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comments5.xml" ContentType="application/vnd.openxmlformats-officedocument.spreadsheetml.comments+xml"/>
  <Override PartName="/xl/media/image14.png" ContentType="image/png"/>
  <Override PartName="/xl/media/image13.png" ContentType="image/png"/>
  <Override PartName="/xl/media/image12.png" ContentType="image/png"/>
  <Override PartName="/xl/media/image11.png" ContentType="image/png"/>
  <Override PartName="/xl/media/image10.png" ContentType="image/png"/>
  <Override PartName="/xl/media/image9.png" ContentType="image/png"/>
  <Override PartName="/xl/media/image8.png" ContentType="image/png"/>
  <Override PartName="/xl/media/image7.png" ContentType="image/png"/>
  <Override PartName="/xl/media/image6.png" ContentType="image/png"/>
  <Override PartName="/xl/media/image5.png" ContentType="image/png"/>
  <Override PartName="/xl/media/image4.png" ContentType="image/png"/>
  <Override PartName="/xl/media/image3.png" ContentType="image/png"/>
  <Override PartName="/xl/media/image2.png" ContentType="image/png"/>
  <Override PartName="/xl/media/image15.png" ContentType="image/png"/>
  <Override PartName="/xl/media/image1.png" ContentType="image/png"/>
  <Override PartName="/xl/drawings/_rels/drawing1.xml.rels" ContentType="application/vnd.openxmlformats-package.relationships+xml"/>
  <Override PartName="/xl/drawings/vmlDrawing1.vml" ContentType="application/vnd.openxmlformats-officedocument.vmlDrawing"/>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sheet9.xml" ContentType="application/vnd.openxmlformats-officedocument.spreadsheetml.worksheet+xml"/>
  <Override PartName="/xl/worksheets/sheet8.xml" ContentType="application/vnd.openxmlformats-officedocument.spreadsheetml.worksheet+xml"/>
  <Override PartName="/xl/worksheets/_rels/sheet5.xml.rels" ContentType="application/vnd.openxmlformats-package.relationships+xml"/>
  <Override PartName="/xl/worksheets/_rels/sheet4.xml.rels" ContentType="application/vnd.openxmlformats-package.relationships+xml"/>
  <Override PartName="/xl/worksheets/_rels/sheet1.xml.rels" ContentType="application/vnd.openxmlformats-package.relationships+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707" firstSheet="0" activeTab="4"/>
  </bookViews>
  <sheets>
    <sheet name="help" sheetId="1" state="visible" r:id="rId2"/>
    <sheet name="appSymptome" sheetId="2" state="visible" r:id="rId3"/>
    <sheet name="appHeilmittel" sheetId="3" state="visible" r:id="rId4"/>
    <sheet name="datenbank_heilmittel_effekte" sheetId="4" state="visible" r:id="rId5"/>
    <sheet name="profil" sheetId="5" state="visible" r:id="rId6"/>
    <sheet name="heilmittel" sheetId="6" state="visible" r:id="rId7"/>
    <sheet name="texte_app" sheetId="7" state="visible" r:id="rId8"/>
    <sheet name="texte_fragen" sheetId="8" state="visible" r:id="rId9"/>
    <sheet name="algo" sheetId="9" state="visible" r:id="rId10"/>
  </sheets>
  <definedNames>
    <definedName function="false" hidden="false" localSheetId="1" name="_xlnm.Print_Area" vbProcedure="false">appSymptome!$A$1:$F$297</definedName>
    <definedName function="false" hidden="false" name="AppLanguage" vbProcedure="false">help!$A$5</definedName>
    <definedName function="false" hidden="false" name="Coeff_modestie" vbProcedure="false">#ref!</definedName>
    <definedName function="false" hidden="false" name="dix_racine_2" vbProcedure="false">#ref!</definedName>
    <definedName function="false" hidden="false" name="dlib_profil" vbProcedure="false">#ref!</definedName>
    <definedName function="false" hidden="false" name="hauteur_histo" vbProcedure="false">heilmittel!$AZ$3</definedName>
    <definedName function="false" hidden="false" name="largeur_classes" vbProcedure="false">heilmittel!$AW$5</definedName>
    <definedName function="false" hidden="false" name="largeur_histo" vbProcedure="false">heilmittel!$AU$3</definedName>
    <definedName function="false" hidden="false" name="la_moyenne" vbProcedure="false">heilmittel!$B$4</definedName>
    <definedName function="false" hidden="false" name="le_module" vbProcedure="false">heilmittel!$B$5</definedName>
    <definedName function="false" hidden="false" name="MaxDLib" vbProcedure="false">#ref!</definedName>
    <definedName function="false" hidden="false" name="MaxProbaTable" vbProcedure="false">#ref!</definedName>
    <definedName function="false" hidden="false" name="max_ath" vbProcedure="false">heilmittel!$AT$3</definedName>
    <definedName function="false" hidden="false" name="max_correl" vbProcedure="false">heilmittel!$AS$5</definedName>
    <definedName function="false" hidden="false" name="max_reponses" vbProcedure="false">#ref!</definedName>
    <definedName function="false" hidden="false" name="min_ath" vbProcedure="false">heilmittel!$AT$5</definedName>
    <definedName function="false" hidden="false" name="min_correl" vbProcedure="false">#ref!</definedName>
    <definedName function="false" hidden="false" name="moins_dlib" vbProcedure="false">#ref!</definedName>
    <definedName function="false" hidden="false" name="nbre_dlib_mini" vbProcedure="false">#ref!</definedName>
    <definedName function="false" hidden="false" name="nb_classes" vbProcedure="false">heilmittel!$AW$3</definedName>
    <definedName function="false" hidden="false" name="non_reponse" vbProcedure="false">appSymptome!$C$1</definedName>
    <definedName function="false" hidden="false" name="racine_2pi" vbProcedure="false">#ref!</definedName>
    <definedName function="false" hidden="false" name="sur_ligne_1" vbProcedure="false">main!#ref!</definedName>
    <definedName function="false" hidden="false" name="_IZ1" vbProcedure="false">'consult. mmh'!#ref!</definedName>
    <definedName function="false" hidden="false" name="_ZZ1" vbProcedure="false">'consult. mmh'!#ref!</definedName>
    <definedName function="false" hidden="false" localSheetId="1" name="_xlnm.Print_Area" vbProcedure="false">appSymptome!$A$1:$F$297</definedName>
    <definedName function="false" hidden="false" localSheetId="1" name="_xlnm.Print_Area_0" vbProcedure="false">appSymptome!$A$1:$F$297</definedName>
  </definedNames>
  <calcPr iterateCount="100" refMode="A1" iterate="false" iterateDelta="0.0001"/>
</workbook>
</file>

<file path=xl/comments5.xml><?xml version="1.0" encoding="utf-8"?>
<comments xmlns="http://schemas.openxmlformats.org/spreadsheetml/2006/main" xmlns:xdr="http://schemas.openxmlformats.org/drawingml/2006/spreadsheetDrawing">
  <authors>
    <author/>
  </authors>
  <commentList>
    <comment ref="BC1" authorId="0">
      <text>
        <r>
          <rPr>
            <sz val="9"/>
            <rFont val="Arial"/>
            <family val="2"/>
            <charset val="1"/>
          </rPr>
          <t xml:space="preserve">Genereller einfluss der frage * persoenlicher einfkuss = einfluss auf profil.</t>
        </r>
      </text>
    </comment>
  </commentList>
</comments>
</file>

<file path=xl/sharedStrings.xml><?xml version="1.0" encoding="utf-8"?>
<sst xmlns="http://schemas.openxmlformats.org/spreadsheetml/2006/main" count="6110" uniqueCount="4698">
  <si>
    <t>Choisissez votre langue en "A5" -- Elektu vian lingvon en "A5"-- Select your language in "A5" -- Scegliete la vostra lingua in "A5" --</t>
  </si>
  <si>
    <t>Deutsch</t>
  </si>
  <si>
    <t>•• Dr BOGER -- Matière médicale homéopathique (Ouvrage cité par un correspondant pour Arsenicum album)</t>
  </si>
  <si>
    <t>•• Dr Odette BOUJARD-DUFLO -- Ophtalmologie homéopathique -- Librairie Le François, Paris, 1978.</t>
  </si>
  <si>
    <t>•• Dr Georges BROUSSALIAN -- Traduction française du Répertoire de KENT, 1986 -- (Pour quelques symptômes seulement)</t>
  </si>
  <si>
    <t>•• Dr M. DELTOMBE -- Natrum carbonicum -- in Homéopathie Française 1989 ; 77, n°1 : 36-44</t>
  </si>
  <si>
    <t>•• Dr Denis DEMARQUE, Jacques JOUANNY, Bernard POITEVIN, Yves SAINT-JEAN -- Pharmacologie et Matière Médicale Homéopathique -- Editions BOIRON-CEDH, Sainte Foy lès Lyon, 1993.</t>
  </si>
  <si>
    <t>•• Dr Henry DUPRAT -- Traité de matière médicale homéopathique, -- Editions J.-B.BAILLIERE &amp; Fils, Paris, 1981.</t>
  </si>
  <si>
    <t>•• Dr Christian GARCIA -- "L'homéopathie en pratique bucco-dentaire quotidienne" in "cahier de médecine homéopathique n°3" -- Editions MASSON, Paris, 1987.</t>
  </si>
  <si>
    <t>•• Dr Christian GARCIA -- "Homéopathie et troubles neurologiques de la cavité buccale et de la face" in "Bulletin de l'association odonto-stomatologique d'homéopathie" n° 1/1995</t>
  </si>
  <si>
    <t>•• Dr Christian GARCIA -- "La ménopause au cabinet dentaire"in "Bulletin du Syndicat National des chirurgiens dentistes homéopathes" 1/1995</t>
  </si>
  <si>
    <t>•• Dr Christian GARCIA -- "Graphites" in "Bulletin du Syndicat National des chirurgiens dentistes homéopathes" 1/1992</t>
  </si>
  <si>
    <t>•• Dr Christian GARCIA -- "Homéopathie, terrain morbide et odonto-stomatologie"in "Bulletin de l'association odonto-stomatologique d'homéopathie" 1986</t>
  </si>
  <si>
    <t>•• Dr Didier GRANDGEORGES -- L'homéopathie exactement Tome II -- Roger JOLLOIS Editeur, Paris, 1990.</t>
  </si>
  <si>
    <t>•• Dr Michel GUERMONPREZ -- Matière médicale homéopathique -- DOIN Editeur, Paris, 1987.</t>
  </si>
  <si>
    <t>•• Dr Constantin HERING -- Symptômes Guides de la Matière Médicale Homœopathique -- Tomes II, traduit par Edouard BROUSSALIAN, Roselyne della FAILLE et François GAMBY, Tome III, traduit par François GAMBY et Edouard BROUSSALIAN, Tome V, traduit par Louis MATHIEU et Jean-Marie TRIBOULLARD. -- Editions Roger JOLLOIS, Paris, 1993-1995.</t>
  </si>
  <si>
    <t>•• Dr G. HODIAMONT -- Les remèdes végétaux -- (Ouvrage cité par un correspondant pour quelques remèdes)</t>
  </si>
  <si>
    <t>•• Dr Jacques HUI BON HOA -- Carcinosinum. Etude pathogénésique et clinique in "Recueil des publications du Dr HUI BON HOA" -- publié par le Groupe MERCURIUS à Nîmes, Avril 1978. Imprimerie offset NEC à Nîmes.</t>
  </si>
  <si>
    <t>•• Dr Jacques JOUANNY -- Notions essentielles de matière médicale homéopathique -- Editions des Laboratoires BOIRON, Sainte Foy lès Lyon, 1979.</t>
  </si>
  <si>
    <t>•• Dr O.A. JULIAN -- Dictionnaire de matière médicale homéopathique -- Masson Editeur, Paris, 1981.</t>
  </si>
  <si>
    <t>•• Dr O.A. JULIAN -- Traité de Micro-immunothérapie dynamisée Tome II -- Librairie Le François, Paris, 1977.</t>
  </si>
  <si>
    <t>•• Dr J.T. KENT -- Matière médicale homéopathique -- (Ouvrage cité par un correspondant pour Arsenicum album)</t>
  </si>
  <si>
    <t>•• Dr J.-A. LATHOUD -- Etudes de matière médicale homéopathique -- MARTIN et TERNET Editeurs, Vienne, 1932</t>
  </si>
  <si>
    <t>•• Dr Louis MATHIEU -- Etude de Aconit et de Arsenicum album --(Communication personnelle, février 1993)</t>
  </si>
  <si>
    <t>•• Dr Henri PRADAL -- Dictionnaire critique des médicaments -- Editions du couloir de GAUBE - SARL, CAUTERETS, 1978.-- (Pour : Largactil [Chlorpromazine], Nozinan [Levomépromazine] et Tifomycine [Chloramphénicol])</t>
  </si>
  <si>
    <t>•• Dr Phou SOUK-ALOUN -- Pathogénésie de Brucella melitensis -- Homéopathie Française 1989 ;77,n°2 p21-29</t>
  </si>
  <si>
    <t>•• Groupe THUYA à Nîmes -- Etude de Kalium carbonicum -- Document de travail, mai 1992.</t>
  </si>
  <si>
    <t>•• Dr TYLER -- Matière médicale homéopathique -- (Ouvrage cité par un correspondant pour Arsenicum album)</t>
  </si>
  <si>
    <t>•• Dr Léon VANNIER et Jean POIRIER -- Précis de matière médicale homéopathique -- DOIN Ed., Paris, 1979.</t>
  </si>
  <si>
    <t>•• Dr H. VOISIN -- Matière médicale du praticien homéopathe -- MALOINE S.A. Editeur, Paris, 1980.</t>
  </si>
  <si>
    <t>•• Dr Roland ZISSU -- Matière médicale homéopathique constitutionnelle -- Librairie LE FRANCOIS, Paris, 1977.</t>
  </si>
  <si>
    <t>•• Dr Roland ZISSU et Michel GUILLAUME -- Manuel de médecine homéopathique. Première partie : principes et méthode -- DOIN Editeurs, Paris, 1977. -- (Pour la signification des degrés, et pour la hiérarchie des signes).</t>
  </si>
  <si>
    <t>* * *</t>
  </si>
  <si>
    <t>• Le questionnaire de ce logiciel a été construit sur la base d'une étude statistique, dont on trouvera une présentation dans l'article : "Le répertoire de Kent au risque de la statistique" (par J.J.Kasparian), paru dans la revue l'Homéopathie Européenne, tome 2, janvier-février 1994, Editeur : Médition, 1, rue du Départ, F-75014 Paris. (L'article est également disponible sur le site http://homeoint.org, et dans la Revue belge d'homéopathie 2003 n°38b).</t>
  </si>
  <si>
    <t>?</t>
  </si>
  <si>
    <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</si>
  <si>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</si>
  <si>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</si>
  <si>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</si>
  <si>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</si>
  <si>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</si>
  <si>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</si>
  <si>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</si>
  <si>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</si>
  <si>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</si>
  <si>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</si>
  <si>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</si>
  <si>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</si>
  <si>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</si>
  <si>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</si>
  <si>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</si>
  <si>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</si>
  <si>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</si>
  <si>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</si>
  <si>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</si>
  <si>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</si>
  <si>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</si>
  <si>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</si>
  <si>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</si>
  <si>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</si>
  <si>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</si>
  <si>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</si>
  <si>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</si>
  <si>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</si>
  <si>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</si>
  <si>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</si>
  <si>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</si>
  <si>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</si>
  <si>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</si>
  <si>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</si>
  <si>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</si>
  <si>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</si>
  <si>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</si>
  <si>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</si>
  <si>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</si>
  <si>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</si>
  <si>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</si>
  <si>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</si>
  <si>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</si>
  <si>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</si>
  <si>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</si>
  <si>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</si>
  <si>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</si>
  <si>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</si>
  <si>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</si>
  <si>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</si>
  <si>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</si>
  <si>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</si>
  <si>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</si>
  <si>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</si>
  <si>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</si>
  <si>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</si>
  <si>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</si>
  <si>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</si>
  <si>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</si>
  <si>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</si>
  <si>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</si>
  <si>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</si>
  <si>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</si>
  <si>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</si>
  <si>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</si>
  <si>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</si>
  <si>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</si>
  <si>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</si>
  <si>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</si>
  <si>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</si>
  <si>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</si>
  <si>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</si>
  <si>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</si>
  <si>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</si>
  <si>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</si>
  <si>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</si>
  <si>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</si>
  <si>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</si>
  <si>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</si>
  <si>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</si>
  <si>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</si>
  <si>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</si>
  <si>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</si>
  <si>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</si>
  <si>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</si>
  <si>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</si>
  <si>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</si>
  <si>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</si>
  <si>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</si>
  <si>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</si>
  <si>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</si>
  <si>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</si>
  <si>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</si>
  <si>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</si>
  <si>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</si>
  <si>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</si>
  <si>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</si>
  <si>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</si>
  <si>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</si>
  <si>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</si>
  <si>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</si>
  <si>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</si>
  <si>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</si>
  <si>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</si>
  <si>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</si>
  <si>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</si>
  <si>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</si>
  <si>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</si>
  <si>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</si>
  <si>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</si>
  <si>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</si>
  <si>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</si>
  <si>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</si>
  <si>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</si>
  <si>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</si>
  <si>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</si>
  <si>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</si>
  <si>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</si>
  <si>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</si>
  <si>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</si>
  <si>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</si>
  <si>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</si>
  <si>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</si>
  <si>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</si>
  <si>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</si>
  <si>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</si>
  <si>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</si>
  <si>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</si>
  <si>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</si>
  <si>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</si>
  <si>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</si>
  <si>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</si>
  <si>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</si>
  <si>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</si>
  <si>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</si>
  <si>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</si>
  <si>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</si>
  <si>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</si>
  <si>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</si>
  <si>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</si>
  <si>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</si>
  <si>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</si>
  <si>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</si>
  <si>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</si>
  <si>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</si>
  <si>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</si>
  <si>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</si>
  <si>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</si>
  <si>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</si>
  <si>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</si>
  <si>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</si>
  <si>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</si>
  <si>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</si>
  <si>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</si>
  <si>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</si>
  <si>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</si>
  <si>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</si>
  <si>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</si>
  <si>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</si>
  <si>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</si>
  <si>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</si>
  <si>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</si>
  <si>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</si>
  <si>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</si>
  <si>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</si>
  <si>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</si>
  <si>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</si>
  <si>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</si>
  <si>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</si>
  <si>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</si>
  <si>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</si>
  <si>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</si>
  <si>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</si>
  <si>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</si>
  <si>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</si>
  <si>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</si>
  <si>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</si>
  <si>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</si>
  <si>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</si>
  <si>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</si>
  <si>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</si>
  <si>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</si>
  <si>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</si>
  <si>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</si>
  <si>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</si>
  <si>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</si>
  <si>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</si>
  <si>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</si>
  <si>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</si>
  <si>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</si>
  <si>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</si>
  <si>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</si>
  <si>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</si>
  <si>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</si>
  <si>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</si>
  <si>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</si>
  <si>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</si>
  <si>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</si>
  <si>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</si>
  <si>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</si>
  <si>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</si>
  <si>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</si>
  <si>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</si>
  <si>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</si>
  <si>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</si>
  <si>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</si>
  <si>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</si>
  <si>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</si>
  <si>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</si>
  <si>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</si>
  <si>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</si>
  <si>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</si>
  <si>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</si>
  <si>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</si>
  <si>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</si>
  <si>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</si>
  <si>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</si>
  <si>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</si>
  <si>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</si>
  <si>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</si>
  <si>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</si>
  <si>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</si>
  <si>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</si>
  <si>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</si>
  <si>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</si>
  <si>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</si>
  <si>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</si>
  <si>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</si>
  <si>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</si>
  <si>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</si>
  <si>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</si>
  <si>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</si>
  <si>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</si>
  <si>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</si>
  <si>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</si>
  <si>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</si>
  <si>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</si>
  <si>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</si>
  <si>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</si>
  <si>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</si>
  <si>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</si>
  <si>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</si>
  <si>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</si>
  <si>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</si>
  <si>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</si>
  <si>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</si>
  <si>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</si>
  <si>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</si>
  <si>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</si>
  <si>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</si>
  <si>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</si>
  <si>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</si>
  <si>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</si>
  <si>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</si>
  <si>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</si>
  <si>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</si>
  <si>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</si>
  <si>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</si>
  <si>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</si>
  <si>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</si>
  <si>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</si>
  <si>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</si>
  <si>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</si>
  <si>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</si>
  <si>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</si>
  <si>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</si>
  <si>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</si>
  <si>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</si>
  <si>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</si>
  <si>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</si>
  <si>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</si>
  <si>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</si>
  <si>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</si>
  <si>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</si>
  <si>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</si>
  <si>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</si>
  <si>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</si>
  <si>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</si>
  <si>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titres de chapitres</t>
  </si>
  <si>
    <t>Xanthoxylum  Fraxin.</t>
  </si>
  <si>
    <t>Natrum Muriaticum</t>
  </si>
  <si>
    <t>Natrum Phosphoricum</t>
  </si>
  <si>
    <t>Natrum Sulfuricum</t>
  </si>
  <si>
    <t>Nepenthes</t>
  </si>
  <si>
    <t>Nerium Oleander</t>
  </si>
  <si>
    <t>Niccolum Metallicum</t>
  </si>
  <si>
    <t>Nitri Spiritus Dulc.</t>
  </si>
  <si>
    <t>Nitricum Acidum</t>
  </si>
  <si>
    <t>Nux Moschata</t>
  </si>
  <si>
    <t>Nux Vomica</t>
  </si>
  <si>
    <t>Oenanthe Crocata</t>
  </si>
  <si>
    <t>Oleum Animale</t>
  </si>
  <si>
    <t>Oleum Jecoris Aselli</t>
  </si>
  <si>
    <t>Onosmodium Virginia.</t>
  </si>
  <si>
    <t>Opium</t>
  </si>
  <si>
    <t>Oscillococcinum</t>
  </si>
  <si>
    <t>Osmium Metallicum</t>
  </si>
  <si>
    <t>Oxalicum Acidum</t>
  </si>
  <si>
    <t>Paeonia Officinalis</t>
  </si>
  <si>
    <t>Palladium Metallicum</t>
  </si>
  <si>
    <t>Paratyphoidinum B</t>
  </si>
  <si>
    <t>Pareira Brava</t>
  </si>
  <si>
    <t>Paris Quadrifolia</t>
  </si>
  <si>
    <t>Perhexiline(Maleate)</t>
  </si>
  <si>
    <t>Petroleum</t>
  </si>
  <si>
    <t>Petroselinum Sativum</t>
  </si>
  <si>
    <t>Phellandrium Aquati.</t>
  </si>
  <si>
    <t>Phenobarbital</t>
  </si>
  <si>
    <t>Phosphoricum Acidum</t>
  </si>
  <si>
    <t>Phosphorus</t>
  </si>
  <si>
    <t>Physostigma Venenos.</t>
  </si>
  <si>
    <t>Phytolacca Decandra</t>
  </si>
  <si>
    <t>Picricum Acidum</t>
  </si>
  <si>
    <t>Plantago Major</t>
  </si>
  <si>
    <t>Platina</t>
  </si>
  <si>
    <t>Plumbum Metallicum</t>
  </si>
  <si>
    <t>Podophyllum Peltatum</t>
  </si>
  <si>
    <t>Polygonum Hydropiper</t>
  </si>
  <si>
    <t>Proteus Vulgaris</t>
  </si>
  <si>
    <t>Prunus Spinosa</t>
  </si>
  <si>
    <t>Psorinum</t>
  </si>
  <si>
    <t>Ptelea Trifoliata</t>
  </si>
  <si>
    <t>Pulsatilla Nigricans</t>
  </si>
  <si>
    <t>Pyrogenium</t>
  </si>
  <si>
    <t>Radium Bromatum</t>
  </si>
  <si>
    <t>Rana Bufo</t>
  </si>
  <si>
    <t>Ranunculus Bulbosus</t>
  </si>
  <si>
    <t>Ranunculus Scelerat.</t>
  </si>
  <si>
    <t>Raphanus Sativ. Nig.</t>
  </si>
  <si>
    <t>Ratanhia</t>
  </si>
  <si>
    <t>Rauwolfia Serpentina</t>
  </si>
  <si>
    <t>Rheum Officinale</t>
  </si>
  <si>
    <t>Rhododendron Chrys.</t>
  </si>
  <si>
    <t>Rhus Toxicodendron</t>
  </si>
  <si>
    <t>Rhus Vernix</t>
  </si>
  <si>
    <t>Robinia Pseudo-Acac.</t>
  </si>
  <si>
    <t>Rumex Crispus</t>
  </si>
  <si>
    <t>Ruta Graveolens</t>
  </si>
  <si>
    <t>Sabadilla Officinar.</t>
  </si>
  <si>
    <t>Sabina</t>
  </si>
  <si>
    <t>Salicylicum Acidum</t>
  </si>
  <si>
    <t>Sambucus Nigra</t>
  </si>
  <si>
    <t>Sanguinaria Canaden.</t>
  </si>
  <si>
    <t>Sarsaparilla</t>
  </si>
  <si>
    <t>Scilla Maritima</t>
  </si>
  <si>
    <t>Secale Cornutum</t>
  </si>
  <si>
    <t>Selenium Metallicum</t>
  </si>
  <si>
    <t>Senecio Aureus</t>
  </si>
  <si>
    <t>Senega</t>
  </si>
  <si>
    <t>Sepia Officinalis</t>
  </si>
  <si>
    <t>Serum Anticolibacil.</t>
  </si>
  <si>
    <t>Silicea</t>
  </si>
  <si>
    <t>Sinapis Alba</t>
  </si>
  <si>
    <t>Spigelia Anthelmia</t>
  </si>
  <si>
    <t>Spongia Tosta</t>
  </si>
  <si>
    <t>Stannum Metallicum</t>
  </si>
  <si>
    <t>Staphylococcinum</t>
  </si>
  <si>
    <t>Staphysagria</t>
  </si>
  <si>
    <t>Sticta Pulmonaria</t>
  </si>
  <si>
    <t>Stillingia Sylvatica</t>
  </si>
  <si>
    <t>Stramonium</t>
  </si>
  <si>
    <t>Streptococcinum</t>
  </si>
  <si>
    <t>Strontium Carbonicum</t>
  </si>
  <si>
    <t>Sulfur</t>
  </si>
  <si>
    <t>Sulfur Iodatum</t>
  </si>
  <si>
    <t>Sulfuricum Acidum</t>
  </si>
  <si>
    <t>Sumbul</t>
  </si>
  <si>
    <t>Tabacum</t>
  </si>
  <si>
    <t>Taraxacum Dens-Leon.</t>
  </si>
  <si>
    <t>Tarentula Hispanica</t>
  </si>
  <si>
    <t>Tellurium Metallicum</t>
  </si>
  <si>
    <t>Terebinthina</t>
  </si>
  <si>
    <t>Teucrium Marum</t>
  </si>
  <si>
    <t>Theridion Currassav.</t>
  </si>
  <si>
    <t>Thioproperazine</t>
  </si>
  <si>
    <t>Thuya Occidentalis</t>
  </si>
  <si>
    <t>Trombidium Mus. Dom.</t>
  </si>
  <si>
    <t>Tuberculinum Cr.(Tk)</t>
  </si>
  <si>
    <t>Tuberculinum Residu.</t>
  </si>
  <si>
    <t>Uranium Nitricum</t>
  </si>
  <si>
    <t>Urtica Urens</t>
  </si>
  <si>
    <t>Ustilago Maidis</t>
  </si>
  <si>
    <t>V.A.B. (B.C.G.)</t>
  </si>
  <si>
    <t>Vaccinotoxinum</t>
  </si>
  <si>
    <t>Valeriana Officinal.</t>
  </si>
  <si>
    <t>Variolinum</t>
  </si>
  <si>
    <t>Veratrum Album</t>
  </si>
  <si>
    <t>Veratrum Viride</t>
  </si>
  <si>
    <t>Verbascum Thapsus</t>
  </si>
  <si>
    <t>Vespa Crabro(Frelon)</t>
  </si>
  <si>
    <t>Viburnum(Opul./Prun)</t>
  </si>
  <si>
    <t>Vinca Minor</t>
  </si>
  <si>
    <t>Viola Odorata</t>
  </si>
  <si>
    <t>Viola Tricolor</t>
  </si>
  <si>
    <t>Vipera (Redii/Torva)</t>
  </si>
  <si>
    <t>Viscum Album</t>
  </si>
  <si>
    <t>Zincum Metallicum</t>
  </si>
  <si>
    <t>Zingiber Officinale</t>
  </si>
  <si>
    <t>Zizia Aurea</t>
  </si>
  <si>
    <t>R001</t>
  </si>
  <si>
    <t>R002</t>
  </si>
  <si>
    <t>R003</t>
  </si>
  <si>
    <t>R004</t>
  </si>
  <si>
    <t>R005</t>
  </si>
  <si>
    <t>R006</t>
  </si>
  <si>
    <t>R007</t>
  </si>
  <si>
    <t>R008</t>
  </si>
  <si>
    <t>R009</t>
  </si>
  <si>
    <t>R010</t>
  </si>
  <si>
    <t>R011</t>
  </si>
  <si>
    <t>R012</t>
  </si>
  <si>
    <t>R013</t>
  </si>
  <si>
    <t>R014</t>
  </si>
  <si>
    <t>R015</t>
  </si>
  <si>
    <t>R016</t>
  </si>
  <si>
    <t>R017</t>
  </si>
  <si>
    <t>R018</t>
  </si>
  <si>
    <t>R019</t>
  </si>
  <si>
    <t>R020</t>
  </si>
  <si>
    <t>R021</t>
  </si>
  <si>
    <t>R022</t>
  </si>
  <si>
    <t>R023</t>
  </si>
  <si>
    <t>R024</t>
  </si>
  <si>
    <t>R025</t>
  </si>
  <si>
    <t>R026</t>
  </si>
  <si>
    <t>R027</t>
  </si>
  <si>
    <t>R028</t>
  </si>
  <si>
    <t>R029</t>
  </si>
  <si>
    <t>R030</t>
  </si>
  <si>
    <t>R031</t>
  </si>
  <si>
    <t>R032</t>
  </si>
  <si>
    <t>R033</t>
  </si>
  <si>
    <t>R034</t>
  </si>
  <si>
    <t>R035</t>
  </si>
  <si>
    <t>R036</t>
  </si>
  <si>
    <t>R037</t>
  </si>
  <si>
    <t>R038</t>
  </si>
  <si>
    <t>R039</t>
  </si>
  <si>
    <t>R040</t>
  </si>
  <si>
    <t>R041</t>
  </si>
  <si>
    <t>R042</t>
  </si>
  <si>
    <t>R043</t>
  </si>
  <si>
    <t>R044</t>
  </si>
  <si>
    <t>R045</t>
  </si>
  <si>
    <t>R046</t>
  </si>
  <si>
    <t>R047</t>
  </si>
  <si>
    <t>R048</t>
  </si>
  <si>
    <t>R049</t>
  </si>
  <si>
    <t>R050</t>
  </si>
  <si>
    <t>R051</t>
  </si>
  <si>
    <t>R052</t>
  </si>
  <si>
    <t>R053</t>
  </si>
  <si>
    <t>R054</t>
  </si>
  <si>
    <t>R055</t>
  </si>
  <si>
    <t>R056</t>
  </si>
  <si>
    <t>R057</t>
  </si>
  <si>
    <t>R058</t>
  </si>
  <si>
    <t>R059</t>
  </si>
  <si>
    <t>R060</t>
  </si>
  <si>
    <t>R061</t>
  </si>
  <si>
    <t>R062</t>
  </si>
  <si>
    <t>R063</t>
  </si>
  <si>
    <t>R064</t>
  </si>
  <si>
    <t>R065</t>
  </si>
  <si>
    <t>R066</t>
  </si>
  <si>
    <t>R067</t>
  </si>
  <si>
    <t>R068</t>
  </si>
  <si>
    <t>R069</t>
  </si>
  <si>
    <t>R070</t>
  </si>
  <si>
    <t>R071</t>
  </si>
  <si>
    <t>R072</t>
  </si>
  <si>
    <t>R073</t>
  </si>
  <si>
    <t>R074</t>
  </si>
  <si>
    <t>R075</t>
  </si>
  <si>
    <t>R076</t>
  </si>
  <si>
    <t>R077</t>
  </si>
  <si>
    <t>R078</t>
  </si>
  <si>
    <t>R079</t>
  </si>
  <si>
    <t>R080</t>
  </si>
  <si>
    <t>R081</t>
  </si>
  <si>
    <t>R082</t>
  </si>
  <si>
    <t>R083</t>
  </si>
  <si>
    <t>R084</t>
  </si>
  <si>
    <t>R085</t>
  </si>
  <si>
    <t>R086</t>
  </si>
  <si>
    <t>R087</t>
  </si>
  <si>
    <t>R088</t>
  </si>
  <si>
    <t>R089</t>
  </si>
  <si>
    <t>R090</t>
  </si>
  <si>
    <t>R091</t>
  </si>
  <si>
    <t>R092</t>
  </si>
  <si>
    <t>R093</t>
  </si>
  <si>
    <t>R094</t>
  </si>
  <si>
    <t>R095</t>
  </si>
  <si>
    <t>R096</t>
  </si>
  <si>
    <t>R097</t>
  </si>
  <si>
    <t>R098</t>
  </si>
  <si>
    <t>R099</t>
  </si>
  <si>
    <t>R100</t>
  </si>
  <si>
    <t>R101</t>
  </si>
  <si>
    <t>R102</t>
  </si>
  <si>
    <t>R103</t>
  </si>
  <si>
    <t>R104</t>
  </si>
  <si>
    <t>R105</t>
  </si>
  <si>
    <t>R106</t>
  </si>
  <si>
    <t>R107</t>
  </si>
  <si>
    <t>R108</t>
  </si>
  <si>
    <t>R109</t>
  </si>
  <si>
    <t>R110</t>
  </si>
  <si>
    <t>R111</t>
  </si>
  <si>
    <t>R112</t>
  </si>
  <si>
    <t>R113</t>
  </si>
  <si>
    <t>R114</t>
  </si>
  <si>
    <t>R115</t>
  </si>
  <si>
    <t>R116</t>
  </si>
  <si>
    <t>R117</t>
  </si>
  <si>
    <t>R118</t>
  </si>
  <si>
    <t>R119</t>
  </si>
  <si>
    <t>R120</t>
  </si>
  <si>
    <t>R121</t>
  </si>
  <si>
    <t>R122</t>
  </si>
  <si>
    <t>R123</t>
  </si>
  <si>
    <t>R124</t>
  </si>
  <si>
    <t>R125</t>
  </si>
  <si>
    <t>R126</t>
  </si>
  <si>
    <t>R127</t>
  </si>
  <si>
    <t>R128</t>
  </si>
  <si>
    <t>R129</t>
  </si>
  <si>
    <t>R130</t>
  </si>
  <si>
    <t>R131</t>
  </si>
  <si>
    <t>R132</t>
  </si>
  <si>
    <t>R133</t>
  </si>
  <si>
    <t>R134</t>
  </si>
  <si>
    <t>R135</t>
  </si>
  <si>
    <t>R136</t>
  </si>
  <si>
    <t>R137</t>
  </si>
  <si>
    <t>R138</t>
  </si>
  <si>
    <t>R139</t>
  </si>
  <si>
    <t>R140</t>
  </si>
  <si>
    <t>R141</t>
  </si>
  <si>
    <t>R142</t>
  </si>
  <si>
    <t>R143</t>
  </si>
  <si>
    <t>R144</t>
  </si>
  <si>
    <t>R145</t>
  </si>
  <si>
    <t>R146</t>
  </si>
  <si>
    <t>R147</t>
  </si>
  <si>
    <t>R148</t>
  </si>
  <si>
    <t>R149</t>
  </si>
  <si>
    <t>R150</t>
  </si>
  <si>
    <t>R151</t>
  </si>
  <si>
    <t>R152</t>
  </si>
  <si>
    <t>R153</t>
  </si>
  <si>
    <t>R154</t>
  </si>
  <si>
    <t>R155</t>
  </si>
  <si>
    <t>R156</t>
  </si>
  <si>
    <t>R157</t>
  </si>
  <si>
    <t>R158</t>
  </si>
  <si>
    <t>R159</t>
  </si>
  <si>
    <t>R160</t>
  </si>
  <si>
    <t>R161</t>
  </si>
  <si>
    <t>R162</t>
  </si>
  <si>
    <t>R163</t>
  </si>
  <si>
    <t>R164</t>
  </si>
  <si>
    <t>R165</t>
  </si>
  <si>
    <t>R166</t>
  </si>
  <si>
    <t>R167</t>
  </si>
  <si>
    <t>R168</t>
  </si>
  <si>
    <t>R169</t>
  </si>
  <si>
    <t>R170</t>
  </si>
  <si>
    <t>R171</t>
  </si>
  <si>
    <t>R172</t>
  </si>
  <si>
    <t>R173</t>
  </si>
  <si>
    <t>R174</t>
  </si>
  <si>
    <t>R175</t>
  </si>
  <si>
    <t>R176</t>
  </si>
  <si>
    <t>R177</t>
  </si>
  <si>
    <t>R178</t>
  </si>
  <si>
    <t>R179</t>
  </si>
  <si>
    <t>R180</t>
  </si>
  <si>
    <t>R181</t>
  </si>
  <si>
    <t>R182</t>
  </si>
  <si>
    <t>R183</t>
  </si>
  <si>
    <t>R184</t>
  </si>
  <si>
    <t>R185</t>
  </si>
  <si>
    <t>R186</t>
  </si>
  <si>
    <t>R187</t>
  </si>
  <si>
    <t>R188</t>
  </si>
  <si>
    <t>R189</t>
  </si>
  <si>
    <t>R190</t>
  </si>
  <si>
    <t>R191</t>
  </si>
  <si>
    <t>R192</t>
  </si>
  <si>
    <t>R193</t>
  </si>
  <si>
    <t>R194</t>
  </si>
  <si>
    <t>R195</t>
  </si>
  <si>
    <t>R196</t>
  </si>
  <si>
    <t>R197</t>
  </si>
  <si>
    <t>R198</t>
  </si>
  <si>
    <t>R199</t>
  </si>
  <si>
    <t>R200</t>
  </si>
  <si>
    <t>R201</t>
  </si>
  <si>
    <t>R202</t>
  </si>
  <si>
    <t>R203</t>
  </si>
  <si>
    <t>R204</t>
  </si>
  <si>
    <t>R205</t>
  </si>
  <si>
    <t>R206</t>
  </si>
  <si>
    <t>R207</t>
  </si>
  <si>
    <t>R208</t>
  </si>
  <si>
    <t>R209</t>
  </si>
  <si>
    <t>R210</t>
  </si>
  <si>
    <t>R211</t>
  </si>
  <si>
    <t>R212</t>
  </si>
  <si>
    <t>R213</t>
  </si>
  <si>
    <t>R214</t>
  </si>
  <si>
    <t>R215</t>
  </si>
  <si>
    <t>R216</t>
  </si>
  <si>
    <t>R217</t>
  </si>
  <si>
    <t>R218</t>
  </si>
  <si>
    <t>R219</t>
  </si>
  <si>
    <t>R220</t>
  </si>
  <si>
    <t>R221</t>
  </si>
  <si>
    <t>R222</t>
  </si>
  <si>
    <t>R223</t>
  </si>
  <si>
    <t>R224</t>
  </si>
  <si>
    <t>R225</t>
  </si>
  <si>
    <t>R226</t>
  </si>
  <si>
    <t>R227</t>
  </si>
  <si>
    <t>R228</t>
  </si>
  <si>
    <t>R229</t>
  </si>
  <si>
    <t>R230</t>
  </si>
  <si>
    <t>R231</t>
  </si>
  <si>
    <t>R232</t>
  </si>
  <si>
    <t>R233</t>
  </si>
  <si>
    <t>R234</t>
  </si>
  <si>
    <t>R235</t>
  </si>
  <si>
    <t>R236</t>
  </si>
  <si>
    <t>R237</t>
  </si>
  <si>
    <t>R238</t>
  </si>
  <si>
    <t>R239</t>
  </si>
  <si>
    <t>R240</t>
  </si>
  <si>
    <t>R241</t>
  </si>
  <si>
    <t>R242</t>
  </si>
  <si>
    <t>R243</t>
  </si>
  <si>
    <t>R244</t>
  </si>
  <si>
    <t>R245</t>
  </si>
  <si>
    <t>R246</t>
  </si>
  <si>
    <t>R247</t>
  </si>
  <si>
    <t>R248</t>
  </si>
  <si>
    <t>R249</t>
  </si>
  <si>
    <t>R250</t>
  </si>
  <si>
    <t>R251</t>
  </si>
  <si>
    <t>R252</t>
  </si>
  <si>
    <t>R253</t>
  </si>
  <si>
    <t>R254</t>
  </si>
  <si>
    <t>R255</t>
  </si>
  <si>
    <t>R256</t>
  </si>
  <si>
    <t>R257</t>
  </si>
  <si>
    <t>R258</t>
  </si>
  <si>
    <t>R259</t>
  </si>
  <si>
    <t>R260</t>
  </si>
  <si>
    <t>R261</t>
  </si>
  <si>
    <t>R262</t>
  </si>
  <si>
    <t>R263</t>
  </si>
  <si>
    <t>R264</t>
  </si>
  <si>
    <t>R265</t>
  </si>
  <si>
    <t>R266</t>
  </si>
  <si>
    <t>R267</t>
  </si>
  <si>
    <t>R268</t>
  </si>
  <si>
    <t>R269</t>
  </si>
  <si>
    <t>R270</t>
  </si>
  <si>
    <t>R271</t>
  </si>
  <si>
    <t>R272</t>
  </si>
  <si>
    <t>R273</t>
  </si>
  <si>
    <t>R274</t>
  </si>
  <si>
    <t>R275</t>
  </si>
  <si>
    <t>R276</t>
  </si>
  <si>
    <t>R277</t>
  </si>
  <si>
    <t>R278</t>
  </si>
  <si>
    <t>R279</t>
  </si>
  <si>
    <t>R280</t>
  </si>
  <si>
    <t>R281</t>
  </si>
  <si>
    <t>R282</t>
  </si>
  <si>
    <t>R283</t>
  </si>
  <si>
    <t>R284</t>
  </si>
  <si>
    <t>R285</t>
  </si>
  <si>
    <t>R286</t>
  </si>
  <si>
    <t>R287</t>
  </si>
  <si>
    <t>R288</t>
  </si>
  <si>
    <t>R289</t>
  </si>
  <si>
    <t>R290</t>
  </si>
  <si>
    <t>R291</t>
  </si>
  <si>
    <t>R292</t>
  </si>
  <si>
    <t>R293</t>
  </si>
  <si>
    <t>R294</t>
  </si>
  <si>
    <t>R295</t>
  </si>
  <si>
    <t>R296</t>
  </si>
  <si>
    <t>R297</t>
  </si>
  <si>
    <t>R298</t>
  </si>
  <si>
    <t>R299</t>
  </si>
  <si>
    <t>R300</t>
  </si>
  <si>
    <t>R301</t>
  </si>
  <si>
    <t>R302</t>
  </si>
  <si>
    <t>R303</t>
  </si>
  <si>
    <t>R304</t>
  </si>
  <si>
    <t>R305</t>
  </si>
  <si>
    <t>R306</t>
  </si>
  <si>
    <t>R307</t>
  </si>
  <si>
    <t>R308</t>
  </si>
  <si>
    <t>R309</t>
  </si>
  <si>
    <t>R310</t>
  </si>
  <si>
    <t>R311</t>
  </si>
  <si>
    <t>R312</t>
  </si>
  <si>
    <t>R313</t>
  </si>
  <si>
    <t>R314</t>
  </si>
  <si>
    <t>R315</t>
  </si>
  <si>
    <t>R316</t>
  </si>
  <si>
    <t>R317</t>
  </si>
  <si>
    <t>R318</t>
  </si>
  <si>
    <t>R319</t>
  </si>
  <si>
    <t>R320</t>
  </si>
  <si>
    <t>R321</t>
  </si>
  <si>
    <t>R322</t>
  </si>
  <si>
    <t>R323</t>
  </si>
  <si>
    <t>R324</t>
  </si>
  <si>
    <t>R325</t>
  </si>
  <si>
    <t>R326</t>
  </si>
  <si>
    <t>R327</t>
  </si>
  <si>
    <t>R328</t>
  </si>
  <si>
    <t>R329</t>
  </si>
  <si>
    <t>R330</t>
  </si>
  <si>
    <t>R331</t>
  </si>
  <si>
    <t>R332</t>
  </si>
  <si>
    <t>R333</t>
  </si>
  <si>
    <t>R334</t>
  </si>
  <si>
    <t>R335</t>
  </si>
  <si>
    <t>R336</t>
  </si>
  <si>
    <t>R337</t>
  </si>
  <si>
    <t>R338</t>
  </si>
  <si>
    <t>R339</t>
  </si>
  <si>
    <t>R340</t>
  </si>
  <si>
    <t>R341</t>
  </si>
  <si>
    <t>R342</t>
  </si>
  <si>
    <t>R343</t>
  </si>
  <si>
    <t>R344</t>
  </si>
  <si>
    <t>R345</t>
  </si>
  <si>
    <t>R346</t>
  </si>
  <si>
    <t>R347</t>
  </si>
  <si>
    <t>R348</t>
  </si>
  <si>
    <t>R349</t>
  </si>
  <si>
    <t>R350</t>
  </si>
  <si>
    <t>R351</t>
  </si>
  <si>
    <t>R352</t>
  </si>
  <si>
    <t>R353</t>
  </si>
  <si>
    <t>R354</t>
  </si>
  <si>
    <t>R355</t>
  </si>
  <si>
    <t>R356</t>
  </si>
  <si>
    <t>R357</t>
  </si>
  <si>
    <t>R358</t>
  </si>
  <si>
    <t>R359</t>
  </si>
  <si>
    <t>R360</t>
  </si>
  <si>
    <t>R361</t>
  </si>
  <si>
    <t>R362</t>
  </si>
  <si>
    <t>R363</t>
  </si>
  <si>
    <t>R364</t>
  </si>
  <si>
    <t>R365</t>
  </si>
  <si>
    <t>R366</t>
  </si>
  <si>
    <t>R367</t>
  </si>
  <si>
    <t>R368</t>
  </si>
  <si>
    <t>R369</t>
  </si>
  <si>
    <t>R370</t>
  </si>
  <si>
    <t>R371</t>
  </si>
  <si>
    <t>R372</t>
  </si>
  <si>
    <t>R373</t>
  </si>
  <si>
    <t>R374</t>
  </si>
  <si>
    <t>R375</t>
  </si>
  <si>
    <t>R376</t>
  </si>
  <si>
    <t>R377</t>
  </si>
  <si>
    <t>R378</t>
  </si>
  <si>
    <t>R379</t>
  </si>
  <si>
    <t>R380</t>
  </si>
  <si>
    <t>R381</t>
  </si>
  <si>
    <t>R382</t>
  </si>
  <si>
    <t>R383</t>
  </si>
  <si>
    <t>R384</t>
  </si>
  <si>
    <t>R385</t>
  </si>
  <si>
    <t>R386</t>
  </si>
  <si>
    <t>R387</t>
  </si>
  <si>
    <t>R388</t>
  </si>
  <si>
    <t>R389</t>
  </si>
  <si>
    <t>R390</t>
  </si>
  <si>
    <t>R391</t>
  </si>
  <si>
    <t>R392</t>
  </si>
  <si>
    <t>R393</t>
  </si>
  <si>
    <t>R394</t>
  </si>
  <si>
    <t>R395</t>
  </si>
  <si>
    <t>R396</t>
  </si>
  <si>
    <t>R397</t>
  </si>
  <si>
    <t>R398</t>
  </si>
  <si>
    <t>Matrice de passage</t>
  </si>
  <si>
    <t>Ident. du symptôme</t>
  </si>
  <si>
    <t>1/Poids</t>
  </si>
  <si>
    <t>dimension1</t>
  </si>
  <si>
    <t>dimension2</t>
  </si>
  <si>
    <t>dimension3</t>
  </si>
  <si>
    <t>dimension4</t>
  </si>
  <si>
    <t>dimension5</t>
  </si>
  <si>
    <t>dimension6</t>
  </si>
  <si>
    <t>dimension7</t>
  </si>
  <si>
    <t>dimension8</t>
  </si>
  <si>
    <t>dimension9</t>
  </si>
  <si>
    <t>dimension10</t>
  </si>
  <si>
    <t>dimension11</t>
  </si>
  <si>
    <t>dimension12</t>
  </si>
  <si>
    <t>dimension13</t>
  </si>
  <si>
    <t>dimension14</t>
  </si>
  <si>
    <t>dimension15</t>
  </si>
  <si>
    <t>dimension16</t>
  </si>
  <si>
    <t>dimension17</t>
  </si>
  <si>
    <t>dimension18</t>
  </si>
  <si>
    <t>dimension19</t>
  </si>
  <si>
    <t>dimension20</t>
  </si>
  <si>
    <t>dimension21</t>
  </si>
  <si>
    <t>dimension22</t>
  </si>
  <si>
    <t>dimension23</t>
  </si>
  <si>
    <t>dimension24</t>
  </si>
  <si>
    <t>dimension25</t>
  </si>
  <si>
    <t>dimension26</t>
  </si>
  <si>
    <t>dimension27</t>
  </si>
  <si>
    <t>dimension28</t>
  </si>
  <si>
    <t>dimension29</t>
  </si>
  <si>
    <t>dimension30</t>
  </si>
  <si>
    <t>dimension31</t>
  </si>
  <si>
    <t>dimension32</t>
  </si>
  <si>
    <t>dimension33</t>
  </si>
  <si>
    <t>dimension34</t>
  </si>
  <si>
    <t>dimension35</t>
  </si>
  <si>
    <t>dimension36</t>
  </si>
  <si>
    <t>dimension37</t>
  </si>
  <si>
    <t>dimension38</t>
  </si>
  <si>
    <t>Pré-traitement du questionnaire</t>
  </si>
  <si>
    <t>Identifiant du symptôme</t>
  </si>
  <si>
    <t>Neutraliser ?</t>
  </si>
  <si>
    <t>Notes issues  du profil du questionnaire</t>
  </si>
  <si>
    <t>Est le contraire de</t>
  </si>
  <si>
    <t>Est impliqué par</t>
  </si>
  <si>
    <t>Valeur pour les contraires</t>
  </si>
  <si>
    <t>Valeurs pour les implications</t>
  </si>
  <si>
    <t>Profil après contraires</t>
  </si>
  <si>
    <t>Profil après implications et contraires</t>
  </si>
  <si>
    <t>note*(1/poids)</t>
  </si>
  <si>
    <t>Précalcul partiel de la contribution du symptôme dans le profil</t>
  </si>
  <si>
    <t>Précalcul partiel de la contribution du symptôme dans le remède MMH</t>
  </si>
  <si>
    <t>Contribution symptôme+dual</t>
  </si>
  <si>
    <t>contribution ^ 2</t>
  </si>
  <si>
    <t>Contribution S+D, normée</t>
  </si>
  <si>
    <t>Contribution affichée</t>
  </si>
  <si>
    <t>Moyenne quadratique</t>
  </si>
  <si>
    <t>S001</t>
  </si>
  <si>
    <t>Les notes</t>
  </si>
  <si>
    <t>S002</t>
  </si>
  <si>
    <t>S003</t>
  </si>
  <si>
    <t>Max des réponses</t>
  </si>
  <si>
    <t>S004</t>
  </si>
  <si>
    <t>S005</t>
  </si>
  <si>
    <t>NB2 :</t>
  </si>
  <si>
    <t>S006</t>
  </si>
  <si>
    <t>Jaune  = données</t>
  </si>
  <si>
    <t>S007</t>
  </si>
  <si>
    <t>Vert = Calculs</t>
  </si>
  <si>
    <t>S008</t>
  </si>
  <si>
    <t>Rouge : parties critiques pour les mises à  jour</t>
  </si>
  <si>
    <t>S009</t>
  </si>
  <si>
    <t>Bleu : commentaires</t>
  </si>
  <si>
    <t>S010</t>
  </si>
  <si>
    <t>S011</t>
  </si>
  <si>
    <t>S012</t>
  </si>
  <si>
    <t>S013</t>
  </si>
  <si>
    <t>S014</t>
  </si>
  <si>
    <t>S015</t>
  </si>
  <si>
    <t>S016</t>
  </si>
  <si>
    <t>S017</t>
  </si>
  <si>
    <t>S018</t>
  </si>
  <si>
    <t>S019</t>
  </si>
  <si>
    <t>S020</t>
  </si>
  <si>
    <t>S021</t>
  </si>
  <si>
    <t>S022</t>
  </si>
  <si>
    <t>S023</t>
  </si>
  <si>
    <t>S024</t>
  </si>
  <si>
    <t>S025</t>
  </si>
  <si>
    <t>S026</t>
  </si>
  <si>
    <t>S027</t>
  </si>
  <si>
    <t>S028</t>
  </si>
  <si>
    <t>S029</t>
  </si>
  <si>
    <t>S030</t>
  </si>
  <si>
    <t>S031</t>
  </si>
  <si>
    <t>S032</t>
  </si>
  <si>
    <t>S033</t>
  </si>
  <si>
    <t>S034</t>
  </si>
  <si>
    <t>S035</t>
  </si>
  <si>
    <t>S036</t>
  </si>
  <si>
    <t>S037</t>
  </si>
  <si>
    <t>S038</t>
  </si>
  <si>
    <t>S039</t>
  </si>
  <si>
    <t>S040</t>
  </si>
  <si>
    <t>S041</t>
  </si>
  <si>
    <t>S042</t>
  </si>
  <si>
    <t>S043</t>
  </si>
  <si>
    <t>S044</t>
  </si>
  <si>
    <t>S045</t>
  </si>
  <si>
    <t>S046</t>
  </si>
  <si>
    <t>S047</t>
  </si>
  <si>
    <t>S048</t>
  </si>
  <si>
    <t>S049</t>
  </si>
  <si>
    <t>S050</t>
  </si>
  <si>
    <t>S051</t>
  </si>
  <si>
    <t>S052</t>
  </si>
  <si>
    <t>S053</t>
  </si>
  <si>
    <t>S054</t>
  </si>
  <si>
    <t>S055</t>
  </si>
  <si>
    <t>S056</t>
  </si>
  <si>
    <t>S057</t>
  </si>
  <si>
    <t>S058</t>
  </si>
  <si>
    <t>S059</t>
  </si>
  <si>
    <t>S060</t>
  </si>
  <si>
    <t>S061</t>
  </si>
  <si>
    <t>S062</t>
  </si>
  <si>
    <t>S063</t>
  </si>
  <si>
    <t>S064</t>
  </si>
  <si>
    <t>S065</t>
  </si>
  <si>
    <t>S066</t>
  </si>
  <si>
    <t>S067</t>
  </si>
  <si>
    <t>68,69,70,71,72,73,74</t>
  </si>
  <si>
    <t>S068</t>
  </si>
  <si>
    <t>S069</t>
  </si>
  <si>
    <t>S070</t>
  </si>
  <si>
    <t>S071</t>
  </si>
  <si>
    <t>S072</t>
  </si>
  <si>
    <t>S073</t>
  </si>
  <si>
    <t>S074</t>
  </si>
  <si>
    <t>S075</t>
  </si>
  <si>
    <t>S076</t>
  </si>
  <si>
    <t>S077</t>
  </si>
  <si>
    <t>S078</t>
  </si>
  <si>
    <t>S079</t>
  </si>
  <si>
    <t>S080</t>
  </si>
  <si>
    <t>S081</t>
  </si>
  <si>
    <t>S082</t>
  </si>
  <si>
    <t>S083</t>
  </si>
  <si>
    <t>S084</t>
  </si>
  <si>
    <t>S085</t>
  </si>
  <si>
    <t>S086</t>
  </si>
  <si>
    <t>S087</t>
  </si>
  <si>
    <t>S088</t>
  </si>
  <si>
    <t>S089</t>
  </si>
  <si>
    <t>S090</t>
  </si>
  <si>
    <t>S091</t>
  </si>
  <si>
    <t>S092</t>
  </si>
  <si>
    <t>S093</t>
  </si>
  <si>
    <t>S094</t>
  </si>
  <si>
    <t>S095</t>
  </si>
  <si>
    <t>S096</t>
  </si>
  <si>
    <t>S097</t>
  </si>
  <si>
    <t>S098</t>
  </si>
  <si>
    <t>S099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</si>
  <si>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</si>
  <si>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</si>
  <si>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</si>
  <si>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</si>
  <si>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</si>
  <si>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</si>
  <si>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</si>
  <si>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</si>
  <si>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</si>
  <si>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</si>
  <si>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</si>
  <si>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</si>
  <si>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</si>
  <si>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</si>
  <si>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</si>
  <si>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</si>
  <si>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</si>
  <si>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</si>
  <si>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</si>
  <si>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</si>
  <si>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</si>
  <si>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</si>
  <si>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</si>
  <si>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</si>
  <si>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</si>
  <si>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</si>
  <si>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</si>
  <si>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</si>
  <si>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</si>
  <si>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</si>
  <si>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</si>
  <si>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</si>
  <si>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</si>
  <si>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</si>
  <si>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</si>
  <si>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</si>
  <si>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</si>
  <si>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</si>
  <si>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</si>
  <si>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</si>
  <si>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</si>
  <si>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</si>
  <si>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</si>
  <si>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</si>
  <si>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</si>
  <si>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</si>
  <si>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</si>
  <si>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</si>
  <si>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</si>
  <si>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</si>
  <si>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</si>
  <si>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</si>
  <si>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</si>
  <si>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153,154,155</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</si>
  <si>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</si>
  <si>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</si>
  <si>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</si>
  <si>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</si>
  <si>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</si>
  <si>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</si>
  <si>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</si>
  <si>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</si>
  <si>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</si>
  <si>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</si>
  <si>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</si>
  <si>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</si>
  <si>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</si>
  <si>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</si>
  <si>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</si>
  <si>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</si>
  <si>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</si>
  <si>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</si>
  <si>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</si>
  <si>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</si>
  <si>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</si>
  <si>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</si>
  <si>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</si>
  <si>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</si>
  <si>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</si>
  <si>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</si>
  <si>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</si>
  <si>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</si>
  <si>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</si>
  <si>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</si>
  <si>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</si>
  <si>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</si>
  <si>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</si>
  <si>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</si>
  <si>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</si>
  <si>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</si>
  <si>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</si>
  <si>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</si>
  <si>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</si>
  <si>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</si>
  <si>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</si>
  <si>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</si>
  <si>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</si>
  <si>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</si>
  <si>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</si>
  <si>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</si>
  <si>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</si>
  <si>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</si>
  <si>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</si>
  <si>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</si>
  <si>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</si>
  <si>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</si>
  <si>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</si>
  <si>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</si>
  <si>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</si>
  <si>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</si>
  <si>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</si>
  <si>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</si>
  <si>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</si>
  <si>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</si>
  <si>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</si>
  <si>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</si>
  <si>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</si>
  <si>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</si>
  <si>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</si>
  <si>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</si>
  <si>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</si>
  <si>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</si>
  <si>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</si>
  <si>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</si>
  <si>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</si>
  <si>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</si>
  <si>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</si>
  <si>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</si>
  <si>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</si>
  <si>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</si>
  <si>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</si>
  <si>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</si>
  <si>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</si>
  <si>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</si>
  <si>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</si>
  <si>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230,231,232</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</si>
  <si>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</si>
  <si>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</si>
  <si>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</si>
  <si>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</si>
  <si>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</si>
  <si>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</si>
  <si>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</si>
  <si>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</si>
  <si>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</si>
  <si>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</si>
  <si>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</si>
  <si>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</si>
  <si>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</si>
  <si>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</si>
  <si>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</si>
  <si>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</si>
  <si>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</si>
  <si>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</si>
  <si>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</si>
  <si>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</si>
  <si>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</si>
  <si>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</si>
  <si>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</si>
  <si>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</si>
  <si>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</si>
  <si>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</si>
  <si>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</si>
  <si>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</si>
  <si>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</si>
  <si>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</si>
  <si>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</si>
  <si>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</si>
  <si>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</si>
  <si>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</si>
  <si>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</si>
  <si>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</si>
  <si>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</si>
  <si>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</si>
  <si>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</si>
  <si>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</si>
  <si>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</si>
  <si>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</si>
  <si>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</si>
  <si>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</si>
  <si>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</si>
  <si>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D001</t>
  </si>
  <si>
    <t>Les duaux sans déductions</t>
  </si>
  <si>
    <t>D002</t>
  </si>
  <si>
    <t>D003</t>
  </si>
  <si>
    <t>D004</t>
  </si>
  <si>
    <t>D005</t>
  </si>
  <si>
    <t>D006</t>
  </si>
  <si>
    <t>D007</t>
  </si>
  <si>
    <t>D008</t>
  </si>
  <si>
    <t>D009</t>
  </si>
  <si>
    <t>D010</t>
  </si>
  <si>
    <t>D011</t>
  </si>
  <si>
    <t>D012</t>
  </si>
  <si>
    <t>D013</t>
  </si>
  <si>
    <t>D014</t>
  </si>
  <si>
    <t>D015</t>
  </si>
  <si>
    <t>D016</t>
  </si>
  <si>
    <t>D017</t>
  </si>
  <si>
    <t>D018</t>
  </si>
  <si>
    <t>D019</t>
  </si>
  <si>
    <t>D020</t>
  </si>
  <si>
    <t>D021</t>
  </si>
  <si>
    <t>D022</t>
  </si>
  <si>
    <t>D023</t>
  </si>
  <si>
    <t>D024</t>
  </si>
  <si>
    <t>D025</t>
  </si>
  <si>
    <t>D026</t>
  </si>
  <si>
    <t>D027</t>
  </si>
  <si>
    <t>D028</t>
  </si>
  <si>
    <t>D029</t>
  </si>
  <si>
    <t>D030</t>
  </si>
  <si>
    <t>D031</t>
  </si>
  <si>
    <t>D032</t>
  </si>
  <si>
    <t>D033</t>
  </si>
  <si>
    <t>D034</t>
  </si>
  <si>
    <t>D035</t>
  </si>
  <si>
    <t>D036</t>
  </si>
  <si>
    <t>D037</t>
  </si>
  <si>
    <t>D038</t>
  </si>
  <si>
    <t>D039</t>
  </si>
  <si>
    <t>D040</t>
  </si>
  <si>
    <t>D041</t>
  </si>
  <si>
    <t>D042</t>
  </si>
  <si>
    <t>D043</t>
  </si>
  <si>
    <t>D044</t>
  </si>
  <si>
    <t>D045</t>
  </si>
  <si>
    <t>D046</t>
  </si>
  <si>
    <t>D047</t>
  </si>
  <si>
    <t>D048</t>
  </si>
  <si>
    <t>D049</t>
  </si>
  <si>
    <t>D050</t>
  </si>
  <si>
    <t>D051</t>
  </si>
  <si>
    <t>D052</t>
  </si>
  <si>
    <t>D053</t>
  </si>
  <si>
    <t>D054</t>
  </si>
  <si>
    <t>D055</t>
  </si>
  <si>
    <t>D056</t>
  </si>
  <si>
    <t>D057</t>
  </si>
  <si>
    <t>D058</t>
  </si>
  <si>
    <t>D059</t>
  </si>
  <si>
    <t>D060</t>
  </si>
  <si>
    <t>D061</t>
  </si>
  <si>
    <t>D062</t>
  </si>
  <si>
    <t>D063</t>
  </si>
  <si>
    <t>D064</t>
  </si>
  <si>
    <t>D065</t>
  </si>
  <si>
    <t>D066</t>
  </si>
  <si>
    <t>D067</t>
  </si>
  <si>
    <t>D068</t>
  </si>
  <si>
    <t>D069</t>
  </si>
  <si>
    <t>D070</t>
  </si>
  <si>
    <t>D071</t>
  </si>
  <si>
    <t>D072</t>
  </si>
  <si>
    <t>D073</t>
  </si>
  <si>
    <t>D074</t>
  </si>
  <si>
    <t>D075</t>
  </si>
  <si>
    <t>D076</t>
  </si>
  <si>
    <t>D077</t>
  </si>
  <si>
    <t>D078</t>
  </si>
  <si>
    <t>D079</t>
  </si>
  <si>
    <t>D080</t>
  </si>
  <si>
    <t>D081</t>
  </si>
  <si>
    <t>D082</t>
  </si>
  <si>
    <t>D083</t>
  </si>
  <si>
    <t>D084</t>
  </si>
  <si>
    <t>D085</t>
  </si>
  <si>
    <t>D086</t>
  </si>
  <si>
    <t>D087</t>
  </si>
  <si>
    <t>D088</t>
  </si>
  <si>
    <t>D089</t>
  </si>
  <si>
    <t>D090</t>
  </si>
  <si>
    <t>D091</t>
  </si>
  <si>
    <t>D092</t>
  </si>
  <si>
    <t>D093</t>
  </si>
  <si>
    <t>D094</t>
  </si>
  <si>
    <t>D095</t>
  </si>
  <si>
    <t>D096</t>
  </si>
  <si>
    <t>D097</t>
  </si>
  <si>
    <t>D098</t>
  </si>
  <si>
    <t>D099</t>
  </si>
  <si>
    <t>D100</t>
  </si>
  <si>
    <t>D101</t>
  </si>
  <si>
    <t>D102</t>
  </si>
  <si>
    <t>D103</t>
  </si>
  <si>
    <t>D104</t>
  </si>
  <si>
    <t>D105</t>
  </si>
  <si>
    <t>D106</t>
  </si>
  <si>
    <t>D107</t>
  </si>
  <si>
    <t>D108</t>
  </si>
  <si>
    <t>D109</t>
  </si>
  <si>
    <t>D110</t>
  </si>
  <si>
    <t>D111</t>
  </si>
  <si>
    <t>D112</t>
  </si>
  <si>
    <t>D113</t>
  </si>
  <si>
    <t>D114</t>
  </si>
  <si>
    <t>D115</t>
  </si>
  <si>
    <t>D116</t>
  </si>
  <si>
    <t>D117</t>
  </si>
  <si>
    <t>D118</t>
  </si>
  <si>
    <t>D119</t>
  </si>
  <si>
    <t>D120</t>
  </si>
  <si>
    <t>D121</t>
  </si>
  <si>
    <t>D122</t>
  </si>
  <si>
    <t>D123</t>
  </si>
  <si>
    <t>D124</t>
  </si>
  <si>
    <t>D125</t>
  </si>
  <si>
    <t>D126</t>
  </si>
  <si>
    <t>D127</t>
  </si>
  <si>
    <t>D128</t>
  </si>
  <si>
    <t>D129</t>
  </si>
  <si>
    <t>D130</t>
  </si>
  <si>
    <t>D131</t>
  </si>
  <si>
    <t>D132</t>
  </si>
  <si>
    <t>D133</t>
  </si>
  <si>
    <t>D134</t>
  </si>
  <si>
    <t>D135</t>
  </si>
  <si>
    <t>D136</t>
  </si>
  <si>
    <t>D137</t>
  </si>
  <si>
    <t>D138</t>
  </si>
  <si>
    <t>D139</t>
  </si>
  <si>
    <t>D140</t>
  </si>
  <si>
    <t>D141</t>
  </si>
  <si>
    <t>D142</t>
  </si>
  <si>
    <t>D143</t>
  </si>
  <si>
    <t>D144</t>
  </si>
  <si>
    <t>D145</t>
  </si>
  <si>
    <t>D146</t>
  </si>
  <si>
    <t>D147</t>
  </si>
  <si>
    <t>D148</t>
  </si>
  <si>
    <t>D149</t>
  </si>
  <si>
    <t>D150</t>
  </si>
  <si>
    <t>D151</t>
  </si>
  <si>
    <t>D152</t>
  </si>
  <si>
    <t>D153</t>
  </si>
  <si>
    <t>D154</t>
  </si>
  <si>
    <t>D155</t>
  </si>
  <si>
    <t>D156</t>
  </si>
  <si>
    <t>D157</t>
  </si>
  <si>
    <t>D158</t>
  </si>
  <si>
    <t>D159</t>
  </si>
  <si>
    <t>D160</t>
  </si>
  <si>
    <t>D161</t>
  </si>
  <si>
    <t>D162</t>
  </si>
  <si>
    <t>D163</t>
  </si>
  <si>
    <t>D164</t>
  </si>
  <si>
    <t>D165</t>
  </si>
  <si>
    <t>D166</t>
  </si>
  <si>
    <t>D167</t>
  </si>
  <si>
    <t>D168</t>
  </si>
  <si>
    <t>D169</t>
  </si>
  <si>
    <t>D170</t>
  </si>
  <si>
    <t>D171</t>
  </si>
  <si>
    <t>D172</t>
  </si>
  <si>
    <t>D173</t>
  </si>
  <si>
    <t>D174</t>
  </si>
  <si>
    <t>D175</t>
  </si>
  <si>
    <t>D176</t>
  </si>
  <si>
    <t>D177</t>
  </si>
  <si>
    <t>D178</t>
  </si>
  <si>
    <t>D179</t>
  </si>
  <si>
    <t>D180</t>
  </si>
  <si>
    <t>D181</t>
  </si>
  <si>
    <t>D182</t>
  </si>
  <si>
    <t>D183</t>
  </si>
  <si>
    <t>D184</t>
  </si>
  <si>
    <t>D185</t>
  </si>
  <si>
    <t>D186</t>
  </si>
  <si>
    <t>D187</t>
  </si>
  <si>
    <t>D188</t>
  </si>
  <si>
    <t>D189</t>
  </si>
  <si>
    <t>D190</t>
  </si>
  <si>
    <t>D191</t>
  </si>
  <si>
    <t>D192</t>
  </si>
  <si>
    <t>D193</t>
  </si>
  <si>
    <t>D194</t>
  </si>
  <si>
    <t>D195</t>
  </si>
  <si>
    <t>D196</t>
  </si>
  <si>
    <t>D197</t>
  </si>
  <si>
    <t>D198</t>
  </si>
  <si>
    <t>D199</t>
  </si>
  <si>
    <t>D200</t>
  </si>
  <si>
    <t>D201</t>
  </si>
  <si>
    <t>D202</t>
  </si>
  <si>
    <t>D203</t>
  </si>
  <si>
    <t>D204</t>
  </si>
  <si>
    <t>D205</t>
  </si>
  <si>
    <t>D206</t>
  </si>
  <si>
    <t>D207</t>
  </si>
  <si>
    <t>D208</t>
  </si>
  <si>
    <t>D209</t>
  </si>
  <si>
    <t>D210</t>
  </si>
  <si>
    <t>D211</t>
  </si>
  <si>
    <t>D212</t>
  </si>
  <si>
    <t>D213</t>
  </si>
  <si>
    <t>D214</t>
  </si>
  <si>
    <t>D215</t>
  </si>
  <si>
    <t>D216</t>
  </si>
  <si>
    <t>D217</t>
  </si>
  <si>
    <t>D218</t>
  </si>
  <si>
    <t>D219</t>
  </si>
  <si>
    <t>D220</t>
  </si>
  <si>
    <t>D221</t>
  </si>
  <si>
    <t>D222</t>
  </si>
  <si>
    <t>D223</t>
  </si>
  <si>
    <t>D224</t>
  </si>
  <si>
    <t>D225</t>
  </si>
  <si>
    <t>D226</t>
  </si>
  <si>
    <t>D227</t>
  </si>
  <si>
    <t>D228</t>
  </si>
  <si>
    <t>D229</t>
  </si>
  <si>
    <t>D230</t>
  </si>
  <si>
    <t>D231</t>
  </si>
  <si>
    <t>D232</t>
  </si>
  <si>
    <t>D233</t>
  </si>
  <si>
    <t>D234</t>
  </si>
  <si>
    <t>D235</t>
  </si>
  <si>
    <t>D236</t>
  </si>
  <si>
    <t>D237</t>
  </si>
  <si>
    <t>D238</t>
  </si>
  <si>
    <t>D239</t>
  </si>
  <si>
    <t>D240</t>
  </si>
  <si>
    <t>D241</t>
  </si>
  <si>
    <t>D242</t>
  </si>
  <si>
    <t>D243</t>
  </si>
  <si>
    <t>D244</t>
  </si>
  <si>
    <t>D245</t>
  </si>
  <si>
    <t>D246</t>
  </si>
  <si>
    <t>D247</t>
  </si>
  <si>
    <t>D248</t>
  </si>
  <si>
    <t>D249</t>
  </si>
  <si>
    <t>D250</t>
  </si>
  <si>
    <t>D251</t>
  </si>
  <si>
    <t>D252</t>
  </si>
  <si>
    <t>D253</t>
  </si>
  <si>
    <t>D254</t>
  </si>
  <si>
    <t>D255</t>
  </si>
  <si>
    <t>D256</t>
  </si>
  <si>
    <t>D257</t>
  </si>
  <si>
    <t>D258</t>
  </si>
  <si>
    <t>D259</t>
  </si>
  <si>
    <t>D260</t>
  </si>
  <si>
    <t>D261</t>
  </si>
  <si>
    <t>D262</t>
  </si>
  <si>
    <t>D263</t>
  </si>
  <si>
    <t>D264</t>
  </si>
  <si>
    <t>D265</t>
  </si>
  <si>
    <t>D266</t>
  </si>
  <si>
    <t>D267</t>
  </si>
  <si>
    <t>D268</t>
  </si>
  <si>
    <t>D269</t>
  </si>
  <si>
    <t>D270</t>
  </si>
  <si>
    <t>D271</t>
  </si>
  <si>
    <t>D272</t>
  </si>
  <si>
    <t>D273</t>
  </si>
  <si>
    <t>D274</t>
  </si>
  <si>
    <t>D275</t>
  </si>
  <si>
    <t>D276</t>
  </si>
  <si>
    <t>D277</t>
  </si>
  <si>
    <t>D278</t>
  </si>
  <si>
    <t>faktoren</t>
  </si>
  <si>
    <t>Arctangentes des corrélations</t>
  </si>
  <si>
    <t>Histogrammes des atanh : éléments de calcul de l'incertitude selon le théorème de Bayes</t>
  </si>
  <si>
    <t>Calcul du VP du profil issu du questionnaire</t>
  </si>
  <si>
    <t>dimensions einfluss * subjektives symptom gewicht</t>
  </si>
  <si>
    <t>Max des atanh</t>
  </si>
  <si>
    <t>Ecart type des corrélations fortuites, estimée d'après les corrélations négatives</t>
  </si>
  <si>
    <t>Nombre de classes (S'il change, changer aussi BB3,BB5,BB7)</t>
  </si>
  <si>
    <t>Effectif total des ressemblances fortuites</t>
  </si>
  <si>
    <t>Effectif total des ressemblances réelles</t>
  </si>
  <si>
    <t>Paramètres du calcul du "odd-ratio", d'après le théorème de Bayes</t>
  </si>
  <si>
    <t>Effectif de la gaussienne des fortuits</t>
  </si>
  <si>
    <t>Effectif de la gaussienne des réels</t>
  </si>
  <si>
    <t>VP profil entré</t>
  </si>
  <si>
    <t>CONSTANTES PRÉCALCULÉES</t>
  </si>
  <si>
    <t>Moyenne</t>
  </si>
  <si>
    <t>VP centré</t>
  </si>
  <si>
    <t>1/racine (2pi)</t>
  </si>
  <si>
    <t>Min des atanh</t>
  </si>
  <si>
    <t>Nb d'atanh négatifs</t>
  </si>
  <si>
    <t>largeur des classes</t>
  </si>
  <si>
    <t>Moyenne des ressemblances fortuites</t>
  </si>
  <si>
    <t>Moyenne des (bornes supérieures des) ressemblances réelles</t>
  </si>
  <si>
    <t>Centre</t>
  </si>
  <si>
    <t>Module (minimum 1)</t>
  </si>
  <si>
    <t>VP normé</t>
  </si>
  <si>
    <t>max_correl</t>
  </si>
  <si>
    <t>Demi-largeur des classes</t>
  </si>
  <si>
    <t>Ecart-Type des ressemblances fortuites</t>
  </si>
  <si>
    <t>Ecart-Type des ressemblances réelles</t>
  </si>
  <si>
    <t>Ecart-Type</t>
  </si>
  <si>
    <t>No remède</t>
  </si>
  <si>
    <t>Nom remède</t>
  </si>
  <si>
    <r>
      <t xml:space="preserve">Le </t>
    </r>
    <r>
      <rPr>
        <b val="true"/>
        <sz val="9"/>
        <rFont val="Geneva"/>
        <family val="2"/>
        <charset val="1"/>
      </rPr>
      <t xml:space="preserve">tableau des RemedVP</t>
    </r>
    <r>
      <rPr>
        <sz val="9"/>
        <rFont val="Arial"/>
        <family val="2"/>
        <charset val="1"/>
      </rPr>
      <t xml:space="preserve">. Attention, contrairement à la version Pascal où les valeurs sont représentées par des entiers, d'où des valeurs 1e4 fois trop grandes, ici on a les VRAIES valeurs, normalisées correctement</t>
    </r>
  </si>
  <si>
    <t>Corrélation</t>
  </si>
  <si>
    <t>Nom</t>
  </si>
  <si>
    <t>atanh (corrélation), tronquée à max_correl</t>
  </si>
  <si>
    <t>(les atanh négatifs)^2</t>
  </si>
  <si>
    <t>Bornes supérieures des classes</t>
  </si>
  <si>
    <t>Effectif cummulé des atanh</t>
  </si>
  <si>
    <t>Effectif des atanh par classe</t>
  </si>
  <si>
    <t>Effectif, par classe, des ressemblances fortuites (les paramètres de la fonction de gauss étant calculés sur le côté des négatifs)</t>
  </si>
  <si>
    <t>Effectifs, par classe, des ressemblances réelles (total - fortuites)</t>
  </si>
  <si>
    <t>Classes, centrées sur la moyenne des "ressemblances réelles"</t>
  </si>
  <si>
    <t>Tri des résultats</t>
  </si>
  <si>
    <t>Coefficient</t>
  </si>
  <si>
    <t>Rang</t>
  </si>
  <si>
    <t>Rang-ième correlation</t>
  </si>
  <si>
    <t>Atanh (correlation)</t>
  </si>
  <si>
    <t>proba cond si fortuite * effectif</t>
  </si>
  <si>
    <t>proba cond si réelle * effectif</t>
  </si>
  <si>
    <t>Proba d'erreur</t>
  </si>
  <si>
    <t>Proba prèt à présenter</t>
  </si>
  <si>
    <t>Niveau de ressemblance</t>
  </si>
  <si>
    <t>Ressemblance</t>
  </si>
  <si>
    <t>R000</t>
  </si>
  <si>
    <t>R000  ????</t>
  </si>
  <si>
    <t>R001  A.D.N. (D.N.A.)</t>
  </si>
  <si>
    <t>R002  A.R.N  (R.N.A.)</t>
  </si>
  <si>
    <t>R003  ABROTANUM</t>
  </si>
  <si>
    <t>R004  ACETICUM ACIDUM</t>
  </si>
  <si>
    <t>R005  ACHILLEA MILLEFOLIUM</t>
  </si>
  <si>
    <t>R006  ACONITUM NAPELLUS</t>
  </si>
  <si>
    <t>R007  ACTAEA RACEMOSA</t>
  </si>
  <si>
    <t>R008  ACTAEA SPICATA</t>
  </si>
  <si>
    <t>R009  AESCULUS HIPPOCASTA.</t>
  </si>
  <si>
    <t>R010  AETHUSA CYNAPIUM</t>
  </si>
  <si>
    <t>R011  AGARICUS MUSCARIUS</t>
  </si>
  <si>
    <t>R012  AGNUS CASTUS</t>
  </si>
  <si>
    <t>R013  AILANTHUS GLANDULOSA</t>
  </si>
  <si>
    <t>R014  ALLIUM CEPA</t>
  </si>
  <si>
    <t>R015  ALLIUM SATIVUM</t>
  </si>
  <si>
    <t>R016  ALOE (Aloes du cap)</t>
  </si>
  <si>
    <t>R017  ALUMEN CRUDUM</t>
  </si>
  <si>
    <t>R018  ALUMINA (Diaspore)</t>
  </si>
  <si>
    <t>R019  AMBRA GRISEA</t>
  </si>
  <si>
    <t>R020  AMMONIACUM (Gummi)</t>
  </si>
  <si>
    <t>R021  AMMONIUM BROMATUM</t>
  </si>
  <si>
    <t>R022  AMMONIUM CARBONICUM</t>
  </si>
  <si>
    <t>R023  AMMONIUM MURIATICUM</t>
  </si>
  <si>
    <t>R024  AMYGDALUS COM. AMARA</t>
  </si>
  <si>
    <t>R025  AMYLIUM NITROSUM</t>
  </si>
  <si>
    <t>R026  ANACARDIUM ORIENTALE</t>
  </si>
  <si>
    <t>R027  ANAGALLIS ARVENSIS</t>
  </si>
  <si>
    <t>R028  ANANTHERUM MURICATUM</t>
  </si>
  <si>
    <t>R029  ANGUSTURA VERA</t>
  </si>
  <si>
    <t>R030  ANTHRACINUM</t>
  </si>
  <si>
    <t>R031  ANTHRAKOKALI</t>
  </si>
  <si>
    <t>R032  ANTIMONIUM CRUDUM</t>
  </si>
  <si>
    <t>R033  ANTIMONIUM TARTARIC.</t>
  </si>
  <si>
    <t>R034  APIS MELLIFICA</t>
  </si>
  <si>
    <t>R035  APOCYNUM CANNABINUM</t>
  </si>
  <si>
    <t>R036  ARANEA DIADEMA</t>
  </si>
  <si>
    <t>R037  ARGENTUM METALLICUM</t>
  </si>
  <si>
    <t>R038  ARGENTUM NITRICUM</t>
  </si>
  <si>
    <t>R039  ARNICA MONTANA</t>
  </si>
  <si>
    <t>R040  ARSENICUM ALBUM</t>
  </si>
  <si>
    <t>R041  ARSENICUM HYDROGENO.</t>
  </si>
  <si>
    <t>R042  ARSENICUM IODATUM</t>
  </si>
  <si>
    <t>R043  ARSENICUM METALLICUM</t>
  </si>
  <si>
    <t>R044  ARSENICUM SUL. FLAV.</t>
  </si>
  <si>
    <t>R045  ARSENICUM SUL. RUBR.</t>
  </si>
  <si>
    <t>R046  ARTEMISIA VULGARIS</t>
  </si>
  <si>
    <t>R047  ARUM DRACUNCULUS</t>
  </si>
  <si>
    <t>R048  ARUM MACULATUM</t>
  </si>
  <si>
    <t>R049  ARUM TRIPHYLLUM</t>
  </si>
  <si>
    <t>R050  ARUNDO MAURITANICA</t>
  </si>
  <si>
    <t>R051  ASA FOETIDA</t>
  </si>
  <si>
    <t>R052  ASARUM EUROPAEUM</t>
  </si>
  <si>
    <t>R053  ASCLEPIAS CORNUTI</t>
  </si>
  <si>
    <t>R054  ASCLEPIAS TUBEROSA</t>
  </si>
  <si>
    <t>R055  ASIMINA TRILOBA</t>
  </si>
  <si>
    <t>R056  ASPARAGUS OFFICINAL.</t>
  </si>
  <si>
    <t>R057  ASTACUS FLUVIATILIS</t>
  </si>
  <si>
    <t>R058  ASTERIAS RUBENS</t>
  </si>
  <si>
    <t>R059  ATROPINUM</t>
  </si>
  <si>
    <t>R060  ATROPINUM SULFURICUM</t>
  </si>
  <si>
    <t>R061  AURUM METALLICUM</t>
  </si>
  <si>
    <t>R062  AURUM MURIAT. NATRO.</t>
  </si>
  <si>
    <t>R063  AURUM MURIATICUM</t>
  </si>
  <si>
    <t>R064  BADIAGA</t>
  </si>
  <si>
    <t>R065  BAPTISIA TINCTORIA</t>
  </si>
  <si>
    <t>R066  BARYTA CARBONICA</t>
  </si>
  <si>
    <t>R067  BARYTA MURIATICA</t>
  </si>
  <si>
    <t>R068  BELLADONNA</t>
  </si>
  <si>
    <t>R069  BENZOICUM ACIDUM</t>
  </si>
  <si>
    <t>R070  BERBERIS VULGARIS</t>
  </si>
  <si>
    <t>R071  BISMUTHUM OXYDATUM</t>
  </si>
  <si>
    <t>R072  BORAX    (Na2 B4 O7)</t>
  </si>
  <si>
    <t>R073  BOVISTA</t>
  </si>
  <si>
    <t>R074  BRACHYGLOTTIS REPENS</t>
  </si>
  <si>
    <t>R075  BROMUM</t>
  </si>
  <si>
    <t>R076  BRUCELLA MELITENSIS</t>
  </si>
  <si>
    <t>R077  BRYONIA ALBA</t>
  </si>
  <si>
    <t>R078  CACTUS GRANDIFLORUS</t>
  </si>
  <si>
    <t>R079  CADMIUM SULFURATUM</t>
  </si>
  <si>
    <t>R080  CAHINCA</t>
  </si>
  <si>
    <t>R081  CALADIUM SEGUINUM</t>
  </si>
  <si>
    <t>R082  CALCAREA ARSENICICA</t>
  </si>
  <si>
    <t>R083  CALCAREA CARBONICA</t>
  </si>
  <si>
    <t>R084  CALCAREA FLUORICA</t>
  </si>
  <si>
    <t>R085  CALCAREA IODATA</t>
  </si>
  <si>
    <t>R086  CALCAREA PHOSPHORICA</t>
  </si>
  <si>
    <t>R087  CALCAREA SULFURICA</t>
  </si>
  <si>
    <t>R088  CALENDULA OFFICINAL.</t>
  </si>
  <si>
    <t>R089  CAMPHORA OFFICINALIS</t>
  </si>
  <si>
    <t>R090  CANNABIS INDICA</t>
  </si>
  <si>
    <t>R091  CANNABIS SATIVA</t>
  </si>
  <si>
    <t>R092  CANTHARIS</t>
  </si>
  <si>
    <t>R093  CAPSICUM ANNUUM</t>
  </si>
  <si>
    <t>R094  CARBO ANIMALIS</t>
  </si>
  <si>
    <t>R095  CARBO VEGETABILIS</t>
  </si>
  <si>
    <t>R096  CARBOLICUM ACIDUM</t>
  </si>
  <si>
    <t>R097  CARBONEUM SULFURATUM</t>
  </si>
  <si>
    <t>R098  CARCINOSINUM</t>
  </si>
  <si>
    <t>R099  CARDUUS MARIANUS</t>
  </si>
  <si>
    <t>R100  CASTOR EQUI</t>
  </si>
  <si>
    <t>R101  CASTOREUM</t>
  </si>
  <si>
    <t>R102  CAULOPHYLLUM</t>
  </si>
  <si>
    <t>R103  CAUSTICUM</t>
  </si>
  <si>
    <t>R104  CEDRON</t>
  </si>
  <si>
    <t>R105  CHAMOMILLA VULGARIS</t>
  </si>
  <si>
    <t>R106  CHELIDONIUM MAJUS</t>
  </si>
  <si>
    <t>R107  CHENOPODII GLAUCI A.</t>
  </si>
  <si>
    <t>R108  CHENOPODIUM ANTHELM.</t>
  </si>
  <si>
    <t>R109  CHIMAPHILA UMBELLATA</t>
  </si>
  <si>
    <t>R110  CHINA (/CHINA RUBRA)</t>
  </si>
  <si>
    <t>R111  CHININUM ARSENICOSUM</t>
  </si>
  <si>
    <t>R112  CHININUM SULFURICUM</t>
  </si>
  <si>
    <t>R113  CHLORALUM (Chloral)</t>
  </si>
  <si>
    <t>R114  CHLORAMPHENICOLUM</t>
  </si>
  <si>
    <t>R115  CHLOROFORMIUM</t>
  </si>
  <si>
    <t>R116  CHLORPROMAZINE</t>
  </si>
  <si>
    <t>R117  CHLORUM (Chlore)</t>
  </si>
  <si>
    <t>R118  CHROMICUM ACIDUM</t>
  </si>
  <si>
    <t>R119  CICUTA VIROSA</t>
  </si>
  <si>
    <t>R120  CIMEX LECTULARIUS</t>
  </si>
  <si>
    <t>R121  CINA</t>
  </si>
  <si>
    <t>R122  CINNABARIS</t>
  </si>
  <si>
    <t>R123  CINNAMOMUM ZEYLANIC.</t>
  </si>
  <si>
    <t>R124  CISTUS CANADENSIS</t>
  </si>
  <si>
    <t>R125  CITRUS LIMONUM</t>
  </si>
  <si>
    <t>R126  CLEMATIS ERECTA</t>
  </si>
  <si>
    <t>R127  COBALTUM METALLICUM</t>
  </si>
  <si>
    <t>R128  COBALTUM NITRICUM</t>
  </si>
  <si>
    <t>R129  COCA (ERYTHROXYLON)</t>
  </si>
  <si>
    <t>R130  COCCINELLA SEPTEMP.</t>
  </si>
  <si>
    <t>R131  COCCULUS INDICUS</t>
  </si>
  <si>
    <t>R132  COCCUS CACTI</t>
  </si>
  <si>
    <t>R133  COCHLEARIA ARMORACIA</t>
  </si>
  <si>
    <t>R134  COFFEA CRUDA</t>
  </si>
  <si>
    <t>R135  COFFEA TOSTA</t>
  </si>
  <si>
    <t>R136  COLCHICUM AUTUMNALE</t>
  </si>
  <si>
    <t>R137  COLIBACILLINUM</t>
  </si>
  <si>
    <t>R138  COLLINSONIA CANADEN.</t>
  </si>
  <si>
    <t>R139  COLOCYNTHIS</t>
  </si>
  <si>
    <t>R140  COMOCLADIA DENTATA</t>
  </si>
  <si>
    <t>R141  CONDURANGO</t>
  </si>
  <si>
    <t>R142  CONIUM MACULATUM</t>
  </si>
  <si>
    <t>R143  COPAIVA OFFICINALIS</t>
  </si>
  <si>
    <t>R144  CORALLIUM RUBRUM</t>
  </si>
  <si>
    <t>R145  CORNUS(CIRCIN./FLOR)</t>
  </si>
  <si>
    <t>R146  CORTISONE</t>
  </si>
  <si>
    <t>R147  CRESOLUM</t>
  </si>
  <si>
    <t>R148  CROCUS SATIVUS</t>
  </si>
  <si>
    <t>R149  CROTALUS HORRIDUS</t>
  </si>
  <si>
    <t>R150  CROTON TIGLIUM</t>
  </si>
  <si>
    <t>R151  CUBEBA OFFICINALIS</t>
  </si>
  <si>
    <t>R152  CUPRUM ACETICUM</t>
  </si>
  <si>
    <t>R153  CUPRUM ARSENICOSUM</t>
  </si>
  <si>
    <t>R154  CUPRUM METALLICUM</t>
  </si>
  <si>
    <t>R155  CUPRUM SULFURICUM</t>
  </si>
  <si>
    <t>R156  CURARE</t>
  </si>
  <si>
    <t>R157  CYCLAMEN EUROPAEUM</t>
  </si>
  <si>
    <t>R158  DAPHNE INDICA</t>
  </si>
  <si>
    <t>R159  DIGITALIS PURPUREA</t>
  </si>
  <si>
    <t>R160  DIOSCOREA VILLOSA</t>
  </si>
  <si>
    <t>R161  DIPHTEROTOXINUM</t>
  </si>
  <si>
    <t>R162  DOLICHOS PRURIENS</t>
  </si>
  <si>
    <t>R163  DORYPHORA DECEMLINE.</t>
  </si>
  <si>
    <t>R164  DROSERA ROTUNDIFOLIA</t>
  </si>
  <si>
    <t>R165  DULCAMARA</t>
  </si>
  <si>
    <t>R166  EBERTHINUM</t>
  </si>
  <si>
    <t>R167  ELAPS CORALLINUS</t>
  </si>
  <si>
    <t>R168  ELATERIUM</t>
  </si>
  <si>
    <t>R169  ERIGERON CANADENSIS</t>
  </si>
  <si>
    <t>R170  ERYNGIUM AQUATICUM</t>
  </si>
  <si>
    <t>R171  EUCALYPTUS GLOBULUS</t>
  </si>
  <si>
    <t>R172  EUGENIA JAMBOSA</t>
  </si>
  <si>
    <t>R173  EUPATORIUM PERFOLIA.</t>
  </si>
  <si>
    <t>R174  EUPATORIUM PURPUREUM</t>
  </si>
  <si>
    <t>R175  EUPHORBIA RESINIFERA</t>
  </si>
  <si>
    <t>R176  EUPHRASIA OFFICINAL.</t>
  </si>
  <si>
    <t>R177  FERRUM IODATUM</t>
  </si>
  <si>
    <t>R178  FERRUM METALLICUM</t>
  </si>
  <si>
    <t>R179  FERRUM MURIATICUM</t>
  </si>
  <si>
    <t>R180  FERRUM PHOSPHORICUM</t>
  </si>
  <si>
    <t>R181  FERRUM SULFURICUM</t>
  </si>
  <si>
    <t>R182  FLUORICUM ACIDUM</t>
  </si>
  <si>
    <t>R183  FORMICA RUFA</t>
  </si>
  <si>
    <t>R184  GAMBOGIA</t>
  </si>
  <si>
    <t>R185  GELSEMIUM SEMPERVIR.</t>
  </si>
  <si>
    <t>R186  GLONOINUM (Trinitr.)</t>
  </si>
  <si>
    <t>R187  GOSSYPIUM HERBACEUM</t>
  </si>
  <si>
    <t>R188  GRAPHITES</t>
  </si>
  <si>
    <t>R189  GRATIOLA OFFICINALIS</t>
  </si>
  <si>
    <t>R190  GUAIACUM</t>
  </si>
  <si>
    <t>R191  GUAREA TRICHILOIDES</t>
  </si>
  <si>
    <t>R192  GYMNOCLADUS CANADEN.</t>
  </si>
  <si>
    <t>R193  HALOPERIDOL</t>
  </si>
  <si>
    <t>R194  HAMAMELIS VIRGINICA</t>
  </si>
  <si>
    <t>R195  HEDERA HELIX(Lierre)</t>
  </si>
  <si>
    <t>R196  HEKLA LAVA</t>
  </si>
  <si>
    <t>R197  HELLEBORUS NIGER</t>
  </si>
  <si>
    <t>R198  HELONIAS DIOICA</t>
  </si>
  <si>
    <t>R199  HEPAR SULFURIS</t>
  </si>
  <si>
    <t>R200  HIPPOMANES</t>
  </si>
  <si>
    <t>R201  HISTAMINUM MURIATIC.</t>
  </si>
  <si>
    <t>R202  HYDRASTIS CANADENSIS</t>
  </si>
  <si>
    <t>R203  HYDROCOTYLE ASIATICA</t>
  </si>
  <si>
    <t>R204  HYDROCYANICUM ACIDUM</t>
  </si>
  <si>
    <t>R205  HYDROPHOBINUM(Lyss.)</t>
  </si>
  <si>
    <t>R206  HYOSCIAMUS NIGER</t>
  </si>
  <si>
    <t>R207  HYPERICUM PERFORATUM</t>
  </si>
  <si>
    <t>R208  IBERIS AMARA</t>
  </si>
  <si>
    <t>R209  IGNATIA AMARA</t>
  </si>
  <si>
    <t>R210  INDIGO</t>
  </si>
  <si>
    <t>R211  INDIUM METALLICUM</t>
  </si>
  <si>
    <t>R212  INFLUENZINUM</t>
  </si>
  <si>
    <t>R213  INULA HELENIUM</t>
  </si>
  <si>
    <t>R214  IODOFORMIUM</t>
  </si>
  <si>
    <t>R215  IODUM</t>
  </si>
  <si>
    <t>R216  IPECA</t>
  </si>
  <si>
    <t>R217  IRIS VERSICOLOR</t>
  </si>
  <si>
    <t>R218  JABORANDI</t>
  </si>
  <si>
    <t>R219  JACARANDA CAROBA</t>
  </si>
  <si>
    <t>R220  JATROPHA CURCAS</t>
  </si>
  <si>
    <t>R221  JUGLANS (CIN./REGIA)</t>
  </si>
  <si>
    <t>R222  KALIUM ARSENICOSUM</t>
  </si>
  <si>
    <t>R223  KALIUM BICHROMICUM</t>
  </si>
  <si>
    <t>R224  KALIUM BROMATUM</t>
  </si>
  <si>
    <t>R225  KALIUM CARBONICUM</t>
  </si>
  <si>
    <t>R226  KALIUM CHLORICUM</t>
  </si>
  <si>
    <t>R227  KALIUM IODATUM</t>
  </si>
  <si>
    <t>R228  KALIUM MURIATICUM</t>
  </si>
  <si>
    <t>R229  KALIUM NITRICUM</t>
  </si>
  <si>
    <t>R230  KALIUM PHOSPHORICUM</t>
  </si>
  <si>
    <t>R231  KALIUM SULFURICUM</t>
  </si>
  <si>
    <t>R232  KALMIA LATIFOLIA</t>
  </si>
  <si>
    <t>R233  KREOSOTUM</t>
  </si>
  <si>
    <t>R234  LAC CANINUM</t>
  </si>
  <si>
    <t>R235  LAC DEFLORATUM</t>
  </si>
  <si>
    <t>R236  LACHESIS MUTUS</t>
  </si>
  <si>
    <t>R237  LACHNANTHES TINCTOR.</t>
  </si>
  <si>
    <t>R238  LACTICUM ACIDUM</t>
  </si>
  <si>
    <t>R239  LACTUCA VIROSA</t>
  </si>
  <si>
    <t>R240  LAUROCERASUS</t>
  </si>
  <si>
    <t>R241  LEDUM PALUSTRE</t>
  </si>
  <si>
    <t>R242  LEPTANDRA VIRGINICA</t>
  </si>
  <si>
    <t>R243  LEVOMEPROMAZINE</t>
  </si>
  <si>
    <t>R244  LILIUM TIGRINUM</t>
  </si>
  <si>
    <t>R245  LITHIUM CARBONICUM</t>
  </si>
  <si>
    <t>R246  LOBELIA INFLATA</t>
  </si>
  <si>
    <t>R247  LUESINUM(SYPHILINUM)</t>
  </si>
  <si>
    <t>R248  LYCOPODIUM CLAVATUM</t>
  </si>
  <si>
    <t>R249  LYCOPUS VIRGINICUS</t>
  </si>
  <si>
    <t>R250  MAGNESIA CARBONICA</t>
  </si>
  <si>
    <t>R251  MAGNESIA MURIATICA</t>
  </si>
  <si>
    <t>R252  MAGNESIA PHOSPHORICA</t>
  </si>
  <si>
    <t>R253  MAGNESIA SULFURICA</t>
  </si>
  <si>
    <t>R254  MANCINELLA</t>
  </si>
  <si>
    <t>R255  MANDRAGORA OFFICINA.</t>
  </si>
  <si>
    <t>R256  MANGANUM ACETICUM</t>
  </si>
  <si>
    <t>R257  MANGANUM METALLICUM</t>
  </si>
  <si>
    <t>R258  MEDORRHINUM</t>
  </si>
  <si>
    <t>R259  MELILOTUS OFFICINAL.</t>
  </si>
  <si>
    <t>R260  MENYANTHES TRIFOLIA.</t>
  </si>
  <si>
    <t>R261  MEPHITIS PUTORIUS</t>
  </si>
  <si>
    <t>R262  MERCURIALIS PERENNIS</t>
  </si>
  <si>
    <t>R263  MERCURIUS BI-IODATUS</t>
  </si>
  <si>
    <t>R264  MERCURIUS CORROSIVUS</t>
  </si>
  <si>
    <t>R265  MERCURIUS CYANATUS</t>
  </si>
  <si>
    <t>R266  MERCURIUS PROTO-IOD.</t>
  </si>
  <si>
    <t>R267  MERCURIUS SULFURICUS</t>
  </si>
  <si>
    <t>R268  MERCURIUS(SOLUB/VIV)</t>
  </si>
  <si>
    <t>R269  METHYSERGIDE</t>
  </si>
  <si>
    <t>R270  MEZEREUM</t>
  </si>
  <si>
    <t>R271  MOSCHUS</t>
  </si>
  <si>
    <t>R272  MUREX PURPUREA</t>
  </si>
  <si>
    <t>R273  MURIATICUM ACIDUM</t>
  </si>
  <si>
    <t>R274  MYRICA CERIFERA</t>
  </si>
  <si>
    <t>R275  NAJA TRIPUDIANS</t>
  </si>
  <si>
    <t>R276  NALOXONE (Narcan)</t>
  </si>
  <si>
    <t>R277  NATRUM ARSENICICUM</t>
  </si>
  <si>
    <t>R278  NATRUM CARBONICUM</t>
  </si>
  <si>
    <t>R279  NATRUM MURIATICUM</t>
  </si>
  <si>
    <t>R280  NATRUM PHOSPHORICUM</t>
  </si>
  <si>
    <t>R281  NATRUM SULFURICUM</t>
  </si>
  <si>
    <t>R282  NEPENTHES</t>
  </si>
  <si>
    <t>R283  NERIUM OLEANDER</t>
  </si>
  <si>
    <t>R284  NICCOLUM METALLICUM</t>
  </si>
  <si>
    <t>R285  NITRI SPIRITUS DULC.</t>
  </si>
  <si>
    <t>R286  NITRICUM ACIDUM</t>
  </si>
  <si>
    <t>R287  NUX MOSCHATA</t>
  </si>
  <si>
    <t>R288  NUX VOMICA</t>
  </si>
  <si>
    <t>R289  OENANTHE CROCATA</t>
  </si>
  <si>
    <t>R290  OLEUM ANIMALE</t>
  </si>
  <si>
    <t>R291  OLEUM JECORIS ASELLI</t>
  </si>
  <si>
    <t>R292  ONOSMODIUM VIRGINIA.</t>
  </si>
  <si>
    <t>R293  OPIUM</t>
  </si>
  <si>
    <t>R294  OSCILLOCOCCINUM</t>
  </si>
  <si>
    <t>R295  OSMIUM METALLICUM</t>
  </si>
  <si>
    <t>R296  OXALICUM ACIDUM</t>
  </si>
  <si>
    <t>R297  PAEONIA OFFICINALIS</t>
  </si>
  <si>
    <t>R298  PALLADIUM METALLICUM</t>
  </si>
  <si>
    <t>R299  PARATYPHOIDINUM B</t>
  </si>
  <si>
    <t>R300  PAREIRA BRAVA</t>
  </si>
  <si>
    <t>R301  PARIS QUADRIFOLIA</t>
  </si>
  <si>
    <t>R302  PERHEXILINE(Maleate)</t>
  </si>
  <si>
    <t>R303  PETROLEUM</t>
  </si>
  <si>
    <t>R304  PETROSELINUM SATIVUM</t>
  </si>
  <si>
    <t>R305  PHELLANDRIUM AQUATI.</t>
  </si>
  <si>
    <t>R306  PHENOBARBITAL</t>
  </si>
  <si>
    <t>R307  PHOSPHORICUM ACIDUM</t>
  </si>
  <si>
    <t>R308  PHOSPHORUS</t>
  </si>
  <si>
    <t>R309  PHYSOSTIGMA VENENOS.</t>
  </si>
  <si>
    <t>R310  PHYTOLACCA DECANDRA</t>
  </si>
  <si>
    <t>R311  PICRICUM ACIDUM</t>
  </si>
  <si>
    <t>R312  PLANTAGO MAJOR</t>
  </si>
  <si>
    <t>R313  PLATINA</t>
  </si>
  <si>
    <t>R314  PLUMBUM METALLICUM</t>
  </si>
  <si>
    <t>R315  PODOPHYLLUM PELTATUM</t>
  </si>
  <si>
    <t>R316  POLYGONUM HYDROPIPER</t>
  </si>
  <si>
    <t>R317  PROTEUS VULGARIS</t>
  </si>
  <si>
    <t>R318  PRUNUS SPINOSA</t>
  </si>
  <si>
    <t>R319  PSORINUM</t>
  </si>
  <si>
    <t>R320  PTELEA TRIFOLIATA</t>
  </si>
  <si>
    <t>R321  PULSATILLA NIGRICANS</t>
  </si>
  <si>
    <t>R322  PYROGENIUM</t>
  </si>
  <si>
    <t>R323  RADIUM BROMATUM</t>
  </si>
  <si>
    <t>R324  RANA BUFO</t>
  </si>
  <si>
    <t>R325  RANUNCULUS BULBOSUS</t>
  </si>
  <si>
    <t>R326  RANUNCULUS SCELERAT.</t>
  </si>
  <si>
    <t>R327  RAPHANUS SATIV. NIG.</t>
  </si>
  <si>
    <t>R328  RATANHIA</t>
  </si>
  <si>
    <t>R329  RAUWOLFIA SERPENTINA</t>
  </si>
  <si>
    <t>R330  RHEUM OFFICINALE</t>
  </si>
  <si>
    <t>R331  RHODODENDRON CHRYS.</t>
  </si>
  <si>
    <t>R332  RHUS TOXICODENDRON</t>
  </si>
  <si>
    <t>R333  RHUS VERNIX</t>
  </si>
  <si>
    <t>R334  ROBINIA PSEUDO-ACAC.</t>
  </si>
  <si>
    <t>R335  RUMEX CRISPUS</t>
  </si>
  <si>
    <t>R336  RUTA GRAVEOLENS</t>
  </si>
  <si>
    <t>R337  SABADILLA OFFICINAR.</t>
  </si>
  <si>
    <t>R338  SABINA</t>
  </si>
  <si>
    <t>R339  SALICYLICUM ACIDUM</t>
  </si>
  <si>
    <t>R340  SAMBUCUS NIGRA</t>
  </si>
  <si>
    <t>R341  SANGUINARIA CANADEN.</t>
  </si>
  <si>
    <t>R342  SARSAPARILLA</t>
  </si>
  <si>
    <t>R343  SCILLA MARITIMA</t>
  </si>
  <si>
    <t>R344  SECALE CORNUTUM</t>
  </si>
  <si>
    <t>R345  SELENIUM METALLICUM</t>
  </si>
  <si>
    <t>R346  SENECIO AUREUS</t>
  </si>
  <si>
    <t>R347  SENEGA</t>
  </si>
  <si>
    <t>R348  SEPIA OFFICINALIS</t>
  </si>
  <si>
    <t>R349  SERUM ANTICOLIBACIL.</t>
  </si>
  <si>
    <t>R350  SILICEA</t>
  </si>
  <si>
    <t>R351  SINAPIS ALBA</t>
  </si>
  <si>
    <t>R352  SPIGELIA ANTHELMIA</t>
  </si>
  <si>
    <t>R353  SPONGIA TOSTA</t>
  </si>
  <si>
    <t>R354  STANNUM METALLICUM</t>
  </si>
  <si>
    <t>R355  STAPHYLOCOCCINUM</t>
  </si>
  <si>
    <t>R356  STAPHYSAGRIA</t>
  </si>
  <si>
    <t>R357  STICTA PULMONARIA</t>
  </si>
  <si>
    <t>R358  STILLINGIA SYLVATICA</t>
  </si>
  <si>
    <t>R359  STRAMONIUM</t>
  </si>
  <si>
    <t>R360  STREPTOCOCCINUM</t>
  </si>
  <si>
    <t>R361  STRONTIUM CARBONICUM</t>
  </si>
  <si>
    <t>R362  SULFUR</t>
  </si>
  <si>
    <t>R363  SULFUR IODATUM</t>
  </si>
  <si>
    <t>R364  SULFURICUM ACIDUM</t>
  </si>
  <si>
    <t>R365  SUMBUL</t>
  </si>
  <si>
    <t>R366  TABACUM</t>
  </si>
  <si>
    <t>R367  TARAXACUM DENS-LEON.</t>
  </si>
  <si>
    <t>R368  TARENTULA HISPANICA</t>
  </si>
  <si>
    <t>R369  TELLURIUM METALLICUM</t>
  </si>
  <si>
    <t>R370  TEREBINTHINA</t>
  </si>
  <si>
    <t>R371  TEUCRIUM MARUM</t>
  </si>
  <si>
    <t>R372  THERIDION CURRASSAV.</t>
  </si>
  <si>
    <t>R373  THIOPROPERAZINE</t>
  </si>
  <si>
    <t>R374  THUYA OCCIDENTALIS</t>
  </si>
  <si>
    <t>R375  TROMBIDIUM MUS. DOM.</t>
  </si>
  <si>
    <t>R376  TUBERCULINUM CR.(TK)</t>
  </si>
  <si>
    <t>R377  TUBERCULINUM RESIDU.</t>
  </si>
  <si>
    <t>R378  URANIUM NITRICUM</t>
  </si>
  <si>
    <t>R379  URTICA URENS</t>
  </si>
  <si>
    <t>R380  USTILAGO MAIDIS</t>
  </si>
  <si>
    <t>R381  V.A.B. (B.C.G.)</t>
  </si>
  <si>
    <t>R382  VACCINOTOXINUM</t>
  </si>
  <si>
    <t>R383  VALERIANA OFFICINAL.</t>
  </si>
  <si>
    <t>R384  VARIOLINUM</t>
  </si>
  <si>
    <t>R385  VERATRUM ALBUM</t>
  </si>
  <si>
    <t>R386  VERATRUM VIRIDE</t>
  </si>
  <si>
    <t>R387  VERBASCUM THAPSUS</t>
  </si>
  <si>
    <t>R388  VESPA CRABRO(Frelon)</t>
  </si>
  <si>
    <t>R389  VIBURNUM(OPUL./PRUN)</t>
  </si>
  <si>
    <t>R390  VINCA MINOR</t>
  </si>
  <si>
    <t>R391  VIOLA ODORATA</t>
  </si>
  <si>
    <t>R392  VIOLA TRICOLOR</t>
  </si>
  <si>
    <t>R393  VIPERA (REDII/TORVA)</t>
  </si>
  <si>
    <t>R394  VISCUM ALBUM</t>
  </si>
  <si>
    <t>R395  XANTHOXYLUM  FRAXIN.</t>
  </si>
  <si>
    <t>R396  ZINCUM METALLICUM</t>
  </si>
  <si>
    <t>R397  ZINGIBER OFFICINALE</t>
  </si>
  <si>
    <t>R398  ZIZIA AUREA</t>
  </si>
  <si>
    <t>flo</t>
  </si>
  <si>
    <t>Le remedVP du remède de référence pour calculer la contribution d'un symptôme individuel à la ressemblance (= celui arrivé en tête)</t>
  </si>
  <si>
    <t>English</t>
  </si>
  <si>
    <t>Español</t>
  </si>
  <si>
    <t>Esperanto</t>
  </si>
  <si>
    <t>Français</t>
  </si>
  <si>
    <t>Italiano</t>
  </si>
  <si>
    <t>Russian</t>
  </si>
  <si>
    <t>NOTIZ</t>
  </si>
  <si>
    <t>NOTICE</t>
  </si>
  <si>
    <t>AVIZO</t>
  </si>
  <si>
    <t>NOTICO</t>
  </si>
  <si>
    <t>GUIDA</t>
  </si>
  <si>
    <t>• H. Duprat, ein Genfer Homöopath im Frankreich geborener und später in der Schweiz lebender Arzt war für seine Sachkenntnis und seine Umgänglichkeit berühmt. Er schrieb viele Artikel für die Homöopathie-Zeitschrift "Le Propagateur", deren Chefredakteur er bis 1939 war. Er veröffentlichte zwei Werke : "Théorie et pratique de l'homéopathie"(1932) und "Traité de Matière Médicale Homéopathique"(1947).</t>
  </si>
  <si>
    <t>• Doctor Henry DUPRAT was born at Montech (Tarn et Garonne, in France) and lived in Geneva (Swizerland). He was well-known for his competence and courtesy. He wrote numerous articles in "Le Propagateur", of which he was Editor in Chief until 1939. He published two books: "Théorie et pratique de l'homéopathie" (1932) and "Traité de Matière Médicale Homéopathique" (1947).</t>
  </si>
  <si>
    <t>• Médico homeópata ginebrés, nació en Francia en Montech (Tarn y Garona), el  Dr Henry DUPRAT era reputado por su competencia y su cortesia. Escribió numerosos artículos en Le Propagateur (El Propagador) del cuál fué redactor en jefe hasta 1939. Publicó dos obras: Teoría y práctica de la homeopatia (1932) y Tratado de Materia Médica Homeopática (1947).</t>
  </si>
  <si>
    <t>• Ghenevana homeopata kuracisto, naskita en Francio, la Doktoro Henry Duprat estis fama por siaj kompetenteco kaj ghentileco. Li verkis multnombrajn  artikolojn en la revuo "Le Propagateur" (la disvastiganto), kies li estis  la chefredaktoro ghis 1939. Li publikigis du verkojn: "Théorie et pratique de l'homéopathie"(1932) kaj "Traité de Matière Médicale Homéopathique"(1947).</t>
  </si>
  <si>
    <t>• Médecin homéopathe genevois, né en France à Montech (Tarn et Garonne), le Docteur Henry DUPRAT était réputé pour sa compétence et sa courtoisie. Il écrivit de nombreux articles dans "Le Propagateur", dont il fut rédacteur en chef jusqu'en 1939. Il publia deux ouvrages : "Théorie et pratique de l'homéopathie"(1932) et "Traité de Matière Médicale Homéopathique"(1947).</t>
  </si>
  <si>
    <t>• Medico omeopata ginevrino, nato in Francia a Montech (Tarn e Garonna), il Dr. Henry Duprat era assai stimato per la sua competenza e cortesia. Scrisse numerosi articoli per la rivista "Le Propagateur", di cui fu caporedattore fino al 1939. Pubblicò due libri : "Teoria e pratica dell'omeopatia" (1932) e "Trattato di Materia Medica Omeopatica" (1947).</t>
  </si>
  <si>
    <t>Die Zielsetzung der Software.</t>
  </si>
  <si>
    <t>The purpose and use of this tool.</t>
  </si>
  <si>
    <t>El objetivo y utilidad de la herramienta.</t>
  </si>
  <si>
    <t>La celo kaj la utileco de la ilo.</t>
  </si>
  <si>
    <t>Le but et l'utilité de l'outil.</t>
  </si>
  <si>
    <t>Scopi e utilità.</t>
  </si>
  <si>
    <t>• Das Ziel der Software besteht darin, die Arbeit für jene einfacher zu machen, die die Homöopathie nach dem Einzelmittelprinzip anwenden wollen, das heißt, die bei der Mittelwahl die Gesamtheit aller Symptome des Patienten berücksichtigen, um so ein individuelles, nur zu ihm allein passendes Heilmittel zu finden, das seinem aktuellen Zustand entspricht.</t>
  </si>
  <si>
    <t>• The purpose of this program is to ease the work of those who wants to practice UNICIST homeopathy ; meaning  they will take into account the ENTIRE STATE of the patient in order to find him a unique remedy responding to his state of the moment.</t>
  </si>
  <si>
    <t>• El objetivo del programa es facilitar la tarea a los que quieren practicar la homeopatia desde el enfoque UNICISTA, es decir tener en cuenta el ESTADO ENTERO del paciente para encontrar un remedio único correspondiente a su estado del momento.</t>
  </si>
  <si>
    <t>• La celo de tiu logikajho estas faciligi la taskon al chiuj, kiuj deziras praktiki homeopation lau la UNIKISTA agmaniero, tio estas (ideale) pripensi LA TUTAN STATON de la paciento por elekti ununuran kuracilon, responde al lia nuntempa stato.</t>
  </si>
  <si>
    <t>• Le but du logiciel est de faciliter la tâche à ceux qui veulent pratiquer l'homéopathie selon l'approche UNICISTE, c'est à dire prendre en compte l'ETAT ENTIER du patient pour lui trouver un remède unique correspondant à son état du moment.</t>
  </si>
  <si>
    <t>• Lo scopo di questo programma è di facilitare il lavoro a coloro che vogliono praticare l'omeopatia secondo l'approccio UNICISTA, cioè tenendo conto dell' INTERO STATO del paziente, e di aiutare la ricerca di un rimedio unico corrispondente allo stato del paziente in quel momento.</t>
  </si>
  <si>
    <t>Einige häufige Fragen.</t>
  </si>
  <si>
    <t>Frequently asked questions</t>
  </si>
  <si>
    <t>Algunas preguntas frecuentes.</t>
  </si>
  <si>
    <t>Kelkaj ofte metitaj demandoj.</t>
  </si>
  <si>
    <t>Quelques questions fréquentes.</t>
  </si>
  <si>
    <t>Qualche domanda frequente.</t>
  </si>
  <si>
    <t>1/ Müssen wirklich alle Fragen des Fragenkatalogs beantwortet werden ?</t>
  </si>
  <si>
    <t>1/ Is it mandatory to answer all the questions of the  questionnary ?</t>
  </si>
  <si>
    <t>1/ ¿ Es necesario responder a todas las preguntas del cuestionario ?</t>
  </si>
  <si>
    <t>1/ Chu vere necesas respondi al chiuj demandoj de la demandaro ?</t>
  </si>
  <si>
    <t>1/- Faut-il vraiment répondre à toutes les questions du questionnaire ?</t>
  </si>
  <si>
    <t>1/ Bisogna veramente rispondere a tutte le domande del questionario ?</t>
  </si>
  <si>
    <t>• Das ist nicht notwendig. Aber mit dem Umfang gegebener Antworten wird das Ergebnis zuverlässiger werden. Es ist v.a. wichtig, für Symptome , die man nicht kennt oder zu denen man keine Angaben machen kann, eine "0" bzw. bei Fragen, die man nicht beantworten kann ein "?" einzugeben.</t>
  </si>
  <si>
    <t>• Not necessarily.  But the result will be better if you  give more information. In particular, it is important to indicate clearly : by the note "0", the symptoms which you know absent, and by the sign "?", the questions to whitch you cannot answer.</t>
  </si>
  <si>
    <t>• No necesariamente. Pero, el resultado será mejor si da más información. Es importante en particular indicar bien: por la nota "0", los síntomas que saben ausentes, y por la señal "?", las cuestiones a las cuales no pueden responder.</t>
  </si>
  <si>
    <t>• Ne devige. Sed la rezulto estos des pli bona ke vi donos pli da informojn. Aparte gravas bone indiki : per la noto "0", la simptomojn, kiujn vi scias forestantajn, kaj per la signo "?", la demandojn al kiuj vi ne povas respondi.</t>
  </si>
  <si>
    <t>• Pas nécessairement. Mais, le résultat sera meilleur si vous donnez plus d'information. Il est important en particulier de bien indiquer : par la note "0", les symptômes que vous savez absents, et par le signe "?", les questions auxquelles vous ne pouvez pas répondre.</t>
  </si>
  <si>
    <t>• Non necessariamente. Ma, più informazioni date più il risultato sarà migliore. E' importante in particolare indicare bene : con la valutazione "0", i sintomi che sapete assenti ; col segno "?", le domande a cui non potete rispondere.</t>
  </si>
  <si>
    <t>2/ Warum eine Einstufung von 0 bis 10; welche Beziehung besteht zu ein- bis dreiwertigen Einstufung bei Kent ?</t>
  </si>
  <si>
    <t>2/ Why this notation from 0 to 10 ; which relationship with  the 1, 2, 3 degrees of Kent ?</t>
  </si>
  <si>
    <t>2/ ¿ Por qué la anotación de 0 a 10 ; que relación hay con los grados 1, 2, 3 de Kent ?</t>
  </si>
  <si>
    <t>2/ Kial tiu notado de 0 ghis 10 ; kia rilato kun la kutimaj gradoj 1, 2, 3 de Kent ?</t>
  </si>
  <si>
    <t>2/- Pourquoi ces notes de 0 à 10 ; quel rapport avec les degrés 1, 2, 3 de Kent ?</t>
  </si>
  <si>
    <t>2/ Perché queste valutazioni da 0 a 10 ; c'è una relazione con i gradi 1, 2, 3 di Kent ?</t>
  </si>
  <si>
    <t>• Kent´s Zahlen sind nicht nur einfache Werte, sondern Klassifikationen. Sie wurden entsprechend der Häufigkeit beobachteter Fälle eingetragen, gemäss einer mathematischen Progression. Wenn ein Mittel dreiwertig ist, wurde das Symptom doppelt so häufig beobachtet wie das eines zweiwertigen Mittels. Es ist nicht zulässig, einfach Kent´s Bewertungszahlen heran zu ziehen.</t>
  </si>
  <si>
    <t>• Kents' degrees are not numbers but class labels. Indeed, they were attributed according to  the number of observed cases, but follwoing a geometric progression (So, a "sign*remedy" pair is in the degree 3 if it has been observed twice more often than another which is in degree 2, and this one twice more often than another which is in degree 1). Since this Kents' degrees are not numbers, it is not legitimate to add them.</t>
  </si>
  <si>
    <t>• Los grados de Kent no son números cuantitativas sino etiquetas de clase. Son atribuidos en función del número de casos observados pero únicamente de forma de progresión geométrica. (De esta manera, un signo es marcado con el valor de 3 si éste ha sido observado 2 veces más frecuentemente que un signo con el grado 2, siendo éste 2 veces más frecuente que remedio con un valor de 1). Los grados de Kent no son números cuantitativos, no es correcto sumarlos.</t>
  </si>
  <si>
    <t>• La gradoj de Kent ne estas nombroj sed numeroj de klasoj. Ili certe estas atribuitaj al kuraciloj (aû al signoj) funkcie de la nombro de la observitaj kazoj, sed laù geometria progresio (Kuracilo (aû signo) estas klasifikata al grado 3 se ghi estis observata 2 foje pli ofte ol kuracilo de la grado 2, ghi-mem 2 foje pli ofte ol kuracilo de la grado 1). Tiuj Kentaj gradoj ne estante nombrojn, ne prave estas ilin adicii.</t>
  </si>
  <si>
    <t>• Les degrés de Kent ne sont pas des nombres mais des numéros de classes. Ils ont été attribués aux remèdes (et aux signes) en fonction du nombre de cas observés, mais selon une progression géométrique (un remède est au degré 3 s'il a été observé 2 fois plus souvent qu'un remède du degré 2, lui-même 2 fois plus souvent qu'un remède du degré 1). Ces degrés de Kent n'étant pas des nombres, il n'est pas légitime de les additionner.</t>
  </si>
  <si>
    <t>• I gradi di Kent non sono numeri matematici ma numeri di classificazione. Certo, sono stati attribuiti ai rimedi (e ai sintomi) in funzione del numero di casi osservati, ma secondo una progressione geometrica (Cioè, un rimedio è al grado 3 se è stato osservato 2 volte più spesso di un altro rimedio che è al grado 2, esso stesso osservato 2 volte più spesso di un altro rimedio che è al grado 1). I gradi di Kent, non essendo numeri matematici, non si possono sommare.</t>
  </si>
  <si>
    <t>• Aber, um zu funktionieren hat verlangt die Software, daß die angegebenen Vermerke proportional zur Anzahl der Beobachtungen sind: ein Eintrag "8" muß zweimal öfter beobachtet worden sein als ein Symptom, das man mit  "4" bewertet, dieses zweimal öfter als ein Eintrag mit "2" etc.</t>
  </si>
  <si>
    <t>• Now, to operate, this program needs that the given notes be proportional to the numbers of observations : a sign noted 8 was observed twice  more often than a sign noted 4, itself observed twice more often than a sign noted 2.</t>
  </si>
  <si>
    <t>• Ahora bien, para funcionar, este programa informático tiene necesidad que las notas indicadas sean proporcionales entre observaciones: una síntoma que recibe el valor 8 debe haber sido observado dos veces más a menudo que un síntoma con el valor 4, éste mismo debe haber sido observado dos veces más a menudo que un síntoma con el valor de 2.</t>
  </si>
  <si>
    <t>• Nu, por ellabori la sintezon de chiuj miaj fontoj, per la procedo de la "simil-portreto", mi bezonis adicii nombrojn de observataj kazoj. Tial, la notoj de la logikajho Duprat estas proporciaj al nombroj de observataj kazoj : signo notata 8 estis observata dufoje plej ofte ol signo notata 4, ghi mem observata dufoje plei ofte ol signo notata 2.</t>
  </si>
  <si>
    <t>• Or, pour fonctionner, ce logiciel a besoin que les notes indiquées soient proportionnelles aux nombres d'observations : un signe noté 8 doit avoir été observé deux fois plus souvent qu'un signe noté 4, lui-même observé deux fois plus souvent qu'un signe noté 2.</t>
  </si>
  <si>
    <t>• Ora, per funzionare, questo programma ha bisogno che le valutazioni indicate siano proporzionali al numero di osservazioni: un sintomo a cui si dà la valutazione 8 dev'essere stato osservato due volte più spesso di un sintomo da 4, esso stesso osservato due volte più spesso di un sintomo da 2.</t>
  </si>
  <si>
    <t>• In Praxis kann man die Wertigkeiten 1, 2 und 3 von Kent mit den Einträgen  "2", "4" bzw. "8" vergleichen.</t>
  </si>
  <si>
    <t>• In practice, I translated Kent's degrees 1, 2, 3 respectively by the notes 2, 4 and 8.</t>
  </si>
  <si>
    <t>• En práctica, yo traduje los grados 1, 2 y 3 de Kent respectivamente por las notas 2, 4 y 8.</t>
  </si>
  <si>
    <t>• Praktike, mi tradukis la gradojn 1, 2 kaj 3 de Kent, respective per la notoj 2, 4 kaj 8.</t>
  </si>
  <si>
    <t>• En pratique, j'ai  traduit les degrés 1, 2 et 3 de Kent respectivement par les notes 2, 4 et 8.</t>
  </si>
  <si>
    <t>• In pratica, ho tradotto i gradi 1, 2 e 3 di Kent, rispettivamente con le valutazioni 2, 4 e 8.</t>
  </si>
  <si>
    <t>3/ Warum muss eine Unterscheidung zwischen "0" und "?" gemacht werden? Was ist die Folge?</t>
  </si>
  <si>
    <t>3/ Why this distinction between "0" and "?" ; what is the impact on the found solution ?</t>
  </si>
  <si>
    <t>3/ Por qué la distinción entre "0" y "?" ; cuál es el impacto sobre el resultado final ?</t>
  </si>
  <si>
    <t>3/ Kial tiu distingo inter "0" et "?" ; kia estas la influo sur la trovata solvo ?</t>
  </si>
  <si>
    <t>3/- Pourquoi cette distinction entre "0" et "?" ; quel impact sur la solution trouvée ?</t>
  </si>
  <si>
    <t>3/ Perché questa distinzione fra "0" e "?" ; che influenza può avere sulla soluzione finale ?</t>
  </si>
  <si>
    <t>• Die Unterscheidung ist wichtig, weil:</t>
  </si>
  <si>
    <t>• This distinction is important :</t>
  </si>
  <si>
    <t>• Esta distinción es importante :</t>
  </si>
  <si>
    <t>• Tiu distingo gravas :</t>
  </si>
  <si>
    <t>• La distinction est importante :</t>
  </si>
  <si>
    <t>• La distinzione è importante :</t>
  </si>
  <si>
    <t>••  "0" bedeutet: "ICH WEISS, der Patient hat dieses Symptom zwar nicht, aber es hätte auftreten können". Die Antwort "0" entspricht also einem ausschliessenden Symptom.</t>
  </si>
  <si>
    <t>•• The "0" means :  "I KNOW that the patient does not have this symptom, while he very well could have had it". This answer will influence the result as an eliminatory symptome.</t>
  </si>
  <si>
    <t>•• El "0" significa : "YO SÉ que el paciente no tiene este síntoma, siendo que podría presentar dicho síntoma". Esta respuesta influirá sobre el resultado ya que tendrá la calidad de un síntoma eliminador.</t>
  </si>
  <si>
    <t>•• La "0" signifas : "MI SCIAS ke la paciento ne havas tiun simptomon, kiam ghi tre bone povantus havi ghin". Tiu respondo influos la rezulton kiel farus eliminanta simptomo.</t>
  </si>
  <si>
    <t>•• Le "0" signifie : "JE SAIS que le patient n'a pas ce symptôme, alors qu'il aurait très bien pu l'avoir". Cette réponse infléchira le résultat à la manière d'un symptôme éliminateur.</t>
  </si>
  <si>
    <t>•• Lo "0" significa : "IO SO che il paziente non ha quel sintomo, mentre avrebbe benissimo potuto averlo". Questa risposta condiziona il risultato tanto quanto un sintomo di eliminazione.</t>
  </si>
  <si>
    <t>••    "?" bedeutet: "ICH KANN KEINE Antwort geben. Entweder liegen mir keine Informationen vor, oder die Frage trifft auf den Patienten nicht zu, oder ich habe die Frage nicht verstanden. Diese Antwort wird für die Wahl des Mittels neutral bleiben; sie wird die Wahl weder auf die eine noch auf die andere Weise beeinflussen.</t>
  </si>
  <si>
    <t>•• The "?" means : "I CANNOT answer. Either that I miss information, or that the question has no sense for  this patient, or that I don't understand the question". This answer will remain neutral for the choice of the remedy ; it will influence the choice neither in one direction or the other.</t>
  </si>
  <si>
    <t>•• El "?" significa : "NO SÉ RESPONDER. Ya sea que la información me falta, o que la pregunta no tiene sentido con este paciente, o bien, yo no entiendo la pregunta". Esta respuesta se mantendrá neutra para la elección del remedio ; no influirá ni en un sentido ni en el otro.</t>
  </si>
  <si>
    <t>•• La "?" signifas : "MI NE SCIAS respondi. Aù ke mankas al mi informon ; aù ke la demando ne havas senson por tiu paciento ; aù ke mi ne komprenas la demandon". Tiu repondo restos neùtra por la elekto de la kuracilo ; ghi influos la rezulton nek al iun sencon, nek al aliu.</t>
  </si>
  <si>
    <t>•• Le "?" signifie : "JE NE SAIS PAS répondre. Soit que l'information me manque, soit que la question n'a pas de sens pour ce patient, soit que je ne comprends pas la question". Cette réponse restera neutre pour le choix du remède ; elle n'infléchira le choix ni dans un sens ni dans l'autre.</t>
  </si>
  <si>
    <t>•• Il "?" significa : "NON SO rispondere. O perché mi manca l'informazione, o perché la domanda non ha senso per quel paziente, o perché non capisco la domanda. Questa risposta resterà neutra nella scelta del rimedio : non condizionerà la scelta né in un senso né nell'altro.</t>
  </si>
  <si>
    <t>Die Quellen.</t>
  </si>
  <si>
    <t>Sources</t>
  </si>
  <si>
    <t>Las fuentes de información.</t>
  </si>
  <si>
    <t>La fontoj.</t>
  </si>
  <si>
    <t>Les sources</t>
  </si>
  <si>
    <t>Le fonti bibliografiche</t>
  </si>
  <si>
    <t>• Das interne Materia Medica der Software, die die Beschreibung von 398 Heilmitteln umfaßt, ist zusammengestellt worden auf der Grundlage folgender Quellen:</t>
  </si>
  <si>
    <t>• The internal Materia Medica of the software, which includes the description of 398 remedies, was built by  making an original synthesis of the following documents :</t>
  </si>
  <si>
    <t>La Materia Médica interna del programa, que comprende la descripción de 398 remedios, fue construida de una síntesis original de los siguientes documentos :</t>
  </si>
  <si>
    <t>• La interna "Kuracila Lernindajho" de la logikajho, kiu enhavas la priskribon de 398 kuraciloj, estas konstruita farante originalan sintezon de la jenaj dokumentoj :</t>
  </si>
  <si>
    <t>• La Matière Médicale interne du logiciel, qui comprend la description de 398 remèdes, a été construite en faisant une synthèse originale des documents suivants :</t>
  </si>
  <si>
    <t>• La Materia Medica interna del programma, che comprende la descrizione di 398 rimedi, è stata elaborata facendo una sintesi originale dei seguenti testi :</t>
  </si>
  <si>
    <t>Duprat 2.7 - 10.2004</t>
  </si>
  <si>
    <t>Langue</t>
  </si>
  <si>
    <t>Repères</t>
  </si>
  <si>
    <t>Profil des Patienten (siehe die Linienräte 298)</t>
  </si>
  <si>
    <t>Profile of the patient (see the advices line 298)</t>
  </si>
  <si>
    <t>Perfil del paciente (véase los consejos línea 298)</t>
  </si>
  <si>
    <t>Profilo de la paciento (vidu la konsilojn al lineo 298)</t>
  </si>
  <si>
    <t>Profil du patient (voir les conseils ligne 298)</t>
  </si>
  <si>
    <t>Profilo del paziente (V. consigli, riga 298)</t>
  </si>
  <si>
    <t>Beziehungen zu anderen Menschen/soziale Umwelt</t>
  </si>
  <si>
    <t>Interpersonal relationships</t>
  </si>
  <si>
    <t>Las relaciones con el prójimo</t>
  </si>
  <si>
    <t>La rilatoj kun aliuloj</t>
  </si>
  <si>
    <t>Les relations avec autrui</t>
  </si>
  <si>
    <t>Le relazioni con gli altri</t>
  </si>
  <si>
    <t>Einsamkeit und Anwesenheit anderer</t>
  </si>
  <si>
    <t>Solitude and company</t>
  </si>
  <si>
    <t>La soledad y la presencia del prójimo</t>
  </si>
  <si>
    <t>La soleco kaj la cheesto de aliuloj</t>
  </si>
  <si>
    <t>La solitude et la présence d'autrui</t>
  </si>
  <si>
    <t>La solitudine e la presenza di altri</t>
  </si>
  <si>
    <t>Questionnaire</t>
  </si>
  <si>
    <t>Q001</t>
  </si>
  <si>
    <t>Großes Verlangen nach EINSAMKEIT (Abn. gg. die Anwesenheit von anderen)</t>
  </si>
  <si>
    <t>Strong desire for SOLITUDE (aversion for company)</t>
  </si>
  <si>
    <t>Intenso deseo de SOLEDAD (Aversión por presencia del prójimo)</t>
  </si>
  <si>
    <t>Dezirego pri SOLECO   (Maldeziro pri la cheesto de iu ajn)</t>
  </si>
  <si>
    <t>Vif désir de SOLITUDE (Aversion pour la présence d'autrui)</t>
  </si>
  <si>
    <t>Vivo desiderio di SOLITUDINE(Avversione per presenza di altri)</t>
  </si>
  <si>
    <t>Q002</t>
  </si>
  <si>
    <t>Großes Verlangen nach Gesellschaft (Abn. gg. das Einsamkeit)</t>
  </si>
  <si>
    <t>Strong desire for COMPANY (aversion for solitude)</t>
  </si>
  <si>
    <t>Intenso deseo de COMPAÑIA (Aversión por la soledad)</t>
  </si>
  <si>
    <t>Dezirego pri KOMPANIO (Maldeziro pri soleco)</t>
  </si>
  <si>
    <t>Vif désir de COMPAGNIE (Aversion pour la solitude)</t>
  </si>
  <si>
    <t>Vivo desiderio di COMPAGNIA (Avversione per la solitudine)</t>
  </si>
  <si>
    <t>Q003</t>
  </si>
  <si>
    <t>Pat. WENDET SICH von nahe stehenden Menschen AB (Gleichgültigkeit)</t>
  </si>
  <si>
    <t>Patient DETACHES HIMSELF from best loved people (indifference)</t>
  </si>
  <si>
    <t>El paciente SE APARTA de los seres más queridos (indiferencia)</t>
  </si>
  <si>
    <t>La paciento INDIFERENTIGHAS, ech pri siaj plej karaj amatuloj</t>
  </si>
  <si>
    <t>Le patient SE DETACHE des êtres les plus chers (indifférence)</t>
  </si>
  <si>
    <t>Il paziente SI ALLONTANA dalle persone amate (indifferenza)</t>
  </si>
  <si>
    <t>Q004</t>
  </si>
  <si>
    <t>Pat. LEIDET, sobald eine nahestehende Person abwendet (Eifersucht)</t>
  </si>
  <si>
    <t>Patient SUFFERS as soon as a loved one leaves (jealousy)</t>
  </si>
  <si>
    <t>El paciente SUFRE desde que se aleja de un ser querido (celos)</t>
  </si>
  <si>
    <t>Le paciento SUFERAS ekde karulo foriras (jhaluzeco)</t>
  </si>
  <si>
    <t>Le patient SOUFFRE dès que s'éloigne un être cher (jalousie)</t>
  </si>
  <si>
    <t>Il paziente SOFFRE quando la persona amata è lontana (gelosia)</t>
  </si>
  <si>
    <t>Schweigen, Sprechen und Sprachfähigkeit</t>
  </si>
  <si>
    <t>Silence, speech and capacity to talk</t>
  </si>
  <si>
    <t>El silencio, la palabra, la capacidad de hablar</t>
  </si>
  <si>
    <t>La silento, la parolo, la kapableco paroli</t>
  </si>
  <si>
    <t>Le silence, la parole, la capacité de parler</t>
  </si>
  <si>
    <t>Il silenzio, la parola, la capacita di parlare</t>
  </si>
  <si>
    <t>Q005</t>
  </si>
  <si>
    <t>Verlangen zu schweigen, will nicht sprechen</t>
  </si>
  <si>
    <t>Strong desire to remain silent, does not want to talk (taciturn)</t>
  </si>
  <si>
    <t>Intenso deseo de estar silencioso, no quiere hablar (taciturno)</t>
  </si>
  <si>
    <t>La paciento deziras RESTI SILENTA, paroli ne volas (silentemo)</t>
  </si>
  <si>
    <t>Vif désir de rester silencieux, ne veut pas parler (taciturne)</t>
  </si>
  <si>
    <t>Vivo desiderio di rimanere zitto, rifiuto di parlare (taciturno)</t>
  </si>
  <si>
    <t>Q006</t>
  </si>
  <si>
    <t>Große Redelust, Verlangen zu sprechen (Geschwätzigkeit)</t>
  </si>
  <si>
    <t>Strong desire to talk, talking is a need (loquacity)</t>
  </si>
  <si>
    <t>Intenso deseo de hablar, hablar es una necesidad (locuacidad)</t>
  </si>
  <si>
    <t>La paciento ABUNDE PAROLAS, paroli estas bezono (vortabundo)</t>
  </si>
  <si>
    <t>Vif désir de parler, parler est un besoin (loquacité)</t>
  </si>
  <si>
    <t>Vivo desiderio di parlare, parlare è un bisogno (loquacità)</t>
  </si>
  <si>
    <t>Q007</t>
  </si>
  <si>
    <t>Patient möchte, aber KANN NICHT sprechen (Aphasie)</t>
  </si>
  <si>
    <t>Patient desires but CANNOT talk (aphasia)</t>
  </si>
  <si>
    <t>El paciente querría pero NO PUEDE hablar (incluyendo afasia)</t>
  </si>
  <si>
    <t>La paciento ja volus sed NE POVAS paroli</t>
  </si>
  <si>
    <t>Le patient voudrait bien mais NE PEUT PAS parler (y c aphasie)</t>
  </si>
  <si>
    <t>Il paziente vorrebbe parlare ma NON PUO' (afasia)</t>
  </si>
  <si>
    <t>Q008</t>
  </si>
  <si>
    <t>Pat. stammelt, hat Artikulationsstörungen</t>
  </si>
  <si>
    <t>Patient stammers or articulates with difficulty</t>
  </si>
  <si>
    <t>El paciente tartamudea o articula con dificultad</t>
  </si>
  <si>
    <t>Le paciento balbutas, au malfacile artikulacias</t>
  </si>
  <si>
    <t>Le patient bégaie ou articule avec difficulté</t>
  </si>
  <si>
    <t>Il paziente balbetta o articola le parole con difficoltà</t>
  </si>
  <si>
    <t>Q009</t>
  </si>
  <si>
    <t>Pat. redet weitschweifig, unzusammenhängend, verwirrt</t>
  </si>
  <si>
    <t>Patient holds confused, rambling or incoherent speeches</t>
  </si>
  <si>
    <t>El paciente tiene propósitos confusos, divagantes, incoherentes</t>
  </si>
  <si>
    <t>Le pacientaj diroj estas konfuzaj, vagantaj au nekoheraj</t>
  </si>
  <si>
    <t>Le patient tient des propos confus, divagants ou incohérents</t>
  </si>
  <si>
    <t>Il paziente manifesta propositi confusi, vaneggianti, incoerenti</t>
  </si>
  <si>
    <t>Emotionale Beziehungen</t>
  </si>
  <si>
    <t>Relationships</t>
  </si>
  <si>
    <t>El clima de las relaciones</t>
  </si>
  <si>
    <t>La etoso de la rilatoj</t>
  </si>
  <si>
    <t>Le climat des relations</t>
  </si>
  <si>
    <t>Il clima delle relazioni</t>
  </si>
  <si>
    <t>Q010</t>
  </si>
  <si>
    <t>Pat. ist ungewöhnlich zart, friedlich, und zahm</t>
  </si>
  <si>
    <t>Patient is abnormally gentle, peaceful and obedient</t>
  </si>
  <si>
    <t>El paciente es anormalmente dulce, pacifico y dócil</t>
  </si>
  <si>
    <t>La paciento estas nenormale milda, pacema kaj obeema</t>
  </si>
  <si>
    <t>Le patient est anormalement doux, pacifique et docile</t>
  </si>
  <si>
    <t>Il paziente è eccezionalmente dolce, pacifico, docile</t>
  </si>
  <si>
    <t>Q011</t>
  </si>
  <si>
    <t>Pat. ist ungewöhnlich hart, bedrohend, gewalttätig</t>
  </si>
  <si>
    <t>Patient is abnormally harsh, threatening, violent</t>
  </si>
  <si>
    <t>El paciente es anormalmente duro, amenazante, vilento</t>
  </si>
  <si>
    <t>La paciento estas nenormale malmilda, minacema, perfortema</t>
  </si>
  <si>
    <t>Le patient est anormalement dur, menaçant, violent</t>
  </si>
  <si>
    <t>Il paziente è eccezionalmente duro, aggressivo, violento</t>
  </si>
  <si>
    <t>Q012</t>
  </si>
  <si>
    <t>Grosse Empfindlichkeit; durch Kleinigkeit verletzbar</t>
  </si>
  <si>
    <t>Outmost sensitivity, wounded by trifles</t>
  </si>
  <si>
    <t>Susceptible hasta el extremo, se hiere por tonterías</t>
  </si>
  <si>
    <t>La paciento ofendighas pro bagatelajhoj (ofendighemeco)</t>
  </si>
  <si>
    <t>Susceptible à l'extrême, il se blesse pour des broutilles</t>
  </si>
  <si>
    <t>Estremamente suscettibile, si offende per delle sciocchezze</t>
  </si>
  <si>
    <t>Q013</t>
  </si>
  <si>
    <t>Verletzt/verärgert: ist wütend und explodiert im Zorn</t>
  </si>
  <si>
    <t>Wounded or annoyed: feels infuriated and explodes with anger</t>
  </si>
  <si>
    <t>Herido o contrariado: se indigna, explota en cólera</t>
  </si>
  <si>
    <t>Ofendita au kontrauita : li indignas, eksplode kolerighas</t>
  </si>
  <si>
    <t>Blessé ou contrarié : il s'indigne, explose en colère</t>
  </si>
  <si>
    <t>Offeso o contrariato: si indigna, va in collera</t>
  </si>
  <si>
    <t>Q014</t>
  </si>
  <si>
    <t>Verletzt/verärgert: lässt nichts nach aussen, unterdrückt Ärger</t>
  </si>
  <si>
    <t>Wounded or annoyed: exteriorizes nothing, represses his anger</t>
  </si>
  <si>
    <t>Herido o contrariado: no exterioriza nada, se traga su cólera</t>
  </si>
  <si>
    <t>Ofendita au kontrauita : li interne subpremas sian koleron</t>
  </si>
  <si>
    <t>Blessé ou contrarié : il n'extériorise rien, rentre sa colère</t>
  </si>
  <si>
    <t>Offeso o contrariato: non esteriorizza niente, accumula tutto</t>
  </si>
  <si>
    <t>Die innere Aktivität des Patienten</t>
  </si>
  <si>
    <t>Patient's internal activity</t>
  </si>
  <si>
    <t>La actividad interna del paciente</t>
  </si>
  <si>
    <t>La interna aktiveco de la paciento</t>
  </si>
  <si>
    <t>L'activité interne du patient</t>
  </si>
  <si>
    <t>L'attivita’  interna  del  paziente</t>
  </si>
  <si>
    <t>Stimmung</t>
  </si>
  <si>
    <t>Mood</t>
  </si>
  <si>
    <t>El humor</t>
  </si>
  <si>
    <t>La humoro</t>
  </si>
  <si>
    <t>L'humeur</t>
  </si>
  <si>
    <t>L'umore</t>
  </si>
  <si>
    <t>Q015</t>
  </si>
  <si>
    <t>Pat. ist deprimiert; ungewöhnlich traurig und untröstlich</t>
  </si>
  <si>
    <t>Patient is depressed, abnormally sad and unconsolable</t>
  </si>
  <si>
    <t>El paciente está deprimido, anormalmente triste e inconsolable</t>
  </si>
  <si>
    <t>La paciento estas deprimata, tristega kaj nekonsolebla</t>
  </si>
  <si>
    <t>Le patient est déprimé, anormalement triste et inconsolable</t>
  </si>
  <si>
    <t>Il paziente è depresso, anormalmente triste e inconsolabile</t>
  </si>
  <si>
    <t>Q016</t>
  </si>
  <si>
    <t>Pat. ist überreizt; ungewöhnlich fröhlich und euphorisch</t>
  </si>
  <si>
    <t>Patient is elated, abnormally happy and enthusiastic</t>
  </si>
  <si>
    <t>El paciente está exaltado, anormalmente feliz y entusiasta</t>
  </si>
  <si>
    <t>La paciento estas ekzaltata, nenormale ghoja kaj entuziasma</t>
  </si>
  <si>
    <t>Le patient est exalté, anormalement joyeux et enthousiaste</t>
  </si>
  <si>
    <t>Il paziente è eccitato, eccezionalmente allegro ed entusiasta</t>
  </si>
  <si>
    <t>Q017</t>
  </si>
  <si>
    <t>Die Laune ist sehr unbeständig; Lachen und Tränen wechseln ab</t>
  </si>
  <si>
    <t>Mood is very unstable ; laughing quickly followed by weeping</t>
  </si>
  <si>
    <t>El humor es muy inestable, alternancia de risa y de lágrimas</t>
  </si>
  <si>
    <t>La humoro estas tre nestabila ; alternado de ridoj kaj larmoj</t>
  </si>
  <si>
    <t>L'humeur est très instable ; alternance de rire et de larmes</t>
  </si>
  <si>
    <t>L’umore è molto instabile; alternanza di riso e di pianto</t>
  </si>
  <si>
    <t>Q018</t>
  </si>
  <si>
    <t>Lebensüberdruss: der Patient wünscht den Tod; denkt an Selbstmord</t>
  </si>
  <si>
    <t>Disgust of life: Patient desires death, thoughts of suicide</t>
  </si>
  <si>
    <t>Asco de la vida: el paciente desea la muerte, piensa suicidio</t>
  </si>
  <si>
    <t>Tedo de la vivo : la paciento deziras la morton, la suicidon</t>
  </si>
  <si>
    <t>Dégoût de la vie: le patient désire la mort, pense au suicide</t>
  </si>
  <si>
    <t>Disgusto per la vita : il paziente desidera la morte (suicidio)</t>
  </si>
  <si>
    <t>Geistige Aktivität</t>
  </si>
  <si>
    <t>Intellectual activity</t>
  </si>
  <si>
    <t>La actividad intelectual</t>
  </si>
  <si>
    <t>La mensa aktiveco</t>
  </si>
  <si>
    <t>L'activité intellectuelle</t>
  </si>
  <si>
    <t>Attivita’ intellettuale</t>
  </si>
  <si>
    <t>Q019</t>
  </si>
  <si>
    <t>Unruhiger, ungeduldiger, hektischer, übertaktiver Geist</t>
  </si>
  <si>
    <t>Overactive mind, always in a hurry, agitated, impatient, hasty</t>
  </si>
  <si>
    <t>Espíritu superactivo, siempre apresurado, agitado, impaciente,</t>
  </si>
  <si>
    <t>Menso aktivega, chiam urghema, rapidema, hastema, malpacienca</t>
  </si>
  <si>
    <t>Esprit suractif, toujours pressé, agité, impatient, précipité</t>
  </si>
  <si>
    <t>Mente iperattiva, sempre di corsa, impaziente, precipitoso</t>
  </si>
  <si>
    <t>Q020</t>
  </si>
  <si>
    <t>Träger Geist, schwerfällige Auffassungsgabe</t>
  </si>
  <si>
    <t>Slowness of mind, difficulty of comprehending situations</t>
  </si>
  <si>
    <t>Espíritu lento, dificultad en comprender las situaciones</t>
  </si>
  <si>
    <t>Menso malrapida, malfacileco por kompreni la situaciojn</t>
  </si>
  <si>
    <t>Esprit lent, difficulté à comprendre les situations</t>
  </si>
  <si>
    <t>Mente lenta, difficoltà a comprendere le situazioni</t>
  </si>
  <si>
    <t>Q021</t>
  </si>
  <si>
    <t>Unentschlossenheit (Zweifel, Schuldgefühl, Willensschwäche)</t>
  </si>
  <si>
    <t>Undecided nature (doubt, guilt feelings, weakness of will)</t>
  </si>
  <si>
    <t>Carácter indeciso (duda, culpabilidad, débil de voluntad)</t>
  </si>
  <si>
    <t>Karaktero hezitema (dubo, kulpeco, malfirmeco de volo)</t>
  </si>
  <si>
    <t>Caractère indécis (doute, culpabilité, faiblesse de volonté)</t>
  </si>
  <si>
    <t>Carattere indeciso (dubbi, sensi di colpa, volontà debole)</t>
  </si>
  <si>
    <t>Q022</t>
  </si>
  <si>
    <t>Konzentrations- und, Gedächtnisstörungen</t>
  </si>
  <si>
    <t>Concentration difficult, lapse of memory, weakness of memory</t>
  </si>
  <si>
    <t>Concentración dificil, olvidos, débil de memoria</t>
  </si>
  <si>
    <t>La paciento malfacile sinkoncentras, li facile forgesas</t>
  </si>
  <si>
    <t>Concentration difficile, oublis, faiblesse de la mémoire</t>
  </si>
  <si>
    <t>Concentrazione difficile, dimenticanze, debolezza di memoria</t>
  </si>
  <si>
    <t>Q023</t>
  </si>
  <si>
    <t>Abneigung gegen Anstrenung, gegen Arbeit, gegen Denken</t>
  </si>
  <si>
    <t>Aversion for strain, for work, aversion to think</t>
  </si>
  <si>
    <t>Aversión para el esfuerzo, para el trabajo, para pensar</t>
  </si>
  <si>
    <t>La paciento maldeziras strebi, labori, peni, pensi</t>
  </si>
  <si>
    <t>Aversion pour l'effort, pour le travail, aversion pour penser</t>
  </si>
  <si>
    <t>Avversione per gli sforzi, per il lavoro, per la riflessione</t>
  </si>
  <si>
    <t>Q024</t>
  </si>
  <si>
    <t>Pat. grübelt, denkt immer wieder über dasselbe nach</t>
  </si>
  <si>
    <t>Patient is brooding and dwells constantly over the same things</t>
  </si>
  <si>
    <t>El paciente rumia y da vueltas sin cesar a las mismas cosas</t>
  </si>
  <si>
    <t>La paciento senchese remachas kaj ripetadas chiam la samojn</t>
  </si>
  <si>
    <t>Le patient rumine et ressasse sans cesse les mêmes choses</t>
  </si>
  <si>
    <t>Il paziente rimugina e ripensa continuamente alle stesse cose</t>
  </si>
  <si>
    <t>Ängste</t>
  </si>
  <si>
    <t>Fears</t>
  </si>
  <si>
    <t>Los miedos</t>
  </si>
  <si>
    <t>La timoj</t>
  </si>
  <si>
    <t>Les peurs</t>
  </si>
  <si>
    <t>Le paure</t>
  </si>
  <si>
    <t>Q025</t>
  </si>
  <si>
    <t>Schrecken: Zusammenfahren vor Angst (Angst vor Lärm)</t>
  </si>
  <si>
    <t>Fears: startled from fright (fear of noise, of thunder)</t>
  </si>
  <si>
    <t>Pavores: El miedo hace sobresaltarse (miedo de la tormenta)</t>
  </si>
  <si>
    <t>Ektimego : La timo ekstarigas (timo pri ekbruo, fulmotondro)</t>
  </si>
  <si>
    <t>Frayeurs : La peur fait sursauter (peur du bruit, de l'orage)</t>
  </si>
  <si>
    <t>Spavento: la paura fa sobbalzare (paura di rumori, del temporale)</t>
  </si>
  <si>
    <t>Q026</t>
  </si>
  <si>
    <t>Anfallsartige Angst: Plötzliches Gefühl akuter Bedrohung</t>
  </si>
  <si>
    <t>Fits of anxiety: sudden sensation of impending danger</t>
  </si>
  <si>
    <t>Angustia POR CRISIS: sensación repentina de peligro inminente</t>
  </si>
  <si>
    <t>Angoro per KRIZOJ: subita sento de tuja danghero</t>
  </si>
  <si>
    <t>Angoisse PAR CRISES: sensation soudaine d'un danger imminent</t>
  </si>
  <si>
    <t>Angoscia (per CRISI): sensazione improvvisa di pericolo imminente</t>
  </si>
  <si>
    <t>Q027</t>
  </si>
  <si>
    <t>Chronische Besorgnis : immer ängstlich, besorgt</t>
  </si>
  <si>
    <t>Chronic anxiety: always anxious, worried, meticulous</t>
  </si>
  <si>
    <t>Angustia CRONICA: siempre ansioso, inquieto, meticuloso</t>
  </si>
  <si>
    <t>Angoro KONSTANTA : chiam anksia, malkvieta, zorgemega, purema</t>
  </si>
  <si>
    <t>Angoisse CHRONIQUE : toujours anxieux, inquiet, méticuleux</t>
  </si>
  <si>
    <t>Angoscia CRONICA: sempre ansioso, irrequieto</t>
  </si>
  <si>
    <t>Beschwerden des Schlafes und des Wachzustandes</t>
  </si>
  <si>
    <t>Ailments of the sleeping and waking states.</t>
  </si>
  <si>
    <t>Los transtornos del sueño y de la vigilia</t>
  </si>
  <si>
    <t>La perturboj pri dormo kaj maldormo</t>
  </si>
  <si>
    <t>Les troubles du sommeil et de la veille</t>
  </si>
  <si>
    <t>Disturbi del sonno e della veglia</t>
  </si>
  <si>
    <t>Beginn der Nacht</t>
  </si>
  <si>
    <t>Beginning of night</t>
  </si>
  <si>
    <t>Al principio de la noche</t>
  </si>
  <si>
    <t>Komence de la nokto</t>
  </si>
  <si>
    <t>Au début de la nuit</t>
  </si>
  <si>
    <t>All'inizio della notte</t>
  </si>
  <si>
    <t>Q028</t>
  </si>
  <si>
    <t>Schwierigkeiten einzuschlafen (Einschlafstörungen)</t>
  </si>
  <si>
    <t>Difficulty to fall asleep (initial insomnia)</t>
  </si>
  <si>
    <t>Dificultades para dormirse (insomnio inicial)</t>
  </si>
  <si>
    <t>La paciento malfacile ekdormighas (komenca sendormeco)</t>
  </si>
  <si>
    <t>Difficultés à s'endormir (insomnie initiale)</t>
  </si>
  <si>
    <t>Difficoltà ad addormentarsi (insonnia iniziale)</t>
  </si>
  <si>
    <t>Q029</t>
  </si>
  <si>
    <t>Braucht eine besondere Position, um einzuschlafen</t>
  </si>
  <si>
    <t>In order to fall asleep: requires particular sleeping position</t>
  </si>
  <si>
    <t>Para dormirse: necesidad de tener una posición particular</t>
  </si>
  <si>
    <t>Por ekdormighi : la paciento bezonas difinitan pozicion</t>
  </si>
  <si>
    <t>Pour s'endormir : besoin d'avoir une position particulière</t>
  </si>
  <si>
    <t>Per addormentarsi: bisogno di stare in una posizione particolare</t>
  </si>
  <si>
    <t>Im Verlauf der Nacht</t>
  </si>
  <si>
    <t>During the night</t>
  </si>
  <si>
    <t>En el transcurso de la noche</t>
  </si>
  <si>
    <t>Dum la nokto</t>
  </si>
  <si>
    <t>Au cours de la nuit</t>
  </si>
  <si>
    <t>Durante la notte</t>
  </si>
  <si>
    <t>Q030</t>
  </si>
  <si>
    <t>Unruhiger Schlaf ; ängstliche Träume, Alpträume</t>
  </si>
  <si>
    <t>Disturbed sleep, anxious dreams, nightmare</t>
  </si>
  <si>
    <t>Sueño agitado, sueños ansiosos, pesadillas</t>
  </si>
  <si>
    <t>Dormado malkvieta : songhoj angoraj, koshmaroj</t>
  </si>
  <si>
    <t>Sommeil agité, rêves anxieux, cauchemars</t>
  </si>
  <si>
    <t>Sonno agitato, sogni ansiosi, incubi</t>
  </si>
  <si>
    <t>Q031</t>
  </si>
  <si>
    <t>Schlafwandeln</t>
  </si>
  <si>
    <t>Sleepwalking</t>
  </si>
  <si>
    <t>Sonambulismo</t>
  </si>
  <si>
    <t>Somnambulismo</t>
  </si>
  <si>
    <t>Somnambulisme</t>
  </si>
  <si>
    <t>Sonnambulismo</t>
  </si>
  <si>
    <t>Q032</t>
  </si>
  <si>
    <t>Übertiefer, komaartiger Schlaf</t>
  </si>
  <si>
    <t>Deep sleep, comatose</t>
  </si>
  <si>
    <t>Sueño demasiado profundo, comatoso</t>
  </si>
  <si>
    <t>Dormado tro profunda, komata</t>
  </si>
  <si>
    <t>Sommeil trop profond, comateux</t>
  </si>
  <si>
    <t>Sonno troppo profondo, comatoso</t>
  </si>
  <si>
    <t>Q033</t>
  </si>
  <si>
    <t>Frühes Erwachen &amp; Unmöglichkeit wieder einzuschlafen (Schlaflosigkeit)</t>
  </si>
  <si>
    <t>Early waking and sleeplessness (insomnia)</t>
  </si>
  <si>
    <t>Despertarse precoz e imposibilidad volverse a dormir (insomnio)</t>
  </si>
  <si>
    <t>Vekigho tro frua kaj ne-ebleco reen-dormighi (sendormeco)</t>
  </si>
  <si>
    <t>Réveil précoce et impossibilité de se rendormir (insomnie)</t>
  </si>
  <si>
    <t>Risveglio precoce e impossibilità a riaddormentarsi (insonnia)</t>
  </si>
  <si>
    <t>Morgendliches Erwachen</t>
  </si>
  <si>
    <t>Morning, on waking</t>
  </si>
  <si>
    <t>Por la mañana, al despertarse</t>
  </si>
  <si>
    <t>La mateno, vekighe</t>
  </si>
  <si>
    <t>Le matin, au réveil</t>
  </si>
  <si>
    <t>La mattina, al risveglio</t>
  </si>
  <si>
    <t>Q034</t>
  </si>
  <si>
    <t>Müde beim Aufstehen; Schlaf bringt keine Besserung</t>
  </si>
  <si>
    <t>Weariness on waking in the morning, unrefreshed sleep</t>
  </si>
  <si>
    <t>Fatiga la mañana al despertarse, el sueño no ha sido reparador</t>
  </si>
  <si>
    <t>Laceco matene dum la vekigho : la dormo ne estas refreshiga</t>
  </si>
  <si>
    <t>Fatigue le matin au réveil, le sommeil n'est pas réparateur</t>
  </si>
  <si>
    <t>Stanchezza la mattina al risveglio, il sonno non è ristoratore</t>
  </si>
  <si>
    <t>Im Tagesverlauf</t>
  </si>
  <si>
    <t>During the day</t>
  </si>
  <si>
    <t>Durante la jornada</t>
  </si>
  <si>
    <t>Dum la tago</t>
  </si>
  <si>
    <t>Pendant la journée</t>
  </si>
  <si>
    <t>Durante la giornata</t>
  </si>
  <si>
    <t>Q035</t>
  </si>
  <si>
    <t>Schläfrigkeit, Gähnen, Verl. n. im Bett zu bleiben</t>
  </si>
  <si>
    <t>Sleepiness, yawning, desire to remain in bed (clinophilia)</t>
  </si>
  <si>
    <t>Somnolencia, bostezos, deseo de quedarse acostado (clinofilia)</t>
  </si>
  <si>
    <t>Dormemo, oscedo, deziro resti kushata, litigata (litig-emo)</t>
  </si>
  <si>
    <t>Somnolence, bâillements, désir de rester couché (clinophilie)</t>
  </si>
  <si>
    <t>Sonnolenza, sbadigli, desiderio di rimanere coricato (clinofilia)</t>
  </si>
  <si>
    <t>Q036</t>
  </si>
  <si>
    <t>Gefühl, dass die Zeit zu schnell oder zu langsam vergeht</t>
  </si>
  <si>
    <t>Sensation as if time passed too quickly or too slowly</t>
  </si>
  <si>
    <t>Sensación de que el tiempo pasa demasiado deprisa o lentamente</t>
  </si>
  <si>
    <t>Sento ke la tempo pasas tro rapide, au tro malrapide</t>
  </si>
  <si>
    <t>Sensation que le temps passe trop vite, ou trop lentement</t>
  </si>
  <si>
    <t>Sensazione che il tempo passi troppo velocemente o troppo lentamente</t>
  </si>
  <si>
    <t>Q037</t>
  </si>
  <si>
    <t>Wahn, Halluzination, kann nicht zwischen Traum und Wirklichkeit trennen</t>
  </si>
  <si>
    <t>Delusions,hallucinations,confusion between dreams and reality</t>
  </si>
  <si>
    <t>Delirio, alucinaciones, confusión entre sueño y realidad</t>
  </si>
  <si>
    <t>Deliro, halucinoj, konfuzo inter songho kaj realo</t>
  </si>
  <si>
    <t>Délire, hallucinations, confusion entre le rêve et la réalité</t>
  </si>
  <si>
    <t>Delirio, allucinazioni, confusione fra sogno e realtà</t>
  </si>
  <si>
    <t>Q038</t>
  </si>
  <si>
    <t>Kurze und plötzliche Geistesabwesenheit, Mangel an Aufmerksamkeit</t>
  </si>
  <si>
    <t>Sudden and short absences, attention failure</t>
  </si>
  <si>
    <t>Ausencias breves y repentinas, fallos de la atención</t>
  </si>
  <si>
    <t>Mensforestoj subitaj kaj mallongaj ; svenetoj de la atento</t>
  </si>
  <si>
    <t>Absences brèves et soudaines, défaillances de l'attention</t>
  </si>
  <si>
    <t>Amnesie brevi e improvvise, attimi di disattenzione</t>
  </si>
  <si>
    <t>Q039</t>
  </si>
  <si>
    <t>Ohnmacht oder Übelkeit drohender Ohnmacht</t>
  </si>
  <si>
    <t>Loss of consciousness,collapse or faintness with near-collapse</t>
  </si>
  <si>
    <t>Desmayos, o enfermedades con amenaza de desmayos</t>
  </si>
  <si>
    <t>Senkonciigho, au malsaneto kun minaco de sveno</t>
  </si>
  <si>
    <t>Evanouissements, ou malaises avec menace d'évanouissement</t>
  </si>
  <si>
    <t>Svenimenti, o malori con minaccia di svenimento</t>
  </si>
  <si>
    <t>Verlangen &amp; Abneigungen nach/gegen Nahrungsmittel: Hunger</t>
  </si>
  <si>
    <t>Dietary desires and aversions : hunger</t>
  </si>
  <si>
    <t>Deseos y aversiones alimentarias : el hambre</t>
  </si>
  <si>
    <t>Nutraj deziroj kaj maldeziroj : la malsato</t>
  </si>
  <si>
    <t>Désirs &amp; aversions alimentaires : la faim</t>
  </si>
  <si>
    <t>Desideri e avversioni alimentari : la fame</t>
  </si>
  <si>
    <t>Q040</t>
  </si>
  <si>
    <t>Sehr großer Appetit: Patient isst grosse Mengen</t>
  </si>
  <si>
    <t>Appetite, ravenous: Patient eats large quantities</t>
  </si>
  <si>
    <t>Apetito devorador: el paciente come en gran cantidad</t>
  </si>
  <si>
    <t>Apetito voranta    : la paciento manghas grand-kvante</t>
  </si>
  <si>
    <t>Appétit dévorant : le patient mange en grande quantité</t>
  </si>
  <si>
    <t>Appetito famelico: il paziente mangia grandi quantità di cibo</t>
  </si>
  <si>
    <t>Q041</t>
  </si>
  <si>
    <t>Kein Appetit: der Patient isst nichts (Anorexie)</t>
  </si>
  <si>
    <t>Appetite, wanting: Patient does not eat anything (anorexia)</t>
  </si>
  <si>
    <t>Apetito ausente : el paciente no come nada (anorexia)</t>
  </si>
  <si>
    <t>Apetito forestanta : la paciento manghas nenion (anoreksio)</t>
  </si>
  <si>
    <t>Appétit absent : le patient ne mange rien (anorexie)</t>
  </si>
  <si>
    <t>Appetito assente: il paziente non mangia niente (anoressia)</t>
  </si>
  <si>
    <t>Q042</t>
  </si>
  <si>
    <t>Der Patient isst mit Appetit, ist aber schnell satt</t>
  </si>
  <si>
    <t>Patient eats with relish, but is quickly satiated</t>
  </si>
  <si>
    <t>El paciente come con apetito, pero se sacia muy rápido</t>
  </si>
  <si>
    <t>La paciento manghas kun apetito, sed tuj estas sata</t>
  </si>
  <si>
    <t>Le patient mange avec appétit, mais est très vite rassasié</t>
  </si>
  <si>
    <t>Il paziente mangia con appetito, ma è presto sazio</t>
  </si>
  <si>
    <t>Q043</t>
  </si>
  <si>
    <t>Starkes Verl. nach Salzigem (salzt immer nach)</t>
  </si>
  <si>
    <t>Strong desire for salty food (always adds salt)</t>
  </si>
  <si>
    <t>Intenso deseo de alimentos salados (le añade siempre sal)</t>
  </si>
  <si>
    <t>Dezirego pri nutrajhoj salitaj (oni chiam aldonas salon)</t>
  </si>
  <si>
    <t>Vif désir d'aliments salés  (On rajoute toujours du sel)</t>
  </si>
  <si>
    <t>Vivo desiderio di alimenti salati (aggiunge sempre il sale)</t>
  </si>
  <si>
    <t>Q044</t>
  </si>
  <si>
    <t>Starkes Verl. nach Süssem (Bonbons, Marmelade, Schokolade)</t>
  </si>
  <si>
    <t>Strong desire for sweet food (candy, jam, chocolate)</t>
  </si>
  <si>
    <t>Intenso deseo de alimentos azucarados (bombones, chocolate)</t>
  </si>
  <si>
    <t>Dezirego pri sukerajhoj (bombonoj, konfitajho, chocolado)</t>
  </si>
  <si>
    <t>Vif désir d'aliments sucrés (bonbons, confiture, chocolat)</t>
  </si>
  <si>
    <t>Vivo desiderio di cibi dolci (caramelle, marmellata, cioccolata)</t>
  </si>
  <si>
    <t>Q045</t>
  </si>
  <si>
    <t>Starkes Verl. nach Saurem (Zitronen, Essig,.)</t>
  </si>
  <si>
    <t>Strong desire for sour foods (lemon, vinegar,.)</t>
  </si>
  <si>
    <t>Intenso deseo de alimentos ácidos (limón, vinagre)</t>
  </si>
  <si>
    <t>Dezirego pri nutrajhoj acidaj (citrono, vinagro,. )</t>
  </si>
  <si>
    <t>Vif désir d'aliments acides (citron, vinaigre, )</t>
  </si>
  <si>
    <t>Vivo desiderio di alimenti acidi (limone, aceto, ecc.)</t>
  </si>
  <si>
    <t>Q046</t>
  </si>
  <si>
    <t>Starkes Verl. nach Bitterem, Gewürztem, Scharfen oder Geräuchertem</t>
  </si>
  <si>
    <t>Strong desire for bitter, spicy, peppery or smoked foods</t>
  </si>
  <si>
    <t>Intenso deseo de alimentos amargos, con especias, o ahumados</t>
  </si>
  <si>
    <t>Dezirego pri nutrajhoj amaraj, spicaj, pipraj, au fumajhitaj</t>
  </si>
  <si>
    <t>Vif désir d'aliments amers, épicés, poivrés, ou fumés</t>
  </si>
  <si>
    <t>Vivo desiderio di alimenti amari, speziati, pepati o affumicati</t>
  </si>
  <si>
    <t>Q047</t>
  </si>
  <si>
    <t>Starkes Verl. nach Fettem (Butter, Schmalz, schwere Speisen)</t>
  </si>
  <si>
    <t>Strong desire for fat (butter, custards, lard,.)</t>
  </si>
  <si>
    <t>Intenso deseo de comer grasa (mantequilla, cremas, tocino)</t>
  </si>
  <si>
    <t>Dezirego pri manghi grasajhoj (butero, kremoj, lardo)</t>
  </si>
  <si>
    <t>Vif désir de manger du gras (du beurre, des crèmes, du lard)</t>
  </si>
  <si>
    <t>Vivo desiderio di mangiare alimenti grassi (burro, creme, lardo)</t>
  </si>
  <si>
    <t>Q048</t>
  </si>
  <si>
    <t>Starkes Verl. nach Fleisch</t>
  </si>
  <si>
    <t>Strong desire for meat</t>
  </si>
  <si>
    <t>Intenso deseo de comer carne</t>
  </si>
  <si>
    <t>Dezirego pri manghi viando</t>
  </si>
  <si>
    <t>Vif désir de manger de la viande</t>
  </si>
  <si>
    <t>Vivo desiderio di mangiare la carne</t>
  </si>
  <si>
    <t>Q049</t>
  </si>
  <si>
    <t>Abn. gegen Fettes (Butter, Schmalz, schwere Speisen)</t>
  </si>
  <si>
    <t>Aversion for fat (butter, custards, lard,.)</t>
  </si>
  <si>
    <t>Aversión por la grasa (la mantequilla, las cremas, el tocino)</t>
  </si>
  <si>
    <t>Maldeziro pri grasajhoj (butero, kremoj, lardo,. )</t>
  </si>
  <si>
    <t>Aversion pour le gras (le beurre, les crèmes, le lard, )</t>
  </si>
  <si>
    <t>Avversione per i grassi (burro, creme, lardo)</t>
  </si>
  <si>
    <t>Q050</t>
  </si>
  <si>
    <t>Abn. gegen Fleisch</t>
  </si>
  <si>
    <t>Aversion for meat</t>
  </si>
  <si>
    <t>Aversión por la carne</t>
  </si>
  <si>
    <t>Maldeziro pri viando</t>
  </si>
  <si>
    <t>Aversion pour la viande</t>
  </si>
  <si>
    <t>Avversione per la carne</t>
  </si>
  <si>
    <t>Q051</t>
  </si>
  <si>
    <t>Abn. gegen heisses Essen : Lässt die Teller abkühlen</t>
  </si>
  <si>
    <t>Aversion for hot foods, lets his plate get cold</t>
  </si>
  <si>
    <t>Aversión por los alimentos calientes, deja enfriar los platos</t>
  </si>
  <si>
    <t>Maldeziro pri varmaj nutrajhoj. Lasas malvarmigi la pladojn</t>
  </si>
  <si>
    <t>Aversion pour les aliments chauds, laisse refroidir les plats</t>
  </si>
  <si>
    <t>Avversione per gli alimenti caldi, lascia raffreddare i piatti</t>
  </si>
  <si>
    <t>Q052</t>
  </si>
  <si>
    <t>Willkür : Große Lust - dann Abneigung; Streben - dann Weigerung</t>
  </si>
  <si>
    <t>Capricious : aversion follows strong desire, refusal/demand</t>
  </si>
  <si>
    <t>Caprichos: deseo, después aversión; demanda después rechazo</t>
  </si>
  <si>
    <t>Kapricoj : dezirego poste maldeziro, postulo poste rifuzo</t>
  </si>
  <si>
    <t>Caprices : vif désir puis aversion, forte demande puis refus</t>
  </si>
  <si>
    <t>Capricci: vivo desiderio poi avversione; richiesta pressante poi rifiuto</t>
  </si>
  <si>
    <t>Verlangen &amp; Abneigungen nach/gegen Nahrungsmittel: Durst</t>
  </si>
  <si>
    <t>Dietary desires and aversions :  thirst</t>
  </si>
  <si>
    <t>Deseos y aversiones alimentarias: la sed</t>
  </si>
  <si>
    <t>Nutraj deziroj kaj maldeziroj : la soifo</t>
  </si>
  <si>
    <t>Désirs &amp; aversions alimentaires: la soif</t>
  </si>
  <si>
    <t>Desideri e avversioni alimentari:  la sete</t>
  </si>
  <si>
    <t>Q053</t>
  </si>
  <si>
    <t>Patient muss OFT trinken</t>
  </si>
  <si>
    <t>Patient drinks OFTEN</t>
  </si>
  <si>
    <t>El paciente tiene necesidad de beber A MENUDO</t>
  </si>
  <si>
    <t>La paciento bezonas trinki OFTE</t>
  </si>
  <si>
    <t>Le patient a besoin de boire SOUVENT</t>
  </si>
  <si>
    <t>Il paziente ha bisogno di bere SPESSO</t>
  </si>
  <si>
    <t>Q054</t>
  </si>
  <si>
    <t>Wenn der Patient trinkt, trinkt er GROSSE MENGEN</t>
  </si>
  <si>
    <t>Patient drinks LARGE QUANTITIES</t>
  </si>
  <si>
    <t>El paciente bebe EN GRAN CANTIDAD</t>
  </si>
  <si>
    <t>La paciento trinkas PER GRANDAJ KVANTOJ</t>
  </si>
  <si>
    <t>Le patient boit PAR GRANDE QUANTITE</t>
  </si>
  <si>
    <t>Il paziente beve GRANDI QUANTITA’ di liquidi</t>
  </si>
  <si>
    <t>Q055</t>
  </si>
  <si>
    <t>Wenn er trinkt, trinkt er KLEINE MENGEN (1/4 bis 1/2 Glas)</t>
  </si>
  <si>
    <t>Patient drinks SMALL QUANTITIES (1/4 to 1/2 glass)</t>
  </si>
  <si>
    <t>El paciente bebe EN PEQUEÑAS CANTIDADES (1/4 a 1/2 vaso)</t>
  </si>
  <si>
    <t>La paciento trinkas PER MALGRANDAJ KVANTOJ (1/4-1/2 glaspleno)</t>
  </si>
  <si>
    <t>Le patient boit PAR PETITES QUANTITES (1/4 à 1/2 verre)</t>
  </si>
  <si>
    <t>Il paziente beve PICCOLE QUANTITA’ di liquidi (da 1/4 a 1/2 bicchiere)</t>
  </si>
  <si>
    <t>Q056</t>
  </si>
  <si>
    <t>Großes Verlangen nach heissen Getränken</t>
  </si>
  <si>
    <t>Strong desire to drink warm drinks</t>
  </si>
  <si>
    <t>Intenso deseo de beber caliente</t>
  </si>
  <si>
    <t>Dezirego trinki varman</t>
  </si>
  <si>
    <t>Vif désir de boire chaud</t>
  </si>
  <si>
    <t>Vivo desiderio di bevande calde</t>
  </si>
  <si>
    <t>Q057</t>
  </si>
  <si>
    <t>Grosses Verlangen nach (eis-)kalten Getränken</t>
  </si>
  <si>
    <t>Strong desire to drink cold or ice-cold</t>
  </si>
  <si>
    <t>Intenso deseo de beber frio, o helado</t>
  </si>
  <si>
    <t>Dezirego trinki malvarman, au glacian</t>
  </si>
  <si>
    <t>Vif désir de boire froid, ou glacé</t>
  </si>
  <si>
    <t>Vivo desiderio di bevande fredde o ghiacciate</t>
  </si>
  <si>
    <t>Q058</t>
  </si>
  <si>
    <t>Verlangen nach Wasser</t>
  </si>
  <si>
    <t>Strong desire to drink water</t>
  </si>
  <si>
    <t>Intenso deseo de beber agua</t>
  </si>
  <si>
    <t>Dezirego trinki akvon</t>
  </si>
  <si>
    <t>Vif désir de boire de l'eau</t>
  </si>
  <si>
    <t>Vivo desiderio di bere dell’acqua</t>
  </si>
  <si>
    <t>Q059</t>
  </si>
  <si>
    <t>Verlangen nach Bier</t>
  </si>
  <si>
    <t>Strong desire to drink beer</t>
  </si>
  <si>
    <t>Intenso deseo de beber cerveza</t>
  </si>
  <si>
    <t>Dezirego trinki bieron</t>
  </si>
  <si>
    <t>Vif désir de boire de la bière</t>
  </si>
  <si>
    <t>Vivo desiderio di bere birra</t>
  </si>
  <si>
    <t>Q060</t>
  </si>
  <si>
    <t>Verlangen nach Alkohol (Wein, Likör, Aperitif)</t>
  </si>
  <si>
    <t>Strong desire to drink alcohol (wine, liquor, aperitif,.)</t>
  </si>
  <si>
    <t>Intenso deseo de beber alcohol (vino, licor, aperitivo)</t>
  </si>
  <si>
    <t>Dezirego trinki alcoholon (vino, likvoro, aperitivo,.)</t>
  </si>
  <si>
    <t>Vif désir de boire de l'alcool (vin, liqueur, apéritif,)</t>
  </si>
  <si>
    <t>Vivo desiderio di bere alcol (vino, liquori, aperitivi)</t>
  </si>
  <si>
    <t>Q061</t>
  </si>
  <si>
    <t>Verlangen nach Fruchtsaft, oder Obst zu essen</t>
  </si>
  <si>
    <t>Strong desire to drink fruit juices or eat fruits</t>
  </si>
  <si>
    <t>Intenso deseo de beber zumo de fruta, o de comer frutas</t>
  </si>
  <si>
    <t>Dezirego trinki frukto-sukojn, au manghi sukplenajn fruktojn</t>
  </si>
  <si>
    <t>Vif désir de boire du jus de fruit, ou de manger des fruits</t>
  </si>
  <si>
    <t>Vivo desiderio di bere succhi di frutta, o di mangiare della frutta</t>
  </si>
  <si>
    <t>Q062</t>
  </si>
  <si>
    <t>Verlangen nach Milch</t>
  </si>
  <si>
    <t>Strong desire to drink milk</t>
  </si>
  <si>
    <t>Intenso deseo de beber leche</t>
  </si>
  <si>
    <t>Dezirego trinki lakton</t>
  </si>
  <si>
    <t>Vif désir de boire du lait</t>
  </si>
  <si>
    <t>Vivo desiderio di bere del latte</t>
  </si>
  <si>
    <t>Q063</t>
  </si>
  <si>
    <t>Verlangen nach Kaffee oder Tee</t>
  </si>
  <si>
    <t>Strong desire to drink coffee, tea</t>
  </si>
  <si>
    <t>Intenso deseo de beber café, o té</t>
  </si>
  <si>
    <t>Dezirego trinki kafon, au teon</t>
  </si>
  <si>
    <t>Vif désir de boire du café, ou du thé</t>
  </si>
  <si>
    <t>Vivo desiderio di bere del caffè, o del tè</t>
  </si>
  <si>
    <t>Q064</t>
  </si>
  <si>
    <t>Abneigung gegen Milch</t>
  </si>
  <si>
    <t>Aversion for milk</t>
  </si>
  <si>
    <t>Aversión por la leche</t>
  </si>
  <si>
    <t>Maldeziro pri lakto</t>
  </si>
  <si>
    <t>Aversion pour le lait</t>
  </si>
  <si>
    <t>Avversione per il latte</t>
  </si>
  <si>
    <t>Q065</t>
  </si>
  <si>
    <t>Abneigung gegen Kaffee und Tee</t>
  </si>
  <si>
    <t>Aversion for coffee or tea</t>
  </si>
  <si>
    <t>Aversión por el café, o el té</t>
  </si>
  <si>
    <t>Maldeziro pri kafo, au teo</t>
  </si>
  <si>
    <t>Aversion pour le café, ou le thé</t>
  </si>
  <si>
    <t>Avversione per il caffè, o per il tè</t>
  </si>
  <si>
    <t>Q066</t>
  </si>
  <si>
    <t>Durstlosigkeit, auch bei akutem Bedarf nach Trinken</t>
  </si>
  <si>
    <t>Thirstlessness, even during acute states</t>
  </si>
  <si>
    <t>Ausencia total de sed, igualmente en los estados agudos</t>
  </si>
  <si>
    <t>Tuta foresto de soifo, ech en la akutaj statoj</t>
  </si>
  <si>
    <t>Absence totale de soif, même dans les états aigus</t>
  </si>
  <si>
    <t>Assenza totale di sete, anche nei picchi febbrili</t>
  </si>
  <si>
    <t>Kopfschmerzen, Kopfhaut</t>
  </si>
  <si>
    <t>Ailments of the head and scalp</t>
  </si>
  <si>
    <t>Los dolores de cabeza, el cuero cabelludo</t>
  </si>
  <si>
    <t>La kap-doloroj kaj la krania hauto</t>
  </si>
  <si>
    <t>Les maux de tête, le cuir chevelu</t>
  </si>
  <si>
    <t>I mal di testa, il cuoio capelluto</t>
  </si>
  <si>
    <t>Kopfschmerzen : Charakteristika</t>
  </si>
  <si>
    <t>Head pain: characteristics</t>
  </si>
  <si>
    <t>Los dolores de cabeza : carácter</t>
  </si>
  <si>
    <t>La kap-doloroj : karaktero</t>
  </si>
  <si>
    <t>Les maux de tête : caractère</t>
  </si>
  <si>
    <t>I mal di testa: carattere</t>
  </si>
  <si>
    <t>Q067</t>
  </si>
  <si>
    <t>Unbestimmtes Drucksgefühl; allgemeiner Kopfschmerz</t>
  </si>
  <si>
    <t>Sensation of pressure. General Cephalalgia</t>
  </si>
  <si>
    <t>Sensación vaga de presión. Cefalea en general</t>
  </si>
  <si>
    <t>Kap-doloro, ghenerale. Malpreciza sento de premo. Cefaleo</t>
  </si>
  <si>
    <t>Sensation vague de pression Céphalée en général</t>
  </si>
  <si>
    <t>Sensazione vaga di pressione; cefalea in generale</t>
  </si>
  <si>
    <t>Q068</t>
  </si>
  <si>
    <t>Gefühl, der Kopf ist zu schwer, oder Einengungsgefühl</t>
  </si>
  <si>
    <t>Sensation of heaviness or constriction</t>
  </si>
  <si>
    <t>Sensación de cabeza pesada o de constricción</t>
  </si>
  <si>
    <t>Sento de kapo peza, au de konstrikto</t>
  </si>
  <si>
    <t>Sensation de tête lourde ou de constriction</t>
  </si>
  <si>
    <t>Sensazione di testa pesante o di costrizione</t>
  </si>
  <si>
    <t>Q069</t>
  </si>
  <si>
    <t>Gefühl von Klopfen und Pulsieren im Kopf</t>
  </si>
  <si>
    <t>Sensation of throbbing in the head, of pulsation</t>
  </si>
  <si>
    <t>Sensación de golpeteo en la cabeza, de pulsaciones</t>
  </si>
  <si>
    <t>Sento de batado, de pulso-bato en la kapo</t>
  </si>
  <si>
    <t>Sensation de battements dans la tête, de pulsations</t>
  </si>
  <si>
    <t>Sensazione di battiti, di pulsazioni, nella testa</t>
  </si>
  <si>
    <t>Q070</t>
  </si>
  <si>
    <t>Gefühl eines Stiches; Nagelkopfschmerz</t>
  </si>
  <si>
    <t>Sensation of stitching, of localized pain, as from a nail</t>
  </si>
  <si>
    <t>Sensación de picadura, de dolor localizado como por un clavo</t>
  </si>
  <si>
    <t>Sento de pikado, de limigita doloro kiel per najlo</t>
  </si>
  <si>
    <t>Sensation de piqûre, de douleur localisée comme par un clou</t>
  </si>
  <si>
    <t>Sensazione di puntura, di dolore localizzato come un chiodo</t>
  </si>
  <si>
    <t>Kopfschmerzen : Lokalisierung</t>
  </si>
  <si>
    <t>Head pain : localization</t>
  </si>
  <si>
    <t>Los dolores de cabeza: localización</t>
  </si>
  <si>
    <t>La kap-doloroj : localizo</t>
  </si>
  <si>
    <t>Les maux de tête : localisation</t>
  </si>
  <si>
    <t>I mal di testa: localizzazione</t>
  </si>
  <si>
    <t>Q071</t>
  </si>
  <si>
    <t>Schmerz ist an der Stirn oder über den Augen am stärksten</t>
  </si>
  <si>
    <t>Pain localized on the forehead or over the eyes</t>
  </si>
  <si>
    <t>El dolor domina en la frente o por encima de los ojos</t>
  </si>
  <si>
    <t>La doloro plej gravas al frunto, au supre de la okuloj</t>
  </si>
  <si>
    <t>La douleur domine au front ou au dessus des yeux</t>
  </si>
  <si>
    <t>Il dolore si concentra sulla fronte o sopra gli occhi</t>
  </si>
  <si>
    <t>Q072</t>
  </si>
  <si>
    <t>Schmerz ist am Hinter- oder Obenschädel am stärksten</t>
  </si>
  <si>
    <t>Pain localized in occiput or at vertex</t>
  </si>
  <si>
    <t>El dolor domina detrás o en el vértice del cráneo</t>
  </si>
  <si>
    <t>La doloro plej gravas al verto, au malantaue de la kranio</t>
  </si>
  <si>
    <t>La douleur domine à l'arrière ou au sommet du crâne</t>
  </si>
  <si>
    <t>Il dolore si concentra dietro o alla sommità del capo</t>
  </si>
  <si>
    <t>Q073</t>
  </si>
  <si>
    <t>Schmerz ist an den Schläfen am stärksten</t>
  </si>
  <si>
    <t>Pain localized at the temples</t>
  </si>
  <si>
    <t>El dolor domina en las sienes</t>
  </si>
  <si>
    <t>La doloro plej gravas al tempioj</t>
  </si>
  <si>
    <t>La douleur domine aux tempes</t>
  </si>
  <si>
    <t>Il dolore si concentra sulle tempie</t>
  </si>
  <si>
    <t>Q074</t>
  </si>
  <si>
    <t>Schmerz dehnt sich über ganze Hälfte des Schädels aus (Migräne)</t>
  </si>
  <si>
    <t>Pain localized on one half of the skull (migraine)</t>
  </si>
  <si>
    <t>El dolor se extiende por toda una mitad del cráneo (migraña)</t>
  </si>
  <si>
    <t>La doloro etendighas sur tuta duono de la kranio (migreno)</t>
  </si>
  <si>
    <t>La douleur s'étend sur toute une moitié du crâne (migraine)</t>
  </si>
  <si>
    <t>Il dolore si estende a tutta una metà del cranio (emicrania)</t>
  </si>
  <si>
    <t>Kopfhaut</t>
  </si>
  <si>
    <t>Scalp</t>
  </si>
  <si>
    <t>El cuero cabelludo</t>
  </si>
  <si>
    <t>La krania hauto</t>
  </si>
  <si>
    <t>Le cuir chevelu</t>
  </si>
  <si>
    <t>Il cuoio capelluto</t>
  </si>
  <si>
    <t>Q075</t>
  </si>
  <si>
    <t>Haarausfall auf der Kopfhaut</t>
  </si>
  <si>
    <t>Scalp:  Hair loss</t>
  </si>
  <si>
    <t>En el cuero cabelludo: los cabellos caen</t>
  </si>
  <si>
    <t>Al la krania hauto : la haroj falas</t>
  </si>
  <si>
    <t>Au cuir chevelu : les cheveux tombent</t>
  </si>
  <si>
    <t>Nel cuoio capelluto : cadono i capelli</t>
  </si>
  <si>
    <t>Q076</t>
  </si>
  <si>
    <t>Reichliche Kopfschuppen</t>
  </si>
  <si>
    <t>Scalp:  Abundance of dandruff</t>
  </si>
  <si>
    <t>En el cuero cabelludo: la caspa es abundante</t>
  </si>
  <si>
    <t>Al la krania hauto : la hauteroj abundas</t>
  </si>
  <si>
    <t>Au cuir chevelu : les pellicules sont abondantes</t>
  </si>
  <si>
    <t>Nel cuoio capelluto : abbondanti desquamazioni</t>
  </si>
  <si>
    <t>Q077</t>
  </si>
  <si>
    <t>Kopfhaut: Starkes Schwitzen</t>
  </si>
  <si>
    <t>Scalp:  Perspiration, excessive</t>
  </si>
  <si>
    <t>En el cuero cabelludo: el sudor es abundante</t>
  </si>
  <si>
    <t>Al la krania hauto : la transpiro abundas</t>
  </si>
  <si>
    <t>Au cuir chevelu : la transpiration est abondante</t>
  </si>
  <si>
    <t>Nel cuoio capelluto : abbondante traspirazione</t>
  </si>
  <si>
    <t>Q078</t>
  </si>
  <si>
    <t>Kopfhaut: Pickelartige Ausschläge</t>
  </si>
  <si>
    <t>Scalp:  Eruptions; pimples</t>
  </si>
  <si>
    <t>En el cuero cabelludo: erupción de granos</t>
  </si>
  <si>
    <t>Al la krania hauto : erupcio de butonoj</t>
  </si>
  <si>
    <t>Au cuir chevelu : éruptions de boutons</t>
  </si>
  <si>
    <t>Nel cuoio capelluto : eruzioni foruncolose</t>
  </si>
  <si>
    <t>Q079</t>
  </si>
  <si>
    <t>Kopfhaut: Krustige und andere Ausschläge</t>
  </si>
  <si>
    <t>Scalp:  Eruptions; crusts or other</t>
  </si>
  <si>
    <t>En el cuero cabelludo: erupción de costras u otras</t>
  </si>
  <si>
    <t>Al la krania hauto : erupcio de krustoj au aliaj</t>
  </si>
  <si>
    <t>Au cuir chevelu : éruptions de croûtes ou autres</t>
  </si>
  <si>
    <t>Nel cuoio capelluto : eruzione crostose, o d'altro genere</t>
  </si>
  <si>
    <t>Q080</t>
  </si>
  <si>
    <t>Kopfhaut: Juckreiz , Jucken, Bedürfnis sich zu kratzen</t>
  </si>
  <si>
    <t>Scalp:  Pruritus, itching, scratching ameliorates</t>
  </si>
  <si>
    <t>En el cuero cabelludo: prurito, comezón, necesidad de rascarse</t>
  </si>
  <si>
    <t>Al la krania hauto : prurito, juko, bezono sin grati</t>
  </si>
  <si>
    <t>Au cuir chevelu : prurit, démangeaison, besoin de se gratter</t>
  </si>
  <si>
    <t>Nel cuoio capelluto : prurito, pizzicore, bisogno di grattarsi</t>
  </si>
  <si>
    <t>Gesicht</t>
  </si>
  <si>
    <t>Face</t>
  </si>
  <si>
    <t>La cara</t>
  </si>
  <si>
    <t>La vizagho</t>
  </si>
  <si>
    <t>Le visage</t>
  </si>
  <si>
    <t>Il viso</t>
  </si>
  <si>
    <t>Gesicht: Allgemeines</t>
  </si>
  <si>
    <t>Face : general aspect</t>
  </si>
  <si>
    <t>La cara : aspecto general</t>
  </si>
  <si>
    <t>La vizagho : ghenerala aspekto</t>
  </si>
  <si>
    <t>Le visage : aspect général</t>
  </si>
  <si>
    <t>Il viso : aspetto generale</t>
  </si>
  <si>
    <t>Q081</t>
  </si>
  <si>
    <t>Gesicht: Tics, Zuckungen oder Krämpfe (Trismus)</t>
  </si>
  <si>
    <t>Face is agitated by twitching or spasms trismus)</t>
  </si>
  <si>
    <t>La cara está agitada por tics o por espasmos (y con trismus)</t>
  </si>
  <si>
    <t>La vizagho agitighas pro tikoj au spasmoj (inkl. trismo)</t>
  </si>
  <si>
    <t>Le visage est agité par des tics ou des spasmes (y c trismus)</t>
  </si>
  <si>
    <t>Il viso è scosso da tic o spasmi (trisma)</t>
  </si>
  <si>
    <t>Q082</t>
  </si>
  <si>
    <t>Gesicht stellenweise oder ganz geschwollen (ausser Lidern)</t>
  </si>
  <si>
    <t>Face is swollen, partially or entirely (except eyelids)</t>
  </si>
  <si>
    <t>La cara está hinchada por partes o entera(salvo los párpados)</t>
  </si>
  <si>
    <t>La vizagho estas shvela entute au kelkloke (krom palpebroj)</t>
  </si>
  <si>
    <t>Le visage est enflé par endroits ou en entier (sauf paupières)</t>
  </si>
  <si>
    <t>Il viso è gonfio in alcuni punti o dappertutto (tranne le palpebre)</t>
  </si>
  <si>
    <t>Q083</t>
  </si>
  <si>
    <t>Augenlider sind geschwollen (Lidödem)</t>
  </si>
  <si>
    <t>Eyelids, swollen (edema of lids)</t>
  </si>
  <si>
    <t>Los párpados están hinchados (incluye edema de párpados)</t>
  </si>
  <si>
    <t>La palpebroj estas shvelaj (inkl. edemo de la palpebroj)</t>
  </si>
  <si>
    <t>Les paupières sont enflées (y c oedème des paupières)</t>
  </si>
  <si>
    <t>Le palpebre sono gonfie (edema delle palpebre)</t>
  </si>
  <si>
    <t>Q084</t>
  </si>
  <si>
    <t>Lippen sind trocken, aufgesprungen oder rissig</t>
  </si>
  <si>
    <t>Lips, dry, cracked, chapped or fissured</t>
  </si>
  <si>
    <t>Los labios están secos, agrietados, cortados o fisurados</t>
  </si>
  <si>
    <t>La lipoj estas sekaj, fenditaj au fendetitaj</t>
  </si>
  <si>
    <t>Les lèvres sont sèches, fendues, gercées ou fissurées</t>
  </si>
  <si>
    <t>Le labbra sono secche, spaccate, screpolate, o fissurate</t>
  </si>
  <si>
    <t>Gesicht: Farbveränderungen</t>
  </si>
  <si>
    <t>Face : discoloration</t>
  </si>
  <si>
    <t>La cara : colores</t>
  </si>
  <si>
    <t>La vizagho : koloroj</t>
  </si>
  <si>
    <t>Le visage : couleurs</t>
  </si>
  <si>
    <t>Il viso : colori</t>
  </si>
  <si>
    <t>Q085</t>
  </si>
  <si>
    <t>Gesicht ist BLAU (um die Augen, an den Lippen oder ganz)</t>
  </si>
  <si>
    <t>Face, discoloration, BLUE (around eyes, lips or entire face)</t>
  </si>
  <si>
    <t>La cara está AZUL (alrededor de ojos, en labios, o en totalidad)</t>
  </si>
  <si>
    <t>La vizagho estas BLUA (al la lipoj, chirkau okuloj, au entute)</t>
  </si>
  <si>
    <t>Le visage est BLEU  (autour des yeux, aux lèvres ou en entier)</t>
  </si>
  <si>
    <t>Il viso è BLU (intorno agli occhi, alle labbra o dappertutto)</t>
  </si>
  <si>
    <t>Q086</t>
  </si>
  <si>
    <t>Gesicht ist GELB oder OLIVENFARBIG (teilweise oder ganz)</t>
  </si>
  <si>
    <t>Face, discoloration, YELLOW or OLIVE(partially or entire face)</t>
  </si>
  <si>
    <t>La cara está AMARILLA o ACEITUNADA (por partes o en totalidad</t>
  </si>
  <si>
    <t>La vizagho estas FLAVA au OLIVECA (kelkloke, au entute)</t>
  </si>
  <si>
    <t>Le visage est JAUNE ou OLIVATRE (par endroits ou en entier)</t>
  </si>
  <si>
    <t>Il viso è GIALLO o OLIVASTRO (in alcune zone o dappertutto)</t>
  </si>
  <si>
    <t>Q087</t>
  </si>
  <si>
    <t>Gesicht ist BLEICH (an den Lippen oder ganz)</t>
  </si>
  <si>
    <t>Face, discoloration, PALE ( lips or entire face)</t>
  </si>
  <si>
    <t>La cara está PALIDA (en los labios o en su totalidad)</t>
  </si>
  <si>
    <t>La vizagho estas PALA  (al la lipoj au entute)</t>
  </si>
  <si>
    <t>Le visage est PALE  (aux lèvres ou en entier)</t>
  </si>
  <si>
    <t>Il viso è PALLIDO (nelle labbra o dappertutto)</t>
  </si>
  <si>
    <t>Q088</t>
  </si>
  <si>
    <t>Gesicht ist ROT stellenweise oder ganz)</t>
  </si>
  <si>
    <t>Face, discoloration, RED (spotted, partially or entire face)</t>
  </si>
  <si>
    <t>La cara está ENROJECIDA (por pecas, por partes o en totalidad</t>
  </si>
  <si>
    <t>La vizagho estas RUGHA (kelkloke, makule, au entute)</t>
  </si>
  <si>
    <t>Le visage est ROUGE (par taches, par endroits ou en entier)</t>
  </si>
  <si>
    <t>Il viso è ROSSO (a macchie, qua e là o dappertutto)</t>
  </si>
  <si>
    <t>Gesicht: Schmerzen</t>
  </si>
  <si>
    <t>Face : pain</t>
  </si>
  <si>
    <t>La cara: dolores</t>
  </si>
  <si>
    <t>La vizagho : doloroj</t>
  </si>
  <si>
    <t>Le visage : douleurs</t>
  </si>
  <si>
    <t>Il viso : dolori</t>
  </si>
  <si>
    <t>Q089</t>
  </si>
  <si>
    <t>Gesichtsneuralgie, oder heftige zerreissende oder bissige Schmerzen</t>
  </si>
  <si>
    <t>Facial neuralgia, or tearing or prickling pains</t>
  </si>
  <si>
    <t>Neuralgia facial, o dolores vivos desgarradores o penetrantes</t>
  </si>
  <si>
    <t>Facia neuralgio, au akraj doloroj shirecaj au pikecaj</t>
  </si>
  <si>
    <t>Névralgie faciale, ou vives douleurs déchirantes ou piquantes</t>
  </si>
  <si>
    <t>Nevralgia facciale, o forti dolori laceranti e pungenti</t>
  </si>
  <si>
    <t>Augen und Sehen</t>
  </si>
  <si>
    <t>Eyes and sight</t>
  </si>
  <si>
    <t>Los ojos y la vista</t>
  </si>
  <si>
    <t>La okuloj kaj la vido</t>
  </si>
  <si>
    <t>Les yeux et la vue</t>
  </si>
  <si>
    <t>Gli occhi e la vista</t>
  </si>
  <si>
    <t>Augen: Allgemeines und Farben</t>
  </si>
  <si>
    <t>Eyes : general aspect and color</t>
  </si>
  <si>
    <t>Los ojos : aspecto general y colores</t>
  </si>
  <si>
    <t>La okuloj : ghenerala aspekto kaj koloroj</t>
  </si>
  <si>
    <t>Les yeux : aspect général et couleurs</t>
  </si>
  <si>
    <t>Gli occhi: aspetto generale e colori</t>
  </si>
  <si>
    <t>Q090</t>
  </si>
  <si>
    <t>Dick eitrig verklebte Augenlider</t>
  </si>
  <si>
    <t>Lids are agglutinated by a thick discharge (pus)</t>
  </si>
  <si>
    <t>Los párpados están pegados por un flujo espeso (de pus)</t>
  </si>
  <si>
    <t>La palpebroj gluighas per densa elfluo de puso</t>
  </si>
  <si>
    <t>Les paupières sont collées par un écoulement épais (de pus)</t>
  </si>
  <si>
    <t>Le palpebre sono incollate da una spessa secrezione (di pus)</t>
  </si>
  <si>
    <t>Q091</t>
  </si>
  <si>
    <t>Rote Lidränder (Blepharitis, Hordeolum etc.)</t>
  </si>
  <si>
    <t>Margins of lids are red (blepharitis, sties)</t>
  </si>
  <si>
    <t>El borde de los párpados están muy rojos (blefaritis, orzuelo)</t>
  </si>
  <si>
    <t>La palpebra rando estas tre rugha (blefarito, hordeolo)</t>
  </si>
  <si>
    <t>Le bord des paupières est très rouges (blépharite, orgelet)</t>
  </si>
  <si>
    <t>Il bordo delle palpebre è molto rosso (blefarite, orzaiolo)</t>
  </si>
  <si>
    <t>Q092</t>
  </si>
  <si>
    <t>Rötliche Verfärbung der Conjunctiva (Konjunctivitis, Keratitis)</t>
  </si>
  <si>
    <t>Discoloration of conjunctivae, red (conjunctivitis, keratitis)</t>
  </si>
  <si>
    <t>El blanco de los ojos está muy rojos(conjuntivitis, queratitis)</t>
  </si>
  <si>
    <t>La okul-blanko estas tre RUGHA (Konjunktivito, keratito)</t>
  </si>
  <si>
    <t>Le blanc des yeux est très rouge (Conjonctivite, kératite)</t>
  </si>
  <si>
    <t>La sclera è molto rossa (congiuntivite, cheratite)</t>
  </si>
  <si>
    <t>Q093</t>
  </si>
  <si>
    <t>Gelbliche Verfärbung der Conjunctiva (Ikterus)</t>
  </si>
  <si>
    <t>Discoloration of conjunctivae, yellow (icterus, jaundice)</t>
  </si>
  <si>
    <t>El blanco de los ojos está muy amarillo (sub-ictericia, ictericia)</t>
  </si>
  <si>
    <t>La okul-blanko estas tre FLAVA (sub-iktero, flav-malsano)</t>
  </si>
  <si>
    <t>Le blanc des yeux est très jaune (subictère, jaunisse)</t>
  </si>
  <si>
    <t>La sclera è molto gialla (subittero, itterizia)</t>
  </si>
  <si>
    <t>Q094</t>
  </si>
  <si>
    <t>Hornhauttrübung (Katarakt)</t>
  </si>
  <si>
    <t>Opacity of the cornea, or cataract</t>
  </si>
  <si>
    <t>La córnea está opaca, o catarata en el cristalino</t>
  </si>
  <si>
    <t>La korneo estas opaka, au katarakto al la kristalino</t>
  </si>
  <si>
    <t>La cornée est opaque, ou cataracte au cristallin</t>
  </si>
  <si>
    <t>La cornea è opaca, o cataratta del cristallino</t>
  </si>
  <si>
    <t>Augen: Schmerzen</t>
  </si>
  <si>
    <t>Eyes : pain</t>
  </si>
  <si>
    <t>Los ojos : dolores</t>
  </si>
  <si>
    <t>La okuloj : doloroj</t>
  </si>
  <si>
    <t>Les yeux : douleurs</t>
  </si>
  <si>
    <t>Gli occhi : dolori</t>
  </si>
  <si>
    <t>Q095</t>
  </si>
  <si>
    <t>Augen: Trockenheit, Brennen, Gefühl wie Sand</t>
  </si>
  <si>
    <t>Eyes:  Sensation of burning or dryness or sand</t>
  </si>
  <si>
    <t>En los ojos: Sensación de quemadura o de sequedad o de arena</t>
  </si>
  <si>
    <t>Al la okuloj : Sento de brul-vundo, de sekeco, au de sablo</t>
  </si>
  <si>
    <t>Aux yeux : Sensation de brûlure ou de sécheresse ou de sable</t>
  </si>
  <si>
    <t>Agli occhi: sensazione di bruciore, o di secchezza, o di sabbia</t>
  </si>
  <si>
    <t>Q096</t>
  </si>
  <si>
    <t>Augen: Druckgefühl</t>
  </si>
  <si>
    <t>Eyes:  Sensation of pressure</t>
  </si>
  <si>
    <t>En los ojos: Sensación de presión</t>
  </si>
  <si>
    <t>Al la okuloj : Sento de premo</t>
  </si>
  <si>
    <t>Aux yeux : Sensation de pression</t>
  </si>
  <si>
    <t>Agli occhi: sensazione di pressione</t>
  </si>
  <si>
    <t>Q097</t>
  </si>
  <si>
    <t>Augen: wundes, gequetschtes Gefühl</t>
  </si>
  <si>
    <t>Eyes:  Sensation of soreness, of bruising</t>
  </si>
  <si>
    <t>En los ojos: Sensación de dolor, de magulladura</t>
  </si>
  <si>
    <t>Al la okuloj : Sento de dolorigho, de kontuzo</t>
  </si>
  <si>
    <t>Aux yeux : Sensation d'endolorissement, de meurtrissure</t>
  </si>
  <si>
    <t>Agli occhi: sensazione di indolenzimento, di contusione</t>
  </si>
  <si>
    <t>Sehen</t>
  </si>
  <si>
    <t>Sight</t>
  </si>
  <si>
    <t>La vista</t>
  </si>
  <si>
    <t>La vido</t>
  </si>
  <si>
    <t>La vue</t>
  </si>
  <si>
    <t>Q098</t>
  </si>
  <si>
    <t>Blendempfindlichkeit, Photophobie</t>
  </si>
  <si>
    <t>Sensation of being dazzled, photophobia</t>
  </si>
  <si>
    <t>Sensación de deslumbramiento, aversión por la luz</t>
  </si>
  <si>
    <t>Sento de tro-lumeco, maldeziro pri la lumo</t>
  </si>
  <si>
    <t>Sensation d'éblouissement, aversion pour la lumière</t>
  </si>
  <si>
    <t>Sensazione di abbaglio, avversione per la luce</t>
  </si>
  <si>
    <t>Q099</t>
  </si>
  <si>
    <t>Gefühl von Dunkelheit, Verlangen nach Licht (Erblindung)</t>
  </si>
  <si>
    <t>Sensation of darkness, photomania (y c. amaurosis)</t>
  </si>
  <si>
    <t>Sensación de oscuridad, necesidad de luz (incluye amaurosis)</t>
  </si>
  <si>
    <t>Sento de mal-lumeco, bezono de forta lumo (inkl. amaurozo)</t>
  </si>
  <si>
    <t>Sensation d'obscurité, besoin de lumière (y c amaurose)</t>
  </si>
  <si>
    <t>Sensazione di oscurità, di bisogno di luce (amaurosi)</t>
  </si>
  <si>
    <t>Q100</t>
  </si>
  <si>
    <t>Trüber verzerrter Blick, Akkommodationsschwierigkeiten</t>
  </si>
  <si>
    <t>Foggy vision, accommodation defective, strained vision</t>
  </si>
  <si>
    <t>Visión turbia, dificultad de acomodación, fatiga visual</t>
  </si>
  <si>
    <t>Vido malklara, malfacileco pri akomodado, vida lacigho</t>
  </si>
  <si>
    <t>Vision trouble, difficulté d'accommodation, fatigue visuelle</t>
  </si>
  <si>
    <t>Problemi della vista, della messa a fuoco, stanchezza della vista</t>
  </si>
  <si>
    <t>Q101</t>
  </si>
  <si>
    <t>Doppelbilder, Diplopia (Spasmen, Lähmungen)</t>
  </si>
  <si>
    <t>Double vision of objects, diplopia (spasms, paralysis)</t>
  </si>
  <si>
    <t>Visión doble de los objetos, diplopia (espasmos, parálisis)</t>
  </si>
  <si>
    <t>Vido duobla de la objektoj, diplopio (spasmoj, paralizo)</t>
  </si>
  <si>
    <t>Vision double des objets, diplopie (spasmes, paralysie)</t>
  </si>
  <si>
    <t>Visione doppia degli oggetti, diplopia (spasmi, paralisi)</t>
  </si>
  <si>
    <t>Ohren, Hören, Schwindel</t>
  </si>
  <si>
    <t>Ears, hearing, vertigo</t>
  </si>
  <si>
    <t>Las orejas, la audición, los vertigos</t>
  </si>
  <si>
    <t>La oreloj, la audo kaj la vertighoj</t>
  </si>
  <si>
    <t>Les oreilles, l'audition, les vertiges</t>
  </si>
  <si>
    <t>Le orecchie, l’udito, le vertigini</t>
  </si>
  <si>
    <t>Ohren: äusseres Ohr</t>
  </si>
  <si>
    <t>Ears : external aspect</t>
  </si>
  <si>
    <t>Las orejas : aspecto externo</t>
  </si>
  <si>
    <t>La oreloj : ekstera aspekto</t>
  </si>
  <si>
    <t>Les oreilles : aspect externe</t>
  </si>
  <si>
    <t>Le orecchie: aspetto esterno</t>
  </si>
  <si>
    <t>Q102</t>
  </si>
  <si>
    <t>Eitrige Absonderungen: (Otorrhoe)</t>
  </si>
  <si>
    <t>Discharge of pus from the ear: (Otorrhea)</t>
  </si>
  <si>
    <t>Flujo de pus por las orejas (Otorrea)</t>
  </si>
  <si>
    <t>Elfluo de puso el la oreloj (Otoreo)</t>
  </si>
  <si>
    <t>Ecoulement de pus par les oreilles (Otorrhée)</t>
  </si>
  <si>
    <t>Secrezione di pus dalle orecchie (otorrea)</t>
  </si>
  <si>
    <t>Q103</t>
  </si>
  <si>
    <t>Hautdefekte im oder hinter dem Ohr</t>
  </si>
  <si>
    <t>Eruption of pimples or wounds, inside or behind the ear</t>
  </si>
  <si>
    <t>Erupciones de granos, o llagas, en o detrás de la oreja</t>
  </si>
  <si>
    <t>Cheesto de butonoj, au de vundoj, en (au malantau) la auriklo</t>
  </si>
  <si>
    <t>Eruptions de boutons, ou plaies, dans ou derrière l'oreille</t>
  </si>
  <si>
    <t>Eruzioni di brufoli, o piaghe, dentro o dietro le orecchie</t>
  </si>
  <si>
    <t>Ohren: Schmerzen</t>
  </si>
  <si>
    <t>Ears : pain</t>
  </si>
  <si>
    <t>Las orejas : dolores</t>
  </si>
  <si>
    <t>La oreloj : doloroj</t>
  </si>
  <si>
    <t>Les oreilles : douleurs</t>
  </si>
  <si>
    <t>Le orecchie: dolori</t>
  </si>
  <si>
    <t>Q104</t>
  </si>
  <si>
    <t>Ohren: dumpfer Schmerz (Druck-, Schweregefühl)</t>
  </si>
  <si>
    <t>Ears:  Dull pain (pressure, heaviness)</t>
  </si>
  <si>
    <t>En las orejas: Dolor sordo, vago (presión, pesadez)</t>
  </si>
  <si>
    <t>Al la oreloj : Doloro obtuza, malklara (premo, pezeco)</t>
  </si>
  <si>
    <t>Aux oreilles : Douleur sourde, vague (pression, lourdeur)</t>
  </si>
  <si>
    <t>Alle orecchie: dolore sordo, vago (pressione, pesantezza)</t>
  </si>
  <si>
    <t>Q105</t>
  </si>
  <si>
    <t>Ohren: akuter Schmerz (stechend, reißend)</t>
  </si>
  <si>
    <t>Ears:  Acute pain (stitching, tearing)</t>
  </si>
  <si>
    <t>En las orejas: Dolor vivo, agudo (picadura, desgarradura)</t>
  </si>
  <si>
    <t>Al la oreloj : Doloro akuta, akra (pikado, shirado)</t>
  </si>
  <si>
    <t>Aux oreilles : Douleur vive, aiguë   (piqûre, déchirure)</t>
  </si>
  <si>
    <t>Alle orecchie: dolore vivo, acuto, piccante, lacerante</t>
  </si>
  <si>
    <t>Q106</t>
  </si>
  <si>
    <t>Ohren: Juckreiz im Gehörgang</t>
  </si>
  <si>
    <t>Ears:  Itching, pruritus of the auditory canal</t>
  </si>
  <si>
    <t>En las orejas: Comezones, prurito del conducto auditivo</t>
  </si>
  <si>
    <t>Al la oreloj : Juko, prurito de la oreldukto</t>
  </si>
  <si>
    <t>Aux oreilles : Démangeaisons, prurit du conduit auditif</t>
  </si>
  <si>
    <t>Alle orecchie: pizzicore, prurito del condotto uditivo</t>
  </si>
  <si>
    <t>Hören</t>
  </si>
  <si>
    <t>Hearing</t>
  </si>
  <si>
    <t>La audición</t>
  </si>
  <si>
    <t>La audado</t>
  </si>
  <si>
    <t>L'audition</t>
  </si>
  <si>
    <t>L'udito</t>
  </si>
  <si>
    <t>Q107</t>
  </si>
  <si>
    <t>Gefühl zu scharfen Hörens, Lärmempfindlichkeit</t>
  </si>
  <si>
    <t>Sensation of hearing being too sharp, hypersensitive to noise</t>
  </si>
  <si>
    <t>Sensación de oido demasiado fino, hipersensibilidad al ruido</t>
  </si>
  <si>
    <t>Sento de audo tro sensiva, hipersentemo pri bruo</t>
  </si>
  <si>
    <t>Sensation d'ouïe trop fine, hypersensibilité au bruit,</t>
  </si>
  <si>
    <t>Sensazione di udito troppo fine: ipersensibilità al rumore</t>
  </si>
  <si>
    <t>Q108</t>
  </si>
  <si>
    <t>Verstopfungsgefühl (Tubenkatarrh)</t>
  </si>
  <si>
    <t>Sensation of plugged up ear (Catarrh of the Eustachian tube)</t>
  </si>
  <si>
    <t>Sensación de oreja taponada (Catarro tubárico)</t>
  </si>
  <si>
    <t>Sento de orelo shtopita (Tuba kataro)</t>
  </si>
  <si>
    <t>Sensation d'oreille bouchée (Catarrhe tubaire)</t>
  </si>
  <si>
    <t>Sensazione di orecchio tappato (catarro tubarico)</t>
  </si>
  <si>
    <t>Q109</t>
  </si>
  <si>
    <t>Richtige Hörminderung, Taubheit</t>
  </si>
  <si>
    <t>Loss of hearing, deafness</t>
  </si>
  <si>
    <t>Disminución verdadera de la agudeza auditiva, sordera</t>
  </si>
  <si>
    <t>Vera malpliigho de la aud-kapablo, surdeco</t>
  </si>
  <si>
    <t>Diminution vraie de l'acuité auditive, surdité</t>
  </si>
  <si>
    <t>Diminuzione vera della capacità uditiva, sordità</t>
  </si>
  <si>
    <t>Q110</t>
  </si>
  <si>
    <t>Tinnitus (Summen, Brummen, Zischen, Klingen)</t>
  </si>
  <si>
    <t>Tinnitus (Buzzing, hissing, ringing)</t>
  </si>
  <si>
    <t>Ruidos en las orejas (zumbidos, silbidos, campanilleo)</t>
  </si>
  <si>
    <t>Orelaj bruoj (zumado, siblado au tintado)</t>
  </si>
  <si>
    <t>Bruits d'oreilles (bourdonnement, sifflement, tintement)</t>
  </si>
  <si>
    <t>Rumori nelle orecchie: ronzii, fischi, tintinnii</t>
  </si>
  <si>
    <t>Schwindel</t>
  </si>
  <si>
    <t>Vertigo</t>
  </si>
  <si>
    <t>Los vértigos</t>
  </si>
  <si>
    <t>La vertighoj</t>
  </si>
  <si>
    <t>Les vertiges</t>
  </si>
  <si>
    <t>Le vertigini</t>
  </si>
  <si>
    <t>Q111</t>
  </si>
  <si>
    <t>Schwindel, Fallneigung, Gleichgewichtsstörung</t>
  </si>
  <si>
    <t>Vertigo, tendency to fall, to loose balance</t>
  </si>
  <si>
    <t>Vértigo verdadero, o tendencia a caer, a perder el equilibrio</t>
  </si>
  <si>
    <t>Vertigho vera, au emo al fali, al perdi ekvilibron</t>
  </si>
  <si>
    <t>Vertige vrai, ou tendance à tomber, à perdre l'équilibre</t>
  </si>
  <si>
    <t>Vertigine vera, o tendenza a cadere, a perdere l’equilibrio</t>
  </si>
  <si>
    <t>Q112</t>
  </si>
  <si>
    <t>Höhenschwindel, -angst, Angst beim Blick in die Tiefe</t>
  </si>
  <si>
    <t>Vertigo high places, fear of heights, anxiety looking downward</t>
  </si>
  <si>
    <t>Vértigo de las alturas, intensa angustia al mirar al vacío</t>
  </si>
  <si>
    <t>Vertigho de la altajhoj, forta angoro rigardante al la vakuo</t>
  </si>
  <si>
    <t>Vertige des hauteurs, vive angoisse en regardant dans le vide</t>
  </si>
  <si>
    <t>Vertigine da altezza: viva angoscia guardando nel vuoto</t>
  </si>
  <si>
    <t>Nase, Rachen und Hals</t>
  </si>
  <si>
    <t>Nose, throat, neck</t>
  </si>
  <si>
    <t>La nariz, la garganta y cuello</t>
  </si>
  <si>
    <t>La nazo, la gorgho kaj la kolo</t>
  </si>
  <si>
    <t>Le nez, la gorge et cou</t>
  </si>
  <si>
    <t>Il naso, la gola e il collo</t>
  </si>
  <si>
    <t>Nase</t>
  </si>
  <si>
    <t>Nose</t>
  </si>
  <si>
    <t>La nariz</t>
  </si>
  <si>
    <t>Le nazo</t>
  </si>
  <si>
    <t>Le nez</t>
  </si>
  <si>
    <t>Il naso</t>
  </si>
  <si>
    <t>Q113</t>
  </si>
  <si>
    <t>Oft verstopfte Nase</t>
  </si>
  <si>
    <t>Nose often stopped up</t>
  </si>
  <si>
    <t>La nariz está a menudo taponada</t>
  </si>
  <si>
    <t>La nazo ofte estas shtopita</t>
  </si>
  <si>
    <t>Le nez est souvent bouché</t>
  </si>
  <si>
    <t>Il naso è spesso tappato</t>
  </si>
  <si>
    <t>Q114</t>
  </si>
  <si>
    <t>Häufiges Nasenbluten (Epistaxis)</t>
  </si>
  <si>
    <t>Frequent nosebleeds (epistaxis)</t>
  </si>
  <si>
    <t>La nariz sangra a menudo (epistaxis)</t>
  </si>
  <si>
    <t>La nazo ofte sangas (epistakso)</t>
  </si>
  <si>
    <t>Le nez saigne souvent (épistaxis)</t>
  </si>
  <si>
    <t>Il naso sanguina spesso (epistassi)</t>
  </si>
  <si>
    <t>Q115</t>
  </si>
  <si>
    <t>Häufig Schnupfen oder ständig laufende Nase (Erkältungen)</t>
  </si>
  <si>
    <t>Frequent sneezing, or frequent runny nose (colds, coryza)</t>
  </si>
  <si>
    <t>El paciente estornuda, o la nariz gotea a menudo (coriza)</t>
  </si>
  <si>
    <t>La paciento ternadas, au la nazo ofte fluas (rinito, korizo)</t>
  </si>
  <si>
    <t>Le patient éternue, ou le nez coule souvent (rhumes, coryza)</t>
  </si>
  <si>
    <t>Il paziente starnutisce, o il naso cola spesso (corizza)</t>
  </si>
  <si>
    <t>Rachen (Pharynx)</t>
  </si>
  <si>
    <t>Throat (pharynx)</t>
  </si>
  <si>
    <t>La garganta (la faringe)</t>
  </si>
  <si>
    <t>La gorgho (la faringo)</t>
  </si>
  <si>
    <t>La gorge (le pharynx)</t>
  </si>
  <si>
    <t>La gola (la faringe)</t>
  </si>
  <si>
    <t>Q116</t>
  </si>
  <si>
    <t>Geschwollener oder sehr roter Rachen</t>
  </si>
  <si>
    <t>Throat is swollen or very red</t>
  </si>
  <si>
    <t>La garganta está muy roja o hinchada</t>
  </si>
  <si>
    <t>La gorgho estas tre rugha au shvela</t>
  </si>
  <si>
    <t>La gorge est très rouge ou enflée</t>
  </si>
  <si>
    <t>La gola è molto rossa o gonfia</t>
  </si>
  <si>
    <t>Q117</t>
  </si>
  <si>
    <t>Pat. muss sich ständig räuspern</t>
  </si>
  <si>
    <t>Constant need to clear throat</t>
  </si>
  <si>
    <t>Necesidad constante de rascarse la garganta</t>
  </si>
  <si>
    <t>Konstanta bezono SKRAPI sian gorghon</t>
  </si>
  <si>
    <t>Besoin constant de racler la gorge</t>
  </si>
  <si>
    <t>Bisogno costante di raschiare la gola</t>
  </si>
  <si>
    <t>Q118</t>
  </si>
  <si>
    <t>Trockenes oder brennendes Gefühl im Hals</t>
  </si>
  <si>
    <t>Sensation of dryness or burning in the throat</t>
  </si>
  <si>
    <t>Sensación de garganta seca o ardiente</t>
  </si>
  <si>
    <t>Sento de gorgho seka au brul-vunda</t>
  </si>
  <si>
    <t>Sensation de gorge sèche ou brûlante</t>
  </si>
  <si>
    <t>Sensazione di gola secca e bruciante</t>
  </si>
  <si>
    <t>Q119</t>
  </si>
  <si>
    <t>Stechendes Gefühl oder Splittergefühl</t>
  </si>
  <si>
    <t>Sensation of sticking or of a splinter in throat</t>
  </si>
  <si>
    <t>Sensación de garganta picante o de astilla</t>
  </si>
  <si>
    <t>Sento de gorgho pik-vunda, au de spiteto</t>
  </si>
  <si>
    <t>Sensation de gorge piquante ou d'écharde</t>
  </si>
  <si>
    <t>Sensazione di puntura, o di spina, o di scheggia, nella gola</t>
  </si>
  <si>
    <t>Q120</t>
  </si>
  <si>
    <t>Engegefühl im Hals (erstickend)</t>
  </si>
  <si>
    <t>Sensation of tightness of throat (choking, suffocating)</t>
  </si>
  <si>
    <t>Sensación de garganta cargada (y con ahogo, sofocación)</t>
  </si>
  <si>
    <t>Sento de gorgho premita (inkl. senspirado, sufokado)</t>
  </si>
  <si>
    <t>Sensation de gorge serrée (y c étouffement, suffocation)</t>
  </si>
  <si>
    <t>Sensazione di gola chiusa (soffocamento)</t>
  </si>
  <si>
    <t>Q121</t>
  </si>
  <si>
    <t>Akuter Halsschmerz, schlimmer beim Schlucken (Angina)</t>
  </si>
  <si>
    <t>Acute pain in throat, or aggravated on swallowing (including angina)</t>
  </si>
  <si>
    <t>Dolor vivo o agravado al tragar (anginas, llaga en carne viva)</t>
  </si>
  <si>
    <t>Doloro akra, pligravigita glutante (inkl. angino, kruda vundo)</t>
  </si>
  <si>
    <t>Douleur vive ou aggravée en avalant (y c angine, plaie à vif)</t>
  </si>
  <si>
    <t>Dolore vivo, o aggravato deglutendo (angina, piaga messa a vivo)</t>
  </si>
  <si>
    <t>Hals, Kehle, Stimme</t>
  </si>
  <si>
    <t>Neck, larynx, voice</t>
  </si>
  <si>
    <t>El cuello, la laringe y la voz</t>
  </si>
  <si>
    <t>La kolo, la laringo kaj la vocho</t>
  </si>
  <si>
    <t>Le cou, le larynx et la voix</t>
  </si>
  <si>
    <t>Il collo, la laringe e la voce</t>
  </si>
  <si>
    <t>Q122</t>
  </si>
  <si>
    <t>Schmerzen oder Reizung von Kehle oder Luftröhre</t>
  </si>
  <si>
    <t>Pain or irritation in larynx or trachea</t>
  </si>
  <si>
    <t>Dolor o irritación, en la laringe o en la tráquea</t>
  </si>
  <si>
    <t>Doloro au irito, al la laringo au la trakeo</t>
  </si>
  <si>
    <t>Douleur ou irritation, au larynx ou à la trachée</t>
  </si>
  <si>
    <t>Dolore o irritazione della laringe o della trachea</t>
  </si>
  <si>
    <t>Q123</t>
  </si>
  <si>
    <t>Heiserkeit oder Stimmverlust (Aphonie)</t>
  </si>
  <si>
    <t>Hoarseness or loss of voice (aphonia)</t>
  </si>
  <si>
    <t>Voz ronca, o ausente (afonia)</t>
  </si>
  <si>
    <t>Vocho rauka au forestanta (afonio)</t>
  </si>
  <si>
    <t>Voix enrouée, ou absente (aphonie)</t>
  </si>
  <si>
    <t>Voce rauca o assente (afonia)</t>
  </si>
  <si>
    <t>Q124</t>
  </si>
  <si>
    <t>Schwellung von Hals- oder Kieferlymphknoten</t>
  </si>
  <si>
    <t>Swelling of cervical or maxillary glands</t>
  </si>
  <si>
    <t>Hinchazón de los ganglios cervicales o submaxilares</t>
  </si>
  <si>
    <t>Shveleco de la ganglionoj kolaj au sub-makzelaj</t>
  </si>
  <si>
    <t>Gonflement des ganglions cervicaux ou sous maxillaires</t>
  </si>
  <si>
    <t>Gonfiore dei linfonodi cervicali o sottomandibolari</t>
  </si>
  <si>
    <t>Q125</t>
  </si>
  <si>
    <t>Schilddrüsenschwellung (Kropf, Struma)</t>
  </si>
  <si>
    <t>Swelling of the thyroid glands (goiter)</t>
  </si>
  <si>
    <t>Hinchazón de la glándula tiroides (bocio)</t>
  </si>
  <si>
    <t>Shveleco de la glando tiroida (strumo)</t>
  </si>
  <si>
    <t>Gonflement de la glande thyroïde (goitre)</t>
  </si>
  <si>
    <t>Gonfiore della tiroide (gozzo)</t>
  </si>
  <si>
    <t>Q126</t>
  </si>
  <si>
    <t>Schwellung der (Ohr-) Speicheldrüsen (Mumps)</t>
  </si>
  <si>
    <t>Swelling of the salivary or parotid glands (mumps)</t>
  </si>
  <si>
    <t>Hinchazón de las glándulas salivares parótidas (Paperas)</t>
  </si>
  <si>
    <t>Shveleco de la glandoj salivaj parotidaj (mumpso)</t>
  </si>
  <si>
    <t>Gonflement des glandes salivaires parotides (Oreillons)</t>
  </si>
  <si>
    <t>Gonfiore delle ghiandole parotidi (orecchioni)</t>
  </si>
  <si>
    <t>Mund und Zunge</t>
  </si>
  <si>
    <t>Mouth</t>
  </si>
  <si>
    <t>La boca</t>
  </si>
  <si>
    <t>La busho</t>
  </si>
  <si>
    <t>La bouche</t>
  </si>
  <si>
    <t>La bocca</t>
  </si>
  <si>
    <t>Mund: Allgemeines</t>
  </si>
  <si>
    <t>Mouth : general aspect</t>
  </si>
  <si>
    <t>La boca : aspecto general</t>
  </si>
  <si>
    <t>La busho : ghenerala aspekto</t>
  </si>
  <si>
    <t>La bouche : aspect général</t>
  </si>
  <si>
    <t>La bocca : aspetto generale</t>
  </si>
  <si>
    <t>Q127</t>
  </si>
  <si>
    <t>Übler Mundgeruch</t>
  </si>
  <si>
    <t>Breath is offensive, repulsive</t>
  </si>
  <si>
    <t>El aliento es fétido, repulsivo</t>
  </si>
  <si>
    <t>La buch-odoro estas fetora, nauza, forpushanta</t>
  </si>
  <si>
    <t>L'haleine est fétide, repoussante</t>
  </si>
  <si>
    <t>L’alito è fetido, rivoltante</t>
  </si>
  <si>
    <t>Q128</t>
  </si>
  <si>
    <t>Überstarker Speichelfluss (Sialorrhoe, Hypersalivation)</t>
  </si>
  <si>
    <t>Salivation excessive (sialorrhea, polysialia)</t>
  </si>
  <si>
    <t>La saliva es abundante (sialorrea)</t>
  </si>
  <si>
    <t>La salivo estas abunda (sialoreo)</t>
  </si>
  <si>
    <t>La salive est abondante (sialorrhée)</t>
  </si>
  <si>
    <t>La saliva è abbondante (scialorrea)</t>
  </si>
  <si>
    <t>Q129</t>
  </si>
  <si>
    <t>Belegte Zunge (weiss oder gelb)</t>
  </si>
  <si>
    <t>Tongue is coated (white or yellow)</t>
  </si>
  <si>
    <t>La lengua está cargada (cubierta de capa blanca o amarilla)</t>
  </si>
  <si>
    <t>La lango estas shlima (kovrita de blanka au flava shmirajho)</t>
  </si>
  <si>
    <t>La langue est chargée (couverte d'un enduit blanc ou jaune)</t>
  </si>
  <si>
    <t>La lingua è patinosa (coperta da un induito bianco o giallo)</t>
  </si>
  <si>
    <t>Q130</t>
  </si>
  <si>
    <t>Teigiges Zungengewebe, Zahneindrücke</t>
  </si>
  <si>
    <t>Tongue is flabby, retains imprint of teeth</t>
  </si>
  <si>
    <t>La lengua está blandengue y guarda la huella de los dientes</t>
  </si>
  <si>
    <t>La lango estas mola kaj konservas la stampo de la dentoj</t>
  </si>
  <si>
    <t>La langue est molle et garde l'empreinte des dents</t>
  </si>
  <si>
    <t>La lingua è flaccida e conserva l’impronta dei denti</t>
  </si>
  <si>
    <t>Q131</t>
  </si>
  <si>
    <t>Zahnfleischdefekte, geschwollen, blutend, geschwürig (Gingivitis)</t>
  </si>
  <si>
    <t>Gums, swollen, bleeding or ulcerated (gingivitis)</t>
  </si>
  <si>
    <t>Las encías están hinchadas, sangrantes, ulceradas (gingivitis)</t>
  </si>
  <si>
    <t>La gingivoj estas shvelaj, sangaj au ulcerigitaj (gingivito)</t>
  </si>
  <si>
    <t>Les gencives sont enflées, saignantes ou ulcérées (gingivite)</t>
  </si>
  <si>
    <t>Le gengive sono gonfie, sanguinanti e ulcerate (gengivite)</t>
  </si>
  <si>
    <t>Q132</t>
  </si>
  <si>
    <t>Zahnverlust oder Schleimhautablösung</t>
  </si>
  <si>
    <t>Looseness of teeth or detachment of gums</t>
  </si>
  <si>
    <t>Los dientes están flojos o se descarnan</t>
  </si>
  <si>
    <t>La dentoj ekmovas au el-alveolighas</t>
  </si>
  <si>
    <t>Les dents sont branlantes ou se déchaussent</t>
  </si>
  <si>
    <t>I denti sono malfermi o si scalzano</t>
  </si>
  <si>
    <t>Q133</t>
  </si>
  <si>
    <t>Zahnverfall, brüchige Zähne</t>
  </si>
  <si>
    <t>Teeth are easily decayed or break</t>
  </si>
  <si>
    <t>Los dientes tienen caries fácilmente, o se rompen</t>
  </si>
  <si>
    <t>La dentoj facile kariighas au rompighas</t>
  </si>
  <si>
    <t>Les dents sont facilement cariées, ou se cassent</t>
  </si>
  <si>
    <t>I denti sono facilmente cariati, o si rompono</t>
  </si>
  <si>
    <t>Mund: Schmerzen und Empfindungen</t>
  </si>
  <si>
    <t>Mouth : pain and sensations</t>
  </si>
  <si>
    <t>La boca : dolores y sensaciones</t>
  </si>
  <si>
    <t>La busho : doloroj kaj sentoj</t>
  </si>
  <si>
    <t>La bouche : douleurs et sensations</t>
  </si>
  <si>
    <t>La bocca : dolori e sensazioni</t>
  </si>
  <si>
    <t>Q134</t>
  </si>
  <si>
    <t>Zahnschmerz</t>
  </si>
  <si>
    <t>Pain of teeth</t>
  </si>
  <si>
    <t>Dolor en los dientes</t>
  </si>
  <si>
    <t>Doloro al dentoj</t>
  </si>
  <si>
    <t>Douleur aux dents</t>
  </si>
  <si>
    <t>Mal di denti</t>
  </si>
  <si>
    <t>Q135</t>
  </si>
  <si>
    <t>Schmerzen an Zahnfleisch, Zunge oder Wangen (Aphten)</t>
  </si>
  <si>
    <t>Pain of gums, tongue or cheeks (aphtae)</t>
  </si>
  <si>
    <t>Dolor en las encías, en la lengua, o en las mejillas (incluyendo aftas)</t>
  </si>
  <si>
    <t>Doloro al la gingivoj, la lango au la vangoj (inkl. aftoj)</t>
  </si>
  <si>
    <t>Douleur aux gencives, à la langue, ou aux joues (y c aphtes)</t>
  </si>
  <si>
    <t>Dolore alle gengive, alla lingua o alle guance (afte)</t>
  </si>
  <si>
    <t>Q136</t>
  </si>
  <si>
    <t>Trockenheitsgefühl von Mund oder Zunge</t>
  </si>
  <si>
    <t>Sensation of dryness of mouth or  tongue</t>
  </si>
  <si>
    <t>Sensación de sequedad de boca, de lengua</t>
  </si>
  <si>
    <t>Sento de sekeco de la busho, de la lango</t>
  </si>
  <si>
    <t>Sensation de sécheresse de la bouche, de la langue</t>
  </si>
  <si>
    <t>Sensazione di secchezza della bocca, della lingua</t>
  </si>
  <si>
    <t>Q137</t>
  </si>
  <si>
    <t>Bitterer oder unangenehmer Geschmack</t>
  </si>
  <si>
    <t>Sensation of bitter or disagreeable taste in mouth</t>
  </si>
  <si>
    <t>Sensación de gusto amargo, o desagradable, en la boca</t>
  </si>
  <si>
    <t>Sento de gusto amara, au mal-agrabla, en la busho</t>
  </si>
  <si>
    <t>Sensation de goût amer, ou désagréable, dans la bouche</t>
  </si>
  <si>
    <t>Sensazione di gusto amaro, o sgradevole, in bocca</t>
  </si>
  <si>
    <t>Herz und Puls</t>
  </si>
  <si>
    <t>Heart and pulse</t>
  </si>
  <si>
    <t>El corazón y el pulso</t>
  </si>
  <si>
    <t>La koro kaj la pulso</t>
  </si>
  <si>
    <t>Le coeur et le pouls</t>
  </si>
  <si>
    <t>Il cuore e il polso</t>
  </si>
  <si>
    <t>Herz</t>
  </si>
  <si>
    <t>Heart</t>
  </si>
  <si>
    <t>El corazon</t>
  </si>
  <si>
    <t>La koro</t>
  </si>
  <si>
    <t>Le coeur</t>
  </si>
  <si>
    <t>Il cuore</t>
  </si>
  <si>
    <t>Q138</t>
  </si>
  <si>
    <t>Herz: Palpitationen (spürbare, störende Schläge)</t>
  </si>
  <si>
    <t>Heart: palpitations (sensitive and incommoding beatings)</t>
  </si>
  <si>
    <t>En el corazón: palpitaciones (latidos sensibles e incómodos)</t>
  </si>
  <si>
    <t>Al la koro : palpitacioj (batadoj sentigaj kaj malagrablaj)</t>
  </si>
  <si>
    <t>Au coeur : palpitations (battements sensibles et incommodes)</t>
  </si>
  <si>
    <t>Al cuore: palpitazioni (battiti che danno fastidio)</t>
  </si>
  <si>
    <t>Q139</t>
  </si>
  <si>
    <t>Herz: allgemeine Schmerzen, Beklemmungsgefühl</t>
  </si>
  <si>
    <t>Heart: GENERAL pain, sensation of oppression</t>
  </si>
  <si>
    <t>En el corazón: dolor VAGO, sensación de opresión</t>
  </si>
  <si>
    <t>Al la koro : doloro MALPRECIZA, sento de premo</t>
  </si>
  <si>
    <t>Au coeur : douleur VAGUE, sensation d'oppression</t>
  </si>
  <si>
    <t>Al cuore: dolore VAGO, sensazione di oppressione</t>
  </si>
  <si>
    <t>Q140</t>
  </si>
  <si>
    <t>Herz: heftiges Schmerz, starkes Beklemmungsgefühl</t>
  </si>
  <si>
    <t>Heart: VIOLENT pain, sensation of strong constriction</t>
  </si>
  <si>
    <t>En el corazón: dolor VIOLENTO, sensación de fuerte constricción</t>
  </si>
  <si>
    <t>Al la koro : doloro FORTEGA, sento de forta konstrikto</t>
  </si>
  <si>
    <t>Au coeur : douleur VIOLENTE, sensation de forte constriction</t>
  </si>
  <si>
    <t>Al cuore: dolore VIOLENTO, sensazione di forte costrizione</t>
  </si>
  <si>
    <t>Q141</t>
  </si>
  <si>
    <t>Herz: links: ausstrahlender Schmerz (Rücken, Hals, Schulter, Arm)</t>
  </si>
  <si>
    <t>Heart: pain RADIATING to the left (back, neck, shoulder, arm)</t>
  </si>
  <si>
    <t>En el corazón: dolor IRRADIANTE hacia la izquierda (brazo)</t>
  </si>
  <si>
    <t>Al la koro : doloro DISRADIANTA maldekstren(dorso,kolo,brako)</t>
  </si>
  <si>
    <t>Au coeur : douleur IRRADIANTES à gauche (dos,cou,épaule,bras)</t>
  </si>
  <si>
    <t>Al cuore: dolori CHE SI IRRADIANO a sinistra (spalla, braccio)</t>
  </si>
  <si>
    <t>Puls</t>
  </si>
  <si>
    <t>Pulse</t>
  </si>
  <si>
    <t>El pulso</t>
  </si>
  <si>
    <t>La pulso</t>
  </si>
  <si>
    <t>Le pouls</t>
  </si>
  <si>
    <t>Il polso</t>
  </si>
  <si>
    <t>Q142</t>
  </si>
  <si>
    <t>Puls: sehr hart, voll, gespannt</t>
  </si>
  <si>
    <t>Pulse, very strong (hard, full, tense)</t>
  </si>
  <si>
    <t>El pulso es muy fuerte (incluyendo duro, lleno, tenso)</t>
  </si>
  <si>
    <t>La pulso estas tre forta (inkl. malmola, plena, strecha)</t>
  </si>
  <si>
    <t>Le pouls est très fort (y c dur, plein, tendu)</t>
  </si>
  <si>
    <t>Il polso è molto forte (duro, pieno, teso)</t>
  </si>
  <si>
    <t>Q143</t>
  </si>
  <si>
    <t>Puls: sehr schwach, weich, leicht, nicht wahrnembar</t>
  </si>
  <si>
    <t>Pulse, very weak ( soft, slight,imperceptible)</t>
  </si>
  <si>
    <t>El pulso es muy débil (incluyendo flojo, pequeño, imperceptible)</t>
  </si>
  <si>
    <t>La pulso estas tre malforta (inkl. mola, eta, neperceptebla)</t>
  </si>
  <si>
    <t>Le pouls est très faible (y c mou, petit, imperceptible)</t>
  </si>
  <si>
    <t>Il polso è molto debole (molle, piccolo, impercettibile)</t>
  </si>
  <si>
    <t>Q144</t>
  </si>
  <si>
    <t>Puls: Sehr schnell (über 80 p/min, Tachykardie)</t>
  </si>
  <si>
    <t>Pulse, very quick (more than 80 p/minute, tachycardia)</t>
  </si>
  <si>
    <t>El pulso es muy rápido (más de 80 p/min, taquicardia)</t>
  </si>
  <si>
    <t>La pulso estas tre rapida (pli ol 80 p/minuto, takikardio)</t>
  </si>
  <si>
    <t>Le pouls est très rapide (plus de 80 p/minute, tachycardie)</t>
  </si>
  <si>
    <t>Il polso è molto rapido (più di 80 puls./min, tachicardia)</t>
  </si>
  <si>
    <t>Q145</t>
  </si>
  <si>
    <t>Puls: sehr langsam (unter 60 p/min, Bradykardie)</t>
  </si>
  <si>
    <t>Pulse is very slow (less than 60 p/minute, bradycardia)</t>
  </si>
  <si>
    <t>El pulso es muy lento (menos de 60 p/min, bradicardia)</t>
  </si>
  <si>
    <t>La pulso estas tre malrapida(malpli ol 60 p/min.,bradikardio)</t>
  </si>
  <si>
    <t>Le pouls est très lent  (moins de 60 p/minute, bradycardie)</t>
  </si>
  <si>
    <t>Il polso è molto lento (meno di 60 puls./min, bradicardia)</t>
  </si>
  <si>
    <t>Q146</t>
  </si>
  <si>
    <t>Puls: unregelmässig oder intermittierend (Arrhythmie, VES)</t>
  </si>
  <si>
    <t>Pulse is irregular or intermittent (arythmia, ventric.insuff.)</t>
  </si>
  <si>
    <t>El pulso es irregular o intermitente (arritmia,asistolia)</t>
  </si>
  <si>
    <t>La pulso estas neregula au intermita (inkl. asistolio)</t>
  </si>
  <si>
    <t>Le pouls est irrégulier ou intermittent (Arythmie, asystolie)</t>
  </si>
  <si>
    <t>Il polso è irregolare o intermittente (aritmia, asistolia)</t>
  </si>
  <si>
    <t>Lungen, Atmung, Husten</t>
  </si>
  <si>
    <t>Lungs, respiration, cough</t>
  </si>
  <si>
    <t>Los pulmones, la respiración, la tos</t>
  </si>
  <si>
    <t>La pulmoj, la spiro, la tuso</t>
  </si>
  <si>
    <t>Les poumons, la respiration, la toux</t>
  </si>
  <si>
    <t>I polmoni, la respirazione, la tosse</t>
  </si>
  <si>
    <t>Lungen</t>
  </si>
  <si>
    <t>Lungs</t>
  </si>
  <si>
    <t>Los pulmones</t>
  </si>
  <si>
    <t>La pulmoj</t>
  </si>
  <si>
    <t>Les poumons</t>
  </si>
  <si>
    <t>I polmoni</t>
  </si>
  <si>
    <t>Q147</t>
  </si>
  <si>
    <t>Lungen: wunder Schmerz, &lt; bei Einatmung oder Husten</t>
  </si>
  <si>
    <t>Lungs: raw pain, &lt; on inspiration or coughing</t>
  </si>
  <si>
    <t>En los pulmones: dolor de herida, peor al inspirar o toser</t>
  </si>
  <si>
    <t>Al la pulmoj : doloro de vundo, &lt; inspirante au tusante</t>
  </si>
  <si>
    <t>Aux poumons : douleur de plaie, &lt; en inspirant ou en toussant</t>
  </si>
  <si>
    <t>Ai polmoni: dolore come di piaga, &lt; inspirando o tossendo</t>
  </si>
  <si>
    <t>Q148</t>
  </si>
  <si>
    <t>Verstopfte Bronchien (Rasseln)</t>
  </si>
  <si>
    <t>Fullness of bronchia (rattling noise)</t>
  </si>
  <si>
    <t>Los bronquios están congestionados (estertor, crepitantes)</t>
  </si>
  <si>
    <t>La bronkoj estas likve plenaj (stertorado, raslo, kraketado)</t>
  </si>
  <si>
    <t>Les bronches sont encombrées (râle, crépitement)</t>
  </si>
  <si>
    <t>I bronchi sono intasati da catarro (rantoli, crepiti)</t>
  </si>
  <si>
    <t>Atmung</t>
  </si>
  <si>
    <t>Respiration</t>
  </si>
  <si>
    <t>La respiración</t>
  </si>
  <si>
    <t>La spiro</t>
  </si>
  <si>
    <t>La respiration</t>
  </si>
  <si>
    <t>La respirazione</t>
  </si>
  <si>
    <t>Q149</t>
  </si>
  <si>
    <t>Einatmung: erschwert (Dyspnoe, Deklemmung, Seufzen)</t>
  </si>
  <si>
    <t>Inspiration difficult (dyspnea, oppression, sighing)</t>
  </si>
  <si>
    <t>Dificultades al INSPIRAR (Disnea, opresión, suspiros)</t>
  </si>
  <si>
    <t>Malfacilecoj INSPIRI (Dispneo, spirogheno, elspiroj)</t>
  </si>
  <si>
    <t>Difficultés à INSPIRER (Dyspnée, oppression, soupirs)</t>
  </si>
  <si>
    <t>Difficoltà a INSPIRARE (dispnea, oppressione, sospiri)</t>
  </si>
  <si>
    <t>Q150</t>
  </si>
  <si>
    <t>Ausatmung: erschwert (Asthma)</t>
  </si>
  <si>
    <t>Expiration difficult (asthma)</t>
  </si>
  <si>
    <t>Dificultades al EXPIRAR (Asma)</t>
  </si>
  <si>
    <t>Malfacilecoj ELSPIRI (Astmo)</t>
  </si>
  <si>
    <t>Difficultés à EXPIRER  (Asthme)</t>
  </si>
  <si>
    <t>Difficoltà a ESPIRARE (asma)</t>
  </si>
  <si>
    <t>Q151</t>
  </si>
  <si>
    <t>Schluckauf</t>
  </si>
  <si>
    <t>Hiccoughs</t>
  </si>
  <si>
    <t>Hipo</t>
  </si>
  <si>
    <t>Singulto (Hiko)</t>
  </si>
  <si>
    <t>Hoquet</t>
  </si>
  <si>
    <t>Singhiozzo</t>
  </si>
  <si>
    <t>Husten</t>
  </si>
  <si>
    <t>Cough</t>
  </si>
  <si>
    <t>La tos</t>
  </si>
  <si>
    <t>La tuso</t>
  </si>
  <si>
    <t>La toux</t>
  </si>
  <si>
    <t>La tosse</t>
  </si>
  <si>
    <t>Q152</t>
  </si>
  <si>
    <t>Kurze Hustenstösse: Husten mindert den Hustenreiz</t>
  </si>
  <si>
    <t>Short cough: coughing soothes the urge</t>
  </si>
  <si>
    <t>Tos breve: la tos alivia la necesidad de toser</t>
  </si>
  <si>
    <t>Tuso mallonga : la tuso mildigas la bezonon tusi</t>
  </si>
  <si>
    <t>Toux brève       : la toux soulage le besoin de tousser</t>
  </si>
  <si>
    <t>Tosse breve : la tosse allevia il bisogno di tossire</t>
  </si>
  <si>
    <t>Q153</t>
  </si>
  <si>
    <t>Spastischer Husten: Husten verschlimmert Hustenreiz (Keuchhusten)</t>
  </si>
  <si>
    <t>Spasmodic cough: coughing brings on the urge (whooping cough)</t>
  </si>
  <si>
    <t>Tos espasmódica: la tos estimula más tos (coqueluche)</t>
  </si>
  <si>
    <t>Tuso spasma   : la tuso kauzas tuson (inkl. koklusho)</t>
  </si>
  <si>
    <t>Toux spasmodique : la toux entraîne la toux (y c coqueluche)</t>
  </si>
  <si>
    <t>Tosse spasmodica: la tosse provoca altra tosse (v. pertosse)</t>
  </si>
  <si>
    <t>Q154</t>
  </si>
  <si>
    <t>Blutiger Auswurf (Hämoptyse)</t>
  </si>
  <si>
    <t>Bloody expectorations (haemoptysia)</t>
  </si>
  <si>
    <t>Expectoración de SANGRE (Hemoptisis)</t>
  </si>
  <si>
    <t>Tuskracho de SANGO (Hemoptizo)</t>
  </si>
  <si>
    <t>Expectoration de SANG (Hémoptysie)</t>
  </si>
  <si>
    <t>Espettorazione di SANGUE (emottisi)</t>
  </si>
  <si>
    <t>Q155</t>
  </si>
  <si>
    <t>Dicker, visköser Auswurf</t>
  </si>
  <si>
    <t>Thick and viscid expectoration</t>
  </si>
  <si>
    <t>Expectoración de un moco ESPESO Y VISCOSO</t>
  </si>
  <si>
    <t>Tuskracho de MUKO DENSA kaj VISKECA</t>
  </si>
  <si>
    <t>Expectoration d'un mucus EPAIS ET VISQUEUX</t>
  </si>
  <si>
    <t>Espettorazione di MUCO SPESSO E VISCOSO</t>
  </si>
  <si>
    <t>Magen, Bauch, Rektum</t>
  </si>
  <si>
    <t>Stomach, abdomen and rectum</t>
  </si>
  <si>
    <t>El estómago, el abdomen, el recto</t>
  </si>
  <si>
    <t>La stomako, la abdomeno, la rektumo</t>
  </si>
  <si>
    <t>L'estomac, l'abdomen, le rectum</t>
  </si>
  <si>
    <t>Lo stomaco, l’addome, il retto</t>
  </si>
  <si>
    <t>Magen</t>
  </si>
  <si>
    <t>Stomach</t>
  </si>
  <si>
    <t>El estómago</t>
  </si>
  <si>
    <t>La stomako</t>
  </si>
  <si>
    <t>L'estomac</t>
  </si>
  <si>
    <t>Lo stomaco</t>
  </si>
  <si>
    <t>Q156</t>
  </si>
  <si>
    <t>Luftschlucken, Luftausstoßen, aufgetriebener Magen</t>
  </si>
  <si>
    <t>Aerophagia, eructations, distention of stomach</t>
  </si>
  <si>
    <t>Aerofagia, eructos, sentirse hinchado</t>
  </si>
  <si>
    <t>Aerofagio, ruktoj, shveleco de la stomako</t>
  </si>
  <si>
    <t>Aérophagie, éructations, ballonnements de l'estomac</t>
  </si>
  <si>
    <t>Aerofagia, eruttazioni, meteorismo</t>
  </si>
  <si>
    <t>Q157</t>
  </si>
  <si>
    <t>Brechreiz, Reiseübelkeit, Erbrechen</t>
  </si>
  <si>
    <t>Nausea, seasickness, or vomiting</t>
  </si>
  <si>
    <t>Naúseas, estar mareado, en lo alto del corazón, vómitos</t>
  </si>
  <si>
    <t>Nauzoj au vomadoj (inkl. mar-malsano, vetur-malsano)</t>
  </si>
  <si>
    <t>Nausées, mal de mer, haut-le-coeur, ou vomissements</t>
  </si>
  <si>
    <t>Nausea, mal di mare, sforzi di stomaco, o vomito</t>
  </si>
  <si>
    <t>Q158</t>
  </si>
  <si>
    <t>Krampfartiger Magenschmerzen</t>
  </si>
  <si>
    <t>Stomach pain: sensation of cramping</t>
  </si>
  <si>
    <t>Dolor de estómago: sensación de retortijón (calambre)</t>
  </si>
  <si>
    <t>Doloro de stomako : sento de krampfo</t>
  </si>
  <si>
    <t>Douleur d'estomac : sensation de crampe</t>
  </si>
  <si>
    <t>Mal di stomaco: sensazione di crampo</t>
  </si>
  <si>
    <t>Q159</t>
  </si>
  <si>
    <t>Brennende Magenschmerzen (Sodbrennen)</t>
  </si>
  <si>
    <t>Stomach pain: sensation of heartburn or burning</t>
  </si>
  <si>
    <t>Dolor de estómago: sensación de acidez o de ardor</t>
  </si>
  <si>
    <t>Doloro de stomako : sento de acideco au de brulvundo (pirozo)</t>
  </si>
  <si>
    <t>Douleur d'estomac : sensation d'aigreur ou de brûlure</t>
  </si>
  <si>
    <t>Mal di stomaco: sensazione di acidità o di bruciore</t>
  </si>
  <si>
    <t>Bauch</t>
  </si>
  <si>
    <t>Abdomen</t>
  </si>
  <si>
    <t>El abdomen</t>
  </si>
  <si>
    <t>La abdomeno</t>
  </si>
  <si>
    <t>L'abdomen</t>
  </si>
  <si>
    <t>L'addome</t>
  </si>
  <si>
    <t>Q160</t>
  </si>
  <si>
    <t>Aufgetriebener Bauch (Meteorismus), hörbare Darmgeräusche</t>
  </si>
  <si>
    <t>Abdomen distended by gas, intestinal rumblings</t>
  </si>
  <si>
    <t>Abdomen hinchado por el gas, o ruidos intestinales</t>
  </si>
  <si>
    <t>Abdomeno shvela pro gasoj, au intestaj borborigmoj</t>
  </si>
  <si>
    <t>Abdomen gonflé par des gaz, ou gargouillements intestinaux</t>
  </si>
  <si>
    <t>Addome gonfio di gas, o gorgoglii intestinali</t>
  </si>
  <si>
    <t>Q161</t>
  </si>
  <si>
    <t>Schmerzen unterhalb des Brustkorbs (Milz, Gallenblase, Hypochondrium)</t>
  </si>
  <si>
    <t>Intercostal pain (spleen, gall bladder, hypochondria)</t>
  </si>
  <si>
    <t>Dolor en los lados (bazo, vesicula, hipocondrios)</t>
  </si>
  <si>
    <t>Doloro sub la ripoj (lieno, gal-veziketo, hipokondroj)</t>
  </si>
  <si>
    <t>Douleur sous les côtes (rate, vésicule, hypocondres)</t>
  </si>
  <si>
    <t>Dolore sotto le costole (milza, cistifellea, ipocondri)</t>
  </si>
  <si>
    <t>Q162</t>
  </si>
  <si>
    <t>Schmerzhafte Lebergegend (Druck verschlechtert)</t>
  </si>
  <si>
    <t>Liver pain(right sided pain, pressure aggravates)</t>
  </si>
  <si>
    <t>Dolor en el higado (dolor en la derecha, agravado al apoyarse)</t>
  </si>
  <si>
    <t>Doloro al la hepato (doloro dekstra, pligravata premante)</t>
  </si>
  <si>
    <t>Douleur au foie (douleur à droite, aggravée en appuyant)</t>
  </si>
  <si>
    <t>Dolore al fegato (dolore a destra, aggravato dalla pressione)</t>
  </si>
  <si>
    <t>Q163</t>
  </si>
  <si>
    <t>Inguinaler Schmerz (Gefühl einer Hernie, verdickte Lymphknoten)</t>
  </si>
  <si>
    <t>Inguinal pain (sensation of hernia or inguinal glands)</t>
  </si>
  <si>
    <t>Dolor en la ingle (sensación de hernia, ganglios inguinales)</t>
  </si>
  <si>
    <t>Doloro al la ingveno (sento de hernio, ingvenaj ganglionoj)</t>
  </si>
  <si>
    <t>Douleur à l'aine (sensation de hernie, ganglions inguinaux)</t>
  </si>
  <si>
    <t>Dolore all’inguine (sensazione di ernia, linfonodi inguinali)</t>
  </si>
  <si>
    <t>Q164</t>
  </si>
  <si>
    <t>Bauchschmerz (Spannungsgefühl, Koliken, Krämpfe, Appendizitis)</t>
  </si>
  <si>
    <t>Intestinal pain (tension, colics, cramps, appendicitis)</t>
  </si>
  <si>
    <t>Dolor en los intestinos(tensión, cólico, retortijón, apendit.)</t>
  </si>
  <si>
    <t>Doloro al la intestoj (strecho, koliko, krampfo, apendicito)</t>
  </si>
  <si>
    <t>Douleur aux intestins (tension, colique, crampe, appendicite)</t>
  </si>
  <si>
    <t>Dolore all’intestino (tensione, coliche, crampi, appendicite)</t>
  </si>
  <si>
    <t>Rectum</t>
  </si>
  <si>
    <t>El recto</t>
  </si>
  <si>
    <t>La rectumo</t>
  </si>
  <si>
    <t>Le rectum</t>
  </si>
  <si>
    <t>Il retto</t>
  </si>
  <si>
    <t>Q165</t>
  </si>
  <si>
    <t>Schmerzen im Rectum oder Anus (Hämorrhoiden, Tenesmen)</t>
  </si>
  <si>
    <t>Pain to rectum or anus (hemorrhoids, tenesmus)</t>
  </si>
  <si>
    <t>Dolor en el recto, o en el ano (incluyendo hemorroides, tenesmo)</t>
  </si>
  <si>
    <t>Doloro al la rectumo au la anuso (inkl. hemoroidoj, tenesmo)</t>
  </si>
  <si>
    <t>Douleur au rectum, ou à l'anus (y c hémorroïdes, ténesme)</t>
  </si>
  <si>
    <t>Dolore al retto, o all’ano (emorroidi, tenesmo)</t>
  </si>
  <si>
    <t>Q166</t>
  </si>
  <si>
    <t>Flatulenz, Gasbildung, abgehende Winde</t>
  </si>
  <si>
    <t>Flatus, gas</t>
  </si>
  <si>
    <t>Ventosidades, flatulencia</t>
  </si>
  <si>
    <t>Furzoj, intestaj gasoj</t>
  </si>
  <si>
    <t>Vents, flatulence</t>
  </si>
  <si>
    <t>Aria, flatulenza</t>
  </si>
  <si>
    <t>Q167</t>
  </si>
  <si>
    <t>Wässeriger Stuhl, flüssig, reichlich (Diarrhoe)</t>
  </si>
  <si>
    <t>Watery stools, liquid, abundant (diarrhea)</t>
  </si>
  <si>
    <t>Heces acuosas, fluidas, abundantes (incluyendo diarrea)</t>
  </si>
  <si>
    <t>Lakso    : fekajhoj akvecaj, fluaj, abundaj (inkl. diareo)</t>
  </si>
  <si>
    <t>Selles aqueuses, fluides, abondantes (y c diarrhée)</t>
  </si>
  <si>
    <t>Feci acquose, fluide, abbondanti (diarrea)</t>
  </si>
  <si>
    <t>Q168</t>
  </si>
  <si>
    <t>Trockener Stuhl, harter, seltener, schwieriger Stuhlgang (Verstopfung)</t>
  </si>
  <si>
    <t>Dry, hard, rare, difficult stools (constipation)</t>
  </si>
  <si>
    <t>Heces secas, duras, raras, dificiles (incluyendo estreñimiento)</t>
  </si>
  <si>
    <t>Konstipo : fekajhoj sekaj, malmolaj, maloftaj, malfacilaj</t>
  </si>
  <si>
    <t>Selles sèches, dures, rares, difficiles (y c constipation)</t>
  </si>
  <si>
    <t>Feci secche, dure, rare, difficili (costipazione)</t>
  </si>
  <si>
    <t>Q169</t>
  </si>
  <si>
    <t>Chronischer Wurmbefall</t>
  </si>
  <si>
    <t>Chronic tendency to worms</t>
  </si>
  <si>
    <t>Tendencia crónica a los gusanos (lombrices)</t>
  </si>
  <si>
    <t>Daura inklino havi VERMOJN (parazitozo)</t>
  </si>
  <si>
    <t>Tendance chronique aux vers (verminose)</t>
  </si>
  <si>
    <t>Tendenza cronica ai vermi (verminosi)</t>
  </si>
  <si>
    <t>Geschlechtsorgane 1/2</t>
  </si>
  <si>
    <t>Genitalia 1/2</t>
  </si>
  <si>
    <t>El aparato genital 1/2.</t>
  </si>
  <si>
    <t>La genera aparato 1/2</t>
  </si>
  <si>
    <t>L'appareil génital 1/2</t>
  </si>
  <si>
    <t>L’apparato genitale  1/2</t>
  </si>
  <si>
    <t>Frauen: Ausfluss</t>
  </si>
  <si>
    <t>Female : discharges</t>
  </si>
  <si>
    <t>Los órganos femeninos : flujos</t>
  </si>
  <si>
    <t>La virinaj organoj : elfluadoj</t>
  </si>
  <si>
    <t>Les organes féminins : écoulements</t>
  </si>
  <si>
    <t>Gli organi femminili: escrezioni e secrezioni</t>
  </si>
  <si>
    <t>Q170</t>
  </si>
  <si>
    <t>Auffallend kurzer Zyklus (weniger als 26 Tage)</t>
  </si>
  <si>
    <t>Cycle abnormally SHORT (less than 26 days)</t>
  </si>
  <si>
    <t>Los ciclos son anormalmente CORTOS (menos de 26 dias)</t>
  </si>
  <si>
    <t>La cicloj estas nenormale MALLONGAJ (malpli ol 26 tagoj)</t>
  </si>
  <si>
    <t>Les cycles sont anormalement COURTS (moins de 26 jours)</t>
  </si>
  <si>
    <t>Il ciclo è eccezionalmente CORTO (meno di 26 giorni)</t>
  </si>
  <si>
    <t>Q171</t>
  </si>
  <si>
    <t>Auffallend langer Zyklus (mehr als 30 Tage)</t>
  </si>
  <si>
    <t>Cycle abnormally LONG  (more than 30 days)</t>
  </si>
  <si>
    <t>Los ciclos son anormalmente LARGOS (más de 30 dias)</t>
  </si>
  <si>
    <t>La cicloj estas nenormale LONGAJ       (pli ol 30 tagoj)</t>
  </si>
  <si>
    <t>Les cycles sont anormalement LONGS  (plus  de 30 jours)</t>
  </si>
  <si>
    <t>Il ciclo è eccezionalmente LUNGO (più di 30 giorni)</t>
  </si>
  <si>
    <t>Q172</t>
  </si>
  <si>
    <t>Kurze (weniger als 4 Tage dauernde), spärliche oder interm. Mens</t>
  </si>
  <si>
    <t>Short (less than 4 days), scanty or intermittent menses</t>
  </si>
  <si>
    <t>Reglas CORTAS (menos de 4 dias), POBRES o INTERMITENTES</t>
  </si>
  <si>
    <t>Menstruoj MALLONGAJ (malpli ol 4 tagoj), MAGRAJ au INTERMITAJ</t>
  </si>
  <si>
    <t>Règles COURTES (moins de 4 jours), PAUVRES ou INTERMITTENTES</t>
  </si>
  <si>
    <t>Mestruazioni BREVI (meno di 4 giorni), SCARSE o INTERMITTENTI</t>
  </si>
  <si>
    <t>Q173</t>
  </si>
  <si>
    <t>Lange (mehr als 8 Tage dauernde) oder abnormal reichliche Mens</t>
  </si>
  <si>
    <t>Long (more than 8 days), or abnormally abundant menses</t>
  </si>
  <si>
    <t>Reglas LARGAS (más de 8 dias) o anormalmente ABUNDANTES</t>
  </si>
  <si>
    <t>Menstruoj LONGAJ (pli ol 8 tagoj), au nenormale ABUNDAJ</t>
  </si>
  <si>
    <t>Règles LONGUES (plus de 8 jours)  ou anormalement ABONDANTES</t>
  </si>
  <si>
    <t>Mestruazioni LUNGHE (più di 8 giorni) e eccezionalmente ABBONDANTI</t>
  </si>
  <si>
    <t>Q174</t>
  </si>
  <si>
    <t>Abnormale Qualität der Menstruation (Farbe, Konsistenz)</t>
  </si>
  <si>
    <t>Anomaly in the ASPECT of menses (color or consistence)</t>
  </si>
  <si>
    <t>Anomaláa del ASPECTO de las reglas (color o consistencia)</t>
  </si>
  <si>
    <t>Anomalio de la menstruajha ASPEKTO (koloro au konsisto)</t>
  </si>
  <si>
    <t>Anomalie de l'ASPECT des règles (couleur ou consistance)</t>
  </si>
  <si>
    <t>Anomalie dell’ASPETTO delle mestruazioni (colore o consistenza)</t>
  </si>
  <si>
    <t>Q175</t>
  </si>
  <si>
    <t>Reichliche oder ungewöhnliche weisse Absonderungen (Leukorrhoe)</t>
  </si>
  <si>
    <t>Abundant or irritating discharge (leucorrhea)</t>
  </si>
  <si>
    <t>Pérdidas blancas abundantes o irritantes (leucorrea)</t>
  </si>
  <si>
    <t>Blankaj elfluoj, abundaj au iritantaj (leukoreo)</t>
  </si>
  <si>
    <t>Pertes blanches abondantes ou irritantes (leucorrhée)</t>
  </si>
  <si>
    <t>Perdite bianche abbondanti o irritanti (leucorrea)</t>
  </si>
  <si>
    <t>Frauen: Schmerzen</t>
  </si>
  <si>
    <t>Female : pain</t>
  </si>
  <si>
    <t>Los órganos femeninos : dolores</t>
  </si>
  <si>
    <t>La virinaj organoj : doloroj</t>
  </si>
  <si>
    <t>Les organes féminins : douleurs</t>
  </si>
  <si>
    <t>Gli organi femminili: dolori</t>
  </si>
  <si>
    <t>Q176</t>
  </si>
  <si>
    <t>Brustschmerzen (Mastitis, schmerzhafte Knoten)</t>
  </si>
  <si>
    <t>Pain to mammae (mastitis, painful nodosities)</t>
  </si>
  <si>
    <t>Dolor en los pechos (y c. mastitis, nudosidad dolorosa)</t>
  </si>
  <si>
    <t>Doloro al la mamoj (inkl. mamito, dolorigaj nodajhoj)</t>
  </si>
  <si>
    <t>Douleur aux seins (y c mastite, nodosité douloureuse)</t>
  </si>
  <si>
    <t>Dolore al seno (mastite, mastopatia dolorosa)</t>
  </si>
  <si>
    <t>Q177</t>
  </si>
  <si>
    <t>Unterleibsschmerzen (Ovaritis, Salpingitis)</t>
  </si>
  <si>
    <t>Pain to ovaries or tubes (ovaritis, salpingitis)</t>
  </si>
  <si>
    <t>Dolor en los ovarios o en las trompas (ovaritis, salpingitis)</t>
  </si>
  <si>
    <t>Doloro al ovario au utera tubo (ovarito, salpingito)</t>
  </si>
  <si>
    <t>Douleur aux ovaires ou aux trompes (ovarite, salpingite)</t>
  </si>
  <si>
    <t>Dolore alle ovaie o alle tube (ovarite, salpingite)</t>
  </si>
  <si>
    <t>Q178</t>
  </si>
  <si>
    <t>Gebärmutterschmerzen oder Prolapsgefühl</t>
  </si>
  <si>
    <t>Pain to uterus, or sensation of prolapsus</t>
  </si>
  <si>
    <t>Dolor en el útero, o sensación de descenso de órganos</t>
  </si>
  <si>
    <t>Doloro al la utero, au sento de malsupreniro de la organoj</t>
  </si>
  <si>
    <t>Douleur à l'utérus, ou sensation de descente des organes</t>
  </si>
  <si>
    <t>Dolore all’utero, o sensazione di abbassamento degli organi</t>
  </si>
  <si>
    <t>Q179</t>
  </si>
  <si>
    <t>Schmerzen oder Juckreiz der Vagina oder Vulva</t>
  </si>
  <si>
    <t>Pain (or pruritus) of vagina or vulva</t>
  </si>
  <si>
    <t>Dolor (o prurito) en la vagina o en la vulva</t>
  </si>
  <si>
    <t>Doloro (au prurito) al la vagino au la vulvo</t>
  </si>
  <si>
    <t>Douleur (ou prurit) au vagin ou à la vulve</t>
  </si>
  <si>
    <t>Dolore (o prurito) alla vagina e alla vulva</t>
  </si>
  <si>
    <t>Frauen: Modalitäten</t>
  </si>
  <si>
    <t>Female : modalities</t>
  </si>
  <si>
    <t>Los órganos femeninos : modalidades</t>
  </si>
  <si>
    <t>La virinaj organoj : modalecoj</t>
  </si>
  <si>
    <t>Les organes féminins : modalités</t>
  </si>
  <si>
    <t>Gli organi femminili : modalita’</t>
  </si>
  <si>
    <t>Q180</t>
  </si>
  <si>
    <t>Scharfer Schmerz begleitet die Menstruation (Dysmenorrhoe)</t>
  </si>
  <si>
    <t>Sharp pain AT THE TIME OF THE MENSES (dysmenorrhea)</t>
  </si>
  <si>
    <t>Dolores intensos EN EL MOMENTO DE LAS REGLAS (dismenorrea)</t>
  </si>
  <si>
    <t>Akraj doloroj DUM LA MENSTRUAJ TEMPOJ (dismenoreo)</t>
  </si>
  <si>
    <t>Douleurs vives AU MOMENT DES REGLES (dysménorrhée)</t>
  </si>
  <si>
    <t>Forti dolori DURANTE LE MESTRUAZIONI (dismenorrea)</t>
  </si>
  <si>
    <t>Geschlechtsorgane 2/2 (Folge und Ende)</t>
  </si>
  <si>
    <t>Genitalia 2/2</t>
  </si>
  <si>
    <t>El aparato genital 2/2 (continuación y fin)</t>
  </si>
  <si>
    <t>La genera aparato 2/2</t>
  </si>
  <si>
    <t>L'appareil génital 2/2 (suite et fin)</t>
  </si>
  <si>
    <t>L’apparato genitale  2/2 (seguito e fine)</t>
  </si>
  <si>
    <t>Männer</t>
  </si>
  <si>
    <t>Male</t>
  </si>
  <si>
    <t>Los órganos masculinos</t>
  </si>
  <si>
    <t>La viraj organoj</t>
  </si>
  <si>
    <t>Les organes masculins</t>
  </si>
  <si>
    <t>Gli organi maschili</t>
  </si>
  <si>
    <t>Q181</t>
  </si>
  <si>
    <t>Schmerzen der Hoden oder Samenstränge</t>
  </si>
  <si>
    <t>Pain to testes or spermatic cords</t>
  </si>
  <si>
    <t>Dolor en los testiculos, o en los cordones espermáticos</t>
  </si>
  <si>
    <t>Doloro al la testikoj, au al la spermaj shnuroj</t>
  </si>
  <si>
    <t>Douleur aux testicules, ou aux cordons spermatiques</t>
  </si>
  <si>
    <t>Dolore ai testicoli, o ai cordoni spermatici</t>
  </si>
  <si>
    <t>Q182</t>
  </si>
  <si>
    <t>Erektile Dysfunktion oder Impotenz</t>
  </si>
  <si>
    <t>Erectile dysfunction or impotency</t>
  </si>
  <si>
    <t>Transtornos de la erección, o impotencia</t>
  </si>
  <si>
    <t>Perturboj de la erekto, au impotenteco</t>
  </si>
  <si>
    <t>Troubles de l'érection, ou impuissance</t>
  </si>
  <si>
    <t>Difficoltà di erezione o impotenza</t>
  </si>
  <si>
    <t>Verhalten (m oder f)</t>
  </si>
  <si>
    <t>Behavior (m or f)</t>
  </si>
  <si>
    <t>El comportamiento (hombre o mujer)</t>
  </si>
  <si>
    <t>La konduto (viro au virino)</t>
  </si>
  <si>
    <t>Le comportement (h ou f)</t>
  </si>
  <si>
    <t>Il comportamento (maschile o femminile)</t>
  </si>
  <si>
    <t>Q183</t>
  </si>
  <si>
    <t>Exzessives sexuelles Verlangen, abnormales Verlangen</t>
  </si>
  <si>
    <t>Sexual desire excessive, abnormal excitement</t>
  </si>
  <si>
    <t>Deseo sexual excesivo, excitación anormal</t>
  </si>
  <si>
    <t>La seksa deziro estas EKSESA ; nenormale ekcitigho</t>
  </si>
  <si>
    <t>Désir sexuel excessif, excitation anormale</t>
  </si>
  <si>
    <t>Eccessivo desiderio sessuale, eccitazione anormale</t>
  </si>
  <si>
    <t>Q184</t>
  </si>
  <si>
    <t>Vermindertes oder fehlendes sexuelles Verlangen</t>
  </si>
  <si>
    <t>Sexual desire wanting, or diminished</t>
  </si>
  <si>
    <t>Ausencia de deseo sexual, o disminución del líbido</t>
  </si>
  <si>
    <t>La seksa deziro estas TUTE FORESTA ; malpliigho de la libido</t>
  </si>
  <si>
    <t>Absence de désir sexuel, ou diminution de la libido</t>
  </si>
  <si>
    <t>Assenza di desiderio sessuale, o diminuzione della libido</t>
  </si>
  <si>
    <t>Harnwege</t>
  </si>
  <si>
    <t>Urinary system</t>
  </si>
  <si>
    <t>El aparato urinario</t>
  </si>
  <si>
    <t>La urina aparato</t>
  </si>
  <si>
    <t>L'appareil urinaire</t>
  </si>
  <si>
    <t>L’apparato urinario</t>
  </si>
  <si>
    <t>Harnwege: Schmerzen</t>
  </si>
  <si>
    <t>Urinary system: pain</t>
  </si>
  <si>
    <t>El aparato urinario : los dolores</t>
  </si>
  <si>
    <t>La urina aparato : la doloroj</t>
  </si>
  <si>
    <t>L'appareil urinaire : les douleurs</t>
  </si>
  <si>
    <t>L’apparato urinario : i dolori</t>
  </si>
  <si>
    <t>Q185</t>
  </si>
  <si>
    <t>Nierenschmerzen (Nephralgie, Nierenkolik)</t>
  </si>
  <si>
    <t>Pain to kidney (nephralgia, renal colic)</t>
  </si>
  <si>
    <t>Dolor en un riñón (y c. nefritis, cólico nefrítico)</t>
  </si>
  <si>
    <t>Doloro al unu reno (inkl. nefralgio, nefraj kolikoj)</t>
  </si>
  <si>
    <t>Douleur à un rein (y c néphralgie, colique néphrétique)</t>
  </si>
  <si>
    <t>Dolore a un rene (nefralgia, colica renale)</t>
  </si>
  <si>
    <t>Q186</t>
  </si>
  <si>
    <t>Blasenschmerzen (Zystitis, Dysurie, Blasentenesmen)</t>
  </si>
  <si>
    <t>Pain to bladder (cystitis, dysuria, tenesmus)</t>
  </si>
  <si>
    <t>Dolor en la vejiga (y c. cistitis, disuria, tenesmo)</t>
  </si>
  <si>
    <t>Doloro al la veziko (inkl. cistito, disurio, vezika tenesmo)</t>
  </si>
  <si>
    <t>Douleur à la vessie (y c cystite, dysurie, ténesme)</t>
  </si>
  <si>
    <t>Dolore alla vescica (cistite, oliguria, tenesmo)</t>
  </si>
  <si>
    <t>Q187</t>
  </si>
  <si>
    <t>Harnröhrenschmerz während der Miktion, brennender Urin</t>
  </si>
  <si>
    <t>Pain to urethra DURING micturiation, burning urine</t>
  </si>
  <si>
    <t>Dolor en la uretra DURANTE la micción, orinas ardientes</t>
  </si>
  <si>
    <t>Doloro al la uretro DUM  la urinado, urinoj varmegaj</t>
  </si>
  <si>
    <t>Douleur à l'urètre PENDANT la miction, urines brûlantes</t>
  </si>
  <si>
    <t>Dolore all’uretra DURANTE la minzione, urine brucianti</t>
  </si>
  <si>
    <t>Q188</t>
  </si>
  <si>
    <t>Harnröhrenschmerz nach der Miktion, wund machender Urin</t>
  </si>
  <si>
    <t>Pain to urethra AFTER urination, corrosive urine</t>
  </si>
  <si>
    <t>Dolor en la uretra DESPUéS de orinar, orinas corrosivas</t>
  </si>
  <si>
    <t>Doloro al la uretro POST la urinado, urinoj korodantaj</t>
  </si>
  <si>
    <t>Douleur à l'urètre APRES avoir uriné, urines corrosives</t>
  </si>
  <si>
    <t>Dolore all’uretra DOPO aver urinato, urine corrosive</t>
  </si>
  <si>
    <t>Miktion</t>
  </si>
  <si>
    <t>Micturiation</t>
  </si>
  <si>
    <t>La micción</t>
  </si>
  <si>
    <t>La urinado</t>
  </si>
  <si>
    <t>La miction</t>
  </si>
  <si>
    <t>La minzione</t>
  </si>
  <si>
    <t>Q189</t>
  </si>
  <si>
    <t>Häufiger Drang zum Wasser lassen (Pollakisurie)</t>
  </si>
  <si>
    <t>Frequent urge to urinate (pollakiuria)</t>
  </si>
  <si>
    <t>Necesidad frecuente de orinar (polaquiuria)</t>
  </si>
  <si>
    <t>Ofta bezono urini (polakiurio)</t>
  </si>
  <si>
    <t>Besoin fréquent d'uriner (pollakiurie)</t>
  </si>
  <si>
    <t>Bisogno frequente di urinare (pollachiuria)</t>
  </si>
  <si>
    <t>Q190</t>
  </si>
  <si>
    <t>Urinretention, schwierige Miktion</t>
  </si>
  <si>
    <t>Retention of urine, difficulty to urinate</t>
  </si>
  <si>
    <t>Retención de orina, dificultad al orinar</t>
  </si>
  <si>
    <t>Reteno de urino, malfacileco urini</t>
  </si>
  <si>
    <t>Rétention d'urine, difficulté à uriner</t>
  </si>
  <si>
    <t>Ritenzione urinaria, difficoltà a urinare</t>
  </si>
  <si>
    <t>Q191</t>
  </si>
  <si>
    <t>Inkontinenz, unfreiwilliger Urinabgang (Enuresis)</t>
  </si>
  <si>
    <t>Incontinence, involuntary loss of urine (enuresis)</t>
  </si>
  <si>
    <t>Incontinencia, pérdida involuntaria de orina ( y c. enurésis)</t>
  </si>
  <si>
    <t>Neretenemo, nevola perdo de urino (inkl. enurezo)</t>
  </si>
  <si>
    <t>Incontinence, perte involontaire d'urine (y c énurésie)</t>
  </si>
  <si>
    <t>Incontinenza, perdita involontaria di urine (enuresi)</t>
  </si>
  <si>
    <t>Urin</t>
  </si>
  <si>
    <t>Urine</t>
  </si>
  <si>
    <t>Las orinas</t>
  </si>
  <si>
    <t>La urinoj</t>
  </si>
  <si>
    <t>Les urines</t>
  </si>
  <si>
    <t>Le urine</t>
  </si>
  <si>
    <t>Q192</t>
  </si>
  <si>
    <t>Konzentrierter, spärlicher Urin (Oligurie)</t>
  </si>
  <si>
    <t>Dark urine, scanty (oliguria)</t>
  </si>
  <si>
    <t>Orinas oscuras, poco abundantes (oliguria)</t>
  </si>
  <si>
    <t>Urinoj MALHELAJ, malabundaj (oligurio)</t>
  </si>
  <si>
    <t>Urines foncées, peu abondantes  (oligurie)</t>
  </si>
  <si>
    <t>Urine scure,  poco  abbondanti (oliguria)</t>
  </si>
  <si>
    <t>Q193</t>
  </si>
  <si>
    <t>Dünner, sehr reichlicher Urin (Polyurie)</t>
  </si>
  <si>
    <t>Light urine, very abundant (polyuria)</t>
  </si>
  <si>
    <t>Orinas claras, muy abundantes (poliuria)</t>
  </si>
  <si>
    <t>Urinoj HELAJ,   tre abundaj (poliurio)</t>
  </si>
  <si>
    <t>Urines claires, très abondantes (polyurie)</t>
  </si>
  <si>
    <t>Urine chiare, molto abbondanti (poliuria)</t>
  </si>
  <si>
    <t>Q194</t>
  </si>
  <si>
    <t>Flockiger Urin, Blut- oder Zellbeimengungen</t>
  </si>
  <si>
    <t>Cloudy urine upon urination, presence of blood or cells</t>
  </si>
  <si>
    <t>Orinas turbias a la emisión, presencia de sangre o de células</t>
  </si>
  <si>
    <t>Urinoj MALKLARAJ ekde la eligo, cheesto de sango au de cheloj</t>
  </si>
  <si>
    <t>Urines troubles à l'émission, présence de sang ou de cellules</t>
  </si>
  <si>
    <t>Urine torbide, presenza di sangue e di cellule</t>
  </si>
  <si>
    <t>Q195</t>
  </si>
  <si>
    <t>Eiweisshaltiger Urin (Albuminurie)</t>
  </si>
  <si>
    <t>Albuminous urine (albuminuria)</t>
  </si>
  <si>
    <t>En las orinas: albúmina (proteinuria)</t>
  </si>
  <si>
    <t>En la urinoj : iom albumino (proteinurio)</t>
  </si>
  <si>
    <t>Dans les urines : de l'albumine (protéinurie)</t>
  </si>
  <si>
    <t>Nelle urine : albumina (proteinuria)</t>
  </si>
  <si>
    <t>Q196</t>
  </si>
  <si>
    <t>Sedimente im Urin (Phosphat, Ziegelmehl etc.)</t>
  </si>
  <si>
    <t>Sediments in urine (phosphates, sand, etc.)</t>
  </si>
  <si>
    <t>En las orinas: depósitos diversos (fosfatos, arenilla, etc.)</t>
  </si>
  <si>
    <t>En la urinoj : diversaj sedimentoj (fosfatoj, sablo, ktp.)</t>
  </si>
  <si>
    <t>Dans les urines : dépôts divers (phosphates, sable, etc.)</t>
  </si>
  <si>
    <t>Nelle urine : sedimenti vari (fosfati, renella, ecc)</t>
  </si>
  <si>
    <t>Rücken und Wirbelsäule</t>
  </si>
  <si>
    <t>Back and spine</t>
  </si>
  <si>
    <t>La espalda y la columna vertebral</t>
  </si>
  <si>
    <t>La dorso kaj la vertebra kolono</t>
  </si>
  <si>
    <t>Le dos et la colonne vertébrale</t>
  </si>
  <si>
    <t>La schiena e la colonna vertebrale</t>
  </si>
  <si>
    <t>Rücken und Wirbelsäule: allgemeiner Aspekt</t>
  </si>
  <si>
    <t>Back and spine: general aspect</t>
  </si>
  <si>
    <t>La espalda y la columna vertebral : aspecto general</t>
  </si>
  <si>
    <t>La dorso kaj la vertebra kolono : ghenerala aspekto</t>
  </si>
  <si>
    <t>Le dos et la colonne vertébrale : aspect général</t>
  </si>
  <si>
    <t>La schiena e la colonna vertebrale : aspetto generale</t>
  </si>
  <si>
    <t>Q197</t>
  </si>
  <si>
    <t>Steifer Nacken oder Kopf wird infolge Spasmen hinten gezogen</t>
  </si>
  <si>
    <t>Stiffness of neck or head is pulled backwards by spasms</t>
  </si>
  <si>
    <t>El cuello está rígido, o la cabeza hacia atrás por ls espasmos</t>
  </si>
  <si>
    <t>La kolo estas rigida, au la kapo retro-tirata pro spasmoj</t>
  </si>
  <si>
    <t>Le cou est raide, ou la tête tirée en arrière par des spasmes</t>
  </si>
  <si>
    <t>Il collo è rigido, o la testa è tirata indietro da spasmi</t>
  </si>
  <si>
    <t>Q198</t>
  </si>
  <si>
    <t>Kältegefühl im Rücken (mit Zittern)</t>
  </si>
  <si>
    <t>Coldness of back (with sensation of chill)</t>
  </si>
  <si>
    <t>La espalda está muy fría (con sensación de frío en la espalda)</t>
  </si>
  <si>
    <t>La dorso estas tre malvarma (kun sento de malvarmo al dorso)</t>
  </si>
  <si>
    <t>Le dos est très froid (avec sensation de froid dans le dos)</t>
  </si>
  <si>
    <t>La schiena è molto fredda (con sensazione di freddo al dorso)</t>
  </si>
  <si>
    <t>Rücken und Wirbelsäule: Schmerzlokalisation</t>
  </si>
  <si>
    <t>Back and spine: localization of pain</t>
  </si>
  <si>
    <t>La espalda y la columna vertebral : localizacion de los dolores</t>
  </si>
  <si>
    <t>La dorso kaj la vertebra kolono : doloraj localizoj</t>
  </si>
  <si>
    <t>Le dos et la colonne vertébrale : localisation des douleurs</t>
  </si>
  <si>
    <t>La schiena e la colonna vertebrale: localizzazione dei dolori</t>
  </si>
  <si>
    <t>Q199</t>
  </si>
  <si>
    <t>Schmerzen im Nacken, im Bereich der Nackenmuskulatur</t>
  </si>
  <si>
    <t>Pain to neck, or to neck muscles</t>
  </si>
  <si>
    <t>Dolor en la nuca, o en los músculos del cuello</t>
  </si>
  <si>
    <t>Doloro al la nuko, au al la muskoloj de la kolo</t>
  </si>
  <si>
    <t>Douleur à la nuque, ou aux muscles du cou</t>
  </si>
  <si>
    <t>Dolore alla nuca, o ai muscoli del collo</t>
  </si>
  <si>
    <t>Q200</t>
  </si>
  <si>
    <t>Rückenschmerzen (Höhe BWS)</t>
  </si>
  <si>
    <t>Pain to back (behind thorax)</t>
  </si>
  <si>
    <t>Dolor en la espalda (detrás del tórax)</t>
  </si>
  <si>
    <t>Doloro al la dorso (malantau la torako)</t>
  </si>
  <si>
    <t>Douleur au dos (derrière le thorax)</t>
  </si>
  <si>
    <t>Dolore alla schiena (dietro il torace)</t>
  </si>
  <si>
    <t>Q201</t>
  </si>
  <si>
    <t>Rückenschmerzen (Höhe LWS und Sacrum)</t>
  </si>
  <si>
    <t>Pain to lumbar or sacral region</t>
  </si>
  <si>
    <t>Dolor en la región lumbar (en los riñones) o en el sacro</t>
  </si>
  <si>
    <t>Doloro al la lumba regiono ("che la renoj"), au al la sakro</t>
  </si>
  <si>
    <t>Douleur à la région lombaire ("aux reins") ou au sacrum</t>
  </si>
  <si>
    <t>Dolore alla regione lombare (“ai reni”), o sacrale</t>
  </si>
  <si>
    <t>Q202</t>
  </si>
  <si>
    <t>Rückenschmerzen (Sitzbein)</t>
  </si>
  <si>
    <t>Pain to coccyx</t>
  </si>
  <si>
    <t>Dolor en el coxys</t>
  </si>
  <si>
    <t>Doloro al la kokso</t>
  </si>
  <si>
    <t>Douleur au coccyx</t>
  </si>
  <si>
    <t>Dolore al coccige</t>
  </si>
  <si>
    <t>Rücken und Wirbelsäule: Schmerzcharakteristika</t>
  </si>
  <si>
    <t>Back and spine: characteristics of pain</t>
  </si>
  <si>
    <t>La espalda y la columna vertebral : características de los dolores</t>
  </si>
  <si>
    <t>La dorso kaj la vertebra kolono : doloraj karakterizajhoj</t>
  </si>
  <si>
    <t>Le dos et la colonne vertébrale :  caractéristiques des douleurs</t>
  </si>
  <si>
    <t>La schiena e la colonna vertebrale: caratteristiche dei dolori</t>
  </si>
  <si>
    <t>Q203</t>
  </si>
  <si>
    <t>Dumpfer Schmerz (brennend, schwach, zerschlagen, gequetscht)</t>
  </si>
  <si>
    <t>Dull pain (burning, weakness, weariness, bruising)</t>
  </si>
  <si>
    <t>Dolor sordo (incluyendo ardor, debilidad, fatiga, magulladura)</t>
  </si>
  <si>
    <t>Doloro malklara (inkl. brula, malforteca, laceca, kontuzeca)</t>
  </si>
  <si>
    <t>Douleur sourde (yc brûlure, faiblesse, fatigue, meurtrissure)</t>
  </si>
  <si>
    <t>Dolore sordo (bruciore, debolezza, stanchezza, contusione)</t>
  </si>
  <si>
    <t>Q204</t>
  </si>
  <si>
    <t>Scharfer, plötzlicher Schmerz, stechend, ziehend</t>
  </si>
  <si>
    <t>Sharp and sudden pain, stitching, drawing, sudden)</t>
  </si>
  <si>
    <t>Dolor intenso y repentino, penetrante, tirante, como descarga eléctrica</t>
  </si>
  <si>
    <t>Doloro akra kaj subita, pikeca, tireca, fulmeca</t>
  </si>
  <si>
    <t>Douleur vive et soudaine, piquante, tiraillante, en éclair</t>
  </si>
  <si>
    <t>Dolore forte e improvviso, pungente, lacerante, come un fulmine</t>
  </si>
  <si>
    <t>Rücken und Wirbelsäule: Schmerzmodalitäten</t>
  </si>
  <si>
    <t>Back and spine: modalities of pain</t>
  </si>
  <si>
    <t>La espalda y la columna vertebral : modalidades de los dolores</t>
  </si>
  <si>
    <t>La dorso kaj la vertebra kolono : doloraj modalecoj</t>
  </si>
  <si>
    <t>Le dos et la colonne vertébrale : modalités des douleurs</t>
  </si>
  <si>
    <t>La schiena e la colonna vertebrale: modalita dei dolori</t>
  </si>
  <si>
    <t>Q205</t>
  </si>
  <si>
    <t>WS-Schmerz: Sitzen verschlechtert</t>
  </si>
  <si>
    <t>Spinal pain : sitting aggravates</t>
  </si>
  <si>
    <t>Dolores vertebrales: agravados en posición sentado</t>
  </si>
  <si>
    <t>Vertebraj doloroj : pligravataj sidante</t>
  </si>
  <si>
    <t>Douleurs vertébrales : aggravées en position assise</t>
  </si>
  <si>
    <t>Dolori vertebrali: aggravati in posizione seduta</t>
  </si>
  <si>
    <t>Q206</t>
  </si>
  <si>
    <t>WS-Schmerz: Stehen oder Bücken verschlechtert</t>
  </si>
  <si>
    <t>Spinal pain : aggravated on standing or bending</t>
  </si>
  <si>
    <t>Dolores vertebrales: agravados al levantarse o al agacharse</t>
  </si>
  <si>
    <t>Vertebraj doloroj : pligravataj starighante au klinighante</t>
  </si>
  <si>
    <t>Douleurs vertébrales : aggravées en se levant ou se baissant</t>
  </si>
  <si>
    <t>Dolori vertebrali: aggravati alzandosi o abbassandosi</t>
  </si>
  <si>
    <t>Q207</t>
  </si>
  <si>
    <t>WS-Schmerz: fortgesetzte Bewegung bessert</t>
  </si>
  <si>
    <t>Spinal pain : continued movement ameliorates</t>
  </si>
  <si>
    <t>Dolores vertebrales: mejorados por el movimiento continuo</t>
  </si>
  <si>
    <t>Vertebraj doloroj : plibonigataj per movo daurigata</t>
  </si>
  <si>
    <t>Douleurs vertébrales : améliorées par le mouvement continué</t>
  </si>
  <si>
    <t>Dolori vertebrali: migliorati dal movimento continuato</t>
  </si>
  <si>
    <t>Gliedmassen und Extremitäten</t>
  </si>
  <si>
    <t>Limbs and extremities</t>
  </si>
  <si>
    <t>Los miembros y las extremidades</t>
  </si>
  <si>
    <t>La membroj kaj la ekstremajhoj</t>
  </si>
  <si>
    <t>Les membres et les extrémités</t>
  </si>
  <si>
    <t>Gli arti e le estremita'</t>
  </si>
  <si>
    <t>Gliedmassen und Extremitäten: Allgemeines</t>
  </si>
  <si>
    <t>Limbs and extremities: general aspect</t>
  </si>
  <si>
    <t>Los miembros y las extremidades : aspecto general</t>
  </si>
  <si>
    <t>La membroj kaj la ekstremajhoj : ghenerala aspekto</t>
  </si>
  <si>
    <t>Les membres et les extrémités : aspect général</t>
  </si>
  <si>
    <t>Gli arti e le estremita': aspetto generale</t>
  </si>
  <si>
    <t>Q208</t>
  </si>
  <si>
    <t>Heisse Hände und/od. Füsse</t>
  </si>
  <si>
    <t>Hand or feet very warm</t>
  </si>
  <si>
    <t>Las manos o los pies están muy calientes</t>
  </si>
  <si>
    <t>La manoj au la piedoj estas tre VARMAJ</t>
  </si>
  <si>
    <t>Les mains ou les pieds sont très chauds</t>
  </si>
  <si>
    <t>Le mani o i piedi sono molto caldi</t>
  </si>
  <si>
    <t>Q209</t>
  </si>
  <si>
    <t>Kalte Hände und/od. Füsse</t>
  </si>
  <si>
    <t>Hand or feet are very cold</t>
  </si>
  <si>
    <t>Las manos o los pies están muy frios</t>
  </si>
  <si>
    <t>La manoj au la piedoj estas tre MALVARMAJ</t>
  </si>
  <si>
    <t>Les mains ou les pieds sont très froids</t>
  </si>
  <si>
    <t>Le mani o i piedi sono molto freddi</t>
  </si>
  <si>
    <t>Q210</t>
  </si>
  <si>
    <t>Stark schwitzende Hände und/od. Füsse</t>
  </si>
  <si>
    <t>Hand or feet perspire abundantly</t>
  </si>
  <si>
    <t>Las manos o los pies sudan abundantemente</t>
  </si>
  <si>
    <t>La manoj au la piedoj shvitas abunde</t>
  </si>
  <si>
    <t>Les mains ou les pieds transpirent abondamment</t>
  </si>
  <si>
    <t>Le mani o i piedi traspirano abbondantemente</t>
  </si>
  <si>
    <t>Q211</t>
  </si>
  <si>
    <t>Plötzliche Zuckungen von Händen und/od. Beinen</t>
  </si>
  <si>
    <t>Sudden jerking of hand or legs</t>
  </si>
  <si>
    <t>Las manos o las piernas son sacudidas bruscamente</t>
  </si>
  <si>
    <t>La manoj au la gamboj skuighas subite</t>
  </si>
  <si>
    <t>Les mains ou les jambes sont secouées brusquement</t>
  </si>
  <si>
    <t>Le mani o le gambe sono scosse bruscamente</t>
  </si>
  <si>
    <t>Q212</t>
  </si>
  <si>
    <t>Ständiges Zittern von Händen oder Beinen</t>
  </si>
  <si>
    <t>Incessant trembling of hand or legs</t>
  </si>
  <si>
    <t>Las manos o las piernas tiemblan sin cesar</t>
  </si>
  <si>
    <t>La manoj au la gamboj tremas au movetadas senchese</t>
  </si>
  <si>
    <t>Les mains ou les jambes tremblent sans cesse</t>
  </si>
  <si>
    <t>Le mani o le gambe tremano continuamente</t>
  </si>
  <si>
    <t>Q213</t>
  </si>
  <si>
    <t>Schwellungen von Beinen, Knien, Knöcheln oder Füssen</t>
  </si>
  <si>
    <t>Swelling of knees, legs, ankles or feet</t>
  </si>
  <si>
    <t>Hinchazón de rodillas, piernas, tobillos o de los pies</t>
  </si>
  <si>
    <t>Shveleco de la genuoj, kruroj, maleoloj au piedoj</t>
  </si>
  <si>
    <t>Enflure des genoux, des jambes, des chevilles ou des pieds</t>
  </si>
  <si>
    <t>Gonfiore delle ginocchia, delle gambe, caviglie o dei piedi</t>
  </si>
  <si>
    <t>Q214</t>
  </si>
  <si>
    <t>Varikosis der Unterschenkel</t>
  </si>
  <si>
    <t>Varicose veins on lower limbs</t>
  </si>
  <si>
    <t>Varices en los miembros inferiores</t>
  </si>
  <si>
    <t>Varikoj de la gamboj, de la malsupraj membroj</t>
  </si>
  <si>
    <t>Varices des membres inférieurs</t>
  </si>
  <si>
    <t>Varici degli arti inferiori</t>
  </si>
  <si>
    <t>Gliedmassen und Extremitäten: Schmerzen und Empfindungen</t>
  </si>
  <si>
    <t>Limbs and extremities: pain and sensations</t>
  </si>
  <si>
    <t>Los miembros y las extremidades : dolores y sensaciones</t>
  </si>
  <si>
    <t>La membroj kaj la ekstremajhoj : doloroj kaj sentoj</t>
  </si>
  <si>
    <t>Les membres et les extrémités : douleurs et sensations</t>
  </si>
  <si>
    <t>Gli arti e le estremita': dolori e sensazioni</t>
  </si>
  <si>
    <t>Q215</t>
  </si>
  <si>
    <t>Ischialgie, Kreuzschmerzen</t>
  </si>
  <si>
    <t>Sciatic or crural nerve pain</t>
  </si>
  <si>
    <t>Dolor ciático o cruralgia</t>
  </si>
  <si>
    <t>Doloro de la nervo iskia, au de la nervo krura</t>
  </si>
  <si>
    <t>Douleur sciatique ou cruralgie</t>
  </si>
  <si>
    <t>Dolore sciatico o cruralgia</t>
  </si>
  <si>
    <t>Q216</t>
  </si>
  <si>
    <t>Rheumatischer Gelenkschmerz, Gicht</t>
  </si>
  <si>
    <t>Rheumatic pain of joints (gout)</t>
  </si>
  <si>
    <t>Dolor reumático de las articulaciones (incluyendo gota)</t>
  </si>
  <si>
    <t>Doloro reumata de la artikoj (inkl. podagro)</t>
  </si>
  <si>
    <t>Douleur rhumatismale des articulations (y c goutte)</t>
  </si>
  <si>
    <t>Dolore reumatico delle articolazioni (gotta)</t>
  </si>
  <si>
    <t>Q217</t>
  </si>
  <si>
    <t>Dumpfer (Knochen-)Schmerz, Wundheits-, Zerschlagenheitsgefühl</t>
  </si>
  <si>
    <t>Dull pain (of bones), soreness, bruising</t>
  </si>
  <si>
    <t>Dolor sordo (incluyendo dolor en los huesos), dolorido, magulladura</t>
  </si>
  <si>
    <t>Doloro obtuza (inkl. de la ostoj), dolorigeca, kontuzeca</t>
  </si>
  <si>
    <t>Douleur sourde (y c des os), endolorissement, meurtrissure</t>
  </si>
  <si>
    <t>Dolore sordo (delle ossa), indolenzimento, contusione</t>
  </si>
  <si>
    <t>Q218</t>
  </si>
  <si>
    <t>Parästhesien, Taubheitsgefühl</t>
  </si>
  <si>
    <t>Sensation of numbness or formication</t>
  </si>
  <si>
    <t>Sensación de entumecimiento o de hormigueo</t>
  </si>
  <si>
    <t>Sento de ne-sensiveco au de formikado</t>
  </si>
  <si>
    <t>Sensation d'engourdissement ou de fourmillement</t>
  </si>
  <si>
    <t>Sensazione di intorpidimento o formicolio</t>
  </si>
  <si>
    <t>Q219</t>
  </si>
  <si>
    <t>Krämpfe, Zusammenziehen</t>
  </si>
  <si>
    <t>Sensation of cramps, clenching or contraction</t>
  </si>
  <si>
    <t>Sensación de calambres, de crispación o de contracturas</t>
  </si>
  <si>
    <t>Sento de krampfoj, de kuntirigho au de kontrakturoj</t>
  </si>
  <si>
    <t>Sensation de crampes, de crispation ou de contractures</t>
  </si>
  <si>
    <t>Sensazione di crampo, retrazione o contrattura</t>
  </si>
  <si>
    <t>Q220</t>
  </si>
  <si>
    <t>Schwäche-, Schweregefühl, Lähmung</t>
  </si>
  <si>
    <t>Sensation of weakness, heaviness or paralysis of limbs</t>
  </si>
  <si>
    <t>Sensación de debilidad, pesadez, de parálisis de los miembros</t>
  </si>
  <si>
    <t>Sento de malforteco, de pezeco, de paralizo de la membroj</t>
  </si>
  <si>
    <t>Sensation de faiblesse, de lourdeur, de paralysie des membres</t>
  </si>
  <si>
    <t>Sensazione di debolezza, pesantezza, di paralisi degli arti</t>
  </si>
  <si>
    <t>Haut im allgemeinen</t>
  </si>
  <si>
    <t>Skin in general</t>
  </si>
  <si>
    <t>La piel en general</t>
  </si>
  <si>
    <t>La hauto ghenerale</t>
  </si>
  <si>
    <t>La peau en général</t>
  </si>
  <si>
    <t>La pelle in generale</t>
  </si>
  <si>
    <t>Haut: Allgemeines</t>
  </si>
  <si>
    <t>Skin: general aspect</t>
  </si>
  <si>
    <t>La piel : aspecto general</t>
  </si>
  <si>
    <t>La hauto : ghenerala aspekto</t>
  </si>
  <si>
    <t>La peau : aspect général</t>
  </si>
  <si>
    <t>La pelle: aspetto generale</t>
  </si>
  <si>
    <t>Q221</t>
  </si>
  <si>
    <t>Gelbliche Verfärbung (Gelbsucht)</t>
  </si>
  <si>
    <t>Yellow discoloration of skin (jaundice)</t>
  </si>
  <si>
    <t>La piel está amarilla, ictérica</t>
  </si>
  <si>
    <t>La hauto estas FLAVA, flav-malsano, iktero</t>
  </si>
  <si>
    <t>La peau est jaune, jaunisse</t>
  </si>
  <si>
    <t>La pelle è gialla, itterica</t>
  </si>
  <si>
    <t>Q222</t>
  </si>
  <si>
    <t>Rötliche Verfärbung, rote Punkte oder Flecken</t>
  </si>
  <si>
    <t>Red discoloration of skin, red spots or blotches</t>
  </si>
  <si>
    <t>La piel está roja, o tiene manchas o placas rojas</t>
  </si>
  <si>
    <t>La hauto estas RUGHA, au portas rughajn makulojn au platojn</t>
  </si>
  <si>
    <t>La peau est rouge, ou porte des taches ou des plaques rouges</t>
  </si>
  <si>
    <t>La pelle è rossa o presenta macchie o chiazze rosse</t>
  </si>
  <si>
    <t>Q223</t>
  </si>
  <si>
    <t>Sehr trockene Haut (Unfähigkeit zu schwitzen)</t>
  </si>
  <si>
    <t>Skin is very dry (incapability to perspire)</t>
  </si>
  <si>
    <t>La piel está muy seca (y c. incapaz de sudar)</t>
  </si>
  <si>
    <t>La hauto estas tre SEKA (inkl. nekapabla shviti)</t>
  </si>
  <si>
    <t>La peau est très sèche (y c incapable de transpirer)</t>
  </si>
  <si>
    <t>La pelle è molto secca (incapace di traspirare)</t>
  </si>
  <si>
    <t>Q224</t>
  </si>
  <si>
    <t>Kalte Haut (bei heissem Körper)</t>
  </si>
  <si>
    <t>Coldness of skin (with hot body)</t>
  </si>
  <si>
    <t>La piel está muy fria (mientras que el cuerpo está caliente)</t>
  </si>
  <si>
    <t>La hauto estas tre MALVARMA (kiam la korpo estas varma)</t>
  </si>
  <si>
    <t>La peau est très froide (alors que le corps est chaud)</t>
  </si>
  <si>
    <t>La pelle è molto fredda (mentre il corpo è caldo)</t>
  </si>
  <si>
    <t>Q225</t>
  </si>
  <si>
    <t>Ständige Hautdefekte, Wunden, Fissuren, Geschwüre</t>
  </si>
  <si>
    <t>Skin: permanent wounds, fissures or ulcers</t>
  </si>
  <si>
    <t>En la piel: llagas permanentes, fisuras o úlceras</t>
  </si>
  <si>
    <t>Sur la hauto : dauraj vundoj, fendetoj au ulceroj</t>
  </si>
  <si>
    <t>Sur la peau : des plaies permanentes, fissures ou ulcères</t>
  </si>
  <si>
    <t>Sulla pelle : piaghe permanenti, fissurazioni o ulcere</t>
  </si>
  <si>
    <t>Q226</t>
  </si>
  <si>
    <t>Schlechte Heilungstendenz, Infektionsneigung (ungesunde Haut)</t>
  </si>
  <si>
    <t>Slow healing or easy infection of skin (unhealthy skin)</t>
  </si>
  <si>
    <t>La piel cicatriza lentamente y se infecta (piel malsana)</t>
  </si>
  <si>
    <t>Hauto malsana: vundita, ghi infektighas, malrapide resanighas</t>
  </si>
  <si>
    <t>La peau cicatrise lentement et s'infecte (peau malsaine)</t>
  </si>
  <si>
    <t>La pelle cicatrizza lentamente e si infetta (pelle malsana)</t>
  </si>
  <si>
    <t>Ausschläge</t>
  </si>
  <si>
    <t>Eruptions</t>
  </si>
  <si>
    <t>Erupciones</t>
  </si>
  <si>
    <t>Erupcioj</t>
  </si>
  <si>
    <t>Eruzioni cutanee</t>
  </si>
  <si>
    <t>Q227</t>
  </si>
  <si>
    <t>Pickel, Pappeln, Pusteln, Krusten</t>
  </si>
  <si>
    <t>Eruption of pimples, papules, pustules, crusts</t>
  </si>
  <si>
    <t>Erupción de granos, pápula, pústulas, costras</t>
  </si>
  <si>
    <t>Erupcio de butonoj, papuloj, pustuloj, krustoj</t>
  </si>
  <si>
    <t>Eruption de boutons, papules, pustules, croûtes</t>
  </si>
  <si>
    <t>Brufoli, papule, pustole, croste</t>
  </si>
  <si>
    <t>Q228</t>
  </si>
  <si>
    <t>Bläschen</t>
  </si>
  <si>
    <t>Eruption, vesicular</t>
  </si>
  <si>
    <t>Erupción de vesiculas</t>
  </si>
  <si>
    <t>Erupcio de veziketoj, de blazoj</t>
  </si>
  <si>
    <t>Eruption de vésicules</t>
  </si>
  <si>
    <t>Eruzioni vescicolari</t>
  </si>
  <si>
    <t>Q229</t>
  </si>
  <si>
    <t>Warzen, Kondylome</t>
  </si>
  <si>
    <t>Eruption, warts or condylomata</t>
  </si>
  <si>
    <t>Erupción de verrugas o de condilomas</t>
  </si>
  <si>
    <t>Erupcio de verukoj, au de kondilomoj</t>
  </si>
  <si>
    <t>Eruption de verrues ou de condylomes</t>
  </si>
  <si>
    <t>Eruzioni verrucose o condilomatose</t>
  </si>
  <si>
    <t>Haut: Schmerzen und Empfindungen</t>
  </si>
  <si>
    <t>Skin: pain and sensations</t>
  </si>
  <si>
    <t>La piel : dolores y sensaciones</t>
  </si>
  <si>
    <t>La hauto : doloroj kaj sentoj</t>
  </si>
  <si>
    <t>La peau : douleurs et sensations</t>
  </si>
  <si>
    <t>La pelle: dolori e sensazioni</t>
  </si>
  <si>
    <t>Q230</t>
  </si>
  <si>
    <t>Brennende Haut</t>
  </si>
  <si>
    <t>Sensation of burning skin</t>
  </si>
  <si>
    <t>Sensación de piel ardiente</t>
  </si>
  <si>
    <t>Sento de hauto brul-vunda</t>
  </si>
  <si>
    <t>Sensation de peau brûlante</t>
  </si>
  <si>
    <t>Sensazione di pelle bruciante</t>
  </si>
  <si>
    <t>Q231</t>
  </si>
  <si>
    <t>Parästhesien, schneidend-scharfes Stechen, Prickeln</t>
  </si>
  <si>
    <t>Formicating, stinging or prickling sensation</t>
  </si>
  <si>
    <t>Sensación de hormigueos, de picaduras, o de picores</t>
  </si>
  <si>
    <t>Sento de formikado, de pikado au de piketado</t>
  </si>
  <si>
    <t>Sensation de fourmillements, de piqûres ou de picotements</t>
  </si>
  <si>
    <t>Sensazione di formicolii, punture o pizzichi</t>
  </si>
  <si>
    <t>Q232</t>
  </si>
  <si>
    <t>Juckreiz, muss kratzen, Pruritus</t>
  </si>
  <si>
    <t>Sensation of itching, need to scratch, pruritus</t>
  </si>
  <si>
    <t>Sensación de comezones, necesidad de rascarse, prurito</t>
  </si>
  <si>
    <t>Sento de juko, bezono sin grati, prurito</t>
  </si>
  <si>
    <t>Sensation de démangeaisons, besoin de gratter, prurit</t>
  </si>
  <si>
    <t>Sensazione di prurito, pizzicore, bisogno di grattarsi</t>
  </si>
  <si>
    <t>Q233</t>
  </si>
  <si>
    <t>Gefühllosigkeit (-minderung), wie betäubt</t>
  </si>
  <si>
    <t>Insensibility (or little sensitivity) as if anesthetized</t>
  </si>
  <si>
    <t>La piel está insensible (o poco sensible), como anestesiada</t>
  </si>
  <si>
    <t>La hauto estas nesensiva (au ete sensiva), kiel anestezigita</t>
  </si>
  <si>
    <t>La peau est insensible (ou peu sensible), comme anesthésiée</t>
  </si>
  <si>
    <t>La pelle è insensibile (o poco sensibile), come anestetizzata</t>
  </si>
  <si>
    <t>Allgemeiner Gesundheitszustand</t>
  </si>
  <si>
    <t>General state</t>
  </si>
  <si>
    <t>El estado general</t>
  </si>
  <si>
    <t>La ghenerala stato</t>
  </si>
  <si>
    <t>L'état général</t>
  </si>
  <si>
    <t>Lo stato generale</t>
  </si>
  <si>
    <t>Allgemeines</t>
  </si>
  <si>
    <t>General aspect</t>
  </si>
  <si>
    <t>Aspecto general</t>
  </si>
  <si>
    <t>Ghenerala aspekto</t>
  </si>
  <si>
    <t>Aspect général</t>
  </si>
  <si>
    <t>Aspetto generale</t>
  </si>
  <si>
    <t>Q234</t>
  </si>
  <si>
    <t>Patient ist objektiv SCHWACH (Adynamie, Asthenie)</t>
  </si>
  <si>
    <t>Patient is objectively WEAK (adynamia, asthenia)</t>
  </si>
  <si>
    <t>El paciente está objetivamente DEBIL (incluyendo adinamia, astenia)</t>
  </si>
  <si>
    <t>La paciento objektive estas MALFORTA (senforteco, astenio)</t>
  </si>
  <si>
    <t>Le patient est objectivement FAIBLE (y c adynamie, asthénie)</t>
  </si>
  <si>
    <t>Il paziente è obiettivamente DEBOLE (adinamia, astenia)</t>
  </si>
  <si>
    <t>Q235</t>
  </si>
  <si>
    <t>Abmagerung, Auszehrung</t>
  </si>
  <si>
    <t>Leanness, emaciation</t>
  </si>
  <si>
    <t>Delgadez, demacrado</t>
  </si>
  <si>
    <t>La paciento estas maldika, magra, au  maldikighas, magrighas</t>
  </si>
  <si>
    <t>Maigreur, émaciation</t>
  </si>
  <si>
    <t>Magrezza, emaciamento</t>
  </si>
  <si>
    <t>Q236</t>
  </si>
  <si>
    <t>Chronische Eiterungen unterschiedlicher Bereiche</t>
  </si>
  <si>
    <t>Chronic suppuration from various parts</t>
  </si>
  <si>
    <t>Supuraciones CRONICAS en diversos sitios</t>
  </si>
  <si>
    <t>Daura PUSADO en diversaj lokoj</t>
  </si>
  <si>
    <t>Suppurations CHRONIQUES en divers endroits</t>
  </si>
  <si>
    <t>Suppurazioni CRONICHE, in diverse zone del corpo</t>
  </si>
  <si>
    <t>Allgemeine Empfindungen</t>
  </si>
  <si>
    <t>General sensations</t>
  </si>
  <si>
    <t>Sensaciones generales</t>
  </si>
  <si>
    <t>Gheneralaj sentoj</t>
  </si>
  <si>
    <t>Sensations générales</t>
  </si>
  <si>
    <t>Sensazioni generale</t>
  </si>
  <si>
    <t>Q237</t>
  </si>
  <si>
    <t>Brennen am ganzen Körper</t>
  </si>
  <si>
    <t>Sensation of BURNING in whole body</t>
  </si>
  <si>
    <t>En todo el cuerpo: sensación de QUEMADURA, ARDOR</t>
  </si>
  <si>
    <t>En la tuta korpo : sento de BRULVUNDO</t>
  </si>
  <si>
    <t>Dans tout le corps : sensation de BRULURE</t>
  </si>
  <si>
    <t>In tutto il corpo: sensazione di BRUCIORE</t>
  </si>
  <si>
    <t>Q238</t>
  </si>
  <si>
    <t>Konstriktionen, Krämpfe am ganzen Körper</t>
  </si>
  <si>
    <t>Sensation of CONSTRICTION, or cramp in whole body</t>
  </si>
  <si>
    <t>En todo el cuerpo: sensación de CONSTRICCION, o de calambre</t>
  </si>
  <si>
    <t>En la tuta korpo : sento de KONSTRIKTO, au de krampfo</t>
  </si>
  <si>
    <t>Dans tout le corps : sensation de CONSTRICTION, ou de crampe</t>
  </si>
  <si>
    <t>In tutto il corpo: sensazione di COSTRIZIONE o di crampo</t>
  </si>
  <si>
    <t>Q239</t>
  </si>
  <si>
    <t>Zerschlagenheits-, Wundheitsgefühl am ganzen Körper</t>
  </si>
  <si>
    <t>Sensation of BRUISING or rawness in whole body</t>
  </si>
  <si>
    <t>En todo el cuerpo: sensación de CONTUSION, o de herida, llaga</t>
  </si>
  <si>
    <t>En la tuta korpo : sento de KONTUZO, au de vundo</t>
  </si>
  <si>
    <t>Dans tout le corps : sensation de CONTUSION, ou de plaie</t>
  </si>
  <si>
    <t>In tutto il corpo: sensazione di CONTUSIONE  o di piaga</t>
  </si>
  <si>
    <t>Q240</t>
  </si>
  <si>
    <t>Erschöpfung, Mattigkeit am ganzen Körper</t>
  </si>
  <si>
    <t>Sensation of WEARINESS or lassitude in whole body</t>
  </si>
  <si>
    <t>En todo el cuerpo: sensación de FATIGA, de hastío</t>
  </si>
  <si>
    <t>En la tuta korpo : sento de LACECO, de malvigleco</t>
  </si>
  <si>
    <t>Dans tout le corps : sensation de FATIGUE, de lassitude</t>
  </si>
  <si>
    <t>In tutto il corpo: sensazione di STANCHEZZA  o di debolezza</t>
  </si>
  <si>
    <t>Q241</t>
  </si>
  <si>
    <t>Stechen, Splittergefühl am ganzen Körper</t>
  </si>
  <si>
    <t>Sensation of STITCHING, or splinters in whole body.</t>
  </si>
  <si>
    <t>En todo el cuerpo: sensación de PICADURAS, de astillas</t>
  </si>
  <si>
    <t>En la tuta korpo : sento de PIKVUNDO, de spliteto</t>
  </si>
  <si>
    <t>Dans tout le corps : sensation de PIQURES, d'échardes</t>
  </si>
  <si>
    <t>In tutto il corpo: sensazione di PUNTURE, spine o  schegge</t>
  </si>
  <si>
    <t>Fieber und Wärmehaushalt</t>
  </si>
  <si>
    <t>Fever and thermal regulation</t>
  </si>
  <si>
    <t>La fiebre y la regulación térmica</t>
  </si>
  <si>
    <t>La febro kaj la termika reguligado</t>
  </si>
  <si>
    <t>La fièvre et la régulation thermique</t>
  </si>
  <si>
    <t>La febbre e la regolazione termica</t>
  </si>
  <si>
    <t>Q242</t>
  </si>
  <si>
    <t>Hitze: Pat. ist immer zu warm, leicht bekleidet</t>
  </si>
  <si>
    <t>Heat: patient is always too hot, lightly covered</t>
  </si>
  <si>
    <t>Calor: El paciente tiene siempre demasiado calor, poco abrigado</t>
  </si>
  <si>
    <t>Varma    : La paciento chiam sentas VARMECON,  ete kovrighas</t>
  </si>
  <si>
    <t>Chaud : Le patient a toujours trop chaud, est peu couvert</t>
  </si>
  <si>
    <t>Caldo: il paziente ha sempre troppo caldo, si copre poco</t>
  </si>
  <si>
    <t>Q243</t>
  </si>
  <si>
    <t>Kälte: Pat. ist immer zu kalt, stark bekleidet</t>
  </si>
  <si>
    <t>Cold: patient is always too cold, heavily covered</t>
  </si>
  <si>
    <t>Frio: El paciente tiene siempre demasiado frio, muy abrigado</t>
  </si>
  <si>
    <t>Malvarma : La paciento chiam sentas MALVARMON, ege kovrighas</t>
  </si>
  <si>
    <t>Froid : Le patient a toujours trop froid, est très couvert</t>
  </si>
  <si>
    <t>Freddo: il paziente ha sempre troppo freddo, si copre molto</t>
  </si>
  <si>
    <t>Q244</t>
  </si>
  <si>
    <t>Fieber oder Schüttelfrost Temperatur &lt; 36.5° oder &gt; 37.5°</t>
  </si>
  <si>
    <t>Fever or chills. Temperature is &lt; 36.5° or &gt; 37.5°</t>
  </si>
  <si>
    <t>Fiebre o escalofríos. La temperatura está &lt; 36.5° o &gt; 37.5°</t>
  </si>
  <si>
    <t>Febro aù frostotremo. La temperaturo estas &lt; 36.5° au &gt; 37.5°</t>
  </si>
  <si>
    <t>Fièvre ou frissons La température est &lt; 36,5° ou &gt; 37,5°</t>
  </si>
  <si>
    <t>Febbre o brividi. La temperatura è &lt; 36,5°C o &gt; 37,5°C</t>
  </si>
  <si>
    <t>Q245</t>
  </si>
  <si>
    <t>Hitzewallungen</t>
  </si>
  <si>
    <t>Flushes of heat</t>
  </si>
  <si>
    <t>Sofocos</t>
  </si>
  <si>
    <t>Ekvarmighoj</t>
  </si>
  <si>
    <t>Bouffées de chaleur</t>
  </si>
  <si>
    <t>Vampate di calore</t>
  </si>
  <si>
    <t>Allgemeinen Modalitäten 1/2</t>
  </si>
  <si>
    <t>Modalities  (1/2)</t>
  </si>
  <si>
    <t>Las modalidades generales (1/2)</t>
  </si>
  <si>
    <t>La gheneralaj modalecoj (1/2)</t>
  </si>
  <si>
    <t>Les modalités générales (1/2)</t>
  </si>
  <si>
    <t>Le modalita' generali  (1/2)</t>
  </si>
  <si>
    <t>Wiederkehrende Einflüsse</t>
  </si>
  <si>
    <t>Periodical influence</t>
  </si>
  <si>
    <t>La influencia del momento del dia</t>
  </si>
  <si>
    <t>La influo de la parto de la tago</t>
  </si>
  <si>
    <t>L'influence du moment de la journée</t>
  </si>
  <si>
    <t>L'influenza del momento della giornata</t>
  </si>
  <si>
    <t>Q246</t>
  </si>
  <si>
    <t>Morgendliche Verschlechterung der Symptome (vormittags)</t>
  </si>
  <si>
    <t>Symptoms aggravate in the MORNING (forenoon)</t>
  </si>
  <si>
    <t>Los síntomas se agravan por la MAÑANA</t>
  </si>
  <si>
    <t>La simptomoj pligravighas MATENE</t>
  </si>
  <si>
    <t>Les symptômes s'aggravent le MATIN (y c matinée)</t>
  </si>
  <si>
    <t>I sintomi si aggravano di MATTINA</t>
  </si>
  <si>
    <t>Q247</t>
  </si>
  <si>
    <t>Abendliche Verschlechterung der Symptome</t>
  </si>
  <si>
    <t>Symptoms aggravate in the EVENING</t>
  </si>
  <si>
    <t>Los sintomas se agravan por la TARDE</t>
  </si>
  <si>
    <t>La simptomoj pligravighas VESPERE</t>
  </si>
  <si>
    <t>Les symptômes s'aggravent le SOIR</t>
  </si>
  <si>
    <t>I sintomi si aggravano di SERA</t>
  </si>
  <si>
    <t>Q248</t>
  </si>
  <si>
    <t>Nächtliche Verschlechterung der Symptome</t>
  </si>
  <si>
    <t>Symptoms aggravate during the NIGHT</t>
  </si>
  <si>
    <t>Los síntomas se agravan por la NOCHE</t>
  </si>
  <si>
    <t>La simptomoj pligravighas NOKTE</t>
  </si>
  <si>
    <t>Les symptômes s'aggravent la NUIT</t>
  </si>
  <si>
    <t>I sintomi si aggravano di NOTTE</t>
  </si>
  <si>
    <t>Einfluss von Wetter und Umgebungsbedingungen</t>
  </si>
  <si>
    <t>Influence of weather, of atmospheric conditions</t>
  </si>
  <si>
    <t>La influencia del tiempo, de las condiciones atmosfericas</t>
  </si>
  <si>
    <t>La influo de la vetero, de la atmosferaj kondichoj</t>
  </si>
  <si>
    <t>L'influence du temps, des conditions atmosphériques</t>
  </si>
  <si>
    <t>L'influenza del tempo, delle condizioni atmosferiche</t>
  </si>
  <si>
    <t>Q249</t>
  </si>
  <si>
    <t>Trocken-kaltes Wetter verschlechtert die Symptome</t>
  </si>
  <si>
    <t>Symptoms aggravated by COLD and DRY weather</t>
  </si>
  <si>
    <t>Los síntomas se agravan por tiempo FRÍO y SECO</t>
  </si>
  <si>
    <t>La simptomoj pligravighas dum vetero MALVARMA kaj SEKA</t>
  </si>
  <si>
    <t>Les symptômes s'aggravent par temps FROID et SEC</t>
  </si>
  <si>
    <t>I sintomi si aggravano col tempo FREDDO e SECCO</t>
  </si>
  <si>
    <t>Q250</t>
  </si>
  <si>
    <t>Nass-kaltes Wetter verschlechtert die Symptome</t>
  </si>
  <si>
    <t>Symptoms aggravated by COLD and WET weather</t>
  </si>
  <si>
    <t>Los sintomas se agravan por tiempo FRÍO y HÚMEDO</t>
  </si>
  <si>
    <t>La simptomoj pligravighas dum vetero MALVARMA kaj HUMIDA</t>
  </si>
  <si>
    <t>Les symptômes s'aggravent par temps FROID et HUMIDE</t>
  </si>
  <si>
    <t>I sintomi si aggravano col tempo FREDDO e UMIDO</t>
  </si>
  <si>
    <t>Q251</t>
  </si>
  <si>
    <t>Feucht-warmes Wetter verschlechtert die Symptome</t>
  </si>
  <si>
    <t>Symptoms aggravated by HOT and HUMID weather</t>
  </si>
  <si>
    <t>Los síntomas se agravan por tiempo CÁLIDO y HÚMEDO</t>
  </si>
  <si>
    <t>La simptomoj pligravighas dum vetero VARMA    kaj HUMIDA</t>
  </si>
  <si>
    <t>Les symptômes s'aggravent par temps CHAUD et HUMIDE</t>
  </si>
  <si>
    <t>I sintomi si aggravano col tempo CALDO e UMIDO</t>
  </si>
  <si>
    <t>Q252</t>
  </si>
  <si>
    <t>Trocken-warmes Wetter verschlechtert die Symptome</t>
  </si>
  <si>
    <t>Symptoms aggravated by HOT and DRY weather</t>
  </si>
  <si>
    <t>Los síntomas se agravan por tiempo CÁLIDO y SECO</t>
  </si>
  <si>
    <t>La simptomoj pligravighas dum vetero VARMA    kaj SEKA</t>
  </si>
  <si>
    <t>Les symptômes s'aggravent par temps CHAUD et SEC</t>
  </si>
  <si>
    <t>I sintomi si aggravano col tempo CALDO e SECCO</t>
  </si>
  <si>
    <t>Örtliche Einflüsse</t>
  </si>
  <si>
    <t>Influence of location</t>
  </si>
  <si>
    <t>La influencia del lugar</t>
  </si>
  <si>
    <t>La influo de la loko</t>
  </si>
  <si>
    <t>L'influence de l'endroit</t>
  </si>
  <si>
    <t>L'influenza dell'ambiente</t>
  </si>
  <si>
    <t>Q253</t>
  </si>
  <si>
    <t>Warme Orte verschlechtern die Symptome</t>
  </si>
  <si>
    <t>Symptoms aggravated by HOT locations</t>
  </si>
  <si>
    <t>Los síntomas se agravan en los lugares CÁLIDOS</t>
  </si>
  <si>
    <t>La simptomoj pligravighas en la lokoj VARMAJ</t>
  </si>
  <si>
    <t>Les symptômes s'aggravent dans les lieux CHAUDS</t>
  </si>
  <si>
    <t>I sintomi si aggravano nei luoghi CALDI</t>
  </si>
  <si>
    <t>Q254</t>
  </si>
  <si>
    <t>Kalte Orte verschlechtern die Symptome</t>
  </si>
  <si>
    <t>Symptoms aggravated by COLD locations</t>
  </si>
  <si>
    <t>Los síntomas se agravan en los lugares FRÍOS</t>
  </si>
  <si>
    <t>La simptomoj pligravighas en la lokoj MALVARMAJ</t>
  </si>
  <si>
    <t>Les symptômes s'aggravent dans les lieux FROIDS</t>
  </si>
  <si>
    <t>I sintomi si aggravano nei luoghi FREDDI</t>
  </si>
  <si>
    <t>Q255</t>
  </si>
  <si>
    <t>Geschlossene, stickige Räume verschlechtern die Symptome</t>
  </si>
  <si>
    <t>Symptoms aggravated by CLOSED and STUFFY locations</t>
  </si>
  <si>
    <t>Los síntomas se agravan en los lugares VICIADOS, "SIN AIRE"</t>
  </si>
  <si>
    <t>La simptomoj pligravighas en la lokoj STAGNAJ, "SEN AERO"</t>
  </si>
  <si>
    <t>Les symptômes s'aggravent dans les lieux CONFINES, "SANS AIR"</t>
  </si>
  <si>
    <t>I sintomi si aggravano nei luoghi CHIUSI, "SENZA ARIA"</t>
  </si>
  <si>
    <t>Q256</t>
  </si>
  <si>
    <t>Windige und zugige Orte verschlechtern die Symptome</t>
  </si>
  <si>
    <t>Symptoms aggravated by WINDY and DRAUGHTY locations</t>
  </si>
  <si>
    <t>Los síntomas se agravan con el VIENTO y ls CORRIENTES DE AIRE</t>
  </si>
  <si>
    <t>La simptomoj pligravighas en la VENTO kaj la AER-BLOVOJ</t>
  </si>
  <si>
    <t>Les symptômes s'aggravent dans le VENT et les COURANTS D'AIR</t>
  </si>
  <si>
    <t>I sintomi si aggravano col VENTO, e le CORRENTI D'ARIA</t>
  </si>
  <si>
    <t>Allgemeinen Modalitäten 2/2</t>
  </si>
  <si>
    <t>Generalities (2/2)</t>
  </si>
  <si>
    <t>Las modalidades generales (2/2)</t>
  </si>
  <si>
    <t>La gheneralaj modalecoj (2/2)</t>
  </si>
  <si>
    <t>Les modalités générales (2/2)</t>
  </si>
  <si>
    <t>Le modalita' generali  (2/2)</t>
  </si>
  <si>
    <t>Der Einfluss der Nahrung</t>
  </si>
  <si>
    <t>Influence of food</t>
  </si>
  <si>
    <t>La influencia de los alimentos</t>
  </si>
  <si>
    <t>La influo de la nutrajhoj</t>
  </si>
  <si>
    <t>L'influence des aliments</t>
  </si>
  <si>
    <t>L'influenza degli alimenti</t>
  </si>
  <si>
    <t>Q257</t>
  </si>
  <si>
    <t>Beschwerden durch Milch</t>
  </si>
  <si>
    <t>Ailments from MILK</t>
  </si>
  <si>
    <t>Agravación si el paciente bebe LECHE</t>
  </si>
  <si>
    <t>Simptomoj aperas se la paciento trinkas LAKTON</t>
  </si>
  <si>
    <t>Rien ne va plus si le patient boit du LAIT</t>
  </si>
  <si>
    <t>E’ un disastro se il paziente beve del LATTE</t>
  </si>
  <si>
    <t>Q258</t>
  </si>
  <si>
    <t>Beschwerden durch Wein (oder Alkohol)</t>
  </si>
  <si>
    <t>Ailments from WINE (or alcohol)</t>
  </si>
  <si>
    <t>Agravación si el paciente bebe VINO (o alcohol)</t>
  </si>
  <si>
    <t>Simptomoj aperas se la paciento trinkas VINON au ALKOHOLON</t>
  </si>
  <si>
    <t>Rien ne va plus si le patient boit du VIN (ou de l'alcool)</t>
  </si>
  <si>
    <t>E’ un disastro se il paziente beve del VINO (o dell’alcol)</t>
  </si>
  <si>
    <t>Q259</t>
  </si>
  <si>
    <t>Beschwerden durch stärkehaltiges Essen</t>
  </si>
  <si>
    <t>Ailments from STARCHY food</t>
  </si>
  <si>
    <t>Agravación si el paciente come FéCULAS</t>
  </si>
  <si>
    <t>Simptomoj aperas se la paciento manghas FEKULAJHOJN</t>
  </si>
  <si>
    <t>Rien ne va plus si le patient mange des FECULENTS</t>
  </si>
  <si>
    <t>E’ un disastro se il paziente mangia FARINACEI</t>
  </si>
  <si>
    <t>Q260</t>
  </si>
  <si>
    <t>Beschwerden durch Obst</t>
  </si>
  <si>
    <t>Ailments from FRUITS</t>
  </si>
  <si>
    <t>Agravación si el paciente come FRUTAS</t>
  </si>
  <si>
    <t>Simptomoj aperas se la paciento manghas FRUKTOJN</t>
  </si>
  <si>
    <t>Rien ne va plus si le patient mange des FRUITS</t>
  </si>
  <si>
    <t>E’ un disastro se il paziente mangia della FRUTTA</t>
  </si>
  <si>
    <t>Q261</t>
  </si>
  <si>
    <t>Beschwerden durch fettes Essen</t>
  </si>
  <si>
    <t>Ailments from FATTY foods</t>
  </si>
  <si>
    <t>Agravación si el paciente come alimentos GRASOS</t>
  </si>
  <si>
    <t>Simptomoj aperas se la paciento manghas GRASAJN NUTRAJHOJN</t>
  </si>
  <si>
    <t>Rien ne va plus si le patient mange des aliments GRAS</t>
  </si>
  <si>
    <t>E’ un disastro se il paziente mangia dei cibi GRASSI</t>
  </si>
  <si>
    <t>Einfluss der Bewegung</t>
  </si>
  <si>
    <t>Influence of movement</t>
  </si>
  <si>
    <t>La influencia del movimiento</t>
  </si>
  <si>
    <t>La influo de la movo</t>
  </si>
  <si>
    <t>L'influence du mouvement</t>
  </si>
  <si>
    <t>L'influenza del movimento</t>
  </si>
  <si>
    <t>Q262</t>
  </si>
  <si>
    <t>Bewegungslosigkeit (u.a. Liegen) verschlechtert die Symptome</t>
  </si>
  <si>
    <t>Symptoms aggravate if patient remains MOTIONLESS (lying)</t>
  </si>
  <si>
    <t>Los síntomas se agravan al quedarse INMÓBIL (tendido)</t>
  </si>
  <si>
    <t>La simptomoj pligravighas sin tenante SENMOVA (inkl. kushante)</t>
  </si>
  <si>
    <t>Les symptômes s'aggravent en restant IMMOBILE (y c allongé)</t>
  </si>
  <si>
    <t>I sintomi si aggravano restando IMMOBILE (disteso)</t>
  </si>
  <si>
    <t>Q263</t>
  </si>
  <si>
    <t>Bewegung (u.a. Gehen, Laufen) verschlechtert die Symptome</t>
  </si>
  <si>
    <t>Symptoms aggravate by MOVEMENT (walking)</t>
  </si>
  <si>
    <t>Los síntomas se agravan por el MOVIMIENTO (al andar)</t>
  </si>
  <si>
    <t>La simptomoj pligravighas per la MOVO (inkl. marshante)</t>
  </si>
  <si>
    <t>Les symptômes s'aggravent par le MOUVEMENT (y c en marchant)</t>
  </si>
  <si>
    <t>I sintomi si aggravano col MOVIMENTO (camminando)</t>
  </si>
  <si>
    <t>Seitenbezug; Periodizität</t>
  </si>
  <si>
    <t>Side and periodicity</t>
  </si>
  <si>
    <t>Lateralidad y periodicidad</t>
  </si>
  <si>
    <t>Flankeco kaj periodeco</t>
  </si>
  <si>
    <t>Latéralité et périodicité</t>
  </si>
  <si>
    <t>Lateralita' e periodicita'</t>
  </si>
  <si>
    <t>Q264</t>
  </si>
  <si>
    <t>Vorwiegend rechtsseitige Symptome</t>
  </si>
  <si>
    <t>Symptoms dominate on the RIGHT side</t>
  </si>
  <si>
    <t>Los transtornos dominan en la DERECHA</t>
  </si>
  <si>
    <t>La perturboj plej gravas DEKSTRE</t>
  </si>
  <si>
    <t>Les troubles dominent à DROITE</t>
  </si>
  <si>
    <t>I disturbi prevalgono a destra</t>
  </si>
  <si>
    <t>Q265</t>
  </si>
  <si>
    <t>Vorwiegend linksseitige Symptome</t>
  </si>
  <si>
    <t>Symptoms dominate on the LEFT  side</t>
  </si>
  <si>
    <t>Los transtornos domina en la IZQUIERDA</t>
  </si>
  <si>
    <t>La perturboj plej gravas MALDEKSTRE</t>
  </si>
  <si>
    <t>Les troubles dominent à GAUCHE</t>
  </si>
  <si>
    <t>I disturbi prevalgono a sinistra</t>
  </si>
  <si>
    <t>Q266</t>
  </si>
  <si>
    <t>Regelmässige Wiederkehr der Symptome</t>
  </si>
  <si>
    <t>Regularity and periodicity of symptoms</t>
  </si>
  <si>
    <t>Los transtornos vuelven regularmente y periódicamente</t>
  </si>
  <si>
    <t>La perturboj revenas regule kaj periode</t>
  </si>
  <si>
    <t>Les troubles reviennent régulièrement et périodiquement</t>
  </si>
  <si>
    <t>I disturbi ritornano regolarmente e periodicamente</t>
  </si>
  <si>
    <t>Mögliche Ursachen</t>
  </si>
  <si>
    <t>Possible causes</t>
  </si>
  <si>
    <t>Las causas posibles</t>
  </si>
  <si>
    <t>La eblaj kauzoj</t>
  </si>
  <si>
    <t>Les causes possibles</t>
  </si>
  <si>
    <t>Le cause possibili</t>
  </si>
  <si>
    <t>Mögliche Ursachen: Verletzungen, Unfall</t>
  </si>
  <si>
    <t>Possible causes: physical aggression or accident</t>
  </si>
  <si>
    <t>Las causas posibles : una agresión psíquica, o un accidente</t>
  </si>
  <si>
    <t>La eblaj kauzoj : iu fizika agreso, au iu akcidento</t>
  </si>
  <si>
    <t>Les causes possibles : une agression physique, ou un accident</t>
  </si>
  <si>
    <t>Le cause possibili: un trauma fisico o un incidente</t>
  </si>
  <si>
    <t>Q267</t>
  </si>
  <si>
    <t>Beschwerden seit einer Erkaltung</t>
  </si>
  <si>
    <t>Ailments from taking cold</t>
  </si>
  <si>
    <t>Agravación después de un exposición al frío</t>
  </si>
  <si>
    <t>La simptomoj aperis post granda malvarmumo</t>
  </si>
  <si>
    <t>Rien ne va plus depuis un grand coup de froid</t>
  </si>
  <si>
    <t>Tutto è cominciato dopo un grosso colpo di freddo</t>
  </si>
  <si>
    <t>Q268</t>
  </si>
  <si>
    <t>Beschwerden seit einer Vergiftung oder einer Impfung</t>
  </si>
  <si>
    <t>Ailments from intoxication or vaccination</t>
  </si>
  <si>
    <t>Agravación después de una intoxicación o de una vacunación</t>
  </si>
  <si>
    <t>La simptomoj aperis post toksigho, venenigho au vakcinigho</t>
  </si>
  <si>
    <t>Rien ne va plus depuis une intoxication ou une vaccination</t>
  </si>
  <si>
    <t>Tutto è cominciato dopo un’intossicazione o una vaccinazione</t>
  </si>
  <si>
    <t>Q269</t>
  </si>
  <si>
    <t>Beschwerden seit einem Schlag, einer Verwundung oder Verbrennung</t>
  </si>
  <si>
    <t>Ailments from a blow, a wound, a burn</t>
  </si>
  <si>
    <t>Agravación después de un golpe, una herida, una quemadura</t>
  </si>
  <si>
    <t>La simptomoj aperis post batigho, vundigho, bruligho</t>
  </si>
  <si>
    <t>Rien ne va plus depuis un coup, une blessure, une brûlure</t>
  </si>
  <si>
    <t>Tutto è cominciato dopo un trauma, una ferita, un’ustione</t>
  </si>
  <si>
    <t>Mögliche Ursachen: Plötzlicher und heftiger emotionaler Schock</t>
  </si>
  <si>
    <t>Possible causes: unexpected and violent emotional shock</t>
  </si>
  <si>
    <t>Las causas posibles : un choque emotivo inesperado y violento</t>
  </si>
  <si>
    <t>La eblaj kauzoj : iu neatendita kaj fortega emocia shoko</t>
  </si>
  <si>
    <t>Les causes possibles : un choc émotif inattendu et violent</t>
  </si>
  <si>
    <t>Le cause possibili: uno shock emotivo inatteso e violento</t>
  </si>
  <si>
    <t>Q270</t>
  </si>
  <si>
    <t>Beschwerden seit einem Kummer od. Unglücksschläge</t>
  </si>
  <si>
    <t>Ailments from grief, misfortune</t>
  </si>
  <si>
    <t>Agravación después de una defunción, un gran malhumor</t>
  </si>
  <si>
    <t>La simptomoj aperis post subita funebro, au grava bedaurajho</t>
  </si>
  <si>
    <t>Rien ne va plus depuis un deuil, un grand malheur</t>
  </si>
  <si>
    <t>Tutto è cominciato dopo un lutto, una grossa disgrazia</t>
  </si>
  <si>
    <t>Q271</t>
  </si>
  <si>
    <t>Beschwerden seit einer grossen Angst od. Furcht</t>
  </si>
  <si>
    <t>Ailments from fear or fright</t>
  </si>
  <si>
    <t>Agravación después de un gran miedo, un gran pavor</t>
  </si>
  <si>
    <t>La simptomoj aperis post subita timego, au ektimego</t>
  </si>
  <si>
    <t>Rien ne va plus depuis une grande peur, une grande frayeur</t>
  </si>
  <si>
    <t>Tutto è cominciato dopo una grande paura, un gran spavento</t>
  </si>
  <si>
    <t>Möglichen Ursachen: Lang dauernde Belastungen</t>
  </si>
  <si>
    <t>Possible causes: long period of trying life</t>
  </si>
  <si>
    <t>Las causas posibles : durante mucho tiempo: una vida afectada</t>
  </si>
  <si>
    <t>La eblaj kauzoj : longatempe : daure malfacila vivo</t>
  </si>
  <si>
    <t>Les causes possibles : pendant longtemps : une vie éprouvante</t>
  </si>
  <si>
    <t>Le cause possibili: per lungo tempo : una vita faticosa</t>
  </si>
  <si>
    <t>Q272</t>
  </si>
  <si>
    <t>Ständige Versuche, schwierige Probleme zu lösen</t>
  </si>
  <si>
    <t>Cause : Constant efforts towards solving difficult problems</t>
  </si>
  <si>
    <t>Causa: Los esfuerzos constantes para los problemas difíciles</t>
  </si>
  <si>
    <t>Kauzo : Konstantaj streboj por malfacilaj problemoj</t>
  </si>
  <si>
    <t>Cause : Des efforts constants pour des problèmes difficiles</t>
  </si>
  <si>
    <t>Causa: sforzi continuati per problemi difficili</t>
  </si>
  <si>
    <t>Q273</t>
  </si>
  <si>
    <t>Wiederholte Enttäuschungen, überdauernder Kummer</t>
  </si>
  <si>
    <t>Cause : Repeated deceptions, lasting grief</t>
  </si>
  <si>
    <t>Causa: Las decepciones repetidas, una gran pena</t>
  </si>
  <si>
    <t>Kauzo : Ripetataj trompoj, frustroj ; longa afliktigho</t>
  </si>
  <si>
    <t>Cause : Des déceptions répétées, un long chagrin</t>
  </si>
  <si>
    <t>Causa: ripetute delusioni, un lungo dispiacere</t>
  </si>
  <si>
    <t>Q274</t>
  </si>
  <si>
    <t>Längere Schlafdefizite, gestörter Schlaf-Wach-Rhythmus</t>
  </si>
  <si>
    <t>Cause : Periods of keeping watch, important lack of sleep</t>
  </si>
  <si>
    <t>Causa: Las largas vigilias, una gran falta de sueño</t>
  </si>
  <si>
    <t>Kauzo : Longaj maldormoj, granda manko de dormo</t>
  </si>
  <si>
    <t>Cause : De longues veilles, un grand manque de sommeil</t>
  </si>
  <si>
    <t>Causa: lunghe veglie, mancanza di sonno</t>
  </si>
  <si>
    <t>Mögliche Ursachen: Lang dauernde toxische Belastungen</t>
  </si>
  <si>
    <t>Possible causes: long period of toxic dependence</t>
  </si>
  <si>
    <t>Las causas posibles : durante mucho tiempo: la dependencia de un tóxico</t>
  </si>
  <si>
    <t>La eblaj kauzoj : longatempe : la dependeco de iu tokso</t>
  </si>
  <si>
    <t>Les causes possibles : pendant longtemps : la dépendance d'un toxique</t>
  </si>
  <si>
    <t>Le cause possibile : per lungo tempo : la dipendenza da una sostanza tossica</t>
  </si>
  <si>
    <t>Q275</t>
  </si>
  <si>
    <t>Gewohnheitsmässiger Alkoholgenuss (Wein, Bier, Likör, usw.)</t>
  </si>
  <si>
    <t>Cause : Habit of drinking alcohol (wine, beer, liquors)</t>
  </si>
  <si>
    <t>Causa: hábito de beber alcohol (vino, cerveza, licores)</t>
  </si>
  <si>
    <t>Kauzo : kutimo trinki alkoholon (vino, biero, likvoro)</t>
  </si>
  <si>
    <t>Cause : habitude de boire de l'alcool (vin, bière, liqueurs)</t>
  </si>
  <si>
    <t>Causa: abitudine a bere alcol (vino, birra, liquori)</t>
  </si>
  <si>
    <t>Q276</t>
  </si>
  <si>
    <t>Gewohnheitsmässiger Tabakgenuss (Rauchen, Kau-, Schnupftabak)</t>
  </si>
  <si>
    <t>Cause : Habit of smoking or chewing tobacco</t>
  </si>
  <si>
    <t>Causa: hábito de fumar o de mascar tabaco</t>
  </si>
  <si>
    <t>Kauzo : kutimo fumi (au machi) tabakon</t>
  </si>
  <si>
    <t>Cause : habitude de fumer ou de chiquer du tabac</t>
  </si>
  <si>
    <t>Causa: abitudine a fumare o a masticare tabacco</t>
  </si>
  <si>
    <t>Q277</t>
  </si>
  <si>
    <t>Gewohnheitsmässiger Genuss grösserer Kaffee- oder Teemengen</t>
  </si>
  <si>
    <t>Cause : Habit of drinking great quantities of coffee or tea</t>
  </si>
  <si>
    <t>Causa: hábito de beber mucho té o café</t>
  </si>
  <si>
    <t>Kauzo : kutimo trinki multe da teon au kafon</t>
  </si>
  <si>
    <t>Cause : habitude de boire beaucoup de thé ou de café</t>
  </si>
  <si>
    <t>Causa: abitudine a bere molti tè o caffè</t>
  </si>
  <si>
    <t>Q278</t>
  </si>
  <si>
    <t>Gewohnheitsmässiger Schlaf-, Schmerzmittel, Drogenabusus</t>
  </si>
  <si>
    <t>Cause : Habit of sleeping pills, narcotics, pain killers</t>
  </si>
  <si>
    <t>Causa: hábito de somníferos, narcóticos, analgésicos.</t>
  </si>
  <si>
    <t>Kauzo : kutimo uzi dormigilojn, narkotikoj, analgezikoj</t>
  </si>
  <si>
    <t>Cause : habitude des somnifères, narcotiques, analgésiques</t>
  </si>
  <si>
    <t>Causa: abitudine ai sonniferi, narcotici, analgesici</t>
  </si>
  <si>
    <t>Fragebogen</t>
  </si>
  <si>
    <t>Questionnary</t>
  </si>
  <si>
    <t>Cuestionario</t>
  </si>
  <si>
    <t>Demandaro</t>
  </si>
  <si>
    <t>Questionario</t>
  </si>
  <si>
    <t>Note</t>
  </si>
  <si>
    <t>Nota</t>
  </si>
  <si>
    <t>Noto</t>
  </si>
  <si>
    <t>Bitte Sprache wählen</t>
  </si>
  <si>
    <t>Select language</t>
  </si>
  <si>
    <t>Seleccione la lengua</t>
  </si>
  <si>
    <t>Elektu la Lingvon</t>
  </si>
  <si>
    <t>Sélectionnez la langue</t>
  </si>
  <si>
    <t>Selezionate la lingua</t>
  </si>
  <si>
    <t>Chapitre</t>
  </si>
  <si>
    <t>Kapitel</t>
  </si>
  <si>
    <t>Chapter</t>
  </si>
  <si>
    <t>Capítulo</t>
  </si>
  <si>
    <t>Chapitro</t>
  </si>
  <si>
    <t>Capitolo</t>
  </si>
  <si>
    <t>Intitulé de la question</t>
  </si>
  <si>
    <t>Symptom</t>
  </si>
  <si>
    <t>Síntoma</t>
  </si>
  <si>
    <t>Simptomo</t>
  </si>
  <si>
    <t>Symptôme</t>
  </si>
  <si>
    <t>Sintomo</t>
  </si>
  <si>
    <t>Symptômes</t>
  </si>
  <si>
    <t>Symptome</t>
  </si>
  <si>
    <t>Symptoms</t>
  </si>
  <si>
    <t>Síntomas</t>
  </si>
  <si>
    <t>Simptomoj</t>
  </si>
  <si>
    <t>Sintomi</t>
  </si>
  <si>
    <t>Résultat</t>
  </si>
  <si>
    <t>Ergebnisse</t>
  </si>
  <si>
    <t>Results</t>
  </si>
  <si>
    <t>Resultados</t>
  </si>
  <si>
    <t>Rezultoj</t>
  </si>
  <si>
    <t>Résultats</t>
  </si>
  <si>
    <t>Risultati</t>
  </si>
  <si>
    <t>Name</t>
  </si>
  <si>
    <t>Nombre</t>
  </si>
  <si>
    <t>Nomo</t>
  </si>
  <si>
    <t>Nome</t>
  </si>
  <si>
    <t>Similarité</t>
  </si>
  <si>
    <t>Ähnlichkeit</t>
  </si>
  <si>
    <t>Similarity</t>
  </si>
  <si>
    <t>Semejanza</t>
  </si>
  <si>
    <t>Simileco</t>
  </si>
  <si>
    <t>Similitudine</t>
  </si>
  <si>
    <t>Erstes Heilmittel</t>
  </si>
  <si>
    <t>First remedy</t>
  </si>
  <si>
    <t>Un remedio</t>
  </si>
  <si>
    <t>Unua rimedo</t>
  </si>
  <si>
    <t>Premier remède</t>
  </si>
  <si>
    <t>Primo rimedio</t>
  </si>
  <si>
    <t>Profil von</t>
  </si>
  <si>
    <t>Profile of</t>
  </si>
  <si>
    <t>Perfil de</t>
  </si>
  <si>
    <t>Profilo de</t>
  </si>
  <si>
    <t>Profil de</t>
  </si>
  <si>
    <t>Profilo di</t>
  </si>
  <si>
    <t>Incertitude</t>
  </si>
  <si>
    <t>Unsicherheit</t>
  </si>
  <si>
    <t>Uncertainty</t>
  </si>
  <si>
    <t>Incertidumbre</t>
  </si>
  <si>
    <t>Necerteco</t>
  </si>
  <si>
    <t>Incertezza</t>
  </si>
  <si>
    <t>Odd Ratio</t>
  </si>
  <si>
    <t>Influence du signe</t>
  </si>
  <si>
    <t>Einfluss des Zeichens</t>
  </si>
  <si>
    <t>Influence of the sign</t>
  </si>
  <si>
    <t>Influencia de la señal</t>
  </si>
  <si>
    <t>Influo de la signo</t>
  </si>
  <si>
    <t>Influenza del sintomo</t>
  </si>
  <si>
    <t>Remarquable</t>
  </si>
  <si>
    <t>heftigst</t>
  </si>
  <si>
    <t>Remarkable</t>
  </si>
  <si>
    <t>Notable</t>
  </si>
  <si>
    <t>Rimarkinda</t>
  </si>
  <si>
    <t>Notevole</t>
  </si>
  <si>
    <t>Très forte</t>
  </si>
  <si>
    <t>sehr stark</t>
  </si>
  <si>
    <t>Very high</t>
  </si>
  <si>
    <t>Muy fuerte</t>
  </si>
  <si>
    <t>Tre forta</t>
  </si>
  <si>
    <t>Molto forte</t>
  </si>
  <si>
    <t>Forte</t>
  </si>
  <si>
    <t>stark</t>
  </si>
  <si>
    <t>High</t>
  </si>
  <si>
    <t>Fuerte</t>
  </si>
  <si>
    <t>Forta</t>
  </si>
  <si>
    <t>Très possible</t>
  </si>
  <si>
    <t>deutlich bemerkbar</t>
  </si>
  <si>
    <t>Very likely</t>
  </si>
  <si>
    <t>Muy posible</t>
  </si>
  <si>
    <t>Tre ebla</t>
  </si>
  <si>
    <t>Molto possibile</t>
  </si>
  <si>
    <t>Possible</t>
  </si>
  <si>
    <t>leicht bemerkbar</t>
  </si>
  <si>
    <t>Likely</t>
  </si>
  <si>
    <t>Posible</t>
  </si>
  <si>
    <t>Ebla</t>
  </si>
  <si>
    <t>Possibile</t>
  </si>
  <si>
    <t>Faible</t>
  </si>
  <si>
    <t>schwach</t>
  </si>
  <si>
    <t>Low</t>
  </si>
  <si>
    <t>Escasa</t>
  </si>
  <si>
    <t>Malforta</t>
  </si>
  <si>
    <t>Debole</t>
  </si>
  <si>
    <t>Très faible</t>
  </si>
  <si>
    <t>sehr schwach</t>
  </si>
  <si>
    <t>Very low</t>
  </si>
  <si>
    <t>Muy escasa</t>
  </si>
  <si>
    <t>Tre malforta</t>
  </si>
  <si>
    <t>Molto debole</t>
  </si>
  <si>
    <t>Consultation MMH</t>
  </si>
  <si>
    <t>Befragung der Datenbank der Software</t>
  </si>
  <si>
    <t>Consultation of the software's database.</t>
  </si>
  <si>
    <t>Consulta de la base de datos del programa</t>
  </si>
  <si>
    <t>Konsulto de la datum-bazo de la logikajho.</t>
  </si>
  <si>
    <t>Consultation de la base de données du logiciel</t>
  </si>
  <si>
    <t>Consultazione del database del programma.</t>
  </si>
  <si>
    <t>Wählen Sie bitte das Mittel in der Zell "E5"</t>
  </si>
  <si>
    <t>Select the remedy in cell "E5"</t>
  </si>
  <si>
    <t>Elige el remedio en la célula "E5"</t>
  </si>
  <si>
    <t>Elektu la rimedion en la chelo "E5"</t>
  </si>
  <si>
    <t>Choisissez le remède dans la cellule "E5"</t>
  </si>
  <si>
    <t>Scegliete il rimedio nella cella "E5"</t>
  </si>
  <si>
    <t>Conseils :</t>
  </si>
  <si>
    <t>Hinweise</t>
  </si>
  <si>
    <t>Advices :</t>
  </si>
  <si>
    <t>Consejos.</t>
  </si>
  <si>
    <t>Konsiloj :</t>
  </si>
  <si>
    <t>Conseils.</t>
  </si>
  <si>
    <t>Consigli :</t>
  </si>
  <si>
    <t>• Das Ziel besteht darin, das Mittel nach der GANZHEIT des Patienten zu wählen. Sie müssen also der Software eine möglich vollständige Beschreibung geben.</t>
  </si>
  <si>
    <t>• The aim is to choose the one best remedy corresponding to the ENTIRE STATE of the patient. Therefore, you need to supply to the program the best possible description.</t>
  </si>
  <si>
    <t>• El objetivo es elegir el remedio según el ESTADO ENTERO del paciente. Deben pues dar al programa la descripción más completa posible.</t>
  </si>
  <si>
    <t>• La celo estas elekti la rimedon laù la TUTA STATO de la paciento. Vi do devas doni al logikajho la priskribon plej eble kompletan.</t>
  </si>
  <si>
    <t>• Le but est de choisir le remède selon l'ETAT ENTIER du patient. Vous devez donc donner au logiciel la description la plus complète possible.</t>
  </si>
  <si>
    <t>• Il scopo è scegliere il rimedo che corrisponde meglio all'INTERO STATO del paziente. Perciò dovete fornire al programma la descrizione più completa possibile.</t>
  </si>
  <si>
    <t>• Um diese Beschreibung zu geben, müssen Sie die gelbe Spalte ausfüllen. Für jedes Zeichen muß der Eintrag der RELATIVEN BEDEUTUNG dieses Symptoms gegenüber der Gesamtsymptomatik des Patienten entsprechen (Zahlenwert von 0 bis 10).</t>
  </si>
  <si>
    <t>• To give this description, you must inform the yelow column. For each sign, the note (from 0 to 10) must traduct the RELATIVE IMPORTANCE of this sign inter the signs of the patient.</t>
  </si>
  <si>
    <t>• Para dar esta descripción, debe informar a la columna amarilla. Para cada señal, la nota (de 0 a 10) debe traducir la IMPORTANCIA RELATIVA de esta señal entre las señales del paciente.</t>
  </si>
  <si>
    <t>• Por doni tiun priskribon, vi devas informi la flava kolumno. Por chiu signo, la noto (de 0 ghis 10) devas traduki LA RELATIVAN GRAVECON de tiu signo inter la signoj de la paciento.</t>
  </si>
  <si>
    <t>• Pour donner cette description, vous devez renseigner la colonne jaune. Pour chaque signe, la note (de 0 à 10) doit traduire L'IMPORTANCE RELATIVE de ce signe parmi les signes du patient.</t>
  </si>
  <si>
    <t>• La descrizione va eseguita compilando la colonna gialla. La valutazione (da 0 a 10) che date a ciascun sintomo deve tradurne L'IMPORTANZA RELATIVA rispetto agli altri sintomi del paziente.</t>
  </si>
  <si>
    <t>• Es ist besser (aber nicht zwingend notwendig) alle Fragen zu beantworten. Denken Sie daran, "0" (= Symptom fehlt) und "?" (= unklar ob das Symptom vorhanden ist)  gut zu unterscheiden.</t>
  </si>
  <si>
    <t>• It is preferable (but not obligatory) to repond at each questions. Think to well distinguish inter : "0" (I afirm that the sign is absent) and "?" (I don't respond because I don't know, or that would not have any sens).</t>
  </si>
  <si>
    <t>• Es preferible (pero no obligatorio) de responder a todas las cuestiones. Piense por hacer correctamente la distinción entre: "0" (afirmo que la señal es ausente) y "?" (no respondo ya que no sé, o eso no tendría sentido).</t>
  </si>
  <si>
    <t>• Prefereblas (sed ne devigas) respondi al chiuj demandoj. Pensu al bone diferenci inter : "0" (mi asertas ke la paciento ne havas tiun simptomo) kaj "?" (mi ne respondas char min ne scias, aù char tiu ne havus sencon).</t>
  </si>
  <si>
    <t>• Il est préférable (mais non obligatoire) de répondre à toutes les questions.  Pensez à bien faire la distinction entre : "0" (j'affirme que le signe est absent) et "?" (je ne répond pas car je ne sais pas, ou cela n'aurait pas de sens).</t>
  </si>
  <si>
    <t>• E' preferibile (ma non obbligatorio)  rispondere a tutte le domande. L'importante è distinguere bene tra :  "0" (dichiaro che il paziente non ha questo sintomo) e  "?" (non rispondo perché non lo so o perché non avrebbe senso).</t>
  </si>
  <si>
    <t>• Konkret wird empfohlen, alle Vermerke zu "?" zu initialisieren. Dafür reicht es "?" in der "E6" Zelle einzugeben und auf die Ecke unten rechts dieser Zelle zweimal zu klicken.</t>
  </si>
  <si>
    <t>• In practice, it is recommended to inicialize all the notes to "?". For that, it suffice to put a "?" in the cell "E6" and to double-clique on the low-right angle of this cell.</t>
  </si>
  <si>
    <t>• En la práctica, se recomienda inicializar todas las notas en "?". Para eso, basta con poner el "?" en la célula "E6" y de pulsar dos veces sobre el ángulo en parte baja a la derecha de esta célula.</t>
  </si>
  <si>
    <t>• En praktiko, estas rekomendinda inicialigi chiujn notojn al "?". Por tio, sufichas meti "?" en la chelo "E6" kaj duoble-klaki la pied-dekstran angulon de tiu chelo.</t>
  </si>
  <si>
    <t>• En pratique, il est recommandé d'initialiser toutes les notes à "?". Pour cela, il suffit de mettre un "?" dans la cellule "E6" et de double-cliquer sur l'angle en bas à droite de cette cellule.</t>
  </si>
  <si>
    <t>• Nella pratica, si consiglia di inserire all'inizio tutti "?". Per far questo, basta mettere un "?" nella cella "E6" e  fare  doppio clic sull'angolo in basso a destra della cella.</t>
  </si>
  <si>
    <t>Lecture des résultats :</t>
  </si>
  <si>
    <t>Bedeutung der Ergebnisse:</t>
  </si>
  <si>
    <t>Reading the results :</t>
  </si>
  <si>
    <t>Lectura de los resultados :</t>
  </si>
  <si>
    <t>Lego de la rezultoj</t>
  </si>
  <si>
    <t>Lettura dei risultati :</t>
  </si>
  <si>
    <t>• "Unsicherheit = 10%" bedeutet: "es gibt eine 10%-ige Wahrscheinlichkeit dafür, dass die 'Patient/Heilmittel' Ähnlichkeit nur zufällig ist".</t>
  </si>
  <si>
    <t>• "Uncertainty = 10 %"  means : "There are 10 chances out of 100 that the 'patient/remedy' likeness  be only random".</t>
  </si>
  <si>
    <t>• "Incertidumbre = 10 %" significan : " "hay 10 oportunidad sobre 100 para que la semejanza ' paciente/remedio ' sea el hecho únicamente de la casualidad".</t>
  </si>
  <si>
    <t>• "Necerteco = 10 %"  signifas : "Estas 10 shancoj sur 100 por ke la simileco 'paciento / kuracilo' estus hazarda"</t>
  </si>
  <si>
    <t>• "Incertitude = 10 %"  signifie : "il y a 10 chance sur 100 pour que la ressemblance 'patient / remède' soit le fait du seul hasard".</t>
  </si>
  <si>
    <t>• "Incertezza = 10 %" significa : "Ci sono 10 probabilità su 100  che la similitudine 'paziente / rimedio'  sia puramente un caso".</t>
  </si>
  <si>
    <t>• "Odd ratio = 10 %"  means : "There are 10 chances out of 100 that the likeness "patient / remedy" be only random".</t>
  </si>
  <si>
    <t>Bewahren-Sie sich ihren kritischen Geist! Obwohl diese Software sorgfältig verwirklicht wurde, kann sie fehlerhaft sein. Vergleichen-Sie die Ergebnisse mit anderen Quellen.</t>
  </si>
  <si>
    <t>• Be critical ! This software has been realised with care, but it can make errors. Cross-check the results with other sources.</t>
  </si>
  <si>
    <t>• ¡Guarde su espíritu crítico! Este programa informático a sido realizado con cuidado, pero puede implicar errores. Comparar los resultados con otras fuentes.</t>
  </si>
  <si>
    <t>. Gardu vian kritik-kapablon ! Tiu logikajho estas zorge realigita, sed tamen ghi povas erari. Kompar-kontrolu la rezultojn kun aliaj fontoj.</t>
  </si>
  <si>
    <t>• Gardez votre esprit critique ! Ce logiciel a été réalisé avec soin, mais il peut comporter des erreurs. Recoupez les résultats avec d'autres sources.</t>
  </si>
  <si>
    <t>• Mantenete il vostro spirito critico ! Questo programma è stato realizzato con attenzione, ma non è esente da errori. Confrontate i risultati con altre fonti.</t>
  </si>
  <si>
    <t>symptome</t>
  </si>
  <si>
    <t>jedes symptom hat eine generelle wichtigkeit</t>
  </si>
  <si>
    <t>user antwort: 0-10.</t>
  </si>
  <si>
    <t>inividuelles gewicht  = symptom gewicht * antwort</t>
  </si>
</sst>
</file>

<file path=xl/styles.xml><?xml version="1.0" encoding="utf-8"?>
<styleSheet xmlns="http://schemas.openxmlformats.org/spreadsheetml/2006/main">
  <numFmts count="10">
    <numFmt numFmtId="164" formatCode="GENERAL"/>
    <numFmt numFmtId="165" formatCode="0.0%"/>
    <numFmt numFmtId="166" formatCode="0%"/>
    <numFmt numFmtId="167" formatCode="0.0000000"/>
    <numFmt numFmtId="168" formatCode="0.0"/>
    <numFmt numFmtId="169" formatCode="0.00%"/>
    <numFmt numFmtId="170" formatCode="0.000000%"/>
    <numFmt numFmtId="171" formatCode="0.0000%"/>
    <numFmt numFmtId="172" formatCode="0"/>
    <numFmt numFmtId="173" formatCode="0.00000%"/>
  </numFmts>
  <fonts count="29">
    <font>
      <sz val="9"/>
      <name val="Arial"/>
      <family val="2"/>
      <charset val="1"/>
    </font>
    <font>
      <sz val="10"/>
      <name val="Arial"/>
      <family val="0"/>
    </font>
    <font>
      <sz val="10"/>
      <name val="Arial"/>
      <family val="0"/>
    </font>
    <font>
      <sz val="10"/>
      <name val="Arial"/>
      <family val="0"/>
    </font>
    <font>
      <sz val="12"/>
      <name val="Geneva"/>
      <family val="2"/>
      <charset val="1"/>
    </font>
    <font>
      <b val="true"/>
      <sz val="9"/>
      <name val="Arial"/>
      <family val="2"/>
      <charset val="1"/>
    </font>
    <font>
      <b val="true"/>
      <sz val="12"/>
      <name val="Geneva"/>
      <family val="2"/>
      <charset val="1"/>
    </font>
    <font>
      <b val="true"/>
      <sz val="12"/>
      <name val="Arial"/>
      <family val="2"/>
      <charset val="1"/>
    </font>
    <font>
      <sz val="12"/>
      <name val="Arial"/>
      <family val="2"/>
      <charset val="1"/>
    </font>
    <font>
      <sz val="11"/>
      <name val="Geneva"/>
      <family val="2"/>
      <charset val="1"/>
    </font>
    <font>
      <i val="true"/>
      <sz val="12"/>
      <color rgb="FF000000"/>
      <name val="Arial"/>
      <family val="2"/>
      <charset val="1"/>
    </font>
    <font>
      <i val="true"/>
      <sz val="9"/>
      <color rgb="FF000000"/>
      <name val="Arial"/>
      <family val="2"/>
      <charset val="1"/>
    </font>
    <font>
      <b val="true"/>
      <i val="true"/>
      <sz val="9"/>
      <color rgb="FF000000"/>
      <name val="Geneva"/>
      <family val="2"/>
      <charset val="1"/>
    </font>
    <font>
      <sz val="9"/>
      <name val="Geneva"/>
      <family val="2"/>
      <charset val="1"/>
    </font>
    <font>
      <i val="true"/>
      <sz val="12"/>
      <name val="Arial"/>
      <family val="2"/>
      <charset val="1"/>
    </font>
    <font>
      <b val="true"/>
      <i val="true"/>
      <sz val="11"/>
      <name val="Geneva"/>
      <family val="2"/>
      <charset val="1"/>
    </font>
    <font>
      <sz val="11"/>
      <name val="Arial"/>
      <family val="2"/>
      <charset val="1"/>
    </font>
    <font>
      <b val="true"/>
      <sz val="14"/>
      <name val="Arial"/>
      <family val="2"/>
      <charset val="1"/>
    </font>
    <font>
      <b val="true"/>
      <sz val="15"/>
      <name val="Arial"/>
      <family val="2"/>
      <charset val="1"/>
    </font>
    <font>
      <sz val="14"/>
      <name val="Arial"/>
      <family val="2"/>
      <charset val="1"/>
    </font>
    <font>
      <sz val="15"/>
      <name val="Arial"/>
      <family val="2"/>
      <charset val="1"/>
    </font>
    <font>
      <sz val="10"/>
      <name val="Arial"/>
      <family val="2"/>
      <charset val="1"/>
    </font>
    <font>
      <b val="true"/>
      <sz val="10"/>
      <name val="Arial"/>
      <family val="2"/>
      <charset val="1"/>
    </font>
    <font>
      <b val="true"/>
      <sz val="9"/>
      <name val="Geneva"/>
      <family val="2"/>
      <charset val="1"/>
    </font>
    <font>
      <i val="true"/>
      <sz val="9"/>
      <name val="Arial"/>
      <family val="2"/>
      <charset val="1"/>
    </font>
    <font>
      <b val="true"/>
      <sz val="11"/>
      <name val="Geneva"/>
      <family val="2"/>
      <charset val="1"/>
    </font>
    <font>
      <b val="true"/>
      <sz val="11"/>
      <name val="Arial"/>
      <family val="2"/>
      <charset val="1"/>
    </font>
    <font>
      <sz val="10"/>
      <color rgb="FF000000"/>
      <name val="Arial"/>
      <family val="2"/>
      <charset val="1"/>
    </font>
    <font>
      <b val="true"/>
      <u val="single"/>
      <sz val="10"/>
      <name val="Arial"/>
      <family val="2"/>
      <charset val="1"/>
    </font>
  </fonts>
  <fills count="16">
    <fill>
      <patternFill patternType="none"/>
    </fill>
    <fill>
      <patternFill patternType="gray125"/>
    </fill>
    <fill>
      <patternFill patternType="solid">
        <fgColor rgb="FFFFFFFF"/>
        <bgColor rgb="FFFFFFCC"/>
      </patternFill>
    </fill>
    <fill>
      <patternFill patternType="solid">
        <fgColor rgb="FFFFFF99"/>
        <bgColor rgb="FFFFFFCC"/>
      </patternFill>
    </fill>
    <fill>
      <patternFill patternType="solid">
        <fgColor rgb="FF00FFFF"/>
        <bgColor rgb="FF00CCFF"/>
      </patternFill>
    </fill>
    <fill>
      <patternFill patternType="solid">
        <fgColor rgb="FFFFFF00"/>
        <bgColor rgb="FFFFFF00"/>
      </patternFill>
    </fill>
    <fill>
      <patternFill patternType="solid">
        <fgColor rgb="FFCCFFFF"/>
        <bgColor rgb="FFCCFFFF"/>
      </patternFill>
    </fill>
    <fill>
      <patternFill patternType="solid">
        <fgColor rgb="FFFAC090"/>
        <bgColor rgb="FFC0C0C0"/>
      </patternFill>
    </fill>
    <fill>
      <patternFill patternType="solid">
        <fgColor rgb="FFD99694"/>
        <bgColor rgb="FFFF99CC"/>
      </patternFill>
    </fill>
    <fill>
      <patternFill patternType="solid">
        <fgColor rgb="FF808080"/>
        <bgColor rgb="FF969696"/>
      </patternFill>
    </fill>
    <fill>
      <patternFill patternType="solid">
        <fgColor rgb="FFFF0000"/>
        <bgColor rgb="FFFF3333"/>
      </patternFill>
    </fill>
    <fill>
      <patternFill patternType="solid">
        <fgColor rgb="FF0000FF"/>
        <bgColor rgb="FF0000FF"/>
      </patternFill>
    </fill>
    <fill>
      <patternFill patternType="solid">
        <fgColor rgb="FF00FF66"/>
        <bgColor rgb="FF00FF00"/>
      </patternFill>
    </fill>
    <fill>
      <patternFill patternType="solid">
        <fgColor rgb="FFCC9900"/>
        <bgColor rgb="FF808000"/>
      </patternFill>
    </fill>
    <fill>
      <patternFill patternType="solid">
        <fgColor rgb="FFFF3333"/>
        <bgColor rgb="FFFF0000"/>
      </patternFill>
    </fill>
    <fill>
      <patternFill patternType="solid">
        <fgColor rgb="FF00FF00"/>
        <bgColor rgb="FF00FF66"/>
      </patternFill>
    </fill>
  </fills>
  <borders count="101">
    <border diagonalUp="false" diagonalDown="false">
      <left/>
      <right/>
      <top/>
      <bottom/>
      <diagonal/>
    </border>
    <border diagonalUp="false" diagonalDown="false">
      <left style="thick"/>
      <right style="thick"/>
      <top style="thick"/>
      <bottom style="thick"/>
      <diagonal/>
    </border>
    <border diagonalUp="false" diagonalDown="false">
      <left/>
      <right/>
      <top style="thin"/>
      <bottom/>
      <diagonal/>
    </border>
    <border diagonalUp="false" diagonalDown="false">
      <left style="thick"/>
      <right style="thin"/>
      <top style="thick"/>
      <bottom/>
      <diagonal/>
    </border>
    <border diagonalUp="false" diagonalDown="false">
      <left style="thin"/>
      <right style="thin"/>
      <top style="thick"/>
      <bottom style="thin"/>
      <diagonal/>
    </border>
    <border diagonalUp="false" diagonalDown="false">
      <left/>
      <right/>
      <top style="medium"/>
      <bottom style="medium"/>
      <diagonal/>
    </border>
    <border diagonalUp="false" diagonalDown="false">
      <left style="thick"/>
      <right style="thick"/>
      <top style="medium"/>
      <bottom style="thick"/>
      <diagonal/>
    </border>
    <border diagonalUp="false" diagonalDown="false">
      <left/>
      <right/>
      <top/>
      <bottom style="medium"/>
      <diagonal/>
    </border>
    <border diagonalUp="false" diagonalDown="false">
      <left style="medium"/>
      <right style="thick"/>
      <top/>
      <bottom style="medium"/>
      <diagonal/>
    </border>
    <border diagonalUp="false" diagonalDown="false">
      <left style="thick"/>
      <right/>
      <top style="thick"/>
      <bottom/>
      <diagonal/>
    </border>
    <border diagonalUp="false" diagonalDown="false">
      <left style="thick"/>
      <right style="thin"/>
      <top style="medium"/>
      <bottom/>
      <diagonal/>
    </border>
    <border diagonalUp="false" diagonalDown="false">
      <left style="thin"/>
      <right style="thin"/>
      <top style="medium"/>
      <bottom/>
      <diagonal/>
    </border>
    <border diagonalUp="false" diagonalDown="false">
      <left style="thin"/>
      <right/>
      <top/>
      <bottom style="medium"/>
      <diagonal/>
    </border>
    <border diagonalUp="false" diagonalDown="false">
      <left style="medium"/>
      <right style="thin"/>
      <top/>
      <bottom style="medium"/>
      <diagonal/>
    </border>
    <border diagonalUp="false" diagonalDown="false">
      <left style="thin"/>
      <right style="thick"/>
      <top/>
      <bottom style="medium"/>
      <diagonal/>
    </border>
    <border diagonalUp="false" diagonalDown="false">
      <left style="medium"/>
      <right/>
      <top style="medium"/>
      <bottom/>
      <diagonal/>
    </border>
    <border diagonalUp="false" diagonalDown="false">
      <left style="thin"/>
      <right/>
      <top style="medium"/>
      <bottom/>
      <diagonal/>
    </border>
    <border diagonalUp="false" diagonalDown="false">
      <left style="medium"/>
      <right style="thin"/>
      <top style="medium"/>
      <bottom/>
      <diagonal/>
    </border>
    <border diagonalUp="false" diagonalDown="false">
      <left style="thin"/>
      <right style="thick"/>
      <top style="medium"/>
      <bottom/>
      <diagonal/>
    </border>
    <border diagonalUp="false" diagonalDown="false">
      <left style="medium"/>
      <right/>
      <top/>
      <bottom/>
      <diagonal/>
    </border>
    <border diagonalUp="false" diagonalDown="false">
      <left style="thick"/>
      <right style="thin"/>
      <top/>
      <bottom/>
      <diagonal/>
    </border>
    <border diagonalUp="false" diagonalDown="false">
      <left style="thin"/>
      <right style="thin"/>
      <top/>
      <bottom/>
      <diagonal/>
    </border>
    <border diagonalUp="false" diagonalDown="false">
      <left style="medium"/>
      <right style="thin"/>
      <top/>
      <bottom/>
      <diagonal/>
    </border>
    <border diagonalUp="false" diagonalDown="false">
      <left style="thin"/>
      <right style="thick"/>
      <top/>
      <bottom/>
      <diagonal/>
    </border>
    <border diagonalUp="false" diagonalDown="false">
      <left style="medium"/>
      <right/>
      <top style="double"/>
      <bottom/>
      <diagonal/>
    </border>
    <border diagonalUp="false" diagonalDown="false">
      <left style="thick"/>
      <right style="thin"/>
      <top style="double"/>
      <bottom/>
      <diagonal/>
    </border>
    <border diagonalUp="false" diagonalDown="false">
      <left style="thin"/>
      <right style="thin"/>
      <top style="double"/>
      <bottom/>
      <diagonal/>
    </border>
    <border diagonalUp="false" diagonalDown="false">
      <left style="medium"/>
      <right style="thin"/>
      <top style="double"/>
      <bottom/>
      <diagonal/>
    </border>
    <border diagonalUp="false" diagonalDown="false">
      <left style="thin"/>
      <right style="thick"/>
      <top style="double"/>
      <bottom/>
      <diagonal/>
    </border>
    <border diagonalUp="false" diagonalDown="false">
      <left style="medium"/>
      <right/>
      <top/>
      <bottom style="double"/>
      <diagonal/>
    </border>
    <border diagonalUp="false" diagonalDown="false">
      <left style="thick"/>
      <right style="thin"/>
      <top/>
      <bottom style="double"/>
      <diagonal/>
    </border>
    <border diagonalUp="false" diagonalDown="false">
      <left style="thin"/>
      <right style="thin"/>
      <top/>
      <bottom style="double"/>
      <diagonal/>
    </border>
    <border diagonalUp="false" diagonalDown="false">
      <left style="medium"/>
      <right style="thin"/>
      <top/>
      <bottom style="double"/>
      <diagonal/>
    </border>
    <border diagonalUp="false" diagonalDown="false">
      <left style="thin"/>
      <right style="thick"/>
      <top/>
      <bottom style="double"/>
      <diagonal/>
    </border>
    <border diagonalUp="false" diagonalDown="false">
      <left style="medium"/>
      <right/>
      <top/>
      <bottom style="thick"/>
      <diagonal/>
    </border>
    <border diagonalUp="false" diagonalDown="false">
      <left style="thick"/>
      <right style="thin"/>
      <top/>
      <bottom style="thick"/>
      <diagonal/>
    </border>
    <border diagonalUp="false" diagonalDown="false">
      <left style="thin"/>
      <right style="thin"/>
      <top/>
      <bottom style="thick"/>
      <diagonal/>
    </border>
    <border diagonalUp="false" diagonalDown="false">
      <left style="medium"/>
      <right style="thin"/>
      <top/>
      <bottom style="thick"/>
      <diagonal/>
    </border>
    <border diagonalUp="false" diagonalDown="false">
      <left style="thin"/>
      <right style="thick"/>
      <top/>
      <bottom style="thick"/>
      <diagonal/>
    </border>
    <border diagonalUp="false" diagonalDown="false">
      <left style="thick"/>
      <right/>
      <top style="thick"/>
      <bottom style="thin"/>
      <diagonal/>
    </border>
    <border diagonalUp="false" diagonalDown="false">
      <left style="thin"/>
      <right style="thin"/>
      <top style="thick"/>
      <bottom/>
      <diagonal/>
    </border>
    <border diagonalUp="false" diagonalDown="false">
      <left style="medium"/>
      <right style="thin"/>
      <top style="thick"/>
      <bottom/>
      <diagonal/>
    </border>
    <border diagonalUp="false" diagonalDown="false">
      <left style="thin"/>
      <right style="thick"/>
      <top style="thick"/>
      <bottom/>
      <diagonal/>
    </border>
    <border diagonalUp="false" diagonalDown="false">
      <left style="thick"/>
      <right/>
      <top style="thin"/>
      <bottom style="thin"/>
      <diagonal/>
    </border>
    <border diagonalUp="false" diagonalDown="false">
      <left style="thin"/>
      <right style="thin"/>
      <top style="thin"/>
      <bottom style="thin"/>
      <diagonal/>
    </border>
    <border diagonalUp="false" diagonalDown="false">
      <left style="thick"/>
      <right/>
      <top style="thin"/>
      <bottom style="thick"/>
      <diagonal/>
    </border>
    <border diagonalUp="false" diagonalDown="false">
      <left style="thin"/>
      <right style="thin"/>
      <top style="thin"/>
      <bottom style="thick"/>
      <diagonal/>
    </border>
    <border diagonalUp="false" diagonalDown="false">
      <left style="thick"/>
      <right/>
      <top/>
      <bottom/>
      <diagonal/>
    </border>
    <border diagonalUp="false" diagonalDown="false">
      <left style="thick"/>
      <right style="thin"/>
      <top style="double"/>
      <bottom style="double"/>
      <diagonal/>
    </border>
    <border diagonalUp="false" diagonalDown="false">
      <left style="thin"/>
      <right style="thin"/>
      <top style="double"/>
      <bottom style="double"/>
      <diagonal/>
    </border>
    <border diagonalUp="false" diagonalDown="false">
      <left style="medium"/>
      <right style="thin"/>
      <top style="double"/>
      <bottom style="double"/>
      <diagonal/>
    </border>
    <border diagonalUp="false" diagonalDown="false">
      <left style="thin"/>
      <right style="thick"/>
      <top style="double"/>
      <bottom style="double"/>
      <diagonal/>
    </border>
    <border diagonalUp="false" diagonalDown="false">
      <left style="thick"/>
      <right/>
      <top/>
      <bottom style="thick"/>
      <diagonal/>
    </border>
    <border diagonalUp="false" diagonalDown="false">
      <left style="medium"/>
      <right/>
      <top/>
      <bottom style="medium"/>
      <diagonal/>
    </border>
    <border diagonalUp="false" diagonalDown="false">
      <left/>
      <right/>
      <top style="thick"/>
      <bottom/>
      <diagonal/>
    </border>
    <border diagonalUp="false" diagonalDown="false">
      <left style="thick"/>
      <right style="thick"/>
      <top style="thick"/>
      <bottom/>
      <diagonal/>
    </border>
    <border diagonalUp="false" diagonalDown="false">
      <left style="thick"/>
      <right style="thin"/>
      <top style="thin"/>
      <bottom style="thin"/>
      <diagonal/>
    </border>
    <border diagonalUp="false" diagonalDown="false">
      <left style="thin"/>
      <right/>
      <top style="thin"/>
      <bottom style="thin"/>
      <diagonal/>
    </border>
    <border diagonalUp="false" diagonalDown="false">
      <left/>
      <right/>
      <top style="thin"/>
      <bottom style="thin"/>
      <diagonal/>
    </border>
    <border diagonalUp="false" diagonalDown="false">
      <left style="thin"/>
      <right style="thick"/>
      <top style="thin"/>
      <bottom style="thin"/>
      <diagonal/>
    </border>
    <border diagonalUp="false" diagonalDown="false">
      <left/>
      <right style="thin"/>
      <top style="thin"/>
      <bottom style="thin"/>
      <diagonal/>
    </border>
    <border diagonalUp="false" diagonalDown="false">
      <left style="thick"/>
      <right style="thin"/>
      <top style="thin"/>
      <bottom style="thick"/>
      <diagonal/>
    </border>
    <border diagonalUp="false" diagonalDown="false">
      <left style="thin"/>
      <right/>
      <top style="thin"/>
      <bottom style="thick"/>
      <diagonal/>
    </border>
    <border diagonalUp="false" diagonalDown="false">
      <left/>
      <right style="thin"/>
      <top style="thin"/>
      <bottom style="thick"/>
      <diagonal/>
    </border>
    <border diagonalUp="false" diagonalDown="false">
      <left style="thin"/>
      <right style="thick"/>
      <top style="thin"/>
      <bottom style="thick"/>
      <diagonal/>
    </border>
    <border diagonalUp="false" diagonalDown="false">
      <left style="thick"/>
      <right style="thick"/>
      <top/>
      <bottom/>
      <diagonal/>
    </border>
    <border diagonalUp="false" diagonalDown="false">
      <left style="thick"/>
      <right style="thick"/>
      <top/>
      <bottom style="thick"/>
      <diagonal/>
    </border>
    <border diagonalUp="false" diagonalDown="false">
      <left/>
      <right/>
      <top/>
      <bottom style="thick"/>
      <diagonal/>
    </border>
    <border diagonalUp="false" diagonalDown="false">
      <left/>
      <right/>
      <top style="thick"/>
      <bottom style="medium"/>
      <diagonal/>
    </border>
    <border diagonalUp="false" diagonalDown="false">
      <left/>
      <right/>
      <top style="thick"/>
      <bottom style="thin"/>
      <diagonal/>
    </border>
    <border diagonalUp="false" diagonalDown="false">
      <left/>
      <right style="thick"/>
      <top style="thick"/>
      <bottom style="thin"/>
      <diagonal/>
    </border>
    <border diagonalUp="false" diagonalDown="false">
      <left style="thin"/>
      <right style="medium"/>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style="medium"/>
      <bottom style="thin"/>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style="thin"/>
      <top style="thin"/>
      <bottom/>
      <diagonal/>
    </border>
    <border diagonalUp="false" diagonalDown="false">
      <left style="thin"/>
      <right style="medium"/>
      <top style="thin"/>
      <bottom/>
      <diagonal/>
    </border>
    <border diagonalUp="false" diagonalDown="false">
      <left style="medium"/>
      <right/>
      <top style="thin"/>
      <bottom/>
      <diagonal/>
    </border>
    <border diagonalUp="false" diagonalDown="false">
      <left/>
      <right style="medium"/>
      <top style="thin"/>
      <bottom/>
      <diagonal/>
    </border>
    <border diagonalUp="false" diagonalDown="false">
      <left/>
      <right style="medium"/>
      <top/>
      <bottom/>
      <diagonal/>
    </border>
    <border diagonalUp="false" diagonalDown="false">
      <left style="thin"/>
      <right style="medium"/>
      <top/>
      <bottom/>
      <diagonal/>
    </border>
    <border diagonalUp="false" diagonalDown="false">
      <left/>
      <right/>
      <top/>
      <bottom style="hair"/>
      <diagonal/>
    </border>
    <border diagonalUp="false" diagonalDown="false">
      <left style="medium"/>
      <right style="thin"/>
      <top/>
      <bottom style="hair"/>
      <diagonal/>
    </border>
    <border diagonalUp="false" diagonalDown="false">
      <left style="thin"/>
      <right style="medium"/>
      <top/>
      <bottom style="hair"/>
      <diagonal/>
    </border>
    <border diagonalUp="false" diagonalDown="false">
      <left style="medium"/>
      <right/>
      <top/>
      <bottom style="hair"/>
      <diagonal/>
    </border>
    <border diagonalUp="false" diagonalDown="false">
      <left/>
      <right style="medium"/>
      <top/>
      <bottom style="hair"/>
      <diagonal/>
    </border>
    <border diagonalUp="false" diagonalDown="false">
      <left style="thin"/>
      <right style="medium"/>
      <top/>
      <bottom style="medium"/>
      <diagonal/>
    </border>
    <border diagonalUp="false" diagonalDown="false">
      <left/>
      <right style="medium"/>
      <top/>
      <bottom style="medium"/>
      <diagonal/>
    </border>
    <border diagonalUp="false" diagonalDown="false">
      <left style="medium"/>
      <right style="medium"/>
      <top style="medium"/>
      <bottom style="thin"/>
      <diagonal/>
    </border>
    <border diagonalUp="false" diagonalDown="false">
      <left style="thin"/>
      <right/>
      <top/>
      <bottom/>
      <diagonal/>
    </border>
    <border diagonalUp="false" diagonalDown="false">
      <left style="medium"/>
      <right/>
      <top/>
      <bottom style="thin"/>
      <diagonal/>
    </border>
    <border diagonalUp="false" diagonalDown="false">
      <left/>
      <right style="medium"/>
      <top/>
      <bottom style="thin"/>
      <diagonal/>
    </border>
    <border diagonalUp="false" diagonalDown="false">
      <left/>
      <right style="thin"/>
      <top style="medium"/>
      <bottom style="thin"/>
      <diagonal/>
    </border>
    <border diagonalUp="false" diagonalDown="false">
      <left style="medium"/>
      <right/>
      <top style="thin"/>
      <bottom style="thin"/>
      <diagonal/>
    </border>
    <border diagonalUp="false" diagonalDown="false">
      <left/>
      <right style="medium"/>
      <top style="thin"/>
      <bottom style="thin"/>
      <diagonal/>
    </border>
    <border diagonalUp="false" diagonalDown="false">
      <left/>
      <right style="thin"/>
      <top/>
      <bottom/>
      <diagonal/>
    </border>
    <border diagonalUp="false" diagonalDown="false">
      <left style="thin"/>
      <right style="medium"/>
      <top style="thin"/>
      <bottom style="thin"/>
      <diagonal/>
    </border>
    <border diagonalUp="false" diagonalDown="false">
      <left/>
      <right style="thin"/>
      <top/>
      <bottom style="medium"/>
      <diagonal/>
    </border>
    <border diagonalUp="false" diagonalDown="false">
      <left/>
      <right style="thin"/>
      <top style="medium"/>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2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2" borderId="0" xfId="0" applyFont="false" applyBorder="false" applyAlignment="true" applyProtection="true">
      <alignment horizontal="general" vertical="bottom" textRotation="0" wrapText="false" indent="0" shrinkToFit="false"/>
      <protection locked="true" hidden="false"/>
    </xf>
    <xf numFmtId="164" fontId="4" fillId="0" borderId="1" xfId="0" applyFont="true" applyBorder="true" applyAlignment="true" applyProtection="true">
      <alignment horizontal="general" vertical="center" textRotation="0" wrapText="false" indent="0" shrinkToFit="false"/>
      <protection locked="true" hidden="false"/>
    </xf>
    <xf numFmtId="164" fontId="0" fillId="0" borderId="0" xfId="0" applyFont="fals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0" fillId="2" borderId="3" xfId="0" applyFont="false" applyBorder="true" applyAlignment="true" applyProtection="true">
      <alignment horizontal="general" vertical="center" textRotation="0" wrapText="false" indent="0" shrinkToFit="false"/>
      <protection locked="true" hidden="false"/>
    </xf>
    <xf numFmtId="164" fontId="5" fillId="0" borderId="0" xfId="0" applyFont="true" applyBorder="false" applyAlignment="true" applyProtection="true">
      <alignment horizontal="left" vertical="center"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true" applyAlignment="true" applyProtection="true">
      <alignment horizontal="general" vertical="bottom" textRotation="0" wrapText="false" indent="0" shrinkToFit="false"/>
      <protection locked="true" hidden="false"/>
    </xf>
    <xf numFmtId="164" fontId="6" fillId="3" borderId="4" xfId="0" applyFont="true" applyBorder="true" applyAlignment="true" applyProtection="true">
      <alignment horizontal="center" vertical="center" textRotation="0" wrapText="false" indent="0" shrinkToFit="false"/>
      <protection locked="fals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tru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center" textRotation="0" wrapText="true" indent="0" shrinkToFit="false"/>
      <protection locked="true" hidden="false"/>
    </xf>
    <xf numFmtId="164" fontId="9" fillId="0" borderId="0" xfId="0" applyFont="true" applyBorder="false" applyAlignment="true" applyProtection="true">
      <alignment horizontal="general" vertical="bottom" textRotation="0" wrapText="tru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7" fillId="4" borderId="0" xfId="0" applyFont="true" applyBorder="false" applyAlignment="true" applyProtection="true">
      <alignment horizontal="general" vertical="center" textRotation="0" wrapText="false" indent="0" shrinkToFit="false"/>
      <protection locked="true" hidden="false"/>
    </xf>
    <xf numFmtId="164" fontId="5" fillId="4" borderId="0" xfId="0" applyFont="true" applyBorder="false" applyAlignment="true" applyProtection="true">
      <alignment horizontal="general" vertical="bottom" textRotation="0" wrapText="true" indent="0" shrinkToFit="false"/>
      <protection locked="true" hidden="false"/>
    </xf>
    <xf numFmtId="164" fontId="5" fillId="4"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7" fillId="4" borderId="0" xfId="0" applyFont="true" applyBorder="false" applyAlignment="true" applyProtection="true">
      <alignment horizontal="general" vertical="center" textRotation="0" wrapText="true" indent="0" shrinkToFit="false"/>
      <protection locked="true" hidden="false"/>
    </xf>
    <xf numFmtId="164" fontId="10" fillId="0" borderId="0" xfId="0" applyFont="true" applyBorder="true" applyAlignment="true" applyProtection="true">
      <alignment horizontal="general" vertical="center" textRotation="0" wrapText="true" indent="0" shrinkToFit="false"/>
      <protection locked="true" hidden="false"/>
    </xf>
    <xf numFmtId="164" fontId="11" fillId="0" borderId="0" xfId="0" applyFont="true" applyBorder="false" applyAlignment="true" applyProtection="true">
      <alignment horizontal="general" vertical="bottom" textRotation="0" wrapText="true" indent="0" shrinkToFit="false"/>
      <protection locked="true" hidden="false"/>
    </xf>
    <xf numFmtId="164" fontId="11" fillId="0"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center" textRotation="0" wrapText="true" indent="0" shrinkToFit="false"/>
      <protection locked="true" hidden="false"/>
    </xf>
    <xf numFmtId="164" fontId="12" fillId="0" borderId="0" xfId="0" applyFont="true" applyBorder="false" applyAlignment="true" applyProtection="true">
      <alignment horizontal="general" vertical="bottom" textRotation="0" wrapText="true" indent="0" shrinkToFit="false"/>
      <protection locked="true" hidden="false"/>
    </xf>
    <xf numFmtId="164" fontId="13" fillId="0" borderId="0" xfId="0" applyFont="true" applyBorder="false" applyAlignment="true" applyProtection="true">
      <alignment horizontal="general" vertical="bottom" textRotation="0" wrapText="true" indent="0" shrinkToFit="false"/>
      <protection locked="true" hidden="false"/>
    </xf>
    <xf numFmtId="164" fontId="14" fillId="0" borderId="0" xfId="0" applyFont="true" applyBorder="false" applyAlignment="true" applyProtection="true">
      <alignment horizontal="general" vertical="center" textRotation="0" wrapText="true" indent="0" shrinkToFit="false"/>
      <protection locked="true" hidden="false"/>
    </xf>
    <xf numFmtId="164" fontId="15" fillId="0" borderId="0" xfId="0" applyFont="true" applyBorder="false" applyAlignment="true" applyProtection="true">
      <alignment horizontal="general" vertical="bottom" textRotation="0" wrapText="tru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center" textRotation="0" wrapText="true" indent="0" shrinkToFit="false"/>
      <protection locked="true" hidden="false"/>
    </xf>
    <xf numFmtId="164" fontId="16" fillId="0" borderId="0" xfId="0" applyFont="true" applyBorder="false" applyAlignment="true" applyProtection="true">
      <alignment horizontal="general" vertical="bottom" textRotation="0" wrapText="tru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4" fontId="17" fillId="0" borderId="0" xfId="0" applyFont="true" applyBorder="false" applyAlignment="true" applyProtection="true">
      <alignment horizontal="center" vertical="center" textRotation="0" wrapText="false" indent="0" shrinkToFit="false"/>
      <protection locked="true" hidden="false"/>
    </xf>
    <xf numFmtId="164" fontId="17" fillId="0" borderId="0" xfId="0" applyFont="true" applyBorder="false" applyAlignment="true" applyProtection="true">
      <alignment horizontal="general" vertical="bottom" textRotation="0" wrapText="tru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64" fontId="8" fillId="0" borderId="0" xfId="0" applyFont="true" applyBorder="false" applyAlignment="true" applyProtection="false">
      <alignment horizontal="general" vertical="center" textRotation="0" wrapText="true" indent="0" shrinkToFit="false"/>
      <protection locked="true" hidden="false"/>
    </xf>
    <xf numFmtId="164" fontId="8"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8" fillId="5" borderId="0" xfId="0" applyFont="true" applyBorder="false" applyAlignment="true" applyProtection="false">
      <alignment horizontal="general" vertical="center" textRotation="0" wrapText="false" indent="0" shrinkToFit="false"/>
      <protection locked="true" hidden="false"/>
    </xf>
    <xf numFmtId="164" fontId="8" fillId="5" borderId="0" xfId="0" applyFont="true" applyBorder="false" applyAlignment="true" applyProtection="true">
      <alignment horizontal="general" vertical="center" textRotation="0" wrapText="false" indent="0" shrinkToFit="false"/>
      <protection locked="true" hidden="false"/>
    </xf>
    <xf numFmtId="164" fontId="18" fillId="0" borderId="0" xfId="0" applyFont="true" applyBorder="true" applyAlignment="true" applyProtection="false">
      <alignment horizontal="left" vertical="center" textRotation="0" wrapText="false" indent="0" shrinkToFit="false"/>
      <protection locked="true" hidden="false"/>
    </xf>
    <xf numFmtId="164" fontId="0" fillId="0" borderId="0" xfId="0" applyFont="true" applyBorder="true" applyAlignment="true" applyProtection="false">
      <alignment horizontal="left" vertical="center" textRotation="0" wrapText="false" indent="0" shrinkToFit="false"/>
      <protection locked="true" hidden="false"/>
    </xf>
    <xf numFmtId="164" fontId="0" fillId="0" borderId="0" xfId="0" applyFont="true" applyBorder="true" applyAlignment="true" applyProtection="true">
      <alignment horizontal="left" vertical="center" textRotation="0" wrapText="false" indent="0" shrinkToFit="false"/>
      <protection locked="true" hidden="false"/>
    </xf>
    <xf numFmtId="164" fontId="8" fillId="0" borderId="5" xfId="0" applyFont="true" applyBorder="true" applyAlignment="true" applyProtection="false">
      <alignment horizontal="general" vertical="center" textRotation="0" wrapText="true" indent="0" shrinkToFit="false"/>
      <protection locked="true" hidden="false"/>
    </xf>
    <xf numFmtId="164" fontId="7" fillId="0" borderId="6" xfId="0" applyFont="true" applyBorder="true" applyAlignment="true" applyProtection="true">
      <alignment horizontal="center" vertical="center" textRotation="0" wrapText="true" indent="0" shrinkToFit="false"/>
      <protection locked="true" hidden="false"/>
    </xf>
    <xf numFmtId="164" fontId="0" fillId="0" borderId="5" xfId="0" applyFont="false" applyBorder="true" applyAlignment="true" applyProtection="false">
      <alignment horizontal="general" vertical="center" textRotation="0" wrapText="false" indent="0" shrinkToFit="false"/>
      <protection locked="true" hidden="false"/>
    </xf>
    <xf numFmtId="164" fontId="8" fillId="0" borderId="5" xfId="0" applyFont="true" applyBorder="true" applyAlignment="true" applyProtection="false">
      <alignment horizontal="general" vertical="center" textRotation="0" wrapText="false" indent="0" shrinkToFit="false"/>
      <protection locked="true" hidden="false"/>
    </xf>
    <xf numFmtId="164" fontId="7" fillId="0" borderId="0" xfId="0" applyFont="true" applyBorder="false" applyAlignment="true" applyProtection="false">
      <alignment horizontal="general" vertical="center" textRotation="0" wrapText="false" indent="0" shrinkToFit="false"/>
      <protection locked="true" hidden="false"/>
    </xf>
    <xf numFmtId="164" fontId="7" fillId="3" borderId="7" xfId="0" applyFont="true" applyBorder="true" applyAlignment="true" applyProtection="false">
      <alignment horizontal="center" vertical="center" textRotation="0" wrapText="true" indent="0" shrinkToFit="false"/>
      <protection locked="true" hidden="false"/>
    </xf>
    <xf numFmtId="164" fontId="7" fillId="6" borderId="8" xfId="0" applyFont="true" applyBorder="true" applyAlignment="true" applyProtection="true">
      <alignment horizontal="general" vertical="center" textRotation="0" wrapText="true" indent="0" shrinkToFit="false"/>
      <protection locked="true" hidden="false"/>
    </xf>
    <xf numFmtId="164" fontId="7" fillId="0" borderId="9" xfId="0" applyFont="true" applyBorder="true" applyAlignment="true" applyProtection="false">
      <alignment horizontal="general" vertical="center" textRotation="0" wrapText="false" indent="0" shrinkToFit="false"/>
      <protection locked="true" hidden="false"/>
    </xf>
    <xf numFmtId="164" fontId="7" fillId="0" borderId="10" xfId="0" applyFont="true" applyBorder="true" applyAlignment="true" applyProtection="false">
      <alignment horizontal="center" vertical="center" textRotation="0" wrapText="true" indent="0" shrinkToFit="false"/>
      <protection locked="true" hidden="false"/>
    </xf>
    <xf numFmtId="164" fontId="7" fillId="0" borderId="11" xfId="0" applyFont="true" applyBorder="true" applyAlignment="true" applyProtection="false">
      <alignment horizontal="center" vertical="center" textRotation="0" wrapText="false" indent="0" shrinkToFit="false"/>
      <protection locked="true" hidden="false"/>
    </xf>
    <xf numFmtId="164" fontId="7" fillId="0" borderId="11" xfId="0" applyFont="true" applyBorder="true" applyAlignment="true" applyProtection="false">
      <alignment horizontal="center" vertical="center" textRotation="0" wrapText="true" indent="0" shrinkToFit="false"/>
      <protection locked="true" hidden="false"/>
    </xf>
    <xf numFmtId="164" fontId="7" fillId="3" borderId="12" xfId="0" applyFont="true" applyBorder="true" applyAlignment="true" applyProtection="false">
      <alignment horizontal="center" vertical="center" textRotation="0" wrapText="false" indent="0" shrinkToFit="false"/>
      <protection locked="true" hidden="false"/>
    </xf>
    <xf numFmtId="164" fontId="7" fillId="6" borderId="13" xfId="0" applyFont="true" applyBorder="true" applyAlignment="true" applyProtection="true">
      <alignment horizontal="center" vertical="center" textRotation="0" wrapText="true" indent="0" shrinkToFit="false"/>
      <protection locked="true" hidden="false"/>
    </xf>
    <xf numFmtId="164" fontId="7" fillId="6" borderId="14"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true" applyAlignment="true" applyProtection="false">
      <alignment horizontal="general" vertical="center" textRotation="0" wrapText="false" indent="0" shrinkToFit="false"/>
      <protection locked="true" hidden="false"/>
    </xf>
    <xf numFmtId="164" fontId="8" fillId="0" borderId="15" xfId="0" applyFont="true" applyBorder="true" applyAlignment="true" applyProtection="false">
      <alignment horizontal="general" vertical="center" textRotation="0" wrapText="false" indent="0" shrinkToFit="false"/>
      <protection locked="true" hidden="false"/>
    </xf>
    <xf numFmtId="164" fontId="7" fillId="0" borderId="10" xfId="0" applyFont="true" applyBorder="true" applyAlignment="true" applyProtection="false">
      <alignment horizontal="general" vertical="center" textRotation="0" wrapText="true" indent="0" shrinkToFit="false"/>
      <protection locked="true" hidden="false"/>
    </xf>
    <xf numFmtId="164" fontId="8" fillId="0" borderId="11" xfId="0" applyFont="true" applyBorder="true" applyAlignment="true" applyProtection="false">
      <alignment horizontal="right" vertical="center" textRotation="0" wrapText="false" indent="0" shrinkToFit="false"/>
      <protection locked="true" hidden="false"/>
    </xf>
    <xf numFmtId="164" fontId="8" fillId="0" borderId="11" xfId="0" applyFont="true" applyBorder="true" applyAlignment="true" applyProtection="false">
      <alignment horizontal="general" vertical="center" textRotation="0" wrapText="false" indent="0" shrinkToFit="false"/>
      <protection locked="true" hidden="false"/>
    </xf>
    <xf numFmtId="164" fontId="17" fillId="3" borderId="16" xfId="0" applyFont="true" applyBorder="true" applyAlignment="true" applyProtection="true">
      <alignment horizontal="center" vertical="center" textRotation="0" wrapText="false" indent="0" shrinkToFit="false"/>
      <protection locked="false" hidden="false"/>
    </xf>
    <xf numFmtId="164" fontId="19" fillId="6" borderId="17" xfId="0" applyFont="true" applyBorder="true" applyAlignment="true" applyProtection="true">
      <alignment horizontal="center" vertical="center" textRotation="0" wrapText="false" indent="0" shrinkToFit="false"/>
      <protection locked="true" hidden="false"/>
    </xf>
    <xf numFmtId="165" fontId="20" fillId="6" borderId="18" xfId="0" applyFont="true" applyBorder="true" applyAlignment="true" applyProtection="false">
      <alignment horizontal="center" vertical="center" textRotation="0" wrapText="false" indent="0" shrinkToFit="false"/>
      <protection locked="true" hidden="false"/>
    </xf>
    <xf numFmtId="164" fontId="8" fillId="0" borderId="19" xfId="0" applyFont="true" applyBorder="true" applyAlignment="true" applyProtection="false">
      <alignment horizontal="general" vertical="center" textRotation="0" wrapText="false" indent="0" shrinkToFit="false"/>
      <protection locked="true" hidden="false"/>
    </xf>
    <xf numFmtId="164" fontId="7" fillId="0" borderId="20" xfId="0" applyFont="true" applyBorder="true" applyAlignment="true" applyProtection="false">
      <alignment horizontal="general" vertical="center" textRotation="0" wrapText="true" indent="0" shrinkToFit="false"/>
      <protection locked="true" hidden="false"/>
    </xf>
    <xf numFmtId="164" fontId="8" fillId="0" borderId="21" xfId="0" applyFont="true" applyBorder="true" applyAlignment="true" applyProtection="false">
      <alignment horizontal="right" vertical="center" textRotation="0" wrapText="false" indent="0" shrinkToFit="false"/>
      <protection locked="true" hidden="false"/>
    </xf>
    <xf numFmtId="164" fontId="8" fillId="0" borderId="21" xfId="0" applyFont="true" applyBorder="true" applyAlignment="true" applyProtection="false">
      <alignment horizontal="general" vertical="center" textRotation="0" wrapText="false" indent="0" shrinkToFit="false"/>
      <protection locked="true" hidden="false"/>
    </xf>
    <xf numFmtId="164" fontId="19" fillId="6" borderId="22" xfId="0" applyFont="true" applyBorder="true" applyAlignment="true" applyProtection="true">
      <alignment horizontal="center" vertical="center" textRotation="0" wrapText="false" indent="0" shrinkToFit="false"/>
      <protection locked="true" hidden="false"/>
    </xf>
    <xf numFmtId="165" fontId="20" fillId="6" borderId="23" xfId="0" applyFont="true" applyBorder="true" applyAlignment="true" applyProtection="false">
      <alignment horizontal="center" vertical="center" textRotation="0" wrapText="false" indent="0" shrinkToFit="false"/>
      <protection locked="true" hidden="false"/>
    </xf>
    <xf numFmtId="164" fontId="8" fillId="0" borderId="24" xfId="0" applyFont="true" applyBorder="true" applyAlignment="true" applyProtection="false">
      <alignment horizontal="general" vertical="center" textRotation="0" wrapText="false" indent="0" shrinkToFit="false"/>
      <protection locked="true" hidden="false"/>
    </xf>
    <xf numFmtId="164" fontId="7" fillId="0" borderId="25" xfId="0" applyFont="true" applyBorder="true" applyAlignment="true" applyProtection="false">
      <alignment horizontal="general" vertical="center" textRotation="0" wrapText="true" indent="0" shrinkToFit="false"/>
      <protection locked="true" hidden="false"/>
    </xf>
    <xf numFmtId="164" fontId="8" fillId="0" borderId="26" xfId="0" applyFont="true" applyBorder="true" applyAlignment="true" applyProtection="false">
      <alignment horizontal="right" vertical="center" textRotation="0" wrapText="false" indent="0" shrinkToFit="false"/>
      <protection locked="true" hidden="false"/>
    </xf>
    <xf numFmtId="164" fontId="8" fillId="0" borderId="26" xfId="0" applyFont="true" applyBorder="true" applyAlignment="true" applyProtection="false">
      <alignment horizontal="general" vertical="center" textRotation="0" wrapText="false" indent="0" shrinkToFit="false"/>
      <protection locked="true" hidden="false"/>
    </xf>
    <xf numFmtId="164" fontId="19" fillId="6" borderId="27" xfId="0" applyFont="true" applyBorder="true" applyAlignment="true" applyProtection="true">
      <alignment horizontal="center" vertical="center" textRotation="0" wrapText="false" indent="0" shrinkToFit="false"/>
      <protection locked="true" hidden="false"/>
    </xf>
    <xf numFmtId="165" fontId="20" fillId="6" borderId="28" xfId="0" applyFont="true" applyBorder="true" applyAlignment="true" applyProtection="false">
      <alignment horizontal="center" vertical="center" textRotation="0" wrapText="false" indent="0" shrinkToFit="false"/>
      <protection locked="true" hidden="false"/>
    </xf>
    <xf numFmtId="164" fontId="8" fillId="0" borderId="29" xfId="0" applyFont="true" applyBorder="true" applyAlignment="true" applyProtection="false">
      <alignment horizontal="general" vertical="center" textRotation="0" wrapText="false" indent="0" shrinkToFit="false"/>
      <protection locked="true" hidden="false"/>
    </xf>
    <xf numFmtId="164" fontId="7" fillId="0" borderId="30" xfId="0" applyFont="true" applyBorder="true" applyAlignment="true" applyProtection="false">
      <alignment horizontal="general" vertical="center" textRotation="0" wrapText="true" indent="0" shrinkToFit="false"/>
      <protection locked="true" hidden="false"/>
    </xf>
    <xf numFmtId="164" fontId="8" fillId="0" borderId="31" xfId="0" applyFont="true" applyBorder="true" applyAlignment="true" applyProtection="false">
      <alignment horizontal="right" vertical="center" textRotation="0" wrapText="false" indent="0" shrinkToFit="false"/>
      <protection locked="true" hidden="false"/>
    </xf>
    <xf numFmtId="164" fontId="8" fillId="0" borderId="31" xfId="0" applyFont="true" applyBorder="true" applyAlignment="true" applyProtection="false">
      <alignment horizontal="general" vertical="center" textRotation="0" wrapText="false" indent="0" shrinkToFit="false"/>
      <protection locked="true" hidden="false"/>
    </xf>
    <xf numFmtId="164" fontId="19" fillId="6" borderId="32" xfId="0" applyFont="true" applyBorder="true" applyAlignment="true" applyProtection="true">
      <alignment horizontal="center" vertical="center" textRotation="0" wrapText="false" indent="0" shrinkToFit="false"/>
      <protection locked="true" hidden="false"/>
    </xf>
    <xf numFmtId="165" fontId="20" fillId="6" borderId="33" xfId="0" applyFont="true" applyBorder="true" applyAlignment="true" applyProtection="false">
      <alignment horizontal="center" vertical="center" textRotation="0" wrapText="false" indent="0" shrinkToFit="false"/>
      <protection locked="true" hidden="false"/>
    </xf>
    <xf numFmtId="164" fontId="8" fillId="0" borderId="34" xfId="0" applyFont="true" applyBorder="true" applyAlignment="true" applyProtection="false">
      <alignment horizontal="general" vertical="center" textRotation="0" wrapText="false" indent="0" shrinkToFit="false"/>
      <protection locked="true" hidden="false"/>
    </xf>
    <xf numFmtId="164" fontId="7" fillId="0" borderId="35" xfId="0" applyFont="true" applyBorder="true" applyAlignment="true" applyProtection="false">
      <alignment horizontal="general" vertical="center" textRotation="0" wrapText="true" indent="0" shrinkToFit="false"/>
      <protection locked="true" hidden="false"/>
    </xf>
    <xf numFmtId="164" fontId="8" fillId="0" borderId="36" xfId="0" applyFont="true" applyBorder="true" applyAlignment="true" applyProtection="false">
      <alignment horizontal="right" vertical="center" textRotation="0" wrapText="false" indent="0" shrinkToFit="false"/>
      <protection locked="true" hidden="false"/>
    </xf>
    <xf numFmtId="164" fontId="8" fillId="0" borderId="36" xfId="0" applyFont="true" applyBorder="true" applyAlignment="true" applyProtection="false">
      <alignment horizontal="general" vertical="center" textRotation="0" wrapText="false" indent="0" shrinkToFit="false"/>
      <protection locked="true" hidden="false"/>
    </xf>
    <xf numFmtId="164" fontId="19" fillId="6" borderId="37" xfId="0" applyFont="true" applyBorder="true" applyAlignment="true" applyProtection="true">
      <alignment horizontal="center" vertical="center" textRotation="0" wrapText="false" indent="0" shrinkToFit="false"/>
      <protection locked="true" hidden="false"/>
    </xf>
    <xf numFmtId="165" fontId="20" fillId="6" borderId="38" xfId="0" applyFont="true" applyBorder="true" applyAlignment="true" applyProtection="false">
      <alignment horizontal="center" vertical="center" textRotation="0" wrapText="false" indent="0" shrinkToFit="false"/>
      <protection locked="true" hidden="false"/>
    </xf>
    <xf numFmtId="164" fontId="8" fillId="0" borderId="39" xfId="0" applyFont="true" applyBorder="true" applyAlignment="true" applyProtection="false">
      <alignment horizontal="general" vertical="center" textRotation="0" wrapText="false" indent="0" shrinkToFit="false"/>
      <protection locked="true" hidden="false"/>
    </xf>
    <xf numFmtId="164" fontId="7" fillId="0" borderId="3" xfId="0" applyFont="true" applyBorder="true" applyAlignment="true" applyProtection="false">
      <alignment horizontal="general" vertical="center" textRotation="0" wrapText="true" indent="0" shrinkToFit="false"/>
      <protection locked="true" hidden="false"/>
    </xf>
    <xf numFmtId="164" fontId="8" fillId="0" borderId="40" xfId="0" applyFont="true" applyBorder="true" applyAlignment="true" applyProtection="false">
      <alignment horizontal="right" vertical="center" textRotation="0" wrapText="false" indent="0" shrinkToFit="false"/>
      <protection locked="true" hidden="false"/>
    </xf>
    <xf numFmtId="164" fontId="8" fillId="0" borderId="40" xfId="0" applyFont="true" applyBorder="true" applyAlignment="true" applyProtection="false">
      <alignment horizontal="general" vertical="center" textRotation="0" wrapText="false" indent="0" shrinkToFit="false"/>
      <protection locked="true" hidden="false"/>
    </xf>
    <xf numFmtId="164" fontId="19" fillId="6" borderId="41" xfId="0" applyFont="true" applyBorder="true" applyAlignment="true" applyProtection="true">
      <alignment horizontal="center" vertical="center" textRotation="0" wrapText="false" indent="0" shrinkToFit="false"/>
      <protection locked="true" hidden="false"/>
    </xf>
    <xf numFmtId="165" fontId="20" fillId="6" borderId="42" xfId="0" applyFont="true" applyBorder="true" applyAlignment="true" applyProtection="false">
      <alignment horizontal="center" vertical="center" textRotation="0" wrapText="false" indent="0" shrinkToFit="false"/>
      <protection locked="true" hidden="false"/>
    </xf>
    <xf numFmtId="164" fontId="8" fillId="0" borderId="4" xfId="0" applyFont="true" applyBorder="true" applyAlignment="true" applyProtection="false">
      <alignment horizontal="general" vertical="center" textRotation="0" wrapText="false" indent="0" shrinkToFit="false"/>
      <protection locked="true" hidden="false"/>
    </xf>
    <xf numFmtId="164" fontId="8" fillId="0" borderId="43" xfId="0" applyFont="true" applyBorder="true" applyAlignment="true" applyProtection="false">
      <alignment horizontal="general" vertical="center" textRotation="0" wrapText="false" indent="0" shrinkToFit="false"/>
      <protection locked="true" hidden="false"/>
    </xf>
    <xf numFmtId="164" fontId="8" fillId="0" borderId="44" xfId="0" applyFont="true" applyBorder="true" applyAlignment="true" applyProtection="false">
      <alignment horizontal="general" vertical="center" textRotation="0" wrapText="false" indent="0" shrinkToFit="false"/>
      <protection locked="true" hidden="false"/>
    </xf>
    <xf numFmtId="164" fontId="8" fillId="0" borderId="45" xfId="0" applyFont="true" applyBorder="true" applyAlignment="true" applyProtection="false">
      <alignment horizontal="general" vertical="center" textRotation="0" wrapText="false" indent="0" shrinkToFit="false"/>
      <protection locked="true" hidden="false"/>
    </xf>
    <xf numFmtId="164" fontId="8" fillId="0" borderId="46" xfId="0" applyFont="true" applyBorder="true" applyAlignment="true" applyProtection="false">
      <alignment horizontal="general" vertical="center" textRotation="0" wrapText="false" indent="0" shrinkToFit="false"/>
      <protection locked="true" hidden="false"/>
    </xf>
    <xf numFmtId="164" fontId="8" fillId="0" borderId="9" xfId="0" applyFont="true" applyBorder="true" applyAlignment="true" applyProtection="false">
      <alignment horizontal="general" vertical="center" textRotation="0" wrapText="false" indent="0" shrinkToFit="false"/>
      <protection locked="true" hidden="false"/>
    </xf>
    <xf numFmtId="164" fontId="8" fillId="0" borderId="47" xfId="0" applyFont="true" applyBorder="true" applyAlignment="true" applyProtection="false">
      <alignment horizontal="general" vertical="center" textRotation="0" wrapText="false" indent="0" shrinkToFit="false"/>
      <protection locked="true" hidden="false"/>
    </xf>
    <xf numFmtId="164" fontId="7" fillId="0" borderId="48" xfId="0" applyFont="true" applyBorder="true" applyAlignment="true" applyProtection="false">
      <alignment horizontal="general" vertical="center" textRotation="0" wrapText="true" indent="0" shrinkToFit="false"/>
      <protection locked="true" hidden="false"/>
    </xf>
    <xf numFmtId="164" fontId="8" fillId="0" borderId="49" xfId="0" applyFont="true" applyBorder="true" applyAlignment="true" applyProtection="false">
      <alignment horizontal="right" vertical="center" textRotation="0" wrapText="false" indent="0" shrinkToFit="false"/>
      <protection locked="true" hidden="false"/>
    </xf>
    <xf numFmtId="164" fontId="8" fillId="0" borderId="49" xfId="0" applyFont="true" applyBorder="true" applyAlignment="true" applyProtection="false">
      <alignment horizontal="general" vertical="center" textRotation="0" wrapText="false" indent="0" shrinkToFit="false"/>
      <protection locked="true" hidden="false"/>
    </xf>
    <xf numFmtId="164" fontId="19" fillId="6" borderId="50" xfId="0" applyFont="true" applyBorder="true" applyAlignment="true" applyProtection="true">
      <alignment horizontal="center" vertical="center" textRotation="0" wrapText="false" indent="0" shrinkToFit="false"/>
      <protection locked="true" hidden="false"/>
    </xf>
    <xf numFmtId="165" fontId="20" fillId="6" borderId="51" xfId="0" applyFont="true" applyBorder="true" applyAlignment="true" applyProtection="false">
      <alignment horizontal="center" vertical="center" textRotation="0" wrapText="false" indent="0" shrinkToFit="false"/>
      <protection locked="true" hidden="false"/>
    </xf>
    <xf numFmtId="164" fontId="8" fillId="0" borderId="52" xfId="0" applyFont="true" applyBorder="true" applyAlignment="true" applyProtection="false">
      <alignment horizontal="general" vertical="center" textRotation="0" wrapText="false" indent="0" shrinkToFit="false"/>
      <protection locked="true" hidden="false"/>
    </xf>
    <xf numFmtId="164" fontId="8" fillId="0" borderId="53" xfId="0" applyFont="true" applyBorder="true" applyAlignment="true" applyProtection="false">
      <alignment horizontal="general" vertical="center" textRotation="0" wrapText="false" indent="0" shrinkToFit="false"/>
      <protection locked="true" hidden="false"/>
    </xf>
    <xf numFmtId="164" fontId="8" fillId="0" borderId="54" xfId="0" applyFont="true" applyBorder="true" applyAlignment="true" applyProtection="false">
      <alignment horizontal="general" vertical="center" textRotation="0" wrapText="false" indent="0" shrinkToFit="false"/>
      <protection locked="true" hidden="false"/>
    </xf>
    <xf numFmtId="164" fontId="8" fillId="0" borderId="54" xfId="0" applyFont="true" applyBorder="true" applyAlignment="true" applyProtection="true">
      <alignment horizontal="general" vertical="center" textRotation="0" wrapText="false" indent="0" shrinkToFit="false"/>
      <protection locked="true" hidden="false"/>
    </xf>
    <xf numFmtId="165" fontId="8" fillId="0" borderId="54" xfId="0" applyFont="true" applyBorder="true" applyAlignment="true" applyProtection="false">
      <alignment horizontal="general" vertical="center" textRotation="0" wrapText="false" indent="0" shrinkToFit="false"/>
      <protection locked="true" hidden="false"/>
    </xf>
    <xf numFmtId="164" fontId="8" fillId="0" borderId="0" xfId="0" applyFont="true" applyBorder="true" applyAlignment="true" applyProtection="false">
      <alignment horizontal="general" vertical="center" textRotation="0" wrapText="true" indent="0" shrinkToFit="false"/>
      <protection locked="true" hidden="false"/>
    </xf>
    <xf numFmtId="164" fontId="7" fillId="0" borderId="55"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7" fillId="0" borderId="56" xfId="0" applyFont="true" applyBorder="true" applyAlignment="true" applyProtection="false">
      <alignment horizontal="center" vertical="center" textRotation="0" wrapText="false" indent="0" shrinkToFit="false"/>
      <protection locked="true" hidden="false"/>
    </xf>
    <xf numFmtId="164" fontId="7" fillId="0" borderId="44" xfId="0" applyFont="true" applyBorder="true" applyAlignment="true" applyProtection="false">
      <alignment horizontal="left" vertical="center" textRotation="0" wrapText="false" indent="0" shrinkToFit="false"/>
      <protection locked="true" hidden="false"/>
    </xf>
    <xf numFmtId="164" fontId="7" fillId="0" borderId="57" xfId="0" applyFont="true" applyBorder="true" applyAlignment="true" applyProtection="false">
      <alignment horizontal="left" vertical="center" textRotation="0" wrapText="false" indent="0" shrinkToFit="false"/>
      <protection locked="true" hidden="false"/>
    </xf>
    <xf numFmtId="164" fontId="7" fillId="0" borderId="58" xfId="0" applyFont="true" applyBorder="true" applyAlignment="true" applyProtection="true">
      <alignment horizontal="general" vertical="center" textRotation="0" wrapText="false" indent="0" shrinkToFit="false"/>
      <protection locked="true" hidden="false"/>
    </xf>
    <xf numFmtId="164" fontId="7" fillId="0" borderId="59" xfId="0" applyFont="true" applyBorder="true" applyAlignment="true" applyProtection="false">
      <alignment horizontal="left" vertical="center" textRotation="0" wrapText="true" indent="0" shrinkToFit="false"/>
      <protection locked="true" hidden="false"/>
    </xf>
    <xf numFmtId="164" fontId="8" fillId="6" borderId="56" xfId="0" applyFont="true" applyBorder="true" applyAlignment="true" applyProtection="false">
      <alignment horizontal="general" vertical="center" textRotation="0" wrapText="false" indent="0" shrinkToFit="false"/>
      <protection locked="true" hidden="false"/>
    </xf>
    <xf numFmtId="164" fontId="8" fillId="6" borderId="44" xfId="0" applyFont="true" applyBorder="true" applyAlignment="true" applyProtection="false">
      <alignment horizontal="general" vertical="center" textRotation="0" wrapText="false" indent="0" shrinkToFit="false"/>
      <protection locked="true" hidden="false"/>
    </xf>
    <xf numFmtId="166" fontId="8" fillId="6" borderId="57" xfId="0" applyFont="true" applyBorder="true" applyAlignment="true" applyProtection="false">
      <alignment horizontal="left" vertical="center" textRotation="0" wrapText="false" indent="0" shrinkToFit="false"/>
      <protection locked="true" hidden="false"/>
    </xf>
    <xf numFmtId="164" fontId="8" fillId="6" borderId="60" xfId="0" applyFont="true" applyBorder="true" applyAlignment="true" applyProtection="true">
      <alignment horizontal="general" vertical="center" textRotation="0" wrapText="false" indent="0" shrinkToFit="false"/>
      <protection locked="true" hidden="false"/>
    </xf>
    <xf numFmtId="166" fontId="8" fillId="6" borderId="59" xfId="0" applyFont="true" applyBorder="true" applyAlignment="true" applyProtection="false">
      <alignment horizontal="right" vertical="center" textRotation="0" wrapText="false" indent="0" shrinkToFit="false"/>
      <protection locked="true" hidden="false"/>
    </xf>
    <xf numFmtId="164" fontId="8" fillId="0" borderId="56" xfId="0" applyFont="true" applyBorder="true" applyAlignment="true" applyProtection="false">
      <alignment horizontal="general" vertical="center" textRotation="0" wrapText="false" indent="0" shrinkToFit="false"/>
      <protection locked="true" hidden="false"/>
    </xf>
    <xf numFmtId="166" fontId="8" fillId="2" borderId="57" xfId="0" applyFont="true" applyBorder="true" applyAlignment="true" applyProtection="false">
      <alignment horizontal="left" vertical="center" textRotation="0" wrapText="false" indent="0" shrinkToFit="false"/>
      <protection locked="true" hidden="false"/>
    </xf>
    <xf numFmtId="164" fontId="8" fillId="0" borderId="60" xfId="0" applyFont="true" applyBorder="true" applyAlignment="true" applyProtection="true">
      <alignment horizontal="general" vertical="center" textRotation="0" wrapText="false" indent="0" shrinkToFit="false"/>
      <protection locked="true" hidden="false"/>
    </xf>
    <xf numFmtId="166" fontId="8" fillId="2" borderId="59" xfId="0" applyFont="true" applyBorder="true" applyAlignment="true" applyProtection="false">
      <alignment horizontal="right" vertical="center" textRotation="0" wrapText="false" indent="0" shrinkToFit="false"/>
      <protection locked="true" hidden="false"/>
    </xf>
    <xf numFmtId="164" fontId="8" fillId="0" borderId="61" xfId="0" applyFont="true" applyBorder="true" applyAlignment="true" applyProtection="false">
      <alignment horizontal="general" vertical="center" textRotation="0" wrapText="false" indent="0" shrinkToFit="false"/>
      <protection locked="true" hidden="false"/>
    </xf>
    <xf numFmtId="166" fontId="8" fillId="2" borderId="62" xfId="0" applyFont="true" applyBorder="true" applyAlignment="true" applyProtection="false">
      <alignment horizontal="left" vertical="center" textRotation="0" wrapText="false" indent="0" shrinkToFit="false"/>
      <protection locked="true" hidden="false"/>
    </xf>
    <xf numFmtId="164" fontId="8" fillId="0" borderId="63" xfId="0" applyFont="true" applyBorder="true" applyAlignment="true" applyProtection="true">
      <alignment horizontal="general" vertical="center" textRotation="0" wrapText="false" indent="0" shrinkToFit="false"/>
      <protection locked="true" hidden="false"/>
    </xf>
    <xf numFmtId="166" fontId="8" fillId="2" borderId="64" xfId="0" applyFont="true" applyBorder="true" applyAlignment="true" applyProtection="false">
      <alignment horizontal="right" vertical="center" textRotation="0" wrapText="false" indent="0" shrinkToFit="false"/>
      <protection locked="true" hidden="false"/>
    </xf>
    <xf numFmtId="164" fontId="8" fillId="0" borderId="0" xfId="0" applyFont="true" applyBorder="false" applyAlignment="true" applyProtection="false">
      <alignment horizontal="left" vertical="center" textRotation="0" wrapText="false" indent="0" shrinkToFit="false"/>
      <protection locked="true" hidden="false"/>
    </xf>
    <xf numFmtId="164" fontId="8" fillId="0" borderId="0" xfId="0" applyFont="true" applyBorder="true" applyAlignment="true" applyProtection="false">
      <alignment horizontal="center" vertical="center" textRotation="0" wrapText="true" indent="0" shrinkToFit="false"/>
      <protection locked="true" hidden="false"/>
    </xf>
    <xf numFmtId="164" fontId="7" fillId="0" borderId="55" xfId="0" applyFont="true" applyBorder="true" applyAlignment="true" applyProtection="true">
      <alignment horizontal="general" vertical="center" textRotation="0" wrapText="true" indent="0" shrinkToFit="false"/>
      <protection locked="true" hidden="false"/>
    </xf>
    <xf numFmtId="164" fontId="8" fillId="0" borderId="65" xfId="0" applyFont="true" applyBorder="true" applyAlignment="true" applyProtection="true">
      <alignment horizontal="general" vertical="center" textRotation="0" wrapText="true" indent="0" shrinkToFit="false"/>
      <protection locked="true" hidden="false"/>
    </xf>
    <xf numFmtId="164" fontId="7" fillId="0" borderId="65" xfId="0" applyFont="true" applyBorder="true" applyAlignment="true" applyProtection="true">
      <alignment horizontal="general" vertical="center" textRotation="0" wrapText="true" indent="0" shrinkToFit="false"/>
      <protection locked="true" hidden="false"/>
    </xf>
    <xf numFmtId="164" fontId="8" fillId="0" borderId="66" xfId="0" applyFont="true" applyBorder="true" applyAlignment="true" applyProtection="true">
      <alignment horizontal="general" vertical="center" textRotation="0" wrapText="tru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true" applyAlignment="true" applyProtection="false">
      <alignment horizontal="general" vertical="bottom"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right" vertical="bottom" textRotation="0" wrapText="false" indent="0" shrinkToFit="false"/>
      <protection locked="true" hidden="false"/>
    </xf>
    <xf numFmtId="164" fontId="21"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tru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22" fillId="0" borderId="0" xfId="0" applyFont="true" applyBorder="true" applyAlignment="false" applyProtection="false">
      <alignment horizontal="general" vertical="bottom" textRotation="0" wrapText="false" indent="0" shrinkToFit="false"/>
      <protection locked="true" hidden="false"/>
    </xf>
    <xf numFmtId="164" fontId="22" fillId="0" borderId="67" xfId="0" applyFont="true" applyBorder="true" applyAlignment="false" applyProtection="false">
      <alignment horizontal="general" vertical="bottom" textRotation="0" wrapText="false" indent="0" shrinkToFit="false"/>
      <protection locked="true" hidden="false"/>
    </xf>
    <xf numFmtId="164" fontId="7" fillId="6" borderId="68" xfId="0" applyFont="true" applyBorder="true" applyAlignment="true" applyProtection="false">
      <alignment horizontal="center" vertical="center" textRotation="0" wrapText="true" indent="0" shrinkToFit="false"/>
      <protection locked="true" hidden="false"/>
    </xf>
    <xf numFmtId="164" fontId="7" fillId="3" borderId="69" xfId="0" applyFont="true" applyBorder="true" applyAlignment="true" applyProtection="true">
      <alignment horizontal="center" vertical="center" textRotation="0" wrapText="false" indent="0" shrinkToFit="false"/>
      <protection locked="false" hidden="false"/>
    </xf>
    <xf numFmtId="164" fontId="7" fillId="6" borderId="70" xfId="0" applyFont="true" applyBorder="true" applyAlignment="true" applyProtection="true">
      <alignment horizontal="left" vertical="center" textRotation="0" wrapText="false" indent="0" shrinkToFit="false"/>
      <protection locked="true" hidden="false"/>
    </xf>
    <xf numFmtId="164" fontId="7" fillId="0" borderId="11" xfId="0" applyFont="true" applyBorder="true" applyAlignment="true" applyProtection="false">
      <alignment horizontal="right" vertical="center" textRotation="0" wrapText="false" indent="0" shrinkToFit="false"/>
      <protection locked="true" hidden="false"/>
    </xf>
    <xf numFmtId="164" fontId="7" fillId="6" borderId="18" xfId="0" applyFont="true" applyBorder="true" applyAlignment="true" applyProtection="true">
      <alignment horizontal="center" vertical="center" textRotation="0" wrapText="false" indent="0" shrinkToFit="false"/>
      <protection locked="true" hidden="false"/>
    </xf>
    <xf numFmtId="164" fontId="17" fillId="6" borderId="18" xfId="0" applyFont="true" applyBorder="true" applyAlignment="true" applyProtection="true">
      <alignment horizontal="center" vertical="center" textRotation="0" wrapText="false" indent="0" shrinkToFit="false"/>
      <protection locked="true" hidden="false"/>
    </xf>
    <xf numFmtId="164" fontId="17" fillId="6" borderId="23" xfId="0" applyFont="true" applyBorder="true" applyAlignment="true" applyProtection="true">
      <alignment horizontal="center" vertical="center" textRotation="0" wrapText="false" indent="0" shrinkToFit="false"/>
      <protection locked="true" hidden="false"/>
    </xf>
    <xf numFmtId="164" fontId="17" fillId="6" borderId="28" xfId="0" applyFont="true" applyBorder="true" applyAlignment="true" applyProtection="true">
      <alignment horizontal="center" vertical="center" textRotation="0" wrapText="false" indent="0" shrinkToFit="false"/>
      <protection locked="true" hidden="false"/>
    </xf>
    <xf numFmtId="164" fontId="17" fillId="6" borderId="33" xfId="0" applyFont="true" applyBorder="true" applyAlignment="true" applyProtection="true">
      <alignment horizontal="center" vertical="center" textRotation="0" wrapText="false" indent="0" shrinkToFit="false"/>
      <protection locked="true" hidden="false"/>
    </xf>
    <xf numFmtId="164" fontId="17" fillId="6" borderId="38" xfId="0" applyFont="true" applyBorder="true" applyAlignment="true" applyProtection="true">
      <alignment horizontal="center" vertical="center" textRotation="0" wrapText="false" indent="0" shrinkToFit="false"/>
      <protection locked="true" hidden="false"/>
    </xf>
    <xf numFmtId="164" fontId="17" fillId="6" borderId="42" xfId="0" applyFont="true" applyBorder="true" applyAlignment="true" applyProtection="true">
      <alignment horizontal="center" vertical="center" textRotation="0" wrapText="false" indent="0" shrinkToFit="false"/>
      <protection locked="true" hidden="false"/>
    </xf>
    <xf numFmtId="164" fontId="17" fillId="6" borderId="51" xfId="0" applyFont="true" applyBorder="true" applyAlignment="true" applyProtection="true">
      <alignment horizontal="center" vertical="center" textRotation="0" wrapText="fals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4" fontId="0" fillId="8" borderId="0" xfId="0" applyFont="true" applyBorder="false" applyAlignment="false" applyProtection="false">
      <alignment horizontal="general" vertical="bottom" textRotation="0" wrapText="false" indent="0" shrinkToFit="false"/>
      <protection locked="true" hidden="false"/>
    </xf>
    <xf numFmtId="164" fontId="23"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true" applyProtection="false">
      <alignment horizontal="general" vertical="bottom" textRotation="0" wrapText="true" indent="0" shrinkToFit="false"/>
      <protection locked="true" hidden="false"/>
    </xf>
    <xf numFmtId="164" fontId="0" fillId="0" borderId="22" xfId="0" applyFont="true" applyBorder="true" applyAlignment="true" applyProtection="false">
      <alignment horizontal="general" vertical="bottom" textRotation="0" wrapText="true" indent="0" shrinkToFit="false"/>
      <protection locked="true" hidden="false"/>
    </xf>
    <xf numFmtId="164" fontId="0" fillId="0" borderId="71" xfId="0" applyFont="true" applyBorder="true" applyAlignment="true" applyProtection="false">
      <alignment horizontal="general" vertical="bottom" textRotation="0" wrapText="true" indent="0" shrinkToFit="false"/>
      <protection locked="true" hidden="false"/>
    </xf>
    <xf numFmtId="164" fontId="0" fillId="0" borderId="15" xfId="0" applyFont="true" applyBorder="true" applyAlignment="true" applyProtection="false">
      <alignment horizontal="general" vertical="bottom" textRotation="90" wrapText="true" indent="0" shrinkToFit="false"/>
      <protection locked="true" hidden="false"/>
    </xf>
    <xf numFmtId="164" fontId="0" fillId="0" borderId="72" xfId="0" applyFont="true" applyBorder="true" applyAlignment="true" applyProtection="false">
      <alignment horizontal="general" vertical="bottom" textRotation="90" wrapText="true" indent="0" shrinkToFit="false"/>
      <protection locked="true" hidden="false"/>
    </xf>
    <xf numFmtId="164" fontId="0" fillId="0" borderId="73" xfId="0" applyFont="true" applyBorder="true" applyAlignment="true" applyProtection="false">
      <alignment horizontal="general" vertical="bottom" textRotation="9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23" fillId="6" borderId="74" xfId="0" applyFont="true" applyBorder="true" applyAlignment="true" applyProtection="false">
      <alignment horizontal="general" vertical="bottom" textRotation="0" wrapText="true" indent="0" shrinkToFit="false"/>
      <protection locked="true" hidden="false"/>
    </xf>
    <xf numFmtId="164" fontId="0" fillId="0" borderId="75" xfId="0" applyFont="true" applyBorder="true" applyAlignment="true" applyProtection="false">
      <alignment horizontal="general" vertical="bottom" textRotation="90" wrapText="true" indent="0" shrinkToFit="false"/>
      <protection locked="true" hidden="false"/>
    </xf>
    <xf numFmtId="164" fontId="0" fillId="9" borderId="75" xfId="0" applyFont="true" applyBorder="true" applyAlignment="true" applyProtection="false">
      <alignment horizontal="general" vertical="bottom" textRotation="90" wrapText="true" indent="0" shrinkToFit="false"/>
      <protection locked="true" hidden="false"/>
    </xf>
    <xf numFmtId="164" fontId="0" fillId="10" borderId="75" xfId="0" applyFont="true" applyBorder="true" applyAlignment="true" applyProtection="false">
      <alignment horizontal="general" vertical="bottom" textRotation="90" wrapText="true" indent="0" shrinkToFit="false"/>
      <protection locked="true" hidden="false"/>
    </xf>
    <xf numFmtId="164" fontId="0" fillId="7" borderId="76" xfId="0" applyFont="true" applyBorder="true" applyAlignment="true" applyProtection="false">
      <alignment horizontal="general" vertical="bottom" textRotation="90" wrapText="true" indent="0" shrinkToFit="false"/>
      <protection locked="true" hidden="false"/>
    </xf>
    <xf numFmtId="167" fontId="0" fillId="0" borderId="72" xfId="0" applyFont="true" applyBorder="true" applyAlignment="true" applyProtection="false">
      <alignment horizontal="general" vertical="bottom" textRotation="90" wrapText="true" indent="0" shrinkToFit="false"/>
      <protection locked="true" hidden="false"/>
    </xf>
    <xf numFmtId="164" fontId="0" fillId="11" borderId="15" xfId="0" applyFont="true" applyBorder="true" applyAlignment="true" applyProtection="false">
      <alignment horizontal="general" vertical="bottom" textRotation="0" wrapText="true" indent="0" shrinkToFit="false"/>
      <protection locked="true" hidden="false"/>
    </xf>
    <xf numFmtId="164" fontId="0" fillId="0" borderId="72" xfId="0" applyFont="false" applyBorder="true" applyAlignment="true" applyProtection="false">
      <alignment horizontal="general" vertical="bottom" textRotation="0" wrapText="true" indent="0" shrinkToFit="false"/>
      <protection locked="true" hidden="false"/>
    </xf>
    <xf numFmtId="164" fontId="0" fillId="0" borderId="73" xfId="0" applyFont="false" applyBorder="true" applyAlignment="true" applyProtection="false">
      <alignment horizontal="general" vertical="bottom" textRotation="0" wrapText="true" indent="0" shrinkToFit="false"/>
      <protection locked="true" hidden="false"/>
    </xf>
    <xf numFmtId="164" fontId="0" fillId="7" borderId="15" xfId="0" applyFont="true" applyBorder="true" applyAlignment="true" applyProtection="false">
      <alignment horizontal="general" vertical="bottom" textRotation="0" wrapText="true" indent="0" shrinkToFit="false"/>
      <protection locked="true" hidden="false"/>
    </xf>
    <xf numFmtId="164" fontId="0" fillId="7" borderId="72" xfId="0" applyFont="true" applyBorder="true" applyAlignment="true" applyProtection="false">
      <alignment horizontal="general" vertical="bottom" textRotation="0" wrapText="true" indent="0" shrinkToFit="false"/>
      <protection locked="true" hidden="false"/>
    </xf>
    <xf numFmtId="164" fontId="0" fillId="7" borderId="0" xfId="0" applyFont="true" applyBorder="true" applyAlignment="true" applyProtection="false">
      <alignment horizontal="general" vertical="bottom" textRotation="0" wrapText="true" indent="0" shrinkToFit="false"/>
      <protection locked="true" hidden="false"/>
    </xf>
    <xf numFmtId="164" fontId="0" fillId="7" borderId="0" xfId="0" applyFont="true" applyBorder="false" applyAlignment="true" applyProtection="false">
      <alignment horizontal="general" vertical="bottom" textRotation="0" wrapText="true" indent="0" shrinkToFit="false"/>
      <protection locked="true" hidden="false"/>
    </xf>
    <xf numFmtId="164" fontId="0" fillId="0" borderId="77" xfId="0" applyFont="true" applyBorder="true" applyAlignment="false" applyProtection="false">
      <alignment horizontal="general" vertical="bottom" textRotation="0" wrapText="false" indent="0" shrinkToFit="false"/>
      <protection locked="true" hidden="false"/>
    </xf>
    <xf numFmtId="164" fontId="0" fillId="3" borderId="78" xfId="0" applyFont="false" applyBorder="true" applyAlignment="false" applyProtection="false">
      <alignment horizontal="general" vertical="bottom" textRotation="0" wrapText="false" indent="0" shrinkToFit="false"/>
      <protection locked="true" hidden="false"/>
    </xf>
    <xf numFmtId="164" fontId="0" fillId="3" borderId="79" xfId="0" applyFont="false" applyBorder="true" applyAlignment="false" applyProtection="false">
      <alignment horizontal="general" vertical="bottom" textRotation="0" wrapText="false" indent="0" shrinkToFit="false"/>
      <protection locked="true" hidden="false"/>
    </xf>
    <xf numFmtId="164" fontId="0" fillId="3" borderId="2" xfId="0" applyFont="false" applyBorder="true" applyAlignment="false" applyProtection="false">
      <alignment horizontal="general" vertical="bottom" textRotation="0" wrapText="false" indent="0" shrinkToFit="false"/>
      <protection locked="true" hidden="false"/>
    </xf>
    <xf numFmtId="164" fontId="0" fillId="3" borderId="80" xfId="0" applyFont="false" applyBorder="true" applyAlignment="false" applyProtection="false">
      <alignment horizontal="general" vertical="bottom" textRotation="0" wrapText="false" indent="0" shrinkToFit="false"/>
      <protection locked="true" hidden="false"/>
    </xf>
    <xf numFmtId="164" fontId="0" fillId="0" borderId="19"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9" borderId="0" xfId="0" applyFont="false" applyBorder="true" applyAlignment="false" applyProtection="false">
      <alignment horizontal="general" vertical="bottom" textRotation="0" wrapText="false" indent="0" shrinkToFit="false"/>
      <protection locked="true" hidden="false"/>
    </xf>
    <xf numFmtId="164" fontId="0" fillId="3"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7" borderId="81" xfId="0" applyFont="false" applyBorder="true" applyAlignment="false" applyProtection="false">
      <alignment horizontal="general" vertical="bottom" textRotation="0" wrapText="false" indent="0" shrinkToFit="false"/>
      <protection locked="true" hidden="false"/>
    </xf>
    <xf numFmtId="167" fontId="0" fillId="12" borderId="0" xfId="0" applyFont="false" applyBorder="true" applyAlignment="false" applyProtection="false">
      <alignment horizontal="general" vertical="bottom" textRotation="0" wrapText="false" indent="0" shrinkToFit="false"/>
      <protection locked="true" hidden="false"/>
    </xf>
    <xf numFmtId="164" fontId="0" fillId="11" borderId="19" xfId="0" applyFont="false" applyBorder="tru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4" fontId="0" fillId="0" borderId="81" xfId="0" applyFont="false" applyBorder="true" applyAlignment="false" applyProtection="false">
      <alignment horizontal="general" vertical="bottom" textRotation="0" wrapText="false" indent="0" shrinkToFit="false"/>
      <protection locked="true" hidden="false"/>
    </xf>
    <xf numFmtId="164" fontId="0" fillId="7" borderId="19" xfId="0" applyFont="false" applyBorder="true" applyAlignment="false" applyProtection="false">
      <alignment horizontal="general" vertical="bottom" textRotation="0" wrapText="false" indent="0" shrinkToFit="false"/>
      <protection locked="true" hidden="false"/>
    </xf>
    <xf numFmtId="164" fontId="0" fillId="7" borderId="0" xfId="0" applyFont="false" applyBorder="true" applyAlignment="false" applyProtection="false">
      <alignment horizontal="general" vertical="bottom" textRotation="0" wrapText="false" indent="0" shrinkToFit="false"/>
      <protection locked="true" hidden="false"/>
    </xf>
    <xf numFmtId="168" fontId="0" fillId="7" borderId="0" xfId="0" applyFont="false" applyBorder="true" applyAlignment="false" applyProtection="false">
      <alignment horizontal="general" vertical="bottom" textRotation="0" wrapText="false" indent="0" shrinkToFit="false"/>
      <protection locked="true" hidden="false"/>
    </xf>
    <xf numFmtId="164" fontId="0" fillId="0" borderId="22" xfId="0" applyFont="true" applyBorder="true" applyAlignment="false" applyProtection="false">
      <alignment horizontal="general" vertical="bottom" textRotation="0" wrapText="false" indent="0" shrinkToFit="false"/>
      <protection locked="true" hidden="false"/>
    </xf>
    <xf numFmtId="164" fontId="0" fillId="3" borderId="82" xfId="0" applyFont="false" applyBorder="true" applyAlignment="false" applyProtection="false">
      <alignment horizontal="general" vertical="bottom" textRotation="0" wrapText="false" indent="0" shrinkToFit="false"/>
      <protection locked="true" hidden="false"/>
    </xf>
    <xf numFmtId="164" fontId="0" fillId="3" borderId="19" xfId="0" applyFont="false" applyBorder="true" applyAlignment="false" applyProtection="false">
      <alignment horizontal="general" vertical="bottom" textRotation="0" wrapText="false" indent="0" shrinkToFit="false"/>
      <protection locked="true" hidden="false"/>
    </xf>
    <xf numFmtId="164" fontId="0" fillId="3" borderId="81" xfId="0" applyFont="false" applyBorder="true" applyAlignment="false" applyProtection="false">
      <alignment horizontal="general" vertical="bottom" textRotation="0" wrapText="false" indent="0" shrinkToFit="false"/>
      <protection locked="true" hidden="false"/>
    </xf>
    <xf numFmtId="164" fontId="0" fillId="7" borderId="73" xfId="0" applyFont="false" applyBorder="true" applyAlignment="true" applyProtection="false">
      <alignment horizontal="general" vertical="bottom" textRotation="0" wrapText="tru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10" borderId="0" xfId="0" applyFont="true" applyBorder="false" applyAlignment="false" applyProtection="false">
      <alignment horizontal="general" vertical="bottom" textRotation="0" wrapText="false" indent="0" shrinkToFit="false"/>
      <protection locked="true" hidden="false"/>
    </xf>
    <xf numFmtId="164" fontId="13" fillId="3" borderId="0" xfId="0" applyFont="true" applyBorder="true" applyAlignment="false" applyProtection="false">
      <alignment horizontal="general" vertical="bottom" textRotation="0" wrapText="false" indent="0" shrinkToFit="false"/>
      <protection locked="true" hidden="false"/>
    </xf>
    <xf numFmtId="164" fontId="0" fillId="10" borderId="0" xfId="0" applyFont="false" applyBorder="true" applyAlignment="false" applyProtection="false">
      <alignment horizontal="general" vertical="bottom" textRotation="0" wrapText="false" indent="0" shrinkToFit="false"/>
      <protection locked="true" hidden="false"/>
    </xf>
    <xf numFmtId="164" fontId="0" fillId="0" borderId="83" xfId="0" applyFont="false" applyBorder="true" applyAlignment="false" applyProtection="false">
      <alignment horizontal="general" vertical="bottom" textRotation="0" wrapText="false" indent="0" shrinkToFit="false"/>
      <protection locked="true" hidden="false"/>
    </xf>
    <xf numFmtId="164" fontId="0" fillId="0" borderId="84" xfId="0" applyFont="true" applyBorder="true" applyAlignment="false" applyProtection="false">
      <alignment horizontal="general" vertical="bottom" textRotation="0" wrapText="false" indent="0" shrinkToFit="false"/>
      <protection locked="true" hidden="false"/>
    </xf>
    <xf numFmtId="164" fontId="0" fillId="3" borderId="85" xfId="0" applyFont="false" applyBorder="true" applyAlignment="false" applyProtection="false">
      <alignment horizontal="general" vertical="bottom" textRotation="0" wrapText="false" indent="0" shrinkToFit="false"/>
      <protection locked="true" hidden="false"/>
    </xf>
    <xf numFmtId="164" fontId="0" fillId="3" borderId="86" xfId="0" applyFont="false" applyBorder="true" applyAlignment="false" applyProtection="false">
      <alignment horizontal="general" vertical="bottom" textRotation="0" wrapText="false" indent="0" shrinkToFit="false"/>
      <protection locked="true" hidden="false"/>
    </xf>
    <xf numFmtId="164" fontId="0" fillId="3" borderId="83" xfId="0" applyFont="false" applyBorder="true" applyAlignment="false" applyProtection="false">
      <alignment horizontal="general" vertical="bottom" textRotation="0" wrapText="false" indent="0" shrinkToFit="false"/>
      <protection locked="true" hidden="false"/>
    </xf>
    <xf numFmtId="164" fontId="0" fillId="3" borderId="87" xfId="0" applyFont="false" applyBorder="true" applyAlignment="false" applyProtection="false">
      <alignment horizontal="general" vertical="bottom" textRotation="0" wrapText="false" indent="0" shrinkToFit="false"/>
      <protection locked="true" hidden="false"/>
    </xf>
    <xf numFmtId="164" fontId="0" fillId="0" borderId="86" xfId="0" applyFont="true" applyBorder="true" applyAlignment="false" applyProtection="false">
      <alignment horizontal="general" vertical="bottom" textRotation="0" wrapText="false" indent="0" shrinkToFit="false"/>
      <protection locked="true" hidden="false"/>
    </xf>
    <xf numFmtId="164" fontId="0" fillId="0" borderId="83" xfId="0" applyFont="true" applyBorder="true" applyAlignment="false" applyProtection="false">
      <alignment horizontal="general" vertical="bottom" textRotation="0" wrapText="false" indent="0" shrinkToFit="false"/>
      <protection locked="true" hidden="false"/>
    </xf>
    <xf numFmtId="164" fontId="0" fillId="9" borderId="83" xfId="0" applyFont="false" applyBorder="true" applyAlignment="false" applyProtection="false">
      <alignment horizontal="general" vertical="bottom" textRotation="0" wrapText="false" indent="0" shrinkToFit="false"/>
      <protection locked="true" hidden="false"/>
    </xf>
    <xf numFmtId="164" fontId="0" fillId="7" borderId="87" xfId="0" applyFont="false" applyBorder="true" applyAlignment="false" applyProtection="false">
      <alignment horizontal="general" vertical="bottom" textRotation="0" wrapText="false" indent="0" shrinkToFit="false"/>
      <protection locked="true" hidden="false"/>
    </xf>
    <xf numFmtId="167" fontId="0" fillId="12" borderId="83" xfId="0" applyFont="false" applyBorder="true" applyAlignment="false" applyProtection="false">
      <alignment horizontal="general" vertical="bottom" textRotation="0" wrapText="false" indent="0" shrinkToFit="false"/>
      <protection locked="true" hidden="false"/>
    </xf>
    <xf numFmtId="164" fontId="0" fillId="11" borderId="86" xfId="0" applyFont="false" applyBorder="true" applyAlignment="false" applyProtection="false">
      <alignment horizontal="general" vertical="bottom" textRotation="0" wrapText="false" indent="0" shrinkToFit="false"/>
      <protection locked="true" hidden="false"/>
    </xf>
    <xf numFmtId="165" fontId="0" fillId="0" borderId="83" xfId="0" applyFont="false" applyBorder="true" applyAlignment="false" applyProtection="false">
      <alignment horizontal="general" vertical="bottom" textRotation="0" wrapText="false" indent="0" shrinkToFit="false"/>
      <protection locked="true" hidden="false"/>
    </xf>
    <xf numFmtId="164" fontId="0" fillId="0" borderId="87" xfId="0" applyFont="false" applyBorder="true" applyAlignment="false" applyProtection="false">
      <alignment horizontal="general" vertical="bottom" textRotation="0" wrapText="false" indent="0" shrinkToFit="false"/>
      <protection locked="true" hidden="false"/>
    </xf>
    <xf numFmtId="164" fontId="0" fillId="7" borderId="86" xfId="0" applyFont="false" applyBorder="true" applyAlignment="false" applyProtection="false">
      <alignment horizontal="general" vertical="bottom" textRotation="0" wrapText="false" indent="0" shrinkToFit="false"/>
      <protection locked="true" hidden="false"/>
    </xf>
    <xf numFmtId="164" fontId="0" fillId="7" borderId="83" xfId="0" applyFont="false" applyBorder="true" applyAlignment="false" applyProtection="false">
      <alignment horizontal="general" vertical="bottom" textRotation="0" wrapText="false" indent="0" shrinkToFit="false"/>
      <protection locked="true" hidden="false"/>
    </xf>
    <xf numFmtId="168" fontId="0" fillId="7" borderId="83" xfId="0" applyFont="false" applyBorder="true" applyAlignment="false" applyProtection="false">
      <alignment horizontal="general" vertical="bottom" textRotation="0" wrapText="false" indent="0" shrinkToFit="false"/>
      <protection locked="true" hidden="false"/>
    </xf>
    <xf numFmtId="164" fontId="0" fillId="13" borderId="0" xfId="0" applyFont="false" applyBorder="true" applyAlignment="false" applyProtection="false">
      <alignment horizontal="general" vertical="bottom" textRotation="0" wrapText="false" indent="0" shrinkToFit="false"/>
      <protection locked="true" hidden="false"/>
    </xf>
    <xf numFmtId="169" fontId="0" fillId="7" borderId="0" xfId="0" applyFont="false" applyBorder="true" applyAlignment="false" applyProtection="false">
      <alignment horizontal="general" vertical="bottom" textRotation="0" wrapText="false" indent="0" shrinkToFit="false"/>
      <protection locked="true" hidden="false"/>
    </xf>
    <xf numFmtId="164" fontId="0" fillId="0" borderId="13" xfId="0" applyFont="true" applyBorder="true" applyAlignment="false" applyProtection="false">
      <alignment horizontal="general" vertical="bottom" textRotation="0" wrapText="false" indent="0" shrinkToFit="false"/>
      <protection locked="true" hidden="false"/>
    </xf>
    <xf numFmtId="164" fontId="0" fillId="3" borderId="88" xfId="0" applyFont="false" applyBorder="true" applyAlignment="false" applyProtection="false">
      <alignment horizontal="general" vertical="bottom" textRotation="0" wrapText="false" indent="0" shrinkToFit="false"/>
      <protection locked="true" hidden="false"/>
    </xf>
    <xf numFmtId="164" fontId="0" fillId="3" borderId="53" xfId="0" applyFont="false" applyBorder="true" applyAlignment="false" applyProtection="false">
      <alignment horizontal="general" vertical="bottom" textRotation="0" wrapText="false" indent="0" shrinkToFit="false"/>
      <protection locked="true" hidden="false"/>
    </xf>
    <xf numFmtId="164" fontId="0" fillId="3" borderId="7" xfId="0" applyFont="false" applyBorder="true" applyAlignment="false" applyProtection="false">
      <alignment horizontal="general" vertical="bottom" textRotation="0" wrapText="false" indent="0" shrinkToFit="false"/>
      <protection locked="true" hidden="false"/>
    </xf>
    <xf numFmtId="164" fontId="0" fillId="3" borderId="89" xfId="0" applyFont="false" applyBorder="true" applyAlignment="false" applyProtection="false">
      <alignment horizontal="general" vertical="bottom" textRotation="0" wrapText="false" indent="0" shrinkToFit="false"/>
      <protection locked="true" hidden="false"/>
    </xf>
    <xf numFmtId="164" fontId="0" fillId="0" borderId="53" xfId="0" applyFont="fals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0" fillId="13" borderId="7" xfId="0" applyFont="fals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7" borderId="89" xfId="0" applyFont="false" applyBorder="true" applyAlignment="false" applyProtection="false">
      <alignment horizontal="general" vertical="bottom" textRotation="0" wrapText="false" indent="0" shrinkToFit="false"/>
      <protection locked="true" hidden="false"/>
    </xf>
    <xf numFmtId="164" fontId="0" fillId="11" borderId="53" xfId="0" applyFont="false" applyBorder="true" applyAlignment="false" applyProtection="false">
      <alignment horizontal="general" vertical="bottom" textRotation="0" wrapText="false" indent="0" shrinkToFit="false"/>
      <protection locked="true" hidden="false"/>
    </xf>
    <xf numFmtId="164" fontId="0" fillId="0" borderId="89" xfId="0" applyFont="false" applyBorder="true" applyAlignment="false" applyProtection="false">
      <alignment horizontal="general" vertical="bottom" textRotation="0" wrapText="false" indent="0" shrinkToFit="false"/>
      <protection locked="true" hidden="false"/>
    </xf>
    <xf numFmtId="164" fontId="0" fillId="7" borderId="53" xfId="0" applyFont="false" applyBorder="true" applyAlignment="false" applyProtection="false">
      <alignment horizontal="general" vertical="bottom" textRotation="0" wrapText="false" indent="0" shrinkToFit="false"/>
      <protection locked="true" hidden="false"/>
    </xf>
    <xf numFmtId="164" fontId="0" fillId="7" borderId="7"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false"/>
    </xf>
    <xf numFmtId="164" fontId="0" fillId="0" borderId="0" xfId="0" applyFont="false" applyBorder="true" applyAlignment="false" applyProtection="true">
      <alignment horizontal="general" vertical="bottom" textRotation="0" wrapText="false" indent="0" shrinkToFit="false"/>
      <protection locked="true" hidden="false"/>
    </xf>
    <xf numFmtId="164" fontId="23" fillId="6" borderId="90" xfId="0" applyFont="true" applyBorder="true" applyAlignment="true" applyProtection="true">
      <alignment horizontal="general" vertical="bottom" textRotation="0" wrapText="true" indent="0" shrinkToFit="false"/>
      <protection locked="true" hidden="false"/>
    </xf>
    <xf numFmtId="164" fontId="0" fillId="0" borderId="72" xfId="0" applyFont="false" applyBorder="true" applyAlignment="true" applyProtection="true">
      <alignment horizontal="general" vertical="bottom" textRotation="0" wrapText="true" indent="0" shrinkToFit="false"/>
      <protection locked="true" hidden="false"/>
    </xf>
    <xf numFmtId="164" fontId="0" fillId="0" borderId="0" xfId="0" applyFont="false" applyBorder="true" applyAlignment="true" applyProtection="true">
      <alignment horizontal="general" vertical="bottom" textRotation="0" wrapText="true" indent="0" shrinkToFit="false"/>
      <protection locked="true" hidden="false"/>
    </xf>
    <xf numFmtId="164" fontId="23" fillId="6" borderId="0" xfId="0" applyFont="true" applyBorder="false" applyAlignment="false" applyProtection="true">
      <alignment horizontal="general" vertical="bottom" textRotation="0" wrapText="false" indent="0" shrinkToFit="false"/>
      <protection locked="true" hidden="false"/>
    </xf>
    <xf numFmtId="164" fontId="0" fillId="6" borderId="0" xfId="0" applyFont="false" applyBorder="false" applyAlignment="false" applyProtection="true">
      <alignment horizontal="general" vertical="bottom" textRotation="0" wrapText="false" indent="0" shrinkToFit="false"/>
      <protection locked="true" hidden="false"/>
    </xf>
    <xf numFmtId="164" fontId="0" fillId="14" borderId="0" xfId="0" applyFont="true" applyBorder="false" applyAlignment="false" applyProtection="false">
      <alignment horizontal="general" vertical="bottom" textRotation="0" wrapText="false" indent="0" shrinkToFit="false"/>
      <protection locked="true" hidden="false"/>
    </xf>
    <xf numFmtId="164" fontId="0" fillId="0" borderId="19" xfId="0" applyFont="true" applyBorder="true" applyAlignment="true" applyProtection="true">
      <alignment horizontal="general" vertical="bottom" textRotation="0" wrapText="true" indent="0" shrinkToFit="false"/>
      <protection locked="true" hidden="false"/>
    </xf>
    <xf numFmtId="164" fontId="0" fillId="0" borderId="81" xfId="0" applyFont="true" applyBorder="true" applyAlignment="true" applyProtection="true">
      <alignment horizontal="general" vertical="bottom" textRotation="0" wrapText="true" indent="0" shrinkToFit="false"/>
      <protection locked="true" hidden="false"/>
    </xf>
    <xf numFmtId="164" fontId="0" fillId="6" borderId="19" xfId="0" applyFont="true" applyBorder="true" applyAlignment="true" applyProtection="true">
      <alignment horizontal="general" vertical="bottom" textRotation="0" wrapText="true" indent="0" shrinkToFit="false"/>
      <protection locked="true" hidden="false"/>
    </xf>
    <xf numFmtId="164" fontId="23" fillId="6" borderId="15" xfId="0" applyFont="true" applyBorder="true" applyAlignment="true" applyProtection="true">
      <alignment horizontal="general" vertical="bottom" textRotation="0" wrapText="true" indent="0" shrinkToFit="false"/>
      <protection locked="true" hidden="false"/>
    </xf>
    <xf numFmtId="164" fontId="0" fillId="0" borderId="73" xfId="0" applyFont="true" applyBorder="true" applyAlignment="true" applyProtection="true">
      <alignment horizontal="general" vertical="bottom" textRotation="0" wrapText="true" indent="0" shrinkToFit="false"/>
      <protection locked="true" hidden="false"/>
    </xf>
    <xf numFmtId="164" fontId="0" fillId="0" borderId="15" xfId="0" applyFont="false" applyBorder="true" applyAlignment="false" applyProtection="true">
      <alignment horizontal="general" vertical="bottom" textRotation="0" wrapText="false" indent="0" shrinkToFit="false"/>
      <protection locked="true" hidden="false"/>
    </xf>
    <xf numFmtId="164" fontId="0" fillId="0" borderId="72" xfId="0" applyFont="false" applyBorder="true" applyAlignment="false" applyProtection="true">
      <alignment horizontal="general" vertical="bottom" textRotation="0" wrapText="false" indent="0" shrinkToFit="false"/>
      <protection locked="true" hidden="false"/>
    </xf>
    <xf numFmtId="164" fontId="0" fillId="0" borderId="16" xfId="0" applyFont="true" applyBorder="true" applyAlignment="false" applyProtection="true">
      <alignment horizontal="general" vertical="bottom" textRotation="0" wrapText="false" indent="0" shrinkToFit="false"/>
      <protection locked="true" hidden="false"/>
    </xf>
    <xf numFmtId="164" fontId="23" fillId="6" borderId="15" xfId="0" applyFont="true" applyBorder="true" applyAlignment="false" applyProtection="true">
      <alignment horizontal="general" vertical="bottom" textRotation="0" wrapText="false" indent="0" shrinkToFit="false"/>
      <protection locked="true" hidden="false"/>
    </xf>
    <xf numFmtId="164" fontId="23" fillId="6" borderId="73" xfId="0" applyFont="true" applyBorder="true" applyAlignment="false" applyProtection="true">
      <alignment horizontal="general" vertical="bottom" textRotation="0" wrapText="false" indent="0" shrinkToFit="false"/>
      <protection locked="true" hidden="false"/>
    </xf>
    <xf numFmtId="164" fontId="0" fillId="0" borderId="19" xfId="0" applyFont="false" applyBorder="true" applyAlignment="false" applyProtection="true">
      <alignment horizontal="general" vertical="bottom" textRotation="0" wrapText="false" indent="0" shrinkToFit="false"/>
      <protection locked="true" hidden="false"/>
    </xf>
    <xf numFmtId="164" fontId="0" fillId="0" borderId="81" xfId="0" applyFont="false" applyBorder="true" applyAlignment="false" applyProtection="true">
      <alignment horizontal="general" vertical="bottom" textRotation="0" wrapText="false" indent="0" shrinkToFit="false"/>
      <protection locked="true" hidden="false"/>
    </xf>
    <xf numFmtId="164" fontId="0" fillId="10" borderId="19" xfId="0" applyFont="false" applyBorder="true" applyAlignment="false" applyProtection="true">
      <alignment horizontal="general" vertical="bottom" textRotation="0" wrapText="false" indent="0" shrinkToFit="false"/>
      <protection locked="true" hidden="false"/>
    </xf>
    <xf numFmtId="170" fontId="0" fillId="0" borderId="0" xfId="0" applyFont="false" applyBorder="true" applyAlignment="false" applyProtection="true">
      <alignment horizontal="general" vertical="bottom" textRotation="0" wrapText="false" indent="0" shrinkToFit="false"/>
      <protection locked="true" hidden="false"/>
    </xf>
    <xf numFmtId="170" fontId="0" fillId="0" borderId="19" xfId="0" applyFont="false" applyBorder="true" applyAlignment="false" applyProtection="true">
      <alignment horizontal="general" vertical="bottom" textRotation="0" wrapText="false" indent="0" shrinkToFit="false"/>
      <protection locked="true" hidden="false"/>
    </xf>
    <xf numFmtId="164" fontId="0" fillId="12" borderId="0" xfId="0" applyFont="false" applyBorder="true" applyAlignment="false" applyProtection="true">
      <alignment horizontal="general" vertical="bottom" textRotation="0" wrapText="false" indent="0" shrinkToFit="false"/>
      <protection locked="true" hidden="false"/>
    </xf>
    <xf numFmtId="164" fontId="0" fillId="0" borderId="91" xfId="0" applyFont="true" applyBorder="true" applyAlignment="false" applyProtection="true">
      <alignment horizontal="general" vertical="bottom" textRotation="0" wrapText="false" indent="0" shrinkToFit="false"/>
      <protection locked="true" hidden="false"/>
    </xf>
    <xf numFmtId="164" fontId="0" fillId="0" borderId="53" xfId="0" applyFont="true" applyBorder="true" applyAlignment="false" applyProtection="true">
      <alignment horizontal="general" vertical="bottom" textRotation="0" wrapText="false" indent="0" shrinkToFit="false"/>
      <protection locked="true" hidden="false"/>
    </xf>
    <xf numFmtId="164" fontId="0" fillId="12" borderId="7" xfId="0" applyFont="false" applyBorder="true" applyAlignment="false" applyProtection="true">
      <alignment horizontal="general" vertical="bottom" textRotation="0" wrapText="false" indent="0" shrinkToFit="false"/>
      <protection locked="true" hidden="false"/>
    </xf>
    <xf numFmtId="164" fontId="0" fillId="0" borderId="12" xfId="0" applyFont="true" applyBorder="true" applyAlignment="false" applyProtection="true">
      <alignment horizontal="general" vertical="bottom" textRotation="0" wrapText="false" indent="0" shrinkToFit="false"/>
      <protection locked="true" hidden="false"/>
    </xf>
    <xf numFmtId="164" fontId="0" fillId="0" borderId="7" xfId="0" applyFont="false" applyBorder="true" applyAlignment="false" applyProtection="true">
      <alignment horizontal="general" vertical="bottom" textRotation="0" wrapText="false" indent="0" shrinkToFit="false"/>
      <protection locked="true" hidden="false"/>
    </xf>
    <xf numFmtId="164" fontId="0" fillId="3" borderId="89" xfId="0" applyFont="false" applyBorder="true" applyAlignment="false" applyProtection="true">
      <alignment horizontal="general" vertical="bottom" textRotation="0" wrapText="false" indent="0" shrinkToFit="false"/>
      <protection locked="true" hidden="false"/>
    </xf>
    <xf numFmtId="164" fontId="0" fillId="0" borderId="92" xfId="0" applyFont="false" applyBorder="true" applyAlignment="false" applyProtection="true">
      <alignment horizontal="general" vertical="bottom" textRotation="0" wrapText="false" indent="0" shrinkToFit="false"/>
      <protection locked="true" hidden="false"/>
    </xf>
    <xf numFmtId="164" fontId="0" fillId="0" borderId="93" xfId="0" applyFont="false" applyBorder="true" applyAlignment="false" applyProtection="true">
      <alignment horizontal="general" vertical="bottom" textRotation="0" wrapText="false" indent="0" shrinkToFit="false"/>
      <protection locked="true" hidden="false"/>
    </xf>
    <xf numFmtId="164" fontId="0" fillId="0" borderId="74" xfId="0" applyFont="true" applyBorder="true" applyAlignment="false" applyProtection="true">
      <alignment horizontal="general" vertical="bottom" textRotation="0" wrapText="false" indent="0" shrinkToFit="false"/>
      <protection locked="true" hidden="false"/>
    </xf>
    <xf numFmtId="164" fontId="0" fillId="0" borderId="75" xfId="0" applyFont="true" applyBorder="true" applyAlignment="false" applyProtection="true">
      <alignment horizontal="general" vertical="bottom" textRotation="0" wrapText="false" indent="0" shrinkToFit="false"/>
      <protection locked="true" hidden="false"/>
    </xf>
    <xf numFmtId="164" fontId="0" fillId="0" borderId="94" xfId="0" applyFont="false" applyBorder="true" applyAlignment="true" applyProtection="true">
      <alignment horizontal="general" vertical="bottom" textRotation="0" wrapText="true" indent="0" shrinkToFit="false"/>
      <protection locked="true" hidden="false"/>
    </xf>
    <xf numFmtId="164" fontId="0" fillId="6" borderId="75" xfId="0" applyFont="true" applyBorder="true" applyAlignment="false" applyProtection="true">
      <alignment horizontal="general" vertical="bottom" textRotation="0" wrapText="false" indent="0" shrinkToFit="false"/>
      <protection locked="true" hidden="false"/>
    </xf>
    <xf numFmtId="164" fontId="0" fillId="0" borderId="76" xfId="0" applyFont="false" applyBorder="true" applyAlignment="false" applyProtection="true">
      <alignment horizontal="general" vertical="bottom" textRotation="0" wrapText="false" indent="0" shrinkToFit="false"/>
      <protection locked="true" hidden="false"/>
    </xf>
    <xf numFmtId="164" fontId="0" fillId="0" borderId="74" xfId="0" applyFont="true" applyBorder="true" applyAlignment="true" applyProtection="true">
      <alignment horizontal="general" vertical="bottom" textRotation="0" wrapText="true" indent="0" shrinkToFit="false"/>
      <protection locked="true" hidden="false"/>
    </xf>
    <xf numFmtId="164" fontId="0" fillId="0" borderId="95" xfId="0" applyFont="true" applyBorder="true" applyAlignment="true" applyProtection="true">
      <alignment horizontal="general" vertical="bottom" textRotation="0" wrapText="true" indent="0" shrinkToFit="false"/>
      <protection locked="true" hidden="false"/>
    </xf>
    <xf numFmtId="164" fontId="0" fillId="0" borderId="96" xfId="0" applyFont="true" applyBorder="true" applyAlignment="true" applyProtection="true">
      <alignment horizontal="general" vertical="bottom" textRotation="0" wrapText="true" indent="0" shrinkToFit="false"/>
      <protection locked="true" hidden="false"/>
    </xf>
    <xf numFmtId="164" fontId="0" fillId="0" borderId="58" xfId="0" applyFont="true" applyBorder="true" applyAlignment="true" applyProtection="true">
      <alignment horizontal="general" vertical="bottom" textRotation="0" wrapText="true" indent="0" shrinkToFit="false"/>
      <protection locked="true" hidden="false"/>
    </xf>
    <xf numFmtId="170" fontId="23" fillId="6" borderId="15" xfId="0" applyFont="true" applyBorder="true" applyAlignment="false" applyProtection="true">
      <alignment horizontal="general" vertical="bottom" textRotation="0" wrapText="false" indent="0" shrinkToFit="false"/>
      <protection locked="true" hidden="false"/>
    </xf>
    <xf numFmtId="170" fontId="0" fillId="6" borderId="72" xfId="0" applyFont="false" applyBorder="true" applyAlignment="false" applyProtection="true">
      <alignment horizontal="general" vertical="bottom" textRotation="0" wrapText="false" indent="0" shrinkToFit="false"/>
      <protection locked="true" hidden="false"/>
    </xf>
    <xf numFmtId="170" fontId="0" fillId="0" borderId="72" xfId="0" applyFont="false" applyBorder="true" applyAlignment="false" applyProtection="true">
      <alignment horizontal="general" vertical="bottom" textRotation="0" wrapText="false" indent="0" shrinkToFit="false"/>
      <protection locked="true" hidden="false"/>
    </xf>
    <xf numFmtId="164" fontId="0" fillId="0" borderId="11" xfId="0" applyFont="false" applyBorder="true" applyAlignment="false" applyProtection="true">
      <alignment horizontal="general" vertical="bottom" textRotation="0" wrapText="false" indent="0" shrinkToFit="false"/>
      <protection locked="true" hidden="false"/>
    </xf>
    <xf numFmtId="164" fontId="0" fillId="0" borderId="73" xfId="0" applyFont="false" applyBorder="true" applyAlignment="false" applyProtection="true">
      <alignment horizontal="general" vertical="bottom" textRotation="0" wrapText="false" indent="0" shrinkToFit="false"/>
      <protection locked="true" hidden="false"/>
    </xf>
    <xf numFmtId="164" fontId="0" fillId="0" borderId="97" xfId="0" applyFont="false" applyBorder="true" applyAlignment="true" applyProtection="true">
      <alignment horizontal="general" vertical="bottom" textRotation="0" wrapText="true" indent="0" shrinkToFit="false"/>
      <protection locked="true" hidden="false"/>
    </xf>
    <xf numFmtId="164" fontId="0" fillId="6" borderId="0" xfId="0" applyFont="false" applyBorder="true" applyAlignment="false" applyProtection="true">
      <alignment horizontal="general" vertical="bottom" textRotation="0" wrapText="false" indent="0" shrinkToFit="false"/>
      <protection locked="true" hidden="false"/>
    </xf>
    <xf numFmtId="164" fontId="0" fillId="0" borderId="79" xfId="0" applyFont="false" applyBorder="true" applyAlignment="true" applyProtection="true">
      <alignment horizontal="general"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true" indent="0" shrinkToFit="false"/>
      <protection locked="true" hidden="false"/>
    </xf>
    <xf numFmtId="164" fontId="0" fillId="0" borderId="80" xfId="0" applyFont="false" applyBorder="true" applyAlignment="true" applyProtection="true">
      <alignment horizontal="general" vertical="bottom" textRotation="0" wrapText="true" indent="0" shrinkToFit="false"/>
      <protection locked="true" hidden="false"/>
    </xf>
    <xf numFmtId="170" fontId="0" fillId="0" borderId="95" xfId="0" applyFont="true" applyBorder="true" applyAlignment="true" applyProtection="true">
      <alignment horizontal="general" vertical="bottom" textRotation="0" wrapText="true" indent="0" shrinkToFit="false"/>
      <protection locked="true" hidden="false"/>
    </xf>
    <xf numFmtId="164" fontId="0" fillId="0" borderId="44" xfId="0" applyFont="true" applyBorder="true" applyAlignment="true" applyProtection="true">
      <alignment horizontal="general" vertical="bottom" textRotation="0" wrapText="true" indent="0" shrinkToFit="false"/>
      <protection locked="true" hidden="false"/>
    </xf>
    <xf numFmtId="170" fontId="0" fillId="0" borderId="44" xfId="0" applyFont="true" applyBorder="true" applyAlignment="true" applyProtection="true">
      <alignment horizontal="general" vertical="bottom" textRotation="0" wrapText="true" indent="0" shrinkToFit="false"/>
      <protection locked="true" hidden="false"/>
    </xf>
    <xf numFmtId="164" fontId="0" fillId="0" borderId="57" xfId="0" applyFont="true" applyBorder="true" applyAlignment="true" applyProtection="true">
      <alignment horizontal="general" vertical="bottom" textRotation="0" wrapText="true" indent="0" shrinkToFit="false"/>
      <protection locked="true" hidden="false"/>
    </xf>
    <xf numFmtId="164" fontId="0" fillId="0" borderId="98" xfId="0" applyFont="true" applyBorder="true" applyAlignment="false" applyProtection="true">
      <alignment horizontal="general" vertical="bottom" textRotation="0" wrapText="false" indent="0" shrinkToFit="false"/>
      <protection locked="true" hidden="false"/>
    </xf>
    <xf numFmtId="164" fontId="0" fillId="6" borderId="81" xfId="0" applyFont="true" applyBorder="true" applyAlignment="false" applyProtection="true">
      <alignment horizontal="general" vertical="bottom" textRotation="0" wrapText="false" indent="0" shrinkToFit="false"/>
      <protection locked="true" hidden="false"/>
    </xf>
    <xf numFmtId="164" fontId="0" fillId="0" borderId="91" xfId="0" applyFont="false" applyBorder="true" applyAlignment="false" applyProtection="true">
      <alignment horizontal="general" vertical="bottom" textRotation="0" wrapText="false" indent="0" shrinkToFit="false"/>
      <protection locked="true" hidden="false"/>
    </xf>
    <xf numFmtId="171" fontId="0" fillId="0" borderId="97" xfId="0" applyFont="false" applyBorder="true" applyAlignment="false" applyProtection="true">
      <alignment horizontal="general" vertical="bottom" textRotation="0" wrapText="false" indent="0" shrinkToFit="false"/>
      <protection locked="true" hidden="false"/>
    </xf>
    <xf numFmtId="164" fontId="0" fillId="0" borderId="21" xfId="0" applyFont="false" applyBorder="true" applyAlignment="false" applyProtection="true">
      <alignment horizontal="general" vertical="bottom" textRotation="0" wrapText="false" indent="0" shrinkToFit="false"/>
      <protection locked="true" hidden="false"/>
    </xf>
    <xf numFmtId="164" fontId="0" fillId="6" borderId="97" xfId="0" applyFont="false" applyBorder="true" applyAlignment="false" applyProtection="true">
      <alignment horizontal="general" vertical="bottom" textRotation="0" wrapText="false" indent="0" shrinkToFit="false"/>
      <protection locked="true" hidden="false"/>
    </xf>
    <xf numFmtId="164" fontId="0" fillId="3" borderId="0" xfId="0" applyFont="false" applyBorder="true" applyAlignment="false" applyProtection="true">
      <alignment horizontal="general" vertical="bottom" textRotation="0" wrapText="false" indent="0" shrinkToFit="false"/>
      <protection locked="true" hidden="false"/>
    </xf>
    <xf numFmtId="164" fontId="0" fillId="3" borderId="81" xfId="0" applyFont="false" applyBorder="true" applyAlignment="false" applyProtection="true">
      <alignment horizontal="general" vertical="bottom" textRotation="0" wrapText="false" indent="0" shrinkToFit="false"/>
      <protection locked="true" hidden="false"/>
    </xf>
    <xf numFmtId="164" fontId="0" fillId="12" borderId="19" xfId="0" applyFont="false" applyBorder="true" applyAlignment="false" applyProtection="true">
      <alignment horizontal="general" vertical="bottom" textRotation="0" wrapText="false" indent="0" shrinkToFit="false"/>
      <protection locked="true" hidden="false"/>
    </xf>
    <xf numFmtId="164" fontId="0" fillId="12" borderId="81" xfId="0" applyFont="false" applyBorder="true" applyAlignment="false" applyProtection="true">
      <alignment horizontal="general" vertical="bottom" textRotation="0" wrapText="false" indent="0" shrinkToFit="false"/>
      <protection locked="true" hidden="false"/>
    </xf>
    <xf numFmtId="164" fontId="0" fillId="0" borderId="79" xfId="0" applyFont="false" applyBorder="true" applyAlignment="false" applyProtection="true">
      <alignment horizontal="general" vertical="bottom" textRotation="0" wrapText="false" indent="0" shrinkToFit="false"/>
      <protection locked="true" hidden="false"/>
    </xf>
    <xf numFmtId="164" fontId="0" fillId="0" borderId="2" xfId="0" applyFont="false" applyBorder="true" applyAlignment="false" applyProtection="true">
      <alignment horizontal="general" vertical="bottom" textRotation="0" wrapText="false" indent="0" shrinkToFit="false"/>
      <protection locked="true" hidden="false"/>
    </xf>
    <xf numFmtId="164" fontId="0" fillId="0" borderId="80" xfId="0" applyFont="false" applyBorder="true" applyAlignment="false" applyProtection="true">
      <alignment horizontal="general" vertical="bottom" textRotation="0" wrapText="false" indent="0" shrinkToFit="false"/>
      <protection locked="true" hidden="false"/>
    </xf>
    <xf numFmtId="164" fontId="0" fillId="12" borderId="91" xfId="0" applyFont="false" applyBorder="true" applyAlignment="false" applyProtection="true">
      <alignment horizontal="general" vertical="bottom" textRotation="0" wrapText="false" indent="0" shrinkToFit="false"/>
      <protection locked="true" hidden="false"/>
    </xf>
    <xf numFmtId="171" fontId="0" fillId="12" borderId="97" xfId="0" applyFont="false" applyBorder="true" applyAlignment="false" applyProtection="true">
      <alignment horizontal="general" vertical="bottom" textRotation="0" wrapText="false" indent="0" shrinkToFit="false"/>
      <protection locked="true" hidden="false"/>
    </xf>
    <xf numFmtId="169" fontId="0" fillId="0" borderId="21" xfId="0" applyFont="false" applyBorder="true" applyAlignment="false" applyProtection="true">
      <alignment horizontal="general" vertical="bottom" textRotation="0" wrapText="false" indent="0" shrinkToFit="false"/>
      <protection locked="true" hidden="false"/>
    </xf>
    <xf numFmtId="166" fontId="0" fillId="6" borderId="91" xfId="0" applyFont="false" applyBorder="true" applyAlignment="true" applyProtection="true">
      <alignment horizontal="right" vertical="bottom" textRotation="0" wrapText="false" indent="0" shrinkToFit="false"/>
      <protection locked="true" hidden="false"/>
    </xf>
    <xf numFmtId="172" fontId="0" fillId="6" borderId="0" xfId="0" applyFont="false" applyBorder="true" applyAlignment="true" applyProtection="true">
      <alignment horizontal="right" vertical="bottom" textRotation="0" wrapText="false" indent="0" shrinkToFit="false"/>
      <protection locked="true" hidden="false"/>
    </xf>
    <xf numFmtId="164" fontId="23" fillId="6" borderId="82" xfId="0" applyFont="true" applyBorder="true" applyAlignment="true" applyProtection="true">
      <alignment horizontal="left" vertical="bottom" textRotation="0" wrapText="false" indent="0" shrinkToFit="false"/>
      <protection locked="true" hidden="false"/>
    </xf>
    <xf numFmtId="164" fontId="0" fillId="0" borderId="53" xfId="0" applyFont="false" applyBorder="true" applyAlignment="false" applyProtection="true">
      <alignment horizontal="general" vertical="bottom" textRotation="0" wrapText="false" indent="0" shrinkToFit="false"/>
      <protection locked="true" hidden="false"/>
    </xf>
    <xf numFmtId="164" fontId="0" fillId="12" borderId="12" xfId="0" applyFont="false" applyBorder="true" applyAlignment="false" applyProtection="true">
      <alignment horizontal="general" vertical="bottom" textRotation="0" wrapText="false" indent="0" shrinkToFit="false"/>
      <protection locked="true" hidden="false"/>
    </xf>
    <xf numFmtId="171" fontId="0" fillId="12" borderId="99" xfId="0" applyFont="false" applyBorder="true" applyAlignment="false" applyProtection="true">
      <alignment horizontal="general" vertical="bottom" textRotation="0" wrapText="false" indent="0" shrinkToFit="false"/>
      <protection locked="true" hidden="false"/>
    </xf>
    <xf numFmtId="164" fontId="0" fillId="0" borderId="12" xfId="0" applyFont="false" applyBorder="true" applyAlignment="false" applyProtection="true">
      <alignment horizontal="general" vertical="bottom" textRotation="0" wrapText="false" indent="0" shrinkToFit="false"/>
      <protection locked="true" hidden="false"/>
    </xf>
    <xf numFmtId="172" fontId="0" fillId="6" borderId="7" xfId="0" applyFont="false" applyBorder="true" applyAlignment="true" applyProtection="true">
      <alignment horizontal="right" vertical="bottom" textRotation="0" wrapText="false" indent="0" shrinkToFit="false"/>
      <protection locked="true" hidden="false"/>
    </xf>
    <xf numFmtId="164" fontId="23" fillId="6" borderId="88" xfId="0" applyFont="true" applyBorder="true" applyAlignment="true" applyProtection="true">
      <alignment horizontal="left" vertical="bottom" textRotation="0" wrapText="false" indent="0" shrinkToFit="false"/>
      <protection locked="true" hidden="false"/>
    </xf>
    <xf numFmtId="164" fontId="23" fillId="6" borderId="73" xfId="0" applyFont="true" applyBorder="true" applyAlignment="true" applyProtection="true">
      <alignment horizontal="left" vertical="bottom" textRotation="0" wrapText="false" indent="0" shrinkToFit="false"/>
      <protection locked="true" hidden="false"/>
    </xf>
    <xf numFmtId="164" fontId="23" fillId="6" borderId="81" xfId="0" applyFont="true" applyBorder="true" applyAlignment="true" applyProtection="true">
      <alignment horizontal="left" vertical="bottom" textRotation="0" wrapText="false" indent="0" shrinkToFit="false"/>
      <protection locked="true" hidden="false"/>
    </xf>
    <xf numFmtId="164" fontId="23" fillId="6" borderId="89" xfId="0" applyFont="true" applyBorder="true" applyAlignment="true" applyProtection="true">
      <alignment horizontal="left" vertical="bottom" textRotation="0" wrapText="false" indent="0" shrinkToFit="false"/>
      <protection locked="true" hidden="false"/>
    </xf>
    <xf numFmtId="164" fontId="0" fillId="8" borderId="0" xfId="0" applyFont="true" applyBorder="true" applyAlignment="false" applyProtection="true">
      <alignment horizontal="general" vertical="bottom" textRotation="0" wrapText="false" indent="0" shrinkToFit="false"/>
      <protection locked="true" hidden="false"/>
    </xf>
    <xf numFmtId="164" fontId="0" fillId="8" borderId="97" xfId="0" applyFont="false" applyBorder="true" applyAlignment="false" applyProtection="true">
      <alignment horizontal="general" vertical="bottom" textRotation="0" wrapText="false" indent="0" shrinkToFit="false"/>
      <protection locked="true" hidden="false"/>
    </xf>
    <xf numFmtId="164" fontId="0" fillId="0" borderId="19" xfId="0" applyFont="true" applyBorder="true" applyAlignment="true" applyProtection="true">
      <alignment horizontal="left" vertical="bottom" textRotation="0" wrapText="false" indent="0" shrinkToFit="false"/>
      <protection locked="true" hidden="false"/>
    </xf>
    <xf numFmtId="164" fontId="0" fillId="8" borderId="7" xfId="0" applyFont="true" applyBorder="true" applyAlignment="false" applyProtection="true">
      <alignment horizontal="general" vertical="bottom" textRotation="0" wrapText="false" indent="0" shrinkToFit="false"/>
      <protection locked="true" hidden="false"/>
    </xf>
    <xf numFmtId="164" fontId="0" fillId="8" borderId="99" xfId="0" applyFont="false" applyBorder="true" applyAlignment="false" applyProtection="true">
      <alignment horizontal="general" vertical="bottom" textRotation="0" wrapText="false" indent="0" shrinkToFit="false"/>
      <protection locked="true" hidden="false"/>
    </xf>
    <xf numFmtId="164" fontId="0" fillId="3" borderId="7" xfId="0" applyFont="false" applyBorder="true" applyAlignment="false" applyProtection="true">
      <alignment horizontal="general" vertical="bottom" textRotation="0" wrapText="false" indent="0" shrinkToFit="false"/>
      <protection locked="true" hidden="false"/>
    </xf>
    <xf numFmtId="164" fontId="0" fillId="12" borderId="53" xfId="0" applyFont="false" applyBorder="true" applyAlignment="false" applyProtection="true">
      <alignment horizontal="general" vertical="bottom" textRotation="0" wrapText="false" indent="0" shrinkToFit="false"/>
      <protection locked="true" hidden="false"/>
    </xf>
    <xf numFmtId="164" fontId="0" fillId="12" borderId="89" xfId="0" applyFont="false" applyBorder="true" applyAlignment="false" applyProtection="true">
      <alignment horizontal="general" vertical="bottom" textRotation="0" wrapText="false" indent="0" shrinkToFit="false"/>
      <protection locked="true" hidden="false"/>
    </xf>
    <xf numFmtId="164" fontId="0" fillId="0" borderId="100" xfId="0" applyFont="true" applyBorder="true" applyAlignment="false" applyProtection="true">
      <alignment horizontal="general" vertical="bottom" textRotation="0" wrapText="false" indent="0" shrinkToFit="false"/>
      <protection locked="true" hidden="false"/>
    </xf>
    <xf numFmtId="173" fontId="0" fillId="0" borderId="0" xfId="0" applyFont="false" applyBorder="true" applyAlignment="false" applyProtection="true">
      <alignment horizontal="general" vertical="bottom" textRotation="0" wrapText="false" indent="0" shrinkToFit="false"/>
      <protection locked="true" hidden="false"/>
    </xf>
    <xf numFmtId="164" fontId="23" fillId="6" borderId="19" xfId="0" applyFont="true" applyBorder="true" applyAlignment="false" applyProtection="true">
      <alignment horizontal="general" vertical="bottom" textRotation="0" wrapText="false" indent="0" shrinkToFit="false"/>
      <protection locked="true" hidden="false"/>
    </xf>
    <xf numFmtId="171" fontId="0" fillId="0" borderId="7" xfId="0" applyFont="false" applyBorder="true" applyAlignment="false" applyProtection="true">
      <alignment horizontal="general" vertical="bottom" textRotation="0" wrapText="false" indent="0" shrinkToFit="false"/>
      <protection locked="true" hidden="false"/>
    </xf>
    <xf numFmtId="164" fontId="0" fillId="0" borderId="99" xfId="0" applyFont="false" applyBorder="true" applyAlignment="fals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13" fillId="0" borderId="0" xfId="0" applyFont="true" applyBorder="fals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justify" vertical="center" textRotation="0" wrapText="true" indent="0" shrinkToFit="false"/>
      <protection locked="true" hidden="false"/>
    </xf>
    <xf numFmtId="164" fontId="0" fillId="0" borderId="0" xfId="0" applyFont="false" applyBorder="false" applyAlignment="true" applyProtection="true">
      <alignment horizontal="justify" vertical="center" textRotation="0" wrapText="false" indent="0" shrinkToFit="false"/>
      <protection locked="true" hidden="false"/>
    </xf>
    <xf numFmtId="164" fontId="0" fillId="5" borderId="0" xfId="0" applyFont="true" applyBorder="false" applyAlignment="true" applyProtection="true">
      <alignment horizontal="left" vertical="bottom" textRotation="0" wrapText="false" indent="0" shrinkToFit="false"/>
      <protection locked="false" hidden="false"/>
    </xf>
    <xf numFmtId="164" fontId="0" fillId="4" borderId="0" xfId="0" applyFont="true" applyBorder="false" applyAlignment="true" applyProtection="true">
      <alignment horizontal="left" vertical="bottom" textRotation="0" wrapText="false" indent="0" shrinkToFit="false"/>
      <protection locked="false" hidden="false"/>
    </xf>
    <xf numFmtId="164" fontId="0" fillId="5" borderId="0" xfId="0" applyFont="true" applyBorder="false" applyAlignment="true" applyProtection="true">
      <alignment horizontal="general" vertical="bottom" textRotation="0" wrapText="false" indent="0" shrinkToFit="false"/>
      <protection locked="false" hidden="false"/>
    </xf>
    <xf numFmtId="164" fontId="0" fillId="0" borderId="0" xfId="0" applyFont="true" applyBorder="false" applyAlignment="true" applyProtection="true">
      <alignment horizontal="left" vertical="bottom" textRotation="0" wrapText="false" indent="0" shrinkToFit="false"/>
      <protection locked="true" hidden="false"/>
    </xf>
    <xf numFmtId="164" fontId="0" fillId="15" borderId="0" xfId="0" applyFont="true" applyBorder="false" applyAlignment="true" applyProtection="true">
      <alignment horizontal="left" vertical="bottom" textRotation="0" wrapText="false" indent="0" shrinkToFit="false"/>
      <protection locked="false" hidden="false"/>
    </xf>
    <xf numFmtId="164" fontId="0" fillId="5" borderId="0" xfId="0" applyFont="true" applyBorder="false" applyAlignment="true" applyProtection="true">
      <alignment horizontal="left" vertical="center" textRotation="0" wrapText="false" indent="0" shrinkToFit="false"/>
      <protection locked="false" hidden="false"/>
    </xf>
    <xf numFmtId="164" fontId="13" fillId="4" borderId="0" xfId="0" applyFont="true" applyBorder="false" applyAlignment="true" applyProtection="true">
      <alignment horizontal="left" vertical="center" textRotation="0" wrapText="true" indent="0" shrinkToFit="false"/>
      <protection locked="false" hidden="false"/>
    </xf>
    <xf numFmtId="164" fontId="0" fillId="5" borderId="0" xfId="0" applyFont="true" applyBorder="false" applyAlignment="true" applyProtection="true">
      <alignment horizontal="justify" vertical="center" textRotation="0" wrapText="true" indent="0" shrinkToFit="false"/>
      <protection locked="false" hidden="false"/>
    </xf>
    <xf numFmtId="164" fontId="0" fillId="0" borderId="0" xfId="0" applyFont="true" applyBorder="false" applyAlignment="true" applyProtection="true">
      <alignment horizontal="justify" vertical="center" textRotation="0" wrapText="true" indent="0" shrinkToFit="false"/>
      <protection locked="true" hidden="false"/>
    </xf>
    <xf numFmtId="164" fontId="0" fillId="0" borderId="0" xfId="0" applyFont="true" applyBorder="false" applyAlignment="true" applyProtection="true">
      <alignment horizontal="left" vertical="center" textRotation="0" wrapText="true" indent="0" shrinkToFit="false"/>
      <protection locked="true" hidden="false"/>
    </xf>
    <xf numFmtId="164" fontId="0" fillId="15" borderId="0" xfId="0" applyFont="true" applyBorder="false" applyAlignment="true" applyProtection="true">
      <alignment horizontal="left" vertical="center" textRotation="0" wrapText="true" indent="0" shrinkToFit="false"/>
      <protection locked="false" hidden="false"/>
    </xf>
    <xf numFmtId="164" fontId="0" fillId="5" borderId="0" xfId="0" applyFont="false" applyBorder="false" applyAlignment="true" applyProtection="true">
      <alignment horizontal="left" vertical="center" textRotation="0" wrapText="true" indent="0" shrinkToFit="false"/>
      <protection locked="false" hidden="false"/>
    </xf>
    <xf numFmtId="164" fontId="0" fillId="4" borderId="0" xfId="0" applyFont="false" applyBorder="false" applyAlignment="true" applyProtection="true">
      <alignment horizontal="left" vertical="center" textRotation="0" wrapText="true" indent="0" shrinkToFit="false"/>
      <protection locked="false" hidden="false"/>
    </xf>
    <xf numFmtId="164" fontId="0" fillId="0" borderId="0" xfId="0" applyFont="false" applyBorder="false" applyAlignment="true" applyProtection="true">
      <alignment horizontal="general" vertical="center" textRotation="0" wrapText="true" indent="0" shrinkToFit="false"/>
      <protection locked="true" hidden="false"/>
    </xf>
    <xf numFmtId="164" fontId="13" fillId="5" borderId="0" xfId="0" applyFont="true" applyBorder="false" applyAlignment="true" applyProtection="true">
      <alignment horizontal="left" vertical="center" textRotation="0" wrapText="true" indent="0" shrinkToFit="false"/>
      <protection locked="false" hidden="false"/>
    </xf>
    <xf numFmtId="164" fontId="24" fillId="5" borderId="0" xfId="0" applyFont="true" applyBorder="false" applyAlignment="true" applyProtection="true">
      <alignment horizontal="left" vertical="center" textRotation="0" wrapText="true" indent="0" shrinkToFit="false"/>
      <protection locked="false" hidden="false"/>
    </xf>
    <xf numFmtId="164" fontId="6" fillId="4" borderId="0" xfId="0" applyFont="true" applyBorder="false" applyAlignment="true" applyProtection="true">
      <alignment horizontal="left" vertical="center" textRotation="0" wrapText="true" indent="0" shrinkToFit="false"/>
      <protection locked="false" hidden="false"/>
    </xf>
    <xf numFmtId="164" fontId="6" fillId="5" borderId="0" xfId="0" applyFont="true" applyBorder="false" applyAlignment="true" applyProtection="true">
      <alignment horizontal="justify" vertical="center" textRotation="0" wrapText="true" indent="0" shrinkToFit="false"/>
      <protection locked="false" hidden="false"/>
    </xf>
    <xf numFmtId="164" fontId="6" fillId="0" borderId="0" xfId="0" applyFont="true" applyBorder="false" applyAlignment="true" applyProtection="true">
      <alignment horizontal="justify" vertical="center" textRotation="0" wrapText="true" indent="0" shrinkToFit="false"/>
      <protection locked="true" hidden="false"/>
    </xf>
    <xf numFmtId="164" fontId="6" fillId="0" borderId="0" xfId="0" applyFont="true" applyBorder="false" applyAlignment="true" applyProtection="true">
      <alignment horizontal="left" vertical="center" textRotation="0" wrapText="true" indent="0" shrinkToFit="false"/>
      <protection locked="true" hidden="false"/>
    </xf>
    <xf numFmtId="164" fontId="6" fillId="15" borderId="0" xfId="0" applyFont="true" applyBorder="false" applyAlignment="true" applyProtection="true">
      <alignment horizontal="left" vertical="center" textRotation="0" wrapText="true" indent="0" shrinkToFit="false"/>
      <protection locked="false" hidden="false"/>
    </xf>
    <xf numFmtId="164" fontId="25" fillId="5" borderId="0" xfId="0" applyFont="true" applyBorder="false" applyAlignment="true" applyProtection="true">
      <alignment horizontal="left" vertical="center" textRotation="0" wrapText="true" indent="0" shrinkToFit="false"/>
      <protection locked="false" hidden="false"/>
    </xf>
    <xf numFmtId="164" fontId="25" fillId="4" borderId="0" xfId="0" applyFont="true" applyBorder="false" applyAlignment="true" applyProtection="true">
      <alignment horizontal="left" vertical="center" textRotation="0" wrapText="true" indent="0" shrinkToFit="false"/>
      <protection locked="false" hidden="false"/>
    </xf>
    <xf numFmtId="164" fontId="25" fillId="5" borderId="0" xfId="0" applyFont="true" applyBorder="false" applyAlignment="true" applyProtection="true">
      <alignment horizontal="justify" vertical="center" textRotation="0" wrapText="true" indent="0" shrinkToFit="false"/>
      <protection locked="false" hidden="false"/>
    </xf>
    <xf numFmtId="164" fontId="25" fillId="0" borderId="0" xfId="0" applyFont="true" applyBorder="false" applyAlignment="true" applyProtection="true">
      <alignment horizontal="justify" vertical="center" textRotation="0" wrapText="true" indent="0" shrinkToFit="false"/>
      <protection locked="true" hidden="false"/>
    </xf>
    <xf numFmtId="164" fontId="25" fillId="0" borderId="0" xfId="0" applyFont="true" applyBorder="false" applyAlignment="true" applyProtection="true">
      <alignment horizontal="left" vertical="center" textRotation="0" wrapText="true" indent="0" shrinkToFit="false"/>
      <protection locked="true" hidden="false"/>
    </xf>
    <xf numFmtId="164" fontId="25" fillId="15" borderId="0" xfId="0" applyFont="true" applyBorder="false" applyAlignment="true" applyProtection="true">
      <alignment horizontal="left" vertical="center" textRotation="0" wrapText="true" indent="0" shrinkToFit="false"/>
      <protection locked="false" hidden="false"/>
    </xf>
    <xf numFmtId="164" fontId="0" fillId="5" borderId="0" xfId="0" applyFont="true" applyBorder="false" applyAlignment="true" applyProtection="true">
      <alignment horizontal="left" vertical="center" textRotation="0" wrapText="true" indent="0" shrinkToFit="false"/>
      <protection locked="false" hidden="false"/>
    </xf>
    <xf numFmtId="164" fontId="25" fillId="15" borderId="0" xfId="0" applyFont="true" applyBorder="false" applyAlignment="true" applyProtection="true">
      <alignment horizontal="left" vertical="bottom" textRotation="0" wrapText="true" indent="0" shrinkToFit="false"/>
      <protection locked="false" hidden="false"/>
    </xf>
    <xf numFmtId="164" fontId="23" fillId="5" borderId="0" xfId="0" applyFont="true" applyBorder="false" applyAlignment="true" applyProtection="true">
      <alignment horizontal="left" vertical="center" textRotation="0" wrapText="true" indent="0" shrinkToFit="false"/>
      <protection locked="false" hidden="false"/>
    </xf>
    <xf numFmtId="164" fontId="23" fillId="4" borderId="0" xfId="0" applyFont="true" applyBorder="false" applyAlignment="true" applyProtection="true">
      <alignment horizontal="left" vertical="center" textRotation="0" wrapText="true" indent="0" shrinkToFit="false"/>
      <protection locked="false" hidden="false"/>
    </xf>
    <xf numFmtId="164" fontId="5" fillId="5" borderId="0" xfId="0" applyFont="true" applyBorder="false" applyAlignment="true" applyProtection="true">
      <alignment horizontal="justify" vertical="center" textRotation="0" wrapText="true" indent="0" shrinkToFit="false"/>
      <protection locked="false" hidden="false"/>
    </xf>
    <xf numFmtId="164" fontId="23" fillId="0" borderId="0" xfId="0" applyFont="true" applyBorder="false" applyAlignment="true" applyProtection="true">
      <alignment horizontal="justify" vertical="center" textRotation="0" wrapText="true" indent="0" shrinkToFit="false"/>
      <protection locked="true" hidden="false"/>
    </xf>
    <xf numFmtId="164" fontId="23" fillId="0" borderId="0" xfId="0" applyFont="true" applyBorder="false" applyAlignment="true" applyProtection="true">
      <alignment horizontal="left" vertical="center" textRotation="0" wrapText="true" indent="0" shrinkToFit="false"/>
      <protection locked="true" hidden="false"/>
    </xf>
    <xf numFmtId="164" fontId="5" fillId="15" borderId="0" xfId="0" applyFont="true" applyBorder="false" applyAlignment="true" applyProtection="true">
      <alignment horizontal="left" vertical="center" textRotation="0" wrapText="true" indent="0" shrinkToFit="false"/>
      <protection locked="false" hidden="false"/>
    </xf>
    <xf numFmtId="164" fontId="0" fillId="0" borderId="0" xfId="0" applyFont="true" applyBorder="false" applyAlignment="true" applyProtection="true">
      <alignment horizontal="left" vertical="center" textRotation="0" wrapText="true" indent="0" shrinkToFit="false"/>
      <protection locked="false" hidden="false"/>
    </xf>
    <xf numFmtId="164" fontId="23" fillId="5" borderId="0" xfId="0" applyFont="true" applyBorder="false" applyAlignment="true" applyProtection="true">
      <alignment horizontal="justify" vertical="center" textRotation="0" wrapText="true" indent="0" shrinkToFit="false"/>
      <protection locked="false" hidden="false"/>
    </xf>
    <xf numFmtId="164" fontId="26" fillId="5" borderId="0" xfId="0" applyFont="true" applyBorder="false" applyAlignment="true" applyProtection="true">
      <alignment horizontal="left" vertical="center" textRotation="0" wrapText="true" indent="0" shrinkToFit="false"/>
      <protection locked="false" hidden="false"/>
    </xf>
    <xf numFmtId="164" fontId="21" fillId="0" borderId="0" xfId="0" applyFont="true" applyBorder="false" applyAlignment="true" applyProtection="true">
      <alignment horizontal="general" vertical="center" textRotation="0" wrapText="true" indent="0" shrinkToFit="false"/>
      <protection locked="true" hidden="false"/>
    </xf>
    <xf numFmtId="164" fontId="21" fillId="4" borderId="0" xfId="0" applyFont="true" applyBorder="false" applyAlignment="true" applyProtection="true">
      <alignment horizontal="general" vertical="center" textRotation="0" wrapText="true" indent="0" shrinkToFit="false"/>
      <protection locked="true" hidden="false"/>
    </xf>
    <xf numFmtId="164" fontId="21" fillId="5" borderId="0" xfId="0" applyFont="true" applyBorder="false" applyAlignment="true" applyProtection="true">
      <alignment horizontal="general" vertical="center" textRotation="0" wrapText="true" indent="0" shrinkToFit="false"/>
      <protection locked="false" hidden="false"/>
    </xf>
    <xf numFmtId="164" fontId="21" fillId="4" borderId="0" xfId="0" applyFont="true" applyBorder="false" applyAlignment="true" applyProtection="true">
      <alignment horizontal="general" vertical="center" textRotation="0" wrapText="true" indent="0" shrinkToFit="false"/>
      <protection locked="false" hidden="false"/>
    </xf>
    <xf numFmtId="164" fontId="21" fillId="0" borderId="0" xfId="0" applyFont="true" applyBorder="false" applyAlignment="true" applyProtection="true">
      <alignment horizontal="general" vertical="center" textRotation="0" wrapText="true" indent="0" shrinkToFit="false"/>
      <protection locked="false" hidden="false"/>
    </xf>
    <xf numFmtId="164" fontId="22" fillId="0" borderId="0" xfId="0" applyFont="true" applyBorder="false" applyAlignment="true" applyProtection="true">
      <alignment horizontal="general" vertical="center" textRotation="0" wrapText="true" indent="0" shrinkToFit="false"/>
      <protection locked="true" hidden="false"/>
    </xf>
    <xf numFmtId="164" fontId="22" fillId="0" borderId="0" xfId="0" applyFont="true" applyBorder="false" applyAlignment="true" applyProtection="true">
      <alignment horizontal="general" vertical="center" textRotation="0" wrapText="true" indent="0" shrinkToFit="false"/>
      <protection locked="false" hidden="false"/>
    </xf>
    <xf numFmtId="164" fontId="21" fillId="0" borderId="7" xfId="0" applyFont="true" applyBorder="true" applyAlignment="true" applyProtection="true">
      <alignment horizontal="general" vertical="center" textRotation="0" wrapText="true" indent="0" shrinkToFit="false"/>
      <protection locked="true" hidden="false"/>
    </xf>
    <xf numFmtId="164" fontId="21" fillId="0" borderId="7" xfId="0" applyFont="true" applyBorder="true" applyAlignment="true" applyProtection="true">
      <alignment horizontal="general" vertical="center" textRotation="0" wrapText="true" indent="0" shrinkToFit="false"/>
      <protection locked="false" hidden="false"/>
    </xf>
    <xf numFmtId="164" fontId="21" fillId="0" borderId="0" xfId="0" applyFont="true" applyBorder="false" applyAlignment="true" applyProtection="true">
      <alignment horizontal="left" vertical="center" textRotation="0" wrapText="true" indent="5" shrinkToFit="false"/>
      <protection locked="true" hidden="false"/>
    </xf>
    <xf numFmtId="164" fontId="27" fillId="5" borderId="0" xfId="0" applyFont="true" applyBorder="false" applyAlignment="true" applyProtection="true">
      <alignment horizontal="general" vertical="center" textRotation="0" wrapText="true" indent="0" shrinkToFit="false"/>
      <protection locked="false" hidden="false"/>
    </xf>
    <xf numFmtId="164" fontId="27" fillId="0" borderId="0" xfId="0" applyFont="true" applyBorder="false" applyAlignment="true" applyProtection="true">
      <alignment horizontal="general" vertical="center" textRotation="0" wrapText="true" indent="0" shrinkToFit="false"/>
      <protection locked="false" hidden="false"/>
    </xf>
    <xf numFmtId="164" fontId="21" fillId="10" borderId="0" xfId="0" applyFont="true" applyBorder="false" applyAlignment="true" applyProtection="true">
      <alignment horizontal="general" vertical="center" textRotation="0" wrapText="true" indent="0" shrinkToFit="false"/>
      <protection locked="true" hidden="false"/>
    </xf>
    <xf numFmtId="164" fontId="21" fillId="0" borderId="72" xfId="0" applyFont="true" applyBorder="true" applyAlignment="true" applyProtection="true">
      <alignment horizontal="general" vertical="center" textRotation="0" wrapText="true" indent="0" shrinkToFit="false"/>
      <protection locked="true" hidden="false"/>
    </xf>
    <xf numFmtId="164" fontId="21" fillId="5" borderId="72" xfId="0" applyFont="true" applyBorder="true" applyAlignment="true" applyProtection="true">
      <alignment horizontal="general" vertical="center" textRotation="0" wrapText="true" indent="0" shrinkToFit="false"/>
      <protection locked="false" hidden="false"/>
    </xf>
    <xf numFmtId="164" fontId="21" fillId="4" borderId="72" xfId="0" applyFont="true" applyBorder="true" applyAlignment="true" applyProtection="true">
      <alignment horizontal="general" vertical="center" textRotation="0" wrapText="true" indent="0" shrinkToFit="false"/>
      <protection locked="false" hidden="false"/>
    </xf>
    <xf numFmtId="164" fontId="21" fillId="0" borderId="72" xfId="0" applyFont="true" applyBorder="true" applyAlignment="true" applyProtection="true">
      <alignment horizontal="general" vertical="center" textRotation="0" wrapText="true" indent="0" shrinkToFit="false"/>
      <protection locked="false" hidden="false"/>
    </xf>
    <xf numFmtId="164" fontId="21" fillId="0" borderId="0" xfId="0" applyFont="true" applyBorder="true" applyAlignment="true" applyProtection="true">
      <alignment horizontal="general" vertical="center" textRotation="0" wrapText="true" indent="0" shrinkToFit="false"/>
      <protection locked="true" hidden="false"/>
    </xf>
    <xf numFmtId="164" fontId="21" fillId="5" borderId="0" xfId="0" applyFont="true" applyBorder="true" applyAlignment="true" applyProtection="true">
      <alignment horizontal="general" vertical="center" textRotation="0" wrapText="true" indent="0" shrinkToFit="false"/>
      <protection locked="false" hidden="false"/>
    </xf>
    <xf numFmtId="164" fontId="21" fillId="4" borderId="0" xfId="0" applyFont="true" applyBorder="true" applyAlignment="true" applyProtection="true">
      <alignment horizontal="general" vertical="center" textRotation="0" wrapText="true" indent="0" shrinkToFit="false"/>
      <protection locked="false" hidden="false"/>
    </xf>
    <xf numFmtId="164" fontId="21" fillId="0" borderId="0" xfId="0" applyFont="true" applyBorder="true" applyAlignment="true" applyProtection="true">
      <alignment horizontal="general" vertical="center" textRotation="0" wrapText="true" indent="0" shrinkToFit="false"/>
      <protection locked="false" hidden="false"/>
    </xf>
    <xf numFmtId="164" fontId="21" fillId="4" borderId="7" xfId="0" applyFont="true" applyBorder="true" applyAlignment="true" applyProtection="true">
      <alignment horizontal="general" vertical="center" textRotation="0" wrapText="true" indent="0" shrinkToFit="false"/>
      <protection locked="false" hidden="false"/>
    </xf>
    <xf numFmtId="164" fontId="28" fillId="0" borderId="0" xfId="0" applyFont="true" applyBorder="true" applyAlignment="true" applyProtection="true">
      <alignment horizontal="general" vertical="center" textRotation="0" wrapText="true" indent="0" shrinkToFit="false"/>
      <protection locked="true" hidden="false"/>
    </xf>
    <xf numFmtId="164" fontId="22" fillId="5" borderId="72" xfId="0" applyFont="true" applyBorder="true" applyAlignment="true" applyProtection="true">
      <alignment horizontal="general" vertical="center" textRotation="0" wrapText="true" indent="0" shrinkToFit="false"/>
      <protection locked="false" hidden="false"/>
    </xf>
    <xf numFmtId="164" fontId="22" fillId="4" borderId="0" xfId="0" applyFont="true" applyBorder="true" applyAlignment="true" applyProtection="true">
      <alignment horizontal="general" vertical="center" textRotation="0" wrapText="true" indent="0" shrinkToFit="false"/>
      <protection locked="false" hidden="false"/>
    </xf>
    <xf numFmtId="164" fontId="22" fillId="0" borderId="0" xfId="0" applyFont="true" applyBorder="true" applyAlignment="true" applyProtection="true">
      <alignment horizontal="general" vertical="center" textRotation="0" wrapText="true" indent="0" shrinkToFit="false"/>
      <protection locked="true" hidden="false"/>
    </xf>
    <xf numFmtId="164" fontId="22" fillId="0" borderId="72" xfId="0" applyFont="true" applyBorder="true" applyAlignment="true" applyProtection="true">
      <alignment horizontal="general" vertical="center" textRotation="0" wrapText="true" indent="0" shrinkToFit="false"/>
      <protection locked="true" hidden="false"/>
    </xf>
    <xf numFmtId="164" fontId="28" fillId="15" borderId="0" xfId="0" applyFont="true" applyBorder="true" applyAlignment="true" applyProtection="true">
      <alignment horizontal="general" vertical="center" textRotation="0" wrapText="true" indent="0" shrinkToFit="false"/>
      <protection locked="false" hidden="false"/>
    </xf>
    <xf numFmtId="164" fontId="22" fillId="5" borderId="0" xfId="0" applyFont="true" applyBorder="true" applyAlignment="true" applyProtection="true">
      <alignment horizontal="general" vertical="center" textRotation="0" wrapText="true" indent="0" shrinkToFit="false"/>
      <protection locked="false" hidden="false"/>
    </xf>
    <xf numFmtId="164" fontId="22" fillId="15" borderId="7" xfId="0" applyFont="true" applyBorder="true" applyAlignment="true" applyProtection="true">
      <alignment horizontal="general" vertical="center" textRotation="0" wrapText="true" indent="0" shrinkToFit="false"/>
      <protection locked="false" hidden="false"/>
    </xf>
    <xf numFmtId="164" fontId="22" fillId="4" borderId="7" xfId="0" applyFont="true" applyBorder="true" applyAlignment="true" applyProtection="true">
      <alignment horizontal="general" vertical="center" textRotation="0" wrapText="true" indent="0" shrinkToFit="false"/>
      <protection locked="false" hidden="false"/>
    </xf>
    <xf numFmtId="164" fontId="22" fillId="15" borderId="0" xfId="0" applyFont="true" applyBorder="true" applyAlignment="true" applyProtection="true">
      <alignment horizontal="general" vertical="center" textRotation="0" wrapText="true" indent="0" shrinkToFit="false"/>
      <protection locked="false" hidden="false"/>
    </xf>
    <xf numFmtId="164" fontId="28" fillId="0" borderId="72" xfId="0" applyFont="true" applyBorder="true" applyAlignment="true" applyProtection="true">
      <alignment horizontal="general" vertical="center" textRotation="0" wrapText="true" indent="0" shrinkToFit="false"/>
      <protection locked="true" hidden="false"/>
    </xf>
    <xf numFmtId="164" fontId="28" fillId="4" borderId="0" xfId="0" applyFont="true" applyBorder="true" applyAlignment="true" applyProtection="true">
      <alignment horizontal="general" vertical="center" textRotation="0" wrapText="true" indent="0" shrinkToFit="false"/>
      <protection locked="false" hidden="false"/>
    </xf>
    <xf numFmtId="164" fontId="28" fillId="0" borderId="0" xfId="0" applyFont="true" applyBorder="true" applyAlignment="true" applyProtection="true">
      <alignment horizontal="general" vertical="center" textRotation="0" wrapText="true" indent="0" shrinkToFit="false"/>
      <protection locked="false" hidden="false"/>
    </xf>
    <xf numFmtId="164" fontId="28" fillId="15" borderId="72" xfId="0" applyFont="true" applyBorder="true" applyAlignment="true" applyProtection="true">
      <alignment horizontal="general" vertical="center" textRotation="0" wrapText="true" indent="0" shrinkToFit="false"/>
      <protection locked="false" hidden="false"/>
    </xf>
    <xf numFmtId="164" fontId="22" fillId="0" borderId="7" xfId="0" applyFont="true" applyBorder="true" applyAlignment="true" applyProtection="true">
      <alignment horizontal="general" vertical="center"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2">
    <dxf>
      <font>
        <sz val="9"/>
        <name val="Arial"/>
        <family val="2"/>
        <charset val="1"/>
      </font>
      <border diagonalUp="false" diagonalDown="false">
        <left/>
        <right/>
        <top style="thin"/>
        <bottom/>
        <diagonal/>
      </border>
    </dxf>
    <dxf>
      <font>
        <sz val="9"/>
        <name val="Arial"/>
        <family val="2"/>
        <charset val="1"/>
      </font>
      <border diagonalUp="false" diagonalDown="false">
        <left/>
        <right/>
        <top style="dashed"/>
        <bottom/>
        <diagonal/>
      </border>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D99694"/>
      <rgbColor rgb="FF0066CC"/>
      <rgbColor rgb="FFCCCCFF"/>
      <rgbColor rgb="FF000080"/>
      <rgbColor rgb="FFFF00FF"/>
      <rgbColor rgb="FFFFFF00"/>
      <rgbColor rgb="FF00FF66"/>
      <rgbColor rgb="FF800080"/>
      <rgbColor rgb="FF800000"/>
      <rgbColor rgb="FF008080"/>
      <rgbColor rgb="FF0000FF"/>
      <rgbColor rgb="FF00CCFF"/>
      <rgbColor rgb="FFCCFFFF"/>
      <rgbColor rgb="FFCCFFCC"/>
      <rgbColor rgb="FFFFFF99"/>
      <rgbColor rgb="FF99CCFF"/>
      <rgbColor rgb="FFFF99CC"/>
      <rgbColor rgb="FFCC99FF"/>
      <rgbColor rgb="FFFAC090"/>
      <rgbColor rgb="FF3366FF"/>
      <rgbColor rgb="FF33CCCC"/>
      <rgbColor rgb="FF99CC00"/>
      <rgbColor rgb="FFFFCC00"/>
      <rgbColor rgb="FFCC9900"/>
      <rgbColor rgb="FFFF3333"/>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654120</xdr:colOff>
      <xdr:row>2</xdr:row>
      <xdr:rowOff>77400</xdr:rowOff>
    </xdr:from>
    <xdr:to>
      <xdr:col>0</xdr:col>
      <xdr:colOff>853560</xdr:colOff>
      <xdr:row>3</xdr:row>
      <xdr:rowOff>29160</xdr:rowOff>
    </xdr:to>
    <xdr:pic>
      <xdr:nvPicPr>
        <xdr:cNvPr id="0" name="Picture 7" descr=""/>
        <xdr:cNvPicPr/>
      </xdr:nvPicPr>
      <xdr:blipFill>
        <a:blip r:embed="rId1"/>
        <a:stretch>
          <a:fillRect/>
        </a:stretch>
      </xdr:blipFill>
      <xdr:spPr>
        <a:xfrm>
          <a:off x="654120" y="253800"/>
          <a:ext cx="199440" cy="149760"/>
        </a:xfrm>
        <a:prstGeom prst="rect">
          <a:avLst/>
        </a:prstGeom>
        <a:ln>
          <a:noFill/>
        </a:ln>
      </xdr:spPr>
    </xdr:pic>
    <xdr:clientData/>
  </xdr:twoCellAnchor>
  <xdr:twoCellAnchor editAs="oneCell">
    <xdr:from>
      <xdr:col>0</xdr:col>
      <xdr:colOff>1168560</xdr:colOff>
      <xdr:row>2</xdr:row>
      <xdr:rowOff>96480</xdr:rowOff>
    </xdr:from>
    <xdr:to>
      <xdr:col>0</xdr:col>
      <xdr:colOff>1424880</xdr:colOff>
      <xdr:row>3</xdr:row>
      <xdr:rowOff>29160</xdr:rowOff>
    </xdr:to>
    <xdr:pic>
      <xdr:nvPicPr>
        <xdr:cNvPr id="1" name="Picture 8" descr=""/>
        <xdr:cNvPicPr/>
      </xdr:nvPicPr>
      <xdr:blipFill>
        <a:blip r:embed="rId2"/>
        <a:stretch>
          <a:fillRect/>
        </a:stretch>
      </xdr:blipFill>
      <xdr:spPr>
        <a:xfrm>
          <a:off x="1168560" y="272880"/>
          <a:ext cx="256320" cy="130680"/>
        </a:xfrm>
        <a:prstGeom prst="rect">
          <a:avLst/>
        </a:prstGeom>
        <a:ln>
          <a:noFill/>
        </a:ln>
      </xdr:spPr>
    </xdr:pic>
    <xdr:clientData/>
  </xdr:twoCellAnchor>
  <xdr:twoCellAnchor editAs="oneCell">
    <xdr:from>
      <xdr:col>0</xdr:col>
      <xdr:colOff>1692360</xdr:colOff>
      <xdr:row>2</xdr:row>
      <xdr:rowOff>77400</xdr:rowOff>
    </xdr:from>
    <xdr:to>
      <xdr:col>0</xdr:col>
      <xdr:colOff>1958400</xdr:colOff>
      <xdr:row>3</xdr:row>
      <xdr:rowOff>19440</xdr:rowOff>
    </xdr:to>
    <xdr:pic>
      <xdr:nvPicPr>
        <xdr:cNvPr id="2" name="Picture 9" descr=""/>
        <xdr:cNvPicPr/>
      </xdr:nvPicPr>
      <xdr:blipFill>
        <a:blip r:embed="rId3"/>
        <a:stretch>
          <a:fillRect/>
        </a:stretch>
      </xdr:blipFill>
      <xdr:spPr>
        <a:xfrm>
          <a:off x="1692360" y="253800"/>
          <a:ext cx="266040" cy="140040"/>
        </a:xfrm>
        <a:prstGeom prst="rect">
          <a:avLst/>
        </a:prstGeom>
        <a:ln>
          <a:noFill/>
        </a:ln>
      </xdr:spPr>
    </xdr:pic>
    <xdr:clientData/>
  </xdr:twoCellAnchor>
  <xdr:twoCellAnchor editAs="oneCell">
    <xdr:from>
      <xdr:col>0</xdr:col>
      <xdr:colOff>901800</xdr:colOff>
      <xdr:row>2</xdr:row>
      <xdr:rowOff>96480</xdr:rowOff>
    </xdr:from>
    <xdr:to>
      <xdr:col>0</xdr:col>
      <xdr:colOff>1139040</xdr:colOff>
      <xdr:row>3</xdr:row>
      <xdr:rowOff>29160</xdr:rowOff>
    </xdr:to>
    <xdr:pic>
      <xdr:nvPicPr>
        <xdr:cNvPr id="3" name="Picture 10" descr=""/>
        <xdr:cNvPicPr/>
      </xdr:nvPicPr>
      <xdr:blipFill>
        <a:blip r:embed="rId4"/>
        <a:stretch>
          <a:fillRect/>
        </a:stretch>
      </xdr:blipFill>
      <xdr:spPr>
        <a:xfrm>
          <a:off x="901800" y="272880"/>
          <a:ext cx="237240" cy="130680"/>
        </a:xfrm>
        <a:prstGeom prst="rect">
          <a:avLst/>
        </a:prstGeom>
        <a:ln>
          <a:noFill/>
        </a:ln>
      </xdr:spPr>
    </xdr:pic>
    <xdr:clientData/>
  </xdr:twoCellAnchor>
  <xdr:twoCellAnchor editAs="oneCell">
    <xdr:from>
      <xdr:col>0</xdr:col>
      <xdr:colOff>1978200</xdr:colOff>
      <xdr:row>2</xdr:row>
      <xdr:rowOff>77400</xdr:rowOff>
    </xdr:from>
    <xdr:to>
      <xdr:col>0</xdr:col>
      <xdr:colOff>2244240</xdr:colOff>
      <xdr:row>3</xdr:row>
      <xdr:rowOff>19440</xdr:rowOff>
    </xdr:to>
    <xdr:pic>
      <xdr:nvPicPr>
        <xdr:cNvPr id="4" name="Picture 11" descr=""/>
        <xdr:cNvPicPr/>
      </xdr:nvPicPr>
      <xdr:blipFill>
        <a:blip r:embed="rId5"/>
        <a:stretch>
          <a:fillRect/>
        </a:stretch>
      </xdr:blipFill>
      <xdr:spPr>
        <a:xfrm>
          <a:off x="1978200" y="253800"/>
          <a:ext cx="266040" cy="140040"/>
        </a:xfrm>
        <a:prstGeom prst="rect">
          <a:avLst/>
        </a:prstGeom>
        <a:ln>
          <a:noFill/>
        </a:ln>
      </xdr:spPr>
    </xdr:pic>
    <xdr:clientData/>
  </xdr:twoCellAnchor>
  <xdr:twoCellAnchor editAs="oneCell">
    <xdr:from>
      <xdr:col>0</xdr:col>
      <xdr:colOff>1463760</xdr:colOff>
      <xdr:row>2</xdr:row>
      <xdr:rowOff>77400</xdr:rowOff>
    </xdr:from>
    <xdr:to>
      <xdr:col>0</xdr:col>
      <xdr:colOff>1663200</xdr:colOff>
      <xdr:row>3</xdr:row>
      <xdr:rowOff>29160</xdr:rowOff>
    </xdr:to>
    <xdr:pic>
      <xdr:nvPicPr>
        <xdr:cNvPr id="5" name="Picture 12" descr=""/>
        <xdr:cNvPicPr/>
      </xdr:nvPicPr>
      <xdr:blipFill>
        <a:blip r:embed="rId6"/>
        <a:stretch>
          <a:fillRect/>
        </a:stretch>
      </xdr:blipFill>
      <xdr:spPr>
        <a:xfrm>
          <a:off x="1463760" y="253800"/>
          <a:ext cx="199440" cy="149760"/>
        </a:xfrm>
        <a:prstGeom prst="rect">
          <a:avLst/>
        </a:prstGeom>
        <a:ln>
          <a:noFill/>
        </a:ln>
      </xdr:spPr>
    </xdr:pic>
    <xdr:clientData/>
  </xdr:twoCellAnchor>
  <xdr:twoCellAnchor editAs="oneCell">
    <xdr:from>
      <xdr:col>0</xdr:col>
      <xdr:colOff>2273400</xdr:colOff>
      <xdr:row>2</xdr:row>
      <xdr:rowOff>77400</xdr:rowOff>
    </xdr:from>
    <xdr:to>
      <xdr:col>0</xdr:col>
      <xdr:colOff>2539440</xdr:colOff>
      <xdr:row>3</xdr:row>
      <xdr:rowOff>48240</xdr:rowOff>
    </xdr:to>
    <xdr:pic>
      <xdr:nvPicPr>
        <xdr:cNvPr id="6" name="Picture 19" descr=""/>
        <xdr:cNvPicPr/>
      </xdr:nvPicPr>
      <xdr:blipFill>
        <a:blip r:embed="rId7"/>
        <a:stretch>
          <a:fillRect/>
        </a:stretch>
      </xdr:blipFill>
      <xdr:spPr>
        <a:xfrm>
          <a:off x="2273400" y="253800"/>
          <a:ext cx="266040" cy="168840"/>
        </a:xfrm>
        <a:prstGeom prst="rect">
          <a:avLst/>
        </a:prstGeom>
        <a:ln>
          <a:noFill/>
        </a:ln>
      </xdr:spPr>
    </xdr:pic>
    <xdr:clientData/>
  </xdr:twoCellAnchor>
  <xdr:twoCellAnchor editAs="oneCell">
    <xdr:from>
      <xdr:col>0</xdr:col>
      <xdr:colOff>2559240</xdr:colOff>
      <xdr:row>2</xdr:row>
      <xdr:rowOff>77400</xdr:rowOff>
    </xdr:from>
    <xdr:to>
      <xdr:col>0</xdr:col>
      <xdr:colOff>2806200</xdr:colOff>
      <xdr:row>3</xdr:row>
      <xdr:rowOff>48240</xdr:rowOff>
    </xdr:to>
    <xdr:pic>
      <xdr:nvPicPr>
        <xdr:cNvPr id="7" name="Picture 20" descr=""/>
        <xdr:cNvPicPr/>
      </xdr:nvPicPr>
      <xdr:blipFill>
        <a:blip r:embed="rId8"/>
        <a:stretch>
          <a:fillRect/>
        </a:stretch>
      </xdr:blipFill>
      <xdr:spPr>
        <a:xfrm>
          <a:off x="2559240" y="253800"/>
          <a:ext cx="246960" cy="168840"/>
        </a:xfrm>
        <a:prstGeom prst="rect">
          <a:avLst/>
        </a:prstGeom>
        <a:ln>
          <a:noFill/>
        </a:ln>
      </xdr:spPr>
    </xdr:pic>
    <xdr:clientData/>
  </xdr:twoCellAnchor>
  <xdr:twoCellAnchor editAs="oneCell">
    <xdr:from>
      <xdr:col>0</xdr:col>
      <xdr:colOff>2873520</xdr:colOff>
      <xdr:row>2</xdr:row>
      <xdr:rowOff>77400</xdr:rowOff>
    </xdr:from>
    <xdr:to>
      <xdr:col>0</xdr:col>
      <xdr:colOff>3101400</xdr:colOff>
      <xdr:row>3</xdr:row>
      <xdr:rowOff>48240</xdr:rowOff>
    </xdr:to>
    <xdr:pic>
      <xdr:nvPicPr>
        <xdr:cNvPr id="8" name="Picture 21" descr=""/>
        <xdr:cNvPicPr/>
      </xdr:nvPicPr>
      <xdr:blipFill>
        <a:blip r:embed="rId9"/>
        <a:stretch>
          <a:fillRect/>
        </a:stretch>
      </xdr:blipFill>
      <xdr:spPr>
        <a:xfrm>
          <a:off x="2873520" y="253800"/>
          <a:ext cx="227880" cy="168840"/>
        </a:xfrm>
        <a:prstGeom prst="rect">
          <a:avLst/>
        </a:prstGeom>
        <a:ln>
          <a:noFill/>
        </a:ln>
      </xdr:spPr>
    </xdr:pic>
    <xdr:clientData/>
  </xdr:twoCellAnchor>
  <xdr:twoCellAnchor editAs="oneCell">
    <xdr:from>
      <xdr:col>0</xdr:col>
      <xdr:colOff>3140280</xdr:colOff>
      <xdr:row>2</xdr:row>
      <xdr:rowOff>77400</xdr:rowOff>
    </xdr:from>
    <xdr:to>
      <xdr:col>0</xdr:col>
      <xdr:colOff>3406320</xdr:colOff>
      <xdr:row>3</xdr:row>
      <xdr:rowOff>29160</xdr:rowOff>
    </xdr:to>
    <xdr:pic>
      <xdr:nvPicPr>
        <xdr:cNvPr id="9" name="Picture 22" descr=""/>
        <xdr:cNvPicPr/>
      </xdr:nvPicPr>
      <xdr:blipFill>
        <a:blip r:embed="rId10"/>
        <a:stretch>
          <a:fillRect/>
        </a:stretch>
      </xdr:blipFill>
      <xdr:spPr>
        <a:xfrm>
          <a:off x="3140280" y="253800"/>
          <a:ext cx="266040" cy="149760"/>
        </a:xfrm>
        <a:prstGeom prst="rect">
          <a:avLst/>
        </a:prstGeom>
        <a:ln>
          <a:noFill/>
        </a:ln>
      </xdr:spPr>
    </xdr:pic>
    <xdr:clientData/>
  </xdr:twoCellAnchor>
  <xdr:twoCellAnchor editAs="oneCell">
    <xdr:from>
      <xdr:col>0</xdr:col>
      <xdr:colOff>3454560</xdr:colOff>
      <xdr:row>2</xdr:row>
      <xdr:rowOff>77400</xdr:rowOff>
    </xdr:from>
    <xdr:to>
      <xdr:col>0</xdr:col>
      <xdr:colOff>3720600</xdr:colOff>
      <xdr:row>3</xdr:row>
      <xdr:rowOff>38520</xdr:rowOff>
    </xdr:to>
    <xdr:pic>
      <xdr:nvPicPr>
        <xdr:cNvPr id="10" name="Picture 23" descr=""/>
        <xdr:cNvPicPr/>
      </xdr:nvPicPr>
      <xdr:blipFill>
        <a:blip r:embed="rId11"/>
        <a:stretch>
          <a:fillRect/>
        </a:stretch>
      </xdr:blipFill>
      <xdr:spPr>
        <a:xfrm>
          <a:off x="3454560" y="253800"/>
          <a:ext cx="266040" cy="159120"/>
        </a:xfrm>
        <a:prstGeom prst="rect">
          <a:avLst/>
        </a:prstGeom>
        <a:ln>
          <a:noFill/>
        </a:ln>
      </xdr:spPr>
    </xdr:pic>
    <xdr:clientData/>
  </xdr:twoCellAnchor>
  <xdr:twoCellAnchor editAs="oneCell">
    <xdr:from>
      <xdr:col>0</xdr:col>
      <xdr:colOff>3749760</xdr:colOff>
      <xdr:row>2</xdr:row>
      <xdr:rowOff>77400</xdr:rowOff>
    </xdr:from>
    <xdr:to>
      <xdr:col>0</xdr:col>
      <xdr:colOff>4015800</xdr:colOff>
      <xdr:row>3</xdr:row>
      <xdr:rowOff>29160</xdr:rowOff>
    </xdr:to>
    <xdr:pic>
      <xdr:nvPicPr>
        <xdr:cNvPr id="11" name="Picture 24" descr=""/>
        <xdr:cNvPicPr/>
      </xdr:nvPicPr>
      <xdr:blipFill>
        <a:blip r:embed="rId12"/>
        <a:stretch>
          <a:fillRect/>
        </a:stretch>
      </xdr:blipFill>
      <xdr:spPr>
        <a:xfrm>
          <a:off x="3749760" y="253800"/>
          <a:ext cx="266040" cy="149760"/>
        </a:xfrm>
        <a:prstGeom prst="rect">
          <a:avLst/>
        </a:prstGeom>
        <a:ln>
          <a:noFill/>
        </a:ln>
      </xdr:spPr>
    </xdr:pic>
    <xdr:clientData/>
  </xdr:twoCellAnchor>
  <xdr:twoCellAnchor editAs="oneCell">
    <xdr:from>
      <xdr:col>0</xdr:col>
      <xdr:colOff>4035600</xdr:colOff>
      <xdr:row>2</xdr:row>
      <xdr:rowOff>77400</xdr:rowOff>
    </xdr:from>
    <xdr:to>
      <xdr:col>0</xdr:col>
      <xdr:colOff>4301640</xdr:colOff>
      <xdr:row>3</xdr:row>
      <xdr:rowOff>29160</xdr:rowOff>
    </xdr:to>
    <xdr:pic>
      <xdr:nvPicPr>
        <xdr:cNvPr id="12" name="Picture 25" descr=""/>
        <xdr:cNvPicPr/>
      </xdr:nvPicPr>
      <xdr:blipFill>
        <a:blip r:embed="rId13"/>
        <a:stretch>
          <a:fillRect/>
        </a:stretch>
      </xdr:blipFill>
      <xdr:spPr>
        <a:xfrm>
          <a:off x="4035600" y="253800"/>
          <a:ext cx="266040" cy="149760"/>
        </a:xfrm>
        <a:prstGeom prst="rect">
          <a:avLst/>
        </a:prstGeom>
        <a:ln>
          <a:noFill/>
        </a:ln>
      </xdr:spPr>
    </xdr:pic>
    <xdr:clientData/>
  </xdr:twoCellAnchor>
  <xdr:twoCellAnchor editAs="oneCell">
    <xdr:from>
      <xdr:col>0</xdr:col>
      <xdr:colOff>4340160</xdr:colOff>
      <xdr:row>2</xdr:row>
      <xdr:rowOff>77400</xdr:rowOff>
    </xdr:from>
    <xdr:to>
      <xdr:col>0</xdr:col>
      <xdr:colOff>4577400</xdr:colOff>
      <xdr:row>3</xdr:row>
      <xdr:rowOff>29160</xdr:rowOff>
    </xdr:to>
    <xdr:pic>
      <xdr:nvPicPr>
        <xdr:cNvPr id="13" name="Picture 26" descr=""/>
        <xdr:cNvPicPr/>
      </xdr:nvPicPr>
      <xdr:blipFill>
        <a:blip r:embed="rId14"/>
        <a:stretch>
          <a:fillRect/>
        </a:stretch>
      </xdr:blipFill>
      <xdr:spPr>
        <a:xfrm>
          <a:off x="4340160" y="253800"/>
          <a:ext cx="237240" cy="149760"/>
        </a:xfrm>
        <a:prstGeom prst="rect">
          <a:avLst/>
        </a:prstGeom>
        <a:ln>
          <a:noFill/>
        </a:ln>
      </xdr:spPr>
    </xdr:pic>
    <xdr:clientData/>
  </xdr:twoCellAnchor>
  <xdr:twoCellAnchor editAs="oneCell">
    <xdr:from>
      <xdr:col>0</xdr:col>
      <xdr:colOff>4635360</xdr:colOff>
      <xdr:row>2</xdr:row>
      <xdr:rowOff>77400</xdr:rowOff>
    </xdr:from>
    <xdr:to>
      <xdr:col>0</xdr:col>
      <xdr:colOff>4872600</xdr:colOff>
      <xdr:row>3</xdr:row>
      <xdr:rowOff>29160</xdr:rowOff>
    </xdr:to>
    <xdr:pic>
      <xdr:nvPicPr>
        <xdr:cNvPr id="14" name="Picture 27" descr=""/>
        <xdr:cNvPicPr/>
      </xdr:nvPicPr>
      <xdr:blipFill>
        <a:blip r:embed="rId15"/>
        <a:stretch>
          <a:fillRect/>
        </a:stretch>
      </xdr:blipFill>
      <xdr:spPr>
        <a:xfrm>
          <a:off x="4635360" y="253800"/>
          <a:ext cx="237240" cy="14976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27000</xdr:colOff>
      <xdr:row>2</xdr:row>
      <xdr:rowOff>123120</xdr:rowOff>
    </xdr:from>
    <xdr:to>
      <xdr:col>199</xdr:col>
      <xdr:colOff>26640</xdr:colOff>
      <xdr:row>3</xdr:row>
      <xdr:rowOff>122760</xdr:rowOff>
    </xdr:to>
    <xdr:sp>
      <xdr:nvSpPr>
        <xdr:cNvPr id="15" name="CustomShape 1"/>
        <xdr:cNvSpPr/>
      </xdr:nvSpPr>
      <xdr:spPr>
        <a:xfrm>
          <a:off x="27000" y="448200"/>
          <a:ext cx="144899640" cy="151920"/>
        </a:xfrm>
        <a:prstGeom prst="rect">
          <a:avLst/>
        </a:prstGeom>
        <a:noFill/>
        <a:ln>
          <a:solidFill>
            <a:srgbClr val="0000ff"/>
          </a:solidFill>
        </a:ln>
      </xdr:spPr>
    </xdr:sp>
    <xdr:clientData/>
  </xdr:twoCellAnchor>
  <xdr:twoCellAnchor editAs="oneCell">
    <xdr:from>
      <xdr:col>0</xdr:col>
      <xdr:colOff>207720</xdr:colOff>
      <xdr:row>1</xdr:row>
      <xdr:rowOff>1440</xdr:rowOff>
    </xdr:from>
    <xdr:to>
      <xdr:col>0</xdr:col>
      <xdr:colOff>567720</xdr:colOff>
      <xdr:row>3</xdr:row>
      <xdr:rowOff>46800</xdr:rowOff>
    </xdr:to>
    <xdr:sp>
      <xdr:nvSpPr>
        <xdr:cNvPr id="16" name="Line 1"/>
        <xdr:cNvSpPr/>
      </xdr:nvSpPr>
      <xdr:spPr>
        <a:xfrm flipV="1">
          <a:off x="207720" y="163800"/>
          <a:ext cx="360000" cy="360360"/>
        </a:xfrm>
        <a:prstGeom prst="line">
          <a:avLst/>
        </a:prstGeom>
        <a:ln w="18000">
          <a:solidFill>
            <a:srgbClr val="0000ff"/>
          </a:solidFill>
          <a:round/>
          <a:headEnd len="med" type="triangle" w="med"/>
          <a:tailEnd len="med" type="triangle" w="med"/>
        </a:ln>
      </xdr:spPr>
    </xdr:sp>
    <xdr:clientData/>
  </xdr:twoCellAnchor>
  <xdr:twoCellAnchor editAs="oneCell">
    <xdr:from>
      <xdr:col>0</xdr:col>
      <xdr:colOff>27000</xdr:colOff>
      <xdr:row>13</xdr:row>
      <xdr:rowOff>92520</xdr:rowOff>
    </xdr:from>
    <xdr:to>
      <xdr:col>199</xdr:col>
      <xdr:colOff>26640</xdr:colOff>
      <xdr:row>14</xdr:row>
      <xdr:rowOff>92520</xdr:rowOff>
    </xdr:to>
    <xdr:sp>
      <xdr:nvSpPr>
        <xdr:cNvPr id="17" name="CustomShape 1"/>
        <xdr:cNvSpPr/>
      </xdr:nvSpPr>
      <xdr:spPr>
        <a:xfrm>
          <a:off x="27000" y="2124360"/>
          <a:ext cx="144899640" cy="152280"/>
        </a:xfrm>
        <a:prstGeom prst="rect">
          <a:avLst/>
        </a:prstGeom>
        <a:noFill/>
        <a:ln>
          <a:solidFill>
            <a:srgbClr val="0000ff"/>
          </a:solidFill>
        </a:ln>
      </xdr:spPr>
    </xdr:sp>
    <xdr:clientData/>
  </xdr:twoCellAnchor>
  <xdr:twoCellAnchor editAs="oneCell">
    <xdr:from>
      <xdr:col>0</xdr:col>
      <xdr:colOff>207720</xdr:colOff>
      <xdr:row>11</xdr:row>
      <xdr:rowOff>123840</xdr:rowOff>
    </xdr:from>
    <xdr:to>
      <xdr:col>0</xdr:col>
      <xdr:colOff>567720</xdr:colOff>
      <xdr:row>14</xdr:row>
      <xdr:rowOff>16560</xdr:rowOff>
    </xdr:to>
    <xdr:sp>
      <xdr:nvSpPr>
        <xdr:cNvPr id="18" name="Line 1"/>
        <xdr:cNvSpPr/>
      </xdr:nvSpPr>
      <xdr:spPr>
        <a:xfrm flipV="1">
          <a:off x="207720" y="1840680"/>
          <a:ext cx="360000" cy="360000"/>
        </a:xfrm>
        <a:prstGeom prst="line">
          <a:avLst/>
        </a:prstGeom>
        <a:ln w="18000">
          <a:solidFill>
            <a:srgbClr val="0000ff"/>
          </a:solidFill>
          <a:round/>
          <a:headEnd len="med" type="triangle" w="med"/>
          <a:tailEnd len="med" type="triangle" w="med"/>
        </a:ln>
      </xdr:spPr>
    </xdr:sp>
    <xdr:clientData/>
  </xdr:twoCellAnchor>
  <xdr:twoCellAnchor editAs="oneCell">
    <xdr:from>
      <xdr:col>0</xdr:col>
      <xdr:colOff>27000</xdr:colOff>
      <xdr:row>16</xdr:row>
      <xdr:rowOff>92520</xdr:rowOff>
    </xdr:from>
    <xdr:to>
      <xdr:col>199</xdr:col>
      <xdr:colOff>26640</xdr:colOff>
      <xdr:row>17</xdr:row>
      <xdr:rowOff>92520</xdr:rowOff>
    </xdr:to>
    <xdr:sp>
      <xdr:nvSpPr>
        <xdr:cNvPr id="19" name="CustomShape 1"/>
        <xdr:cNvSpPr/>
      </xdr:nvSpPr>
      <xdr:spPr>
        <a:xfrm>
          <a:off x="27000" y="2581560"/>
          <a:ext cx="144899640" cy="152280"/>
        </a:xfrm>
        <a:prstGeom prst="rect">
          <a:avLst/>
        </a:prstGeom>
        <a:noFill/>
        <a:ln>
          <a:solidFill>
            <a:srgbClr val="0000ff"/>
          </a:solidFill>
        </a:ln>
      </xdr:spPr>
    </xdr:sp>
    <xdr:clientData/>
  </xdr:twoCellAnchor>
  <xdr:twoCellAnchor editAs="oneCell">
    <xdr:from>
      <xdr:col>0</xdr:col>
      <xdr:colOff>207720</xdr:colOff>
      <xdr:row>14</xdr:row>
      <xdr:rowOff>113760</xdr:rowOff>
    </xdr:from>
    <xdr:to>
      <xdr:col>0</xdr:col>
      <xdr:colOff>567720</xdr:colOff>
      <xdr:row>17</xdr:row>
      <xdr:rowOff>16560</xdr:rowOff>
    </xdr:to>
    <xdr:sp>
      <xdr:nvSpPr>
        <xdr:cNvPr id="20" name="Line 1"/>
        <xdr:cNvSpPr/>
      </xdr:nvSpPr>
      <xdr:spPr>
        <a:xfrm flipV="1">
          <a:off x="207720" y="2297880"/>
          <a:ext cx="360000" cy="360000"/>
        </a:xfrm>
        <a:prstGeom prst="line">
          <a:avLst/>
        </a:prstGeom>
        <a:ln w="18000">
          <a:solidFill>
            <a:srgbClr val="0000ff"/>
          </a:solidFill>
          <a:round/>
          <a:headEnd len="med" type="triangle" w="med"/>
          <a:tailEnd len="med" type="triangle" w="med"/>
        </a:ln>
      </xdr:spPr>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223920</xdr:colOff>
      <xdr:row>1</xdr:row>
      <xdr:rowOff>72360</xdr:rowOff>
    </xdr:from>
    <xdr:to>
      <xdr:col>53</xdr:col>
      <xdr:colOff>239400</xdr:colOff>
      <xdr:row>1</xdr:row>
      <xdr:rowOff>72360</xdr:rowOff>
    </xdr:to>
    <xdr:sp>
      <xdr:nvSpPr>
        <xdr:cNvPr id="21" name="Line 1"/>
        <xdr:cNvSpPr/>
      </xdr:nvSpPr>
      <xdr:spPr>
        <a:xfrm>
          <a:off x="2540160" y="1077480"/>
          <a:ext cx="20720520" cy="0"/>
        </a:xfrm>
        <a:prstGeom prst="line">
          <a:avLst/>
        </a:prstGeom>
        <a:ln>
          <a:solidFill>
            <a:srgbClr val="0000ff"/>
          </a:solidFill>
          <a:headEnd len="med" type="triangle" w="med"/>
          <a:tailEnd len="med" type="triangle" w="med"/>
        </a:ln>
      </xdr:spPr>
    </xdr:sp>
    <xdr:clientData/>
  </xdr:twoCellAnchor>
  <xdr:twoCellAnchor editAs="oneCell">
    <xdr:from>
      <xdr:col>3</xdr:col>
      <xdr:colOff>223920</xdr:colOff>
      <xdr:row>1</xdr:row>
      <xdr:rowOff>72360</xdr:rowOff>
    </xdr:from>
    <xdr:to>
      <xdr:col>54</xdr:col>
      <xdr:colOff>239760</xdr:colOff>
      <xdr:row>1</xdr:row>
      <xdr:rowOff>72360</xdr:rowOff>
    </xdr:to>
    <xdr:sp>
      <xdr:nvSpPr>
        <xdr:cNvPr id="22" name="Line 1"/>
        <xdr:cNvSpPr/>
      </xdr:nvSpPr>
      <xdr:spPr>
        <a:xfrm>
          <a:off x="2540160" y="1077480"/>
          <a:ext cx="21571560" cy="0"/>
        </a:xfrm>
        <a:prstGeom prst="line">
          <a:avLst/>
        </a:prstGeom>
        <a:ln>
          <a:solidFill>
            <a:srgbClr val="0000ff"/>
          </a:solidFill>
          <a:headEnd len="med" type="triangle" w="med"/>
          <a:tailEnd len="med" type="triangle" w="med"/>
        </a:ln>
      </xdr:spPr>
    </xdr:sp>
    <xdr:clientData/>
  </xdr:twoCellAnchor>
  <xdr:twoCellAnchor editAs="oneCell">
    <xdr:from>
      <xdr:col>3</xdr:col>
      <xdr:colOff>223920</xdr:colOff>
      <xdr:row>1</xdr:row>
      <xdr:rowOff>72360</xdr:rowOff>
    </xdr:from>
    <xdr:to>
      <xdr:col>59</xdr:col>
      <xdr:colOff>318600</xdr:colOff>
      <xdr:row>1</xdr:row>
      <xdr:rowOff>72360</xdr:rowOff>
    </xdr:to>
    <xdr:sp>
      <xdr:nvSpPr>
        <xdr:cNvPr id="23" name="Line 1"/>
        <xdr:cNvSpPr/>
      </xdr:nvSpPr>
      <xdr:spPr>
        <a:xfrm>
          <a:off x="2540160" y="1077480"/>
          <a:ext cx="25904880" cy="0"/>
        </a:xfrm>
        <a:prstGeom prst="line">
          <a:avLst/>
        </a:prstGeom>
        <a:ln>
          <a:solidFill>
            <a:srgbClr val="0000ff"/>
          </a:solidFill>
          <a:headEnd len="med" type="triangle" w="med"/>
          <a:tailEnd len="med" type="triangle" w="med"/>
        </a:ln>
      </xdr:spPr>
    </xdr:sp>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62"/>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A5" activeCellId="1" sqref="E2:AP557 A5"/>
    </sheetView>
  </sheetViews>
  <sheetFormatPr defaultRowHeight="13.9"/>
  <cols>
    <col collapsed="false" hidden="false" max="1" min="1" style="1" width="93.2840909090909"/>
    <col collapsed="false" hidden="true" max="1025" min="2" style="2" width="0"/>
  </cols>
  <sheetData>
    <row r="1" s="3" customFormat="true" ht="13.9" hidden="true" customHeight="true" outlineLevel="0" collapsed="false">
      <c r="A1" s="1" t="str">
        <f aca="false">texte_app!A1</f>
        <v>Deutsch</v>
      </c>
      <c r="B1" s="2" t="str">
        <f aca="false">texte_app!B1</f>
        <v>English</v>
      </c>
      <c r="C1" s="2" t="str">
        <f aca="false">texte_app!C1</f>
        <v>Español</v>
      </c>
      <c r="D1" s="2" t="str">
        <f aca="false">texte_app!D1</f>
        <v>Esperanto</v>
      </c>
      <c r="E1" s="2" t="str">
        <f aca="false">texte_app!E1</f>
        <v>Français</v>
      </c>
      <c r="F1" s="2" t="str">
        <f aca="false">texte_app!F1</f>
        <v>Italiano</v>
      </c>
      <c r="G1" s="2" t="str">
        <f aca="false">texte_app!G1</f>
        <v>Russian</v>
      </c>
    </row>
    <row r="2" customFormat="false" ht="13.9" hidden="false" customHeight="true" outlineLevel="0" collapsed="false">
      <c r="A2" s="4"/>
      <c r="B2" s="5"/>
      <c r="C2" s="5"/>
      <c r="D2" s="6"/>
      <c r="E2" s="6"/>
      <c r="F2" s="5"/>
      <c r="G2" s="6"/>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6" hidden="false" customHeight="true" outlineLevel="0" collapsed="false">
      <c r="A3" s="7"/>
      <c r="B3" s="0"/>
      <c r="C3" s="0"/>
      <c r="D3" s="5"/>
      <c r="E3" s="5"/>
      <c r="F3" s="0"/>
      <c r="G3" s="5"/>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s="9" customFormat="true" ht="31.9" hidden="false" customHeight="true" outlineLevel="0" collapsed="false">
      <c r="A4" s="8" t="s">
        <v>0</v>
      </c>
      <c r="D4" s="10"/>
      <c r="E4" s="10"/>
      <c r="G4" s="10"/>
    </row>
    <row r="5" customFormat="false" ht="13.9" hidden="false" customHeight="true" outlineLevel="0" collapsed="false">
      <c r="A5" s="11" t="s">
        <v>1</v>
      </c>
      <c r="B5" s="0"/>
      <c r="C5" s="0"/>
      <c r="D5" s="5"/>
      <c r="E5" s="5"/>
      <c r="F5" s="0"/>
      <c r="G5" s="5"/>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s="13" customFormat="true" ht="13.9" hidden="false" customHeight="true" outlineLevel="0" collapsed="false">
      <c r="A6" s="12" t="str">
        <f aca="false">LOOKUP(AppLanguage,texte_app!$A$1:$G$1,texte_app!$A2:$G2)</f>
        <v>NOTIZ</v>
      </c>
      <c r="D6" s="14"/>
      <c r="E6" s="14"/>
      <c r="G6" s="14"/>
    </row>
    <row r="7" customFormat="false" ht="13.9" hidden="false" customHeight="true" outlineLevel="0" collapsed="false">
      <c r="A7" s="0"/>
      <c r="B7" s="0"/>
      <c r="C7" s="0"/>
      <c r="D7" s="5"/>
      <c r="E7" s="5"/>
      <c r="F7" s="0"/>
      <c r="G7" s="5"/>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17" customFormat="true" ht="90.6" hidden="false" customHeight="true" outlineLevel="0" collapsed="false">
      <c r="A8" s="15" t="str">
        <f aca="false">LOOKUP(AppLanguage,texte_app!$A$1:$G$1,texte_app!$A5:$G5)</f>
        <v>• H. Duprat, ein Genfer Homöopath im Frankreich geborener und später in der Schweiz lebender Arzt war für seine Sachkenntnis und seine Umgänglichkeit berühmt. Er schrieb viele Artikel für die Homöopathie-Zeitschrift "Le Propagateur", deren Chefredakteur er bis 1939 war. Er veröffentlichte zwei Werke : "Théorie et pratique de l'homéopathie"(1932) und "Traité de Matière Médicale Homéopathique"(1947).</v>
      </c>
      <c r="B8" s="16"/>
      <c r="C8" s="16"/>
    </row>
    <row r="9" customFormat="false" ht="13.9" hidden="false" customHeight="true" outlineLevel="0" collapsed="false">
      <c r="A9" s="15"/>
      <c r="B9" s="16"/>
      <c r="C9" s="16"/>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s="20" customFormat="true" ht="13.9" hidden="false" customHeight="true" outlineLevel="0" collapsed="false">
      <c r="A10" s="18" t="str">
        <f aca="false">LOOKUP(AppLanguage,texte_app!$A$1:$G$1,texte_app!$A6:$G6)</f>
        <v>Die Zielsetzung der Software.</v>
      </c>
      <c r="B10" s="19"/>
      <c r="C10" s="19"/>
      <c r="D10" s="19"/>
      <c r="E10" s="19"/>
      <c r="F10" s="19"/>
      <c r="G10" s="19"/>
    </row>
    <row r="11" s="22" customFormat="true" ht="78" hidden="false" customHeight="true" outlineLevel="0" collapsed="false">
      <c r="A11" s="15" t="str">
        <f aca="false">LOOKUP(AppLanguage,texte_app!$A$1:$G$1,texte_app!$A7:$G7)</f>
        <v>• Das Ziel der Software besteht darin, die Arbeit für jene einfacher zu machen, die die Homöopathie nach dem Einzelmittelprinzip anwenden wollen, das heißt, die bei der Mittelwahl die Gesamtheit aller Symptome des Patienten berücksichtigen, um so ein individuelles, nur zu ihm allein passendes Heilmittel zu finden, das seinem aktuellen Zustand entspricht.</v>
      </c>
      <c r="B11" s="21"/>
      <c r="C11" s="21"/>
      <c r="D11" s="21"/>
      <c r="E11" s="21"/>
      <c r="F11" s="21"/>
      <c r="G11" s="21"/>
    </row>
    <row r="12" s="22" customFormat="true" ht="13.9" hidden="false" customHeight="true" outlineLevel="0" collapsed="false">
      <c r="A12" s="15"/>
      <c r="B12" s="21"/>
      <c r="C12" s="21"/>
      <c r="D12" s="21"/>
      <c r="E12" s="21"/>
      <c r="F12" s="21"/>
      <c r="G12" s="21"/>
    </row>
    <row r="13" customFormat="false" ht="13.9" hidden="false" customHeight="true" outlineLevel="0" collapsed="false">
      <c r="A13" s="15"/>
      <c r="B13" s="23"/>
      <c r="C13" s="23"/>
      <c r="D13" s="23"/>
      <c r="E13" s="23"/>
      <c r="F13" s="23"/>
      <c r="G13" s="23"/>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s="20" customFormat="true" ht="13.9" hidden="false" customHeight="true" outlineLevel="0" collapsed="false">
      <c r="A14" s="24" t="str">
        <f aca="false">LOOKUP(AppLanguage,texte_app!$A$1:$G$1,texte_app!$A17:$G17)</f>
        <v>Einige häufige Fragen.</v>
      </c>
      <c r="B14" s="19"/>
      <c r="C14" s="19"/>
      <c r="D14" s="19"/>
      <c r="E14" s="19"/>
      <c r="F14" s="19"/>
      <c r="G14" s="19"/>
    </row>
    <row r="15" s="27" customFormat="true" ht="25.15" hidden="false" customHeight="true" outlineLevel="0" collapsed="false">
      <c r="A15" s="25" t="str">
        <f aca="false">LOOKUP(AppLanguage,texte_app!$A$1:$G$1,texte_app!$A18:$G18)</f>
        <v>1/ Müssen wirklich alle Fragen des Fragenkatalogs beantwortet werden ?</v>
      </c>
      <c r="B15" s="26"/>
      <c r="C15" s="26"/>
      <c r="D15" s="26"/>
      <c r="E15" s="26"/>
      <c r="F15" s="26"/>
      <c r="G15" s="26"/>
    </row>
    <row r="16" customFormat="false" ht="69.6" hidden="false" customHeight="true" outlineLevel="0" collapsed="false">
      <c r="A16" s="15" t="str">
        <f aca="false">LOOKUP(AppLanguage,texte_app!$A$1:$G$1,texte_app!$A19:$G19)</f>
        <v>• Das ist nicht notwendig. Aber mit dem Umfang gegebener Antworten wird das Ergebnis zuverlässiger werden. Es ist v.a. wichtig, für Symptome , die man nicht kennt oder zu denen man keine Angaben machen kann, eine "0" bzw. bei Fragen, die man nicht beantworten kann ein "?" einzugeben.</v>
      </c>
      <c r="B16" s="23"/>
      <c r="C16" s="23"/>
      <c r="D16" s="23"/>
      <c r="E16" s="23"/>
      <c r="F16" s="23"/>
      <c r="G16" s="23"/>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9" hidden="false" customHeight="true" outlineLevel="0" collapsed="false">
      <c r="A17" s="15"/>
      <c r="B17" s="23"/>
      <c r="C17" s="23"/>
      <c r="D17" s="23"/>
      <c r="E17" s="23"/>
      <c r="F17" s="23"/>
      <c r="G17" s="23"/>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s="27" customFormat="true" ht="33.6" hidden="false" customHeight="true" outlineLevel="0" collapsed="false">
      <c r="A18" s="28" t="str">
        <f aca="false">LOOKUP(AppLanguage,texte_app!$A$1:$G$1,texte_app!$A20:$G20)</f>
        <v>2/ Warum eine Einstufung von 0 bis 10; welche Beziehung besteht zu ein- bis dreiwertigen Einstufung bei Kent ?</v>
      </c>
      <c r="B18" s="26"/>
      <c r="C18" s="26"/>
      <c r="D18" s="29"/>
      <c r="E18" s="29"/>
      <c r="F18" s="29"/>
      <c r="G18" s="29"/>
    </row>
    <row r="19" customFormat="false" ht="93" hidden="false" customHeight="true" outlineLevel="0" collapsed="false">
      <c r="A19" s="15" t="str">
        <f aca="false">LOOKUP(AppLanguage,texte_app!$A$1:$G$1,texte_app!$A21:$G21)</f>
        <v>• Kent´s Zahlen sind nicht nur einfache Werte, sondern Klassifikationen. Sie wurden entsprechend der Häufigkeit beobachteter Fälle eingetragen, gemäss einer mathematischen Progression. Wenn ein Mittel dreiwertig ist, wurde das Symptom doppelt so häufig beobachtet wie das eines zweiwertigen Mittels. Es ist nicht zulässig, einfach Kent´s Bewertungszahlen heran zu ziehen.</v>
      </c>
      <c r="B19" s="23"/>
      <c r="C19" s="23"/>
      <c r="D19" s="23"/>
      <c r="E19" s="23"/>
      <c r="F19" s="23"/>
      <c r="G19" s="23"/>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22" customFormat="true" ht="70.15" hidden="false" customHeight="true" outlineLevel="0" collapsed="false">
      <c r="A20" s="15" t="str">
        <f aca="false">LOOKUP(AppLanguage,texte_app!$A$1:$G$1,texte_app!$A22:$G22)</f>
        <v>• Aber, um zu funktionieren hat verlangt die Software, daß die angegebenen Vermerke proportional zur Anzahl der Beobachtungen sind: ein Eintrag "8" muß zweimal öfter beobachtet worden sein als ein Symptom, das man mit  "4" bewertet, dieses zweimal öfter als ein Eintrag mit "2" etc.</v>
      </c>
      <c r="B20" s="21"/>
      <c r="C20" s="21"/>
      <c r="D20" s="21"/>
      <c r="E20" s="21"/>
      <c r="F20" s="21"/>
      <c r="G20" s="21"/>
    </row>
    <row r="21" customFormat="false" ht="33.6" hidden="false" customHeight="true" outlineLevel="0" collapsed="false">
      <c r="A21" s="15" t="str">
        <f aca="false">LOOKUP(AppLanguage,texte_app!$A$1:$G$1,texte_app!$A23:$G23)</f>
        <v>• In Praxis kann man die Wertigkeiten 1, 2 und 3 von Kent mit den Einträgen  "2", "4" bzw. "8" vergleichen.</v>
      </c>
      <c r="B21" s="21"/>
      <c r="C21" s="21"/>
      <c r="D21" s="30"/>
      <c r="E21" s="30"/>
      <c r="F21" s="30"/>
      <c r="G21" s="3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9" hidden="false" customHeight="true" outlineLevel="0" collapsed="false">
      <c r="A22" s="15"/>
      <c r="B22" s="21"/>
      <c r="C22" s="21"/>
      <c r="D22" s="30"/>
      <c r="E22" s="30"/>
      <c r="F22" s="30"/>
      <c r="G22" s="3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3" customFormat="true" ht="33" hidden="false" customHeight="true" outlineLevel="0" collapsed="false">
      <c r="A23" s="31" t="str">
        <f aca="false">LOOKUP(AppLanguage,texte_app!$A$1:$G$1,texte_app!$A24:$G24)</f>
        <v>3/ Warum muss eine Unterscheidung zwischen "0" und "?" gemacht werden? Was ist die Folge?</v>
      </c>
      <c r="B23" s="32"/>
      <c r="C23" s="32"/>
      <c r="D23" s="32"/>
      <c r="E23" s="32"/>
      <c r="F23" s="32"/>
      <c r="G23" s="32"/>
    </row>
    <row r="24" s="22" customFormat="true" ht="17.45" hidden="false" customHeight="true" outlineLevel="0" collapsed="false">
      <c r="A24" s="15" t="str">
        <f aca="false">LOOKUP(AppLanguage,texte_app!$A$1:$G$1,texte_app!$A25:$G25)</f>
        <v>• Die Unterscheidung ist wichtig, weil:</v>
      </c>
      <c r="B24" s="21"/>
      <c r="C24" s="21"/>
      <c r="D24" s="21"/>
      <c r="E24" s="21"/>
      <c r="F24" s="21"/>
      <c r="G24" s="21"/>
    </row>
    <row r="25" customFormat="false" ht="50.45" hidden="false" customHeight="true" outlineLevel="0" collapsed="false">
      <c r="A25" s="15" t="str">
        <f aca="false">LOOKUP(AppLanguage,texte_app!$A$1:$G$1,texte_app!$A26:$G26)</f>
        <v>••  "0" bedeutet: "ICH WEISS, der Patient hat dieses Symptom zwar nicht, aber es hätte auftreten können". Die Antwort "0" entspricht also einem ausschliessenden Symptom.</v>
      </c>
      <c r="B25" s="23"/>
      <c r="C25" s="23"/>
      <c r="D25" s="23"/>
      <c r="E25" s="23"/>
      <c r="F25" s="23"/>
      <c r="G25" s="23"/>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69.6" hidden="false" customHeight="true" outlineLevel="0" collapsed="false">
      <c r="A26" s="15" t="str">
        <f aca="false">LOOKUP(AppLanguage,texte_app!$A$1:$G$1,texte_app!$A27:$G27)</f>
        <v>••    "?" bedeutet: "ICH KANN KEINE Antwort geben. Entweder liegen mir keine Informationen vor, oder die Frage trifft auf den Patienten nicht zu, oder ich habe die Frage nicht verstanden. Diese Antwort wird für die Wahl des Mittels neutral bleiben; sie wird die Wahl weder auf die eine noch auf die andere Weise beeinflussen.</v>
      </c>
      <c r="B26" s="23"/>
      <c r="C26" s="23"/>
      <c r="D26" s="23"/>
      <c r="E26" s="23"/>
      <c r="F26" s="23"/>
      <c r="G26" s="23"/>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9" hidden="false" customHeight="true" outlineLevel="0" collapsed="false">
      <c r="A27" s="15"/>
      <c r="B27" s="23"/>
      <c r="C27" s="23"/>
      <c r="D27" s="23"/>
      <c r="E27" s="23"/>
      <c r="F27" s="23"/>
      <c r="G27" s="23"/>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s="20" customFormat="true" ht="13.9" hidden="false" customHeight="true" outlineLevel="0" collapsed="false">
      <c r="A28" s="24" t="str">
        <f aca="false">LOOKUP(AppLanguage,texte_app!$A$1:$G$1,texte_app!$A28:$G28)</f>
        <v>Die Quellen.</v>
      </c>
      <c r="B28" s="19"/>
      <c r="C28" s="19"/>
      <c r="D28" s="19"/>
      <c r="E28" s="19"/>
      <c r="F28" s="19"/>
      <c r="G28" s="19"/>
    </row>
    <row r="29" s="22" customFormat="true" ht="51" hidden="false" customHeight="true" outlineLevel="0" collapsed="false">
      <c r="A29" s="15" t="str">
        <f aca="false">LOOKUP(AppLanguage,texte_app!$A$1:$G$1,texte_app!$A29:$G29)</f>
        <v>• Das interne Materia Medica der Software, die die Beschreibung von 398 Heilmitteln umfaßt, ist zusammengestellt worden auf der Grundlage folgender Quellen:</v>
      </c>
      <c r="B29" s="21"/>
      <c r="C29" s="21"/>
      <c r="D29" s="21"/>
      <c r="E29" s="21"/>
      <c r="F29" s="21"/>
      <c r="G29" s="21"/>
    </row>
    <row r="30" s="36" customFormat="true" ht="35.45" hidden="false" customHeight="true" outlineLevel="0" collapsed="false">
      <c r="A30" s="34" t="s">
        <v>2</v>
      </c>
      <c r="B30" s="35"/>
      <c r="C30" s="35"/>
      <c r="D30" s="35"/>
      <c r="E30" s="35"/>
      <c r="F30" s="35"/>
      <c r="G30" s="35"/>
    </row>
    <row r="31" s="36" customFormat="true" ht="36" hidden="false" customHeight="true" outlineLevel="0" collapsed="false">
      <c r="A31" s="34" t="s">
        <v>3</v>
      </c>
      <c r="B31" s="35"/>
      <c r="C31" s="35"/>
      <c r="D31" s="35"/>
      <c r="E31" s="35"/>
      <c r="F31" s="35"/>
      <c r="G31" s="35"/>
    </row>
    <row r="32" s="36" customFormat="true" ht="34.9" hidden="false" customHeight="true" outlineLevel="0" collapsed="false">
      <c r="A32" s="34" t="s">
        <v>4</v>
      </c>
      <c r="B32" s="35"/>
      <c r="C32" s="35"/>
      <c r="D32" s="35"/>
      <c r="E32" s="35"/>
      <c r="F32" s="35"/>
      <c r="G32" s="35"/>
    </row>
    <row r="33" customFormat="false" ht="39" hidden="false" customHeight="true" outlineLevel="0" collapsed="false">
      <c r="A33" s="34" t="s">
        <v>5</v>
      </c>
      <c r="B33" s="0"/>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51" hidden="false" customHeight="true" outlineLevel="0" collapsed="false">
      <c r="A34" s="34" t="s">
        <v>6</v>
      </c>
      <c r="B34" s="35"/>
      <c r="C34" s="35"/>
      <c r="D34" s="35"/>
      <c r="E34" s="35"/>
      <c r="F34" s="35"/>
      <c r="G34" s="35"/>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36.6" hidden="false" customHeight="true" outlineLevel="0" collapsed="false">
      <c r="A35" s="34" t="s">
        <v>7</v>
      </c>
      <c r="B35" s="35"/>
      <c r="C35" s="35"/>
      <c r="D35" s="35"/>
      <c r="E35" s="35"/>
      <c r="F35" s="35"/>
      <c r="G35" s="35"/>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40.15" hidden="false" customHeight="true" outlineLevel="0" collapsed="false">
      <c r="A36" s="34" t="s">
        <v>8</v>
      </c>
      <c r="B36" s="35"/>
      <c r="C36" s="35"/>
      <c r="D36" s="35"/>
      <c r="E36" s="35"/>
      <c r="F36" s="35"/>
      <c r="G36" s="35"/>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39.6" hidden="false" customHeight="true" outlineLevel="0" collapsed="false">
      <c r="A37" s="34" t="s">
        <v>9</v>
      </c>
      <c r="B37" s="35"/>
      <c r="C37" s="35"/>
      <c r="D37" s="35"/>
      <c r="E37" s="35"/>
      <c r="F37" s="35"/>
      <c r="G37" s="35"/>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38.45" hidden="false" customHeight="true" outlineLevel="0" collapsed="false">
      <c r="A38" s="34" t="s">
        <v>10</v>
      </c>
      <c r="B38" s="35"/>
      <c r="C38" s="35"/>
      <c r="D38" s="35"/>
      <c r="E38" s="35"/>
      <c r="F38" s="35"/>
      <c r="G38" s="35"/>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37.9" hidden="false" customHeight="true" outlineLevel="0" collapsed="false">
      <c r="A39" s="34" t="s">
        <v>11</v>
      </c>
      <c r="B39" s="35"/>
      <c r="C39" s="35"/>
      <c r="D39" s="35"/>
      <c r="E39" s="35"/>
      <c r="F39" s="35"/>
      <c r="G39" s="35"/>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43.15" hidden="false" customHeight="true" outlineLevel="0" collapsed="false">
      <c r="A40" s="34" t="s">
        <v>12</v>
      </c>
      <c r="B40" s="35"/>
      <c r="C40" s="35"/>
      <c r="D40" s="35"/>
      <c r="E40" s="35"/>
      <c r="F40" s="35"/>
      <c r="G40" s="35"/>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40.9" hidden="false" customHeight="true" outlineLevel="0" collapsed="false">
      <c r="A41" s="34" t="s">
        <v>13</v>
      </c>
      <c r="B41" s="35"/>
      <c r="C41" s="35"/>
      <c r="D41" s="35"/>
      <c r="E41" s="35"/>
      <c r="F41" s="35"/>
      <c r="G41" s="35"/>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38.45" hidden="false" customHeight="true" outlineLevel="0" collapsed="false">
      <c r="A42" s="34" t="s">
        <v>14</v>
      </c>
      <c r="B42" s="35"/>
      <c r="C42" s="35"/>
      <c r="D42" s="35"/>
      <c r="E42" s="35"/>
      <c r="F42" s="35"/>
      <c r="G42" s="35"/>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60.6" hidden="false" customHeight="true" outlineLevel="0" collapsed="false">
      <c r="A43" s="34" t="s">
        <v>15</v>
      </c>
      <c r="B43" s="35"/>
      <c r="C43" s="35"/>
      <c r="D43" s="35"/>
      <c r="E43" s="35"/>
      <c r="F43" s="35"/>
      <c r="G43" s="35"/>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42" hidden="false" customHeight="true" outlineLevel="0" collapsed="false">
      <c r="A44" s="34" t="s">
        <v>16</v>
      </c>
      <c r="B44" s="35"/>
      <c r="C44" s="35"/>
      <c r="D44" s="35"/>
      <c r="E44" s="35"/>
      <c r="F44" s="35"/>
      <c r="G44" s="35"/>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51" hidden="false" customHeight="true" outlineLevel="0" collapsed="false">
      <c r="A45" s="34" t="s">
        <v>17</v>
      </c>
      <c r="B45" s="35"/>
      <c r="C45" s="35"/>
      <c r="D45" s="35"/>
      <c r="E45" s="35"/>
      <c r="F45" s="35"/>
      <c r="G45" s="35"/>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37.9" hidden="false" customHeight="true" outlineLevel="0" collapsed="false">
      <c r="A46" s="34" t="s">
        <v>18</v>
      </c>
      <c r="B46" s="35"/>
      <c r="C46" s="35"/>
      <c r="D46" s="35"/>
      <c r="E46" s="35"/>
      <c r="F46" s="35"/>
      <c r="G46" s="35"/>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37.15" hidden="false" customHeight="true" outlineLevel="0" collapsed="false">
      <c r="A47" s="34" t="s">
        <v>19</v>
      </c>
      <c r="B47" s="35"/>
      <c r="C47" s="35"/>
      <c r="D47" s="35"/>
      <c r="E47" s="35"/>
      <c r="F47" s="35"/>
      <c r="G47" s="35"/>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38.45" hidden="false" customHeight="true" outlineLevel="0" collapsed="false">
      <c r="A48" s="34" t="s">
        <v>20</v>
      </c>
      <c r="B48" s="35"/>
      <c r="C48" s="35"/>
      <c r="D48" s="35"/>
      <c r="E48" s="35"/>
      <c r="F48" s="35"/>
      <c r="G48" s="35"/>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40.9" hidden="false" customHeight="true" outlineLevel="0" collapsed="false">
      <c r="A49" s="34" t="s">
        <v>21</v>
      </c>
      <c r="B49" s="35"/>
      <c r="C49" s="35"/>
      <c r="D49" s="35"/>
      <c r="E49" s="35"/>
      <c r="F49" s="35"/>
      <c r="G49" s="35"/>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39.6" hidden="false" customHeight="true" outlineLevel="0" collapsed="false">
      <c r="A50" s="34" t="s">
        <v>22</v>
      </c>
      <c r="B50" s="35"/>
      <c r="C50" s="35"/>
      <c r="D50" s="35"/>
      <c r="E50" s="35"/>
      <c r="F50" s="35"/>
      <c r="G50" s="35"/>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37.15" hidden="false" customHeight="true" outlineLevel="0" collapsed="false">
      <c r="A51" s="34" t="s">
        <v>23</v>
      </c>
      <c r="B51" s="35"/>
      <c r="C51" s="35"/>
      <c r="D51" s="35"/>
      <c r="E51" s="35"/>
      <c r="F51" s="35"/>
      <c r="G51" s="35"/>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51" hidden="false" customHeight="true" outlineLevel="0" collapsed="false">
      <c r="A52" s="34" t="s">
        <v>24</v>
      </c>
      <c r="B52" s="35"/>
      <c r="C52" s="35"/>
      <c r="D52" s="35"/>
      <c r="E52" s="35"/>
      <c r="F52" s="35"/>
      <c r="G52" s="35"/>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39.6" hidden="false" customHeight="true" outlineLevel="0" collapsed="false">
      <c r="A53" s="34" t="s">
        <v>25</v>
      </c>
      <c r="B53" s="35"/>
      <c r="C53" s="35"/>
      <c r="D53" s="35"/>
      <c r="E53" s="35"/>
      <c r="F53" s="35"/>
      <c r="G53" s="35"/>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26.45" hidden="false" customHeight="true" outlineLevel="0" collapsed="false">
      <c r="A54" s="34" t="s">
        <v>26</v>
      </c>
      <c r="B54" s="35"/>
      <c r="C54" s="35"/>
      <c r="D54" s="35"/>
      <c r="E54" s="35"/>
      <c r="F54" s="35"/>
      <c r="G54" s="35"/>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36.6" hidden="false" customHeight="true" outlineLevel="0" collapsed="false">
      <c r="A55" s="34" t="s">
        <v>27</v>
      </c>
      <c r="B55" s="35"/>
      <c r="C55" s="35"/>
      <c r="D55" s="35"/>
      <c r="E55" s="35"/>
      <c r="F55" s="35"/>
      <c r="G55" s="35"/>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39.6" hidden="false" customHeight="true" outlineLevel="0" collapsed="false">
      <c r="A56" s="34" t="s">
        <v>28</v>
      </c>
      <c r="B56" s="35"/>
      <c r="C56" s="35"/>
      <c r="D56" s="35"/>
      <c r="E56" s="35"/>
      <c r="F56" s="35"/>
      <c r="G56" s="35"/>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37.15" hidden="false" customHeight="true" outlineLevel="0" collapsed="false">
      <c r="A57" s="34" t="s">
        <v>29</v>
      </c>
      <c r="B57" s="35"/>
      <c r="C57" s="35"/>
      <c r="D57" s="35"/>
      <c r="E57" s="35"/>
      <c r="F57" s="35"/>
      <c r="G57" s="35"/>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40.15" hidden="false" customHeight="true" outlineLevel="0" collapsed="false">
      <c r="A58" s="34" t="s">
        <v>30</v>
      </c>
      <c r="B58" s="35"/>
      <c r="C58" s="35"/>
      <c r="D58" s="35"/>
      <c r="E58" s="35"/>
      <c r="F58" s="35"/>
      <c r="G58" s="35"/>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51" hidden="false" customHeight="true" outlineLevel="0" collapsed="false">
      <c r="A59" s="34" t="s">
        <v>31</v>
      </c>
      <c r="B59" s="35"/>
      <c r="C59" s="35"/>
      <c r="D59" s="35"/>
      <c r="E59" s="35"/>
      <c r="F59" s="35"/>
      <c r="G59" s="35"/>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s="39" customFormat="true" ht="22.9" hidden="false" customHeight="true" outlineLevel="0" collapsed="false">
      <c r="A60" s="37" t="s">
        <v>32</v>
      </c>
      <c r="B60" s="38"/>
      <c r="C60" s="38"/>
      <c r="D60" s="38"/>
      <c r="E60" s="38"/>
      <c r="F60" s="38"/>
      <c r="G60" s="38"/>
    </row>
    <row r="61" customFormat="false" ht="83.45" hidden="false" customHeight="true" outlineLevel="0" collapsed="false">
      <c r="A61" s="34" t="s">
        <v>33</v>
      </c>
      <c r="B61" s="23"/>
      <c r="C61" s="23"/>
      <c r="D61" s="23"/>
      <c r="E61" s="23"/>
      <c r="F61" s="23"/>
      <c r="G61" s="23"/>
    </row>
    <row r="62" customFormat="false" ht="19.9" hidden="false" customHeight="true" outlineLevel="0" collapsed="false">
      <c r="A62" s="37" t="s">
        <v>32</v>
      </c>
      <c r="B62" s="23"/>
      <c r="C62" s="23"/>
      <c r="D62" s="23"/>
      <c r="E62" s="23"/>
      <c r="F62" s="23"/>
      <c r="G62" s="23"/>
    </row>
  </sheetData>
  <conditionalFormatting sqref="A5">
    <cfRule type="expression" priority="2" aboveAverage="0" equalAverage="0" bottom="0" percent="0" rank="0" text="" dxfId="0">
      <formula>NOT(ISBLANK($B8))</formula>
    </cfRule>
    <cfRule type="expression" priority="3" aboveAverage="0" equalAverage="0" bottom="0" percent="0" rank="0" text="" dxfId="1">
      <formula>AND(ISBLANK($B8),NOT(ISBLANK($D11)))</formula>
    </cfRule>
  </conditionalFormatting>
  <dataValidations count="1">
    <dataValidation allowBlank="true" operator="between" showDropDown="false" showErrorMessage="true" showInputMessage="true" sqref="A5" type="list">
      <formula1>$A$1:$G$1</formula1>
      <formula2>0</formula2>
    </dataValidation>
  </dataValidation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true"/>
  </sheetPr>
  <dimension ref="1:306"/>
  <sheetViews>
    <sheetView windowProtection="true" showFormulas="false" showGridLines="true" showRowColHeaders="true" showZeros="true" rightToLeft="false" tabSelected="false" showOutlineSymbols="true" defaultGridColor="true" view="normal" topLeftCell="B1" colorId="64" zoomScale="68" zoomScaleNormal="68" zoomScalePageLayoutView="100" workbookViewId="0">
      <pane xSplit="0" ySplit="5" topLeftCell="A6" activePane="bottomLeft" state="frozen"/>
      <selection pane="topLeft" activeCell="B1" activeCellId="0" sqref="B1"/>
      <selection pane="bottomLeft" activeCell="E6" activeCellId="0" sqref="E2:AP557"/>
    </sheetView>
  </sheetViews>
  <sheetFormatPr defaultRowHeight="22.15"/>
  <cols>
    <col collapsed="false" hidden="true" max="1" min="1" style="40" width="0"/>
    <col collapsed="false" hidden="false" max="2" min="2" style="41" width="22.4318181818182"/>
    <col collapsed="false" hidden="false" max="3" min="3" style="40" width="5"/>
    <col collapsed="false" hidden="false" max="4" min="4" style="40" width="86.5681818181818"/>
    <col collapsed="false" hidden="false" max="5" min="5" style="40" width="7.42613636363636"/>
    <col collapsed="false" hidden="false" max="6" min="6" style="42" width="11.5681818181818"/>
    <col collapsed="false" hidden="false" max="7" min="7" style="40" width="32.7102272727273"/>
    <col collapsed="false" hidden="false" max="8" min="8" style="43" width="12.5681818181818"/>
    <col collapsed="false" hidden="false" max="14" min="9" style="40" width="11.0056818181818"/>
    <col collapsed="false" hidden="false" max="255" min="15" style="40" width="9.14204545454546"/>
    <col collapsed="false" hidden="false" max="256" min="256" style="40" width="35.8579545454545"/>
    <col collapsed="false" hidden="true" max="1025" min="257" style="40" width="0"/>
  </cols>
  <sheetData>
    <row r="1" s="44" customFormat="true" ht="46.65" hidden="false" customHeight="true" outlineLevel="0" collapsed="false">
      <c r="A1" s="40"/>
      <c r="B1" s="41"/>
      <c r="C1" s="44" t="s">
        <v>34</v>
      </c>
      <c r="D1" s="44" t="n">
        <v>0</v>
      </c>
      <c r="E1" s="44" t="n">
        <v>1</v>
      </c>
      <c r="F1" s="45" t="n">
        <v>2</v>
      </c>
      <c r="G1" s="44" t="n">
        <v>3</v>
      </c>
      <c r="H1" s="44" t="n">
        <v>4</v>
      </c>
      <c r="I1" s="44" t="n">
        <v>5</v>
      </c>
      <c r="J1" s="44" t="n">
        <v>6</v>
      </c>
      <c r="K1" s="44" t="n">
        <v>7</v>
      </c>
      <c r="L1" s="44" t="n">
        <v>8</v>
      </c>
      <c r="M1" s="44" t="n">
        <v>9</v>
      </c>
      <c r="N1" s="44" t="n">
        <v>10</v>
      </c>
    </row>
    <row r="2" customFormat="false" ht="18" hidden="false" customHeight="true" outlineLevel="0" collapsed="false">
      <c r="A2" s="0"/>
      <c r="B2" s="46" t="str">
        <f aca="false">texte_fragen!A1</f>
        <v>Duprat 2.7 - 10.2004</v>
      </c>
      <c r="C2" s="47"/>
      <c r="D2" s="47"/>
      <c r="E2" s="47"/>
      <c r="F2" s="48"/>
      <c r="G2" s="47"/>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52" customFormat="true" ht="18.6" hidden="false" customHeight="true" outlineLevel="0" collapsed="false">
      <c r="A3" s="49" t="n">
        <f aca="false">appSymptome!D$287&lt;datenbank_heilmittel_effekte!$A$284</f>
        <v>0</v>
      </c>
      <c r="B3" s="50" t="str">
        <f aca="false">LOOKUP(help!$A$5,texte_fragen!$C$2:$I$2,texte_fragen!$C469:$I469)</f>
        <v>Fragebogen</v>
      </c>
      <c r="C3" s="50"/>
      <c r="D3" s="50"/>
      <c r="E3" s="50"/>
      <c r="F3" s="50"/>
      <c r="G3" s="50"/>
      <c r="H3" s="51"/>
    </row>
    <row r="4" s="53" customFormat="true" ht="39" hidden="false" customHeight="true" outlineLevel="0" collapsed="false">
      <c r="B4" s="54" t="str">
        <f aca="false">LOOKUP(help!$A$5,texte_fragen!$C$2:$I$2,texte_fragen!$C3:$I3)</f>
        <v>Profil des Patienten (siehe die Linienräte 298)</v>
      </c>
      <c r="C4" s="54"/>
      <c r="D4" s="54"/>
      <c r="E4" s="54"/>
      <c r="F4" s="55" t="str">
        <f aca="false">CONCATENATE(LOOKUP(help!$A$5,texte_fragen!$C$2:$I$2,texte_fragen!$C478:$I478)," : ",$D$287)</f>
        <v>Erstes Heilmittel : Medorrhinum</v>
      </c>
      <c r="G4" s="55"/>
      <c r="H4" s="43"/>
    </row>
    <row r="5" s="63" customFormat="true" ht="34.15" hidden="false" customHeight="true" outlineLevel="0" collapsed="false">
      <c r="A5" s="56" t="str">
        <f aca="false">LOOKUP(help!$A$5,texte_fragen!$C$2:$I$2,texte_fragen!$C472:$I472)</f>
        <v>Kapitel</v>
      </c>
      <c r="B5" s="57" t="str">
        <f aca="false">LOOKUP(help!$A$5,texte_fragen!$C$2:$I$2,texte_fragen!$C472:$I472)</f>
        <v>Kapitel</v>
      </c>
      <c r="C5" s="58" t="s">
        <v>35</v>
      </c>
      <c r="D5" s="59" t="str">
        <f aca="false">LOOKUP(help!$A$5,texte_fragen!$C$2:$I$2,texte_fragen!$C473:$I473)</f>
        <v>Symptom</v>
      </c>
      <c r="E5" s="60" t="str">
        <f aca="false">LOOKUP(help!$A$5,texte_fragen!$C$2:$I$2,texte_fragen!$C470:$I470)</f>
        <v>Note</v>
      </c>
      <c r="F5" s="61" t="str">
        <f aca="false">E5</f>
        <v>Note</v>
      </c>
      <c r="G5" s="62" t="str">
        <f aca="false">LOOKUP(help!$A$5,texte_fragen!$C$2:$I$2,texte_fragen!$C481:$I481)</f>
        <v>Einfluss des Zeichens</v>
      </c>
      <c r="H5" s="43"/>
    </row>
    <row r="6" customFormat="false" ht="54.6" hidden="false" customHeight="true" outlineLevel="0" collapsed="false">
      <c r="A6" s="64" t="str">
        <f aca="false">LOOKUP(help!$A$5,texte_fragen!$C$2:$I$2,texte_fragen!$C4:$I4)</f>
        <v>Beziehungen zu anderen Menschen/soziale Umwelt</v>
      </c>
      <c r="B6" s="65" t="str">
        <f aca="false">LOOKUP(help!$A$5,texte_fragen!$C$2:$I$2,texte_fragen!$C5:$I5)</f>
        <v>Einsamkeit und Anwesenheit anderer</v>
      </c>
      <c r="C6" s="66" t="s">
        <v>36</v>
      </c>
      <c r="D6" s="67" t="str">
        <f aca="false">LOOKUP(help!$A$5,texte_fragen!$C$2:$I$2,texte_fragen!$C6:$I6)</f>
        <v>Großes Verlangen nach EINSAMKEIT (Abn. gg. die Anwesenheit von anderen)</v>
      </c>
      <c r="E6" s="68" t="s">
        <v>34</v>
      </c>
      <c r="F6" s="69" t="n">
        <f aca="false">IF($A$3,LOOKUP(D$287,datenbank_heilmittel_effekte!A$2:GQ$2,datenbank_heilmittel_effekte!A3:GQ3),LOOKUP(D$287,datenbank_heilmittel_effekte!A$284:GQ$284,datenbank_heilmittel_effekte!A285:GQ285))</f>
        <v>1</v>
      </c>
      <c r="G6" s="70" t="str">
        <f aca="false">profil!BL2</f>
        <v>....</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2.15" hidden="false" customHeight="true" outlineLevel="0" collapsed="false">
      <c r="A7" s="71"/>
      <c r="B7" s="72"/>
      <c r="C7" s="73" t="s">
        <v>37</v>
      </c>
      <c r="D7" s="74" t="str">
        <f aca="false">LOOKUP(help!$A$5,texte_fragen!$C$2:$I$2,texte_fragen!$C7:$I7)</f>
        <v>Großes Verlangen nach Gesellschaft (Abn. gg. das Einsamkeit)</v>
      </c>
      <c r="E7" s="68" t="n">
        <v>3</v>
      </c>
      <c r="F7" s="75" t="n">
        <f aca="false">IF($A$3,LOOKUP(D$287,datenbank_heilmittel_effekte!A$2:GQ$2,datenbank_heilmittel_effekte!A4:GQ4),LOOKUP(D$287,datenbank_heilmittel_effekte!A$284:GQ$284,datenbank_heilmittel_effekte!A286:GQ286))</f>
        <v>0</v>
      </c>
      <c r="G7" s="76" t="str">
        <f aca="false">profil!BL3</f>
        <v>....</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2.15" hidden="false" customHeight="true" outlineLevel="0" collapsed="false">
      <c r="A8" s="71"/>
      <c r="B8" s="72"/>
      <c r="C8" s="73" t="s">
        <v>38</v>
      </c>
      <c r="D8" s="74" t="str">
        <f aca="false">LOOKUP(help!$A$5,texte_fragen!$C$2:$I$2,texte_fragen!$C8:$I8)</f>
        <v>Pat. WENDET SICH von nahe stehenden Menschen AB (Gleichgültigkeit)</v>
      </c>
      <c r="E8" s="68" t="n">
        <v>5</v>
      </c>
      <c r="F8" s="75" t="n">
        <f aca="false">IF($A$3,LOOKUP(D$287,datenbank_heilmittel_effekte!A$2:GQ$2,datenbank_heilmittel_effekte!A5:GQ5),LOOKUP(D$287,datenbank_heilmittel_effekte!A$284:GQ$284,datenbank_heilmittel_effekte!A287:GQ287))</f>
        <v>0</v>
      </c>
      <c r="G8" s="76" t="str">
        <f aca="false">profil!BL4</f>
        <v>....</v>
      </c>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22.15" hidden="false" customHeight="true" outlineLevel="0" collapsed="false">
      <c r="A9" s="71"/>
      <c r="B9" s="72"/>
      <c r="C9" s="73" t="s">
        <v>39</v>
      </c>
      <c r="D9" s="74" t="str">
        <f aca="false">LOOKUP(help!$A$5,texte_fragen!$C$2:$I$2,texte_fragen!$C9:$I9)</f>
        <v>Pat. LEIDET, sobald eine nahestehende Person abwendet (Eifersucht)</v>
      </c>
      <c r="E9" s="68" t="n">
        <v>0</v>
      </c>
      <c r="F9" s="75" t="n">
        <f aca="false">IF($A$3,LOOKUP(D$287,datenbank_heilmittel_effekte!A$2:GQ$2,datenbank_heilmittel_effekte!A6:GQ6),LOOKUP(D$287,datenbank_heilmittel_effekte!A$284:GQ$284,datenbank_heilmittel_effekte!A288:GQ288))</f>
        <v>0</v>
      </c>
      <c r="G9" s="76" t="str">
        <f aca="false">profil!BL5</f>
        <v>....</v>
      </c>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65.45" hidden="false" customHeight="true" outlineLevel="0" collapsed="false">
      <c r="A10" s="77"/>
      <c r="B10" s="78" t="str">
        <f aca="false">LOOKUP(help!$A$5,texte_fragen!$C$2:$I$2,texte_fragen!$C11:$I11)</f>
        <v>Schweigen, Sprechen und Sprachfähigkeit</v>
      </c>
      <c r="C10" s="79" t="s">
        <v>40</v>
      </c>
      <c r="D10" s="80" t="str">
        <f aca="false">LOOKUP(help!$A$5,texte_fragen!$C$2:$I$2,texte_fragen!$C12:$I12)</f>
        <v>Verlangen zu schweigen, will nicht sprechen</v>
      </c>
      <c r="E10" s="68" t="n">
        <v>3</v>
      </c>
      <c r="F10" s="81" t="n">
        <f aca="false">IF($A$3,LOOKUP(D$287,datenbank_heilmittel_effekte!A$2:GQ$2,datenbank_heilmittel_effekte!A7:GQ7),LOOKUP(D$287,datenbank_heilmittel_effekte!A$284:GQ$284,datenbank_heilmittel_effekte!A289:GQ289))</f>
        <v>0</v>
      </c>
      <c r="G10" s="82" t="str">
        <f aca="false">profil!BL6</f>
        <v>....</v>
      </c>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2.15" hidden="false" customHeight="true" outlineLevel="0" collapsed="false">
      <c r="A11" s="71"/>
      <c r="B11" s="72"/>
      <c r="C11" s="73" t="s">
        <v>41</v>
      </c>
      <c r="D11" s="74" t="str">
        <f aca="false">LOOKUP(help!$A$5,texte_fragen!$C$2:$I$2,texte_fragen!$C13:$I13)</f>
        <v>Große Redelust, Verlangen zu sprechen (Geschwätzigkeit)</v>
      </c>
      <c r="E11" s="68" t="n">
        <v>3</v>
      </c>
      <c r="F11" s="75" t="n">
        <f aca="false">IF($A$3,LOOKUP(D$287,datenbank_heilmittel_effekte!A$2:GQ$2,datenbank_heilmittel_effekte!A8:GQ8),LOOKUP(D$287,datenbank_heilmittel_effekte!A$284:GQ$284,datenbank_heilmittel_effekte!A290:GQ290))</f>
        <v>0</v>
      </c>
      <c r="G11" s="76" t="str">
        <f aca="false">profil!BL7</f>
        <v>....</v>
      </c>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2.15" hidden="false" customHeight="true" outlineLevel="0" collapsed="false">
      <c r="A12" s="71"/>
      <c r="B12" s="72"/>
      <c r="C12" s="73" t="s">
        <v>42</v>
      </c>
      <c r="D12" s="74" t="str">
        <f aca="false">LOOKUP(help!$A$5,texte_fragen!$C$2:$I$2,texte_fragen!$C14:$I14)</f>
        <v>Patient möchte, aber KANN NICHT sprechen (Aphasie)</v>
      </c>
      <c r="E12" s="68" t="n">
        <v>0</v>
      </c>
      <c r="F12" s="75" t="n">
        <f aca="false">IF($A$3,LOOKUP(D$287,datenbank_heilmittel_effekte!A$2:GQ$2,datenbank_heilmittel_effekte!A9:GQ9),LOOKUP(D$287,datenbank_heilmittel_effekte!A$284:GQ$284,datenbank_heilmittel_effekte!A291:GQ291))</f>
        <v>0</v>
      </c>
      <c r="G12" s="76" t="str">
        <f aca="false">profil!BL8</f>
        <v>....</v>
      </c>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2.15" hidden="false" customHeight="true" outlineLevel="0" collapsed="false">
      <c r="A13" s="71"/>
      <c r="B13" s="72"/>
      <c r="C13" s="73" t="s">
        <v>43</v>
      </c>
      <c r="D13" s="74" t="str">
        <f aca="false">LOOKUP(help!$A$5,texte_fragen!$C$2:$I$2,texte_fragen!$C15:$I15)</f>
        <v>Pat. stammelt, hat Artikulationsstörungen</v>
      </c>
      <c r="E13" s="68" t="n">
        <v>0</v>
      </c>
      <c r="F13" s="75" t="n">
        <f aca="false">IF($A$3,LOOKUP(D$287,datenbank_heilmittel_effekte!A$2:GQ$2,datenbank_heilmittel_effekte!A10:GQ10),LOOKUP(D$287,datenbank_heilmittel_effekte!A$284:GQ$284,datenbank_heilmittel_effekte!A292:GQ292))</f>
        <v>1</v>
      </c>
      <c r="G13" s="76" t="str">
        <f aca="false">profil!BL9</f>
        <v>....</v>
      </c>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22.15" hidden="false" customHeight="true" outlineLevel="0" collapsed="false">
      <c r="A14" s="83"/>
      <c r="B14" s="84"/>
      <c r="C14" s="85" t="s">
        <v>44</v>
      </c>
      <c r="D14" s="86" t="str">
        <f aca="false">LOOKUP(help!$A$5,texte_fragen!$C$2:$I$2,texte_fragen!$C16:$I16)</f>
        <v>Pat. redet weitschweifig, unzusammenhängend, verwirrt</v>
      </c>
      <c r="E14" s="68" t="n">
        <v>0</v>
      </c>
      <c r="F14" s="87" t="n">
        <f aca="false">IF($A$3,LOOKUP(D$287,datenbank_heilmittel_effekte!A$2:GQ$2,datenbank_heilmittel_effekte!A11:GQ11),LOOKUP(D$287,datenbank_heilmittel_effekte!A$284:GQ$284,datenbank_heilmittel_effekte!A293:GQ293))</f>
        <v>1</v>
      </c>
      <c r="G14" s="88" t="str">
        <f aca="false">profil!BL10</f>
        <v>....</v>
      </c>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41.45" hidden="false" customHeight="true" outlineLevel="0" collapsed="false">
      <c r="A15" s="71"/>
      <c r="B15" s="72" t="str">
        <f aca="false">LOOKUP(help!$A$5,texte_fragen!$C$2:$I$2,texte_fragen!$C18:$I18)</f>
        <v>Emotionale Beziehungen</v>
      </c>
      <c r="C15" s="73" t="s">
        <v>45</v>
      </c>
      <c r="D15" s="74" t="str">
        <f aca="false">LOOKUP(help!$A$5,texte_fragen!$C$2:$I$2,texte_fragen!$C19:$I19)</f>
        <v>Pat. ist ungewöhnlich zart, friedlich, und zahm</v>
      </c>
      <c r="E15" s="68" t="n">
        <v>3</v>
      </c>
      <c r="F15" s="75" t="n">
        <f aca="false">IF($A$3,LOOKUP(D$287,datenbank_heilmittel_effekte!A$2:GQ$2,datenbank_heilmittel_effekte!A12:GQ12),LOOKUP(D$287,datenbank_heilmittel_effekte!A$284:GQ$284,datenbank_heilmittel_effekte!A294:GQ294))</f>
        <v>0</v>
      </c>
      <c r="G15" s="76" t="str">
        <f aca="false">profil!BL11</f>
        <v>....</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22.15" hidden="false" customHeight="true" outlineLevel="0" collapsed="false">
      <c r="A16" s="71"/>
      <c r="B16" s="72"/>
      <c r="C16" s="73" t="s">
        <v>46</v>
      </c>
      <c r="D16" s="74" t="str">
        <f aca="false">LOOKUP(help!$A$5,texte_fragen!$C$2:$I$2,texte_fragen!$C20:$I20)</f>
        <v>Pat. ist ungewöhnlich hart, bedrohend, gewalttätig</v>
      </c>
      <c r="E16" s="68" t="n">
        <v>5</v>
      </c>
      <c r="F16" s="75" t="n">
        <f aca="false">IF($A$3,LOOKUP(D$287,datenbank_heilmittel_effekte!A$2:GQ$2,datenbank_heilmittel_effekte!A13:GQ13),LOOKUP(D$287,datenbank_heilmittel_effekte!A$284:GQ$284,datenbank_heilmittel_effekte!A295:GQ295))</f>
        <v>0</v>
      </c>
      <c r="G16" s="76" t="str">
        <f aca="false">profil!BL12</f>
        <v>....</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2.15" hidden="false" customHeight="true" outlineLevel="0" collapsed="false">
      <c r="A17" s="71"/>
      <c r="B17" s="72"/>
      <c r="C17" s="73" t="s">
        <v>47</v>
      </c>
      <c r="D17" s="74" t="str">
        <f aca="false">LOOKUP(help!$A$5,texte_fragen!$C$2:$I$2,texte_fragen!$C21:$I21)</f>
        <v>Grosse Empfindlichkeit; durch Kleinigkeit verletzbar</v>
      </c>
      <c r="E17" s="68" t="n">
        <v>0</v>
      </c>
      <c r="F17" s="75" t="n">
        <f aca="false">IF($A$3,LOOKUP(D$287,datenbank_heilmittel_effekte!A$2:GQ$2,datenbank_heilmittel_effekte!A14:GQ14),LOOKUP(D$287,datenbank_heilmittel_effekte!A$284:GQ$284,datenbank_heilmittel_effekte!A296:GQ296))</f>
        <v>4</v>
      </c>
      <c r="G17" s="76" t="str">
        <f aca="false">profil!BL13</f>
        <v>....</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22.15" hidden="false" customHeight="true" outlineLevel="0" collapsed="false">
      <c r="A18" s="71"/>
      <c r="B18" s="72"/>
      <c r="C18" s="73" t="s">
        <v>48</v>
      </c>
      <c r="D18" s="74" t="str">
        <f aca="false">LOOKUP(help!$A$5,texte_fragen!$C$2:$I$2,texte_fragen!$C22:$I22)</f>
        <v>Verletzt/verärgert: ist wütend und explodiert im Zorn</v>
      </c>
      <c r="E18" s="68" t="n">
        <v>0</v>
      </c>
      <c r="F18" s="75" t="n">
        <f aca="false">IF($A$3,LOOKUP(D$287,datenbank_heilmittel_effekte!A$2:GQ$2,datenbank_heilmittel_effekte!A15:GQ15),LOOKUP(D$287,datenbank_heilmittel_effekte!A$284:GQ$284,datenbank_heilmittel_effekte!A297:GQ297))</f>
        <v>4</v>
      </c>
      <c r="G18" s="76" t="str">
        <f aca="false">profil!BL14</f>
        <v>....</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s="63" customFormat="true" ht="22.15" hidden="false" customHeight="true" outlineLevel="0" collapsed="false">
      <c r="A19" s="89"/>
      <c r="B19" s="90"/>
      <c r="C19" s="91" t="s">
        <v>49</v>
      </c>
      <c r="D19" s="92" t="str">
        <f aca="false">LOOKUP(help!$A$5,texte_fragen!$C$2:$I$2,texte_fragen!$C23:$I23)</f>
        <v>Verletzt/verärgert: lässt nichts nach aussen, unterdrückt Ärger</v>
      </c>
      <c r="E19" s="68" t="n">
        <v>7</v>
      </c>
      <c r="F19" s="93" t="n">
        <f aca="false">IF($A$3,LOOKUP(D$287,datenbank_heilmittel_effekte!A$2:GQ$2,datenbank_heilmittel_effekte!A16:GQ16),LOOKUP(D$287,datenbank_heilmittel_effekte!A$284:GQ$284,datenbank_heilmittel_effekte!A298:GQ298))</f>
        <v>0</v>
      </c>
      <c r="G19" s="94" t="str">
        <f aca="false">profil!BL15</f>
        <v>....</v>
      </c>
      <c r="H19" s="43"/>
    </row>
    <row r="20" s="101" customFormat="true" ht="22.15" hidden="false" customHeight="true" outlineLevel="0" collapsed="false">
      <c r="A20" s="95" t="str">
        <f aca="false">LOOKUP(help!$A$5,texte_fragen!$C$2:$I$2,texte_fragen!$C25:$I25)</f>
        <v>Die innere Aktivität des Patienten</v>
      </c>
      <c r="B20" s="96" t="str">
        <f aca="false">LOOKUP(help!$A$5,texte_fragen!$C$2:$I$2,texte_fragen!$C26:$I26)</f>
        <v>Stimmung</v>
      </c>
      <c r="C20" s="97" t="s">
        <v>50</v>
      </c>
      <c r="D20" s="98" t="str">
        <f aca="false">LOOKUP(help!$A$5,texte_fragen!$C$2:$I$2,texte_fragen!$C27:$I27)</f>
        <v>Pat. ist deprimiert; ungewöhnlich traurig und untröstlich</v>
      </c>
      <c r="E20" s="68" t="n">
        <v>4</v>
      </c>
      <c r="F20" s="99" t="n">
        <f aca="false">IF($A$3,LOOKUP(D$287,datenbank_heilmittel_effekte!A$2:GQ$2,datenbank_heilmittel_effekte!A17:GQ17),LOOKUP(D$287,datenbank_heilmittel_effekte!A$284:GQ$284,datenbank_heilmittel_effekte!A299:GQ299))</f>
        <v>5</v>
      </c>
      <c r="G20" s="100" t="str">
        <f aca="false">profil!BL16</f>
        <v>....</v>
      </c>
      <c r="H20" s="43"/>
    </row>
    <row r="21" s="103" customFormat="true" ht="22.15" hidden="false" customHeight="true" outlineLevel="0" collapsed="false">
      <c r="A21" s="102"/>
      <c r="B21" s="72"/>
      <c r="C21" s="73" t="s">
        <v>51</v>
      </c>
      <c r="D21" s="74" t="str">
        <f aca="false">LOOKUP(help!$A$5,texte_fragen!$C$2:$I$2,texte_fragen!$C28:$I28)</f>
        <v>Pat. ist überreizt; ungewöhnlich fröhlich und euphorisch</v>
      </c>
      <c r="E21" s="68" t="n">
        <v>0</v>
      </c>
      <c r="F21" s="75" t="n">
        <f aca="false">IF($A$3,LOOKUP(D$287,datenbank_heilmittel_effekte!A$2:GQ$2,datenbank_heilmittel_effekte!A18:GQ18),LOOKUP(D$287,datenbank_heilmittel_effekte!A$284:GQ$284,datenbank_heilmittel_effekte!A300:GQ300))</f>
        <v>2</v>
      </c>
      <c r="G21" s="76" t="str">
        <f aca="false">profil!BL17</f>
        <v>....</v>
      </c>
      <c r="H21" s="43"/>
    </row>
    <row r="22" s="103" customFormat="true" ht="22.15" hidden="false" customHeight="true" outlineLevel="0" collapsed="false">
      <c r="A22" s="102"/>
      <c r="B22" s="72"/>
      <c r="C22" s="73" t="s">
        <v>52</v>
      </c>
      <c r="D22" s="74" t="str">
        <f aca="false">LOOKUP(help!$A$5,texte_fragen!$C$2:$I$2,texte_fragen!$C29:$I29)</f>
        <v>Die Laune ist sehr unbeständig; Lachen und Tränen wechseln ab</v>
      </c>
      <c r="E22" s="68" t="n">
        <v>0</v>
      </c>
      <c r="F22" s="75" t="n">
        <f aca="false">IF($A$3,LOOKUP(D$287,datenbank_heilmittel_effekte!A$2:GQ$2,datenbank_heilmittel_effekte!A19:GQ19),LOOKUP(D$287,datenbank_heilmittel_effekte!A$284:GQ$284,datenbank_heilmittel_effekte!A301:GQ301))</f>
        <v>4</v>
      </c>
      <c r="G22" s="76" t="str">
        <f aca="false">profil!BL18</f>
        <v>....</v>
      </c>
      <c r="H22" s="43"/>
    </row>
    <row r="23" s="103" customFormat="true" ht="22.15" hidden="false" customHeight="true" outlineLevel="0" collapsed="false">
      <c r="A23" s="102"/>
      <c r="B23" s="72"/>
      <c r="C23" s="73" t="s">
        <v>53</v>
      </c>
      <c r="D23" s="74" t="str">
        <f aca="false">LOOKUP(help!$A$5,texte_fragen!$C$2:$I$2,texte_fragen!$C30:$I30)</f>
        <v>Lebensüberdruss: der Patient wünscht den Tod; denkt an Selbstmord</v>
      </c>
      <c r="E23" s="68" t="n">
        <v>0</v>
      </c>
      <c r="F23" s="75" t="n">
        <f aca="false">IF($A$3,LOOKUP(D$287,datenbank_heilmittel_effekte!A$2:GQ$2,datenbank_heilmittel_effekte!A20:GQ20),LOOKUP(D$287,datenbank_heilmittel_effekte!A$284:GQ$284,datenbank_heilmittel_effekte!A302:GQ302))</f>
        <v>0</v>
      </c>
      <c r="G23" s="76" t="str">
        <f aca="false">profil!BL19</f>
        <v>....</v>
      </c>
      <c r="H23" s="43"/>
    </row>
    <row r="24" customFormat="false" ht="41.45" hidden="false" customHeight="true" outlineLevel="0" collapsed="false">
      <c r="A24" s="102"/>
      <c r="B24" s="78" t="str">
        <f aca="false">LOOKUP(help!$A$5,texte_fragen!$C$2:$I$2,texte_fragen!$C32:$I32)</f>
        <v>Geistige Aktivität</v>
      </c>
      <c r="C24" s="79" t="s">
        <v>54</v>
      </c>
      <c r="D24" s="80" t="str">
        <f aca="false">LOOKUP(help!$A$5,texte_fragen!$C$2:$I$2,texte_fragen!$C33:$I33)</f>
        <v>Unruhiger, ungeduldiger, hektischer, übertaktiver Geist</v>
      </c>
      <c r="E24" s="68" t="n">
        <v>6</v>
      </c>
      <c r="F24" s="81" t="n">
        <f aca="false">IF($A$3,LOOKUP(D$287,datenbank_heilmittel_effekte!A$2:GQ$2,datenbank_heilmittel_effekte!A21:GQ21),LOOKUP(D$287,datenbank_heilmittel_effekte!A$284:GQ$284,datenbank_heilmittel_effekte!A303:GQ303))</f>
        <v>8</v>
      </c>
      <c r="G24" s="82" t="str">
        <f aca="false">profil!BL20</f>
        <v>+</v>
      </c>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22.15" hidden="false" customHeight="true" outlineLevel="0" collapsed="false">
      <c r="A25" s="102"/>
      <c r="B25" s="72"/>
      <c r="C25" s="73" t="s">
        <v>55</v>
      </c>
      <c r="D25" s="74" t="str">
        <f aca="false">LOOKUP(help!$A$5,texte_fragen!$C$2:$I$2,texte_fragen!$C34:$I34)</f>
        <v>Träger Geist, schwerfällige Auffassungsgabe</v>
      </c>
      <c r="E25" s="68" t="n">
        <v>0</v>
      </c>
      <c r="F25" s="75" t="n">
        <f aca="false">IF($A$3,LOOKUP(D$287,datenbank_heilmittel_effekte!A$2:GQ$2,datenbank_heilmittel_effekte!A22:GQ22),LOOKUP(D$287,datenbank_heilmittel_effekte!A$284:GQ$284,datenbank_heilmittel_effekte!A304:GQ304))</f>
        <v>2</v>
      </c>
      <c r="G25" s="76" t="str">
        <f aca="false">profil!BL21</f>
        <v>....</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22.15" hidden="false" customHeight="true" outlineLevel="0" collapsed="false">
      <c r="A26" s="102"/>
      <c r="B26" s="72"/>
      <c r="C26" s="73" t="s">
        <v>56</v>
      </c>
      <c r="D26" s="74" t="str">
        <f aca="false">LOOKUP(help!$A$5,texte_fragen!$C$2:$I$2,texte_fragen!$C35:$I35)</f>
        <v>Unentschlossenheit (Zweifel, Schuldgefühl, Willensschwäche)</v>
      </c>
      <c r="E26" s="68" t="n">
        <v>2</v>
      </c>
      <c r="F26" s="75" t="n">
        <f aca="false">IF($A$3,LOOKUP(D$287,datenbank_heilmittel_effekte!A$2:GQ$2,datenbank_heilmittel_effekte!A23:GQ23),LOOKUP(D$287,datenbank_heilmittel_effekte!A$284:GQ$284,datenbank_heilmittel_effekte!A305:GQ305))</f>
        <v>0</v>
      </c>
      <c r="G26" s="76" t="str">
        <f aca="false">profil!BL22</f>
        <v>....</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22.15" hidden="false" customHeight="true" outlineLevel="0" collapsed="false">
      <c r="A27" s="102"/>
      <c r="B27" s="72"/>
      <c r="C27" s="73" t="s">
        <v>57</v>
      </c>
      <c r="D27" s="74" t="str">
        <f aca="false">LOOKUP(help!$A$5,texte_fragen!$C$2:$I$2,texte_fragen!$C36:$I36)</f>
        <v>Konzentrations- und, Gedächtnisstörungen</v>
      </c>
      <c r="E27" s="68" t="n">
        <v>0</v>
      </c>
      <c r="F27" s="75" t="n">
        <f aca="false">IF($A$3,LOOKUP(D$287,datenbank_heilmittel_effekte!A$2:GQ$2,datenbank_heilmittel_effekte!A24:GQ24),LOOKUP(D$287,datenbank_heilmittel_effekte!A$284:GQ$284,datenbank_heilmittel_effekte!A306:GQ306))</f>
        <v>5</v>
      </c>
      <c r="G27" s="76" t="str">
        <f aca="false">profil!BL23</f>
        <v>....</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22.15" hidden="false" customHeight="true" outlineLevel="0" collapsed="false">
      <c r="A28" s="102"/>
      <c r="B28" s="72"/>
      <c r="C28" s="73" t="s">
        <v>58</v>
      </c>
      <c r="D28" s="74" t="str">
        <f aca="false">LOOKUP(help!$A$5,texte_fragen!$C$2:$I$2,texte_fragen!$C37:$I37)</f>
        <v>Abneigung gegen Anstrenung, gegen Arbeit, gegen Denken</v>
      </c>
      <c r="E28" s="68" t="n">
        <v>0</v>
      </c>
      <c r="F28" s="75" t="n">
        <f aca="false">IF($A$3,LOOKUP(D$287,datenbank_heilmittel_effekte!A$2:GQ$2,datenbank_heilmittel_effekte!A25:GQ25),LOOKUP(D$287,datenbank_heilmittel_effekte!A$284:GQ$284,datenbank_heilmittel_effekte!A307:GQ307))</f>
        <v>2</v>
      </c>
      <c r="G28" s="76" t="str">
        <f aca="false">profil!BL24</f>
        <v>....</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22.15" hidden="false" customHeight="true" outlineLevel="0" collapsed="false">
      <c r="A29" s="102"/>
      <c r="B29" s="84"/>
      <c r="C29" s="85" t="s">
        <v>59</v>
      </c>
      <c r="D29" s="86" t="str">
        <f aca="false">LOOKUP(help!$A$5,texte_fragen!$C$2:$I$2,texte_fragen!$C38:$I38)</f>
        <v>Pat. grübelt, denkt immer wieder über dasselbe nach</v>
      </c>
      <c r="E29" s="68" t="n">
        <v>2</v>
      </c>
      <c r="F29" s="87" t="n">
        <f aca="false">IF($A$3,LOOKUP(D$287,datenbank_heilmittel_effekte!A$2:GQ$2,datenbank_heilmittel_effekte!A26:GQ26),LOOKUP(D$287,datenbank_heilmittel_effekte!A$284:GQ$284,datenbank_heilmittel_effekte!A308:GQ308))</f>
        <v>0</v>
      </c>
      <c r="G29" s="88" t="str">
        <f aca="false">profil!BL25</f>
        <v>....</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22.15" hidden="false" customHeight="true" outlineLevel="0" collapsed="false">
      <c r="A30" s="102"/>
      <c r="B30" s="72" t="str">
        <f aca="false">LOOKUP(help!$A$5,texte_fragen!$C$2:$I$2,texte_fragen!$C40:$I40)</f>
        <v>Ängste</v>
      </c>
      <c r="C30" s="73" t="s">
        <v>60</v>
      </c>
      <c r="D30" s="74" t="str">
        <f aca="false">LOOKUP(help!$A$5,texte_fragen!$C$2:$I$2,texte_fragen!$C41:$I41)</f>
        <v>Schrecken: Zusammenfahren vor Angst (Angst vor Lärm)</v>
      </c>
      <c r="E30" s="68" t="n">
        <v>0</v>
      </c>
      <c r="F30" s="75" t="n">
        <f aca="false">IF($A$3,LOOKUP(D$287,datenbank_heilmittel_effekte!A$2:GQ$2,datenbank_heilmittel_effekte!A27:GQ27),LOOKUP(D$287,datenbank_heilmittel_effekte!A$284:GQ$284,datenbank_heilmittel_effekte!A309:GQ309))</f>
        <v>2</v>
      </c>
      <c r="G30" s="76" t="str">
        <f aca="false">profil!BL26</f>
        <v>....</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22.15" hidden="false" customHeight="true" outlineLevel="0" collapsed="false">
      <c r="A31" s="102"/>
      <c r="B31" s="72"/>
      <c r="C31" s="73" t="s">
        <v>61</v>
      </c>
      <c r="D31" s="74" t="str">
        <f aca="false">LOOKUP(help!$A$5,texte_fragen!$C$2:$I$2,texte_fragen!$C42:$I42)</f>
        <v>Anfallsartige Angst: Plötzliches Gefühl akuter Bedrohung</v>
      </c>
      <c r="E31" s="68" t="n">
        <v>0</v>
      </c>
      <c r="F31" s="75" t="n">
        <f aca="false">IF($A$3,LOOKUP(D$287,datenbank_heilmittel_effekte!A$2:GQ$2,datenbank_heilmittel_effekte!A28:GQ28),LOOKUP(D$287,datenbank_heilmittel_effekte!A$284:GQ$284,datenbank_heilmittel_effekte!A310:GQ310))</f>
        <v>3</v>
      </c>
      <c r="G31" s="76" t="str">
        <f aca="false">profil!BL27</f>
        <v>....</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s="105" customFormat="true" ht="22.15" hidden="false" customHeight="true" outlineLevel="0" collapsed="false">
      <c r="A32" s="104"/>
      <c r="B32" s="90"/>
      <c r="C32" s="91" t="s">
        <v>62</v>
      </c>
      <c r="D32" s="92" t="str">
        <f aca="false">LOOKUP(help!$A$5,texte_fragen!$C$2:$I$2,texte_fragen!$C43:$I43)</f>
        <v>Chronische Besorgnis : immer ängstlich, besorgt</v>
      </c>
      <c r="E32" s="68" t="n">
        <v>4</v>
      </c>
      <c r="F32" s="93" t="n">
        <f aca="false">IF($A$3,LOOKUP(D$287,datenbank_heilmittel_effekte!A$2:GQ$2,datenbank_heilmittel_effekte!A29:GQ29),LOOKUP(D$287,datenbank_heilmittel_effekte!A$284:GQ$284,datenbank_heilmittel_effekte!A311:GQ311))</f>
        <v>2</v>
      </c>
      <c r="G32" s="94" t="str">
        <f aca="false">profil!BL28</f>
        <v>....</v>
      </c>
      <c r="H32" s="43"/>
    </row>
    <row r="33" customFormat="false" ht="39" hidden="false" customHeight="true" outlineLevel="0" collapsed="false">
      <c r="A33" s="106" t="str">
        <f aca="false">LOOKUP(help!$A$5,texte_fragen!$C$2:$I$2,texte_fragen!$C45:$I45)</f>
        <v>Beschwerden des Schlafes und des Wachzustandes</v>
      </c>
      <c r="B33" s="96" t="str">
        <f aca="false">LOOKUP(help!$A$5,texte_fragen!$C$2:$I$2,texte_fragen!$C46:$I46)</f>
        <v>Beginn der Nacht</v>
      </c>
      <c r="C33" s="97" t="s">
        <v>63</v>
      </c>
      <c r="D33" s="98" t="str">
        <f aca="false">LOOKUP(help!$A$5,texte_fragen!$C$2:$I$2,texte_fragen!$C47:$I47)</f>
        <v>Schwierigkeiten einzuschlafen (Einschlafstörungen)</v>
      </c>
      <c r="E33" s="68" t="n">
        <v>3</v>
      </c>
      <c r="F33" s="99" t="n">
        <f aca="false">IF($A$3,LOOKUP(D$287,datenbank_heilmittel_effekte!A$2:GQ$2,datenbank_heilmittel_effekte!A30:GQ30),LOOKUP(D$287,datenbank_heilmittel_effekte!A$284:GQ$284,datenbank_heilmittel_effekte!A312:GQ312))</f>
        <v>1</v>
      </c>
      <c r="G33" s="100" t="str">
        <f aca="false">profil!BL29</f>
        <v>....</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22.15" hidden="false" customHeight="true" outlineLevel="0" collapsed="false">
      <c r="A34" s="107"/>
      <c r="B34" s="84"/>
      <c r="C34" s="85" t="s">
        <v>64</v>
      </c>
      <c r="D34" s="86" t="str">
        <f aca="false">LOOKUP(help!$A$5,texte_fragen!$C$2:$I$2,texte_fragen!$C48:$I48)</f>
        <v>Braucht eine besondere Position, um einzuschlafen</v>
      </c>
      <c r="E34" s="68" t="n">
        <v>8</v>
      </c>
      <c r="F34" s="87" t="n">
        <f aca="false">IF($A$3,LOOKUP(D$287,datenbank_heilmittel_effekte!A$2:GQ$2,datenbank_heilmittel_effekte!A31:GQ31),LOOKUP(D$287,datenbank_heilmittel_effekte!A$284:GQ$284,datenbank_heilmittel_effekte!A313:GQ313))</f>
        <v>7</v>
      </c>
      <c r="G34" s="88" t="str">
        <f aca="false">profil!BL30</f>
        <v>++++</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38.45" hidden="false" customHeight="true" outlineLevel="0" collapsed="false">
      <c r="A35" s="107"/>
      <c r="B35" s="78" t="str">
        <f aca="false">LOOKUP(help!$A$5,texte_fragen!$C$2:$I$2,texte_fragen!$C50:$I50)</f>
        <v>Im Verlauf der Nacht</v>
      </c>
      <c r="C35" s="79" t="s">
        <v>65</v>
      </c>
      <c r="D35" s="80" t="str">
        <f aca="false">LOOKUP(help!$A$5,texte_fragen!$C$2:$I$2,texte_fragen!$C51:$I51)</f>
        <v>Unruhiger Schlaf ; ängstliche Träume, Alpträume</v>
      </c>
      <c r="E35" s="68" t="n">
        <v>0</v>
      </c>
      <c r="F35" s="81" t="n">
        <f aca="false">IF($A$3,LOOKUP(D$287,datenbank_heilmittel_effekte!A$2:GQ$2,datenbank_heilmittel_effekte!A32:GQ32),LOOKUP(D$287,datenbank_heilmittel_effekte!A$284:GQ$284,datenbank_heilmittel_effekte!A314:GQ314))</f>
        <v>0</v>
      </c>
      <c r="G35" s="82" t="str">
        <f aca="false">profil!BL31</f>
        <v>....</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22.15" hidden="false" customHeight="true" outlineLevel="0" collapsed="false">
      <c r="A36" s="107"/>
      <c r="B36" s="72"/>
      <c r="C36" s="73" t="s">
        <v>66</v>
      </c>
      <c r="D36" s="74" t="str">
        <f aca="false">LOOKUP(help!$A$5,texte_fragen!$C$2:$I$2,texte_fragen!$C52:$I52)</f>
        <v>Schlafwandeln</v>
      </c>
      <c r="E36" s="68" t="n">
        <v>0</v>
      </c>
      <c r="F36" s="75" t="n">
        <f aca="false">IF($A$3,LOOKUP(D$287,datenbank_heilmittel_effekte!A$2:GQ$2,datenbank_heilmittel_effekte!A33:GQ33),LOOKUP(D$287,datenbank_heilmittel_effekte!A$284:GQ$284,datenbank_heilmittel_effekte!A315:GQ315))</f>
        <v>0</v>
      </c>
      <c r="G36" s="76" t="str">
        <f aca="false">profil!BL32</f>
        <v>....</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22.15" hidden="false" customHeight="true" outlineLevel="0" collapsed="false">
      <c r="A37" s="107"/>
      <c r="B37" s="72"/>
      <c r="C37" s="73" t="s">
        <v>67</v>
      </c>
      <c r="D37" s="74" t="str">
        <f aca="false">LOOKUP(help!$A$5,texte_fragen!$C$2:$I$2,texte_fragen!$C53:$I53)</f>
        <v>Übertiefer, komaartiger Schlaf</v>
      </c>
      <c r="E37" s="68" t="n">
        <v>2</v>
      </c>
      <c r="F37" s="75" t="n">
        <f aca="false">IF($A$3,LOOKUP(D$287,datenbank_heilmittel_effekte!A$2:GQ$2,datenbank_heilmittel_effekte!A34:GQ34),LOOKUP(D$287,datenbank_heilmittel_effekte!A$284:GQ$284,datenbank_heilmittel_effekte!A316:GQ316))</f>
        <v>0</v>
      </c>
      <c r="G37" s="76" t="str">
        <f aca="false">profil!BL33</f>
        <v>....</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22.15" hidden="false" customHeight="true" outlineLevel="0" collapsed="false">
      <c r="A38" s="107"/>
      <c r="B38" s="84"/>
      <c r="C38" s="85" t="s">
        <v>68</v>
      </c>
      <c r="D38" s="86" t="str">
        <f aca="false">LOOKUP(help!$A$5,texte_fragen!$C$2:$I$2,texte_fragen!$C54:$I54)</f>
        <v>Frühes Erwachen &amp; Unmöglichkeit wieder einzuschlafen (Schlaflosigkeit)</v>
      </c>
      <c r="E38" s="68" t="n">
        <v>0</v>
      </c>
      <c r="F38" s="87" t="n">
        <f aca="false">IF($A$3,LOOKUP(D$287,datenbank_heilmittel_effekte!A$2:GQ$2,datenbank_heilmittel_effekte!A35:GQ35),LOOKUP(D$287,datenbank_heilmittel_effekte!A$284:GQ$284,datenbank_heilmittel_effekte!A317:GQ317))</f>
        <v>2</v>
      </c>
      <c r="G38" s="88" t="str">
        <f aca="false">profil!BL34</f>
        <v>....</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35.45" hidden="false" customHeight="true" outlineLevel="0" collapsed="false">
      <c r="A39" s="107"/>
      <c r="B39" s="108" t="str">
        <f aca="false">LOOKUP(help!$A$5,texte_fragen!$C$2:$I$2,texte_fragen!$C56:$I56)</f>
        <v>Morgendliches Erwachen</v>
      </c>
      <c r="C39" s="109" t="s">
        <v>69</v>
      </c>
      <c r="D39" s="110" t="str">
        <f aca="false">LOOKUP(help!$A$5,texte_fragen!$C$2:$I$2,texte_fragen!$C57:$I57)</f>
        <v>Müde beim Aufstehen; Schlaf bringt keine Besserung</v>
      </c>
      <c r="E39" s="68" t="n">
        <v>5</v>
      </c>
      <c r="F39" s="111" t="n">
        <f aca="false">IF($A$3,LOOKUP(D$287,datenbank_heilmittel_effekte!A$2:GQ$2,datenbank_heilmittel_effekte!A36:GQ36),LOOKUP(D$287,datenbank_heilmittel_effekte!A$284:GQ$284,datenbank_heilmittel_effekte!A318:GQ318))</f>
        <v>1</v>
      </c>
      <c r="G39" s="112" t="str">
        <f aca="false">profil!BL35</f>
        <v>....</v>
      </c>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43.15" hidden="false" customHeight="true" outlineLevel="0" collapsed="false">
      <c r="A40" s="107"/>
      <c r="B40" s="72" t="str">
        <f aca="false">LOOKUP(help!$A$5,texte_fragen!$C$2:$I$2,texte_fragen!$C59:$I59)</f>
        <v>Im Tagesverlauf</v>
      </c>
      <c r="C40" s="73" t="s">
        <v>70</v>
      </c>
      <c r="D40" s="74" t="str">
        <f aca="false">LOOKUP(help!$A$5,texte_fragen!$C$2:$I$2,texte_fragen!$C60:$I60)</f>
        <v>Schläfrigkeit, Gähnen, Verl. n. im Bett zu bleiben</v>
      </c>
      <c r="E40" s="68" t="n">
        <v>4</v>
      </c>
      <c r="F40" s="75" t="n">
        <f aca="false">IF($A$3,LOOKUP(D$287,datenbank_heilmittel_effekte!A$2:GQ$2,datenbank_heilmittel_effekte!A37:GQ37),LOOKUP(D$287,datenbank_heilmittel_effekte!A$284:GQ$284,datenbank_heilmittel_effekte!A319:GQ319))</f>
        <v>0</v>
      </c>
      <c r="G40" s="76" t="str">
        <f aca="false">profil!BL36</f>
        <v>....</v>
      </c>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22.15" hidden="false" customHeight="true" outlineLevel="0" collapsed="false">
      <c r="A41" s="107"/>
      <c r="B41" s="72"/>
      <c r="C41" s="73" t="s">
        <v>71</v>
      </c>
      <c r="D41" s="74" t="str">
        <f aca="false">LOOKUP(help!$A$5,texte_fragen!$C$2:$I$2,texte_fragen!$C61:$I61)</f>
        <v>Gefühl, dass die Zeit zu schnell oder zu langsam vergeht</v>
      </c>
      <c r="E41" s="68" t="n">
        <v>6</v>
      </c>
      <c r="F41" s="75" t="n">
        <f aca="false">IF($A$3,LOOKUP(D$287,datenbank_heilmittel_effekte!A$2:GQ$2,datenbank_heilmittel_effekte!A38:GQ38),LOOKUP(D$287,datenbank_heilmittel_effekte!A$284:GQ$284,datenbank_heilmittel_effekte!A320:GQ320))</f>
        <v>6</v>
      </c>
      <c r="G41" s="76" t="str">
        <f aca="false">profil!BL37</f>
        <v>++++</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22.15" hidden="false" customHeight="true" outlineLevel="0" collapsed="false">
      <c r="A42" s="107"/>
      <c r="B42" s="72"/>
      <c r="C42" s="73" t="s">
        <v>72</v>
      </c>
      <c r="D42" s="74" t="str">
        <f aca="false">LOOKUP(help!$A$5,texte_fragen!$C$2:$I$2,texte_fragen!$C62:$I62)</f>
        <v>Wahn, Halluzination, kann nicht zwischen Traum und Wirklichkeit trennen</v>
      </c>
      <c r="E42" s="68" t="n">
        <v>0</v>
      </c>
      <c r="F42" s="75" t="n">
        <f aca="false">IF($A$3,LOOKUP(D$287,datenbank_heilmittel_effekte!A$2:GQ$2,datenbank_heilmittel_effekte!A39:GQ39),LOOKUP(D$287,datenbank_heilmittel_effekte!A$284:GQ$284,datenbank_heilmittel_effekte!A321:GQ321))</f>
        <v>2</v>
      </c>
      <c r="G42" s="76" t="str">
        <f aca="false">profil!BL38</f>
        <v>....</v>
      </c>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22.15" hidden="false" customHeight="true" outlineLevel="0" collapsed="false">
      <c r="A43" s="107"/>
      <c r="B43" s="72"/>
      <c r="C43" s="73" t="s">
        <v>73</v>
      </c>
      <c r="D43" s="74" t="str">
        <f aca="false">LOOKUP(help!$A$5,texte_fragen!$C$2:$I$2,texte_fragen!$C63:$I63)</f>
        <v>Kurze und plötzliche Geistesabwesenheit, Mangel an Aufmerksamkeit</v>
      </c>
      <c r="E43" s="68" t="n">
        <v>0</v>
      </c>
      <c r="F43" s="75" t="n">
        <f aca="false">IF($A$3,LOOKUP(D$287,datenbank_heilmittel_effekte!A$2:GQ$2,datenbank_heilmittel_effekte!A40:GQ40),LOOKUP(D$287,datenbank_heilmittel_effekte!A$284:GQ$284,datenbank_heilmittel_effekte!A322:GQ322))</f>
        <v>1</v>
      </c>
      <c r="G43" s="76" t="str">
        <f aca="false">profil!BL39</f>
        <v>....</v>
      </c>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22.15" hidden="false" customHeight="true" outlineLevel="0" collapsed="false">
      <c r="A44" s="113"/>
      <c r="B44" s="90"/>
      <c r="C44" s="91" t="s">
        <v>74</v>
      </c>
      <c r="D44" s="92" t="str">
        <f aca="false">LOOKUP(help!$A$5,texte_fragen!$C$2:$I$2,texte_fragen!$C64:$I64)</f>
        <v>Ohnmacht oder Übelkeit drohender Ohnmacht</v>
      </c>
      <c r="E44" s="68" t="n">
        <v>0</v>
      </c>
      <c r="F44" s="93" t="n">
        <f aca="false">IF($A$3,LOOKUP(D$287,datenbank_heilmittel_effekte!A$2:GQ$2,datenbank_heilmittel_effekte!A41:GQ41),LOOKUP(D$287,datenbank_heilmittel_effekte!A$284:GQ$284,datenbank_heilmittel_effekte!A323:GQ323))</f>
        <v>1</v>
      </c>
      <c r="G44" s="94" t="str">
        <f aca="false">profil!BL40</f>
        <v>....</v>
      </c>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81.6" hidden="false" customHeight="true" outlineLevel="0" collapsed="false">
      <c r="A45" s="71" t="str">
        <f aca="false">LOOKUP(help!$A$5,texte_fragen!$C$2:$I$2,texte_fragen!$C66:$I66)</f>
        <v>Verlangen &amp; Abneigungen nach/gegen Nahrungsmittel: Hunger</v>
      </c>
      <c r="B45" s="72" t="str">
        <f aca="false">A45</f>
        <v>Verlangen &amp; Abneigungen nach/gegen Nahrungsmittel: Hunger</v>
      </c>
      <c r="C45" s="73" t="s">
        <v>75</v>
      </c>
      <c r="D45" s="74" t="str">
        <f aca="false">LOOKUP(help!$A$5,texte_fragen!$C$2:$I$2,texte_fragen!$C68:$I68)</f>
        <v>Sehr großer Appetit: Patient isst grosse Mengen</v>
      </c>
      <c r="E45" s="68" t="n">
        <v>5</v>
      </c>
      <c r="F45" s="75" t="n">
        <f aca="false">IF($A$3,LOOKUP(D$287,datenbank_heilmittel_effekte!A$2:GQ$2,datenbank_heilmittel_effekte!A42:GQ42),LOOKUP(D$287,datenbank_heilmittel_effekte!A$284:GQ$284,datenbank_heilmittel_effekte!A324:GQ324))</f>
        <v>4</v>
      </c>
      <c r="G45" s="76" t="str">
        <f aca="false">profil!BL41</f>
        <v>....</v>
      </c>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2.15" hidden="false" customHeight="true" outlineLevel="0" collapsed="false">
      <c r="A46" s="71"/>
      <c r="B46" s="72"/>
      <c r="C46" s="73" t="s">
        <v>76</v>
      </c>
      <c r="D46" s="74" t="str">
        <f aca="false">LOOKUP(help!$A$5,texte_fragen!$C$2:$I$2,texte_fragen!$C69:$I69)</f>
        <v>Kein Appetit: der Patient isst nichts (Anorexie)</v>
      </c>
      <c r="E46" s="68" t="n">
        <v>0</v>
      </c>
      <c r="F46" s="75" t="n">
        <f aca="false">IF($A$3,LOOKUP(D$287,datenbank_heilmittel_effekte!A$2:GQ$2,datenbank_heilmittel_effekte!A43:GQ43),LOOKUP(D$287,datenbank_heilmittel_effekte!A$284:GQ$284,datenbank_heilmittel_effekte!A325:GQ325))</f>
        <v>0</v>
      </c>
      <c r="G46" s="76" t="str">
        <f aca="false">profil!BL42</f>
        <v>....</v>
      </c>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22.15" hidden="false" customHeight="true" outlineLevel="0" collapsed="false">
      <c r="A47" s="71"/>
      <c r="B47" s="72"/>
      <c r="C47" s="73" t="s">
        <v>77</v>
      </c>
      <c r="D47" s="74" t="str">
        <f aca="false">LOOKUP(help!$A$5,texte_fragen!$C$2:$I$2,texte_fragen!$C70:$I70)</f>
        <v>Der Patient isst mit Appetit, ist aber schnell satt</v>
      </c>
      <c r="E47" s="68" t="n">
        <v>0</v>
      </c>
      <c r="F47" s="75" t="n">
        <f aca="false">IF($A$3,LOOKUP(D$287,datenbank_heilmittel_effekte!A$2:GQ$2,datenbank_heilmittel_effekte!A44:GQ44),LOOKUP(D$287,datenbank_heilmittel_effekte!A$284:GQ$284,datenbank_heilmittel_effekte!A326:GQ326))</f>
        <v>0</v>
      </c>
      <c r="G47" s="76" t="str">
        <f aca="false">profil!BL43</f>
        <v>....</v>
      </c>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22.15" hidden="false" customHeight="true" outlineLevel="0" collapsed="false">
      <c r="A48" s="71"/>
      <c r="B48" s="72"/>
      <c r="C48" s="73" t="s">
        <v>78</v>
      </c>
      <c r="D48" s="74" t="str">
        <f aca="false">LOOKUP(help!$A$5,texte_fragen!$C$2:$I$2,texte_fragen!$C72:$I72)</f>
        <v>Starkes Verl. nach Salzigem (salzt immer nach)</v>
      </c>
      <c r="E48" s="68" t="n">
        <v>0</v>
      </c>
      <c r="F48" s="75" t="n">
        <f aca="false">IF($A$3,LOOKUP(D$287,datenbank_heilmittel_effekte!A$2:GQ$2,datenbank_heilmittel_effekte!A45:GQ45),LOOKUP(D$287,datenbank_heilmittel_effekte!A$284:GQ$284,datenbank_heilmittel_effekte!A327:GQ327))</f>
        <v>3</v>
      </c>
      <c r="G48" s="76" t="str">
        <f aca="false">profil!BL44</f>
        <v>....</v>
      </c>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22.15" hidden="false" customHeight="true" outlineLevel="0" collapsed="false">
      <c r="A49" s="71"/>
      <c r="B49" s="72"/>
      <c r="C49" s="73" t="s">
        <v>79</v>
      </c>
      <c r="D49" s="74" t="str">
        <f aca="false">LOOKUP(help!$A$5,texte_fragen!$C$2:$I$2,texte_fragen!$C73:$I73)</f>
        <v>Starkes Verl. nach Süssem (Bonbons, Marmelade, Schokolade)</v>
      </c>
      <c r="E49" s="68" t="n">
        <v>0</v>
      </c>
      <c r="F49" s="75" t="n">
        <f aca="false">IF($A$3,LOOKUP(D$287,datenbank_heilmittel_effekte!A$2:GQ$2,datenbank_heilmittel_effekte!A46:GQ46),LOOKUP(D$287,datenbank_heilmittel_effekte!A$284:GQ$284,datenbank_heilmittel_effekte!A328:GQ328))</f>
        <v>1</v>
      </c>
      <c r="G49" s="76" t="str">
        <f aca="false">profil!BL45</f>
        <v>....</v>
      </c>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22.15" hidden="false" customHeight="true" outlineLevel="0" collapsed="false">
      <c r="A50" s="71"/>
      <c r="B50" s="72"/>
      <c r="C50" s="73" t="s">
        <v>80</v>
      </c>
      <c r="D50" s="74" t="str">
        <f aca="false">LOOKUP(help!$A$5,texte_fragen!$C$2:$I$2,texte_fragen!$C74:$I74)</f>
        <v>Starkes Verl. nach Saurem (Zitronen, Essig,.)</v>
      </c>
      <c r="E50" s="68" t="n">
        <v>0</v>
      </c>
      <c r="F50" s="75" t="n">
        <f aca="false">IF($A$3,LOOKUP(D$287,datenbank_heilmittel_effekte!A$2:GQ$2,datenbank_heilmittel_effekte!A47:GQ47),LOOKUP(D$287,datenbank_heilmittel_effekte!A$284:GQ$284,datenbank_heilmittel_effekte!A329:GQ329))</f>
        <v>1</v>
      </c>
      <c r="G50" s="76" t="str">
        <f aca="false">profil!BL46</f>
        <v>....</v>
      </c>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22.15" hidden="false" customHeight="true" outlineLevel="0" collapsed="false">
      <c r="A51" s="71"/>
      <c r="B51" s="72"/>
      <c r="C51" s="73" t="s">
        <v>81</v>
      </c>
      <c r="D51" s="74" t="str">
        <f aca="false">LOOKUP(help!$A$5,texte_fragen!$C$2:$I$2,texte_fragen!$C75:$I75)</f>
        <v>Starkes Verl. nach Bitterem, Gewürztem, Scharfen oder Geräuchertem</v>
      </c>
      <c r="E51" s="68" t="n">
        <v>0</v>
      </c>
      <c r="F51" s="75" t="n">
        <f aca="false">IF($A$3,LOOKUP(D$287,datenbank_heilmittel_effekte!A$2:GQ$2,datenbank_heilmittel_effekte!A48:GQ48),LOOKUP(D$287,datenbank_heilmittel_effekte!A$284:GQ$284,datenbank_heilmittel_effekte!A330:GQ330))</f>
        <v>0</v>
      </c>
      <c r="G51" s="76" t="str">
        <f aca="false">profil!BL47</f>
        <v>....</v>
      </c>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22.15" hidden="false" customHeight="true" outlineLevel="0" collapsed="false">
      <c r="A52" s="71"/>
      <c r="B52" s="72"/>
      <c r="C52" s="73" t="s">
        <v>82</v>
      </c>
      <c r="D52" s="74" t="str">
        <f aca="false">LOOKUP(help!$A$5,texte_fragen!$C$2:$I$2,texte_fragen!$C77:$I77)</f>
        <v>Starkes Verl. nach Fettem (Butter, Schmalz, schwere Speisen)</v>
      </c>
      <c r="E52" s="68" t="n">
        <v>0</v>
      </c>
      <c r="F52" s="75" t="n">
        <f aca="false">IF($A$3,LOOKUP(D$287,datenbank_heilmittel_effekte!A$2:GQ$2,datenbank_heilmittel_effekte!A49:GQ49),LOOKUP(D$287,datenbank_heilmittel_effekte!A$284:GQ$284,datenbank_heilmittel_effekte!A331:GQ331))</f>
        <v>0</v>
      </c>
      <c r="G52" s="76" t="str">
        <f aca="false">profil!BL48</f>
        <v>....</v>
      </c>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22.15" hidden="false" customHeight="true" outlineLevel="0" collapsed="false">
      <c r="A53" s="71"/>
      <c r="B53" s="72"/>
      <c r="C53" s="73" t="s">
        <v>83</v>
      </c>
      <c r="D53" s="74" t="str">
        <f aca="false">LOOKUP(help!$A$5,texte_fragen!$C$2:$I$2,texte_fragen!$C78:$I78)</f>
        <v>Starkes Verl. nach Fleisch</v>
      </c>
      <c r="E53" s="68" t="n">
        <v>0</v>
      </c>
      <c r="F53" s="75" t="n">
        <f aca="false">IF($A$3,LOOKUP(D$287,datenbank_heilmittel_effekte!A$2:GQ$2,datenbank_heilmittel_effekte!A50:GQ50),LOOKUP(D$287,datenbank_heilmittel_effekte!A$284:GQ$284,datenbank_heilmittel_effekte!A332:GQ332))</f>
        <v>0</v>
      </c>
      <c r="G53" s="76" t="str">
        <f aca="false">profil!BL49</f>
        <v>....</v>
      </c>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22.15" hidden="false" customHeight="true" outlineLevel="0" collapsed="false">
      <c r="A54" s="71"/>
      <c r="B54" s="72"/>
      <c r="C54" s="73" t="s">
        <v>84</v>
      </c>
      <c r="D54" s="74" t="str">
        <f aca="false">LOOKUP(help!$A$5,texte_fragen!$C$2:$I$2,texte_fragen!$C80:$I80)</f>
        <v>Abn. gegen Fettes (Butter, Schmalz, schwere Speisen)</v>
      </c>
      <c r="E54" s="68" t="n">
        <v>0</v>
      </c>
      <c r="F54" s="75" t="n">
        <f aca="false">IF($A$3,LOOKUP(D$287,datenbank_heilmittel_effekte!A$2:GQ$2,datenbank_heilmittel_effekte!A51:GQ51),LOOKUP(D$287,datenbank_heilmittel_effekte!A$284:GQ$284,datenbank_heilmittel_effekte!A333:GQ333))</f>
        <v>0</v>
      </c>
      <c r="G54" s="76" t="str">
        <f aca="false">profil!BL50</f>
        <v>....</v>
      </c>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22.15" hidden="false" customHeight="true" outlineLevel="0" collapsed="false">
      <c r="A55" s="71"/>
      <c r="B55" s="72"/>
      <c r="C55" s="73" t="s">
        <v>85</v>
      </c>
      <c r="D55" s="74" t="str">
        <f aca="false">LOOKUP(help!$A$5,texte_fragen!$C$2:$I$2,texte_fragen!$C81:$I81)</f>
        <v>Abn. gegen Fleisch</v>
      </c>
      <c r="E55" s="68" t="n">
        <v>0</v>
      </c>
      <c r="F55" s="75" t="n">
        <f aca="false">IF($A$3,LOOKUP(D$287,datenbank_heilmittel_effekte!A$2:GQ$2,datenbank_heilmittel_effekte!A52:GQ52),LOOKUP(D$287,datenbank_heilmittel_effekte!A$284:GQ$284,datenbank_heilmittel_effekte!A334:GQ334))</f>
        <v>0</v>
      </c>
      <c r="G55" s="76" t="str">
        <f aca="false">profil!BL51</f>
        <v>....</v>
      </c>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22.15" hidden="false" customHeight="true" outlineLevel="0" collapsed="false">
      <c r="A56" s="71"/>
      <c r="B56" s="72"/>
      <c r="C56" s="73" t="s">
        <v>86</v>
      </c>
      <c r="D56" s="74" t="str">
        <f aca="false">LOOKUP(help!$A$5,texte_fragen!$C$2:$I$2,texte_fragen!$C83:$I83)</f>
        <v>Abn. gegen heisses Essen : Lässt die Teller abkühlen</v>
      </c>
      <c r="E56" s="68" t="n">
        <v>0</v>
      </c>
      <c r="F56" s="75" t="n">
        <f aca="false">IF($A$3,LOOKUP(D$287,datenbank_heilmittel_effekte!A$2:GQ$2,datenbank_heilmittel_effekte!A53:GQ53),LOOKUP(D$287,datenbank_heilmittel_effekte!A$284:GQ$284,datenbank_heilmittel_effekte!A335:GQ335))</f>
        <v>0</v>
      </c>
      <c r="G56" s="76" t="str">
        <f aca="false">profil!BL52</f>
        <v>....</v>
      </c>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22.15" hidden="false" customHeight="true" outlineLevel="0" collapsed="false">
      <c r="A57" s="71"/>
      <c r="B57" s="72"/>
      <c r="C57" s="73" t="s">
        <v>87</v>
      </c>
      <c r="D57" s="74" t="str">
        <f aca="false">LOOKUP(help!$A$5,texte_fragen!$C$2:$I$2,texte_fragen!$C84:$I84)</f>
        <v>Willkür : Große Lust - dann Abneigung; Streben - dann Weigerung</v>
      </c>
      <c r="E57" s="68" t="n">
        <v>0</v>
      </c>
      <c r="F57" s="75" t="n">
        <f aca="false">IF($A$3,LOOKUP(D$287,datenbank_heilmittel_effekte!A$2:GQ$2,datenbank_heilmittel_effekte!A54:GQ54),LOOKUP(D$287,datenbank_heilmittel_effekte!A$284:GQ$284,datenbank_heilmittel_effekte!A336:GQ336))</f>
        <v>0</v>
      </c>
      <c r="G57" s="76" t="str">
        <f aca="false">profil!BL53</f>
        <v>....</v>
      </c>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80.45" hidden="false" customHeight="true" outlineLevel="0" collapsed="false">
      <c r="A58" s="106" t="str">
        <f aca="false">LOOKUP(help!$A$5,texte_fragen!$C$2:$I$2,texte_fragen!$C86:$I86)</f>
        <v>Verlangen &amp; Abneigungen nach/gegen Nahrungsmittel: Durst</v>
      </c>
      <c r="B58" s="96" t="str">
        <f aca="false">A58</f>
        <v>Verlangen &amp; Abneigungen nach/gegen Nahrungsmittel: Durst</v>
      </c>
      <c r="C58" s="97" t="s">
        <v>88</v>
      </c>
      <c r="D58" s="98" t="str">
        <f aca="false">LOOKUP(help!$A$5,texte_fragen!$C$2:$I$2,texte_fragen!$C88:$I88)</f>
        <v>Patient muss OFT trinken</v>
      </c>
      <c r="E58" s="68" t="n">
        <v>0</v>
      </c>
      <c r="F58" s="99" t="n">
        <f aca="false">IF($A$3,LOOKUP(D$287,datenbank_heilmittel_effekte!A$2:GQ$2,datenbank_heilmittel_effekte!A55:GQ55),LOOKUP(D$287,datenbank_heilmittel_effekte!A$284:GQ$284,datenbank_heilmittel_effekte!A337:GQ337))</f>
        <v>4</v>
      </c>
      <c r="G58" s="100" t="str">
        <f aca="false">profil!BL54</f>
        <v>....</v>
      </c>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22.15" hidden="false" customHeight="true" outlineLevel="0" collapsed="false">
      <c r="A59" s="107"/>
      <c r="B59" s="72"/>
      <c r="C59" s="73" t="s">
        <v>89</v>
      </c>
      <c r="D59" s="74" t="str">
        <f aca="false">LOOKUP(help!$A$5,texte_fragen!$C$2:$I$2,texte_fragen!$C89:$I89)</f>
        <v>Wenn der Patient trinkt, trinkt er GROSSE MENGEN</v>
      </c>
      <c r="E59" s="68" t="n">
        <v>5</v>
      </c>
      <c r="F59" s="75" t="n">
        <f aca="false">IF($A$3,LOOKUP(D$287,datenbank_heilmittel_effekte!A$2:GQ$2,datenbank_heilmittel_effekte!A56:GQ56),LOOKUP(D$287,datenbank_heilmittel_effekte!A$284:GQ$284,datenbank_heilmittel_effekte!A338:GQ338))</f>
        <v>3</v>
      </c>
      <c r="G59" s="76" t="str">
        <f aca="false">profil!BL55</f>
        <v>+</v>
      </c>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2.15" hidden="false" customHeight="true" outlineLevel="0" collapsed="false">
      <c r="A60" s="107"/>
      <c r="B60" s="72"/>
      <c r="C60" s="73" t="s">
        <v>90</v>
      </c>
      <c r="D60" s="74" t="str">
        <f aca="false">LOOKUP(help!$A$5,texte_fragen!$C$2:$I$2,texte_fragen!$C90:$I90)</f>
        <v>Wenn er trinkt, trinkt er KLEINE MENGEN (1/4 bis 1/2 Glas)</v>
      </c>
      <c r="E60" s="68" t="n">
        <v>0</v>
      </c>
      <c r="F60" s="75" t="n">
        <f aca="false">IF($A$3,LOOKUP(D$287,datenbank_heilmittel_effekte!A$2:GQ$2,datenbank_heilmittel_effekte!A57:GQ57),LOOKUP(D$287,datenbank_heilmittel_effekte!A$284:GQ$284,datenbank_heilmittel_effekte!A339:GQ339))</f>
        <v>0</v>
      </c>
      <c r="G60" s="76" t="str">
        <f aca="false">profil!BL56</f>
        <v>....</v>
      </c>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22.15" hidden="false" customHeight="true" outlineLevel="0" collapsed="false">
      <c r="A61" s="107"/>
      <c r="B61" s="72"/>
      <c r="C61" s="73" t="s">
        <v>91</v>
      </c>
      <c r="D61" s="74" t="str">
        <f aca="false">LOOKUP(help!$A$5,texte_fragen!$C$2:$I$2,texte_fragen!$C92:$I92)</f>
        <v>Großes Verlangen nach heissen Getränken</v>
      </c>
      <c r="E61" s="68" t="n">
        <v>0</v>
      </c>
      <c r="F61" s="75" t="n">
        <f aca="false">IF($A$3,LOOKUP(D$287,datenbank_heilmittel_effekte!A$2:GQ$2,datenbank_heilmittel_effekte!A58:GQ58),LOOKUP(D$287,datenbank_heilmittel_effekte!A$284:GQ$284,datenbank_heilmittel_effekte!A340:GQ340))</f>
        <v>0</v>
      </c>
      <c r="G61" s="76" t="str">
        <f aca="false">profil!BL57</f>
        <v>....</v>
      </c>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2.15" hidden="false" customHeight="true" outlineLevel="0" collapsed="false">
      <c r="A62" s="107"/>
      <c r="B62" s="72"/>
      <c r="C62" s="73" t="s">
        <v>92</v>
      </c>
      <c r="D62" s="74" t="str">
        <f aca="false">LOOKUP(help!$A$5,texte_fragen!$C$2:$I$2,texte_fragen!$C93:$I93)</f>
        <v>Grosses Verlangen nach (eis-)kalten Getränken</v>
      </c>
      <c r="E62" s="68" t="n">
        <v>0</v>
      </c>
      <c r="F62" s="75" t="n">
        <f aca="false">IF($A$3,LOOKUP(D$287,datenbank_heilmittel_effekte!A$2:GQ$2,datenbank_heilmittel_effekte!A59:GQ59),LOOKUP(D$287,datenbank_heilmittel_effekte!A$284:GQ$284,datenbank_heilmittel_effekte!A341:GQ341))</f>
        <v>1</v>
      </c>
      <c r="G62" s="76" t="str">
        <f aca="false">profil!BL58</f>
        <v>....</v>
      </c>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2.15" hidden="false" customHeight="true" outlineLevel="0" collapsed="false">
      <c r="A63" s="107"/>
      <c r="B63" s="72"/>
      <c r="C63" s="73" t="s">
        <v>93</v>
      </c>
      <c r="D63" s="74" t="str">
        <f aca="false">LOOKUP(help!$A$5,texte_fragen!$C$2:$I$2,texte_fragen!$C95:$I95)</f>
        <v>Verlangen nach Wasser</v>
      </c>
      <c r="E63" s="68" t="n">
        <v>0</v>
      </c>
      <c r="F63" s="75" t="n">
        <f aca="false">IF($A$3,LOOKUP(D$287,datenbank_heilmittel_effekte!A$2:GQ$2,datenbank_heilmittel_effekte!A60:GQ60),LOOKUP(D$287,datenbank_heilmittel_effekte!A$284:GQ$284,datenbank_heilmittel_effekte!A342:GQ342))</f>
        <v>0</v>
      </c>
      <c r="G63" s="76" t="str">
        <f aca="false">profil!BL59</f>
        <v>....</v>
      </c>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2.15" hidden="false" customHeight="true" outlineLevel="0" collapsed="false">
      <c r="A64" s="107"/>
      <c r="B64" s="72"/>
      <c r="C64" s="73" t="s">
        <v>94</v>
      </c>
      <c r="D64" s="74" t="str">
        <f aca="false">LOOKUP(help!$A$5,texte_fragen!$C$2:$I$2,texte_fragen!$C96:$I96)</f>
        <v>Verlangen nach Bier</v>
      </c>
      <c r="E64" s="68" t="n">
        <v>0</v>
      </c>
      <c r="F64" s="75" t="n">
        <f aca="false">IF($A$3,LOOKUP(D$287,datenbank_heilmittel_effekte!A$2:GQ$2,datenbank_heilmittel_effekte!A61:GQ61),LOOKUP(D$287,datenbank_heilmittel_effekte!A$284:GQ$284,datenbank_heilmittel_effekte!A343:GQ343))</f>
        <v>1</v>
      </c>
      <c r="G64" s="76" t="str">
        <f aca="false">profil!BL60</f>
        <v>....</v>
      </c>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2.15" hidden="false" customHeight="true" outlineLevel="0" collapsed="false">
      <c r="A65" s="107"/>
      <c r="B65" s="72"/>
      <c r="C65" s="73" t="s">
        <v>95</v>
      </c>
      <c r="D65" s="74" t="str">
        <f aca="false">LOOKUP(help!$A$5,texte_fragen!$C$2:$I$2,texte_fragen!$C97:$I97)</f>
        <v>Verlangen nach Alkohol (Wein, Likör, Aperitif)</v>
      </c>
      <c r="E65" s="68" t="n">
        <v>6</v>
      </c>
      <c r="F65" s="75" t="n">
        <f aca="false">IF($A$3,LOOKUP(D$287,datenbank_heilmittel_effekte!A$2:GQ$2,datenbank_heilmittel_effekte!A62:GQ62),LOOKUP(D$287,datenbank_heilmittel_effekte!A$284:GQ$284,datenbank_heilmittel_effekte!A344:GQ344))</f>
        <v>7</v>
      </c>
      <c r="G65" s="76" t="str">
        <f aca="false">profil!BL61</f>
        <v>++++</v>
      </c>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2.15" hidden="false" customHeight="true" outlineLevel="0" collapsed="false">
      <c r="A66" s="107"/>
      <c r="B66" s="72"/>
      <c r="C66" s="73" t="s">
        <v>96</v>
      </c>
      <c r="D66" s="74" t="str">
        <f aca="false">LOOKUP(help!$A$5,texte_fragen!$C$2:$I$2,texte_fragen!$C98:$I98)</f>
        <v>Verlangen nach Fruchtsaft, oder Obst zu essen</v>
      </c>
      <c r="E66" s="68" t="n">
        <v>0</v>
      </c>
      <c r="F66" s="75" t="n">
        <f aca="false">IF($A$3,LOOKUP(D$287,datenbank_heilmittel_effekte!A$2:GQ$2,datenbank_heilmittel_effekte!A63:GQ63),LOOKUP(D$287,datenbank_heilmittel_effekte!A$284:GQ$284,datenbank_heilmittel_effekte!A345:GQ345))</f>
        <v>1</v>
      </c>
      <c r="G66" s="76" t="str">
        <f aca="false">profil!BL62</f>
        <v>....</v>
      </c>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2.15" hidden="false" customHeight="true" outlineLevel="0" collapsed="false">
      <c r="A67" s="107"/>
      <c r="B67" s="72"/>
      <c r="C67" s="73" t="s">
        <v>97</v>
      </c>
      <c r="D67" s="74" t="str">
        <f aca="false">LOOKUP(help!$A$5,texte_fragen!$C$2:$I$2,texte_fragen!$C100:$I100)</f>
        <v>Verlangen nach Milch</v>
      </c>
      <c r="E67" s="68" t="n">
        <v>0</v>
      </c>
      <c r="F67" s="75" t="n">
        <f aca="false">IF($A$3,LOOKUP(D$287,datenbank_heilmittel_effekte!A$2:GQ$2,datenbank_heilmittel_effekte!A64:GQ64),LOOKUP(D$287,datenbank_heilmittel_effekte!A$284:GQ$284,datenbank_heilmittel_effekte!A346:GQ346))</f>
        <v>0</v>
      </c>
      <c r="G67" s="76" t="str">
        <f aca="false">profil!BL63</f>
        <v>....</v>
      </c>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2.15" hidden="false" customHeight="true" outlineLevel="0" collapsed="false">
      <c r="A68" s="107"/>
      <c r="B68" s="72"/>
      <c r="C68" s="73" t="s">
        <v>98</v>
      </c>
      <c r="D68" s="74" t="str">
        <f aca="false">LOOKUP(help!$A$5,texte_fragen!$C$2:$I$2,texte_fragen!$C101:$I101)</f>
        <v>Verlangen nach Kaffee oder Tee</v>
      </c>
      <c r="E68" s="68" t="n">
        <v>5</v>
      </c>
      <c r="F68" s="75" t="n">
        <f aca="false">IF($A$3,LOOKUP(D$287,datenbank_heilmittel_effekte!A$2:GQ$2,datenbank_heilmittel_effekte!A65:GQ65),LOOKUP(D$287,datenbank_heilmittel_effekte!A$284:GQ$284,datenbank_heilmittel_effekte!A347:GQ347))</f>
        <v>0</v>
      </c>
      <c r="G68" s="76" t="str">
        <f aca="false">profil!BL64</f>
        <v>....</v>
      </c>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2.15" hidden="false" customHeight="true" outlineLevel="0" collapsed="false">
      <c r="A69" s="107"/>
      <c r="B69" s="72"/>
      <c r="C69" s="73" t="s">
        <v>99</v>
      </c>
      <c r="D69" s="74" t="str">
        <f aca="false">LOOKUP(help!$A$5,texte_fragen!$C$2:$I$2,texte_fragen!$C103:$I103)</f>
        <v>Abneigung gegen Milch</v>
      </c>
      <c r="E69" s="68" t="n">
        <v>0</v>
      </c>
      <c r="F69" s="75" t="n">
        <v>4</v>
      </c>
      <c r="G69" s="76" t="str">
        <f aca="false">profil!BL65</f>
        <v>....</v>
      </c>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2.15" hidden="false" customHeight="true" outlineLevel="0" collapsed="false">
      <c r="A70" s="107"/>
      <c r="B70" s="72"/>
      <c r="C70" s="73" t="s">
        <v>100</v>
      </c>
      <c r="D70" s="74" t="str">
        <f aca="false">LOOKUP(help!$A$5,texte_fragen!$C$2:$I$2,texte_fragen!$C104:$I104)</f>
        <v>Abneigung gegen Kaffee und Tee</v>
      </c>
      <c r="E70" s="68" t="n">
        <v>0</v>
      </c>
      <c r="F70" s="75" t="n">
        <f aca="false">IF($A$3,LOOKUP(D$287,datenbank_heilmittel_effekte!A$2:GQ$2,datenbank_heilmittel_effekte!A67:GQ67),LOOKUP(D$287,datenbank_heilmittel_effekte!A$284:GQ$284,datenbank_heilmittel_effekte!A349:GQ349))</f>
        <v>0</v>
      </c>
      <c r="G70" s="76" t="str">
        <f aca="false">profil!BL66</f>
        <v>....</v>
      </c>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22.15" hidden="false" customHeight="true" outlineLevel="0" collapsed="false">
      <c r="A71" s="113"/>
      <c r="B71" s="90"/>
      <c r="C71" s="91" t="s">
        <v>101</v>
      </c>
      <c r="D71" s="92" t="str">
        <f aca="false">LOOKUP(help!$A$5,texte_fragen!$C$2:$I$2,texte_fragen!$C106:$I106)</f>
        <v>Durstlosigkeit, auch bei akutem Bedarf nach Trinken</v>
      </c>
      <c r="E71" s="68" t="n">
        <v>0</v>
      </c>
      <c r="F71" s="93" t="n">
        <f aca="false">IF($A$3,LOOKUP(D$287,datenbank_heilmittel_effekte!A$2:GQ$2,datenbank_heilmittel_effekte!A68:GQ68),LOOKUP(D$287,datenbank_heilmittel_effekte!A$284:GQ$284,datenbank_heilmittel_effekte!A350:GQ350))</f>
        <v>0</v>
      </c>
      <c r="G71" s="94" t="str">
        <f aca="false">profil!BL67</f>
        <v>....</v>
      </c>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44.45" hidden="false" customHeight="true" outlineLevel="0" collapsed="false">
      <c r="A72" s="71" t="str">
        <f aca="false">LOOKUP(help!$A$5,texte_fragen!$C$2:$I$2,texte_fragen!$C108:$I108)</f>
        <v>Kopfschmerzen, Kopfhaut</v>
      </c>
      <c r="B72" s="72" t="str">
        <f aca="false">LOOKUP(help!$A$5,texte_fragen!$C$2:$I$2,texte_fragen!$C110:$I110)</f>
        <v>Kopfschmerzen : Charakteristika</v>
      </c>
      <c r="C72" s="73" t="s">
        <v>102</v>
      </c>
      <c r="D72" s="74" t="str">
        <f aca="false">LOOKUP(help!$A$5,texte_fragen!$C$2:$I$2,texte_fragen!$C111:$I111)</f>
        <v>Unbestimmtes Drucksgefühl; allgemeiner Kopfschmerz</v>
      </c>
      <c r="E72" s="68" t="n">
        <v>0</v>
      </c>
      <c r="F72" s="75" t="n">
        <f aca="false">IF($A$3,LOOKUP(D$287,datenbank_heilmittel_effekte!A$2:GQ$2,datenbank_heilmittel_effekte!A69:GQ69),LOOKUP(D$287,datenbank_heilmittel_effekte!A$284:GQ$284,datenbank_heilmittel_effekte!A351:GQ351))</f>
        <v>3</v>
      </c>
      <c r="G72" s="76" t="str">
        <f aca="false">profil!BL68</f>
        <v>....</v>
      </c>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2.15" hidden="false" customHeight="true" outlineLevel="0" collapsed="false">
      <c r="A73" s="71"/>
      <c r="B73" s="72"/>
      <c r="C73" s="73" t="s">
        <v>103</v>
      </c>
      <c r="D73" s="74" t="str">
        <f aca="false">LOOKUP(help!$A$5,texte_fragen!$C$2:$I$2,texte_fragen!$C112:$I112)</f>
        <v>Gefühl, der Kopf ist zu schwer, oder Einengungsgefühl</v>
      </c>
      <c r="E73" s="68" t="n">
        <v>0</v>
      </c>
      <c r="F73" s="75" t="n">
        <f aca="false">IF($A$3,LOOKUP(D$287,datenbank_heilmittel_effekte!A$2:GQ$2,datenbank_heilmittel_effekte!A70:GQ70),LOOKUP(D$287,datenbank_heilmittel_effekte!A$284:GQ$284,datenbank_heilmittel_effekte!A352:GQ352))</f>
        <v>0</v>
      </c>
      <c r="G73" s="76" t="str">
        <f aca="false">profil!BL69</f>
        <v>....</v>
      </c>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2.15" hidden="false" customHeight="true" outlineLevel="0" collapsed="false">
      <c r="A74" s="71"/>
      <c r="B74" s="72"/>
      <c r="C74" s="73" t="s">
        <v>104</v>
      </c>
      <c r="D74" s="74" t="str">
        <f aca="false">LOOKUP(help!$A$5,texte_fragen!$C$2:$I$2,texte_fragen!$C113:$I113)</f>
        <v>Gefühl von Klopfen und Pulsieren im Kopf</v>
      </c>
      <c r="E74" s="68" t="n">
        <v>0</v>
      </c>
      <c r="F74" s="75" t="n">
        <f aca="false">IF($A$3,LOOKUP(D$287,datenbank_heilmittel_effekte!A$2:GQ$2,datenbank_heilmittel_effekte!A71:GQ71),LOOKUP(D$287,datenbank_heilmittel_effekte!A$284:GQ$284,datenbank_heilmittel_effekte!A353:GQ353))</f>
        <v>0</v>
      </c>
      <c r="G74" s="76" t="str">
        <f aca="false">profil!BL70</f>
        <v>....</v>
      </c>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2.15" hidden="false" customHeight="true" outlineLevel="0" collapsed="false">
      <c r="A75" s="71"/>
      <c r="B75" s="72"/>
      <c r="C75" s="73" t="s">
        <v>105</v>
      </c>
      <c r="D75" s="74" t="str">
        <f aca="false">LOOKUP(help!$A$5,texte_fragen!$C$2:$I$2,texte_fragen!$C114:$I114)</f>
        <v>Gefühl eines Stiches; Nagelkopfschmerz</v>
      </c>
      <c r="E75" s="68" t="n">
        <v>0</v>
      </c>
      <c r="F75" s="75" t="n">
        <f aca="false">IF($A$3,LOOKUP(D$287,datenbank_heilmittel_effekte!A$2:GQ$2,datenbank_heilmittel_effekte!A72:GQ72),LOOKUP(D$287,datenbank_heilmittel_effekte!A$284:GQ$284,datenbank_heilmittel_effekte!A354:GQ354))</f>
        <v>0</v>
      </c>
      <c r="G75" s="76" t="str">
        <f aca="false">profil!BL71</f>
        <v>....</v>
      </c>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50.45" hidden="false" customHeight="true" outlineLevel="0" collapsed="false">
      <c r="A76" s="71"/>
      <c r="B76" s="78" t="str">
        <f aca="false">LOOKUP(help!$A$5,texte_fragen!$C$2:$I$2,texte_fragen!$C116:$I116)</f>
        <v>Kopfschmerzen : Lokalisierung</v>
      </c>
      <c r="C76" s="79" t="s">
        <v>106</v>
      </c>
      <c r="D76" s="80" t="str">
        <f aca="false">LOOKUP(help!$A$5,texte_fragen!$C$2:$I$2,texte_fragen!$C117:$I117)</f>
        <v>Schmerz ist an der Stirn oder über den Augen am stärksten</v>
      </c>
      <c r="E76" s="68" t="n">
        <v>0</v>
      </c>
      <c r="F76" s="81" t="n">
        <v>5</v>
      </c>
      <c r="G76" s="82" t="str">
        <f aca="false">profil!BL72</f>
        <v>....</v>
      </c>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2.15" hidden="false" customHeight="true" outlineLevel="0" collapsed="false">
      <c r="A77" s="71"/>
      <c r="B77" s="72"/>
      <c r="C77" s="73" t="s">
        <v>107</v>
      </c>
      <c r="D77" s="74" t="str">
        <f aca="false">LOOKUP(help!$A$5,texte_fragen!$C$2:$I$2,texte_fragen!$C118:$I118)</f>
        <v>Schmerz ist am Hinter- oder Obenschädel am stärksten</v>
      </c>
      <c r="E77" s="68" t="n">
        <v>0</v>
      </c>
      <c r="F77" s="75" t="n">
        <f aca="false">IF($A$3,LOOKUP(D$287,datenbank_heilmittel_effekte!A$2:GQ$2,datenbank_heilmittel_effekte!A74:GQ74),LOOKUP(D$287,datenbank_heilmittel_effekte!A$284:GQ$284,datenbank_heilmittel_effekte!A356:GQ356))</f>
        <v>0</v>
      </c>
      <c r="G77" s="76" t="str">
        <f aca="false">profil!BL73</f>
        <v>....</v>
      </c>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2.15" hidden="false" customHeight="true" outlineLevel="0" collapsed="false">
      <c r="A78" s="71"/>
      <c r="B78" s="72"/>
      <c r="C78" s="73" t="s">
        <v>108</v>
      </c>
      <c r="D78" s="74" t="str">
        <f aca="false">LOOKUP(help!$A$5,texte_fragen!$C$2:$I$2,texte_fragen!$C119:$I119)</f>
        <v>Schmerz ist an den Schläfen am stärksten</v>
      </c>
      <c r="E78" s="68" t="n">
        <v>0</v>
      </c>
      <c r="F78" s="75" t="n">
        <f aca="false">IF($A$3,LOOKUP(D$287,datenbank_heilmittel_effekte!A$2:GQ$2,datenbank_heilmittel_effekte!A75:GQ75),LOOKUP(D$287,datenbank_heilmittel_effekte!A$284:GQ$284,datenbank_heilmittel_effekte!A357:GQ357))</f>
        <v>0</v>
      </c>
      <c r="G78" s="76" t="str">
        <f aca="false">profil!BL74</f>
        <v>....</v>
      </c>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2.15" hidden="false" customHeight="true" outlineLevel="0" collapsed="false">
      <c r="A79" s="71"/>
      <c r="B79" s="84"/>
      <c r="C79" s="85" t="s">
        <v>109</v>
      </c>
      <c r="D79" s="86" t="str">
        <f aca="false">LOOKUP(help!$A$5,texte_fragen!$C$2:$I$2,texte_fragen!$C120:$I120)</f>
        <v>Schmerz dehnt sich über ganze Hälfte des Schädels aus (Migräne)</v>
      </c>
      <c r="E79" s="68" t="n">
        <v>0</v>
      </c>
      <c r="F79" s="87" t="n">
        <v>4</v>
      </c>
      <c r="G79" s="88" t="str">
        <f aca="false">profil!BL75</f>
        <v>....</v>
      </c>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34.15" hidden="false" customHeight="true" outlineLevel="0" collapsed="false">
      <c r="A80" s="71"/>
      <c r="B80" s="72" t="str">
        <f aca="false">LOOKUP(help!$A$5,texte_fragen!$C$2:$I$2,texte_fragen!$C122:$I122)</f>
        <v>Kopfhaut</v>
      </c>
      <c r="C80" s="73" t="s">
        <v>110</v>
      </c>
      <c r="D80" s="74" t="str">
        <f aca="false">LOOKUP(help!$A$5,texte_fragen!$C$2:$I$2,texte_fragen!$C123:$I123)</f>
        <v>Haarausfall auf der Kopfhaut</v>
      </c>
      <c r="E80" s="68" t="n">
        <v>0</v>
      </c>
      <c r="F80" s="75" t="n">
        <f aca="false">IF($A$3,LOOKUP(D$287,datenbank_heilmittel_effekte!A$2:GQ$2,datenbank_heilmittel_effekte!A77:GQ77),LOOKUP(D$287,datenbank_heilmittel_effekte!A$284:GQ$284,datenbank_heilmittel_effekte!A359:GQ359))</f>
        <v>0</v>
      </c>
      <c r="G80" s="76" t="str">
        <f aca="false">profil!BL76</f>
        <v>....</v>
      </c>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2.15" hidden="false" customHeight="true" outlineLevel="0" collapsed="false">
      <c r="A81" s="71"/>
      <c r="B81" s="72"/>
      <c r="C81" s="73" t="s">
        <v>111</v>
      </c>
      <c r="D81" s="74" t="str">
        <f aca="false">LOOKUP(help!$A$5,texte_fragen!$C$2:$I$2,texte_fragen!$C124:$I124)</f>
        <v>Reichliche Kopfschuppen</v>
      </c>
      <c r="E81" s="68" t="n">
        <v>0</v>
      </c>
      <c r="F81" s="75" t="n">
        <f aca="false">IF($A$3,LOOKUP(D$287,datenbank_heilmittel_effekte!A$2:GQ$2,datenbank_heilmittel_effekte!A78:GQ78),LOOKUP(D$287,datenbank_heilmittel_effekte!A$284:GQ$284,datenbank_heilmittel_effekte!A360:GQ360))</f>
        <v>0</v>
      </c>
      <c r="G81" s="76" t="str">
        <f aca="false">profil!BL77</f>
        <v>....</v>
      </c>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2.15" hidden="false" customHeight="true" outlineLevel="0" collapsed="false">
      <c r="A82" s="71"/>
      <c r="B82" s="72"/>
      <c r="C82" s="73" t="s">
        <v>112</v>
      </c>
      <c r="D82" s="74" t="str">
        <f aca="false">LOOKUP(help!$A$5,texte_fragen!$C$2:$I$2,texte_fragen!$C125:$I125)</f>
        <v>Kopfhaut: Starkes Schwitzen</v>
      </c>
      <c r="E82" s="68" t="n">
        <v>0</v>
      </c>
      <c r="F82" s="75" t="n">
        <f aca="false">IF($A$3,LOOKUP(D$287,datenbank_heilmittel_effekte!A$2:GQ$2,datenbank_heilmittel_effekte!A79:GQ79),LOOKUP(D$287,datenbank_heilmittel_effekte!A$284:GQ$284,datenbank_heilmittel_effekte!A361:GQ361))</f>
        <v>0</v>
      </c>
      <c r="G82" s="76" t="str">
        <f aca="false">profil!BL78</f>
        <v>....</v>
      </c>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2.15" hidden="false" customHeight="true" outlineLevel="0" collapsed="false">
      <c r="A83" s="71"/>
      <c r="B83" s="72"/>
      <c r="C83" s="73" t="s">
        <v>113</v>
      </c>
      <c r="D83" s="74" t="str">
        <f aca="false">LOOKUP(help!$A$5,texte_fragen!$C$2:$I$2,texte_fragen!$C126:$I126)</f>
        <v>Kopfhaut: Pickelartige Ausschläge</v>
      </c>
      <c r="E83" s="68" t="n">
        <v>0</v>
      </c>
      <c r="F83" s="75" t="n">
        <f aca="false">IF($A$3,LOOKUP(D$287,datenbank_heilmittel_effekte!A$2:GQ$2,datenbank_heilmittel_effekte!A80:GQ80),LOOKUP(D$287,datenbank_heilmittel_effekte!A$284:GQ$284,datenbank_heilmittel_effekte!A362:GQ362))</f>
        <v>0</v>
      </c>
      <c r="G83" s="76" t="str">
        <f aca="false">profil!BL79</f>
        <v>....</v>
      </c>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2.15" hidden="false" customHeight="true" outlineLevel="0" collapsed="false">
      <c r="A84" s="71"/>
      <c r="B84" s="72"/>
      <c r="C84" s="73" t="s">
        <v>114</v>
      </c>
      <c r="D84" s="74" t="str">
        <f aca="false">LOOKUP(help!$A$5,texte_fragen!$C$2:$I$2,texte_fragen!$C127:$I127)</f>
        <v>Kopfhaut: Krustige und andere Ausschläge</v>
      </c>
      <c r="E84" s="68" t="n">
        <v>0</v>
      </c>
      <c r="F84" s="75" t="n">
        <f aca="false">IF($A$3,LOOKUP(D$287,datenbank_heilmittel_effekte!A$2:GQ$2,datenbank_heilmittel_effekte!A81:GQ81),LOOKUP(D$287,datenbank_heilmittel_effekte!A$284:GQ$284,datenbank_heilmittel_effekte!A363:GQ363))</f>
        <v>0</v>
      </c>
      <c r="G84" s="76" t="str">
        <f aca="false">profil!BL80</f>
        <v>....</v>
      </c>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2.15" hidden="false" customHeight="true" outlineLevel="0" collapsed="false">
      <c r="A85" s="71"/>
      <c r="B85" s="72"/>
      <c r="C85" s="73" t="s">
        <v>115</v>
      </c>
      <c r="D85" s="74" t="str">
        <f aca="false">LOOKUP(help!$A$5,texte_fragen!$C$2:$I$2,texte_fragen!$C128:$I128)</f>
        <v>Kopfhaut: Juckreiz , Jucken, Bedürfnis sich zu kratzen</v>
      </c>
      <c r="E85" s="68" t="n">
        <v>0</v>
      </c>
      <c r="F85" s="75" t="n">
        <f aca="false">IF($A$3,LOOKUP(D$287,datenbank_heilmittel_effekte!A$2:GQ$2,datenbank_heilmittel_effekte!A82:GQ82),LOOKUP(D$287,datenbank_heilmittel_effekte!A$284:GQ$284,datenbank_heilmittel_effekte!A364:GQ364))</f>
        <v>0</v>
      </c>
      <c r="G85" s="76" t="str">
        <f aca="false">profil!BL81</f>
        <v>....</v>
      </c>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46.9" hidden="false" customHeight="true" outlineLevel="0" collapsed="false">
      <c r="A86" s="106" t="str">
        <f aca="false">LOOKUP(help!$A$5,texte_fragen!$C$2:$I$2,texte_fragen!$C130:$I130)</f>
        <v>Gesicht</v>
      </c>
      <c r="B86" s="96" t="str">
        <f aca="false">LOOKUP(help!$A$5,texte_fragen!$C$2:$I$2,texte_fragen!$C132:$I132)</f>
        <v>Gesicht: Allgemeines</v>
      </c>
      <c r="C86" s="97" t="s">
        <v>116</v>
      </c>
      <c r="D86" s="98" t="str">
        <f aca="false">LOOKUP(help!$A$5,texte_fragen!$C$2:$I$2,texte_fragen!$C133:$I133)</f>
        <v>Gesicht: Tics, Zuckungen oder Krämpfe (Trismus)</v>
      </c>
      <c r="E86" s="68" t="n">
        <v>0</v>
      </c>
      <c r="F86" s="99" t="n">
        <v>5</v>
      </c>
      <c r="G86" s="100" t="str">
        <f aca="false">profil!BL82</f>
        <v>....</v>
      </c>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2.15" hidden="false" customHeight="true" outlineLevel="0" collapsed="false">
      <c r="A87" s="107"/>
      <c r="B87" s="72"/>
      <c r="C87" s="73" t="s">
        <v>117</v>
      </c>
      <c r="D87" s="74" t="str">
        <f aca="false">LOOKUP(help!$A$5,texte_fragen!$C$2:$I$2,texte_fragen!$C134:$I134)</f>
        <v>Gesicht stellenweise oder ganz geschwollen (ausser Lidern)</v>
      </c>
      <c r="E87" s="68" t="n">
        <v>0</v>
      </c>
      <c r="F87" s="75" t="n">
        <f aca="false">IF($A$3,LOOKUP(D$287,datenbank_heilmittel_effekte!A$2:GQ$2,datenbank_heilmittel_effekte!A84:GQ84),LOOKUP(D$287,datenbank_heilmittel_effekte!A$284:GQ$284,datenbank_heilmittel_effekte!A366:GQ366))</f>
        <v>0</v>
      </c>
      <c r="G87" s="76" t="str">
        <f aca="false">profil!BL83</f>
        <v>....</v>
      </c>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2.15" hidden="false" customHeight="true" outlineLevel="0" collapsed="false">
      <c r="A88" s="107"/>
      <c r="B88" s="72"/>
      <c r="C88" s="73" t="s">
        <v>118</v>
      </c>
      <c r="D88" s="74" t="str">
        <f aca="false">LOOKUP(help!$A$5,texte_fragen!$C$2:$I$2,texte_fragen!$C135:$I135)</f>
        <v>Augenlider sind geschwollen (Lidödem)</v>
      </c>
      <c r="E88" s="68" t="n">
        <v>0</v>
      </c>
      <c r="F88" s="75" t="n">
        <f aca="false">IF($A$3,LOOKUP(D$287,datenbank_heilmittel_effekte!A$2:GQ$2,datenbank_heilmittel_effekte!A85:GQ85),LOOKUP(D$287,datenbank_heilmittel_effekte!A$284:GQ$284,datenbank_heilmittel_effekte!A367:GQ367))</f>
        <v>1</v>
      </c>
      <c r="G88" s="76" t="str">
        <f aca="false">profil!BL84</f>
        <v>....</v>
      </c>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2.15" hidden="false" customHeight="true" outlineLevel="0" collapsed="false">
      <c r="A89" s="107"/>
      <c r="B89" s="72"/>
      <c r="C89" s="73" t="s">
        <v>119</v>
      </c>
      <c r="D89" s="74" t="str">
        <f aca="false">LOOKUP(help!$A$5,texte_fragen!$C$2:$I$2,texte_fragen!$C136:$I136)</f>
        <v>Lippen sind trocken, aufgesprungen oder rissig</v>
      </c>
      <c r="E89" s="68" t="n">
        <v>0</v>
      </c>
      <c r="F89" s="75" t="n">
        <f aca="false">IF($A$3,LOOKUP(D$287,datenbank_heilmittel_effekte!A$2:GQ$2,datenbank_heilmittel_effekte!A86:GQ86),LOOKUP(D$287,datenbank_heilmittel_effekte!A$284:GQ$284,datenbank_heilmittel_effekte!A368:GQ368))</f>
        <v>0</v>
      </c>
      <c r="G89" s="76" t="str">
        <f aca="false">profil!BL85</f>
        <v>....</v>
      </c>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55.15" hidden="false" customHeight="true" outlineLevel="0" collapsed="false">
      <c r="A90" s="107"/>
      <c r="B90" s="78" t="str">
        <f aca="false">LOOKUP(help!$A$5,texte_fragen!$C$2:$I$2,texte_fragen!$C138:$I138)</f>
        <v>Gesicht: Farbveränderungen</v>
      </c>
      <c r="C90" s="79" t="s">
        <v>120</v>
      </c>
      <c r="D90" s="80" t="str">
        <f aca="false">LOOKUP(help!$A$5,texte_fragen!$C$2:$I$2,texte_fragen!$C139:$I139)</f>
        <v>Gesicht ist BLAU (um die Augen, an den Lippen oder ganz)</v>
      </c>
      <c r="E90" s="68" t="n">
        <v>0</v>
      </c>
      <c r="F90" s="81" t="n">
        <f aca="false">IF($A$3,LOOKUP(D$287,datenbank_heilmittel_effekte!A$2:GQ$2,datenbank_heilmittel_effekte!A87:GQ87),LOOKUP(D$287,datenbank_heilmittel_effekte!A$284:GQ$284,datenbank_heilmittel_effekte!A369:GQ369))</f>
        <v>0</v>
      </c>
      <c r="G90" s="82" t="str">
        <f aca="false">profil!BL86</f>
        <v>....</v>
      </c>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2.15" hidden="false" customHeight="true" outlineLevel="0" collapsed="false">
      <c r="A91" s="107"/>
      <c r="B91" s="72"/>
      <c r="C91" s="73" t="s">
        <v>121</v>
      </c>
      <c r="D91" s="74" t="str">
        <f aca="false">LOOKUP(help!$A$5,texte_fragen!$C$2:$I$2,texte_fragen!$C140:$I140)</f>
        <v>Gesicht ist GELB oder OLIVENFARBIG (teilweise oder ganz)</v>
      </c>
      <c r="E91" s="68" t="n">
        <v>0</v>
      </c>
      <c r="F91" s="75" t="n">
        <f aca="false">IF($A$3,LOOKUP(D$287,datenbank_heilmittel_effekte!A$2:GQ$2,datenbank_heilmittel_effekte!A88:GQ88),LOOKUP(D$287,datenbank_heilmittel_effekte!A$284:GQ$284,datenbank_heilmittel_effekte!A370:GQ370))</f>
        <v>2</v>
      </c>
      <c r="G91" s="76" t="str">
        <f aca="false">profil!BL87</f>
        <v>....</v>
      </c>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2.15" hidden="false" customHeight="true" outlineLevel="0" collapsed="false">
      <c r="A92" s="107"/>
      <c r="B92" s="72"/>
      <c r="C92" s="73" t="s">
        <v>122</v>
      </c>
      <c r="D92" s="74" t="str">
        <f aca="false">LOOKUP(help!$A$5,texte_fragen!$C$2:$I$2,texte_fragen!$C141:$I141)</f>
        <v>Gesicht ist BLEICH (an den Lippen oder ganz)</v>
      </c>
      <c r="E92" s="68" t="n">
        <v>0</v>
      </c>
      <c r="F92" s="75" t="n">
        <f aca="false">IF($A$3,LOOKUP(D$287,datenbank_heilmittel_effekte!A$2:GQ$2,datenbank_heilmittel_effekte!A89:GQ89),LOOKUP(D$287,datenbank_heilmittel_effekte!A$284:GQ$284,datenbank_heilmittel_effekte!A371:GQ371))</f>
        <v>1</v>
      </c>
      <c r="G92" s="76" t="str">
        <f aca="false">profil!BL88</f>
        <v>....</v>
      </c>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22.15" hidden="false" customHeight="true" outlineLevel="0" collapsed="false">
      <c r="A93" s="107"/>
      <c r="B93" s="84"/>
      <c r="C93" s="85" t="s">
        <v>123</v>
      </c>
      <c r="D93" s="86" t="str">
        <f aca="false">LOOKUP(help!$A$5,texte_fragen!$C$2:$I$2,texte_fragen!$C142:$I142)</f>
        <v>Gesicht ist ROT stellenweise oder ganz)</v>
      </c>
      <c r="E93" s="68" t="n">
        <v>0</v>
      </c>
      <c r="F93" s="87" t="n">
        <f aca="false">IF($A$3,LOOKUP(D$287,datenbank_heilmittel_effekte!A$2:GQ$2,datenbank_heilmittel_effekte!A90:GQ90),LOOKUP(D$287,datenbank_heilmittel_effekte!A$284:GQ$284,datenbank_heilmittel_effekte!A372:GQ372))</f>
        <v>5</v>
      </c>
      <c r="G93" s="88" t="str">
        <f aca="false">profil!BL89</f>
        <v>....</v>
      </c>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40.9" hidden="false" customHeight="true" outlineLevel="0" collapsed="false">
      <c r="A94" s="113"/>
      <c r="B94" s="90" t="str">
        <f aca="false">LOOKUP(help!$A$5,texte_fragen!$C$2:$I$2,texte_fragen!$C144:$I144)</f>
        <v>Gesicht: Schmerzen</v>
      </c>
      <c r="C94" s="91" t="s">
        <v>124</v>
      </c>
      <c r="D94" s="92" t="str">
        <f aca="false">LOOKUP(help!$A$5,texte_fragen!$C$2:$I$2,texte_fragen!$C145:$I145)</f>
        <v>Gesichtsneuralgie, oder heftige zerreissende oder bissige Schmerzen</v>
      </c>
      <c r="E94" s="68" t="n">
        <v>0</v>
      </c>
      <c r="F94" s="93" t="n">
        <f aca="false">IF($A$3,LOOKUP(D$287,datenbank_heilmittel_effekte!A$2:GQ$2,datenbank_heilmittel_effekte!A91:GQ91),LOOKUP(D$287,datenbank_heilmittel_effekte!A$284:GQ$284,datenbank_heilmittel_effekte!A373:GQ373))</f>
        <v>2</v>
      </c>
      <c r="G94" s="94" t="str">
        <f aca="false">profil!BL90</f>
        <v>....</v>
      </c>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50.45" hidden="false" customHeight="true" outlineLevel="0" collapsed="false">
      <c r="A95" s="71" t="str">
        <f aca="false">LOOKUP(help!$A$5,texte_fragen!$C$2:$I$2,texte_fragen!$C147:$I147)</f>
        <v>Augen und Sehen</v>
      </c>
      <c r="B95" s="72" t="str">
        <f aca="false">LOOKUP(help!$A$5,texte_fragen!$C$2:$I$2,texte_fragen!$C148:$I148)</f>
        <v>Augen: Allgemeines und Farben</v>
      </c>
      <c r="C95" s="73" t="s">
        <v>125</v>
      </c>
      <c r="D95" s="74" t="str">
        <f aca="false">LOOKUP(help!$A$5,texte_fragen!$C$2:$I$2,texte_fragen!$C149:$I149)</f>
        <v>Dick eitrig verklebte Augenlider</v>
      </c>
      <c r="E95" s="68" t="n">
        <v>0</v>
      </c>
      <c r="F95" s="75" t="n">
        <f aca="false">IF($A$3,LOOKUP(D$287,datenbank_heilmittel_effekte!A$2:GQ$2,datenbank_heilmittel_effekte!A92:GQ92),LOOKUP(D$287,datenbank_heilmittel_effekte!A$284:GQ$284,datenbank_heilmittel_effekte!A374:GQ374))</f>
        <v>1</v>
      </c>
      <c r="G95" s="76" t="str">
        <f aca="false">profil!BL91</f>
        <v>....</v>
      </c>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2.15" hidden="false" customHeight="true" outlineLevel="0" collapsed="false">
      <c r="A96" s="71"/>
      <c r="B96" s="72"/>
      <c r="C96" s="73" t="s">
        <v>126</v>
      </c>
      <c r="D96" s="74" t="str">
        <f aca="false">LOOKUP(help!$A$5,texte_fragen!$C$2:$I$2,texte_fragen!$C150:$I150)</f>
        <v>Rote Lidränder (Blepharitis, Hordeolum etc.)</v>
      </c>
      <c r="E96" s="68" t="n">
        <v>0</v>
      </c>
      <c r="F96" s="75" t="n">
        <f aca="false">IF($A$3,LOOKUP(D$287,datenbank_heilmittel_effekte!A$2:GQ$2,datenbank_heilmittel_effekte!A93:GQ93),LOOKUP(D$287,datenbank_heilmittel_effekte!A$284:GQ$284,datenbank_heilmittel_effekte!A375:GQ375))</f>
        <v>1</v>
      </c>
      <c r="G96" s="76" t="str">
        <f aca="false">profil!BL92</f>
        <v>....</v>
      </c>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2.15" hidden="false" customHeight="true" outlineLevel="0" collapsed="false">
      <c r="A97" s="71"/>
      <c r="B97" s="72"/>
      <c r="C97" s="73" t="s">
        <v>127</v>
      </c>
      <c r="D97" s="74" t="str">
        <f aca="false">LOOKUP(help!$A$5,texte_fragen!$C$2:$I$2,texte_fragen!$C151:$I151)</f>
        <v>Rötliche Verfärbung der Conjunctiva (Konjunctivitis, Keratitis)</v>
      </c>
      <c r="E97" s="68" t="n">
        <v>0</v>
      </c>
      <c r="F97" s="75" t="n">
        <f aca="false">IF($A$3,LOOKUP(D$287,datenbank_heilmittel_effekte!A$2:GQ$2,datenbank_heilmittel_effekte!A94:GQ94),LOOKUP(D$287,datenbank_heilmittel_effekte!A$284:GQ$284,datenbank_heilmittel_effekte!A376:GQ376))</f>
        <v>1</v>
      </c>
      <c r="G97" s="76" t="str">
        <f aca="false">profil!BL93</f>
        <v>....</v>
      </c>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2.15" hidden="false" customHeight="true" outlineLevel="0" collapsed="false">
      <c r="A98" s="71"/>
      <c r="B98" s="72"/>
      <c r="C98" s="73" t="s">
        <v>128</v>
      </c>
      <c r="D98" s="74" t="str">
        <f aca="false">LOOKUP(help!$A$5,texte_fragen!$C$2:$I$2,texte_fragen!$C152:$I152)</f>
        <v>Gelbliche Verfärbung der Conjunctiva (Ikterus)</v>
      </c>
      <c r="E98" s="68" t="n">
        <v>0</v>
      </c>
      <c r="F98" s="75" t="n">
        <f aca="false">IF($A$3,LOOKUP(D$287,datenbank_heilmittel_effekte!A$2:GQ$2,datenbank_heilmittel_effekte!A95:GQ95),LOOKUP(D$287,datenbank_heilmittel_effekte!A$284:GQ$284,datenbank_heilmittel_effekte!A377:GQ377))</f>
        <v>1</v>
      </c>
      <c r="G98" s="76" t="str">
        <f aca="false">profil!BL94</f>
        <v>....</v>
      </c>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2.15" hidden="false" customHeight="true" outlineLevel="0" collapsed="false">
      <c r="A99" s="71"/>
      <c r="B99" s="72"/>
      <c r="C99" s="73" t="s">
        <v>129</v>
      </c>
      <c r="D99" s="74" t="str">
        <f aca="false">LOOKUP(help!$A$5,texte_fragen!$C$2:$I$2,texte_fragen!$C153:$I153)</f>
        <v>Hornhauttrübung (Katarakt)</v>
      </c>
      <c r="E99" s="68" t="n">
        <v>0</v>
      </c>
      <c r="F99" s="75" t="n">
        <f aca="false">IF($A$3,LOOKUP(D$287,datenbank_heilmittel_effekte!A$2:GQ$2,datenbank_heilmittel_effekte!A96:GQ96),LOOKUP(D$287,datenbank_heilmittel_effekte!A$284:GQ$284,datenbank_heilmittel_effekte!A378:GQ378))</f>
        <v>0</v>
      </c>
      <c r="G99" s="76" t="str">
        <f aca="false">profil!BL95</f>
        <v>....</v>
      </c>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39.6" hidden="false" customHeight="true" outlineLevel="0" collapsed="false">
      <c r="A100" s="71"/>
      <c r="B100" s="78" t="str">
        <f aca="false">LOOKUP(help!$A$5,texte_fragen!$C$2:$I$2,texte_fragen!$C155:$I155)</f>
        <v>Augen: Schmerzen</v>
      </c>
      <c r="C100" s="79" t="s">
        <v>130</v>
      </c>
      <c r="D100" s="80" t="str">
        <f aca="false">LOOKUP(help!$A$5,texte_fragen!$C$2:$I$2,texte_fragen!$C156:$I156)</f>
        <v>Augen: Trockenheit, Brennen, Gefühl wie Sand</v>
      </c>
      <c r="E100" s="68" t="n">
        <v>0</v>
      </c>
      <c r="F100" s="81" t="n">
        <f aca="false">IF($A$3,LOOKUP(D$287,datenbank_heilmittel_effekte!A$2:GQ$2,datenbank_heilmittel_effekte!A97:GQ97),LOOKUP(D$287,datenbank_heilmittel_effekte!A$284:GQ$284,datenbank_heilmittel_effekte!A379:GQ379))</f>
        <v>1</v>
      </c>
      <c r="G100" s="82" t="str">
        <f aca="false">profil!BL96</f>
        <v>....</v>
      </c>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2.15" hidden="false" customHeight="true" outlineLevel="0" collapsed="false">
      <c r="A101" s="71"/>
      <c r="B101" s="72"/>
      <c r="C101" s="73" t="s">
        <v>131</v>
      </c>
      <c r="D101" s="74" t="str">
        <f aca="false">LOOKUP(help!$A$5,texte_fragen!$C$2:$I$2,texte_fragen!$C157:$I157)</f>
        <v>Augen: Druckgefühl</v>
      </c>
      <c r="E101" s="68" t="n">
        <v>0</v>
      </c>
      <c r="F101" s="75" t="n">
        <f aca="false">IF($A$3,LOOKUP(D$287,datenbank_heilmittel_effekte!A$2:GQ$2,datenbank_heilmittel_effekte!A98:GQ98),LOOKUP(D$287,datenbank_heilmittel_effekte!A$284:GQ$284,datenbank_heilmittel_effekte!A380:GQ380))</f>
        <v>0</v>
      </c>
      <c r="G101" s="76" t="str">
        <f aca="false">profil!BL97</f>
        <v>....</v>
      </c>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2.15" hidden="false" customHeight="true" outlineLevel="0" collapsed="false">
      <c r="A102" s="71"/>
      <c r="B102" s="84"/>
      <c r="C102" s="85" t="s">
        <v>132</v>
      </c>
      <c r="D102" s="86" t="str">
        <f aca="false">LOOKUP(help!$A$5,texte_fragen!$C$2:$I$2,texte_fragen!$C158:$I158)</f>
        <v>Augen: wundes, gequetschtes Gefühl</v>
      </c>
      <c r="E102" s="68" t="n">
        <v>0</v>
      </c>
      <c r="F102" s="87" t="n">
        <f aca="false">IF($A$3,LOOKUP(D$287,datenbank_heilmittel_effekte!A$2:GQ$2,datenbank_heilmittel_effekte!A99:GQ99),LOOKUP(D$287,datenbank_heilmittel_effekte!A$284:GQ$284,datenbank_heilmittel_effekte!A381:GQ381))</f>
        <v>1</v>
      </c>
      <c r="G102" s="88" t="str">
        <f aca="false">profil!BL98</f>
        <v>....</v>
      </c>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2.15" hidden="false" customHeight="true" outlineLevel="0" collapsed="false">
      <c r="A103" s="71"/>
      <c r="B103" s="72" t="str">
        <f aca="false">LOOKUP(help!$A$5,texte_fragen!$C$2:$I$2,texte_fragen!$C160:$I160)</f>
        <v>Sehen</v>
      </c>
      <c r="C103" s="73" t="s">
        <v>133</v>
      </c>
      <c r="D103" s="74" t="str">
        <f aca="false">LOOKUP(help!$A$5,texte_fragen!$C$2:$I$2,texte_fragen!$C161:$I161)</f>
        <v>Blendempfindlichkeit, Photophobie</v>
      </c>
      <c r="E103" s="68" t="n">
        <v>0</v>
      </c>
      <c r="F103" s="75" t="n">
        <f aca="false">IF($A$3,LOOKUP(D$287,datenbank_heilmittel_effekte!A$2:GQ$2,datenbank_heilmittel_effekte!A100:GQ100),LOOKUP(D$287,datenbank_heilmittel_effekte!A$284:GQ$284,datenbank_heilmittel_effekte!A382:GQ382))</f>
        <v>0</v>
      </c>
      <c r="G103" s="76" t="str">
        <f aca="false">profil!BL99</f>
        <v>....</v>
      </c>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2.15" hidden="false" customHeight="true" outlineLevel="0" collapsed="false">
      <c r="A104" s="71"/>
      <c r="B104" s="72"/>
      <c r="C104" s="73" t="s">
        <v>134</v>
      </c>
      <c r="D104" s="74" t="str">
        <f aca="false">LOOKUP(help!$A$5,texte_fragen!$C$2:$I$2,texte_fragen!$C162:$I162)</f>
        <v>Gefühl von Dunkelheit, Verlangen nach Licht (Erblindung)</v>
      </c>
      <c r="E104" s="68" t="n">
        <v>0</v>
      </c>
      <c r="F104" s="75" t="n">
        <f aca="false">IF($A$3,LOOKUP(D$287,datenbank_heilmittel_effekte!A$2:GQ$2,datenbank_heilmittel_effekte!A101:GQ101),LOOKUP(D$287,datenbank_heilmittel_effekte!A$284:GQ$284,datenbank_heilmittel_effekte!A383:GQ383))</f>
        <v>0</v>
      </c>
      <c r="G104" s="76" t="str">
        <f aca="false">profil!BL100</f>
        <v>....</v>
      </c>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2.15" hidden="false" customHeight="true" outlineLevel="0" collapsed="false">
      <c r="A105" s="71"/>
      <c r="B105" s="72"/>
      <c r="C105" s="73" t="s">
        <v>135</v>
      </c>
      <c r="D105" s="74" t="str">
        <f aca="false">LOOKUP(help!$A$5,texte_fragen!$C$2:$I$2,texte_fragen!$C163:$I163)</f>
        <v>Trüber verzerrter Blick, Akkommodationsschwierigkeiten</v>
      </c>
      <c r="E105" s="68" t="n">
        <v>0</v>
      </c>
      <c r="F105" s="75" t="n">
        <f aca="false">IF($A$3,LOOKUP(D$287,datenbank_heilmittel_effekte!A$2:GQ$2,datenbank_heilmittel_effekte!A102:GQ102),LOOKUP(D$287,datenbank_heilmittel_effekte!A$284:GQ$284,datenbank_heilmittel_effekte!A384:GQ384))</f>
        <v>0</v>
      </c>
      <c r="G105" s="76" t="str">
        <f aca="false">profil!BL101</f>
        <v>....</v>
      </c>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2.15" hidden="false" customHeight="true" outlineLevel="0" collapsed="false">
      <c r="A106" s="71"/>
      <c r="B106" s="72"/>
      <c r="C106" s="73" t="s">
        <v>136</v>
      </c>
      <c r="D106" s="74" t="str">
        <f aca="false">LOOKUP(help!$A$5,texte_fragen!$C$2:$I$2,texte_fragen!$C164:$I164)</f>
        <v>Doppelbilder, Diplopia (Spasmen, Lähmungen)</v>
      </c>
      <c r="E106" s="68" t="n">
        <v>0</v>
      </c>
      <c r="F106" s="75" t="n">
        <f aca="false">IF($A$3,LOOKUP(D$287,datenbank_heilmittel_effekte!A$2:GQ$2,datenbank_heilmittel_effekte!A103:GQ103),LOOKUP(D$287,datenbank_heilmittel_effekte!A$284:GQ$284,datenbank_heilmittel_effekte!A385:GQ385))</f>
        <v>1</v>
      </c>
      <c r="G106" s="76" t="str">
        <f aca="false">profil!BL102</f>
        <v>....</v>
      </c>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42.6" hidden="false" customHeight="true" outlineLevel="0" collapsed="false">
      <c r="A107" s="106" t="str">
        <f aca="false">LOOKUP(help!$A$5,texte_fragen!$C$2:$I$2,texte_fragen!$C166:$I166)</f>
        <v>Ohren, Hören, Schwindel</v>
      </c>
      <c r="B107" s="96" t="str">
        <f aca="false">LOOKUP(help!$A$5,texte_fragen!$C$2:$I$2,texte_fragen!$C167:$I167)</f>
        <v>Ohren: äusseres Ohr</v>
      </c>
      <c r="C107" s="97" t="s">
        <v>137</v>
      </c>
      <c r="D107" s="98" t="str">
        <f aca="false">LOOKUP(help!$A$5,texte_fragen!$C$2:$I$2,texte_fragen!$C168:$I168)</f>
        <v>Eitrige Absonderungen: (Otorrhoe)</v>
      </c>
      <c r="E107" s="68" t="n">
        <v>0</v>
      </c>
      <c r="F107" s="99" t="n">
        <f aca="false">IF($A$3,LOOKUP(D$287,datenbank_heilmittel_effekte!A$2:GQ$2,datenbank_heilmittel_effekte!A104:GQ104),LOOKUP(D$287,datenbank_heilmittel_effekte!A$284:GQ$284,datenbank_heilmittel_effekte!A386:GQ386))</f>
        <v>0</v>
      </c>
      <c r="G107" s="100" t="str">
        <f aca="false">profil!BL103</f>
        <v>....</v>
      </c>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2.15" hidden="false" customHeight="true" outlineLevel="0" collapsed="false">
      <c r="A108" s="107"/>
      <c r="B108" s="72"/>
      <c r="C108" s="73" t="s">
        <v>138</v>
      </c>
      <c r="D108" s="74" t="str">
        <f aca="false">LOOKUP(help!$A$5,texte_fragen!$C$2:$I$2,texte_fragen!$C169:$I169)</f>
        <v>Hautdefekte im oder hinter dem Ohr</v>
      </c>
      <c r="E108" s="68" t="n">
        <v>0</v>
      </c>
      <c r="F108" s="75" t="n">
        <f aca="false">IF($A$3,LOOKUP(D$287,datenbank_heilmittel_effekte!A$2:GQ$2,datenbank_heilmittel_effekte!A105:GQ105),LOOKUP(D$287,datenbank_heilmittel_effekte!A$284:GQ$284,datenbank_heilmittel_effekte!A387:GQ387))</f>
        <v>0</v>
      </c>
      <c r="G108" s="76" t="str">
        <f aca="false">profil!BL104</f>
        <v>....</v>
      </c>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34.9" hidden="false" customHeight="true" outlineLevel="0" collapsed="false">
      <c r="A109" s="107"/>
      <c r="B109" s="78" t="str">
        <f aca="false">LOOKUP(help!$A$5,texte_fragen!$C$2:$I$2,texte_fragen!$C171:$I171)</f>
        <v>Ohren: Schmerzen</v>
      </c>
      <c r="C109" s="79" t="s">
        <v>139</v>
      </c>
      <c r="D109" s="80" t="str">
        <f aca="false">LOOKUP(help!$A$5,texte_fragen!$C$2:$I$2,texte_fragen!$C172:$I172)</f>
        <v>Ohren: dumpfer Schmerz (Druck-, Schweregefühl)</v>
      </c>
      <c r="E109" s="68" t="n">
        <v>0</v>
      </c>
      <c r="F109" s="81" t="n">
        <f aca="false">IF($A$3,LOOKUP(D$287,datenbank_heilmittel_effekte!A$2:GQ$2,datenbank_heilmittel_effekte!A106:GQ106),LOOKUP(D$287,datenbank_heilmittel_effekte!A$284:GQ$284,datenbank_heilmittel_effekte!A388:GQ388))</f>
        <v>1</v>
      </c>
      <c r="G109" s="82" t="str">
        <f aca="false">profil!BL105</f>
        <v>....</v>
      </c>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2.15" hidden="false" customHeight="true" outlineLevel="0" collapsed="false">
      <c r="A110" s="107"/>
      <c r="B110" s="72"/>
      <c r="C110" s="73" t="s">
        <v>140</v>
      </c>
      <c r="D110" s="74" t="str">
        <f aca="false">LOOKUP(help!$A$5,texte_fragen!$C$2:$I$2,texte_fragen!$C173:$I173)</f>
        <v>Ohren: akuter Schmerz (stechend, reißend)</v>
      </c>
      <c r="E110" s="68" t="n">
        <v>0</v>
      </c>
      <c r="F110" s="75" t="n">
        <f aca="false">IF($A$3,LOOKUP(D$287,datenbank_heilmittel_effekte!A$2:GQ$2,datenbank_heilmittel_effekte!A107:GQ107),LOOKUP(D$287,datenbank_heilmittel_effekte!A$284:GQ$284,datenbank_heilmittel_effekte!A389:GQ389))</f>
        <v>1</v>
      </c>
      <c r="G110" s="76" t="str">
        <f aca="false">profil!BL106</f>
        <v>....</v>
      </c>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22.15" hidden="false" customHeight="true" outlineLevel="0" collapsed="false">
      <c r="A111" s="107"/>
      <c r="B111" s="84"/>
      <c r="C111" s="85" t="s">
        <v>141</v>
      </c>
      <c r="D111" s="86" t="str">
        <f aca="false">LOOKUP(help!$A$5,texte_fragen!$C$2:$I$2,texte_fragen!$C174:$I174)</f>
        <v>Ohren: Juckreiz im Gehörgang</v>
      </c>
      <c r="E111" s="68" t="n">
        <v>0</v>
      </c>
      <c r="F111" s="87" t="n">
        <f aca="false">IF($A$3,LOOKUP(D$287,datenbank_heilmittel_effekte!A$2:GQ$2,datenbank_heilmittel_effekte!A108:GQ108),LOOKUP(D$287,datenbank_heilmittel_effekte!A$284:GQ$284,datenbank_heilmittel_effekte!A390:GQ390))</f>
        <v>1</v>
      </c>
      <c r="G111" s="88" t="str">
        <f aca="false">profil!BL107</f>
        <v>....</v>
      </c>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22.15" hidden="false" customHeight="true" outlineLevel="0" collapsed="false">
      <c r="A112" s="107"/>
      <c r="B112" s="78" t="str">
        <f aca="false">LOOKUP(help!$A$5,texte_fragen!$C$2:$I$2,texte_fragen!$C176:$I176)</f>
        <v>Hören</v>
      </c>
      <c r="C112" s="79" t="s">
        <v>142</v>
      </c>
      <c r="D112" s="80" t="str">
        <f aca="false">LOOKUP(help!$A$5,texte_fragen!$C$2:$I$2,texte_fragen!$C177:$I177)</f>
        <v>Gefühl zu scharfen Hörens, Lärmempfindlichkeit</v>
      </c>
      <c r="E112" s="68" t="n">
        <v>0</v>
      </c>
      <c r="F112" s="81" t="n">
        <f aca="false">IF($A$3,LOOKUP(D$287,datenbank_heilmittel_effekte!A$2:GQ$2,datenbank_heilmittel_effekte!A109:GQ109),LOOKUP(D$287,datenbank_heilmittel_effekte!A$284:GQ$284,datenbank_heilmittel_effekte!A391:GQ391))</f>
        <v>1</v>
      </c>
      <c r="G112" s="82" t="str">
        <f aca="false">profil!BL108</f>
        <v>....</v>
      </c>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2.15" hidden="false" customHeight="true" outlineLevel="0" collapsed="false">
      <c r="A113" s="107"/>
      <c r="B113" s="72"/>
      <c r="C113" s="73" t="s">
        <v>143</v>
      </c>
      <c r="D113" s="74" t="str">
        <f aca="false">LOOKUP(help!$A$5,texte_fragen!$C$2:$I$2,texte_fragen!$C178:$I178)</f>
        <v>Verstopfungsgefühl (Tubenkatarrh)</v>
      </c>
      <c r="E113" s="68" t="n">
        <v>0</v>
      </c>
      <c r="F113" s="75" t="n">
        <f aca="false">IF($A$3,LOOKUP(D$287,datenbank_heilmittel_effekte!A$2:GQ$2,datenbank_heilmittel_effekte!A110:GQ110),LOOKUP(D$287,datenbank_heilmittel_effekte!A$284:GQ$284,datenbank_heilmittel_effekte!A392:GQ392))</f>
        <v>0</v>
      </c>
      <c r="G113" s="76" t="str">
        <f aca="false">profil!BL109</f>
        <v>....</v>
      </c>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2.15" hidden="false" customHeight="true" outlineLevel="0" collapsed="false">
      <c r="A114" s="107"/>
      <c r="B114" s="72"/>
      <c r="C114" s="73" t="s">
        <v>144</v>
      </c>
      <c r="D114" s="74" t="str">
        <f aca="false">LOOKUP(help!$A$5,texte_fragen!$C$2:$I$2,texte_fragen!$C179:$I179)</f>
        <v>Richtige Hörminderung, Taubheit</v>
      </c>
      <c r="E114" s="68" t="n">
        <v>0</v>
      </c>
      <c r="F114" s="75" t="n">
        <f aca="false">IF($A$3,LOOKUP(D$287,datenbank_heilmittel_effekte!A$2:GQ$2,datenbank_heilmittel_effekte!A111:GQ111),LOOKUP(D$287,datenbank_heilmittel_effekte!A$284:GQ$284,datenbank_heilmittel_effekte!A393:GQ393))</f>
        <v>2</v>
      </c>
      <c r="G114" s="76" t="str">
        <f aca="false">profil!BL110</f>
        <v>....</v>
      </c>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2.15" hidden="false" customHeight="true" outlineLevel="0" collapsed="false">
      <c r="A115" s="107"/>
      <c r="B115" s="84"/>
      <c r="C115" s="85" t="s">
        <v>145</v>
      </c>
      <c r="D115" s="86" t="str">
        <f aca="false">LOOKUP(help!$A$5,texte_fragen!$C$2:$I$2,texte_fragen!$C180:$I180)</f>
        <v>Tinnitus (Summen, Brummen, Zischen, Klingen)</v>
      </c>
      <c r="E115" s="68" t="n">
        <v>0</v>
      </c>
      <c r="F115" s="87" t="n">
        <f aca="false">IF($A$3,LOOKUP(D$287,datenbank_heilmittel_effekte!A$2:GQ$2,datenbank_heilmittel_effekte!A112:GQ112),LOOKUP(D$287,datenbank_heilmittel_effekte!A$284:GQ$284,datenbank_heilmittel_effekte!A394:GQ394))</f>
        <v>0</v>
      </c>
      <c r="G115" s="88" t="str">
        <f aca="false">profil!BL111</f>
        <v>....</v>
      </c>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2.15" hidden="false" customHeight="true" outlineLevel="0" collapsed="false">
      <c r="A116" s="107"/>
      <c r="B116" s="72" t="str">
        <f aca="false">LOOKUP(help!$A$5,texte_fragen!$C$2:$I$2,texte_fragen!$C182:$I182)</f>
        <v>Schwindel</v>
      </c>
      <c r="C116" s="73" t="s">
        <v>146</v>
      </c>
      <c r="D116" s="74" t="str">
        <f aca="false">LOOKUP(help!$A$5,texte_fragen!$C$2:$I$2,texte_fragen!$C183:$I183)</f>
        <v>Schwindel, Fallneigung, Gleichgewichtsstörung</v>
      </c>
      <c r="E116" s="68" t="n">
        <v>0</v>
      </c>
      <c r="F116" s="75" t="n">
        <f aca="false">IF($A$3,LOOKUP(D$287,datenbank_heilmittel_effekte!A$2:GQ$2,datenbank_heilmittel_effekte!A113:GQ113),LOOKUP(D$287,datenbank_heilmittel_effekte!A$284:GQ$284,datenbank_heilmittel_effekte!A395:GQ395))</f>
        <v>1</v>
      </c>
      <c r="G116" s="76" t="str">
        <f aca="false">profil!BL112</f>
        <v>....</v>
      </c>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2.15" hidden="false" customHeight="true" outlineLevel="0" collapsed="false">
      <c r="A117" s="113"/>
      <c r="B117" s="90"/>
      <c r="C117" s="91" t="s">
        <v>147</v>
      </c>
      <c r="D117" s="92" t="str">
        <f aca="false">LOOKUP(help!$A$5,texte_fragen!$C$2:$I$2,texte_fragen!$C184:$I184)</f>
        <v>Höhenschwindel, -angst, Angst beim Blick in die Tiefe</v>
      </c>
      <c r="E117" s="68" t="n">
        <v>0</v>
      </c>
      <c r="F117" s="93" t="n">
        <f aca="false">IF($A$3,LOOKUP(D$287,datenbank_heilmittel_effekte!A$2:GQ$2,datenbank_heilmittel_effekte!A114:GQ114),LOOKUP(D$287,datenbank_heilmittel_effekte!A$284:GQ$284,datenbank_heilmittel_effekte!A396:GQ396))</f>
        <v>0</v>
      </c>
      <c r="G117" s="94" t="str">
        <f aca="false">profil!BL113</f>
        <v>....</v>
      </c>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2.15" hidden="false" customHeight="true" outlineLevel="0" collapsed="false">
      <c r="A118" s="71" t="str">
        <f aca="false">LOOKUP(help!$A$5,texte_fragen!$C$2:$I$2,texte_fragen!$C186:$I186)</f>
        <v>Nase, Rachen und Hals</v>
      </c>
      <c r="B118" s="72" t="str">
        <f aca="false">LOOKUP(help!$A$5,texte_fragen!$C$2:$I$2,texte_fragen!$C188:$I188)</f>
        <v>Nase</v>
      </c>
      <c r="C118" s="73" t="s">
        <v>148</v>
      </c>
      <c r="D118" s="74" t="str">
        <f aca="false">LOOKUP(help!$A$5,texte_fragen!$C$2:$I$2,texte_fragen!$C189:$I189)</f>
        <v>Oft verstopfte Nase</v>
      </c>
      <c r="E118" s="68" t="n">
        <v>0</v>
      </c>
      <c r="F118" s="75" t="n">
        <f aca="false">IF($A$3,LOOKUP(D$287,datenbank_heilmittel_effekte!A$2:GQ$2,datenbank_heilmittel_effekte!A115:GQ115),LOOKUP(D$287,datenbank_heilmittel_effekte!A$284:GQ$284,datenbank_heilmittel_effekte!A397:GQ397))</f>
        <v>1</v>
      </c>
      <c r="G118" s="76" t="str">
        <f aca="false">profil!BL114</f>
        <v>....</v>
      </c>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2.15" hidden="false" customHeight="true" outlineLevel="0" collapsed="false">
      <c r="A119" s="71"/>
      <c r="B119" s="72"/>
      <c r="C119" s="73" t="s">
        <v>149</v>
      </c>
      <c r="D119" s="74" t="str">
        <f aca="false">LOOKUP(help!$A$5,texte_fragen!$C$2:$I$2,texte_fragen!$C190:$I190)</f>
        <v>Häufiges Nasenbluten (Epistaxis)</v>
      </c>
      <c r="E119" s="68" t="n">
        <v>0</v>
      </c>
      <c r="F119" s="75" t="n">
        <f aca="false">IF($A$3,LOOKUP(D$287,datenbank_heilmittel_effekte!A$2:GQ$2,datenbank_heilmittel_effekte!A116:GQ116),LOOKUP(D$287,datenbank_heilmittel_effekte!A$284:GQ$284,datenbank_heilmittel_effekte!A398:GQ398))</f>
        <v>1</v>
      </c>
      <c r="G119" s="76" t="str">
        <f aca="false">profil!BL115</f>
        <v>....</v>
      </c>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2.15" hidden="false" customHeight="true" outlineLevel="0" collapsed="false">
      <c r="A120" s="71"/>
      <c r="B120" s="72"/>
      <c r="C120" s="73" t="s">
        <v>150</v>
      </c>
      <c r="D120" s="74" t="str">
        <f aca="false">LOOKUP(help!$A$5,texte_fragen!$C$2:$I$2,texte_fragen!$C191:$I191)</f>
        <v>Häufig Schnupfen oder ständig laufende Nase (Erkältungen)</v>
      </c>
      <c r="E120" s="68" t="n">
        <v>0</v>
      </c>
      <c r="F120" s="75" t="n">
        <f aca="false">IF($A$3,LOOKUP(D$287,datenbank_heilmittel_effekte!A$2:GQ$2,datenbank_heilmittel_effekte!A117:GQ117),LOOKUP(D$287,datenbank_heilmittel_effekte!A$284:GQ$284,datenbank_heilmittel_effekte!A399:GQ399))</f>
        <v>2</v>
      </c>
      <c r="G120" s="76" t="str">
        <f aca="false">profil!BL116</f>
        <v>....</v>
      </c>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48" hidden="false" customHeight="true" outlineLevel="0" collapsed="false">
      <c r="A121" s="71"/>
      <c r="B121" s="78" t="str">
        <f aca="false">LOOKUP(help!$A$5,texte_fragen!$C$2:$I$2,texte_fragen!$C193:$I193)</f>
        <v>Rachen (Pharynx)</v>
      </c>
      <c r="C121" s="79" t="s">
        <v>151</v>
      </c>
      <c r="D121" s="80" t="str">
        <f aca="false">LOOKUP(help!$A$5,texte_fragen!$C$2:$I$2,texte_fragen!$C194:$I194)</f>
        <v>Geschwollener oder sehr roter Rachen</v>
      </c>
      <c r="E121" s="68" t="n">
        <v>0</v>
      </c>
      <c r="F121" s="81" t="n">
        <f aca="false">IF($A$3,LOOKUP(D$287,datenbank_heilmittel_effekte!A$2:GQ$2,datenbank_heilmittel_effekte!A118:GQ118),LOOKUP(D$287,datenbank_heilmittel_effekte!A$284:GQ$284,datenbank_heilmittel_effekte!A400:GQ400))</f>
        <v>1</v>
      </c>
      <c r="G121" s="82" t="str">
        <f aca="false">profil!BL117</f>
        <v>....</v>
      </c>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2.15" hidden="false" customHeight="true" outlineLevel="0" collapsed="false">
      <c r="A122" s="71"/>
      <c r="B122" s="72"/>
      <c r="C122" s="73" t="s">
        <v>152</v>
      </c>
      <c r="D122" s="74" t="str">
        <f aca="false">LOOKUP(help!$A$5,texte_fragen!$C$2:$I$2,texte_fragen!$C195:$I195)</f>
        <v>Pat. muss sich ständig räuspern</v>
      </c>
      <c r="E122" s="68" t="n">
        <v>0</v>
      </c>
      <c r="F122" s="75" t="n">
        <f aca="false">IF($A$3,LOOKUP(D$287,datenbank_heilmittel_effekte!A$2:GQ$2,datenbank_heilmittel_effekte!A119:GQ119),LOOKUP(D$287,datenbank_heilmittel_effekte!A$284:GQ$284,datenbank_heilmittel_effekte!A401:GQ401))</f>
        <v>1</v>
      </c>
      <c r="G122" s="76" t="str">
        <f aca="false">profil!BL118</f>
        <v>....</v>
      </c>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2.15" hidden="false" customHeight="true" outlineLevel="0" collapsed="false">
      <c r="A123" s="71"/>
      <c r="B123" s="72"/>
      <c r="C123" s="73" t="s">
        <v>153</v>
      </c>
      <c r="D123" s="74" t="str">
        <f aca="false">LOOKUP(help!$A$5,texte_fragen!$C$2:$I$2,texte_fragen!$C196:$I196)</f>
        <v>Trockenes oder brennendes Gefühl im Hals</v>
      </c>
      <c r="E123" s="68" t="n">
        <v>0</v>
      </c>
      <c r="F123" s="75" t="n">
        <f aca="false">IF($A$3,LOOKUP(D$287,datenbank_heilmittel_effekte!A$2:GQ$2,datenbank_heilmittel_effekte!A120:GQ120),LOOKUP(D$287,datenbank_heilmittel_effekte!A$284:GQ$284,datenbank_heilmittel_effekte!A402:GQ402))</f>
        <v>0</v>
      </c>
      <c r="G123" s="76" t="str">
        <f aca="false">profil!BL119</f>
        <v>....</v>
      </c>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2.15" hidden="false" customHeight="true" outlineLevel="0" collapsed="false">
      <c r="A124" s="71"/>
      <c r="B124" s="72"/>
      <c r="C124" s="73" t="s">
        <v>154</v>
      </c>
      <c r="D124" s="74" t="str">
        <f aca="false">LOOKUP(help!$A$5,texte_fragen!$C$2:$I$2,texte_fragen!$C197:$I197)</f>
        <v>Stechendes Gefühl oder Splittergefühl</v>
      </c>
      <c r="E124" s="68" t="n">
        <v>0</v>
      </c>
      <c r="F124" s="75" t="n">
        <f aca="false">IF($A$3,LOOKUP(D$287,datenbank_heilmittel_effekte!A$2:GQ$2,datenbank_heilmittel_effekte!A121:GQ121),LOOKUP(D$287,datenbank_heilmittel_effekte!A$284:GQ$284,datenbank_heilmittel_effekte!A403:GQ403))</f>
        <v>0</v>
      </c>
      <c r="G124" s="76" t="str">
        <f aca="false">profil!BL120</f>
        <v>....</v>
      </c>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2.15" hidden="false" customHeight="true" outlineLevel="0" collapsed="false">
      <c r="A125" s="71"/>
      <c r="B125" s="72"/>
      <c r="C125" s="73" t="s">
        <v>155</v>
      </c>
      <c r="D125" s="74" t="str">
        <f aca="false">LOOKUP(help!$A$5,texte_fragen!$C$2:$I$2,texte_fragen!$C198:$I198)</f>
        <v>Engegefühl im Hals (erstickend)</v>
      </c>
      <c r="E125" s="68" t="n">
        <v>0</v>
      </c>
      <c r="F125" s="75" t="n">
        <f aca="false">IF($A$3,LOOKUP(D$287,datenbank_heilmittel_effekte!A$2:GQ$2,datenbank_heilmittel_effekte!A122:GQ122),LOOKUP(D$287,datenbank_heilmittel_effekte!A$284:GQ$284,datenbank_heilmittel_effekte!A404:GQ404))</f>
        <v>1</v>
      </c>
      <c r="G125" s="76" t="str">
        <f aca="false">profil!BL121</f>
        <v>....</v>
      </c>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2.15" hidden="false" customHeight="true" outlineLevel="0" collapsed="false">
      <c r="A126" s="71"/>
      <c r="B126" s="84"/>
      <c r="C126" s="85" t="s">
        <v>156</v>
      </c>
      <c r="D126" s="86" t="str">
        <f aca="false">LOOKUP(help!$A$5,texte_fragen!$C$2:$I$2,texte_fragen!$C199:$I199)</f>
        <v>Akuter Halsschmerz, schlimmer beim Schlucken (Angina)</v>
      </c>
      <c r="E126" s="68" t="n">
        <v>0</v>
      </c>
      <c r="F126" s="87" t="n">
        <f aca="false">IF($A$3,LOOKUP(D$287,datenbank_heilmittel_effekte!A$2:GQ$2,datenbank_heilmittel_effekte!A123:GQ123),LOOKUP(D$287,datenbank_heilmittel_effekte!A$284:GQ$284,datenbank_heilmittel_effekte!A405:GQ405))</f>
        <v>2</v>
      </c>
      <c r="G126" s="88" t="str">
        <f aca="false">profil!BL122</f>
        <v>....</v>
      </c>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48.6" hidden="false" customHeight="true" outlineLevel="0" collapsed="false">
      <c r="A127" s="71"/>
      <c r="B127" s="72" t="str">
        <f aca="false">LOOKUP(help!$A$5,texte_fragen!$C$2:$I$2,texte_fragen!$C201:$I201)</f>
        <v>Hals, Kehle, Stimme</v>
      </c>
      <c r="C127" s="73" t="s">
        <v>157</v>
      </c>
      <c r="D127" s="74" t="str">
        <f aca="false">LOOKUP(help!$A$5,texte_fragen!$C$2:$I$2,texte_fragen!$C202:$I202)</f>
        <v>Schmerzen oder Reizung von Kehle oder Luftröhre</v>
      </c>
      <c r="E127" s="68" t="n">
        <v>0</v>
      </c>
      <c r="F127" s="75" t="n">
        <f aca="false">IF($A$3,LOOKUP(D$287,datenbank_heilmittel_effekte!A$2:GQ$2,datenbank_heilmittel_effekte!A124:GQ124),LOOKUP(D$287,datenbank_heilmittel_effekte!A$284:GQ$284,datenbank_heilmittel_effekte!A406:GQ406))</f>
        <v>1</v>
      </c>
      <c r="G127" s="76" t="str">
        <f aca="false">profil!BL123</f>
        <v>....</v>
      </c>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2.15" hidden="false" customHeight="true" outlineLevel="0" collapsed="false">
      <c r="A128" s="71"/>
      <c r="B128" s="72"/>
      <c r="C128" s="73" t="s">
        <v>158</v>
      </c>
      <c r="D128" s="74" t="str">
        <f aca="false">LOOKUP(help!$A$5,texte_fragen!$C$2:$I$2,texte_fragen!$C203:$I203)</f>
        <v>Heiserkeit oder Stimmverlust (Aphonie)</v>
      </c>
      <c r="E128" s="68" t="n">
        <v>0</v>
      </c>
      <c r="F128" s="75" t="n">
        <f aca="false">IF($A$3,LOOKUP(D$287,datenbank_heilmittel_effekte!A$2:GQ$2,datenbank_heilmittel_effekte!A125:GQ125),LOOKUP(D$287,datenbank_heilmittel_effekte!A$284:GQ$284,datenbank_heilmittel_effekte!A407:GQ407))</f>
        <v>0</v>
      </c>
      <c r="G128" s="76" t="str">
        <f aca="false">profil!BL124</f>
        <v>....</v>
      </c>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2.15" hidden="false" customHeight="true" outlineLevel="0" collapsed="false">
      <c r="A129" s="71"/>
      <c r="B129" s="72"/>
      <c r="C129" s="73" t="s">
        <v>159</v>
      </c>
      <c r="D129" s="74" t="str">
        <f aca="false">LOOKUP(help!$A$5,texte_fragen!$C$2:$I$2,texte_fragen!$C204:$I204)</f>
        <v>Schwellung von Hals- oder Kieferlymphknoten</v>
      </c>
      <c r="E129" s="68" t="n">
        <v>0</v>
      </c>
      <c r="F129" s="75" t="n">
        <f aca="false">IF($A$3,LOOKUP(D$287,datenbank_heilmittel_effekte!A$2:GQ$2,datenbank_heilmittel_effekte!A126:GQ126),LOOKUP(D$287,datenbank_heilmittel_effekte!A$284:GQ$284,datenbank_heilmittel_effekte!A408:GQ408))</f>
        <v>1</v>
      </c>
      <c r="G129" s="76" t="str">
        <f aca="false">profil!BL125</f>
        <v>....</v>
      </c>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2.15" hidden="false" customHeight="true" outlineLevel="0" collapsed="false">
      <c r="A130" s="71"/>
      <c r="B130" s="72"/>
      <c r="C130" s="73" t="s">
        <v>160</v>
      </c>
      <c r="D130" s="74" t="str">
        <f aca="false">LOOKUP(help!$A$5,texte_fragen!$C$2:$I$2,texte_fragen!$C205:$I205)</f>
        <v>Schilddrüsenschwellung (Kropf, Struma)</v>
      </c>
      <c r="E130" s="68" t="n">
        <v>0</v>
      </c>
      <c r="F130" s="75" t="n">
        <f aca="false">IF($A$3,LOOKUP(D$287,datenbank_heilmittel_effekte!A$2:GQ$2,datenbank_heilmittel_effekte!A127:GQ127),LOOKUP(D$287,datenbank_heilmittel_effekte!A$284:GQ$284,datenbank_heilmittel_effekte!A409:GQ409))</f>
        <v>0</v>
      </c>
      <c r="G130" s="76" t="str">
        <f aca="false">profil!BL126</f>
        <v>....</v>
      </c>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22.15" hidden="false" customHeight="true" outlineLevel="0" collapsed="false">
      <c r="A131" s="71"/>
      <c r="B131" s="72"/>
      <c r="C131" s="73" t="s">
        <v>161</v>
      </c>
      <c r="D131" s="74" t="str">
        <f aca="false">LOOKUP(help!$A$5,texte_fragen!$C$2:$I$2,texte_fragen!$C206:$I206)</f>
        <v>Schwellung der (Ohr-) Speicheldrüsen (Mumps)</v>
      </c>
      <c r="E131" s="68" t="n">
        <v>0</v>
      </c>
      <c r="F131" s="75" t="n">
        <f aca="false">IF($A$3,LOOKUP(D$287,datenbank_heilmittel_effekte!A$2:GQ$2,datenbank_heilmittel_effekte!A128:GQ128),LOOKUP(D$287,datenbank_heilmittel_effekte!A$284:GQ$284,datenbank_heilmittel_effekte!A410:GQ410))</f>
        <v>0</v>
      </c>
      <c r="G131" s="76" t="str">
        <f aca="false">profil!BL127</f>
        <v>....</v>
      </c>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52.15" hidden="false" customHeight="true" outlineLevel="0" collapsed="false">
      <c r="A132" s="106" t="str">
        <f aca="false">LOOKUP(help!$A$5,texte_fragen!$C$2:$I$2,texte_fragen!$C208:$I208)</f>
        <v>Mund und Zunge</v>
      </c>
      <c r="B132" s="96" t="str">
        <f aca="false">LOOKUP(help!$A$5,texte_fragen!$C$2:$I$2,texte_fragen!$C210:$I210)</f>
        <v>Mund: Allgemeines</v>
      </c>
      <c r="C132" s="97" t="s">
        <v>162</v>
      </c>
      <c r="D132" s="98" t="str">
        <f aca="false">LOOKUP(help!$A$5,texte_fragen!$C$2:$I$2,texte_fragen!$C211:$I211)</f>
        <v>Übler Mundgeruch</v>
      </c>
      <c r="E132" s="68" t="n">
        <v>0</v>
      </c>
      <c r="F132" s="99" t="n">
        <f aca="false">IF($A$3,LOOKUP(D$287,datenbank_heilmittel_effekte!A$2:GQ$2,datenbank_heilmittel_effekte!A129:GQ129),LOOKUP(D$287,datenbank_heilmittel_effekte!A$284:GQ$284,datenbank_heilmittel_effekte!A411:GQ411))</f>
        <v>2</v>
      </c>
      <c r="G132" s="100" t="str">
        <f aca="false">profil!BL128</f>
        <v>....</v>
      </c>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2.15" hidden="false" customHeight="true" outlineLevel="0" collapsed="false">
      <c r="A133" s="107"/>
      <c r="B133" s="72"/>
      <c r="C133" s="73" t="s">
        <v>163</v>
      </c>
      <c r="D133" s="74" t="str">
        <f aca="false">LOOKUP(help!$A$5,texte_fragen!$C$2:$I$2,texte_fragen!$C212:$I212)</f>
        <v>Überstarker Speichelfluss (Sialorrhoe, Hypersalivation)</v>
      </c>
      <c r="E133" s="68" t="n">
        <v>0</v>
      </c>
      <c r="F133" s="75" t="n">
        <f aca="false">IF($A$3,LOOKUP(D$287,datenbank_heilmittel_effekte!A$2:GQ$2,datenbank_heilmittel_effekte!A130:GQ130),LOOKUP(D$287,datenbank_heilmittel_effekte!A$284:GQ$284,datenbank_heilmittel_effekte!A412:GQ412))</f>
        <v>1</v>
      </c>
      <c r="G133" s="76" t="str">
        <f aca="false">profil!BL129</f>
        <v>....</v>
      </c>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22.15" hidden="false" customHeight="true" outlineLevel="0" collapsed="false">
      <c r="A134" s="107"/>
      <c r="B134" s="72"/>
      <c r="C134" s="73" t="s">
        <v>164</v>
      </c>
      <c r="D134" s="74" t="str">
        <f aca="false">LOOKUP(help!$A$5,texte_fragen!$C$2:$I$2,texte_fragen!$C213:$I213)</f>
        <v>Belegte Zunge (weiss oder gelb)</v>
      </c>
      <c r="E134" s="68" t="n">
        <v>0</v>
      </c>
      <c r="F134" s="75" t="n">
        <f aca="false">IF($A$3,LOOKUP(D$287,datenbank_heilmittel_effekte!A$2:GQ$2,datenbank_heilmittel_effekte!A131:GQ131),LOOKUP(D$287,datenbank_heilmittel_effekte!A$284:GQ$284,datenbank_heilmittel_effekte!A413:GQ413))</f>
        <v>2</v>
      </c>
      <c r="G134" s="76" t="str">
        <f aca="false">profil!BL130</f>
        <v>....</v>
      </c>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2.15" hidden="false" customHeight="true" outlineLevel="0" collapsed="false">
      <c r="A135" s="107"/>
      <c r="B135" s="72"/>
      <c r="C135" s="73" t="s">
        <v>165</v>
      </c>
      <c r="D135" s="74" t="str">
        <f aca="false">LOOKUP(help!$A$5,texte_fragen!$C$2:$I$2,texte_fragen!$C214:$I214)</f>
        <v>Teigiges Zungengewebe, Zahneindrücke</v>
      </c>
      <c r="E135" s="68" t="n">
        <v>3</v>
      </c>
      <c r="F135" s="75" t="n">
        <f aca="false">IF($A$3,LOOKUP(D$287,datenbank_heilmittel_effekte!A$2:GQ$2,datenbank_heilmittel_effekte!A132:GQ132),LOOKUP(D$287,datenbank_heilmittel_effekte!A$284:GQ$284,datenbank_heilmittel_effekte!A414:GQ414))</f>
        <v>0</v>
      </c>
      <c r="G135" s="76" t="str">
        <f aca="false">profil!BL131</f>
        <v>....</v>
      </c>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22.15" hidden="false" customHeight="true" outlineLevel="0" collapsed="false">
      <c r="A136" s="107"/>
      <c r="B136" s="72"/>
      <c r="C136" s="73" t="s">
        <v>166</v>
      </c>
      <c r="D136" s="74" t="str">
        <f aca="false">LOOKUP(help!$A$5,texte_fragen!$C$2:$I$2,texte_fragen!$C215:$I215)</f>
        <v>Zahnfleischdefekte, geschwollen, blutend, geschwürig (Gingivitis)</v>
      </c>
      <c r="E136" s="68" t="n">
        <v>0</v>
      </c>
      <c r="F136" s="75" t="n">
        <f aca="false">IF($A$3,LOOKUP(D$287,datenbank_heilmittel_effekte!A$2:GQ$2,datenbank_heilmittel_effekte!A133:GQ133),LOOKUP(D$287,datenbank_heilmittel_effekte!A$284:GQ$284,datenbank_heilmittel_effekte!A415:GQ415))</f>
        <v>1</v>
      </c>
      <c r="G136" s="76" t="str">
        <f aca="false">profil!BL132</f>
        <v>....</v>
      </c>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22.15" hidden="false" customHeight="true" outlineLevel="0" collapsed="false">
      <c r="A137" s="107"/>
      <c r="B137" s="72"/>
      <c r="C137" s="73" t="s">
        <v>167</v>
      </c>
      <c r="D137" s="74" t="str">
        <f aca="false">LOOKUP(help!$A$5,texte_fragen!$C$2:$I$2,texte_fragen!$C216:$I216)</f>
        <v>Zahnverlust oder Schleimhautablösung</v>
      </c>
      <c r="E137" s="68" t="n">
        <v>0</v>
      </c>
      <c r="F137" s="75" t="n">
        <f aca="false">IF($A$3,LOOKUP(D$287,datenbank_heilmittel_effekte!A$2:GQ$2,datenbank_heilmittel_effekte!A134:GQ134),LOOKUP(D$287,datenbank_heilmittel_effekte!A$284:GQ$284,datenbank_heilmittel_effekte!A416:GQ416))</f>
        <v>0</v>
      </c>
      <c r="G137" s="76" t="str">
        <f aca="false">profil!BL133</f>
        <v>....</v>
      </c>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22.15" hidden="false" customHeight="true" outlineLevel="0" collapsed="false">
      <c r="A138" s="107"/>
      <c r="B138" s="72"/>
      <c r="C138" s="73" t="s">
        <v>168</v>
      </c>
      <c r="D138" s="74" t="str">
        <f aca="false">LOOKUP(help!$A$5,texte_fragen!$C$2:$I$2,texte_fragen!$C217:$I217)</f>
        <v>Zahnverfall, brüchige Zähne</v>
      </c>
      <c r="E138" s="68" t="n">
        <v>7</v>
      </c>
      <c r="F138" s="75" t="n">
        <f aca="false">IF($A$3,LOOKUP(D$287,datenbank_heilmittel_effekte!A$2:GQ$2,datenbank_heilmittel_effekte!A135:GQ135),LOOKUP(D$287,datenbank_heilmittel_effekte!A$284:GQ$284,datenbank_heilmittel_effekte!A417:GQ417))</f>
        <v>1</v>
      </c>
      <c r="G138" s="76" t="str">
        <f aca="false">profil!BL134</f>
        <v>....</v>
      </c>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46.15" hidden="false" customHeight="true" outlineLevel="0" collapsed="false">
      <c r="A139" s="107"/>
      <c r="B139" s="78" t="str">
        <f aca="false">LOOKUP(help!$A$5,texte_fragen!$C$2:$I$2,texte_fragen!$C219:$I219)</f>
        <v>Mund: Schmerzen und Empfindungen</v>
      </c>
      <c r="C139" s="79" t="s">
        <v>169</v>
      </c>
      <c r="D139" s="80" t="str">
        <f aca="false">LOOKUP(help!$A$5,texte_fragen!$C$2:$I$2,texte_fragen!$C220:$I220)</f>
        <v>Zahnschmerz</v>
      </c>
      <c r="E139" s="68" t="n">
        <v>0</v>
      </c>
      <c r="F139" s="81" t="n">
        <f aca="false">IF($A$3,LOOKUP(D$287,datenbank_heilmittel_effekte!A$2:GQ$2,datenbank_heilmittel_effekte!A136:GQ136),LOOKUP(D$287,datenbank_heilmittel_effekte!A$284:GQ$284,datenbank_heilmittel_effekte!A418:GQ418))</f>
        <v>0</v>
      </c>
      <c r="G139" s="82" t="str">
        <f aca="false">profil!BL135</f>
        <v>....</v>
      </c>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22.15" hidden="false" customHeight="true" outlineLevel="0" collapsed="false">
      <c r="A140" s="107"/>
      <c r="B140" s="72"/>
      <c r="C140" s="73" t="s">
        <v>170</v>
      </c>
      <c r="D140" s="74" t="str">
        <f aca="false">LOOKUP(help!$A$5,texte_fragen!$C$2:$I$2,texte_fragen!$C221:$I221)</f>
        <v>Schmerzen an Zahnfleisch, Zunge oder Wangen (Aphten)</v>
      </c>
      <c r="E140" s="68" t="n">
        <v>0</v>
      </c>
      <c r="F140" s="75" t="n">
        <f aca="false">IF($A$3,LOOKUP(D$287,datenbank_heilmittel_effekte!A$2:GQ$2,datenbank_heilmittel_effekte!A137:GQ137),LOOKUP(D$287,datenbank_heilmittel_effekte!A$284:GQ$284,datenbank_heilmittel_effekte!A419:GQ419))</f>
        <v>2</v>
      </c>
      <c r="G140" s="76" t="str">
        <f aca="false">profil!BL136</f>
        <v>....</v>
      </c>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22.15" hidden="false" customHeight="true" outlineLevel="0" collapsed="false">
      <c r="A141" s="107"/>
      <c r="B141" s="72"/>
      <c r="C141" s="73" t="s">
        <v>171</v>
      </c>
      <c r="D141" s="74" t="str">
        <f aca="false">LOOKUP(help!$A$5,texte_fragen!$C$2:$I$2,texte_fragen!$C222:$I222)</f>
        <v>Trockenheitsgefühl von Mund oder Zunge</v>
      </c>
      <c r="E141" s="68" t="n">
        <v>0</v>
      </c>
      <c r="F141" s="75" t="n">
        <f aca="false">IF($A$3,LOOKUP(D$287,datenbank_heilmittel_effekte!A$2:GQ$2,datenbank_heilmittel_effekte!A138:GQ138),LOOKUP(D$287,datenbank_heilmittel_effekte!A$284:GQ$284,datenbank_heilmittel_effekte!A420:GQ420))</f>
        <v>0</v>
      </c>
      <c r="G141" s="76" t="str">
        <f aca="false">profil!BL137</f>
        <v>....</v>
      </c>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22.15" hidden="false" customHeight="true" outlineLevel="0" collapsed="false">
      <c r="A142" s="113"/>
      <c r="B142" s="90"/>
      <c r="C142" s="91" t="s">
        <v>172</v>
      </c>
      <c r="D142" s="92" t="str">
        <f aca="false">LOOKUP(help!$A$5,texte_fragen!$C$2:$I$2,texte_fragen!$C223:$I223)</f>
        <v>Bitterer oder unangenehmer Geschmack</v>
      </c>
      <c r="E142" s="68" t="n">
        <v>0</v>
      </c>
      <c r="F142" s="93" t="n">
        <f aca="false">IF($A$3,LOOKUP(D$287,datenbank_heilmittel_effekte!A$2:GQ$2,datenbank_heilmittel_effekte!A139:GQ139),LOOKUP(D$287,datenbank_heilmittel_effekte!A$284:GQ$284,datenbank_heilmittel_effekte!A421:GQ421))</f>
        <v>2</v>
      </c>
      <c r="G142" s="94" t="str">
        <f aca="false">profil!BL138</f>
        <v>....</v>
      </c>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22.15" hidden="false" customHeight="true" outlineLevel="0" collapsed="false">
      <c r="A143" s="71" t="str">
        <f aca="false">LOOKUP(help!$A$5,texte_fragen!$C$2:$I$2,texte_fragen!$C225:$I225)</f>
        <v>Herz und Puls</v>
      </c>
      <c r="B143" s="72" t="str">
        <f aca="false">LOOKUP(help!$A$5,texte_fragen!$C$2:$I$2,texte_fragen!$C227:$I227)</f>
        <v>Herz</v>
      </c>
      <c r="C143" s="73" t="s">
        <v>173</v>
      </c>
      <c r="D143" s="74" t="str">
        <f aca="false">LOOKUP(help!$A$5,texte_fragen!$C$2:$I$2,texte_fragen!$C228:$I228)</f>
        <v>Herz: Palpitationen (spürbare, störende Schläge)</v>
      </c>
      <c r="E143" s="68" t="n">
        <v>0</v>
      </c>
      <c r="F143" s="75" t="n">
        <f aca="false">IF($A$3,LOOKUP(D$287,datenbank_heilmittel_effekte!A$2:GQ$2,datenbank_heilmittel_effekte!A140:GQ140),LOOKUP(D$287,datenbank_heilmittel_effekte!A$284:GQ$284,datenbank_heilmittel_effekte!A422:GQ422))</f>
        <v>0</v>
      </c>
      <c r="G143" s="76" t="str">
        <f aca="false">profil!BL139</f>
        <v>....</v>
      </c>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22.15" hidden="false" customHeight="true" outlineLevel="0" collapsed="false">
      <c r="A144" s="71"/>
      <c r="B144" s="72"/>
      <c r="C144" s="73" t="s">
        <v>174</v>
      </c>
      <c r="D144" s="74" t="str">
        <f aca="false">LOOKUP(help!$A$5,texte_fragen!$C$2:$I$2,texte_fragen!$C229:$I229)</f>
        <v>Herz: allgemeine Schmerzen, Beklemmungsgefühl</v>
      </c>
      <c r="E144" s="68" t="n">
        <v>0</v>
      </c>
      <c r="F144" s="75" t="n">
        <f aca="false">IF($A$3,LOOKUP(D$287,datenbank_heilmittel_effekte!A$2:GQ$2,datenbank_heilmittel_effekte!A141:GQ141),LOOKUP(D$287,datenbank_heilmittel_effekte!A$284:GQ$284,datenbank_heilmittel_effekte!A423:GQ423))</f>
        <v>1</v>
      </c>
      <c r="G144" s="76" t="str">
        <f aca="false">profil!BL140</f>
        <v>....</v>
      </c>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22.15" hidden="false" customHeight="true" outlineLevel="0" collapsed="false">
      <c r="A145" s="71"/>
      <c r="B145" s="72"/>
      <c r="C145" s="73" t="s">
        <v>175</v>
      </c>
      <c r="D145" s="74" t="str">
        <f aca="false">LOOKUP(help!$A$5,texte_fragen!$C$2:$I$2,texte_fragen!$C230:$I230)</f>
        <v>Herz: heftiges Schmerz, starkes Beklemmungsgefühl</v>
      </c>
      <c r="E145" s="68" t="n">
        <v>0</v>
      </c>
      <c r="F145" s="75" t="n">
        <f aca="false">IF($A$3,LOOKUP(D$287,datenbank_heilmittel_effekte!A$2:GQ$2,datenbank_heilmittel_effekte!A142:GQ142),LOOKUP(D$287,datenbank_heilmittel_effekte!A$284:GQ$284,datenbank_heilmittel_effekte!A424:GQ424))</f>
        <v>0</v>
      </c>
      <c r="G145" s="76" t="str">
        <f aca="false">profil!BL141</f>
        <v>....</v>
      </c>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22.15" hidden="false" customHeight="true" outlineLevel="0" collapsed="false">
      <c r="A146" s="71"/>
      <c r="B146" s="72"/>
      <c r="C146" s="73" t="s">
        <v>176</v>
      </c>
      <c r="D146" s="74" t="str">
        <f aca="false">LOOKUP(help!$A$5,texte_fragen!$C$2:$I$2,texte_fragen!$C231:$I231)</f>
        <v>Herz: links: ausstrahlender Schmerz (Rücken, Hals, Schulter, Arm)</v>
      </c>
      <c r="E146" s="68" t="n">
        <v>0</v>
      </c>
      <c r="F146" s="75" t="n">
        <f aca="false">IF($A$3,LOOKUP(D$287,datenbank_heilmittel_effekte!A$2:GQ$2,datenbank_heilmittel_effekte!A143:GQ143),LOOKUP(D$287,datenbank_heilmittel_effekte!A$284:GQ$284,datenbank_heilmittel_effekte!A425:GQ425))</f>
        <v>0</v>
      </c>
      <c r="G146" s="76" t="str">
        <f aca="false">profil!BL142</f>
        <v>....</v>
      </c>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2.15" hidden="false" customHeight="true" outlineLevel="0" collapsed="false">
      <c r="A147" s="71"/>
      <c r="B147" s="78" t="str">
        <f aca="false">LOOKUP(help!$A$5,texte_fragen!$C$2:$I$2,texte_fragen!$C233:$I233)</f>
        <v>Puls</v>
      </c>
      <c r="C147" s="79" t="s">
        <v>177</v>
      </c>
      <c r="D147" s="80" t="str">
        <f aca="false">LOOKUP(help!$A$5,texte_fragen!$C$2:$I$2,texte_fragen!$C234:$I234)</f>
        <v>Puls: sehr hart, voll, gespannt</v>
      </c>
      <c r="E147" s="68" t="n">
        <v>0</v>
      </c>
      <c r="F147" s="81" t="n">
        <f aca="false">IF($A$3,LOOKUP(D$287,datenbank_heilmittel_effekte!A$2:GQ$2,datenbank_heilmittel_effekte!A144:GQ144),LOOKUP(D$287,datenbank_heilmittel_effekte!A$284:GQ$284,datenbank_heilmittel_effekte!A426:GQ426))</f>
        <v>0</v>
      </c>
      <c r="G147" s="82" t="str">
        <f aca="false">profil!BL143</f>
        <v>....</v>
      </c>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22.15" hidden="false" customHeight="true" outlineLevel="0" collapsed="false">
      <c r="A148" s="71"/>
      <c r="B148" s="72"/>
      <c r="C148" s="73" t="s">
        <v>178</v>
      </c>
      <c r="D148" s="74" t="str">
        <f aca="false">LOOKUP(help!$A$5,texte_fragen!$C$2:$I$2,texte_fragen!$C235:$I235)</f>
        <v>Puls: sehr schwach, weich, leicht, nicht wahrnembar</v>
      </c>
      <c r="E148" s="68" t="n">
        <v>0</v>
      </c>
      <c r="F148" s="75" t="n">
        <f aca="false">IF($A$3,LOOKUP(D$287,datenbank_heilmittel_effekte!A$2:GQ$2,datenbank_heilmittel_effekte!A145:GQ145),LOOKUP(D$287,datenbank_heilmittel_effekte!A$284:GQ$284,datenbank_heilmittel_effekte!A427:GQ427))</f>
        <v>0</v>
      </c>
      <c r="G148" s="76" t="str">
        <f aca="false">profil!BL144</f>
        <v>....</v>
      </c>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2.15" hidden="false" customHeight="true" outlineLevel="0" collapsed="false">
      <c r="A149" s="71"/>
      <c r="B149" s="72"/>
      <c r="C149" s="73" t="s">
        <v>179</v>
      </c>
      <c r="D149" s="74" t="str">
        <f aca="false">LOOKUP(help!$A$5,texte_fragen!$C$2:$I$2,texte_fragen!$C236:$I236)</f>
        <v>Puls: Sehr schnell (über 80 p/min, Tachykardie)</v>
      </c>
      <c r="E149" s="68" t="n">
        <v>0</v>
      </c>
      <c r="F149" s="75" t="n">
        <f aca="false">IF($A$3,LOOKUP(D$287,datenbank_heilmittel_effekte!A$2:GQ$2,datenbank_heilmittel_effekte!A146:GQ146),LOOKUP(D$287,datenbank_heilmittel_effekte!A$284:GQ$284,datenbank_heilmittel_effekte!A428:GQ428))</f>
        <v>0</v>
      </c>
      <c r="G149" s="76" t="str">
        <f aca="false">profil!BL145</f>
        <v>....</v>
      </c>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2.15" hidden="false" customHeight="true" outlineLevel="0" collapsed="false">
      <c r="A150" s="71"/>
      <c r="B150" s="72"/>
      <c r="C150" s="73" t="s">
        <v>180</v>
      </c>
      <c r="D150" s="74" t="str">
        <f aca="false">LOOKUP(help!$A$5,texte_fragen!$C$2:$I$2,texte_fragen!$C237:$I237)</f>
        <v>Puls: sehr langsam (unter 60 p/min, Bradykardie)</v>
      </c>
      <c r="E150" s="68" t="n">
        <v>0</v>
      </c>
      <c r="F150" s="75" t="n">
        <f aca="false">IF($A$3,LOOKUP(D$287,datenbank_heilmittel_effekte!A$2:GQ$2,datenbank_heilmittel_effekte!A147:GQ147),LOOKUP(D$287,datenbank_heilmittel_effekte!A$284:GQ$284,datenbank_heilmittel_effekte!A429:GQ429))</f>
        <v>0</v>
      </c>
      <c r="G150" s="76" t="str">
        <f aca="false">profil!BL146</f>
        <v>....</v>
      </c>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2.15" hidden="false" customHeight="true" outlineLevel="0" collapsed="false">
      <c r="A151" s="71"/>
      <c r="B151" s="72"/>
      <c r="C151" s="73" t="s">
        <v>181</v>
      </c>
      <c r="D151" s="74" t="str">
        <f aca="false">LOOKUP(help!$A$5,texte_fragen!$C$2:$I$2,texte_fragen!$C238:$I238)</f>
        <v>Puls: unregelmässig oder intermittierend (Arrhythmie, VES)</v>
      </c>
      <c r="E151" s="68" t="n">
        <v>0</v>
      </c>
      <c r="F151" s="75" t="n">
        <f aca="false">IF($A$3,LOOKUP(D$287,datenbank_heilmittel_effekte!A$2:GQ$2,datenbank_heilmittel_effekte!A148:GQ148),LOOKUP(D$287,datenbank_heilmittel_effekte!A$284:GQ$284,datenbank_heilmittel_effekte!A430:GQ430))</f>
        <v>0</v>
      </c>
      <c r="G151" s="76" t="str">
        <f aca="false">profil!BL147</f>
        <v>....</v>
      </c>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2.15" hidden="false" customHeight="true" outlineLevel="0" collapsed="false">
      <c r="A152" s="106" t="str">
        <f aca="false">LOOKUP(help!$A$5,texte_fragen!$C$2:$I$2,texte_fragen!$C240:$I240)</f>
        <v>Lungen, Atmung, Husten</v>
      </c>
      <c r="B152" s="96" t="str">
        <f aca="false">LOOKUP(help!$A$5,texte_fragen!$C$2:$I$2,texte_fragen!$C242:$I242)</f>
        <v>Lungen</v>
      </c>
      <c r="C152" s="97" t="s">
        <v>182</v>
      </c>
      <c r="D152" s="98" t="str">
        <f aca="false">LOOKUP(help!$A$5,texte_fragen!$C$2:$I$2,texte_fragen!$C243:$I243)</f>
        <v>Lungen: wunder Schmerz, &lt; bei Einatmung oder Husten</v>
      </c>
      <c r="E152" s="68" t="n">
        <v>0</v>
      </c>
      <c r="F152" s="99" t="n">
        <f aca="false">IF($A$3,LOOKUP(D$287,datenbank_heilmittel_effekte!A$2:GQ$2,datenbank_heilmittel_effekte!A149:GQ149),LOOKUP(D$287,datenbank_heilmittel_effekte!A$284:GQ$284,datenbank_heilmittel_effekte!A431:GQ431))</f>
        <v>2</v>
      </c>
      <c r="G152" s="100" t="str">
        <f aca="false">profil!BL148</f>
        <v>....</v>
      </c>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22.15" hidden="false" customHeight="true" outlineLevel="0" collapsed="false">
      <c r="A153" s="107"/>
      <c r="B153" s="72"/>
      <c r="C153" s="73" t="s">
        <v>183</v>
      </c>
      <c r="D153" s="74" t="str">
        <f aca="false">LOOKUP(help!$A$5,texte_fragen!$C$2:$I$2,texte_fragen!$C244:$I244)</f>
        <v>Verstopfte Bronchien (Rasseln)</v>
      </c>
      <c r="E153" s="68" t="n">
        <v>0</v>
      </c>
      <c r="F153" s="75" t="n">
        <f aca="false">IF($A$3,LOOKUP(D$287,datenbank_heilmittel_effekte!A$2:GQ$2,datenbank_heilmittel_effekte!A150:GQ150),LOOKUP(D$287,datenbank_heilmittel_effekte!A$284:GQ$284,datenbank_heilmittel_effekte!A432:GQ432))</f>
        <v>2</v>
      </c>
      <c r="G153" s="76" t="str">
        <f aca="false">profil!BL149</f>
        <v>....</v>
      </c>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22.15" hidden="false" customHeight="true" outlineLevel="0" collapsed="false">
      <c r="A154" s="107"/>
      <c r="B154" s="78" t="str">
        <f aca="false">LOOKUP(help!$A$5,texte_fragen!$C$2:$I$2,texte_fragen!$C246:$I246)</f>
        <v>Atmung</v>
      </c>
      <c r="C154" s="79" t="s">
        <v>184</v>
      </c>
      <c r="D154" s="80" t="str">
        <f aca="false">LOOKUP(help!$A$5,texte_fragen!$C$2:$I$2,texte_fragen!$C247:$I247)</f>
        <v>Einatmung: erschwert (Dyspnoe, Deklemmung, Seufzen)</v>
      </c>
      <c r="E154" s="68" t="n">
        <v>0</v>
      </c>
      <c r="F154" s="81" t="n">
        <f aca="false">IF($A$3,LOOKUP(D$287,datenbank_heilmittel_effekte!A$2:GQ$2,datenbank_heilmittel_effekte!A151:GQ151),LOOKUP(D$287,datenbank_heilmittel_effekte!A$284:GQ$284,datenbank_heilmittel_effekte!A433:GQ433))</f>
        <v>6</v>
      </c>
      <c r="G154" s="82" t="str">
        <f aca="false">profil!BL150</f>
        <v>....</v>
      </c>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22.15" hidden="false" customHeight="true" outlineLevel="0" collapsed="false">
      <c r="A155" s="107"/>
      <c r="B155" s="72"/>
      <c r="C155" s="73" t="s">
        <v>185</v>
      </c>
      <c r="D155" s="74" t="str">
        <f aca="false">LOOKUP(help!$A$5,texte_fragen!$C$2:$I$2,texte_fragen!$C248:$I248)</f>
        <v>Ausatmung: erschwert (Asthma)</v>
      </c>
      <c r="E155" s="68" t="n">
        <v>0</v>
      </c>
      <c r="F155" s="75" t="n">
        <f aca="false">IF($A$3,LOOKUP(D$287,datenbank_heilmittel_effekte!A$2:GQ$2,datenbank_heilmittel_effekte!A152:GQ152),LOOKUP(D$287,datenbank_heilmittel_effekte!A$284:GQ$284,datenbank_heilmittel_effekte!A434:GQ434))</f>
        <v>6</v>
      </c>
      <c r="G155" s="76" t="str">
        <f aca="false">profil!BL151</f>
        <v>....</v>
      </c>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22.15" hidden="false" customHeight="true" outlineLevel="0" collapsed="false">
      <c r="A156" s="107"/>
      <c r="B156" s="84"/>
      <c r="C156" s="85" t="s">
        <v>186</v>
      </c>
      <c r="D156" s="86" t="str">
        <f aca="false">LOOKUP(help!$A$5,texte_fragen!$C$2:$I$2,texte_fragen!$C249:$I249)</f>
        <v>Schluckauf</v>
      </c>
      <c r="E156" s="68" t="n">
        <v>0</v>
      </c>
      <c r="F156" s="87" t="n">
        <f aca="false">IF($A$3,LOOKUP(D$287,datenbank_heilmittel_effekte!A$2:GQ$2,datenbank_heilmittel_effekte!A153:GQ153),LOOKUP(D$287,datenbank_heilmittel_effekte!A$284:GQ$284,datenbank_heilmittel_effekte!A435:GQ435))</f>
        <v>1</v>
      </c>
      <c r="G156" s="88" t="str">
        <f aca="false">profil!BL152</f>
        <v>....</v>
      </c>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2.15" hidden="false" customHeight="true" outlineLevel="0" collapsed="false">
      <c r="A157" s="107"/>
      <c r="B157" s="72" t="str">
        <f aca="false">LOOKUP(help!$A$5,texte_fragen!$C$2:$I$2,texte_fragen!$C251:$I251)</f>
        <v>Husten</v>
      </c>
      <c r="C157" s="73" t="s">
        <v>187</v>
      </c>
      <c r="D157" s="74" t="str">
        <f aca="false">LOOKUP(help!$A$5,texte_fragen!$C$2:$I$2,texte_fragen!$C252:$I252)</f>
        <v>Kurze Hustenstösse: Husten mindert den Hustenreiz</v>
      </c>
      <c r="E157" s="68" t="n">
        <v>0</v>
      </c>
      <c r="F157" s="75" t="n">
        <f aca="false">IF($A$3,LOOKUP(D$287,datenbank_heilmittel_effekte!A$2:GQ$2,datenbank_heilmittel_effekte!A154:GQ154),LOOKUP(D$287,datenbank_heilmittel_effekte!A$284:GQ$284,datenbank_heilmittel_effekte!A436:GQ436))</f>
        <v>3</v>
      </c>
      <c r="G157" s="76" t="str">
        <f aca="false">profil!BL153</f>
        <v>....</v>
      </c>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2.15" hidden="false" customHeight="true" outlineLevel="0" collapsed="false">
      <c r="A158" s="107"/>
      <c r="B158" s="72"/>
      <c r="C158" s="73" t="s">
        <v>188</v>
      </c>
      <c r="D158" s="74" t="str">
        <f aca="false">LOOKUP(help!$A$5,texte_fragen!$C$2:$I$2,texte_fragen!$C253:$I253)</f>
        <v>Spastischer Husten: Husten verschlimmert Hustenreiz (Keuchhusten)</v>
      </c>
      <c r="E158" s="68" t="n">
        <v>0</v>
      </c>
      <c r="F158" s="75" t="n">
        <f aca="false">IF($A$3,LOOKUP(D$287,datenbank_heilmittel_effekte!A$2:GQ$2,datenbank_heilmittel_effekte!A155:GQ155),LOOKUP(D$287,datenbank_heilmittel_effekte!A$284:GQ$284,datenbank_heilmittel_effekte!A437:GQ437))</f>
        <v>0</v>
      </c>
      <c r="G158" s="76" t="str">
        <f aca="false">profil!BL154</f>
        <v>....</v>
      </c>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2.15" hidden="false" customHeight="true" outlineLevel="0" collapsed="false">
      <c r="A159" s="107"/>
      <c r="B159" s="72"/>
      <c r="C159" s="73" t="s">
        <v>189</v>
      </c>
      <c r="D159" s="74" t="str">
        <f aca="false">LOOKUP(help!$A$5,texte_fragen!$C$2:$I$2,texte_fragen!$C254:$I254)</f>
        <v>Blutiger Auswurf (Hämoptyse)</v>
      </c>
      <c r="E159" s="68" t="n">
        <v>0</v>
      </c>
      <c r="F159" s="75" t="n">
        <f aca="false">IF($A$3,LOOKUP(D$287,datenbank_heilmittel_effekte!A$2:GQ$2,datenbank_heilmittel_effekte!A156:GQ156),LOOKUP(D$287,datenbank_heilmittel_effekte!A$284:GQ$284,datenbank_heilmittel_effekte!A438:GQ438))</f>
        <v>0</v>
      </c>
      <c r="G159" s="76" t="str">
        <f aca="false">profil!BL155</f>
        <v>....</v>
      </c>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2.15" hidden="false" customHeight="true" outlineLevel="0" collapsed="false">
      <c r="A160" s="113"/>
      <c r="B160" s="90"/>
      <c r="C160" s="91" t="s">
        <v>190</v>
      </c>
      <c r="D160" s="92" t="str">
        <f aca="false">LOOKUP(help!$A$5,texte_fragen!$C$2:$I$2,texte_fragen!$C255:$I255)</f>
        <v>Dicker, visköser Auswurf</v>
      </c>
      <c r="E160" s="68" t="n">
        <v>0</v>
      </c>
      <c r="F160" s="93" t="n">
        <f aca="false">IF($A$3,LOOKUP(D$287,datenbank_heilmittel_effekte!A$2:GQ$2,datenbank_heilmittel_effekte!A157:GQ157),LOOKUP(D$287,datenbank_heilmittel_effekte!A$284:GQ$284,datenbank_heilmittel_effekte!A439:GQ439))</f>
        <v>1</v>
      </c>
      <c r="G160" s="94" t="str">
        <f aca="false">profil!BL156</f>
        <v>....</v>
      </c>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22.15" hidden="false" customHeight="true" outlineLevel="0" collapsed="false">
      <c r="A161" s="71" t="str">
        <f aca="false">LOOKUP(help!$A$5,texte_fragen!$C$2:$I$2,texte_fragen!$C257:$I257)</f>
        <v>Magen, Bauch, Rektum</v>
      </c>
      <c r="B161" s="72" t="str">
        <f aca="false">LOOKUP(help!$A$5,texte_fragen!$C$2:$I$2,texte_fragen!$C259:$I259)</f>
        <v>Magen</v>
      </c>
      <c r="C161" s="73" t="s">
        <v>191</v>
      </c>
      <c r="D161" s="74" t="str">
        <f aca="false">LOOKUP(help!$A$5,texte_fragen!$C$2:$I$2,texte_fragen!$C260:$I260)</f>
        <v>Luftschlucken, Luftausstoßen, aufgetriebener Magen</v>
      </c>
      <c r="E161" s="68" t="n">
        <v>0</v>
      </c>
      <c r="F161" s="75" t="n">
        <f aca="false">IF($A$3,LOOKUP(D$287,datenbank_heilmittel_effekte!A$2:GQ$2,datenbank_heilmittel_effekte!A158:GQ158),LOOKUP(D$287,datenbank_heilmittel_effekte!A$284:GQ$284,datenbank_heilmittel_effekte!A440:GQ440))</f>
        <v>1</v>
      </c>
      <c r="G161" s="76" t="str">
        <f aca="false">profil!BL157</f>
        <v>....</v>
      </c>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22.15" hidden="false" customHeight="true" outlineLevel="0" collapsed="false">
      <c r="A162" s="71"/>
      <c r="B162" s="72"/>
      <c r="C162" s="73" t="s">
        <v>192</v>
      </c>
      <c r="D162" s="74" t="str">
        <f aca="false">LOOKUP(help!$A$5,texte_fragen!$C$2:$I$2,texte_fragen!$C261:$I261)</f>
        <v>Brechreiz, Reiseübelkeit, Erbrechen</v>
      </c>
      <c r="E162" s="68" t="n">
        <v>0</v>
      </c>
      <c r="F162" s="75" t="n">
        <f aca="false">IF($A$3,LOOKUP(D$287,datenbank_heilmittel_effekte!A$2:GQ$2,datenbank_heilmittel_effekte!A159:GQ159),LOOKUP(D$287,datenbank_heilmittel_effekte!A$284:GQ$284,datenbank_heilmittel_effekte!A441:GQ441))</f>
        <v>2</v>
      </c>
      <c r="G162" s="76" t="str">
        <f aca="false">profil!BL158</f>
        <v>....</v>
      </c>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2.15" hidden="false" customHeight="true" outlineLevel="0" collapsed="false">
      <c r="A163" s="71"/>
      <c r="B163" s="72"/>
      <c r="C163" s="73" t="s">
        <v>193</v>
      </c>
      <c r="D163" s="74" t="str">
        <f aca="false">LOOKUP(help!$A$5,texte_fragen!$C$2:$I$2,texte_fragen!$C262:$I262)</f>
        <v>Krampfartiger Magenschmerzen</v>
      </c>
      <c r="E163" s="68" t="n">
        <v>0</v>
      </c>
      <c r="F163" s="75" t="n">
        <f aca="false">IF($A$3,LOOKUP(D$287,datenbank_heilmittel_effekte!A$2:GQ$2,datenbank_heilmittel_effekte!A160:GQ160),LOOKUP(D$287,datenbank_heilmittel_effekte!A$284:GQ$284,datenbank_heilmittel_effekte!A442:GQ442))</f>
        <v>2</v>
      </c>
      <c r="G163" s="76" t="str">
        <f aca="false">profil!BL159</f>
        <v>....</v>
      </c>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2.15" hidden="false" customHeight="true" outlineLevel="0" collapsed="false">
      <c r="A164" s="71"/>
      <c r="B164" s="72"/>
      <c r="C164" s="73" t="s">
        <v>194</v>
      </c>
      <c r="D164" s="74" t="str">
        <f aca="false">LOOKUP(help!$A$5,texte_fragen!$C$2:$I$2,texte_fragen!$C263:$I263)</f>
        <v>Brennende Magenschmerzen (Sodbrennen)</v>
      </c>
      <c r="E164" s="68" t="n">
        <v>0</v>
      </c>
      <c r="F164" s="75" t="n">
        <f aca="false">IF($A$3,LOOKUP(D$287,datenbank_heilmittel_effekte!A$2:GQ$2,datenbank_heilmittel_effekte!A161:GQ161),LOOKUP(D$287,datenbank_heilmittel_effekte!A$284:GQ$284,datenbank_heilmittel_effekte!A443:GQ443))</f>
        <v>1</v>
      </c>
      <c r="G164" s="76" t="str">
        <f aca="false">profil!BL160</f>
        <v>....</v>
      </c>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2.15" hidden="false" customHeight="true" outlineLevel="0" collapsed="false">
      <c r="A165" s="71"/>
      <c r="B165" s="78" t="str">
        <f aca="false">LOOKUP(help!$A$5,texte_fragen!$C$2:$I$2,texte_fragen!$C265:$I265)</f>
        <v>Bauch</v>
      </c>
      <c r="C165" s="79" t="s">
        <v>195</v>
      </c>
      <c r="D165" s="80" t="str">
        <f aca="false">LOOKUP(help!$A$5,texte_fragen!$C$2:$I$2,texte_fragen!$C266:$I266)</f>
        <v>Aufgetriebener Bauch (Meteorismus), hörbare Darmgeräusche</v>
      </c>
      <c r="E165" s="68" t="n">
        <v>0</v>
      </c>
      <c r="F165" s="81" t="n">
        <f aca="false">IF($A$3,LOOKUP(D$287,datenbank_heilmittel_effekte!A$2:GQ$2,datenbank_heilmittel_effekte!A162:GQ162),LOOKUP(D$287,datenbank_heilmittel_effekte!A$284:GQ$284,datenbank_heilmittel_effekte!A444:GQ444))</f>
        <v>0</v>
      </c>
      <c r="G165" s="82" t="str">
        <f aca="false">profil!BL161</f>
        <v>....</v>
      </c>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22.15" hidden="false" customHeight="true" outlineLevel="0" collapsed="false">
      <c r="A166" s="71"/>
      <c r="B166" s="72"/>
      <c r="C166" s="73" t="s">
        <v>196</v>
      </c>
      <c r="D166" s="74" t="str">
        <f aca="false">LOOKUP(help!$A$5,texte_fragen!$C$2:$I$2,texte_fragen!$C267:$I267)</f>
        <v>Schmerzen unterhalb des Brustkorbs (Milz, Gallenblase, Hypochondrium)</v>
      </c>
      <c r="E166" s="68" t="n">
        <v>0</v>
      </c>
      <c r="F166" s="75" t="n">
        <f aca="false">IF($A$3,LOOKUP(D$287,datenbank_heilmittel_effekte!A$2:GQ$2,datenbank_heilmittel_effekte!A163:GQ163),LOOKUP(D$287,datenbank_heilmittel_effekte!A$284:GQ$284,datenbank_heilmittel_effekte!A445:GQ445))</f>
        <v>1</v>
      </c>
      <c r="G166" s="76" t="str">
        <f aca="false">profil!BL162</f>
        <v>....</v>
      </c>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22.15" hidden="false" customHeight="true" outlineLevel="0" collapsed="false">
      <c r="A167" s="71"/>
      <c r="B167" s="72"/>
      <c r="C167" s="73" t="s">
        <v>197</v>
      </c>
      <c r="D167" s="74" t="str">
        <f aca="false">LOOKUP(help!$A$5,texte_fragen!$C$2:$I$2,texte_fragen!$C268:$I268)</f>
        <v>Schmerzhafte Lebergegend (Druck verschlechtert)</v>
      </c>
      <c r="E167" s="68" t="n">
        <v>0</v>
      </c>
      <c r="F167" s="75" t="n">
        <f aca="false">IF($A$3,LOOKUP(D$287,datenbank_heilmittel_effekte!A$2:GQ$2,datenbank_heilmittel_effekte!A164:GQ164),LOOKUP(D$287,datenbank_heilmittel_effekte!A$284:GQ$284,datenbank_heilmittel_effekte!A446:GQ446))</f>
        <v>1</v>
      </c>
      <c r="G167" s="76" t="str">
        <f aca="false">profil!BL163</f>
        <v>....</v>
      </c>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2.15" hidden="false" customHeight="true" outlineLevel="0" collapsed="false">
      <c r="A168" s="71"/>
      <c r="B168" s="72"/>
      <c r="C168" s="73" t="s">
        <v>198</v>
      </c>
      <c r="D168" s="74" t="str">
        <f aca="false">LOOKUP(help!$A$5,texte_fragen!$C$2:$I$2,texte_fragen!$C269:$I269)</f>
        <v>Inguinaler Schmerz (Gefühl einer Hernie, verdickte Lymphknoten)</v>
      </c>
      <c r="E168" s="68" t="n">
        <v>0</v>
      </c>
      <c r="F168" s="75" t="n">
        <f aca="false">IF($A$3,LOOKUP(D$287,datenbank_heilmittel_effekte!A$2:GQ$2,datenbank_heilmittel_effekte!A165:GQ165),LOOKUP(D$287,datenbank_heilmittel_effekte!A$284:GQ$284,datenbank_heilmittel_effekte!A447:GQ447))</f>
        <v>0</v>
      </c>
      <c r="G168" s="76" t="str">
        <f aca="false">profil!BL164</f>
        <v>....</v>
      </c>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22.15" hidden="false" customHeight="true" outlineLevel="0" collapsed="false">
      <c r="A169" s="71"/>
      <c r="B169" s="72"/>
      <c r="C169" s="73" t="s">
        <v>199</v>
      </c>
      <c r="D169" s="74" t="str">
        <f aca="false">LOOKUP(help!$A$5,texte_fragen!$C$2:$I$2,texte_fragen!$C270:$I270)</f>
        <v>Bauchschmerz (Spannungsgefühl, Koliken, Krämpfe, Appendizitis)</v>
      </c>
      <c r="E169" s="68" t="n">
        <v>0</v>
      </c>
      <c r="F169" s="75" t="n">
        <f aca="false">IF($A$3,LOOKUP(D$287,datenbank_heilmittel_effekte!A$2:GQ$2,datenbank_heilmittel_effekte!A166:GQ166),LOOKUP(D$287,datenbank_heilmittel_effekte!A$284:GQ$284,datenbank_heilmittel_effekte!A448:GQ448))</f>
        <v>0</v>
      </c>
      <c r="G169" s="76" t="str">
        <f aca="false">profil!BL165</f>
        <v>....</v>
      </c>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2.15" hidden="false" customHeight="true" outlineLevel="0" collapsed="false">
      <c r="A170" s="71"/>
      <c r="B170" s="78" t="str">
        <f aca="false">LOOKUP(help!$A$5,texte_fragen!$C$2:$I$2,texte_fragen!$C272:$I272)</f>
        <v>Rectum</v>
      </c>
      <c r="C170" s="79" t="s">
        <v>200</v>
      </c>
      <c r="D170" s="80" t="str">
        <f aca="false">LOOKUP(help!$A$5,texte_fragen!$C$2:$I$2,texte_fragen!$C273:$I273)</f>
        <v>Schmerzen im Rectum oder Anus (Hämorrhoiden, Tenesmen)</v>
      </c>
      <c r="E170" s="68" t="n">
        <v>0</v>
      </c>
      <c r="F170" s="81" t="n">
        <f aca="false">IF($A$3,LOOKUP(D$287,datenbank_heilmittel_effekte!A$2:GQ$2,datenbank_heilmittel_effekte!A167:GQ167),LOOKUP(D$287,datenbank_heilmittel_effekte!A$284:GQ$284,datenbank_heilmittel_effekte!A449:GQ449))</f>
        <v>1</v>
      </c>
      <c r="G170" s="82" t="str">
        <f aca="false">profil!BL166</f>
        <v>....</v>
      </c>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2.15" hidden="false" customHeight="true" outlineLevel="0" collapsed="false">
      <c r="A171" s="71"/>
      <c r="B171" s="72"/>
      <c r="C171" s="73" t="s">
        <v>201</v>
      </c>
      <c r="D171" s="74" t="str">
        <f aca="false">LOOKUP(help!$A$5,texte_fragen!$C$2:$I$2,texte_fragen!$C274:$I274)</f>
        <v>Flatulenz, Gasbildung, abgehende Winde</v>
      </c>
      <c r="E171" s="68" t="n">
        <v>0</v>
      </c>
      <c r="F171" s="75" t="n">
        <f aca="false">IF($A$3,LOOKUP(D$287,datenbank_heilmittel_effekte!A$2:GQ$2,datenbank_heilmittel_effekte!A168:GQ168),LOOKUP(D$287,datenbank_heilmittel_effekte!A$284:GQ$284,datenbank_heilmittel_effekte!A450:GQ450))</f>
        <v>0</v>
      </c>
      <c r="G171" s="76" t="str">
        <f aca="false">profil!BL167</f>
        <v>....</v>
      </c>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2.15" hidden="false" customHeight="true" outlineLevel="0" collapsed="false">
      <c r="A172" s="71"/>
      <c r="B172" s="72"/>
      <c r="C172" s="73" t="s">
        <v>202</v>
      </c>
      <c r="D172" s="74" t="str">
        <f aca="false">LOOKUP(help!$A$5,texte_fragen!$C$2:$I$2,texte_fragen!$C275:$I275)</f>
        <v>Wässeriger Stuhl, flüssig, reichlich (Diarrhoe)</v>
      </c>
      <c r="E172" s="68" t="n">
        <v>0</v>
      </c>
      <c r="F172" s="75" t="n">
        <f aca="false">IF($A$3,LOOKUP(D$287,datenbank_heilmittel_effekte!A$2:GQ$2,datenbank_heilmittel_effekte!A169:GQ169),LOOKUP(D$287,datenbank_heilmittel_effekte!A$284:GQ$284,datenbank_heilmittel_effekte!A451:GQ451))</f>
        <v>1</v>
      </c>
      <c r="G172" s="76" t="str">
        <f aca="false">profil!BL168</f>
        <v>....</v>
      </c>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2.15" hidden="false" customHeight="true" outlineLevel="0" collapsed="false">
      <c r="A173" s="71"/>
      <c r="B173" s="72"/>
      <c r="C173" s="73" t="s">
        <v>203</v>
      </c>
      <c r="D173" s="74" t="str">
        <f aca="false">LOOKUP(help!$A$5,texte_fragen!$C$2:$I$2,texte_fragen!$C276:$I276)</f>
        <v>Trockener Stuhl, harter, seltener, schwieriger Stuhlgang (Verstopfung)</v>
      </c>
      <c r="E173" s="68" t="n">
        <v>0</v>
      </c>
      <c r="F173" s="75" t="n">
        <f aca="false">IF($A$3,LOOKUP(D$287,datenbank_heilmittel_effekte!A$2:GQ$2,datenbank_heilmittel_effekte!A170:GQ170),LOOKUP(D$287,datenbank_heilmittel_effekte!A$284:GQ$284,datenbank_heilmittel_effekte!A452:GQ452))</f>
        <v>3</v>
      </c>
      <c r="G173" s="76" t="str">
        <f aca="false">profil!BL169</f>
        <v>....</v>
      </c>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22.15" hidden="false" customHeight="true" outlineLevel="0" collapsed="false">
      <c r="A174" s="71"/>
      <c r="B174" s="72"/>
      <c r="C174" s="73" t="s">
        <v>204</v>
      </c>
      <c r="D174" s="74" t="str">
        <f aca="false">LOOKUP(help!$A$5,texte_fragen!$C$2:$I$2,texte_fragen!$C277:$I277)</f>
        <v>Chronischer Wurmbefall</v>
      </c>
      <c r="E174" s="68" t="n">
        <v>0</v>
      </c>
      <c r="F174" s="75" t="n">
        <f aca="false">IF($A$3,LOOKUP(D$287,datenbank_heilmittel_effekte!A$2:GQ$2,datenbank_heilmittel_effekte!A171:GQ171),LOOKUP(D$287,datenbank_heilmittel_effekte!A$284:GQ$284,datenbank_heilmittel_effekte!A453:GQ453))</f>
        <v>1</v>
      </c>
      <c r="G174" s="76" t="str">
        <f aca="false">profil!BL170</f>
        <v>....</v>
      </c>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52.9" hidden="false" customHeight="true" outlineLevel="0" collapsed="false">
      <c r="A175" s="106" t="str">
        <f aca="false">LOOKUP(help!$A$5,texte_fragen!$C$2:$I$2,texte_fragen!$C279:$I279)</f>
        <v>Geschlechtsorgane 1/2</v>
      </c>
      <c r="B175" s="96" t="str">
        <f aca="false">LOOKUP(help!$A$5,texte_fragen!$C$2:$I$2,texte_fragen!$C281:$I281)</f>
        <v>Frauen: Ausfluss</v>
      </c>
      <c r="C175" s="97" t="s">
        <v>205</v>
      </c>
      <c r="D175" s="98" t="str">
        <f aca="false">LOOKUP(help!$A$5,texte_fragen!$C$2:$I$2,texte_fragen!$C282:$I282)</f>
        <v>Auffallend kurzer Zyklus (weniger als 26 Tage)</v>
      </c>
      <c r="E175" s="68" t="n">
        <v>0</v>
      </c>
      <c r="F175" s="99" t="n">
        <f aca="false">IF($A$3,LOOKUP(D$287,datenbank_heilmittel_effekte!A$2:GQ$2,datenbank_heilmittel_effekte!A172:GQ172),LOOKUP(D$287,datenbank_heilmittel_effekte!A$284:GQ$284,datenbank_heilmittel_effekte!A454:GQ454))</f>
        <v>0</v>
      </c>
      <c r="G175" s="100" t="str">
        <f aca="false">profil!BL171</f>
        <v>....</v>
      </c>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2.15" hidden="false" customHeight="true" outlineLevel="0" collapsed="false">
      <c r="A176" s="107"/>
      <c r="B176" s="72"/>
      <c r="C176" s="73" t="s">
        <v>206</v>
      </c>
      <c r="D176" s="74" t="str">
        <f aca="false">LOOKUP(help!$A$5,texte_fragen!$C$2:$I$2,texte_fragen!$C283:$I283)</f>
        <v>Auffallend langer Zyklus (mehr als 30 Tage)</v>
      </c>
      <c r="E176" s="68" t="n">
        <v>0</v>
      </c>
      <c r="F176" s="75" t="n">
        <f aca="false">IF($A$3,LOOKUP(D$287,datenbank_heilmittel_effekte!A$2:GQ$2,datenbank_heilmittel_effekte!A173:GQ173),LOOKUP(D$287,datenbank_heilmittel_effekte!A$284:GQ$284,datenbank_heilmittel_effekte!A455:GQ455))</f>
        <v>0</v>
      </c>
      <c r="G176" s="76" t="str">
        <f aca="false">profil!BL172</f>
        <v>....</v>
      </c>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22.15" hidden="false" customHeight="true" outlineLevel="0" collapsed="false">
      <c r="A177" s="107"/>
      <c r="B177" s="72"/>
      <c r="C177" s="73" t="s">
        <v>207</v>
      </c>
      <c r="D177" s="74" t="str">
        <f aca="false">LOOKUP(help!$A$5,texte_fragen!$C$2:$I$2,texte_fragen!$C284:$I284)</f>
        <v>Kurze (weniger als 4 Tage dauernde), spärliche oder interm. Mens</v>
      </c>
      <c r="E177" s="68" t="n">
        <v>0</v>
      </c>
      <c r="F177" s="75" t="n">
        <f aca="false">IF($A$3,LOOKUP(D$287,datenbank_heilmittel_effekte!A$2:GQ$2,datenbank_heilmittel_effekte!A174:GQ174),LOOKUP(D$287,datenbank_heilmittel_effekte!A$284:GQ$284,datenbank_heilmittel_effekte!A456:GQ456))</f>
        <v>0</v>
      </c>
      <c r="G177" s="76" t="str">
        <f aca="false">profil!BL173</f>
        <v>....</v>
      </c>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22.15" hidden="false" customHeight="true" outlineLevel="0" collapsed="false">
      <c r="A178" s="107"/>
      <c r="B178" s="72"/>
      <c r="C178" s="73" t="s">
        <v>208</v>
      </c>
      <c r="D178" s="74" t="str">
        <f aca="false">LOOKUP(help!$A$5,texte_fragen!$C$2:$I$2,texte_fragen!$C285:$I285)</f>
        <v>Lange (mehr als 8 Tage dauernde) oder abnormal reichliche Mens</v>
      </c>
      <c r="E178" s="68" t="n">
        <v>0</v>
      </c>
      <c r="F178" s="75" t="n">
        <f aca="false">IF($A$3,LOOKUP(D$287,datenbank_heilmittel_effekte!A$2:GQ$2,datenbank_heilmittel_effekte!A175:GQ175),LOOKUP(D$287,datenbank_heilmittel_effekte!A$284:GQ$284,datenbank_heilmittel_effekte!A457:GQ457))</f>
        <v>1</v>
      </c>
      <c r="G178" s="76" t="str">
        <f aca="false">profil!BL174</f>
        <v>....</v>
      </c>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2.15" hidden="false" customHeight="true" outlineLevel="0" collapsed="false">
      <c r="A179" s="107"/>
      <c r="B179" s="72"/>
      <c r="C179" s="73" t="s">
        <v>209</v>
      </c>
      <c r="D179" s="74" t="str">
        <f aca="false">LOOKUP(help!$A$5,texte_fragen!$C$2:$I$2,texte_fragen!$C286:$I286)</f>
        <v>Abnormale Qualität der Menstruation (Farbe, Konsistenz)</v>
      </c>
      <c r="E179" s="68" t="n">
        <v>0</v>
      </c>
      <c r="F179" s="75" t="n">
        <f aca="false">IF($A$3,LOOKUP(D$287,datenbank_heilmittel_effekte!A$2:GQ$2,datenbank_heilmittel_effekte!A176:GQ176),LOOKUP(D$287,datenbank_heilmittel_effekte!A$284:GQ$284,datenbank_heilmittel_effekte!A458:GQ458))</f>
        <v>3</v>
      </c>
      <c r="G179" s="76" t="str">
        <f aca="false">profil!BL175</f>
        <v>....</v>
      </c>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2.15" hidden="false" customHeight="true" outlineLevel="0" collapsed="false">
      <c r="A180" s="107"/>
      <c r="B180" s="72"/>
      <c r="C180" s="73" t="s">
        <v>210</v>
      </c>
      <c r="D180" s="74" t="str">
        <f aca="false">LOOKUP(help!$A$5,texte_fragen!$C$2:$I$2,texte_fragen!$C287:$I287)</f>
        <v>Reichliche oder ungewöhnliche weisse Absonderungen (Leukorrhoe)</v>
      </c>
      <c r="E180" s="68" t="n">
        <v>0</v>
      </c>
      <c r="F180" s="75" t="n">
        <f aca="false">IF($A$3,LOOKUP(D$287,datenbank_heilmittel_effekte!A$2:GQ$2,datenbank_heilmittel_effekte!A177:GQ177),LOOKUP(D$287,datenbank_heilmittel_effekte!A$284:GQ$284,datenbank_heilmittel_effekte!A459:GQ459))</f>
        <v>5</v>
      </c>
      <c r="G180" s="76" t="str">
        <f aca="false">profil!BL176</f>
        <v>....</v>
      </c>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55.9" hidden="false" customHeight="true" outlineLevel="0" collapsed="false">
      <c r="A181" s="107"/>
      <c r="B181" s="78" t="str">
        <f aca="false">LOOKUP(help!$A$5,texte_fragen!$C$2:$I$2,texte_fragen!$C289:$I289)</f>
        <v>Frauen: Schmerzen</v>
      </c>
      <c r="C181" s="79" t="s">
        <v>211</v>
      </c>
      <c r="D181" s="80" t="str">
        <f aca="false">LOOKUP(help!$A$5,texte_fragen!$C$2:$I$2,texte_fragen!$C290:$I290)</f>
        <v>Brustschmerzen (Mastitis, schmerzhafte Knoten)</v>
      </c>
      <c r="E181" s="68" t="n">
        <v>0</v>
      </c>
      <c r="F181" s="81" t="n">
        <f aca="false">IF($A$3,LOOKUP(D$287,datenbank_heilmittel_effekte!A$2:GQ$2,datenbank_heilmittel_effekte!A178:GQ178),LOOKUP(D$287,datenbank_heilmittel_effekte!A$284:GQ$284,datenbank_heilmittel_effekte!A460:GQ460))</f>
        <v>2</v>
      </c>
      <c r="G181" s="82" t="str">
        <f aca="false">profil!BL177</f>
        <v>....</v>
      </c>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22.15" hidden="false" customHeight="true" outlineLevel="0" collapsed="false">
      <c r="A182" s="107"/>
      <c r="B182" s="72"/>
      <c r="C182" s="73" t="s">
        <v>212</v>
      </c>
      <c r="D182" s="74" t="str">
        <f aca="false">LOOKUP(help!$A$5,texte_fragen!$C$2:$I$2,texte_fragen!$C291:$I291)</f>
        <v>Unterleibsschmerzen (Ovaritis, Salpingitis)</v>
      </c>
      <c r="E182" s="68" t="n">
        <v>0</v>
      </c>
      <c r="F182" s="75" t="n">
        <f aca="false">IF($A$3,LOOKUP(D$287,datenbank_heilmittel_effekte!A$2:GQ$2,datenbank_heilmittel_effekte!A179:GQ179),LOOKUP(D$287,datenbank_heilmittel_effekte!A$284:GQ$284,datenbank_heilmittel_effekte!A461:GQ461))</f>
        <v>2</v>
      </c>
      <c r="G182" s="76" t="str">
        <f aca="false">profil!BL178</f>
        <v>....</v>
      </c>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22.15" hidden="false" customHeight="true" outlineLevel="0" collapsed="false">
      <c r="A183" s="107"/>
      <c r="B183" s="72"/>
      <c r="C183" s="73" t="s">
        <v>213</v>
      </c>
      <c r="D183" s="74" t="str">
        <f aca="false">LOOKUP(help!$A$5,texte_fragen!$C$2:$I$2,texte_fragen!$C292:$I292)</f>
        <v>Gebärmutterschmerzen oder Prolapsgefühl</v>
      </c>
      <c r="E183" s="68" t="n">
        <v>0</v>
      </c>
      <c r="F183" s="75" t="n">
        <f aca="false">IF($A$3,LOOKUP(D$287,datenbank_heilmittel_effekte!A$2:GQ$2,datenbank_heilmittel_effekte!A180:GQ180),LOOKUP(D$287,datenbank_heilmittel_effekte!A$284:GQ$284,datenbank_heilmittel_effekte!A462:GQ462))</f>
        <v>1</v>
      </c>
      <c r="G183" s="76" t="str">
        <f aca="false">profil!BL179</f>
        <v>....</v>
      </c>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22.15" hidden="false" customHeight="true" outlineLevel="0" collapsed="false">
      <c r="A184" s="107"/>
      <c r="B184" s="84"/>
      <c r="C184" s="85" t="s">
        <v>214</v>
      </c>
      <c r="D184" s="86" t="str">
        <f aca="false">LOOKUP(help!$A$5,texte_fragen!$C$2:$I$2,texte_fragen!$C293:$I293)</f>
        <v>Schmerzen oder Juckreiz der Vagina oder Vulva</v>
      </c>
      <c r="E184" s="68" t="n">
        <v>0</v>
      </c>
      <c r="F184" s="87" t="n">
        <f aca="false">IF($A$3,LOOKUP(D$287,datenbank_heilmittel_effekte!A$2:GQ$2,datenbank_heilmittel_effekte!A181:GQ181),LOOKUP(D$287,datenbank_heilmittel_effekte!A$284:GQ$284,datenbank_heilmittel_effekte!A463:GQ463))</f>
        <v>3</v>
      </c>
      <c r="G184" s="88" t="str">
        <f aca="false">profil!BL180</f>
        <v>....</v>
      </c>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56.45" hidden="false" customHeight="true" outlineLevel="0" collapsed="false">
      <c r="A185" s="107"/>
      <c r="B185" s="72" t="str">
        <f aca="false">LOOKUP(help!$A$5,texte_fragen!$C$2:$I$2,texte_fragen!$C295:$I295)</f>
        <v>Frauen: Modalitäten</v>
      </c>
      <c r="C185" s="73" t="s">
        <v>215</v>
      </c>
      <c r="D185" s="74" t="str">
        <f aca="false">LOOKUP(help!$A$5,texte_fragen!$C$2:$I$2,texte_fragen!$C296:$I296)</f>
        <v>Scharfer Schmerz begleitet die Menstruation (Dysmenorrhoe)</v>
      </c>
      <c r="E185" s="68" t="n">
        <v>0</v>
      </c>
      <c r="F185" s="75" t="n">
        <f aca="false">IF($A$3,LOOKUP(D$287,datenbank_heilmittel_effekte!A$2:GQ$2,datenbank_heilmittel_effekte!A182:GQ182),LOOKUP(D$287,datenbank_heilmittel_effekte!A$284:GQ$284,datenbank_heilmittel_effekte!A464:GQ464))</f>
        <v>1</v>
      </c>
      <c r="G185" s="76" t="str">
        <f aca="false">profil!BL181</f>
        <v>....</v>
      </c>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37.15" hidden="false" customHeight="true" outlineLevel="0" collapsed="false">
      <c r="A186" s="107"/>
      <c r="B186" s="78" t="str">
        <f aca="false">LOOKUP(help!$A$5,texte_fragen!$C$2:$I$2,texte_fragen!$C300:$I300)</f>
        <v>Männer</v>
      </c>
      <c r="C186" s="79" t="s">
        <v>216</v>
      </c>
      <c r="D186" s="80" t="str">
        <f aca="false">LOOKUP(help!$A$5,texte_fragen!$C$2:$I$2,texte_fragen!$C301:$I301)</f>
        <v>Schmerzen der Hoden oder Samenstränge</v>
      </c>
      <c r="E186" s="68" t="n">
        <v>0</v>
      </c>
      <c r="F186" s="81" t="n">
        <f aca="false">IF($A$3,LOOKUP(D$287,datenbank_heilmittel_effekte!A$2:GQ$2,datenbank_heilmittel_effekte!A183:GQ183),LOOKUP(D$287,datenbank_heilmittel_effekte!A$284:GQ$284,datenbank_heilmittel_effekte!A465:GQ465))</f>
        <v>1</v>
      </c>
      <c r="G186" s="82" t="str">
        <f aca="false">profil!BL182</f>
        <v>....</v>
      </c>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2.15" hidden="false" customHeight="true" outlineLevel="0" collapsed="false">
      <c r="A187" s="107"/>
      <c r="B187" s="84"/>
      <c r="C187" s="85" t="s">
        <v>217</v>
      </c>
      <c r="D187" s="86" t="str">
        <f aca="false">LOOKUP(help!$A$5,texte_fragen!$C$2:$I$2,texte_fragen!$C302:$I302)</f>
        <v>Erektile Dysfunktion oder Impotenz</v>
      </c>
      <c r="E187" s="68" t="n">
        <v>0</v>
      </c>
      <c r="F187" s="87" t="n">
        <f aca="false">IF($A$3,LOOKUP(D$287,datenbank_heilmittel_effekte!A$2:GQ$2,datenbank_heilmittel_effekte!A184:GQ184),LOOKUP(D$287,datenbank_heilmittel_effekte!A$284:GQ$284,datenbank_heilmittel_effekte!A466:GQ466))</f>
        <v>2</v>
      </c>
      <c r="G187" s="88" t="str">
        <f aca="false">profil!BL183</f>
        <v>....</v>
      </c>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55.9" hidden="false" customHeight="true" outlineLevel="0" collapsed="false">
      <c r="A188" s="107"/>
      <c r="B188" s="72" t="str">
        <f aca="false">LOOKUP(help!$A$5,texte_fragen!$C$2:$I$2,texte_fragen!$C304:$I304)</f>
        <v>Verhalten (m oder f)</v>
      </c>
      <c r="C188" s="73" t="s">
        <v>218</v>
      </c>
      <c r="D188" s="74" t="str">
        <f aca="false">LOOKUP(help!$A$5,texte_fragen!$C$2:$I$2,texte_fragen!$C305:$I305)</f>
        <v>Exzessives sexuelles Verlangen, abnormales Verlangen</v>
      </c>
      <c r="E188" s="68" t="n">
        <v>3</v>
      </c>
      <c r="F188" s="75" t="n">
        <f aca="false">IF($A$3,LOOKUP(D$287,datenbank_heilmittel_effekte!A$2:GQ$2,datenbank_heilmittel_effekte!A185:GQ185),LOOKUP(D$287,datenbank_heilmittel_effekte!A$284:GQ$284,datenbank_heilmittel_effekte!A467:GQ467))</f>
        <v>2</v>
      </c>
      <c r="G188" s="76" t="str">
        <f aca="false">profil!BL184</f>
        <v>....</v>
      </c>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2.15" hidden="false" customHeight="true" outlineLevel="0" collapsed="false">
      <c r="A189" s="113"/>
      <c r="B189" s="90"/>
      <c r="C189" s="91" t="s">
        <v>219</v>
      </c>
      <c r="D189" s="92" t="str">
        <f aca="false">LOOKUP(help!$A$5,texte_fragen!$C$2:$I$2,texte_fragen!$C306:$I306)</f>
        <v>Vermindertes oder fehlendes sexuelles Verlangen</v>
      </c>
      <c r="E189" s="68" t="n">
        <v>0</v>
      </c>
      <c r="F189" s="93" t="n">
        <f aca="false">IF($A$3,LOOKUP(D$287,datenbank_heilmittel_effekte!A$2:GQ$2,datenbank_heilmittel_effekte!A186:GQ186),LOOKUP(D$287,datenbank_heilmittel_effekte!A$284:GQ$284,datenbank_heilmittel_effekte!A468:GQ468))</f>
        <v>0</v>
      </c>
      <c r="G189" s="94" t="str">
        <f aca="false">profil!BL185</f>
        <v>....</v>
      </c>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55.15" hidden="false" customHeight="true" outlineLevel="0" collapsed="false">
      <c r="A190" s="71" t="str">
        <f aca="false">LOOKUP(help!$A$5,texte_fragen!$C$2:$I$2,texte_fragen!$C308:$I308)</f>
        <v>Harnwege</v>
      </c>
      <c r="B190" s="72" t="str">
        <f aca="false">LOOKUP(help!$A$5,texte_fragen!$C$2:$I$2,texte_fragen!$C309:$I309)</f>
        <v>Harnwege: Schmerzen</v>
      </c>
      <c r="C190" s="73" t="s">
        <v>220</v>
      </c>
      <c r="D190" s="74" t="str">
        <f aca="false">LOOKUP(help!$A$5,texte_fragen!$C$2:$I$2,texte_fragen!$C310:$I310)</f>
        <v>Nierenschmerzen (Nephralgie, Nierenkolik)</v>
      </c>
      <c r="E190" s="68" t="n">
        <v>0</v>
      </c>
      <c r="F190" s="75" t="n">
        <f aca="false">IF($A$3,LOOKUP(D$287,datenbank_heilmittel_effekte!A$2:GQ$2,datenbank_heilmittel_effekte!A187:GQ187),LOOKUP(D$287,datenbank_heilmittel_effekte!A$284:GQ$284,datenbank_heilmittel_effekte!A469:GQ469))</f>
        <v>1</v>
      </c>
      <c r="G190" s="76" t="str">
        <f aca="false">profil!BL186</f>
        <v>....</v>
      </c>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2.15" hidden="false" customHeight="true" outlineLevel="0" collapsed="false">
      <c r="A191" s="71"/>
      <c r="B191" s="72"/>
      <c r="C191" s="73" t="s">
        <v>221</v>
      </c>
      <c r="D191" s="74" t="str">
        <f aca="false">LOOKUP(help!$A$5,texte_fragen!$C$2:$I$2,texte_fragen!$C311:$I311)</f>
        <v>Blasenschmerzen (Zystitis, Dysurie, Blasentenesmen)</v>
      </c>
      <c r="E191" s="68" t="n">
        <v>0</v>
      </c>
      <c r="F191" s="75" t="n">
        <f aca="false">IF($A$3,LOOKUP(D$287,datenbank_heilmittel_effekte!A$2:GQ$2,datenbank_heilmittel_effekte!A188:GQ188),LOOKUP(D$287,datenbank_heilmittel_effekte!A$284:GQ$284,datenbank_heilmittel_effekte!A470:GQ470))</f>
        <v>1</v>
      </c>
      <c r="G191" s="76" t="str">
        <f aca="false">profil!BL187</f>
        <v>....</v>
      </c>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22.15" hidden="false" customHeight="true" outlineLevel="0" collapsed="false">
      <c r="A192" s="71"/>
      <c r="B192" s="72"/>
      <c r="C192" s="73" t="s">
        <v>222</v>
      </c>
      <c r="D192" s="74" t="str">
        <f aca="false">LOOKUP(help!$A$5,texte_fragen!$C$2:$I$2,texte_fragen!$C312:$I312)</f>
        <v>Harnröhrenschmerz während der Miktion, brennender Urin</v>
      </c>
      <c r="E192" s="68" t="n">
        <v>5</v>
      </c>
      <c r="F192" s="75" t="n">
        <f aca="false">IF($A$3,LOOKUP(D$287,datenbank_heilmittel_effekte!A$2:GQ$2,datenbank_heilmittel_effekte!A189:GQ189),LOOKUP(D$287,datenbank_heilmittel_effekte!A$284:GQ$284,datenbank_heilmittel_effekte!A471:GQ471))</f>
        <v>2</v>
      </c>
      <c r="G192" s="76" t="str">
        <f aca="false">profil!BL188</f>
        <v>....</v>
      </c>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22.15" hidden="false" customHeight="true" outlineLevel="0" collapsed="false">
      <c r="A193" s="71"/>
      <c r="B193" s="72"/>
      <c r="C193" s="73" t="s">
        <v>223</v>
      </c>
      <c r="D193" s="74" t="str">
        <f aca="false">LOOKUP(help!$A$5,texte_fragen!$C$2:$I$2,texte_fragen!$C313:$I313)</f>
        <v>Harnröhrenschmerz nach der Miktion, wund machender Urin</v>
      </c>
      <c r="E193" s="68" t="n">
        <v>0</v>
      </c>
      <c r="F193" s="75" t="n">
        <f aca="false">IF($A$3,LOOKUP(D$287,datenbank_heilmittel_effekte!A$2:GQ$2,datenbank_heilmittel_effekte!A190:GQ190),LOOKUP(D$287,datenbank_heilmittel_effekte!A$284:GQ$284,datenbank_heilmittel_effekte!A472:GQ472))</f>
        <v>0</v>
      </c>
      <c r="G193" s="76" t="str">
        <f aca="false">profil!BL189</f>
        <v>....</v>
      </c>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22.15" hidden="false" customHeight="true" outlineLevel="0" collapsed="false">
      <c r="A194" s="71"/>
      <c r="B194" s="78" t="str">
        <f aca="false">LOOKUP(help!$A$5,texte_fragen!$C$2:$I$2,texte_fragen!$C315:$I315)</f>
        <v>Miktion</v>
      </c>
      <c r="C194" s="79" t="s">
        <v>224</v>
      </c>
      <c r="D194" s="80" t="str">
        <f aca="false">LOOKUP(help!$A$5,texte_fragen!$C$2:$I$2,texte_fragen!$C316:$I316)</f>
        <v>Häufiger Drang zum Wasser lassen (Pollakisurie)</v>
      </c>
      <c r="E194" s="68" t="n">
        <v>7</v>
      </c>
      <c r="F194" s="81" t="n">
        <f aca="false">IF($A$3,LOOKUP(D$287,datenbank_heilmittel_effekte!A$2:GQ$2,datenbank_heilmittel_effekte!A191:GQ191),LOOKUP(D$287,datenbank_heilmittel_effekte!A$284:GQ$284,datenbank_heilmittel_effekte!A473:GQ473))</f>
        <v>1</v>
      </c>
      <c r="G194" s="82" t="str">
        <f aca="false">profil!BL190</f>
        <v>....</v>
      </c>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22.15" hidden="false" customHeight="true" outlineLevel="0" collapsed="false">
      <c r="A195" s="71"/>
      <c r="B195" s="72"/>
      <c r="C195" s="73" t="s">
        <v>225</v>
      </c>
      <c r="D195" s="74" t="str">
        <f aca="false">LOOKUP(help!$A$5,texte_fragen!$C$2:$I$2,texte_fragen!$C317:$I317)</f>
        <v>Urinretention, schwierige Miktion</v>
      </c>
      <c r="E195" s="68" t="n">
        <v>0</v>
      </c>
      <c r="F195" s="75" t="n">
        <f aca="false">IF($A$3,LOOKUP(D$287,datenbank_heilmittel_effekte!A$2:GQ$2,datenbank_heilmittel_effekte!A192:GQ192),LOOKUP(D$287,datenbank_heilmittel_effekte!A$284:GQ$284,datenbank_heilmittel_effekte!A474:GQ474))</f>
        <v>0</v>
      </c>
      <c r="G195" s="76" t="str">
        <f aca="false">profil!BL191</f>
        <v>....</v>
      </c>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22.15" hidden="false" customHeight="true" outlineLevel="0" collapsed="false">
      <c r="A196" s="71"/>
      <c r="B196" s="84"/>
      <c r="C196" s="85" t="s">
        <v>226</v>
      </c>
      <c r="D196" s="86" t="str">
        <f aca="false">LOOKUP(help!$A$5,texte_fragen!$C$2:$I$2,texte_fragen!$C318:$I318)</f>
        <v>Inkontinenz, unfreiwilliger Urinabgang (Enuresis)</v>
      </c>
      <c r="E196" s="68" t="n">
        <v>0</v>
      </c>
      <c r="F196" s="87" t="n">
        <f aca="false">IF($A$3,LOOKUP(D$287,datenbank_heilmittel_effekte!A$2:GQ$2,datenbank_heilmittel_effekte!A193:GQ193),LOOKUP(D$287,datenbank_heilmittel_effekte!A$284:GQ$284,datenbank_heilmittel_effekte!A475:GQ475))</f>
        <v>4</v>
      </c>
      <c r="G196" s="88" t="str">
        <f aca="false">profil!BL192</f>
        <v>....</v>
      </c>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22.15" hidden="false" customHeight="true" outlineLevel="0" collapsed="false">
      <c r="A197" s="71"/>
      <c r="B197" s="72" t="str">
        <f aca="false">LOOKUP(help!$A$5,texte_fragen!$C$2:$I$2,texte_fragen!$C320:$I320)</f>
        <v>Urin</v>
      </c>
      <c r="C197" s="73" t="s">
        <v>227</v>
      </c>
      <c r="D197" s="74" t="str">
        <f aca="false">LOOKUP(help!$A$5,texte_fragen!$C$2:$I$2,texte_fragen!$C321:$I321)</f>
        <v>Konzentrierter, spärlicher Urin (Oligurie)</v>
      </c>
      <c r="E197" s="68" t="n">
        <v>0</v>
      </c>
      <c r="F197" s="75" t="n">
        <f aca="false">IF($A$3,LOOKUP(D$287,datenbank_heilmittel_effekte!A$2:GQ$2,datenbank_heilmittel_effekte!A194:GQ194),LOOKUP(D$287,datenbank_heilmittel_effekte!A$284:GQ$284,datenbank_heilmittel_effekte!A476:GQ476))</f>
        <v>1</v>
      </c>
      <c r="G197" s="76" t="str">
        <f aca="false">profil!BL193</f>
        <v>....</v>
      </c>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2.15" hidden="false" customHeight="true" outlineLevel="0" collapsed="false">
      <c r="A198" s="71"/>
      <c r="B198" s="72"/>
      <c r="C198" s="73" t="s">
        <v>228</v>
      </c>
      <c r="D198" s="74" t="str">
        <f aca="false">LOOKUP(help!$A$5,texte_fragen!$C$2:$I$2,texte_fragen!$C322:$I322)</f>
        <v>Dünner, sehr reichlicher Urin (Polyurie)</v>
      </c>
      <c r="E198" s="68" t="n">
        <v>0</v>
      </c>
      <c r="F198" s="75" t="n">
        <f aca="false">IF($A$3,LOOKUP(D$287,datenbank_heilmittel_effekte!A$2:GQ$2,datenbank_heilmittel_effekte!A195:GQ195),LOOKUP(D$287,datenbank_heilmittel_effekte!A$284:GQ$284,datenbank_heilmittel_effekte!A477:GQ477))</f>
        <v>1</v>
      </c>
      <c r="G198" s="76" t="str">
        <f aca="false">profil!BL194</f>
        <v>....</v>
      </c>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22.15" hidden="false" customHeight="true" outlineLevel="0" collapsed="false">
      <c r="A199" s="71"/>
      <c r="B199" s="72"/>
      <c r="C199" s="73" t="s">
        <v>229</v>
      </c>
      <c r="D199" s="74" t="str">
        <f aca="false">LOOKUP(help!$A$5,texte_fragen!$C$2:$I$2,texte_fragen!$C323:$I323)</f>
        <v>Flockiger Urin, Blut- oder Zellbeimengungen</v>
      </c>
      <c r="E199" s="68" t="n">
        <v>0</v>
      </c>
      <c r="F199" s="75" t="n">
        <f aca="false">IF($A$3,LOOKUP(D$287,datenbank_heilmittel_effekte!A$2:GQ$2,datenbank_heilmittel_effekte!A196:GQ196),LOOKUP(D$287,datenbank_heilmittel_effekte!A$284:GQ$284,datenbank_heilmittel_effekte!A478:GQ478))</f>
        <v>0</v>
      </c>
      <c r="G199" s="76" t="str">
        <f aca="false">profil!BL195</f>
        <v>....</v>
      </c>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22.15" hidden="false" customHeight="true" outlineLevel="0" collapsed="false">
      <c r="A200" s="71"/>
      <c r="B200" s="72"/>
      <c r="C200" s="73" t="s">
        <v>230</v>
      </c>
      <c r="D200" s="74" t="str">
        <f aca="false">LOOKUP(help!$A$5,texte_fragen!$C$2:$I$2,texte_fragen!$C324:$I324)</f>
        <v>Eiweisshaltiger Urin (Albuminurie)</v>
      </c>
      <c r="E200" s="68" t="n">
        <v>0</v>
      </c>
      <c r="F200" s="75" t="n">
        <f aca="false">IF($A$3,LOOKUP(D$287,datenbank_heilmittel_effekte!A$2:GQ$2,datenbank_heilmittel_effekte!A197:GQ197),LOOKUP(D$287,datenbank_heilmittel_effekte!A$284:GQ$284,datenbank_heilmittel_effekte!A479:GQ479))</f>
        <v>1</v>
      </c>
      <c r="G200" s="76" t="str">
        <f aca="false">profil!BL196</f>
        <v>....</v>
      </c>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22.15" hidden="false" customHeight="true" outlineLevel="0" collapsed="false">
      <c r="A201" s="71"/>
      <c r="B201" s="72"/>
      <c r="C201" s="73" t="s">
        <v>231</v>
      </c>
      <c r="D201" s="74" t="str">
        <f aca="false">LOOKUP(help!$A$5,texte_fragen!$C$2:$I$2,texte_fragen!$C325:$I325)</f>
        <v>Sedimente im Urin (Phosphat, Ziegelmehl etc.)</v>
      </c>
      <c r="E201" s="68" t="n">
        <v>0</v>
      </c>
      <c r="F201" s="75" t="n">
        <f aca="false">IF($A$3,LOOKUP(D$287,datenbank_heilmittel_effekte!A$2:GQ$2,datenbank_heilmittel_effekte!A198:GQ198),LOOKUP(D$287,datenbank_heilmittel_effekte!A$284:GQ$284,datenbank_heilmittel_effekte!A480:GQ480))</f>
        <v>1</v>
      </c>
      <c r="G201" s="76" t="str">
        <f aca="false">profil!BL197</f>
        <v>....</v>
      </c>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65.45" hidden="false" customHeight="true" outlineLevel="0" collapsed="false">
      <c r="A202" s="106" t="str">
        <f aca="false">LOOKUP(help!$A$5,texte_fragen!$C$2:$I$2,texte_fragen!$C327:$I327)</f>
        <v>Rücken und Wirbelsäule</v>
      </c>
      <c r="B202" s="96" t="str">
        <f aca="false">LOOKUP(help!$A$5,texte_fragen!$C$2:$I$2,texte_fragen!$C328:$I328)</f>
        <v>Rücken und Wirbelsäule: allgemeiner Aspekt</v>
      </c>
      <c r="C202" s="97" t="s">
        <v>232</v>
      </c>
      <c r="D202" s="98" t="str">
        <f aca="false">LOOKUP(help!$A$5,texte_fragen!$C$2:$I$2,texte_fragen!$C329:$I329)</f>
        <v>Steifer Nacken oder Kopf wird infolge Spasmen hinten gezogen</v>
      </c>
      <c r="E202" s="68" t="n">
        <v>0</v>
      </c>
      <c r="F202" s="99" t="n">
        <f aca="false">IF($A$3,LOOKUP(D$287,datenbank_heilmittel_effekte!A$2:GQ$2,datenbank_heilmittel_effekte!A199:GQ199),LOOKUP(D$287,datenbank_heilmittel_effekte!A$284:GQ$284,datenbank_heilmittel_effekte!A481:GQ481))</f>
        <v>0</v>
      </c>
      <c r="G202" s="100" t="str">
        <f aca="false">profil!BL198</f>
        <v>....</v>
      </c>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22.15" hidden="false" customHeight="true" outlineLevel="0" collapsed="false">
      <c r="A203" s="107"/>
      <c r="B203" s="72"/>
      <c r="C203" s="73" t="s">
        <v>233</v>
      </c>
      <c r="D203" s="74" t="str">
        <f aca="false">LOOKUP(help!$A$5,texte_fragen!$C$2:$I$2,texte_fragen!$C330:$I330)</f>
        <v>Kältegefühl im Rücken (mit Zittern)</v>
      </c>
      <c r="E203" s="68" t="n">
        <v>0</v>
      </c>
      <c r="F203" s="75" t="n">
        <f aca="false">IF($A$3,LOOKUP(D$287,datenbank_heilmittel_effekte!A$2:GQ$2,datenbank_heilmittel_effekte!A200:GQ200),LOOKUP(D$287,datenbank_heilmittel_effekte!A$284:GQ$284,datenbank_heilmittel_effekte!A482:GQ482))</f>
        <v>0</v>
      </c>
      <c r="G203" s="76" t="str">
        <f aca="false">profil!BL199</f>
        <v>....</v>
      </c>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81.6" hidden="false" customHeight="true" outlineLevel="0" collapsed="false">
      <c r="A204" s="107"/>
      <c r="B204" s="78" t="str">
        <f aca="false">LOOKUP(help!$A$5,texte_fragen!$C$2:$I$2,texte_fragen!$C332:$I332)</f>
        <v>Rücken und Wirbelsäule: Schmerzlokalisation</v>
      </c>
      <c r="C204" s="79" t="s">
        <v>234</v>
      </c>
      <c r="D204" s="80" t="str">
        <f aca="false">LOOKUP(help!$A$5,texte_fragen!$C$2:$I$2,texte_fragen!$C333:$I333)</f>
        <v>Schmerzen im Nacken, im Bereich der Nackenmuskulatur</v>
      </c>
      <c r="E204" s="68" t="n">
        <v>4</v>
      </c>
      <c r="F204" s="81" t="n">
        <f aca="false">IF($A$3,LOOKUP(D$287,datenbank_heilmittel_effekte!A$2:GQ$2,datenbank_heilmittel_effekte!A201:GQ201),LOOKUP(D$287,datenbank_heilmittel_effekte!A$284:GQ$284,datenbank_heilmittel_effekte!A483:GQ483))</f>
        <v>1</v>
      </c>
      <c r="G204" s="82" t="str">
        <f aca="false">profil!BL200</f>
        <v>....</v>
      </c>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22.15" hidden="false" customHeight="true" outlineLevel="0" collapsed="false">
      <c r="A205" s="107"/>
      <c r="B205" s="72"/>
      <c r="C205" s="73" t="s">
        <v>235</v>
      </c>
      <c r="D205" s="74" t="str">
        <f aca="false">LOOKUP(help!$A$5,texte_fragen!$C$2:$I$2,texte_fragen!$C334:$I334)</f>
        <v>Rückenschmerzen (Höhe BWS)</v>
      </c>
      <c r="E205" s="68" t="n">
        <v>0</v>
      </c>
      <c r="F205" s="75" t="n">
        <f aca="false">IF($A$3,LOOKUP(D$287,datenbank_heilmittel_effekte!A$2:GQ$2,datenbank_heilmittel_effekte!A202:GQ202),LOOKUP(D$287,datenbank_heilmittel_effekte!A$284:GQ$284,datenbank_heilmittel_effekte!A484:GQ484))</f>
        <v>2</v>
      </c>
      <c r="G205" s="76" t="str">
        <f aca="false">profil!BL201</f>
        <v>....</v>
      </c>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22.15" hidden="false" customHeight="true" outlineLevel="0" collapsed="false">
      <c r="A206" s="107"/>
      <c r="B206" s="72"/>
      <c r="C206" s="73" t="s">
        <v>236</v>
      </c>
      <c r="D206" s="74" t="str">
        <f aca="false">LOOKUP(help!$A$5,texte_fragen!$C$2:$I$2,texte_fragen!$C335:$I335)</f>
        <v>Rückenschmerzen (Höhe LWS und Sacrum)</v>
      </c>
      <c r="E206" s="68" t="n">
        <v>5</v>
      </c>
      <c r="F206" s="75" t="n">
        <f aca="false">IF($A$3,LOOKUP(D$287,datenbank_heilmittel_effekte!A$2:GQ$2,datenbank_heilmittel_effekte!A203:GQ203),LOOKUP(D$287,datenbank_heilmittel_effekte!A$284:GQ$284,datenbank_heilmittel_effekte!A485:GQ485))</f>
        <v>3</v>
      </c>
      <c r="G206" s="76" t="str">
        <f aca="false">profil!BL202</f>
        <v>....</v>
      </c>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22.15" hidden="false" customHeight="true" outlineLevel="0" collapsed="false">
      <c r="A207" s="107"/>
      <c r="B207" s="84"/>
      <c r="C207" s="85" t="s">
        <v>237</v>
      </c>
      <c r="D207" s="86" t="str">
        <f aca="false">LOOKUP(help!$A$5,texte_fragen!$C$2:$I$2,texte_fragen!$C336:$I336)</f>
        <v>Rückenschmerzen (Sitzbein)</v>
      </c>
      <c r="E207" s="68" t="n">
        <v>0</v>
      </c>
      <c r="F207" s="87" t="n">
        <f aca="false">IF($A$3,LOOKUP(D$287,datenbank_heilmittel_effekte!A$2:GQ$2,datenbank_heilmittel_effekte!A204:GQ204),LOOKUP(D$287,datenbank_heilmittel_effekte!A$284:GQ$284,datenbank_heilmittel_effekte!A486:GQ486))</f>
        <v>1</v>
      </c>
      <c r="G207" s="88" t="str">
        <f aca="false">profil!BL203</f>
        <v>....</v>
      </c>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87" hidden="false" customHeight="true" outlineLevel="0" collapsed="false">
      <c r="A208" s="107"/>
      <c r="B208" s="78" t="str">
        <f aca="false">LOOKUP(help!$A$5,texte_fragen!$C$2:$I$2,texte_fragen!$C338:$I338)</f>
        <v>Rücken und Wirbelsäule: Schmerzcharakteristika</v>
      </c>
      <c r="C208" s="79" t="s">
        <v>238</v>
      </c>
      <c r="D208" s="80" t="str">
        <f aca="false">LOOKUP(help!$A$5,texte_fragen!$C$2:$I$2,texte_fragen!$C339:$I339)</f>
        <v>Dumpfer Schmerz (brennend, schwach, zerschlagen, gequetscht)</v>
      </c>
      <c r="E208" s="68" t="n">
        <v>0</v>
      </c>
      <c r="F208" s="81" t="n">
        <f aca="false">IF($A$3,LOOKUP(D$287,datenbank_heilmittel_effekte!A$2:GQ$2,datenbank_heilmittel_effekte!A205:GQ205),LOOKUP(D$287,datenbank_heilmittel_effekte!A$284:GQ$284,datenbank_heilmittel_effekte!A487:GQ487))</f>
        <v>4</v>
      </c>
      <c r="G208" s="82" t="str">
        <f aca="false">profil!BL204</f>
        <v>....</v>
      </c>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22.15" hidden="false" customHeight="true" outlineLevel="0" collapsed="false">
      <c r="A209" s="107"/>
      <c r="B209" s="84"/>
      <c r="C209" s="85" t="s">
        <v>239</v>
      </c>
      <c r="D209" s="86" t="str">
        <f aca="false">LOOKUP(help!$A$5,texte_fragen!$C$2:$I$2,texte_fragen!$C340:$I340)</f>
        <v>Scharfer, plötzlicher Schmerz, stechend, ziehend</v>
      </c>
      <c r="E209" s="68" t="n">
        <v>0</v>
      </c>
      <c r="F209" s="87" t="n">
        <f aca="false">IF($A$3,LOOKUP(D$287,datenbank_heilmittel_effekte!A$2:GQ$2,datenbank_heilmittel_effekte!A206:GQ206),LOOKUP(D$287,datenbank_heilmittel_effekte!A$284:GQ$284,datenbank_heilmittel_effekte!A488:GQ488))</f>
        <v>0</v>
      </c>
      <c r="G209" s="88" t="str">
        <f aca="false">profil!BL205</f>
        <v>....</v>
      </c>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86.45" hidden="false" customHeight="true" outlineLevel="0" collapsed="false">
      <c r="A210" s="107"/>
      <c r="B210" s="72" t="str">
        <f aca="false">LOOKUP(help!$A$5,texte_fragen!$C$2:$I$2,texte_fragen!$C342:$I342)</f>
        <v>Rücken und Wirbelsäule: Schmerzmodalitäten</v>
      </c>
      <c r="C210" s="73" t="s">
        <v>240</v>
      </c>
      <c r="D210" s="74" t="str">
        <f aca="false">LOOKUP(help!$A$5,texte_fragen!$C$2:$I$2,texte_fragen!$C343:$I343)</f>
        <v>WS-Schmerz: Sitzen verschlechtert</v>
      </c>
      <c r="E210" s="68" t="n">
        <v>0</v>
      </c>
      <c r="F210" s="75" t="n">
        <f aca="false">IF($A$3,LOOKUP(D$287,datenbank_heilmittel_effekte!A$2:GQ$2,datenbank_heilmittel_effekte!A207:GQ207),LOOKUP(D$287,datenbank_heilmittel_effekte!A$284:GQ$284,datenbank_heilmittel_effekte!A489:GQ489))</f>
        <v>0</v>
      </c>
      <c r="G210" s="76" t="str">
        <f aca="false">profil!BL206</f>
        <v>....</v>
      </c>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22.15" hidden="false" customHeight="true" outlineLevel="0" collapsed="false">
      <c r="A211" s="107"/>
      <c r="B211" s="72"/>
      <c r="C211" s="73" t="s">
        <v>241</v>
      </c>
      <c r="D211" s="74" t="str">
        <f aca="false">LOOKUP(help!$A$5,texte_fragen!$C$2:$I$2,texte_fragen!$C344:$I344)</f>
        <v>WS-Schmerz: Stehen oder Bücken verschlechtert</v>
      </c>
      <c r="E211" s="68" t="n">
        <v>0</v>
      </c>
      <c r="F211" s="75" t="n">
        <f aca="false">IF($A$3,LOOKUP(D$287,datenbank_heilmittel_effekte!A$2:GQ$2,datenbank_heilmittel_effekte!A208:GQ208),LOOKUP(D$287,datenbank_heilmittel_effekte!A$284:GQ$284,datenbank_heilmittel_effekte!A490:GQ490))</f>
        <v>0</v>
      </c>
      <c r="G211" s="76" t="str">
        <f aca="false">profil!BL207</f>
        <v>....</v>
      </c>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22.15" hidden="false" customHeight="true" outlineLevel="0" collapsed="false">
      <c r="A212" s="113"/>
      <c r="B212" s="90"/>
      <c r="C212" s="91" t="s">
        <v>242</v>
      </c>
      <c r="D212" s="92" t="str">
        <f aca="false">LOOKUP(help!$A$5,texte_fragen!$C$2:$I$2,texte_fragen!$C345:$I345)</f>
        <v>WS-Schmerz: fortgesetzte Bewegung bessert</v>
      </c>
      <c r="E212" s="68" t="n">
        <v>0</v>
      </c>
      <c r="F212" s="93" t="n">
        <f aca="false">IF($A$3,LOOKUP(D$287,datenbank_heilmittel_effekte!A$2:GQ$2,datenbank_heilmittel_effekte!A209:GQ209),LOOKUP(D$287,datenbank_heilmittel_effekte!A$284:GQ$284,datenbank_heilmittel_effekte!A491:GQ491))</f>
        <v>2</v>
      </c>
      <c r="G212" s="94" t="str">
        <f aca="false">profil!BL208</f>
        <v>....</v>
      </c>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69.6" hidden="false" customHeight="true" outlineLevel="0" collapsed="false">
      <c r="A213" s="71" t="str">
        <f aca="false">LOOKUP(help!$A$5,texte_fragen!$C$2:$I$2,texte_fragen!$C347:$I347)</f>
        <v>Gliedmassen und Extremitäten</v>
      </c>
      <c r="B213" s="72" t="str">
        <f aca="false">LOOKUP(help!$A$5,texte_fragen!$C$2:$I$2,texte_fragen!$C349:$I349)</f>
        <v>Gliedmassen und Extremitäten: Allgemeines</v>
      </c>
      <c r="C213" s="73" t="s">
        <v>243</v>
      </c>
      <c r="D213" s="74" t="str">
        <f aca="false">LOOKUP(help!$A$5,texte_fragen!$C$2:$I$2,texte_fragen!$C350:$I350)</f>
        <v>Heisse Hände und/od. Füsse</v>
      </c>
      <c r="E213" s="68" t="n">
        <v>0</v>
      </c>
      <c r="F213" s="75" t="n">
        <f aca="false">IF($A$3,LOOKUP(D$287,datenbank_heilmittel_effekte!A$2:GQ$2,datenbank_heilmittel_effekte!A210:GQ210),LOOKUP(D$287,datenbank_heilmittel_effekte!A$284:GQ$284,datenbank_heilmittel_effekte!A492:GQ492))</f>
        <v>4</v>
      </c>
      <c r="G213" s="76" t="str">
        <f aca="false">profil!BL209</f>
        <v>....</v>
      </c>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22.15" hidden="false" customHeight="true" outlineLevel="0" collapsed="false">
      <c r="A214" s="71"/>
      <c r="B214" s="72"/>
      <c r="C214" s="73" t="s">
        <v>244</v>
      </c>
      <c r="D214" s="74" t="str">
        <f aca="false">LOOKUP(help!$A$5,texte_fragen!$C$2:$I$2,texte_fragen!$C351:$I351)</f>
        <v>Kalte Hände und/od. Füsse</v>
      </c>
      <c r="E214" s="68" t="n">
        <v>0</v>
      </c>
      <c r="F214" s="75" t="n">
        <f aca="false">IF($A$3,LOOKUP(D$287,datenbank_heilmittel_effekte!A$2:GQ$2,datenbank_heilmittel_effekte!A211:GQ211),LOOKUP(D$287,datenbank_heilmittel_effekte!A$284:GQ$284,datenbank_heilmittel_effekte!A493:GQ493))</f>
        <v>1</v>
      </c>
      <c r="G214" s="76" t="str">
        <f aca="false">profil!BL210</f>
        <v>....</v>
      </c>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22.15" hidden="false" customHeight="true" outlineLevel="0" collapsed="false">
      <c r="A215" s="71"/>
      <c r="B215" s="72"/>
      <c r="C215" s="73" t="s">
        <v>245</v>
      </c>
      <c r="D215" s="74" t="str">
        <f aca="false">LOOKUP(help!$A$5,texte_fragen!$C$2:$I$2,texte_fragen!$C352:$I352)</f>
        <v>Stark schwitzende Hände und/od. Füsse</v>
      </c>
      <c r="E215" s="68" t="n">
        <v>2</v>
      </c>
      <c r="F215" s="75" t="n">
        <f aca="false">IF($A$3,LOOKUP(D$287,datenbank_heilmittel_effekte!A$2:GQ$2,datenbank_heilmittel_effekte!A212:GQ212),LOOKUP(D$287,datenbank_heilmittel_effekte!A$284:GQ$284,datenbank_heilmittel_effekte!A494:GQ494))</f>
        <v>1</v>
      </c>
      <c r="G215" s="76" t="str">
        <f aca="false">profil!BL211</f>
        <v>....</v>
      </c>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22.15" hidden="false" customHeight="true" outlineLevel="0" collapsed="false">
      <c r="A216" s="71"/>
      <c r="B216" s="72"/>
      <c r="C216" s="73" t="s">
        <v>246</v>
      </c>
      <c r="D216" s="74" t="str">
        <f aca="false">LOOKUP(help!$A$5,texte_fragen!$C$2:$I$2,texte_fragen!$C354:$I354)</f>
        <v>Plötzliche Zuckungen von Händen und/od. Beinen</v>
      </c>
      <c r="E216" s="68" t="n">
        <v>0</v>
      </c>
      <c r="F216" s="75" t="n">
        <f aca="false">IF($A$3,LOOKUP(D$287,datenbank_heilmittel_effekte!A$2:GQ$2,datenbank_heilmittel_effekte!A213:GQ213),LOOKUP(D$287,datenbank_heilmittel_effekte!A$284:GQ$284,datenbank_heilmittel_effekte!A495:GQ495))</f>
        <v>1</v>
      </c>
      <c r="G216" s="76" t="str">
        <f aca="false">profil!BL212</f>
        <v>....</v>
      </c>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22.15" hidden="false" customHeight="true" outlineLevel="0" collapsed="false">
      <c r="A217" s="71"/>
      <c r="B217" s="72"/>
      <c r="C217" s="73" t="s">
        <v>247</v>
      </c>
      <c r="D217" s="74" t="str">
        <f aca="false">LOOKUP(help!$A$5,texte_fragen!$C$2:$I$2,texte_fragen!$C355:$I355)</f>
        <v>Ständiges Zittern von Händen oder Beinen</v>
      </c>
      <c r="E217" s="68" t="n">
        <v>0</v>
      </c>
      <c r="F217" s="75" t="n">
        <f aca="false">IF($A$3,LOOKUP(D$287,datenbank_heilmittel_effekte!A$2:GQ$2,datenbank_heilmittel_effekte!A214:GQ214),LOOKUP(D$287,datenbank_heilmittel_effekte!A$284:GQ$284,datenbank_heilmittel_effekte!A496:GQ496))</f>
        <v>4</v>
      </c>
      <c r="G217" s="76" t="str">
        <f aca="false">profil!BL213</f>
        <v>....</v>
      </c>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22.15" hidden="false" customHeight="true" outlineLevel="0" collapsed="false">
      <c r="A218" s="71"/>
      <c r="B218" s="72"/>
      <c r="C218" s="73" t="s">
        <v>248</v>
      </c>
      <c r="D218" s="74" t="str">
        <f aca="false">LOOKUP(help!$A$5,texte_fragen!$C$2:$I$2,texte_fragen!$C357:$I357)</f>
        <v>Schwellungen von Beinen, Knien, Knöcheln oder Füssen</v>
      </c>
      <c r="E218" s="68" t="n">
        <v>0</v>
      </c>
      <c r="F218" s="75" t="n">
        <f aca="false">IF($A$3,LOOKUP(D$287,datenbank_heilmittel_effekte!A$2:GQ$2,datenbank_heilmittel_effekte!A215:GQ215),LOOKUP(D$287,datenbank_heilmittel_effekte!A$284:GQ$284,datenbank_heilmittel_effekte!A497:GQ497))</f>
        <v>1</v>
      </c>
      <c r="G218" s="76" t="str">
        <f aca="false">profil!BL214</f>
        <v>....</v>
      </c>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22.15" hidden="false" customHeight="true" outlineLevel="0" collapsed="false">
      <c r="A219" s="71"/>
      <c r="B219" s="72"/>
      <c r="C219" s="73" t="s">
        <v>249</v>
      </c>
      <c r="D219" s="74" t="str">
        <f aca="false">LOOKUP(help!$A$5,texte_fragen!$C$2:$I$2,texte_fragen!$C358:$I358)</f>
        <v>Varikosis der Unterschenkel</v>
      </c>
      <c r="E219" s="68" t="n">
        <v>0</v>
      </c>
      <c r="F219" s="75" t="n">
        <f aca="false">IF($A$3,LOOKUP(D$287,datenbank_heilmittel_effekte!A$2:GQ$2,datenbank_heilmittel_effekte!A216:GQ216),LOOKUP(D$287,datenbank_heilmittel_effekte!A$284:GQ$284,datenbank_heilmittel_effekte!A498:GQ498))</f>
        <v>0</v>
      </c>
      <c r="G219" s="76" t="str">
        <f aca="false">profil!BL215</f>
        <v>....</v>
      </c>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67.15" hidden="false" customHeight="true" outlineLevel="0" collapsed="false">
      <c r="A220" s="71"/>
      <c r="B220" s="78" t="str">
        <f aca="false">LOOKUP(help!$A$5,texte_fragen!$C$2:$I$2,texte_fragen!$C360:$I360)</f>
        <v>Gliedmassen und Extremitäten: Schmerzen und Empfindungen</v>
      </c>
      <c r="C220" s="79" t="s">
        <v>250</v>
      </c>
      <c r="D220" s="80" t="str">
        <f aca="false">LOOKUP(help!$A$5,texte_fragen!$C$2:$I$2,texte_fragen!$C361:$I361)</f>
        <v>Ischialgie, Kreuzschmerzen</v>
      </c>
      <c r="E220" s="68" t="n">
        <v>0</v>
      </c>
      <c r="F220" s="81" t="n">
        <f aca="false">IF($A$3,LOOKUP(D$287,datenbank_heilmittel_effekte!A$2:GQ$2,datenbank_heilmittel_effekte!A217:GQ217),LOOKUP(D$287,datenbank_heilmittel_effekte!A$284:GQ$284,datenbank_heilmittel_effekte!A499:GQ499))</f>
        <v>4</v>
      </c>
      <c r="G220" s="82" t="str">
        <f aca="false">profil!BL216</f>
        <v>....</v>
      </c>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22.15" hidden="false" customHeight="true" outlineLevel="0" collapsed="false">
      <c r="A221" s="71"/>
      <c r="B221" s="72"/>
      <c r="C221" s="73" t="s">
        <v>251</v>
      </c>
      <c r="D221" s="74" t="str">
        <f aca="false">LOOKUP(help!$A$5,texte_fragen!$C$2:$I$2,texte_fragen!$C362:$I362)</f>
        <v>Rheumatischer Gelenkschmerz, Gicht</v>
      </c>
      <c r="E221" s="68" t="n">
        <v>0</v>
      </c>
      <c r="F221" s="75" t="n">
        <f aca="false">IF($A$3,LOOKUP(D$287,datenbank_heilmittel_effekte!A$2:GQ$2,datenbank_heilmittel_effekte!A218:GQ218),LOOKUP(D$287,datenbank_heilmittel_effekte!A$284:GQ$284,datenbank_heilmittel_effekte!A500:GQ500))</f>
        <v>7</v>
      </c>
      <c r="G221" s="76" t="str">
        <f aca="false">profil!BL217</f>
        <v>....</v>
      </c>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22.15" hidden="false" customHeight="true" outlineLevel="0" collapsed="false">
      <c r="A222" s="71"/>
      <c r="B222" s="72"/>
      <c r="C222" s="73" t="s">
        <v>252</v>
      </c>
      <c r="D222" s="74" t="str">
        <f aca="false">LOOKUP(help!$A$5,texte_fragen!$C$2:$I$2,texte_fragen!$C363:$I363)</f>
        <v>Dumpfer (Knochen-)Schmerz, Wundheits-, Zerschlagenheitsgefühl</v>
      </c>
      <c r="E222" s="68" t="n">
        <v>0</v>
      </c>
      <c r="F222" s="75" t="n">
        <f aca="false">IF($A$3,LOOKUP(D$287,datenbank_heilmittel_effekte!A$2:GQ$2,datenbank_heilmittel_effekte!A219:GQ219),LOOKUP(D$287,datenbank_heilmittel_effekte!A$284:GQ$284,datenbank_heilmittel_effekte!A501:GQ501))</f>
        <v>4</v>
      </c>
      <c r="G222" s="76" t="str">
        <f aca="false">profil!BL218</f>
        <v>....</v>
      </c>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22.15" hidden="false" customHeight="true" outlineLevel="0" collapsed="false">
      <c r="A223" s="71"/>
      <c r="B223" s="72"/>
      <c r="C223" s="73" t="s">
        <v>253</v>
      </c>
      <c r="D223" s="74" t="str">
        <f aca="false">LOOKUP(help!$A$5,texte_fragen!$C$2:$I$2,texte_fragen!$C365:$I365)</f>
        <v>Parästhesien, Taubheitsgefühl</v>
      </c>
      <c r="E223" s="68" t="n">
        <v>0</v>
      </c>
      <c r="F223" s="75" t="n">
        <f aca="false">IF($A$3,LOOKUP(D$287,datenbank_heilmittel_effekte!A$2:GQ$2,datenbank_heilmittel_effekte!A220:GQ220),LOOKUP(D$287,datenbank_heilmittel_effekte!A$284:GQ$284,datenbank_heilmittel_effekte!A502:GQ502))</f>
        <v>1</v>
      </c>
      <c r="G223" s="76" t="str">
        <f aca="false">profil!BL219</f>
        <v>....</v>
      </c>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22.15" hidden="false" customHeight="true" outlineLevel="0" collapsed="false">
      <c r="A224" s="71"/>
      <c r="B224" s="72"/>
      <c r="C224" s="73" t="s">
        <v>254</v>
      </c>
      <c r="D224" s="74" t="str">
        <f aca="false">LOOKUP(help!$A$5,texte_fragen!$C$2:$I$2,texte_fragen!$C366:$I366)</f>
        <v>Krämpfe, Zusammenziehen</v>
      </c>
      <c r="E224" s="68" t="n">
        <v>0</v>
      </c>
      <c r="F224" s="75" t="n">
        <f aca="false">IF($A$3,LOOKUP(D$287,datenbank_heilmittel_effekte!A$2:GQ$2,datenbank_heilmittel_effekte!A221:GQ221),LOOKUP(D$287,datenbank_heilmittel_effekte!A$284:GQ$284,datenbank_heilmittel_effekte!A503:GQ503))</f>
        <v>1</v>
      </c>
      <c r="G224" s="76" t="str">
        <f aca="false">profil!BL220</f>
        <v>....</v>
      </c>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22.15" hidden="false" customHeight="true" outlineLevel="0" collapsed="false">
      <c r="A225" s="71"/>
      <c r="B225" s="72"/>
      <c r="C225" s="73" t="s">
        <v>255</v>
      </c>
      <c r="D225" s="74" t="str">
        <f aca="false">LOOKUP(help!$A$5,texte_fragen!$C$2:$I$2,texte_fragen!$C367:$I367)</f>
        <v>Schwäche-, Schweregefühl, Lähmung</v>
      </c>
      <c r="E225" s="68" t="n">
        <v>0</v>
      </c>
      <c r="F225" s="75" t="n">
        <f aca="false">IF($A$3,LOOKUP(D$287,datenbank_heilmittel_effekte!A$2:GQ$2,datenbank_heilmittel_effekte!A222:GQ222),LOOKUP(D$287,datenbank_heilmittel_effekte!A$284:GQ$284,datenbank_heilmittel_effekte!A504:GQ504))</f>
        <v>1</v>
      </c>
      <c r="G225" s="76" t="str">
        <f aca="false">profil!BL221</f>
        <v>....</v>
      </c>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52.9" hidden="false" customHeight="true" outlineLevel="0" collapsed="false">
      <c r="A226" s="106" t="str">
        <f aca="false">LOOKUP(help!$A$5,texte_fragen!$C$2:$I$2,texte_fragen!$C369:$I369)</f>
        <v>Haut im allgemeinen</v>
      </c>
      <c r="B226" s="96" t="str">
        <f aca="false">LOOKUP(help!$A$5,texte_fragen!$C$2:$I$2,texte_fragen!$C371:$I371)</f>
        <v>Haut: Allgemeines</v>
      </c>
      <c r="C226" s="97" t="s">
        <v>256</v>
      </c>
      <c r="D226" s="98" t="str">
        <f aca="false">LOOKUP(help!$A$5,texte_fragen!$C$2:$I$2,texte_fragen!$C372:$I372)</f>
        <v>Gelbliche Verfärbung (Gelbsucht)</v>
      </c>
      <c r="E226" s="68" t="n">
        <v>0</v>
      </c>
      <c r="F226" s="99" t="n">
        <f aca="false">IF($A$3,LOOKUP(D$287,datenbank_heilmittel_effekte!A$2:GQ$2,datenbank_heilmittel_effekte!A223:GQ223),LOOKUP(D$287,datenbank_heilmittel_effekte!A$284:GQ$284,datenbank_heilmittel_effekte!A505:GQ505))</f>
        <v>1</v>
      </c>
      <c r="G226" s="100" t="str">
        <f aca="false">profil!BL222</f>
        <v>....</v>
      </c>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22.15" hidden="false" customHeight="true" outlineLevel="0" collapsed="false">
      <c r="A227" s="107"/>
      <c r="B227" s="72"/>
      <c r="C227" s="73" t="s">
        <v>257</v>
      </c>
      <c r="D227" s="74" t="str">
        <f aca="false">LOOKUP(help!$A$5,texte_fragen!$C$2:$I$2,texte_fragen!$C373:$I373)</f>
        <v>Rötliche Verfärbung, rote Punkte oder Flecken</v>
      </c>
      <c r="E227" s="68" t="n">
        <v>0</v>
      </c>
      <c r="F227" s="75" t="n">
        <f aca="false">IF($A$3,LOOKUP(D$287,datenbank_heilmittel_effekte!A$2:GQ$2,datenbank_heilmittel_effekte!A224:GQ224),LOOKUP(D$287,datenbank_heilmittel_effekte!A$284:GQ$284,datenbank_heilmittel_effekte!A506:GQ506))</f>
        <v>5</v>
      </c>
      <c r="G227" s="76" t="str">
        <f aca="false">profil!BL223</f>
        <v>....</v>
      </c>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22.15" hidden="false" customHeight="true" outlineLevel="0" collapsed="false">
      <c r="A228" s="107"/>
      <c r="B228" s="72"/>
      <c r="C228" s="73" t="s">
        <v>258</v>
      </c>
      <c r="D228" s="74" t="str">
        <f aca="false">LOOKUP(help!$A$5,texte_fragen!$C$2:$I$2,texte_fragen!$C374:$I374)</f>
        <v>Sehr trockene Haut (Unfähigkeit zu schwitzen)</v>
      </c>
      <c r="E228" s="68" t="n">
        <v>0</v>
      </c>
      <c r="F228" s="75" t="n">
        <f aca="false">IF($A$3,LOOKUP(D$287,datenbank_heilmittel_effekte!A$2:GQ$2,datenbank_heilmittel_effekte!A225:GQ225),LOOKUP(D$287,datenbank_heilmittel_effekte!A$284:GQ$284,datenbank_heilmittel_effekte!A507:GQ507))</f>
        <v>0</v>
      </c>
      <c r="G228" s="76" t="str">
        <f aca="false">profil!BL224</f>
        <v>....</v>
      </c>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22.15" hidden="false" customHeight="true" outlineLevel="0" collapsed="false">
      <c r="A229" s="107"/>
      <c r="B229" s="72"/>
      <c r="C229" s="73" t="s">
        <v>259</v>
      </c>
      <c r="D229" s="74" t="str">
        <f aca="false">LOOKUP(help!$A$5,texte_fragen!$C$2:$I$2,texte_fragen!$C375:$I375)</f>
        <v>Kalte Haut (bei heissem Körper)</v>
      </c>
      <c r="E229" s="68" t="n">
        <v>0</v>
      </c>
      <c r="F229" s="75" t="n">
        <f aca="false">IF($A$3,LOOKUP(D$287,datenbank_heilmittel_effekte!A$2:GQ$2,datenbank_heilmittel_effekte!A226:GQ226),LOOKUP(D$287,datenbank_heilmittel_effekte!A$284:GQ$284,datenbank_heilmittel_effekte!A508:GQ508))</f>
        <v>2</v>
      </c>
      <c r="G229" s="76" t="str">
        <f aca="false">profil!BL225</f>
        <v>....</v>
      </c>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22.15" hidden="false" customHeight="true" outlineLevel="0" collapsed="false">
      <c r="A230" s="107"/>
      <c r="B230" s="72"/>
      <c r="C230" s="73" t="s">
        <v>260</v>
      </c>
      <c r="D230" s="74" t="str">
        <f aca="false">LOOKUP(help!$A$5,texte_fragen!$C$2:$I$2,texte_fragen!$C376:$I376)</f>
        <v>Ständige Hautdefekte, Wunden, Fissuren, Geschwüre</v>
      </c>
      <c r="E230" s="68" t="n">
        <v>0</v>
      </c>
      <c r="F230" s="75" t="n">
        <f aca="false">IF($A$3,LOOKUP(D$287,datenbank_heilmittel_effekte!A$2:GQ$2,datenbank_heilmittel_effekte!A227:GQ227),LOOKUP(D$287,datenbank_heilmittel_effekte!A$284:GQ$284,datenbank_heilmittel_effekte!A509:GQ509))</f>
        <v>0</v>
      </c>
      <c r="G230" s="76" t="str">
        <f aca="false">profil!BL226</f>
        <v>....</v>
      </c>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22.15" hidden="false" customHeight="true" outlineLevel="0" collapsed="false">
      <c r="A231" s="107"/>
      <c r="B231" s="72"/>
      <c r="C231" s="73" t="s">
        <v>261</v>
      </c>
      <c r="D231" s="74" t="str">
        <f aca="false">LOOKUP(help!$A$5,texte_fragen!$C$2:$I$2,texte_fragen!$C377:$I377)</f>
        <v>Schlechte Heilungstendenz, Infektionsneigung (ungesunde Haut)</v>
      </c>
      <c r="E231" s="68" t="n">
        <v>0</v>
      </c>
      <c r="F231" s="75" t="n">
        <f aca="false">IF($A$3,LOOKUP(D$287,datenbank_heilmittel_effekte!A$2:GQ$2,datenbank_heilmittel_effekte!A228:GQ228),LOOKUP(D$287,datenbank_heilmittel_effekte!A$284:GQ$284,datenbank_heilmittel_effekte!A510:GQ510))</f>
        <v>0</v>
      </c>
      <c r="G231" s="76" t="str">
        <f aca="false">profil!BL227</f>
        <v>....</v>
      </c>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22.15" hidden="false" customHeight="true" outlineLevel="0" collapsed="false">
      <c r="A232" s="107"/>
      <c r="B232" s="78" t="str">
        <f aca="false">LOOKUP(help!$A$5,texte_fragen!$C$2:$I$2,texte_fragen!$C379:$I379)</f>
        <v>Ausschläge</v>
      </c>
      <c r="C232" s="79" t="s">
        <v>262</v>
      </c>
      <c r="D232" s="80" t="str">
        <f aca="false">LOOKUP(help!$A$5,texte_fragen!$C$2:$I$2,texte_fragen!$C380:$I380)</f>
        <v>Pickel, Pappeln, Pusteln, Krusten</v>
      </c>
      <c r="E232" s="68" t="n">
        <v>0</v>
      </c>
      <c r="F232" s="81" t="n">
        <f aca="false">IF($A$3,LOOKUP(D$287,datenbank_heilmittel_effekte!A$2:GQ$2,datenbank_heilmittel_effekte!A229:GQ229),LOOKUP(D$287,datenbank_heilmittel_effekte!A$284:GQ$284,datenbank_heilmittel_effekte!A511:GQ511))</f>
        <v>2</v>
      </c>
      <c r="G232" s="82" t="str">
        <f aca="false">profil!BL228</f>
        <v>....</v>
      </c>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22.15" hidden="false" customHeight="true" outlineLevel="0" collapsed="false">
      <c r="A233" s="107"/>
      <c r="B233" s="72"/>
      <c r="C233" s="73" t="s">
        <v>263</v>
      </c>
      <c r="D233" s="74" t="str">
        <f aca="false">LOOKUP(help!$A$5,texte_fragen!$C$2:$I$2,texte_fragen!$C381:$I381)</f>
        <v>Bläschen</v>
      </c>
      <c r="E233" s="68" t="n">
        <v>0</v>
      </c>
      <c r="F233" s="75" t="n">
        <f aca="false">IF($A$3,LOOKUP(D$287,datenbank_heilmittel_effekte!A$2:GQ$2,datenbank_heilmittel_effekte!A230:GQ230),LOOKUP(D$287,datenbank_heilmittel_effekte!A$284:GQ$284,datenbank_heilmittel_effekte!A512:GQ512))</f>
        <v>1</v>
      </c>
      <c r="G233" s="76" t="str">
        <f aca="false">profil!BL229</f>
        <v>....</v>
      </c>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22.15" hidden="false" customHeight="true" outlineLevel="0" collapsed="false">
      <c r="A234" s="107"/>
      <c r="B234" s="84"/>
      <c r="C234" s="85" t="s">
        <v>264</v>
      </c>
      <c r="D234" s="86" t="str">
        <f aca="false">LOOKUP(help!$A$5,texte_fragen!$C$2:$I$2,texte_fragen!$C382:$I382)</f>
        <v>Warzen, Kondylome</v>
      </c>
      <c r="E234" s="68" t="n">
        <v>0</v>
      </c>
      <c r="F234" s="87" t="n">
        <f aca="false">IF($A$3,LOOKUP(D$287,datenbank_heilmittel_effekte!A$2:GQ$2,datenbank_heilmittel_effekte!A231:GQ231),LOOKUP(D$287,datenbank_heilmittel_effekte!A$284:GQ$284,datenbank_heilmittel_effekte!A513:GQ513))</f>
        <v>6</v>
      </c>
      <c r="G234" s="88" t="str">
        <f aca="false">profil!BL230</f>
        <v>....</v>
      </c>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47.45" hidden="false" customHeight="true" outlineLevel="0" collapsed="false">
      <c r="A235" s="107"/>
      <c r="B235" s="72" t="str">
        <f aca="false">LOOKUP(help!$A$5,texte_fragen!$C$2:$I$2,texte_fragen!$C384:$I384)</f>
        <v>Haut: Schmerzen und Empfindungen</v>
      </c>
      <c r="C235" s="73" t="s">
        <v>265</v>
      </c>
      <c r="D235" s="74" t="str">
        <f aca="false">LOOKUP(help!$A$5,texte_fragen!$C$2:$I$2,texte_fragen!$C385:$I385)</f>
        <v>Brennende Haut</v>
      </c>
      <c r="E235" s="68" t="n">
        <v>0</v>
      </c>
      <c r="F235" s="75" t="n">
        <f aca="false">IF($A$3,LOOKUP(D$287,datenbank_heilmittel_effekte!A$2:GQ$2,datenbank_heilmittel_effekte!A232:GQ232),LOOKUP(D$287,datenbank_heilmittel_effekte!A$284:GQ$284,datenbank_heilmittel_effekte!A514:GQ514))</f>
        <v>0</v>
      </c>
      <c r="G235" s="76" t="str">
        <f aca="false">profil!BL231</f>
        <v>....</v>
      </c>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22.15" hidden="false" customHeight="true" outlineLevel="0" collapsed="false">
      <c r="A236" s="107"/>
      <c r="B236" s="72"/>
      <c r="C236" s="73" t="s">
        <v>266</v>
      </c>
      <c r="D236" s="74" t="str">
        <f aca="false">LOOKUP(help!$A$5,texte_fragen!$C$2:$I$2,texte_fragen!$C386:$I386)</f>
        <v>Parästhesien, schneidend-scharfes Stechen, Prickeln</v>
      </c>
      <c r="E236" s="68" t="n">
        <v>0</v>
      </c>
      <c r="F236" s="75" t="n">
        <f aca="false">IF($A$3,LOOKUP(D$287,datenbank_heilmittel_effekte!A$2:GQ$2,datenbank_heilmittel_effekte!A233:GQ233),LOOKUP(D$287,datenbank_heilmittel_effekte!A$284:GQ$284,datenbank_heilmittel_effekte!A515:GQ515))</f>
        <v>0</v>
      </c>
      <c r="G236" s="76" t="str">
        <f aca="false">profil!BL232</f>
        <v>....</v>
      </c>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22.15" hidden="false" customHeight="true" outlineLevel="0" collapsed="false">
      <c r="A237" s="107"/>
      <c r="B237" s="72"/>
      <c r="C237" s="73" t="s">
        <v>267</v>
      </c>
      <c r="D237" s="74" t="str">
        <f aca="false">LOOKUP(help!$A$5,texte_fragen!$C$2:$I$2,texte_fragen!$C387:$I387)</f>
        <v>Juckreiz, muss kratzen, Pruritus</v>
      </c>
      <c r="E237" s="68" t="n">
        <v>0</v>
      </c>
      <c r="F237" s="75" t="n">
        <f aca="false">IF($A$3,LOOKUP(D$287,datenbank_heilmittel_effekte!A$2:GQ$2,datenbank_heilmittel_effekte!A234:GQ234),LOOKUP(D$287,datenbank_heilmittel_effekte!A$284:GQ$284,datenbank_heilmittel_effekte!A516:GQ516))</f>
        <v>3</v>
      </c>
      <c r="G237" s="76" t="str">
        <f aca="false">profil!BL233</f>
        <v>....</v>
      </c>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22.15" hidden="false" customHeight="true" outlineLevel="0" collapsed="false">
      <c r="A238" s="113"/>
      <c r="B238" s="90"/>
      <c r="C238" s="91" t="s">
        <v>268</v>
      </c>
      <c r="D238" s="92" t="str">
        <f aca="false">LOOKUP(help!$A$5,texte_fragen!$C$2:$I$2,texte_fragen!$C388:$I388)</f>
        <v>Gefühllosigkeit (-minderung), wie betäubt</v>
      </c>
      <c r="E238" s="68" t="n">
        <v>0</v>
      </c>
      <c r="F238" s="93" t="n">
        <f aca="false">IF($A$3,LOOKUP(D$287,datenbank_heilmittel_effekte!A$2:GQ$2,datenbank_heilmittel_effekte!A235:GQ235),LOOKUP(D$287,datenbank_heilmittel_effekte!A$284:GQ$284,datenbank_heilmittel_effekte!A517:GQ517))</f>
        <v>0</v>
      </c>
      <c r="G238" s="94" t="str">
        <f aca="false">profil!BL234</f>
        <v>....</v>
      </c>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22.15" hidden="false" customHeight="true" outlineLevel="0" collapsed="false">
      <c r="A239" s="71" t="str">
        <f aca="false">LOOKUP(help!$A$5,texte_fragen!$C$2:$I$2,texte_fragen!$C390:$I390)</f>
        <v>Allgemeiner Gesundheitszustand</v>
      </c>
      <c r="B239" s="72" t="str">
        <f aca="false">LOOKUP(help!$A$5,texte_fragen!$C$2:$I$2,texte_fragen!$C392:$I392)</f>
        <v>Allgemeines</v>
      </c>
      <c r="C239" s="73" t="s">
        <v>269</v>
      </c>
      <c r="D239" s="74" t="str">
        <f aca="false">LOOKUP(help!$A$5,texte_fragen!$C$2:$I$2,texte_fragen!$C393:$I393)</f>
        <v>Patient ist objektiv SCHWACH (Adynamie, Asthenie)</v>
      </c>
      <c r="E239" s="68" t="n">
        <v>0</v>
      </c>
      <c r="F239" s="75" t="n">
        <f aca="false">IF($A$3,LOOKUP(D$287,datenbank_heilmittel_effekte!A$2:GQ$2,datenbank_heilmittel_effekte!A236:GQ236),LOOKUP(D$287,datenbank_heilmittel_effekte!A$284:GQ$284,datenbank_heilmittel_effekte!A518:GQ518))</f>
        <v>3</v>
      </c>
      <c r="G239" s="76" t="str">
        <f aca="false">profil!BL235</f>
        <v>....</v>
      </c>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22.15" hidden="false" customHeight="true" outlineLevel="0" collapsed="false">
      <c r="A240" s="71"/>
      <c r="B240" s="72"/>
      <c r="C240" s="73" t="s">
        <v>270</v>
      </c>
      <c r="D240" s="74" t="str">
        <f aca="false">LOOKUP(help!$A$5,texte_fragen!$C$2:$I$2,texte_fragen!$C394:$I394)</f>
        <v>Abmagerung, Auszehrung</v>
      </c>
      <c r="E240" s="68" t="n">
        <v>0</v>
      </c>
      <c r="F240" s="75" t="n">
        <f aca="false">IF($A$3,LOOKUP(D$287,datenbank_heilmittel_effekte!A$2:GQ$2,datenbank_heilmittel_effekte!A237:GQ237),LOOKUP(D$287,datenbank_heilmittel_effekte!A$284:GQ$284,datenbank_heilmittel_effekte!A519:GQ519))</f>
        <v>1</v>
      </c>
      <c r="G240" s="76" t="str">
        <f aca="false">profil!BL236</f>
        <v>....</v>
      </c>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22.15" hidden="false" customHeight="true" outlineLevel="0" collapsed="false">
      <c r="A241" s="71"/>
      <c r="B241" s="72"/>
      <c r="C241" s="73" t="s">
        <v>271</v>
      </c>
      <c r="D241" s="74" t="str">
        <f aca="false">LOOKUP(help!$A$5,texte_fragen!$C$2:$I$2,texte_fragen!$C395:$I395)</f>
        <v>Chronische Eiterungen unterschiedlicher Bereiche</v>
      </c>
      <c r="E241" s="68" t="n">
        <v>0</v>
      </c>
      <c r="F241" s="75" t="n">
        <f aca="false">IF($A$3,LOOKUP(D$287,datenbank_heilmittel_effekte!A$2:GQ$2,datenbank_heilmittel_effekte!A238:GQ238),LOOKUP(D$287,datenbank_heilmittel_effekte!A$284:GQ$284,datenbank_heilmittel_effekte!A520:GQ520))</f>
        <v>3</v>
      </c>
      <c r="G241" s="76" t="str">
        <f aca="false">profil!BL237</f>
        <v>....</v>
      </c>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45" hidden="false" customHeight="true" outlineLevel="0" collapsed="false">
      <c r="A242" s="71"/>
      <c r="B242" s="78" t="str">
        <f aca="false">LOOKUP(help!$A$5,texte_fragen!$C$2:$I$2,texte_fragen!$C397:$I397)</f>
        <v>Allgemeine Empfindungen</v>
      </c>
      <c r="C242" s="79" t="s">
        <v>272</v>
      </c>
      <c r="D242" s="80" t="str">
        <f aca="false">LOOKUP(help!$A$5,texte_fragen!$C$2:$I$2,texte_fragen!$C398:$I398)</f>
        <v>Brennen am ganzen Körper</v>
      </c>
      <c r="E242" s="68" t="n">
        <v>0</v>
      </c>
      <c r="F242" s="81" t="n">
        <f aca="false">IF($A$3,LOOKUP(D$287,datenbank_heilmittel_effekte!A$2:GQ$2,datenbank_heilmittel_effekte!A239:GQ239),LOOKUP(D$287,datenbank_heilmittel_effekte!A$284:GQ$284,datenbank_heilmittel_effekte!A521:GQ521))</f>
        <v>3</v>
      </c>
      <c r="G242" s="82" t="str">
        <f aca="false">profil!BL238</f>
        <v>....</v>
      </c>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22.15" hidden="false" customHeight="true" outlineLevel="0" collapsed="false">
      <c r="A243" s="71"/>
      <c r="B243" s="72"/>
      <c r="C243" s="73" t="s">
        <v>273</v>
      </c>
      <c r="D243" s="74" t="str">
        <f aca="false">LOOKUP(help!$A$5,texte_fragen!$C$2:$I$2,texte_fragen!$C399:$I399)</f>
        <v>Konstriktionen, Krämpfe am ganzen Körper</v>
      </c>
      <c r="E243" s="68" t="n">
        <v>0</v>
      </c>
      <c r="F243" s="75" t="n">
        <f aca="false">IF($A$3,LOOKUP(D$287,datenbank_heilmittel_effekte!A$2:GQ$2,datenbank_heilmittel_effekte!A240:GQ240),LOOKUP(D$287,datenbank_heilmittel_effekte!A$284:GQ$284,datenbank_heilmittel_effekte!A522:GQ522))</f>
        <v>1</v>
      </c>
      <c r="G243" s="76" t="str">
        <f aca="false">profil!BL239</f>
        <v>....</v>
      </c>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22.15" hidden="false" customHeight="true" outlineLevel="0" collapsed="false">
      <c r="A244" s="71"/>
      <c r="B244" s="72"/>
      <c r="C244" s="73" t="s">
        <v>274</v>
      </c>
      <c r="D244" s="74" t="str">
        <f aca="false">LOOKUP(help!$A$5,texte_fragen!$C$2:$I$2,texte_fragen!$C400:$I400)</f>
        <v>Zerschlagenheits-, Wundheitsgefühl am ganzen Körper</v>
      </c>
      <c r="E244" s="68" t="n">
        <v>0</v>
      </c>
      <c r="F244" s="75" t="n">
        <f aca="false">IF($A$3,LOOKUP(D$287,datenbank_heilmittel_effekte!A$2:GQ$2,datenbank_heilmittel_effekte!A241:GQ241),LOOKUP(D$287,datenbank_heilmittel_effekte!A$284:GQ$284,datenbank_heilmittel_effekte!A523:GQ523))</f>
        <v>1</v>
      </c>
      <c r="G244" s="76" t="str">
        <f aca="false">profil!BL240</f>
        <v>....</v>
      </c>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22.15" hidden="false" customHeight="true" outlineLevel="0" collapsed="false">
      <c r="A245" s="71"/>
      <c r="B245" s="72"/>
      <c r="C245" s="73" t="s">
        <v>275</v>
      </c>
      <c r="D245" s="74" t="str">
        <f aca="false">LOOKUP(help!$A$5,texte_fragen!$C$2:$I$2,texte_fragen!$C401:$I401)</f>
        <v>Erschöpfung, Mattigkeit am ganzen Körper</v>
      </c>
      <c r="E245" s="68" t="n">
        <v>4</v>
      </c>
      <c r="F245" s="75" t="n">
        <f aca="false">IF($A$3,LOOKUP(D$287,datenbank_heilmittel_effekte!A$2:GQ$2,datenbank_heilmittel_effekte!A242:GQ242),LOOKUP(D$287,datenbank_heilmittel_effekte!A$284:GQ$284,datenbank_heilmittel_effekte!A524:GQ524))</f>
        <v>3</v>
      </c>
      <c r="G245" s="76" t="str">
        <f aca="false">profil!BL241</f>
        <v>....</v>
      </c>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22.15" hidden="false" customHeight="true" outlineLevel="0" collapsed="false">
      <c r="A246" s="71"/>
      <c r="B246" s="84"/>
      <c r="C246" s="85" t="s">
        <v>276</v>
      </c>
      <c r="D246" s="86" t="str">
        <f aca="false">LOOKUP(help!$A$5,texte_fragen!$C$2:$I$2,texte_fragen!$C402:$I402)</f>
        <v>Stechen, Splittergefühl am ganzen Körper</v>
      </c>
      <c r="E246" s="68" t="n">
        <v>0</v>
      </c>
      <c r="F246" s="87" t="n">
        <f aca="false">IF($A$3,LOOKUP(D$287,datenbank_heilmittel_effekte!A$2:GQ$2,datenbank_heilmittel_effekte!A243:GQ243),LOOKUP(D$287,datenbank_heilmittel_effekte!A$284:GQ$284,datenbank_heilmittel_effekte!A525:GQ525))</f>
        <v>1</v>
      </c>
      <c r="G246" s="88" t="str">
        <f aca="false">profil!BL242</f>
        <v>....</v>
      </c>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55.9" hidden="false" customHeight="true" outlineLevel="0" collapsed="false">
      <c r="A247" s="71"/>
      <c r="B247" s="72" t="str">
        <f aca="false">LOOKUP(help!$A$5,texte_fragen!$C$2:$I$2,texte_fragen!$C404:$I404)</f>
        <v>Fieber und Wärmehaushalt</v>
      </c>
      <c r="C247" s="73" t="s">
        <v>277</v>
      </c>
      <c r="D247" s="74" t="str">
        <f aca="false">LOOKUP(help!$A$5,texte_fragen!$C$2:$I$2,texte_fragen!$C405:$I405)</f>
        <v>Hitze: Pat. ist immer zu warm, leicht bekleidet</v>
      </c>
      <c r="E247" s="68" t="n">
        <v>0</v>
      </c>
      <c r="F247" s="75" t="n">
        <f aca="false">IF($A$3,LOOKUP(D$287,datenbank_heilmittel_effekte!A$2:GQ$2,datenbank_heilmittel_effekte!A244:GQ244),LOOKUP(D$287,datenbank_heilmittel_effekte!A$284:GQ$284,datenbank_heilmittel_effekte!A526:GQ526))</f>
        <v>1</v>
      </c>
      <c r="G247" s="76" t="str">
        <f aca="false">profil!BL243</f>
        <v>....</v>
      </c>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22.15" hidden="false" customHeight="true" outlineLevel="0" collapsed="false">
      <c r="A248" s="71"/>
      <c r="B248" s="72"/>
      <c r="C248" s="73" t="s">
        <v>278</v>
      </c>
      <c r="D248" s="74" t="str">
        <f aca="false">LOOKUP(help!$A$5,texte_fragen!$C$2:$I$2,texte_fragen!$C406:$I406)</f>
        <v>Kälte: Pat. ist immer zu kalt, stark bekleidet</v>
      </c>
      <c r="E248" s="68" t="n">
        <v>0</v>
      </c>
      <c r="F248" s="75" t="n">
        <f aca="false">IF($A$3,LOOKUP(D$287,datenbank_heilmittel_effekte!A$2:GQ$2,datenbank_heilmittel_effekte!A245:GQ245),LOOKUP(D$287,datenbank_heilmittel_effekte!A$284:GQ$284,datenbank_heilmittel_effekte!A527:GQ527))</f>
        <v>0</v>
      </c>
      <c r="G248" s="76" t="str">
        <f aca="false">profil!BL244</f>
        <v>....</v>
      </c>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22.15" hidden="false" customHeight="true" outlineLevel="0" collapsed="false">
      <c r="A249" s="71"/>
      <c r="B249" s="72"/>
      <c r="C249" s="73" t="s">
        <v>279</v>
      </c>
      <c r="D249" s="74" t="str">
        <f aca="false">LOOKUP(help!$A$5,texte_fragen!$C$2:$I$2,texte_fragen!$C407:$I407)</f>
        <v>Fieber oder Schüttelfrost Temperatur &lt; 36.5° oder &gt; 37.5°</v>
      </c>
      <c r="E249" s="68" t="n">
        <v>0</v>
      </c>
      <c r="F249" s="75" t="n">
        <f aca="false">IF($A$3,LOOKUP(D$287,datenbank_heilmittel_effekte!A$2:GQ$2,datenbank_heilmittel_effekte!A246:GQ246),LOOKUP(D$287,datenbank_heilmittel_effekte!A$284:GQ$284,datenbank_heilmittel_effekte!A528:GQ528))</f>
        <v>0</v>
      </c>
      <c r="G249" s="76" t="str">
        <f aca="false">profil!BL245</f>
        <v>....</v>
      </c>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22.15" hidden="false" customHeight="true" outlineLevel="0" collapsed="false">
      <c r="A250" s="71"/>
      <c r="B250" s="72"/>
      <c r="C250" s="73" t="s">
        <v>280</v>
      </c>
      <c r="D250" s="74" t="str">
        <f aca="false">LOOKUP(help!$A$5,texte_fragen!$C$2:$I$2,texte_fragen!$C408:$I408)</f>
        <v>Hitzewallungen</v>
      </c>
      <c r="E250" s="68" t="n">
        <v>0</v>
      </c>
      <c r="F250" s="75" t="n">
        <f aca="false">IF($A$3,LOOKUP(D$287,datenbank_heilmittel_effekte!A$2:GQ$2,datenbank_heilmittel_effekte!A247:GQ247),LOOKUP(D$287,datenbank_heilmittel_effekte!A$284:GQ$284,datenbank_heilmittel_effekte!A529:GQ529))</f>
        <v>1</v>
      </c>
      <c r="G250" s="76" t="str">
        <f aca="false">profil!BL246</f>
        <v>....</v>
      </c>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50.45" hidden="false" customHeight="true" outlineLevel="0" collapsed="false">
      <c r="A251" s="106" t="str">
        <f aca="false">LOOKUP(help!$A$5,texte_fragen!$C$2:$I$2,texte_fragen!$C410:$I410)</f>
        <v>Allgemeinen Modalitäten 1/2</v>
      </c>
      <c r="B251" s="96" t="str">
        <f aca="false">LOOKUP(help!$A$5,texte_fragen!$C$2:$I$2,texte_fragen!$C412:$I412)</f>
        <v>Wiederkehrende Einflüsse</v>
      </c>
      <c r="C251" s="97" t="s">
        <v>281</v>
      </c>
      <c r="D251" s="98" t="str">
        <f aca="false">LOOKUP(help!$A$5,texte_fragen!$C$2:$I$2,texte_fragen!$C413:$I413)</f>
        <v>Morgendliche Verschlechterung der Symptome (vormittags)</v>
      </c>
      <c r="E251" s="68" t="n">
        <v>0</v>
      </c>
      <c r="F251" s="99" t="n">
        <f aca="false">IF($A$3,LOOKUP(D$287,datenbank_heilmittel_effekte!A$2:GQ$2,datenbank_heilmittel_effekte!A248:GQ248),LOOKUP(D$287,datenbank_heilmittel_effekte!A$284:GQ$284,datenbank_heilmittel_effekte!A530:GQ530))</f>
        <v>4</v>
      </c>
      <c r="G251" s="100" t="str">
        <f aca="false">profil!BL247</f>
        <v>....</v>
      </c>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22.15" hidden="false" customHeight="true" outlineLevel="0" collapsed="false">
      <c r="A252" s="107"/>
      <c r="B252" s="72"/>
      <c r="C252" s="73" t="s">
        <v>282</v>
      </c>
      <c r="D252" s="74" t="str">
        <f aca="false">LOOKUP(help!$A$5,texte_fragen!$C$2:$I$2,texte_fragen!$C414:$I414)</f>
        <v>Abendliche Verschlechterung der Symptome</v>
      </c>
      <c r="E252" s="68" t="n">
        <v>0</v>
      </c>
      <c r="F252" s="75" t="n">
        <f aca="false">IF($A$3,LOOKUP(D$287,datenbank_heilmittel_effekte!A$2:GQ$2,datenbank_heilmittel_effekte!A249:GQ249),LOOKUP(D$287,datenbank_heilmittel_effekte!A$284:GQ$284,datenbank_heilmittel_effekte!A531:GQ531))</f>
        <v>0</v>
      </c>
      <c r="G252" s="76" t="str">
        <f aca="false">profil!BL248</f>
        <v>....</v>
      </c>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22.15" hidden="false" customHeight="true" outlineLevel="0" collapsed="false">
      <c r="A253" s="107"/>
      <c r="B253" s="72"/>
      <c r="C253" s="73" t="s">
        <v>283</v>
      </c>
      <c r="D253" s="74" t="str">
        <f aca="false">LOOKUP(help!$A$5,texte_fragen!$C$2:$I$2,texte_fragen!$C415:$I415)</f>
        <v>Nächtliche Verschlechterung der Symptome</v>
      </c>
      <c r="E253" s="68" t="n">
        <v>0</v>
      </c>
      <c r="F253" s="75" t="n">
        <f aca="false">IF($A$3,LOOKUP(D$287,datenbank_heilmittel_effekte!A$2:GQ$2,datenbank_heilmittel_effekte!A250:GQ250),LOOKUP(D$287,datenbank_heilmittel_effekte!A$284:GQ$284,datenbank_heilmittel_effekte!A532:GQ532))</f>
        <v>0</v>
      </c>
      <c r="G253" s="76" t="str">
        <f aca="false">profil!BL249</f>
        <v>....</v>
      </c>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70.9" hidden="false" customHeight="true" outlineLevel="0" collapsed="false">
      <c r="A254" s="107"/>
      <c r="B254" s="78" t="str">
        <f aca="false">LOOKUP(help!$A$5,texte_fragen!$C$2:$I$2,texte_fragen!$C417:$I417)</f>
        <v>Einfluss von Wetter und Umgebungsbedingungen</v>
      </c>
      <c r="C254" s="79" t="s">
        <v>284</v>
      </c>
      <c r="D254" s="80" t="str">
        <f aca="false">LOOKUP(help!$A$5,texte_fragen!$C$2:$I$2,texte_fragen!$C418:$I418)</f>
        <v>Trocken-kaltes Wetter verschlechtert die Symptome</v>
      </c>
      <c r="E254" s="68" t="n">
        <v>0</v>
      </c>
      <c r="F254" s="81" t="n">
        <f aca="false">IF($A$3,LOOKUP(D$287,datenbank_heilmittel_effekte!A$2:GQ$2,datenbank_heilmittel_effekte!A251:GQ251),LOOKUP(D$287,datenbank_heilmittel_effekte!A$284:GQ$284,datenbank_heilmittel_effekte!A533:GQ533))</f>
        <v>4</v>
      </c>
      <c r="G254" s="82" t="str">
        <f aca="false">profil!BL250</f>
        <v>....</v>
      </c>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22.15" hidden="false" customHeight="true" outlineLevel="0" collapsed="false">
      <c r="A255" s="107"/>
      <c r="B255" s="72"/>
      <c r="C255" s="73" t="s">
        <v>285</v>
      </c>
      <c r="D255" s="74" t="str">
        <f aca="false">LOOKUP(help!$A$5,texte_fragen!$C$2:$I$2,texte_fragen!$C419:$I419)</f>
        <v>Nass-kaltes Wetter verschlechtert die Symptome</v>
      </c>
      <c r="E255" s="68" t="n">
        <v>0</v>
      </c>
      <c r="F255" s="75" t="n">
        <f aca="false">IF($A$3,LOOKUP(D$287,datenbank_heilmittel_effekte!A$2:GQ$2,datenbank_heilmittel_effekte!A252:GQ252),LOOKUP(D$287,datenbank_heilmittel_effekte!A$284:GQ$284,datenbank_heilmittel_effekte!A534:GQ534))</f>
        <v>1</v>
      </c>
      <c r="G255" s="76" t="str">
        <f aca="false">profil!BL251</f>
        <v>....</v>
      </c>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22.15" hidden="false" customHeight="true" outlineLevel="0" collapsed="false">
      <c r="A256" s="107"/>
      <c r="B256" s="72"/>
      <c r="C256" s="73" t="s">
        <v>286</v>
      </c>
      <c r="D256" s="74" t="str">
        <f aca="false">LOOKUP(help!$A$5,texte_fragen!$C$2:$I$2,texte_fragen!$C420:$I420)</f>
        <v>Feucht-warmes Wetter verschlechtert die Symptome</v>
      </c>
      <c r="E256" s="68" t="n">
        <v>0</v>
      </c>
      <c r="F256" s="75" t="n">
        <f aca="false">IF($A$3,LOOKUP(D$287,datenbank_heilmittel_effekte!A$2:GQ$2,datenbank_heilmittel_effekte!A253:GQ253),LOOKUP(D$287,datenbank_heilmittel_effekte!A$284:GQ$284,datenbank_heilmittel_effekte!A535:GQ535))</f>
        <v>0</v>
      </c>
      <c r="G256" s="76" t="str">
        <f aca="false">profil!BL252</f>
        <v>....</v>
      </c>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22.15" hidden="false" customHeight="true" outlineLevel="0" collapsed="false">
      <c r="A257" s="107"/>
      <c r="B257" s="84"/>
      <c r="C257" s="85" t="s">
        <v>287</v>
      </c>
      <c r="D257" s="86" t="str">
        <f aca="false">LOOKUP(help!$A$5,texte_fragen!$C$2:$I$2,texte_fragen!$C421:$I421)</f>
        <v>Trocken-warmes Wetter verschlechtert die Symptome</v>
      </c>
      <c r="E257" s="68" t="n">
        <v>0</v>
      </c>
      <c r="F257" s="87" t="n">
        <f aca="false">IF($A$3,LOOKUP(D$287,datenbank_heilmittel_effekte!A$2:GQ$2,datenbank_heilmittel_effekte!A254:GQ254),LOOKUP(D$287,datenbank_heilmittel_effekte!A$284:GQ$284,datenbank_heilmittel_effekte!A536:GQ536))</f>
        <v>1</v>
      </c>
      <c r="G257" s="88" t="str">
        <f aca="false">profil!BL253</f>
        <v>....</v>
      </c>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43.15" hidden="false" customHeight="true" outlineLevel="0" collapsed="false">
      <c r="A258" s="107"/>
      <c r="B258" s="72" t="str">
        <f aca="false">LOOKUP(help!$A$5,texte_fragen!$C$2:$I$2,texte_fragen!$C423:$I423)</f>
        <v>Örtliche Einflüsse</v>
      </c>
      <c r="C258" s="73" t="s">
        <v>288</v>
      </c>
      <c r="D258" s="74" t="str">
        <f aca="false">LOOKUP(help!$A$5,texte_fragen!$C$2:$I$2,texte_fragen!$C424:$I424)</f>
        <v>Warme Orte verschlechtern die Symptome</v>
      </c>
      <c r="E258" s="68" t="n">
        <v>0</v>
      </c>
      <c r="F258" s="75" t="n">
        <f aca="false">IF($A$3,LOOKUP(D$287,datenbank_heilmittel_effekte!A$2:GQ$2,datenbank_heilmittel_effekte!A255:GQ255),LOOKUP(D$287,datenbank_heilmittel_effekte!A$284:GQ$284,datenbank_heilmittel_effekte!A537:GQ537))</f>
        <v>1</v>
      </c>
      <c r="G258" s="76" t="str">
        <f aca="false">profil!BL254</f>
        <v>....</v>
      </c>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22.15" hidden="false" customHeight="true" outlineLevel="0" collapsed="false">
      <c r="A259" s="107"/>
      <c r="B259" s="72"/>
      <c r="C259" s="73" t="s">
        <v>289</v>
      </c>
      <c r="D259" s="74" t="str">
        <f aca="false">LOOKUP(help!$A$5,texte_fragen!$C$2:$I$2,texte_fragen!$C425:$I425)</f>
        <v>Kalte Orte verschlechtern die Symptome</v>
      </c>
      <c r="E259" s="68" t="n">
        <v>0</v>
      </c>
      <c r="F259" s="75" t="n">
        <f aca="false">IF($A$3,LOOKUP(D$287,datenbank_heilmittel_effekte!A$2:GQ$2,datenbank_heilmittel_effekte!A256:GQ256),LOOKUP(D$287,datenbank_heilmittel_effekte!A$284:GQ$284,datenbank_heilmittel_effekte!A538:GQ538))</f>
        <v>1</v>
      </c>
      <c r="G259" s="76" t="str">
        <f aca="false">profil!BL255</f>
        <v>....</v>
      </c>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22.15" hidden="false" customHeight="true" outlineLevel="0" collapsed="false">
      <c r="A260" s="107"/>
      <c r="B260" s="72"/>
      <c r="C260" s="73" t="s">
        <v>290</v>
      </c>
      <c r="D260" s="74" t="str">
        <f aca="false">LOOKUP(help!$A$5,texte_fragen!$C$2:$I$2,texte_fragen!$C426:$I426)</f>
        <v>Geschlossene, stickige Räume verschlechtern die Symptome</v>
      </c>
      <c r="E260" s="68" t="n">
        <v>0</v>
      </c>
      <c r="F260" s="75" t="n">
        <f aca="false">IF($A$3,LOOKUP(D$287,datenbank_heilmittel_effekte!A$2:GQ$2,datenbank_heilmittel_effekte!A257:GQ257),LOOKUP(D$287,datenbank_heilmittel_effekte!A$284:GQ$284,datenbank_heilmittel_effekte!A539:GQ539))</f>
        <v>1</v>
      </c>
      <c r="G260" s="76" t="str">
        <f aca="false">profil!BL256</f>
        <v>....</v>
      </c>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22.15" hidden="false" customHeight="true" outlineLevel="0" collapsed="false">
      <c r="A261" s="107"/>
      <c r="B261" s="72"/>
      <c r="C261" s="73" t="s">
        <v>291</v>
      </c>
      <c r="D261" s="74" t="str">
        <f aca="false">LOOKUP(help!$A$5,texte_fragen!$C$2:$I$2,texte_fragen!$C427:$I427)</f>
        <v>Windige und zugige Orte verschlechtern die Symptome</v>
      </c>
      <c r="E261" s="68" t="n">
        <v>0</v>
      </c>
      <c r="F261" s="75" t="n">
        <f aca="false">IF($A$3,LOOKUP(D$287,datenbank_heilmittel_effekte!A$2:GQ$2,datenbank_heilmittel_effekte!A258:GQ258),LOOKUP(D$287,datenbank_heilmittel_effekte!A$284:GQ$284,datenbank_heilmittel_effekte!A540:GQ540))</f>
        <v>1</v>
      </c>
      <c r="G261" s="76" t="str">
        <f aca="false">profil!BL257</f>
        <v>....</v>
      </c>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43.15" hidden="false" customHeight="true" outlineLevel="0" collapsed="false">
      <c r="A262" s="107"/>
      <c r="B262" s="78" t="str">
        <f aca="false">LOOKUP(help!$A$5,texte_fragen!$C$2:$I$2,texte_fragen!$C431:$I431)</f>
        <v>Der Einfluss der Nahrung</v>
      </c>
      <c r="C262" s="79" t="s">
        <v>292</v>
      </c>
      <c r="D262" s="80" t="str">
        <f aca="false">LOOKUP(help!$A$5,texte_fragen!$C$2:$I$2,texte_fragen!$C432:$I432)</f>
        <v>Beschwerden durch Milch</v>
      </c>
      <c r="E262" s="68" t="n">
        <v>8</v>
      </c>
      <c r="F262" s="81" t="n">
        <f aca="false">IF($A$3,LOOKUP(D$287,datenbank_heilmittel_effekte!A$2:GQ$2,datenbank_heilmittel_effekte!A259:GQ259),LOOKUP(D$287,datenbank_heilmittel_effekte!A$284:GQ$284,datenbank_heilmittel_effekte!A541:GQ541))</f>
        <v>0</v>
      </c>
      <c r="G262" s="82" t="str">
        <f aca="false">profil!BL258</f>
        <v>—</v>
      </c>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22.15" hidden="false" customHeight="true" outlineLevel="0" collapsed="false">
      <c r="A263" s="107"/>
      <c r="B263" s="72"/>
      <c r="C263" s="73" t="s">
        <v>293</v>
      </c>
      <c r="D263" s="74" t="str">
        <f aca="false">LOOKUP(help!$A$5,texte_fragen!$C$2:$I$2,texte_fragen!$C433:$I433)</f>
        <v>Beschwerden durch Wein (oder Alkohol)</v>
      </c>
      <c r="E263" s="68" t="n">
        <v>0</v>
      </c>
      <c r="F263" s="75" t="n">
        <f aca="false">IF($A$3,LOOKUP(D$287,datenbank_heilmittel_effekte!A$2:GQ$2,datenbank_heilmittel_effekte!A260:GQ260),LOOKUP(D$287,datenbank_heilmittel_effekte!A$284:GQ$284,datenbank_heilmittel_effekte!A542:GQ542))</f>
        <v>0</v>
      </c>
      <c r="G263" s="76" t="str">
        <f aca="false">profil!BL259</f>
        <v>....</v>
      </c>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22.15" hidden="false" customHeight="true" outlineLevel="0" collapsed="false">
      <c r="A264" s="107"/>
      <c r="B264" s="72"/>
      <c r="C264" s="73" t="s">
        <v>294</v>
      </c>
      <c r="D264" s="74" t="str">
        <f aca="false">LOOKUP(help!$A$5,texte_fragen!$C$2:$I$2,texte_fragen!$C434:$I434)</f>
        <v>Beschwerden durch stärkehaltiges Essen</v>
      </c>
      <c r="E264" s="68" t="n">
        <v>7</v>
      </c>
      <c r="F264" s="75" t="n">
        <f aca="false">IF($A$3,LOOKUP(D$287,datenbank_heilmittel_effekte!A$2:GQ$2,datenbank_heilmittel_effekte!A261:GQ261),LOOKUP(D$287,datenbank_heilmittel_effekte!A$284:GQ$284,datenbank_heilmittel_effekte!A543:GQ543))</f>
        <v>0</v>
      </c>
      <c r="G264" s="76" t="str">
        <f aca="false">profil!BL260</f>
        <v>+</v>
      </c>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22.15" hidden="false" customHeight="true" outlineLevel="0" collapsed="false">
      <c r="A265" s="107"/>
      <c r="B265" s="72"/>
      <c r="C265" s="73" t="s">
        <v>295</v>
      </c>
      <c r="D265" s="74" t="str">
        <f aca="false">LOOKUP(help!$A$5,texte_fragen!$C$2:$I$2,texte_fragen!$C435:$I435)</f>
        <v>Beschwerden durch Obst</v>
      </c>
      <c r="E265" s="68" t="n">
        <v>0</v>
      </c>
      <c r="F265" s="75" t="n">
        <f aca="false">IF($A$3,LOOKUP(D$287,datenbank_heilmittel_effekte!A$2:GQ$2,datenbank_heilmittel_effekte!A262:GQ262),LOOKUP(D$287,datenbank_heilmittel_effekte!A$284:GQ$284,datenbank_heilmittel_effekte!A544:GQ544))</f>
        <v>0</v>
      </c>
      <c r="G265" s="76" t="str">
        <f aca="false">profil!BL261</f>
        <v>....</v>
      </c>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22.15" hidden="false" customHeight="true" outlineLevel="0" collapsed="false">
      <c r="A266" s="107"/>
      <c r="B266" s="84"/>
      <c r="C266" s="85" t="s">
        <v>296</v>
      </c>
      <c r="D266" s="86" t="str">
        <f aca="false">LOOKUP(help!$A$5,texte_fragen!$C$2:$I$2,texte_fragen!$C436:$I436)</f>
        <v>Beschwerden durch fettes Essen</v>
      </c>
      <c r="E266" s="68" t="n">
        <v>0</v>
      </c>
      <c r="F266" s="87" t="n">
        <f aca="false">IF($A$3,LOOKUP(D$287,datenbank_heilmittel_effekte!A$2:GQ$2,datenbank_heilmittel_effekte!A263:GQ263),LOOKUP(D$287,datenbank_heilmittel_effekte!A$284:GQ$284,datenbank_heilmittel_effekte!A545:GQ545))</f>
        <v>0</v>
      </c>
      <c r="G266" s="88" t="str">
        <f aca="false">profil!BL262</f>
        <v>....</v>
      </c>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43.15" hidden="false" customHeight="true" outlineLevel="0" collapsed="false">
      <c r="A267" s="107"/>
      <c r="B267" s="78" t="str">
        <f aca="false">LOOKUP(help!$A$5,texte_fragen!$C$2:$I$2,texte_fragen!$C438:$I438)</f>
        <v>Einfluss der Bewegung</v>
      </c>
      <c r="C267" s="79" t="s">
        <v>297</v>
      </c>
      <c r="D267" s="80" t="str">
        <f aca="false">LOOKUP(help!$A$5,texte_fragen!$C$2:$I$2,texte_fragen!$C439:$I439)</f>
        <v>Bewegungslosigkeit (u.a. Liegen) verschlechtert die Symptome</v>
      </c>
      <c r="E267" s="68" t="n">
        <v>0</v>
      </c>
      <c r="F267" s="81" t="n">
        <f aca="false">IF($A$3,LOOKUP(D$287,datenbank_heilmittel_effekte!A$2:GQ$2,datenbank_heilmittel_effekte!A264:GQ264),LOOKUP(D$287,datenbank_heilmittel_effekte!A$284:GQ$284,datenbank_heilmittel_effekte!A546:GQ546))</f>
        <v>3</v>
      </c>
      <c r="G267" s="82" t="str">
        <f aca="false">profil!BL263</f>
        <v>....</v>
      </c>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22.15" hidden="false" customHeight="true" outlineLevel="0" collapsed="false">
      <c r="A268" s="107"/>
      <c r="B268" s="84"/>
      <c r="C268" s="85" t="s">
        <v>298</v>
      </c>
      <c r="D268" s="86" t="str">
        <f aca="false">LOOKUP(help!$A$5,texte_fragen!$C$2:$I$2,texte_fragen!$C440:$I440)</f>
        <v>Bewegung (u.a. Gehen, Laufen) verschlechtert die Symptome</v>
      </c>
      <c r="E268" s="68" t="n">
        <v>0</v>
      </c>
      <c r="F268" s="87" t="n">
        <f aca="false">IF($A$3,LOOKUP(D$287,datenbank_heilmittel_effekte!A$2:GQ$2,datenbank_heilmittel_effekte!A265:GQ265),LOOKUP(D$287,datenbank_heilmittel_effekte!A$284:GQ$284,datenbank_heilmittel_effekte!A547:GQ547))</f>
        <v>1</v>
      </c>
      <c r="G268" s="88" t="str">
        <f aca="false">profil!BL264</f>
        <v>....</v>
      </c>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48.6" hidden="false" customHeight="true" outlineLevel="0" collapsed="false">
      <c r="A269" s="107"/>
      <c r="B269" s="72" t="str">
        <f aca="false">LOOKUP(help!$A$5,texte_fragen!$C$2:$I$2,texte_fragen!$C442:$I442)</f>
        <v>Seitenbezug; Periodizität</v>
      </c>
      <c r="C269" s="73" t="s">
        <v>299</v>
      </c>
      <c r="D269" s="74" t="str">
        <f aca="false">LOOKUP(help!$A$5,texte_fragen!$C$2:$I$2,texte_fragen!$C443:$I443)</f>
        <v>Vorwiegend rechtsseitige Symptome</v>
      </c>
      <c r="E269" s="68" t="n">
        <v>0</v>
      </c>
      <c r="F269" s="75" t="n">
        <f aca="false">IF($A$3,LOOKUP(D$287,datenbank_heilmittel_effekte!A$2:GQ$2,datenbank_heilmittel_effekte!A266:GQ266),LOOKUP(D$287,datenbank_heilmittel_effekte!A$284:GQ$284,datenbank_heilmittel_effekte!A548:GQ548))</f>
        <v>0</v>
      </c>
      <c r="G269" s="76" t="str">
        <f aca="false">profil!BL265</f>
        <v>....</v>
      </c>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22.15" hidden="false" customHeight="true" outlineLevel="0" collapsed="false">
      <c r="A270" s="107"/>
      <c r="B270" s="72"/>
      <c r="C270" s="73" t="s">
        <v>300</v>
      </c>
      <c r="D270" s="74" t="str">
        <f aca="false">LOOKUP(help!$A$5,texte_fragen!$C$2:$I$2,texte_fragen!$C444:$I444)</f>
        <v>Vorwiegend linksseitige Symptome</v>
      </c>
      <c r="E270" s="68" t="n">
        <v>0</v>
      </c>
      <c r="F270" s="75" t="n">
        <f aca="false">IF($A$3,LOOKUP(D$287,datenbank_heilmittel_effekte!A$2:GQ$2,datenbank_heilmittel_effekte!A267:GQ267),LOOKUP(D$287,datenbank_heilmittel_effekte!A$284:GQ$284,datenbank_heilmittel_effekte!A549:GQ549))</f>
        <v>3</v>
      </c>
      <c r="G270" s="76" t="str">
        <f aca="false">profil!BL266</f>
        <v>....</v>
      </c>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22.15" hidden="false" customHeight="true" outlineLevel="0" collapsed="false">
      <c r="A271" s="113"/>
      <c r="B271" s="90"/>
      <c r="C271" s="91" t="s">
        <v>301</v>
      </c>
      <c r="D271" s="92" t="str">
        <f aca="false">LOOKUP(help!$A$5,texte_fragen!$C$2:$I$2,texte_fragen!$C445:$I445)</f>
        <v>Regelmässige Wiederkehr der Symptome</v>
      </c>
      <c r="E271" s="68" t="n">
        <v>0</v>
      </c>
      <c r="F271" s="93" t="n">
        <f aca="false">IF($A$3,LOOKUP(D$287,datenbank_heilmittel_effekte!A$2:GQ$2,datenbank_heilmittel_effekte!A268:GQ268),LOOKUP(D$287,datenbank_heilmittel_effekte!A$284:GQ$284,datenbank_heilmittel_effekte!A550:GQ550))</f>
        <v>1</v>
      </c>
      <c r="G271" s="94" t="str">
        <f aca="false">profil!BL267</f>
        <v>....</v>
      </c>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84.6" hidden="false" customHeight="true" outlineLevel="0" collapsed="false">
      <c r="A272" s="71" t="str">
        <f aca="false">LOOKUP(help!$A$5,texte_fragen!$C$2:$I$2,texte_fragen!$C447:$I447)</f>
        <v>Mögliche Ursachen</v>
      </c>
      <c r="B272" s="72" t="str">
        <f aca="false">LOOKUP(help!$A$5,texte_fragen!$C$2:$I$2,texte_fragen!$C449:$I449)</f>
        <v>Mögliche Ursachen: Verletzungen, Unfall</v>
      </c>
      <c r="C272" s="73" t="s">
        <v>302</v>
      </c>
      <c r="D272" s="74" t="str">
        <f aca="false">LOOKUP(help!$A$5,texte_fragen!$C$2:$I$2,texte_fragen!$C450:$I450)</f>
        <v>Beschwerden seit einer Erkaltung</v>
      </c>
      <c r="E272" s="68" t="n">
        <v>0</v>
      </c>
      <c r="F272" s="75" t="n">
        <f aca="false">IF($A$3,LOOKUP(D$287,datenbank_heilmittel_effekte!A$2:GQ$2,datenbank_heilmittel_effekte!A269:GQ269),LOOKUP(D$287,datenbank_heilmittel_effekte!A$284:GQ$284,datenbank_heilmittel_effekte!A551:GQ551))</f>
        <v>0</v>
      </c>
      <c r="G272" s="76" t="str">
        <f aca="false">profil!BL268</f>
        <v>....</v>
      </c>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22.15" hidden="false" customHeight="true" outlineLevel="0" collapsed="false">
      <c r="A273" s="71"/>
      <c r="B273" s="72"/>
      <c r="C273" s="73" t="s">
        <v>303</v>
      </c>
      <c r="D273" s="74" t="str">
        <f aca="false">LOOKUP(help!$A$5,texte_fragen!$C$2:$I$2,texte_fragen!$C451:$I451)</f>
        <v>Beschwerden seit einer Vergiftung oder einer Impfung</v>
      </c>
      <c r="E273" s="68" t="n">
        <v>0</v>
      </c>
      <c r="F273" s="75" t="n">
        <f aca="false">IF($A$3,LOOKUP(D$287,datenbank_heilmittel_effekte!A$2:GQ$2,datenbank_heilmittel_effekte!A270:GQ270),LOOKUP(D$287,datenbank_heilmittel_effekte!A$284:GQ$284,datenbank_heilmittel_effekte!A552:GQ552))</f>
        <v>1</v>
      </c>
      <c r="G273" s="76" t="str">
        <f aca="false">profil!BL269</f>
        <v>....</v>
      </c>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22.15" hidden="false" customHeight="true" outlineLevel="0" collapsed="false">
      <c r="A274" s="71"/>
      <c r="B274" s="72"/>
      <c r="C274" s="73" t="s">
        <v>304</v>
      </c>
      <c r="D274" s="74" t="str">
        <f aca="false">LOOKUP(help!$A$5,texte_fragen!$C$2:$I$2,texte_fragen!$C452:$I452)</f>
        <v>Beschwerden seit einem Schlag, einer Verwundung oder Verbrennung</v>
      </c>
      <c r="E274" s="68" t="n">
        <v>0</v>
      </c>
      <c r="F274" s="75" t="n">
        <f aca="false">IF($A$3,LOOKUP(D$287,datenbank_heilmittel_effekte!A$2:GQ$2,datenbank_heilmittel_effekte!A271:GQ271),LOOKUP(D$287,datenbank_heilmittel_effekte!A$284:GQ$284,datenbank_heilmittel_effekte!A553:GQ553))</f>
        <v>0</v>
      </c>
      <c r="G274" s="76" t="str">
        <f aca="false">profil!BL270</f>
        <v>....</v>
      </c>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90" hidden="false" customHeight="true" outlineLevel="0" collapsed="false">
      <c r="A275" s="71"/>
      <c r="B275" s="78" t="str">
        <f aca="false">LOOKUP(help!$A$5,texte_fragen!$C$2:$I$2,texte_fragen!$C454:$I454)</f>
        <v>Mögliche Ursachen: Plötzlicher und heftiger emotionaler Schock</v>
      </c>
      <c r="C275" s="79" t="s">
        <v>305</v>
      </c>
      <c r="D275" s="80" t="str">
        <f aca="false">LOOKUP(help!$A$5,texte_fragen!$C$2:$I$2,texte_fragen!$C455:$I455)</f>
        <v>Beschwerden seit einem Kummer od. Unglücksschläge</v>
      </c>
      <c r="E275" s="68" t="n">
        <v>0</v>
      </c>
      <c r="F275" s="81" t="n">
        <f aca="false">IF($A$3,LOOKUP(D$287,datenbank_heilmittel_effekte!A$2:GQ$2,datenbank_heilmittel_effekte!A272:GQ272),LOOKUP(D$287,datenbank_heilmittel_effekte!A$284:GQ$284,datenbank_heilmittel_effekte!A554:GQ554))</f>
        <v>0</v>
      </c>
      <c r="G275" s="82" t="str">
        <f aca="false">profil!BL271</f>
        <v>....</v>
      </c>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22.15" hidden="false" customHeight="true" outlineLevel="0" collapsed="false">
      <c r="A276" s="71"/>
      <c r="B276" s="84"/>
      <c r="C276" s="85" t="s">
        <v>306</v>
      </c>
      <c r="D276" s="86" t="str">
        <f aca="false">LOOKUP(help!$A$5,texte_fragen!$C$2:$I$2,texte_fragen!$C456:$I456)</f>
        <v>Beschwerden seit einer grossen Angst od. Furcht</v>
      </c>
      <c r="E276" s="68" t="n">
        <v>0</v>
      </c>
      <c r="F276" s="87" t="n">
        <f aca="false">IF($A$3,LOOKUP(D$287,datenbank_heilmittel_effekte!A$2:GQ$2,datenbank_heilmittel_effekte!A273:GQ273),LOOKUP(D$287,datenbank_heilmittel_effekte!A$284:GQ$284,datenbank_heilmittel_effekte!A555:GQ555))</f>
        <v>0</v>
      </c>
      <c r="G276" s="88" t="str">
        <f aca="false">profil!BL272</f>
        <v>....</v>
      </c>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68.45" hidden="false" customHeight="true" outlineLevel="0" collapsed="false">
      <c r="A277" s="71"/>
      <c r="B277" s="78" t="str">
        <f aca="false">LOOKUP(help!$A$5,texte_fragen!$C$2:$I$2,texte_fragen!$C458:$I458)</f>
        <v>Möglichen Ursachen: Lang dauernde Belastungen</v>
      </c>
      <c r="C277" s="79" t="s">
        <v>307</v>
      </c>
      <c r="D277" s="80" t="str">
        <f aca="false">LOOKUP(help!$A$5,texte_fragen!$C$2:$I$2,texte_fragen!$C459:$I459)</f>
        <v>Ständige Versuche, schwierige Probleme zu lösen</v>
      </c>
      <c r="E277" s="68" t="n">
        <v>6</v>
      </c>
      <c r="F277" s="81" t="n">
        <f aca="false">IF($A$3,LOOKUP(D$287,datenbank_heilmittel_effekte!A$2:GQ$2,datenbank_heilmittel_effekte!A274:GQ274),LOOKUP(D$287,datenbank_heilmittel_effekte!A$284:GQ$284,datenbank_heilmittel_effekte!A556:GQ556))</f>
        <v>1</v>
      </c>
      <c r="G277" s="82" t="str">
        <f aca="false">profil!BL273</f>
        <v>....</v>
      </c>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22.15" hidden="false" customHeight="true" outlineLevel="0" collapsed="false">
      <c r="A278" s="71"/>
      <c r="B278" s="72"/>
      <c r="C278" s="73" t="s">
        <v>308</v>
      </c>
      <c r="D278" s="74" t="str">
        <f aca="false">LOOKUP(help!$A$5,texte_fragen!$C$2:$I$2,texte_fragen!$C460:$I460)</f>
        <v>Wiederholte Enttäuschungen, überdauernder Kummer</v>
      </c>
      <c r="E278" s="68" t="n">
        <v>0</v>
      </c>
      <c r="F278" s="75" t="n">
        <f aca="false">IF($A$3,LOOKUP(D$287,datenbank_heilmittel_effekte!A$2:GQ$2,datenbank_heilmittel_effekte!A275:GQ275),LOOKUP(D$287,datenbank_heilmittel_effekte!A$284:GQ$284,datenbank_heilmittel_effekte!A557:GQ557))</f>
        <v>0</v>
      </c>
      <c r="G278" s="76" t="str">
        <f aca="false">profil!BL274</f>
        <v>....</v>
      </c>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22.15" hidden="false" customHeight="true" outlineLevel="0" collapsed="false">
      <c r="A279" s="71"/>
      <c r="B279" s="84"/>
      <c r="C279" s="85" t="s">
        <v>309</v>
      </c>
      <c r="D279" s="86" t="str">
        <f aca="false">LOOKUP(help!$A$5,texte_fragen!$C$2:$I$2,texte_fragen!$C461:$I461)</f>
        <v>Längere Schlafdefizite, gestörter Schlaf-Wach-Rhythmus</v>
      </c>
      <c r="E279" s="68" t="n">
        <v>0</v>
      </c>
      <c r="F279" s="87" t="n">
        <f aca="false">IF($A$3,LOOKUP(D$287,datenbank_heilmittel_effekte!A$2:GQ$2,datenbank_heilmittel_effekte!A276:GQ276),LOOKUP(D$287,datenbank_heilmittel_effekte!A$284:GQ$284,datenbank_heilmittel_effekte!A558:GQ558))</f>
        <v>0</v>
      </c>
      <c r="G279" s="88" t="str">
        <f aca="false">profil!BL275</f>
        <v>....</v>
      </c>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05.6" hidden="false" customHeight="true" outlineLevel="0" collapsed="false">
      <c r="A280" s="71"/>
      <c r="B280" s="72" t="str">
        <f aca="false">LOOKUP(help!$A$5,texte_fragen!$C$2:$I$2,texte_fragen!$C463:$I463)</f>
        <v>Mögliche Ursachen: Lang dauernde toxische Belastungen</v>
      </c>
      <c r="C280" s="73" t="s">
        <v>310</v>
      </c>
      <c r="D280" s="74" t="str">
        <f aca="false">LOOKUP(help!$A$5,texte_fragen!$C$2:$I$2,texte_fragen!$C464:$I464)</f>
        <v>Gewohnheitsmässiger Alkoholgenuss (Wein, Bier, Likör, usw.)</v>
      </c>
      <c r="E280" s="68" t="n">
        <v>6</v>
      </c>
      <c r="F280" s="75" t="n">
        <f aca="false">IF($A$3,LOOKUP(D$287,datenbank_heilmittel_effekte!A$2:GQ$2,datenbank_heilmittel_effekte!A277:GQ277),LOOKUP(D$287,datenbank_heilmittel_effekte!A$284:GQ$284,datenbank_heilmittel_effekte!A559:GQ559))</f>
        <v>0</v>
      </c>
      <c r="G280" s="76" t="str">
        <f aca="false">profil!BL276</f>
        <v>+</v>
      </c>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22.15" hidden="false" customHeight="true" outlineLevel="0" collapsed="false">
      <c r="A281" s="71"/>
      <c r="B281" s="72"/>
      <c r="C281" s="73" t="s">
        <v>311</v>
      </c>
      <c r="D281" s="74" t="str">
        <f aca="false">LOOKUP(help!$A$5,texte_fragen!$C$2:$I$2,texte_fragen!$C465:$I465)</f>
        <v>Gewohnheitsmässiger Tabakgenuss (Rauchen, Kau-, Schnupftabak)</v>
      </c>
      <c r="E281" s="68" t="n">
        <v>0</v>
      </c>
      <c r="F281" s="75" t="n">
        <f aca="false">IF($A$3,LOOKUP(D$287,datenbank_heilmittel_effekte!A$2:GQ$2,datenbank_heilmittel_effekte!A278:GQ278),LOOKUP(D$287,datenbank_heilmittel_effekte!A$284:GQ$284,datenbank_heilmittel_effekte!A560:GQ560))</f>
        <v>0</v>
      </c>
      <c r="G281" s="76" t="str">
        <f aca="false">profil!BL277</f>
        <v>....</v>
      </c>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22.15" hidden="false" customHeight="true" outlineLevel="0" collapsed="false">
      <c r="A282" s="71"/>
      <c r="B282" s="72"/>
      <c r="C282" s="73" t="s">
        <v>312</v>
      </c>
      <c r="D282" s="74" t="str">
        <f aca="false">LOOKUP(help!$A$5,texte_fragen!$C$2:$I$2,texte_fragen!$C466:$I466)</f>
        <v>Gewohnheitsmässiger Genuss grösserer Kaffee- oder Teemengen</v>
      </c>
      <c r="E282" s="68" t="n">
        <v>0</v>
      </c>
      <c r="F282" s="75" t="n">
        <f aca="false">IF($A$3,LOOKUP(D$287,datenbank_heilmittel_effekte!A$2:GQ$2,datenbank_heilmittel_effekte!A279:GQ279),LOOKUP(D$287,datenbank_heilmittel_effekte!A$284:GQ$284,datenbank_heilmittel_effekte!A561:GQ561))</f>
        <v>0</v>
      </c>
      <c r="G282" s="76" t="str">
        <f aca="false">profil!BL278</f>
        <v>....</v>
      </c>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22.15" hidden="false" customHeight="true" outlineLevel="0" collapsed="false">
      <c r="A283" s="114"/>
      <c r="B283" s="72"/>
      <c r="C283" s="91" t="s">
        <v>313</v>
      </c>
      <c r="D283" s="92" t="str">
        <f aca="false">LOOKUP(help!$A$5,texte_fragen!$C$2:$I$2,texte_fragen!$C467:$I467)</f>
        <v>Gewohnheitsmässiger Schlaf-, Schmerzmittel, Drogenabusus</v>
      </c>
      <c r="E283" s="68" t="n">
        <v>0</v>
      </c>
      <c r="F283" s="93" t="n">
        <f aca="false">IF($A$3,LOOKUP(D$287,datenbank_heilmittel_effekte!A$2:GQ$2,datenbank_heilmittel_effekte!A280:GQ280),LOOKUP(D$287,datenbank_heilmittel_effekte!A$284:GQ$284,datenbank_heilmittel_effekte!A562:GQ562))</f>
        <v>0</v>
      </c>
      <c r="G283" s="94" t="str">
        <f aca="false">profil!BL279</f>
        <v>....</v>
      </c>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22.15" hidden="false" customHeight="true" outlineLevel="0" collapsed="false">
      <c r="A284" s="0"/>
      <c r="B284" s="115"/>
      <c r="C284" s="115"/>
      <c r="D284" s="115"/>
      <c r="E284" s="115"/>
      <c r="F284" s="116"/>
      <c r="G284" s="117"/>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22.15" hidden="false" customHeight="true" outlineLevel="0" collapsed="false">
      <c r="A285" s="0"/>
      <c r="B285" s="118"/>
      <c r="C285" s="119" t="str">
        <f aca="false">LOOKUP(help!$A$5,texte_fragen!$C$2:$I$2,texte_fragen!$C475:$I475)</f>
        <v>Ergebnisse</v>
      </c>
      <c r="D285" s="119"/>
      <c r="E285" s="119"/>
      <c r="F285" s="119"/>
      <c r="G285" s="119"/>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s="53" customFormat="true" ht="35.45" hidden="false" customHeight="true" outlineLevel="0" collapsed="false">
      <c r="A286" s="40"/>
      <c r="B286" s="120"/>
      <c r="C286" s="121" t="s">
        <v>35</v>
      </c>
      <c r="D286" s="122" t="str">
        <f aca="false">LOOKUP(help!$A$5,texte_fragen!$C$2:$I$2,texte_fragen!$C476:$I476)</f>
        <v>Name</v>
      </c>
      <c r="E286" s="123" t="str">
        <f aca="false">LOOKUP(help!$A$5,texte_fragen!$C$2:$I$2,texte_fragen!$C477:$I477)</f>
        <v>Ähnlichkeit</v>
      </c>
      <c r="F286" s="124"/>
      <c r="G286" s="125" t="str">
        <f aca="false">LOOKUP(help!$A$5,texte_fragen!$C$2:$I$2,texte_fragen!$C480:$I480)</f>
        <v>Unsicherheit</v>
      </c>
      <c r="H286" s="43"/>
    </row>
    <row r="287" customFormat="false" ht="22.15" hidden="false" customHeight="true" outlineLevel="0" collapsed="false">
      <c r="A287" s="0"/>
      <c r="B287" s="0"/>
      <c r="C287" s="126" t="n">
        <v>1</v>
      </c>
      <c r="D287" s="127" t="str">
        <f aca="false">heilmittel!BF11</f>
        <v>Medorrhinum</v>
      </c>
      <c r="E287" s="128" t="str">
        <f aca="false">heilmittel!BM11</f>
        <v>heftigst</v>
      </c>
      <c r="F287" s="129"/>
      <c r="G287" s="130" t="str">
        <f aca="false">heilmittel!BK11</f>
        <v>&lt; 0.001 %</v>
      </c>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22.15" hidden="false" customHeight="true" outlineLevel="0" collapsed="false">
      <c r="A288" s="0"/>
      <c r="B288" s="0"/>
      <c r="C288" s="131" t="n">
        <f aca="false">C287+1</f>
        <v>2</v>
      </c>
      <c r="D288" s="103" t="str">
        <f aca="false">heilmittel!BF12</f>
        <v>Cannabis Indica</v>
      </c>
      <c r="E288" s="132" t="str">
        <f aca="false">heilmittel!BM12</f>
        <v>heftigst</v>
      </c>
      <c r="F288" s="133"/>
      <c r="G288" s="134" t="str">
        <f aca="false">heilmittel!BK12</f>
        <v>&lt; 0.001 %</v>
      </c>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22.15" hidden="false" customHeight="true" outlineLevel="0" collapsed="false">
      <c r="A289" s="0"/>
      <c r="B289" s="0"/>
      <c r="C289" s="131" t="n">
        <f aca="false">C288+1</f>
        <v>3</v>
      </c>
      <c r="D289" s="103" t="str">
        <f aca="false">heilmittel!BF13</f>
        <v>Lachesis Mutus</v>
      </c>
      <c r="E289" s="132" t="str">
        <f aca="false">heilmittel!BM13</f>
        <v>heftigst</v>
      </c>
      <c r="F289" s="133"/>
      <c r="G289" s="134" t="str">
        <f aca="false">heilmittel!BK13</f>
        <v>&lt; 0.001 %</v>
      </c>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22.15" hidden="false" customHeight="true" outlineLevel="0" collapsed="false">
      <c r="A290" s="0"/>
      <c r="B290" s="0"/>
      <c r="C290" s="131" t="n">
        <f aca="false">C289+1</f>
        <v>4</v>
      </c>
      <c r="D290" s="103" t="str">
        <f aca="false">heilmittel!BF14</f>
        <v>Haloperidol</v>
      </c>
      <c r="E290" s="132" t="str">
        <f aca="false">heilmittel!BM14</f>
        <v>heftigst</v>
      </c>
      <c r="F290" s="133"/>
      <c r="G290" s="134" t="str">
        <f aca="false">heilmittel!BK14</f>
        <v>&lt; 0.001 %</v>
      </c>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22.15" hidden="false" customHeight="true" outlineLevel="0" collapsed="false">
      <c r="A291" s="0"/>
      <c r="B291" s="0"/>
      <c r="C291" s="131" t="n">
        <f aca="false">C290+1</f>
        <v>5</v>
      </c>
      <c r="D291" s="103" t="str">
        <f aca="false">heilmittel!BF15</f>
        <v>Asarum Europaeum</v>
      </c>
      <c r="E291" s="132" t="str">
        <f aca="false">heilmittel!BM15</f>
        <v>heftigst</v>
      </c>
      <c r="F291" s="133"/>
      <c r="G291" s="134" t="str">
        <f aca="false">heilmittel!BK15</f>
        <v>&lt; 0.001 %</v>
      </c>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22.15" hidden="false" customHeight="true" outlineLevel="0" collapsed="false">
      <c r="A292" s="0"/>
      <c r="B292" s="0"/>
      <c r="C292" s="131" t="n">
        <f aca="false">C291+1</f>
        <v>6</v>
      </c>
      <c r="D292" s="103" t="str">
        <f aca="false">heilmittel!BF16</f>
        <v>Luesinum(Syphilinum)</v>
      </c>
      <c r="E292" s="132" t="str">
        <f aca="false">heilmittel!BM16</f>
        <v>heftigst</v>
      </c>
      <c r="F292" s="133"/>
      <c r="G292" s="134" t="str">
        <f aca="false">heilmittel!BK16</f>
        <v>&lt; 0.001 %</v>
      </c>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22.15" hidden="false" customHeight="true" outlineLevel="0" collapsed="false">
      <c r="A293" s="0"/>
      <c r="B293" s="0"/>
      <c r="C293" s="131" t="n">
        <f aca="false">C292+1</f>
        <v>7</v>
      </c>
      <c r="D293" s="103" t="str">
        <f aca="false">heilmittel!BF17</f>
        <v>Levomepromazine</v>
      </c>
      <c r="E293" s="132" t="str">
        <f aca="false">heilmittel!BM17</f>
        <v>heftigst</v>
      </c>
      <c r="F293" s="133"/>
      <c r="G293" s="134" t="str">
        <f aca="false">heilmittel!BK17</f>
        <v>&lt; 0.001 %</v>
      </c>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22.15" hidden="false" customHeight="true" outlineLevel="0" collapsed="false">
      <c r="A294" s="0"/>
      <c r="B294" s="0"/>
      <c r="C294" s="131" t="n">
        <f aca="false">C293+1</f>
        <v>8</v>
      </c>
      <c r="D294" s="103" t="str">
        <f aca="false">heilmittel!BF18</f>
        <v>Carcinosinum</v>
      </c>
      <c r="E294" s="132" t="str">
        <f aca="false">heilmittel!BM18</f>
        <v>heftigst</v>
      </c>
      <c r="F294" s="133"/>
      <c r="G294" s="134" t="str">
        <f aca="false">heilmittel!BK18</f>
        <v>&lt; 0.001 %</v>
      </c>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22.15" hidden="false" customHeight="true" outlineLevel="0" collapsed="false">
      <c r="A295" s="0"/>
      <c r="B295" s="0"/>
      <c r="C295" s="131" t="n">
        <f aca="false">C294+1</f>
        <v>9</v>
      </c>
      <c r="D295" s="103" t="str">
        <f aca="false">heilmittel!BF19</f>
        <v>Hyosciamus Niger</v>
      </c>
      <c r="E295" s="132" t="str">
        <f aca="false">heilmittel!BM19</f>
        <v>heftigst</v>
      </c>
      <c r="F295" s="133"/>
      <c r="G295" s="134" t="str">
        <f aca="false">heilmittel!BK19</f>
        <v>&lt; 0.001 %</v>
      </c>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22.15" hidden="false" customHeight="true" outlineLevel="0" collapsed="false">
      <c r="A296" s="0"/>
      <c r="B296" s="0"/>
      <c r="C296" s="135" t="n">
        <f aca="false">C295+1</f>
        <v>10</v>
      </c>
      <c r="D296" s="105" t="str">
        <f aca="false">heilmittel!BF20</f>
        <v>Nux Vomica</v>
      </c>
      <c r="E296" s="136" t="str">
        <f aca="false">heilmittel!BM20</f>
        <v>heftigst</v>
      </c>
      <c r="F296" s="137"/>
      <c r="G296" s="138" t="str">
        <f aca="false">heilmittel!BK20</f>
        <v>&lt; 0.001 %</v>
      </c>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22.15" hidden="false" customHeight="true" outlineLevel="0" collapsed="false">
      <c r="A297" s="0"/>
      <c r="B297" s="139"/>
      <c r="C297" s="140"/>
      <c r="D297" s="0"/>
      <c r="E297" s="14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22.15" hidden="false" customHeight="true" outlineLevel="0" collapsed="false">
      <c r="A298" s="0"/>
      <c r="B298" s="0"/>
      <c r="C298" s="141" t="str">
        <f aca="false">LOOKUP(help!$A$5,texte_fragen!$C$2:$I$2,texte_fragen!$C492:$I492)</f>
        <v>Hinweise</v>
      </c>
      <c r="D298" s="141"/>
      <c r="E298" s="141"/>
      <c r="F298" s="141"/>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46.15" hidden="false" customHeight="true" outlineLevel="0" collapsed="false">
      <c r="A299" s="0"/>
      <c r="B299" s="0"/>
      <c r="C299" s="142" t="str">
        <f aca="false">LOOKUP(help!$A$5,texte_fragen!$C$2:$I$2,texte_fragen!$C493:$I493)</f>
        <v>• Das Ziel besteht darin, das Mittel nach der GANZHEIT des Patienten zu wählen. Sie müssen also der Software eine möglich vollständige Beschreibung geben.</v>
      </c>
      <c r="D299" s="142"/>
      <c r="E299" s="142"/>
      <c r="F299" s="142"/>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56.45" hidden="false" customHeight="true" outlineLevel="0" collapsed="false">
      <c r="A300" s="0"/>
      <c r="B300" s="0"/>
      <c r="C300" s="142" t="str">
        <f aca="false">LOOKUP(help!$A$5,texte_fragen!$C$2:$I$2,texte_fragen!$C494:$I494)</f>
        <v>• Um diese Beschreibung zu geben, müssen Sie die gelbe Spalte ausfüllen. Für jedes Zeichen muß der Eintrag der RELATIVEN BEDEUTUNG dieses Symptoms gegenüber der Gesamtsymptomatik des Patienten entsprechen (Zahlenwert von 0 bis 10).</v>
      </c>
      <c r="D300" s="142"/>
      <c r="E300" s="142"/>
      <c r="F300" s="142"/>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52.9" hidden="false" customHeight="true" outlineLevel="0" collapsed="false">
      <c r="C301" s="142" t="str">
        <f aca="false">LOOKUP(help!$A$5,texte_fragen!$C$2:$I$2,texte_fragen!$C495:$I495)</f>
        <v>• Es ist besser (aber nicht zwingend notwendig) alle Fragen zu beantworten. Denken Sie daran, "0" (= Symptom fehlt) und "?" (= unklar ob das Symptom vorhanden ist)  gut zu unterscheiden.</v>
      </c>
      <c r="D301" s="142"/>
      <c r="E301" s="142"/>
      <c r="F301" s="142"/>
    </row>
    <row r="302" customFormat="false" ht="50.45" hidden="false" customHeight="true" outlineLevel="0" collapsed="false">
      <c r="C302" s="142" t="str">
        <f aca="false">LOOKUP(help!$A$5,texte_fragen!$C$2:$I$2,texte_fragen!$C496:$I496)</f>
        <v>• Konkret wird empfohlen, alle Vermerke zu "?" zu initialisieren. Dafür reicht es "?" in der "E6" Zelle einzugeben und auf die Ecke unten rechts dieser Zelle zweimal zu klicken.</v>
      </c>
      <c r="D302" s="142"/>
      <c r="E302" s="142"/>
      <c r="F302" s="142"/>
    </row>
    <row r="303" customFormat="false" ht="22.15" hidden="false" customHeight="true" outlineLevel="0" collapsed="false">
      <c r="C303" s="142"/>
      <c r="D303" s="142"/>
      <c r="E303" s="142"/>
      <c r="F303" s="142"/>
    </row>
    <row r="304" customFormat="false" ht="22.15" hidden="false" customHeight="true" outlineLevel="0" collapsed="false">
      <c r="C304" s="143" t="str">
        <f aca="false">LOOKUP(help!$A$5,texte_fragen!$C$2:$I$2,texte_fragen!$C497:$I497)</f>
        <v>Bedeutung der Ergebnisse:</v>
      </c>
      <c r="D304" s="143"/>
      <c r="E304" s="143"/>
      <c r="F304" s="143"/>
    </row>
    <row r="305" customFormat="false" ht="46.15" hidden="false" customHeight="true" outlineLevel="0" collapsed="false">
      <c r="C305" s="142" t="str">
        <f aca="false">LOOKUP(help!$A$5,texte_fragen!$C$2:$I$2,texte_fragen!$C498:$I498)</f>
        <v>• "Unsicherheit = 10%" bedeutet: "es gibt eine 10%-ige Wahrscheinlichkeit dafür, dass die 'Patient/Heilmittel' Ähnlichkeit nur zufällig ist".</v>
      </c>
      <c r="D305" s="142"/>
      <c r="E305" s="142"/>
      <c r="F305" s="142"/>
    </row>
    <row r="306" customFormat="false" ht="54" hidden="false" customHeight="true" outlineLevel="0" collapsed="false">
      <c r="C306" s="144" t="str">
        <f aca="false">LOOKUP(help!$A$5,texte_fragen!$C$2:$I$2,texte_fragen!$C499:$I499)</f>
        <v>Bewahren-Sie sich ihren kritischen Geist! Obwohl diese Software sorgfältig verwirklicht wurde, kann sie fehlerhaft sein. Vergleichen-Sie die Ergebnisse mit anderen Quellen.</v>
      </c>
      <c r="D306" s="144"/>
      <c r="E306" s="144"/>
      <c r="F306" s="144"/>
    </row>
  </sheetData>
  <mergeCells count="13">
    <mergeCell ref="B3:G3"/>
    <mergeCell ref="B4:E4"/>
    <mergeCell ref="F4:G4"/>
    <mergeCell ref="C285:G285"/>
    <mergeCell ref="C298:F298"/>
    <mergeCell ref="C299:F299"/>
    <mergeCell ref="C300:F300"/>
    <mergeCell ref="C301:F301"/>
    <mergeCell ref="C302:F302"/>
    <mergeCell ref="C303:F303"/>
    <mergeCell ref="C304:F304"/>
    <mergeCell ref="C305:F305"/>
    <mergeCell ref="C306:F306"/>
  </mergeCells>
  <dataValidations count="1">
    <dataValidation allowBlank="false" operator="between" showDropDown="false" showErrorMessage="true" showInputMessage="true" sqref="E6:E283" type="list">
      <formula1>$C$1:$N$1</formula1>
      <formula2>0</formula2>
    </dataValidation>
  </dataValidations>
  <printOptions headings="false" gridLines="false" gridLinesSet="true" horizontalCentered="false" verticalCentered="false"/>
  <pageMargins left="0.75" right="0.75" top="1" bottom="1" header="0.511805555555555" footer="0.511805555555555"/>
  <pageSetup paperSize="9" scale="100" firstPageNumber="0" fitToWidth="1" fitToHeight="8"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402"/>
  <sheetViews>
    <sheetView windowProtection="false" showFormulas="false" showGridLines="true" showRowColHeaders="true" showZeros="true" rightToLeft="false" tabSelected="false" showOutlineSymbols="true" defaultGridColor="true" view="normal" topLeftCell="A1" colorId="64" zoomScale="74" zoomScaleNormal="74" zoomScalePageLayoutView="100" workbookViewId="0">
      <selection pane="topLeft" activeCell="C26" activeCellId="1" sqref="E2:AP557 C26"/>
    </sheetView>
  </sheetViews>
  <sheetFormatPr defaultRowHeight="12.75"/>
  <cols>
    <col collapsed="false" hidden="false" max="1" min="1" style="145" width="31"/>
    <col collapsed="false" hidden="false" max="2" min="2" style="145" width="20.4261363636364"/>
    <col collapsed="false" hidden="false" max="3" min="3" style="145" width="32.7102272727273"/>
    <col collapsed="false" hidden="false" max="4" min="4" style="145" width="8.72159090909091"/>
    <col collapsed="false" hidden="false" max="5" min="5" style="145" width="77.4318181818182"/>
    <col collapsed="false" hidden="false" max="6" min="6" style="145" width="11.7045454545455"/>
    <col collapsed="false" hidden="false" max="1025" min="7" style="145" width="9.14204545454546"/>
  </cols>
  <sheetData>
    <row r="1" customFormat="false" ht="18.75" hidden="false" customHeight="false" outlineLevel="0" collapsed="false">
      <c r="A1" s="0"/>
      <c r="B1" s="0"/>
      <c r="C1" s="146" t="str">
        <f aca="false">texte_fragen!A1</f>
        <v>Duprat 2.7 - 10.2004</v>
      </c>
      <c r="D1" s="146"/>
      <c r="E1" s="146"/>
      <c r="F1" s="146"/>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147" customFormat="true" ht="15.75" hidden="true" customHeight="false" outlineLevel="0" collapsed="false">
      <c r="D2" s="148"/>
      <c r="E2" s="148"/>
      <c r="F2" s="149"/>
    </row>
    <row r="3" s="150" customFormat="true" ht="16.15" hidden="false" customHeight="true" outlineLevel="0" collapsed="false">
      <c r="A3" s="150" t="n">
        <f aca="false">E5&lt;datenbank_heilmittel_effekte!A284</f>
        <v>0</v>
      </c>
      <c r="C3" s="151" t="str">
        <f aca="false">LOOKUP(help!$A$5,texte_fragen!$C$2:$I$2,texte_fragen!$C489:$I489)</f>
        <v>Befragung der Datenbank der Software</v>
      </c>
      <c r="D3" s="151"/>
      <c r="E3" s="151"/>
      <c r="F3" s="151"/>
    </row>
    <row r="4" s="147" customFormat="true" ht="21" hidden="false" customHeight="true" outlineLevel="0" collapsed="false">
      <c r="A4" s="147" t="str">
        <f aca="false">heilmittel!AS11</f>
        <v>A.D.N. (D.N.A.)</v>
      </c>
      <c r="C4" s="152" t="str">
        <f aca="false">LOOKUP(help!$A$5,texte_fragen!$C$2:$I$2,texte_fragen!$C490:$I490)</f>
        <v>Wählen Sie bitte das Mittel in der Zell "E5"</v>
      </c>
      <c r="D4" s="153"/>
      <c r="E4" s="154"/>
      <c r="F4" s="154"/>
    </row>
    <row r="5" customFormat="false" ht="25.9" hidden="false" customHeight="true" outlineLevel="0" collapsed="false">
      <c r="A5" s="145" t="str">
        <f aca="false">heilmittel!AS12</f>
        <v>A.R.N  (R.N.A.)</v>
      </c>
      <c r="B5" s="145" t="s">
        <v>314</v>
      </c>
      <c r="C5" s="155" t="str">
        <f aca="false">LOOKUP(help!$A$5,texte_fragen!$C$2:$I$2,texte_fragen!$C479:$I479)</f>
        <v>Profil von</v>
      </c>
      <c r="D5" s="155"/>
      <c r="E5" s="156" t="s">
        <v>315</v>
      </c>
      <c r="F5" s="157"/>
    </row>
    <row r="6" customFormat="false" ht="22.15" hidden="false" customHeight="true" outlineLevel="0" collapsed="false">
      <c r="A6" s="145" t="str">
        <f aca="false">heilmittel!AS13</f>
        <v>Abrotanum</v>
      </c>
      <c r="B6" s="0"/>
      <c r="C6" s="57" t="str">
        <f aca="false">appSymptome!B5</f>
        <v>Kapitel</v>
      </c>
      <c r="D6" s="158" t="str">
        <f aca="false">appSymptome!C5</f>
        <v>#</v>
      </c>
      <c r="E6" s="59" t="str">
        <f aca="false">appSymptome!D5</f>
        <v>Symptom</v>
      </c>
      <c r="F6" s="159" t="str">
        <f aca="false">appSymptome!E5</f>
        <v>Note</v>
      </c>
    </row>
    <row r="7" customFormat="false" ht="31.5" hidden="false" customHeight="false" outlineLevel="0" collapsed="false">
      <c r="A7" s="145" t="str">
        <f aca="false">heilmittel!AS14</f>
        <v>Aceticum Acidum</v>
      </c>
      <c r="B7" s="145" t="n">
        <f aca="false">IF(NOT(ISBLANK(appSymptome!A6)),1,IF(C7&lt;&gt;"",2,3))</f>
        <v>1</v>
      </c>
      <c r="C7" s="65" t="str">
        <f aca="false">IF(appSymptome!B6="","",appSymptome!B6)</f>
        <v>Einsamkeit und Anwesenheit anderer</v>
      </c>
      <c r="D7" s="66" t="str">
        <f aca="false">appSymptome!C6</f>
        <v>001</v>
      </c>
      <c r="E7" s="67" t="str">
        <f aca="false">appSymptome!D6</f>
        <v>Großes Verlangen nach EINSAMKEIT (Abn. gg. die Anwesenheit von anderen)</v>
      </c>
      <c r="F7" s="160" t="n">
        <f aca="false">IF($A$3,LOOKUP($E$5,datenbank_heilmittel_effekte!A$2:GQ$2,datenbank_heilmittel_effekte!A3:GQ3),LOOKUP($E$5,datenbank_heilmittel_effekte!A$284:GQ$284,datenbank_heilmittel_effekte!A285:GQ285))</f>
        <v>0</v>
      </c>
    </row>
    <row r="8" customFormat="false" ht="18" hidden="false" customHeight="false" outlineLevel="0" collapsed="false">
      <c r="A8" s="145" t="str">
        <f aca="false">heilmittel!AS15</f>
        <v>Achillea Millefolium</v>
      </c>
      <c r="B8" s="145" t="n">
        <f aca="false">IF(NOT(ISBLANK(appSymptome!A7)),1,IF(C8&lt;&gt;"",2,3))</f>
        <v>3</v>
      </c>
      <c r="C8" s="72" t="inlineStr">
        <f aca="false">IF(appSymptome!B7="","",appSymptome!B7)</f>
        <is>
          <t/>
        </is>
      </c>
      <c r="D8" s="73" t="str">
        <f aca="false">appSymptome!C7</f>
        <v>002</v>
      </c>
      <c r="E8" s="74" t="str">
        <f aca="false">appSymptome!D7</f>
        <v>Großes Verlangen nach Gesellschaft (Abn. gg. das Einsamkeit)</v>
      </c>
      <c r="F8" s="161" t="n">
        <f aca="false">IF($A$3,LOOKUP($E$5,datenbank_heilmittel_effekte!A$2:GQ$2,datenbank_heilmittel_effekte!A4:GQ4),LOOKUP($E$5,datenbank_heilmittel_effekte!A$284:GQ$284,datenbank_heilmittel_effekte!A286:GQ286))</f>
        <v>0</v>
      </c>
    </row>
    <row r="9" customFormat="false" ht="18" hidden="false" customHeight="false" outlineLevel="0" collapsed="false">
      <c r="A9" s="145" t="str">
        <f aca="false">heilmittel!AS16</f>
        <v>Aconitum Napellus</v>
      </c>
      <c r="B9" s="145" t="n">
        <f aca="false">IF(NOT(ISBLANK(appSymptome!A8)),1,IF(C9&lt;&gt;"",2,3))</f>
        <v>3</v>
      </c>
      <c r="C9" s="72" t="inlineStr">
        <f aca="false">IF(appSymptome!B8="","",appSymptome!B8)</f>
        <is>
          <t/>
        </is>
      </c>
      <c r="D9" s="73" t="str">
        <f aca="false">appSymptome!C8</f>
        <v>003</v>
      </c>
      <c r="E9" s="74" t="str">
        <f aca="false">appSymptome!D8</f>
        <v>Pat. WENDET SICH von nahe stehenden Menschen AB (Gleichgültigkeit)</v>
      </c>
      <c r="F9" s="161" t="n">
        <f aca="false">IF($A$3,LOOKUP($E$5,datenbank_heilmittel_effekte!A$2:GQ$2,datenbank_heilmittel_effekte!A5:GQ5),LOOKUP($E$5,datenbank_heilmittel_effekte!A$284:GQ$284,datenbank_heilmittel_effekte!A287:GQ287))</f>
        <v>0</v>
      </c>
    </row>
    <row r="10" customFormat="false" ht="18.75" hidden="false" customHeight="false" outlineLevel="0" collapsed="false">
      <c r="A10" s="145" t="str">
        <f aca="false">heilmittel!AS17</f>
        <v>Actaea Racemosa</v>
      </c>
      <c r="B10" s="145" t="n">
        <f aca="false">IF(NOT(ISBLANK(appSymptome!A9)),1,IF(C10&lt;&gt;"",2,3))</f>
        <v>3</v>
      </c>
      <c r="C10" s="72" t="inlineStr">
        <f aca="false">IF(appSymptome!B9="","",appSymptome!B9)</f>
        <is>
          <t/>
        </is>
      </c>
      <c r="D10" s="73" t="str">
        <f aca="false">appSymptome!C9</f>
        <v>004</v>
      </c>
      <c r="E10" s="74" t="str">
        <f aca="false">appSymptome!D9</f>
        <v>Pat. LEIDET, sobald eine nahestehende Person abwendet (Eifersucht)</v>
      </c>
      <c r="F10" s="161" t="n">
        <f aca="false">IF($A$3,LOOKUP($E$5,datenbank_heilmittel_effekte!A$2:GQ$2,datenbank_heilmittel_effekte!A6:GQ6),LOOKUP($E$5,datenbank_heilmittel_effekte!A$284:GQ$284,datenbank_heilmittel_effekte!A288:GQ288))</f>
        <v>0</v>
      </c>
    </row>
    <row r="11" customFormat="false" ht="32.25" hidden="false" customHeight="false" outlineLevel="0" collapsed="false">
      <c r="A11" s="145" t="str">
        <f aca="false">heilmittel!AS18</f>
        <v>Actaea Spicata</v>
      </c>
      <c r="B11" s="145" t="n">
        <f aca="false">IF(NOT(ISBLANK(appSymptome!A10)),1,IF(C11&lt;&gt;"",2,3))</f>
        <v>2</v>
      </c>
      <c r="C11" s="78" t="str">
        <f aca="false">IF(appSymptome!B10="","",appSymptome!B10)</f>
        <v>Schweigen, Sprechen und Sprachfähigkeit</v>
      </c>
      <c r="D11" s="79" t="str">
        <f aca="false">appSymptome!C10</f>
        <v>005</v>
      </c>
      <c r="E11" s="80" t="str">
        <f aca="false">appSymptome!D10</f>
        <v>Verlangen zu schweigen, will nicht sprechen</v>
      </c>
      <c r="F11" s="162" t="n">
        <f aca="false">IF($A$3,LOOKUP($E$5,datenbank_heilmittel_effekte!A$2:GQ$2,datenbank_heilmittel_effekte!A7:GQ7),LOOKUP($E$5,datenbank_heilmittel_effekte!A$284:GQ$284,datenbank_heilmittel_effekte!A289:GQ289))</f>
        <v>0</v>
      </c>
    </row>
    <row r="12" customFormat="false" ht="18" hidden="false" customHeight="false" outlineLevel="0" collapsed="false">
      <c r="A12" s="145" t="str">
        <f aca="false">heilmittel!AS19</f>
        <v>Aesculus Hippocasta.</v>
      </c>
      <c r="B12" s="145" t="n">
        <f aca="false">IF(NOT(ISBLANK(appSymptome!A11)),1,IF(C12&lt;&gt;"",2,3))</f>
        <v>3</v>
      </c>
      <c r="C12" s="72" t="inlineStr">
        <f aca="false">IF(appSymptome!B11="","",appSymptome!B11)</f>
        <is>
          <t/>
        </is>
      </c>
      <c r="D12" s="73" t="str">
        <f aca="false">appSymptome!C11</f>
        <v>006</v>
      </c>
      <c r="E12" s="74" t="str">
        <f aca="false">appSymptome!D11</f>
        <v>Große Redelust, Verlangen zu sprechen (Geschwätzigkeit)</v>
      </c>
      <c r="F12" s="161" t="n">
        <f aca="false">IF($A$3,LOOKUP($E$5,datenbank_heilmittel_effekte!A$2:GQ$2,datenbank_heilmittel_effekte!A8:GQ8),LOOKUP($E$5,datenbank_heilmittel_effekte!A$284:GQ$284,datenbank_heilmittel_effekte!A290:GQ290))</f>
        <v>0</v>
      </c>
    </row>
    <row r="13" customFormat="false" ht="18" hidden="false" customHeight="false" outlineLevel="0" collapsed="false">
      <c r="A13" s="145" t="str">
        <f aca="false">heilmittel!AS20</f>
        <v>Aethusa Cynapium</v>
      </c>
      <c r="B13" s="145" t="n">
        <f aca="false">IF(NOT(ISBLANK(appSymptome!A12)),1,IF(C13&lt;&gt;"",2,3))</f>
        <v>3</v>
      </c>
      <c r="C13" s="72" t="inlineStr">
        <f aca="false">IF(appSymptome!B12="","",appSymptome!B12)</f>
        <is>
          <t/>
        </is>
      </c>
      <c r="D13" s="73" t="str">
        <f aca="false">appSymptome!C12</f>
        <v>007</v>
      </c>
      <c r="E13" s="74" t="str">
        <f aca="false">appSymptome!D12</f>
        <v>Patient möchte, aber KANN NICHT sprechen (Aphasie)</v>
      </c>
      <c r="F13" s="161" t="n">
        <f aca="false">IF($A$3,LOOKUP($E$5,datenbank_heilmittel_effekte!A$2:GQ$2,datenbank_heilmittel_effekte!A9:GQ9),LOOKUP($E$5,datenbank_heilmittel_effekte!A$284:GQ$284,datenbank_heilmittel_effekte!A291:GQ291))</f>
        <v>0</v>
      </c>
    </row>
    <row r="14" customFormat="false" ht="18" hidden="false" customHeight="false" outlineLevel="0" collapsed="false">
      <c r="A14" s="145" t="str">
        <f aca="false">heilmittel!AS21</f>
        <v>Agaricus Muscarius</v>
      </c>
      <c r="B14" s="145" t="n">
        <f aca="false">IF(NOT(ISBLANK(appSymptome!A13)),1,IF(C14&lt;&gt;"",2,3))</f>
        <v>3</v>
      </c>
      <c r="C14" s="72" t="inlineStr">
        <f aca="false">IF(appSymptome!B13="","",appSymptome!B13)</f>
        <is>
          <t/>
        </is>
      </c>
      <c r="D14" s="73" t="str">
        <f aca="false">appSymptome!C13</f>
        <v>008</v>
      </c>
      <c r="E14" s="74" t="str">
        <f aca="false">appSymptome!D13</f>
        <v>Pat. stammelt, hat Artikulationsstörungen</v>
      </c>
      <c r="F14" s="161" t="n">
        <f aca="false">IF($A$3,LOOKUP($E$5,datenbank_heilmittel_effekte!A$2:GQ$2,datenbank_heilmittel_effekte!A10:GQ10),LOOKUP($E$5,datenbank_heilmittel_effekte!A$284:GQ$284,datenbank_heilmittel_effekte!A292:GQ292))</f>
        <v>0</v>
      </c>
    </row>
    <row r="15" customFormat="false" ht="18.75" hidden="false" customHeight="false" outlineLevel="0" collapsed="false">
      <c r="A15" s="145" t="str">
        <f aca="false">heilmittel!AS22</f>
        <v>Agnus Castus</v>
      </c>
      <c r="B15" s="145" t="n">
        <f aca="false">IF(NOT(ISBLANK(appSymptome!A14)),1,IF(C15&lt;&gt;"",2,3))</f>
        <v>3</v>
      </c>
      <c r="C15" s="84" t="inlineStr">
        <f aca="false">IF(appSymptome!B14="","",appSymptome!B14)</f>
        <is>
          <t/>
        </is>
      </c>
      <c r="D15" s="85" t="str">
        <f aca="false">appSymptome!C14</f>
        <v>009</v>
      </c>
      <c r="E15" s="86" t="str">
        <f aca="false">appSymptome!D14</f>
        <v>Pat. redet weitschweifig, unzusammenhängend, verwirrt</v>
      </c>
      <c r="F15" s="163" t="n">
        <f aca="false">IF($A$3,LOOKUP($E$5,datenbank_heilmittel_effekte!A$2:GQ$2,datenbank_heilmittel_effekte!A11:GQ11),LOOKUP($E$5,datenbank_heilmittel_effekte!A$284:GQ$284,datenbank_heilmittel_effekte!A293:GQ293))</f>
        <v>1</v>
      </c>
    </row>
    <row r="16" customFormat="false" ht="18.75" hidden="false" customHeight="false" outlineLevel="0" collapsed="false">
      <c r="A16" s="145" t="str">
        <f aca="false">heilmittel!AS23</f>
        <v>Ailanthus Glandulosa</v>
      </c>
      <c r="B16" s="145" t="n">
        <f aca="false">IF(NOT(ISBLANK(appSymptome!A15)),1,IF(C16&lt;&gt;"",2,3))</f>
        <v>2</v>
      </c>
      <c r="C16" s="72" t="str">
        <f aca="false">IF(appSymptome!B15="","",appSymptome!B15)</f>
        <v>Emotionale Beziehungen</v>
      </c>
      <c r="D16" s="73" t="str">
        <f aca="false">appSymptome!C15</f>
        <v>010</v>
      </c>
      <c r="E16" s="74" t="str">
        <f aca="false">appSymptome!D15</f>
        <v>Pat. ist ungewöhnlich zart, friedlich, und zahm</v>
      </c>
      <c r="F16" s="161" t="n">
        <f aca="false">IF($A$3,LOOKUP($E$5,datenbank_heilmittel_effekte!A$2:GQ$2,datenbank_heilmittel_effekte!A12:GQ12),LOOKUP($E$5,datenbank_heilmittel_effekte!A$284:GQ$284,datenbank_heilmittel_effekte!A294:GQ294))</f>
        <v>0</v>
      </c>
    </row>
    <row r="17" customFormat="false" ht="18" hidden="false" customHeight="false" outlineLevel="0" collapsed="false">
      <c r="A17" s="145" t="str">
        <f aca="false">heilmittel!AS24</f>
        <v>Allium Cepa</v>
      </c>
      <c r="B17" s="145" t="n">
        <f aca="false">IF(NOT(ISBLANK(appSymptome!A16)),1,IF(C17&lt;&gt;"",2,3))</f>
        <v>3</v>
      </c>
      <c r="C17" s="72" t="inlineStr">
        <f aca="false">IF(appSymptome!B16="","",appSymptome!B16)</f>
        <is>
          <t/>
        </is>
      </c>
      <c r="D17" s="73" t="str">
        <f aca="false">appSymptome!C16</f>
        <v>011</v>
      </c>
      <c r="E17" s="74" t="str">
        <f aca="false">appSymptome!D16</f>
        <v>Pat. ist ungewöhnlich hart, bedrohend, gewalttätig</v>
      </c>
      <c r="F17" s="161" t="n">
        <f aca="false">IF($A$3,LOOKUP($E$5,datenbank_heilmittel_effekte!A$2:GQ$2,datenbank_heilmittel_effekte!A13:GQ13),LOOKUP($E$5,datenbank_heilmittel_effekte!A$284:GQ$284,datenbank_heilmittel_effekte!A295:GQ295))</f>
        <v>0</v>
      </c>
    </row>
    <row r="18" customFormat="false" ht="18" hidden="false" customHeight="false" outlineLevel="0" collapsed="false">
      <c r="A18" s="145" t="str">
        <f aca="false">heilmittel!AS25</f>
        <v>Allium Sativum</v>
      </c>
      <c r="B18" s="145" t="n">
        <f aca="false">IF(NOT(ISBLANK(appSymptome!A17)),1,IF(C18&lt;&gt;"",2,3))</f>
        <v>3</v>
      </c>
      <c r="C18" s="72" t="inlineStr">
        <f aca="false">IF(appSymptome!B17="","",appSymptome!B17)</f>
        <is>
          <t/>
        </is>
      </c>
      <c r="D18" s="73" t="str">
        <f aca="false">appSymptome!C17</f>
        <v>012</v>
      </c>
      <c r="E18" s="74" t="str">
        <f aca="false">appSymptome!D17</f>
        <v>Grosse Empfindlichkeit; durch Kleinigkeit verletzbar</v>
      </c>
      <c r="F18" s="161" t="n">
        <f aca="false">IF($A$3,LOOKUP($E$5,datenbank_heilmittel_effekte!A$2:GQ$2,datenbank_heilmittel_effekte!A14:GQ14),LOOKUP($E$5,datenbank_heilmittel_effekte!A$284:GQ$284,datenbank_heilmittel_effekte!A296:GQ296))</f>
        <v>0</v>
      </c>
    </row>
    <row r="19" customFormat="false" ht="18" hidden="false" customHeight="false" outlineLevel="0" collapsed="false">
      <c r="A19" s="145" t="str">
        <f aca="false">heilmittel!AS26</f>
        <v>Aloe (Aloes Du Cap)</v>
      </c>
      <c r="B19" s="145" t="n">
        <f aca="false">IF(NOT(ISBLANK(appSymptome!A18)),1,IF(C19&lt;&gt;"",2,3))</f>
        <v>3</v>
      </c>
      <c r="C19" s="72" t="inlineStr">
        <f aca="false">IF(appSymptome!B18="","",appSymptome!B18)</f>
        <is>
          <t/>
        </is>
      </c>
      <c r="D19" s="73" t="str">
        <f aca="false">appSymptome!C18</f>
        <v>013</v>
      </c>
      <c r="E19" s="74" t="str">
        <f aca="false">appSymptome!D18</f>
        <v>Verletzt/verärgert: ist wütend und explodiert im Zorn</v>
      </c>
      <c r="F19" s="161" t="n">
        <f aca="false">IF($A$3,LOOKUP($E$5,datenbank_heilmittel_effekte!A$2:GQ$2,datenbank_heilmittel_effekte!A15:GQ15),LOOKUP($E$5,datenbank_heilmittel_effekte!A$284:GQ$284,datenbank_heilmittel_effekte!A297:GQ297))</f>
        <v>0</v>
      </c>
    </row>
    <row r="20" customFormat="false" ht="18.75" hidden="false" customHeight="false" outlineLevel="0" collapsed="false">
      <c r="A20" s="145" t="str">
        <f aca="false">heilmittel!AS27</f>
        <v>Alumen Crudum</v>
      </c>
      <c r="B20" s="145" t="n">
        <f aca="false">IF(NOT(ISBLANK(appSymptome!A19)),1,IF(C20&lt;&gt;"",2,3))</f>
        <v>3</v>
      </c>
      <c r="C20" s="90" t="inlineStr">
        <f aca="false">IF(appSymptome!B19="","",appSymptome!B19)</f>
        <is>
          <t/>
        </is>
      </c>
      <c r="D20" s="91" t="str">
        <f aca="false">appSymptome!C19</f>
        <v>014</v>
      </c>
      <c r="E20" s="92" t="str">
        <f aca="false">appSymptome!D19</f>
        <v>Verletzt/verärgert: lässt nichts nach aussen, unterdrückt Ärger</v>
      </c>
      <c r="F20" s="164" t="n">
        <f aca="false">IF($A$3,LOOKUP($E$5,datenbank_heilmittel_effekte!A$2:GQ$2,datenbank_heilmittel_effekte!A16:GQ16),LOOKUP($E$5,datenbank_heilmittel_effekte!A$284:GQ$284,datenbank_heilmittel_effekte!A298:GQ298))</f>
        <v>0</v>
      </c>
    </row>
    <row r="21" customFormat="false" ht="18.75" hidden="false" customHeight="false" outlineLevel="0" collapsed="false">
      <c r="A21" s="145" t="str">
        <f aca="false">heilmittel!AS28</f>
        <v>Alumina (Diaspore)</v>
      </c>
      <c r="B21" s="145" t="n">
        <f aca="false">IF(NOT(ISBLANK(appSymptome!A20)),1,IF(C21&lt;&gt;"",2,3))</f>
        <v>1</v>
      </c>
      <c r="C21" s="96" t="str">
        <f aca="false">IF(appSymptome!B20="","",appSymptome!B20)</f>
        <v>Stimmung</v>
      </c>
      <c r="D21" s="97" t="str">
        <f aca="false">appSymptome!C20</f>
        <v>015</v>
      </c>
      <c r="E21" s="98" t="str">
        <f aca="false">appSymptome!D20</f>
        <v>Pat. ist deprimiert; ungewöhnlich traurig und untröstlich</v>
      </c>
      <c r="F21" s="165" t="n">
        <f aca="false">IF($A$3,LOOKUP($E$5,datenbank_heilmittel_effekte!A$2:GQ$2,datenbank_heilmittel_effekte!A17:GQ17),LOOKUP($E$5,datenbank_heilmittel_effekte!A$284:GQ$284,datenbank_heilmittel_effekte!A299:GQ299))</f>
        <v>1</v>
      </c>
    </row>
    <row r="22" customFormat="false" ht="18" hidden="false" customHeight="false" outlineLevel="0" collapsed="false">
      <c r="A22" s="145" t="str">
        <f aca="false">heilmittel!AS29</f>
        <v>Ambra Grisea</v>
      </c>
      <c r="B22" s="145" t="n">
        <f aca="false">IF(NOT(ISBLANK(appSymptome!A21)),1,IF(C22&lt;&gt;"",2,3))</f>
        <v>3</v>
      </c>
      <c r="C22" s="72" t="inlineStr">
        <f aca="false">IF(appSymptome!B21="","",appSymptome!B21)</f>
        <is>
          <t/>
        </is>
      </c>
      <c r="D22" s="73" t="str">
        <f aca="false">appSymptome!C21</f>
        <v>016</v>
      </c>
      <c r="E22" s="74" t="str">
        <f aca="false">appSymptome!D21</f>
        <v>Pat. ist überreizt; ungewöhnlich fröhlich und euphorisch</v>
      </c>
      <c r="F22" s="161" t="n">
        <f aca="false">IF($A$3,LOOKUP($E$5,datenbank_heilmittel_effekte!A$2:GQ$2,datenbank_heilmittel_effekte!A18:GQ18),LOOKUP($E$5,datenbank_heilmittel_effekte!A$284:GQ$284,datenbank_heilmittel_effekte!A300:GQ300))</f>
        <v>0</v>
      </c>
    </row>
    <row r="23" customFormat="false" ht="18" hidden="false" customHeight="false" outlineLevel="0" collapsed="false">
      <c r="A23" s="145" t="str">
        <f aca="false">heilmittel!AS30</f>
        <v>Ammoniacum (Gummi)</v>
      </c>
      <c r="B23" s="145" t="n">
        <f aca="false">IF(NOT(ISBLANK(appSymptome!A22)),1,IF(C23&lt;&gt;"",2,3))</f>
        <v>3</v>
      </c>
      <c r="C23" s="72" t="inlineStr">
        <f aca="false">IF(appSymptome!B22="","",appSymptome!B22)</f>
        <is>
          <t/>
        </is>
      </c>
      <c r="D23" s="73" t="str">
        <f aca="false">appSymptome!C22</f>
        <v>017</v>
      </c>
      <c r="E23" s="74" t="str">
        <f aca="false">appSymptome!D22</f>
        <v>Die Laune ist sehr unbeständig; Lachen und Tränen wechseln ab</v>
      </c>
      <c r="F23" s="161" t="n">
        <f aca="false">IF($A$3,LOOKUP($E$5,datenbank_heilmittel_effekte!A$2:GQ$2,datenbank_heilmittel_effekte!A19:GQ19),LOOKUP($E$5,datenbank_heilmittel_effekte!A$284:GQ$284,datenbank_heilmittel_effekte!A301:GQ301))</f>
        <v>0</v>
      </c>
    </row>
    <row r="24" customFormat="false" ht="18.75" hidden="false" customHeight="false" outlineLevel="0" collapsed="false">
      <c r="A24" s="145" t="str">
        <f aca="false">heilmittel!AS31</f>
        <v>Ammonium Bromatum</v>
      </c>
      <c r="B24" s="145" t="n">
        <f aca="false">IF(NOT(ISBLANK(appSymptome!A23)),1,IF(C24&lt;&gt;"",2,3))</f>
        <v>3</v>
      </c>
      <c r="C24" s="72" t="inlineStr">
        <f aca="false">IF(appSymptome!B23="","",appSymptome!B23)</f>
        <is>
          <t/>
        </is>
      </c>
      <c r="D24" s="73" t="str">
        <f aca="false">appSymptome!C23</f>
        <v>018</v>
      </c>
      <c r="E24" s="74" t="str">
        <f aca="false">appSymptome!D23</f>
        <v>Lebensüberdruss: der Patient wünscht den Tod; denkt an Selbstmord</v>
      </c>
      <c r="F24" s="161" t="n">
        <f aca="false">IF($A$3,LOOKUP($E$5,datenbank_heilmittel_effekte!A$2:GQ$2,datenbank_heilmittel_effekte!A20:GQ20),LOOKUP($E$5,datenbank_heilmittel_effekte!A$284:GQ$284,datenbank_heilmittel_effekte!A302:GQ302))</f>
        <v>0</v>
      </c>
    </row>
    <row r="25" customFormat="false" ht="18.75" hidden="false" customHeight="false" outlineLevel="0" collapsed="false">
      <c r="A25" s="145" t="str">
        <f aca="false">heilmittel!AS32</f>
        <v>Ammonium Carbonicum</v>
      </c>
      <c r="B25" s="145" t="n">
        <f aca="false">IF(NOT(ISBLANK(appSymptome!A24)),1,IF(C25&lt;&gt;"",2,3))</f>
        <v>2</v>
      </c>
      <c r="C25" s="78" t="str">
        <f aca="false">IF(appSymptome!B24="","",appSymptome!B24)</f>
        <v>Geistige Aktivität</v>
      </c>
      <c r="D25" s="79" t="str">
        <f aca="false">appSymptome!C24</f>
        <v>019</v>
      </c>
      <c r="E25" s="80" t="str">
        <f aca="false">appSymptome!D24</f>
        <v>Unruhiger, ungeduldiger, hektischer, übertaktiver Geist</v>
      </c>
      <c r="F25" s="162" t="n">
        <f aca="false">IF($A$3,LOOKUP($E$5,datenbank_heilmittel_effekte!A$2:GQ$2,datenbank_heilmittel_effekte!A21:GQ21),LOOKUP($E$5,datenbank_heilmittel_effekte!A$284:GQ$284,datenbank_heilmittel_effekte!A303:GQ303))</f>
        <v>1</v>
      </c>
    </row>
    <row r="26" customFormat="false" ht="18" hidden="false" customHeight="false" outlineLevel="0" collapsed="false">
      <c r="A26" s="145" t="str">
        <f aca="false">heilmittel!AS33</f>
        <v>Ammonium Muriaticum</v>
      </c>
      <c r="B26" s="145" t="n">
        <f aca="false">IF(NOT(ISBLANK(appSymptome!A25)),1,IF(C26&lt;&gt;"",2,3))</f>
        <v>3</v>
      </c>
      <c r="C26" s="72" t="inlineStr">
        <f aca="false">IF(appSymptome!B25="","",appSymptome!B25)</f>
        <is>
          <t/>
        </is>
      </c>
      <c r="D26" s="73" t="str">
        <f aca="false">appSymptome!C25</f>
        <v>020</v>
      </c>
      <c r="E26" s="74" t="str">
        <f aca="false">appSymptome!D25</f>
        <v>Träger Geist, schwerfällige Auffassungsgabe</v>
      </c>
      <c r="F26" s="161" t="n">
        <f aca="false">IF($A$3,LOOKUP($E$5,datenbank_heilmittel_effekte!A$2:GQ$2,datenbank_heilmittel_effekte!A22:GQ22),LOOKUP($E$5,datenbank_heilmittel_effekte!A$284:GQ$284,datenbank_heilmittel_effekte!A304:GQ304))</f>
        <v>0</v>
      </c>
    </row>
    <row r="27" customFormat="false" ht="18" hidden="false" customHeight="false" outlineLevel="0" collapsed="false">
      <c r="A27" s="145" t="str">
        <f aca="false">heilmittel!AS34</f>
        <v>Amygdalus Com. Amara</v>
      </c>
      <c r="B27" s="145" t="n">
        <f aca="false">IF(NOT(ISBLANK(appSymptome!A26)),1,IF(C27&lt;&gt;"",2,3))</f>
        <v>3</v>
      </c>
      <c r="C27" s="72" t="inlineStr">
        <f aca="false">IF(appSymptome!B26="","",appSymptome!B26)</f>
        <is>
          <t/>
        </is>
      </c>
      <c r="D27" s="73" t="str">
        <f aca="false">appSymptome!C26</f>
        <v>021</v>
      </c>
      <c r="E27" s="74" t="str">
        <f aca="false">appSymptome!D26</f>
        <v>Unentschlossenheit (Zweifel, Schuldgefühl, Willensschwäche)</v>
      </c>
      <c r="F27" s="161" t="n">
        <f aca="false">IF($A$3,LOOKUP($E$5,datenbank_heilmittel_effekte!A$2:GQ$2,datenbank_heilmittel_effekte!A23:GQ23),LOOKUP($E$5,datenbank_heilmittel_effekte!A$284:GQ$284,datenbank_heilmittel_effekte!A305:GQ305))</f>
        <v>0</v>
      </c>
    </row>
    <row r="28" customFormat="false" ht="18" hidden="false" customHeight="false" outlineLevel="0" collapsed="false">
      <c r="A28" s="145" t="str">
        <f aca="false">heilmittel!AS35</f>
        <v>Amylium Nitrosum</v>
      </c>
      <c r="B28" s="145" t="n">
        <f aca="false">IF(NOT(ISBLANK(appSymptome!A27)),1,IF(C28&lt;&gt;"",2,3))</f>
        <v>3</v>
      </c>
      <c r="C28" s="72" t="inlineStr">
        <f aca="false">IF(appSymptome!B27="","",appSymptome!B27)</f>
        <is>
          <t/>
        </is>
      </c>
      <c r="D28" s="73" t="str">
        <f aca="false">appSymptome!C27</f>
        <v>022</v>
      </c>
      <c r="E28" s="74" t="str">
        <f aca="false">appSymptome!D27</f>
        <v>Konzentrations- und, Gedächtnisstörungen</v>
      </c>
      <c r="F28" s="161" t="n">
        <f aca="false">IF($A$3,LOOKUP($E$5,datenbank_heilmittel_effekte!A$2:GQ$2,datenbank_heilmittel_effekte!A24:GQ24),LOOKUP($E$5,datenbank_heilmittel_effekte!A$284:GQ$284,datenbank_heilmittel_effekte!A306:GQ306))</f>
        <v>0</v>
      </c>
    </row>
    <row r="29" customFormat="false" ht="18" hidden="false" customHeight="false" outlineLevel="0" collapsed="false">
      <c r="A29" s="145" t="str">
        <f aca="false">heilmittel!AS36</f>
        <v>Anacardium Orientale</v>
      </c>
      <c r="B29" s="145" t="n">
        <f aca="false">IF(NOT(ISBLANK(appSymptome!A28)),1,IF(C29&lt;&gt;"",2,3))</f>
        <v>3</v>
      </c>
      <c r="C29" s="72" t="inlineStr">
        <f aca="false">IF(appSymptome!B28="","",appSymptome!B28)</f>
        <is>
          <t/>
        </is>
      </c>
      <c r="D29" s="73" t="str">
        <f aca="false">appSymptome!C28</f>
        <v>023</v>
      </c>
      <c r="E29" s="74" t="str">
        <f aca="false">appSymptome!D28</f>
        <v>Abneigung gegen Anstrenung, gegen Arbeit, gegen Denken</v>
      </c>
      <c r="F29" s="161" t="n">
        <f aca="false">IF($A$3,LOOKUP($E$5,datenbank_heilmittel_effekte!A$2:GQ$2,datenbank_heilmittel_effekte!A25:GQ25),LOOKUP($E$5,datenbank_heilmittel_effekte!A$284:GQ$284,datenbank_heilmittel_effekte!A307:GQ307))</f>
        <v>0</v>
      </c>
    </row>
    <row r="30" customFormat="false" ht="18.75" hidden="false" customHeight="false" outlineLevel="0" collapsed="false">
      <c r="A30" s="145" t="str">
        <f aca="false">heilmittel!AS37</f>
        <v>Anagallis Arvensis</v>
      </c>
      <c r="B30" s="145" t="n">
        <f aca="false">IF(NOT(ISBLANK(appSymptome!A29)),1,IF(C30&lt;&gt;"",2,3))</f>
        <v>3</v>
      </c>
      <c r="C30" s="84" t="inlineStr">
        <f aca="false">IF(appSymptome!B29="","",appSymptome!B29)</f>
        <is>
          <t/>
        </is>
      </c>
      <c r="D30" s="85" t="str">
        <f aca="false">appSymptome!C29</f>
        <v>024</v>
      </c>
      <c r="E30" s="86" t="str">
        <f aca="false">appSymptome!D29</f>
        <v>Pat. grübelt, denkt immer wieder über dasselbe nach</v>
      </c>
      <c r="F30" s="163" t="n">
        <f aca="false">IF($A$3,LOOKUP($E$5,datenbank_heilmittel_effekte!A$2:GQ$2,datenbank_heilmittel_effekte!A26:GQ26),LOOKUP($E$5,datenbank_heilmittel_effekte!A$284:GQ$284,datenbank_heilmittel_effekte!A308:GQ308))</f>
        <v>0</v>
      </c>
    </row>
    <row r="31" customFormat="false" ht="18.75" hidden="false" customHeight="false" outlineLevel="0" collapsed="false">
      <c r="A31" s="145" t="str">
        <f aca="false">heilmittel!AS38</f>
        <v>Anantherum Muricatum</v>
      </c>
      <c r="B31" s="145" t="n">
        <f aca="false">IF(NOT(ISBLANK(appSymptome!A30)),1,IF(C31&lt;&gt;"",2,3))</f>
        <v>2</v>
      </c>
      <c r="C31" s="72" t="str">
        <f aca="false">IF(appSymptome!B30="","",appSymptome!B30)</f>
        <v>Ängste</v>
      </c>
      <c r="D31" s="73" t="str">
        <f aca="false">appSymptome!C30</f>
        <v>025</v>
      </c>
      <c r="E31" s="74" t="str">
        <f aca="false">appSymptome!D30</f>
        <v>Schrecken: Zusammenfahren vor Angst (Angst vor Lärm)</v>
      </c>
      <c r="F31" s="161" t="n">
        <f aca="false">IF($A$3,LOOKUP($E$5,datenbank_heilmittel_effekte!A$2:GQ$2,datenbank_heilmittel_effekte!A27:GQ27),LOOKUP($E$5,datenbank_heilmittel_effekte!A$284:GQ$284,datenbank_heilmittel_effekte!A309:GQ309))</f>
        <v>1</v>
      </c>
    </row>
    <row r="32" customFormat="false" ht="18" hidden="false" customHeight="false" outlineLevel="0" collapsed="false">
      <c r="A32" s="145" t="str">
        <f aca="false">heilmittel!AS39</f>
        <v>Angustura Vera</v>
      </c>
      <c r="B32" s="145" t="n">
        <f aca="false">IF(NOT(ISBLANK(appSymptome!A31)),1,IF(C32&lt;&gt;"",2,3))</f>
        <v>3</v>
      </c>
      <c r="C32" s="72" t="inlineStr">
        <f aca="false">IF(appSymptome!B31="","",appSymptome!B31)</f>
        <is>
          <t/>
        </is>
      </c>
      <c r="D32" s="73" t="str">
        <f aca="false">appSymptome!C31</f>
        <v>026</v>
      </c>
      <c r="E32" s="74" t="str">
        <f aca="false">appSymptome!D31</f>
        <v>Anfallsartige Angst: Plötzliches Gefühl akuter Bedrohung</v>
      </c>
      <c r="F32" s="161" t="n">
        <f aca="false">IF($A$3,LOOKUP($E$5,datenbank_heilmittel_effekte!A$2:GQ$2,datenbank_heilmittel_effekte!A28:GQ28),LOOKUP($E$5,datenbank_heilmittel_effekte!A$284:GQ$284,datenbank_heilmittel_effekte!A310:GQ310))</f>
        <v>0</v>
      </c>
    </row>
    <row r="33" customFormat="false" ht="18.75" hidden="false" customHeight="false" outlineLevel="0" collapsed="false">
      <c r="A33" s="145" t="str">
        <f aca="false">heilmittel!AS40</f>
        <v>Anthracinum</v>
      </c>
      <c r="B33" s="145" t="n">
        <f aca="false">IF(NOT(ISBLANK(appSymptome!A32)),1,IF(C33&lt;&gt;"",2,3))</f>
        <v>3</v>
      </c>
      <c r="C33" s="90" t="inlineStr">
        <f aca="false">IF(appSymptome!B32="","",appSymptome!B32)</f>
        <is>
          <t/>
        </is>
      </c>
      <c r="D33" s="91" t="str">
        <f aca="false">appSymptome!C32</f>
        <v>027</v>
      </c>
      <c r="E33" s="92" t="str">
        <f aca="false">appSymptome!D32</f>
        <v>Chronische Besorgnis : immer ängstlich, besorgt</v>
      </c>
      <c r="F33" s="164" t="n">
        <f aca="false">IF($A$3,LOOKUP($E$5,datenbank_heilmittel_effekte!A$2:GQ$2,datenbank_heilmittel_effekte!A29:GQ29),LOOKUP($E$5,datenbank_heilmittel_effekte!A$284:GQ$284,datenbank_heilmittel_effekte!A311:GQ311))</f>
        <v>0</v>
      </c>
    </row>
    <row r="34" customFormat="false" ht="18.75" hidden="false" customHeight="false" outlineLevel="0" collapsed="false">
      <c r="A34" s="145" t="str">
        <f aca="false">heilmittel!AS41</f>
        <v>Anthrakokali</v>
      </c>
      <c r="B34" s="145" t="n">
        <f aca="false">IF(NOT(ISBLANK(appSymptome!A33)),1,IF(C34&lt;&gt;"",2,3))</f>
        <v>1</v>
      </c>
      <c r="C34" s="96" t="str">
        <f aca="false">IF(appSymptome!B33="","",appSymptome!B33)</f>
        <v>Beginn der Nacht</v>
      </c>
      <c r="D34" s="97" t="str">
        <f aca="false">appSymptome!C33</f>
        <v>028</v>
      </c>
      <c r="E34" s="98" t="str">
        <f aca="false">appSymptome!D33</f>
        <v>Schwierigkeiten einzuschlafen (Einschlafstörungen)</v>
      </c>
      <c r="F34" s="165" t="n">
        <f aca="false">IF($A$3,LOOKUP($E$5,datenbank_heilmittel_effekte!A$2:GQ$2,datenbank_heilmittel_effekte!A30:GQ30),LOOKUP($E$5,datenbank_heilmittel_effekte!A$284:GQ$284,datenbank_heilmittel_effekte!A312:GQ312))</f>
        <v>0</v>
      </c>
    </row>
    <row r="35" customFormat="false" ht="18.75" hidden="false" customHeight="false" outlineLevel="0" collapsed="false">
      <c r="A35" s="145" t="str">
        <f aca="false">heilmittel!AS42</f>
        <v>Antimonium Crudum</v>
      </c>
      <c r="B35" s="145" t="n">
        <f aca="false">IF(NOT(ISBLANK(appSymptome!A34)),1,IF(C35&lt;&gt;"",2,3))</f>
        <v>3</v>
      </c>
      <c r="C35" s="84" t="inlineStr">
        <f aca="false">IF(appSymptome!B34="","",appSymptome!B34)</f>
        <is>
          <t/>
        </is>
      </c>
      <c r="D35" s="85" t="str">
        <f aca="false">appSymptome!C34</f>
        <v>029</v>
      </c>
      <c r="E35" s="86" t="str">
        <f aca="false">appSymptome!D34</f>
        <v>Braucht eine besondere Position, um einzuschlafen</v>
      </c>
      <c r="F35" s="163" t="n">
        <f aca="false">IF($A$3,LOOKUP($E$5,datenbank_heilmittel_effekte!A$2:GQ$2,datenbank_heilmittel_effekte!A31:GQ31),LOOKUP($E$5,datenbank_heilmittel_effekte!A$284:GQ$284,datenbank_heilmittel_effekte!A313:GQ313))</f>
        <v>0</v>
      </c>
    </row>
    <row r="36" customFormat="false" ht="18.75" hidden="false" customHeight="false" outlineLevel="0" collapsed="false">
      <c r="A36" s="145" t="str">
        <f aca="false">heilmittel!AS43</f>
        <v>Antimonium Tartaric.</v>
      </c>
      <c r="B36" s="145" t="n">
        <f aca="false">IF(NOT(ISBLANK(appSymptome!A35)),1,IF(C36&lt;&gt;"",2,3))</f>
        <v>2</v>
      </c>
      <c r="C36" s="78" t="str">
        <f aca="false">IF(appSymptome!B35="","",appSymptome!B35)</f>
        <v>Im Verlauf der Nacht</v>
      </c>
      <c r="D36" s="79" t="str">
        <f aca="false">appSymptome!C35</f>
        <v>030</v>
      </c>
      <c r="E36" s="80" t="str">
        <f aca="false">appSymptome!D35</f>
        <v>Unruhiger Schlaf ; ängstliche Träume, Alpträume</v>
      </c>
      <c r="F36" s="162" t="n">
        <f aca="false">IF($A$3,LOOKUP($E$5,datenbank_heilmittel_effekte!A$2:GQ$2,datenbank_heilmittel_effekte!A32:GQ32),LOOKUP($E$5,datenbank_heilmittel_effekte!A$284:GQ$284,datenbank_heilmittel_effekte!A314:GQ314))</f>
        <v>1</v>
      </c>
    </row>
    <row r="37" customFormat="false" ht="18" hidden="false" customHeight="false" outlineLevel="0" collapsed="false">
      <c r="A37" s="145" t="str">
        <f aca="false">heilmittel!AS44</f>
        <v>Apis Mellifica</v>
      </c>
      <c r="B37" s="145" t="n">
        <f aca="false">IF(NOT(ISBLANK(appSymptome!A36)),1,IF(C37&lt;&gt;"",2,3))</f>
        <v>3</v>
      </c>
      <c r="C37" s="72" t="inlineStr">
        <f aca="false">IF(appSymptome!B36="","",appSymptome!B36)</f>
        <is>
          <t/>
        </is>
      </c>
      <c r="D37" s="73" t="str">
        <f aca="false">appSymptome!C36</f>
        <v>031</v>
      </c>
      <c r="E37" s="74" t="str">
        <f aca="false">appSymptome!D36</f>
        <v>Schlafwandeln</v>
      </c>
      <c r="F37" s="161" t="n">
        <f aca="false">IF($A$3,LOOKUP($E$5,datenbank_heilmittel_effekte!A$2:GQ$2,datenbank_heilmittel_effekte!A33:GQ33),LOOKUP($E$5,datenbank_heilmittel_effekte!A$284:GQ$284,datenbank_heilmittel_effekte!A315:GQ315))</f>
        <v>0</v>
      </c>
    </row>
    <row r="38" customFormat="false" ht="18" hidden="false" customHeight="false" outlineLevel="0" collapsed="false">
      <c r="A38" s="145" t="str">
        <f aca="false">heilmittel!AS45</f>
        <v>Apocynum Cannabinum</v>
      </c>
      <c r="B38" s="145" t="n">
        <f aca="false">IF(NOT(ISBLANK(appSymptome!A37)),1,IF(C38&lt;&gt;"",2,3))</f>
        <v>3</v>
      </c>
      <c r="C38" s="72" t="inlineStr">
        <f aca="false">IF(appSymptome!B37="","",appSymptome!B37)</f>
        <is>
          <t/>
        </is>
      </c>
      <c r="D38" s="73" t="str">
        <f aca="false">appSymptome!C37</f>
        <v>032</v>
      </c>
      <c r="E38" s="74" t="str">
        <f aca="false">appSymptome!D37</f>
        <v>Übertiefer, komaartiger Schlaf</v>
      </c>
      <c r="F38" s="161" t="n">
        <f aca="false">IF($A$3,LOOKUP($E$5,datenbank_heilmittel_effekte!A$2:GQ$2,datenbank_heilmittel_effekte!A34:GQ34),LOOKUP($E$5,datenbank_heilmittel_effekte!A$284:GQ$284,datenbank_heilmittel_effekte!A316:GQ316))</f>
        <v>0</v>
      </c>
    </row>
    <row r="39" customFormat="false" ht="18.75" hidden="false" customHeight="false" outlineLevel="0" collapsed="false">
      <c r="A39" s="145" t="str">
        <f aca="false">heilmittel!AS46</f>
        <v>Aranea Diadema</v>
      </c>
      <c r="B39" s="145" t="n">
        <f aca="false">IF(NOT(ISBLANK(appSymptome!A38)),1,IF(C39&lt;&gt;"",2,3))</f>
        <v>3</v>
      </c>
      <c r="C39" s="84" t="inlineStr">
        <f aca="false">IF(appSymptome!B38="","",appSymptome!B38)</f>
        <is>
          <t/>
        </is>
      </c>
      <c r="D39" s="85" t="str">
        <f aca="false">appSymptome!C38</f>
        <v>033</v>
      </c>
      <c r="E39" s="86" t="str">
        <f aca="false">appSymptome!D38</f>
        <v>Frühes Erwachen &amp; Unmöglichkeit wieder einzuschlafen (Schlaflosigkeit)</v>
      </c>
      <c r="F39" s="163" t="n">
        <f aca="false">IF($A$3,LOOKUP($E$5,datenbank_heilmittel_effekte!A$2:GQ$2,datenbank_heilmittel_effekte!A35:GQ35),LOOKUP($E$5,datenbank_heilmittel_effekte!A$284:GQ$284,datenbank_heilmittel_effekte!A317:GQ317))</f>
        <v>1</v>
      </c>
    </row>
    <row r="40" customFormat="false" ht="19.5" hidden="false" customHeight="false" outlineLevel="0" collapsed="false">
      <c r="A40" s="145" t="str">
        <f aca="false">heilmittel!AS47</f>
        <v>Argentum Metallicum</v>
      </c>
      <c r="B40" s="145" t="n">
        <f aca="false">IF(NOT(ISBLANK(appSymptome!A39)),1,IF(C40&lt;&gt;"",2,3))</f>
        <v>2</v>
      </c>
      <c r="C40" s="108" t="str">
        <f aca="false">IF(appSymptome!B39="","",appSymptome!B39)</f>
        <v>Morgendliches Erwachen</v>
      </c>
      <c r="D40" s="109" t="str">
        <f aca="false">appSymptome!C39</f>
        <v>034</v>
      </c>
      <c r="E40" s="110" t="str">
        <f aca="false">appSymptome!D39</f>
        <v>Müde beim Aufstehen; Schlaf bringt keine Besserung</v>
      </c>
      <c r="F40" s="166" t="n">
        <f aca="false">IF($A$3,LOOKUP($E$5,datenbank_heilmittel_effekte!A$2:GQ$2,datenbank_heilmittel_effekte!A36:GQ36),LOOKUP($E$5,datenbank_heilmittel_effekte!A$284:GQ$284,datenbank_heilmittel_effekte!A318:GQ318))</f>
        <v>0</v>
      </c>
    </row>
    <row r="41" customFormat="false" ht="20.45" hidden="false" customHeight="true" outlineLevel="0" collapsed="false">
      <c r="A41" s="145" t="str">
        <f aca="false">heilmittel!AS48</f>
        <v>Argentum Nitricum</v>
      </c>
      <c r="B41" s="145" t="n">
        <f aca="false">IF(NOT(ISBLANK(appSymptome!A40)),1,IF(C41&lt;&gt;"",2,3))</f>
        <v>2</v>
      </c>
      <c r="C41" s="72" t="str">
        <f aca="false">IF(appSymptome!B40="","",appSymptome!B40)</f>
        <v>Im Tagesverlauf</v>
      </c>
      <c r="D41" s="73" t="str">
        <f aca="false">appSymptome!C40</f>
        <v>035</v>
      </c>
      <c r="E41" s="74" t="str">
        <f aca="false">appSymptome!D40</f>
        <v>Schläfrigkeit, Gähnen, Verl. n. im Bett zu bleiben</v>
      </c>
      <c r="F41" s="161" t="n">
        <f aca="false">IF($A$3,LOOKUP($E$5,datenbank_heilmittel_effekte!A$2:GQ$2,datenbank_heilmittel_effekte!A37:GQ37),LOOKUP($E$5,datenbank_heilmittel_effekte!A$284:GQ$284,datenbank_heilmittel_effekte!A319:GQ319))</f>
        <v>0</v>
      </c>
    </row>
    <row r="42" customFormat="false" ht="18" hidden="false" customHeight="false" outlineLevel="0" collapsed="false">
      <c r="A42" s="145" t="str">
        <f aca="false">heilmittel!AS49</f>
        <v>Arnica Montana</v>
      </c>
      <c r="B42" s="145" t="n">
        <f aca="false">IF(NOT(ISBLANK(appSymptome!A41)),1,IF(C42&lt;&gt;"",2,3))</f>
        <v>3</v>
      </c>
      <c r="C42" s="72" t="inlineStr">
        <f aca="false">IF(appSymptome!B41="","",appSymptome!B41)</f>
        <is>
          <t/>
        </is>
      </c>
      <c r="D42" s="73" t="str">
        <f aca="false">appSymptome!C41</f>
        <v>036</v>
      </c>
      <c r="E42" s="74" t="str">
        <f aca="false">appSymptome!D41</f>
        <v>Gefühl, dass die Zeit zu schnell oder zu langsam vergeht</v>
      </c>
      <c r="F42" s="161" t="n">
        <f aca="false">IF($A$3,LOOKUP($E$5,datenbank_heilmittel_effekte!A$2:GQ$2,datenbank_heilmittel_effekte!A38:GQ38),LOOKUP($E$5,datenbank_heilmittel_effekte!A$284:GQ$284,datenbank_heilmittel_effekte!A320:GQ320))</f>
        <v>0</v>
      </c>
    </row>
    <row r="43" customFormat="false" ht="18" hidden="false" customHeight="false" outlineLevel="0" collapsed="false">
      <c r="A43" s="145" t="str">
        <f aca="false">heilmittel!AS50</f>
        <v>Arsenicum Album</v>
      </c>
      <c r="B43" s="145" t="n">
        <f aca="false">IF(NOT(ISBLANK(appSymptome!A42)),1,IF(C43&lt;&gt;"",2,3))</f>
        <v>3</v>
      </c>
      <c r="C43" s="72" t="inlineStr">
        <f aca="false">IF(appSymptome!B42="","",appSymptome!B42)</f>
        <is>
          <t/>
        </is>
      </c>
      <c r="D43" s="73" t="str">
        <f aca="false">appSymptome!C42</f>
        <v>037</v>
      </c>
      <c r="E43" s="74" t="str">
        <f aca="false">appSymptome!D42</f>
        <v>Wahn, Halluzination, kann nicht zwischen Traum und Wirklichkeit trennen</v>
      </c>
      <c r="F43" s="161" t="n">
        <f aca="false">IF($A$3,LOOKUP($E$5,datenbank_heilmittel_effekte!A$2:GQ$2,datenbank_heilmittel_effekte!A39:GQ39),LOOKUP($E$5,datenbank_heilmittel_effekte!A$284:GQ$284,datenbank_heilmittel_effekte!A321:GQ321))</f>
        <v>0</v>
      </c>
    </row>
    <row r="44" customFormat="false" ht="18" hidden="false" customHeight="false" outlineLevel="0" collapsed="false">
      <c r="A44" s="145" t="str">
        <f aca="false">heilmittel!AS51</f>
        <v>Arsenicum Hydrogeno.</v>
      </c>
      <c r="B44" s="145" t="n">
        <f aca="false">IF(NOT(ISBLANK(appSymptome!A43)),1,IF(C44&lt;&gt;"",2,3))</f>
        <v>3</v>
      </c>
      <c r="C44" s="72" t="inlineStr">
        <f aca="false">IF(appSymptome!B43="","",appSymptome!B43)</f>
        <is>
          <t/>
        </is>
      </c>
      <c r="D44" s="73" t="str">
        <f aca="false">appSymptome!C43</f>
        <v>038</v>
      </c>
      <c r="E44" s="74" t="str">
        <f aca="false">appSymptome!D43</f>
        <v>Kurze und plötzliche Geistesabwesenheit, Mangel an Aufmerksamkeit</v>
      </c>
      <c r="F44" s="161" t="n">
        <f aca="false">IF($A$3,LOOKUP($E$5,datenbank_heilmittel_effekte!A$2:GQ$2,datenbank_heilmittel_effekte!A40:GQ40),LOOKUP($E$5,datenbank_heilmittel_effekte!A$284:GQ$284,datenbank_heilmittel_effekte!A322:GQ322))</f>
        <v>0</v>
      </c>
    </row>
    <row r="45" customFormat="false" ht="18.75" hidden="false" customHeight="false" outlineLevel="0" collapsed="false">
      <c r="A45" s="145" t="str">
        <f aca="false">heilmittel!AS52</f>
        <v>Arsenicum Iodatum</v>
      </c>
      <c r="B45" s="145" t="n">
        <f aca="false">IF(NOT(ISBLANK(appSymptome!A44)),1,IF(C45&lt;&gt;"",2,3))</f>
        <v>3</v>
      </c>
      <c r="C45" s="90" t="inlineStr">
        <f aca="false">IF(appSymptome!B44="","",appSymptome!B44)</f>
        <is>
          <t/>
        </is>
      </c>
      <c r="D45" s="91" t="str">
        <f aca="false">appSymptome!C44</f>
        <v>039</v>
      </c>
      <c r="E45" s="92" t="str">
        <f aca="false">appSymptome!D44</f>
        <v>Ohnmacht oder Übelkeit drohender Ohnmacht</v>
      </c>
      <c r="F45" s="164" t="n">
        <f aca="false">IF($A$3,LOOKUP($E$5,datenbank_heilmittel_effekte!A$2:GQ$2,datenbank_heilmittel_effekte!A41:GQ41),LOOKUP($E$5,datenbank_heilmittel_effekte!A$284:GQ$284,datenbank_heilmittel_effekte!A323:GQ323))</f>
        <v>1</v>
      </c>
    </row>
    <row r="46" customFormat="false" ht="49.15" hidden="false" customHeight="true" outlineLevel="0" collapsed="false">
      <c r="A46" s="145" t="str">
        <f aca="false">heilmittel!AS53</f>
        <v>Arsenicum Metallicum</v>
      </c>
      <c r="B46" s="145" t="n">
        <f aca="false">IF(NOT(ISBLANK(appSymptome!A45)),1,IF(C46&lt;&gt;"",2,3))</f>
        <v>1</v>
      </c>
      <c r="C46" s="72" t="str">
        <f aca="false">IF(appSymptome!B45="","",appSymptome!B45)</f>
        <v>Verlangen &amp; Abneigungen nach/gegen Nahrungsmittel: Hunger</v>
      </c>
      <c r="D46" s="73" t="str">
        <f aca="false">appSymptome!C45</f>
        <v>040</v>
      </c>
      <c r="E46" s="74" t="str">
        <f aca="false">appSymptome!D45</f>
        <v>Sehr großer Appetit: Patient isst grosse Mengen</v>
      </c>
      <c r="F46" s="161" t="n">
        <f aca="false">IF($A$3,LOOKUP($E$5,datenbank_heilmittel_effekte!A$2:GQ$2,datenbank_heilmittel_effekte!A42:GQ42),LOOKUP($E$5,datenbank_heilmittel_effekte!A$284:GQ$284,datenbank_heilmittel_effekte!A324:GQ324))</f>
        <v>0</v>
      </c>
    </row>
    <row r="47" customFormat="false" ht="18" hidden="false" customHeight="false" outlineLevel="0" collapsed="false">
      <c r="A47" s="145" t="str">
        <f aca="false">heilmittel!AS54</f>
        <v>Arsenicum Sul. Flav.</v>
      </c>
      <c r="B47" s="145" t="n">
        <f aca="false">IF(NOT(ISBLANK(appSymptome!A46)),1,IF(C47&lt;&gt;"",2,3))</f>
        <v>3</v>
      </c>
      <c r="C47" s="72" t="inlineStr">
        <f aca="false">IF(appSymptome!B46="","",appSymptome!B46)</f>
        <is>
          <t/>
        </is>
      </c>
      <c r="D47" s="73" t="str">
        <f aca="false">appSymptome!C46</f>
        <v>041</v>
      </c>
      <c r="E47" s="74" t="str">
        <f aca="false">appSymptome!D46</f>
        <v>Kein Appetit: der Patient isst nichts (Anorexie)</v>
      </c>
      <c r="F47" s="161" t="n">
        <f aca="false">IF($A$3,LOOKUP($E$5,datenbank_heilmittel_effekte!A$2:GQ$2,datenbank_heilmittel_effekte!A43:GQ43),LOOKUP($E$5,datenbank_heilmittel_effekte!A$284:GQ$284,datenbank_heilmittel_effekte!A325:GQ325))</f>
        <v>0</v>
      </c>
    </row>
    <row r="48" customFormat="false" ht="18" hidden="false" customHeight="false" outlineLevel="0" collapsed="false">
      <c r="A48" s="145" t="str">
        <f aca="false">heilmittel!AS55</f>
        <v>Arsenicum Sul. Rubr.</v>
      </c>
      <c r="B48" s="145" t="n">
        <f aca="false">IF(NOT(ISBLANK(appSymptome!A47)),1,IF(C48&lt;&gt;"",2,3))</f>
        <v>3</v>
      </c>
      <c r="C48" s="72" t="inlineStr">
        <f aca="false">IF(appSymptome!B47="","",appSymptome!B47)</f>
        <is>
          <t/>
        </is>
      </c>
      <c r="D48" s="73" t="str">
        <f aca="false">appSymptome!C47</f>
        <v>042</v>
      </c>
      <c r="E48" s="74" t="str">
        <f aca="false">appSymptome!D47</f>
        <v>Der Patient isst mit Appetit, ist aber schnell satt</v>
      </c>
      <c r="F48" s="161" t="n">
        <f aca="false">IF($A$3,LOOKUP($E$5,datenbank_heilmittel_effekte!A$2:GQ$2,datenbank_heilmittel_effekte!A44:GQ44),LOOKUP($E$5,datenbank_heilmittel_effekte!A$284:GQ$284,datenbank_heilmittel_effekte!A326:GQ326))</f>
        <v>0</v>
      </c>
    </row>
    <row r="49" customFormat="false" ht="18" hidden="false" customHeight="false" outlineLevel="0" collapsed="false">
      <c r="A49" s="145" t="str">
        <f aca="false">heilmittel!AS56</f>
        <v>Artemisia Vulgaris</v>
      </c>
      <c r="B49" s="145" t="n">
        <f aca="false">IF(NOT(ISBLANK(appSymptome!A48)),1,IF(C49&lt;&gt;"",2,3))</f>
        <v>3</v>
      </c>
      <c r="C49" s="72" t="inlineStr">
        <f aca="false">IF(appSymptome!B48="","",appSymptome!B48)</f>
        <is>
          <t/>
        </is>
      </c>
      <c r="D49" s="73" t="str">
        <f aca="false">appSymptome!C48</f>
        <v>043</v>
      </c>
      <c r="E49" s="74" t="str">
        <f aca="false">appSymptome!D48</f>
        <v>Starkes Verl. nach Salzigem (salzt immer nach)</v>
      </c>
      <c r="F49" s="161" t="n">
        <f aca="false">IF($A$3,LOOKUP($E$5,datenbank_heilmittel_effekte!A$2:GQ$2,datenbank_heilmittel_effekte!A45:GQ45),LOOKUP($E$5,datenbank_heilmittel_effekte!A$284:GQ$284,datenbank_heilmittel_effekte!A327:GQ327))</f>
        <v>0</v>
      </c>
    </row>
    <row r="50" customFormat="false" ht="18" hidden="false" customHeight="false" outlineLevel="0" collapsed="false">
      <c r="A50" s="145" t="str">
        <f aca="false">heilmittel!AS57</f>
        <v>Arum Dracunculus</v>
      </c>
      <c r="B50" s="145" t="n">
        <f aca="false">IF(NOT(ISBLANK(appSymptome!A49)),1,IF(C50&lt;&gt;"",2,3))</f>
        <v>3</v>
      </c>
      <c r="C50" s="72" t="inlineStr">
        <f aca="false">IF(appSymptome!B49="","",appSymptome!B49)</f>
        <is>
          <t/>
        </is>
      </c>
      <c r="D50" s="73" t="str">
        <f aca="false">appSymptome!C49</f>
        <v>044</v>
      </c>
      <c r="E50" s="74" t="str">
        <f aca="false">appSymptome!D49</f>
        <v>Starkes Verl. nach Süssem (Bonbons, Marmelade, Schokolade)</v>
      </c>
      <c r="F50" s="161" t="n">
        <f aca="false">IF($A$3,LOOKUP($E$5,datenbank_heilmittel_effekte!A$2:GQ$2,datenbank_heilmittel_effekte!A46:GQ46),LOOKUP($E$5,datenbank_heilmittel_effekte!A$284:GQ$284,datenbank_heilmittel_effekte!A328:GQ328))</f>
        <v>0</v>
      </c>
    </row>
    <row r="51" customFormat="false" ht="18" hidden="false" customHeight="false" outlineLevel="0" collapsed="false">
      <c r="A51" s="145" t="str">
        <f aca="false">heilmittel!AS58</f>
        <v>Arum Maculatum</v>
      </c>
      <c r="B51" s="145" t="n">
        <f aca="false">IF(NOT(ISBLANK(appSymptome!A50)),1,IF(C51&lt;&gt;"",2,3))</f>
        <v>3</v>
      </c>
      <c r="C51" s="72" t="inlineStr">
        <f aca="false">IF(appSymptome!B50="","",appSymptome!B50)</f>
        <is>
          <t/>
        </is>
      </c>
      <c r="D51" s="73" t="str">
        <f aca="false">appSymptome!C50</f>
        <v>045</v>
      </c>
      <c r="E51" s="74" t="str">
        <f aca="false">appSymptome!D50</f>
        <v>Starkes Verl. nach Saurem (Zitronen, Essig,.)</v>
      </c>
      <c r="F51" s="161" t="n">
        <f aca="false">IF($A$3,LOOKUP($E$5,datenbank_heilmittel_effekte!A$2:GQ$2,datenbank_heilmittel_effekte!A47:GQ47),LOOKUP($E$5,datenbank_heilmittel_effekte!A$284:GQ$284,datenbank_heilmittel_effekte!A329:GQ329))</f>
        <v>0</v>
      </c>
    </row>
    <row r="52" customFormat="false" ht="18" hidden="false" customHeight="false" outlineLevel="0" collapsed="false">
      <c r="A52" s="145" t="str">
        <f aca="false">heilmittel!AS59</f>
        <v>Arum Triphyllum</v>
      </c>
      <c r="B52" s="145" t="n">
        <f aca="false">IF(NOT(ISBLANK(appSymptome!A51)),1,IF(C52&lt;&gt;"",2,3))</f>
        <v>3</v>
      </c>
      <c r="C52" s="72" t="inlineStr">
        <f aca="false">IF(appSymptome!B51="","",appSymptome!B51)</f>
        <is>
          <t/>
        </is>
      </c>
      <c r="D52" s="73" t="str">
        <f aca="false">appSymptome!C51</f>
        <v>046</v>
      </c>
      <c r="E52" s="74" t="str">
        <f aca="false">appSymptome!D51</f>
        <v>Starkes Verl. nach Bitterem, Gewürztem, Scharfen oder Geräuchertem</v>
      </c>
      <c r="F52" s="161" t="n">
        <f aca="false">IF($A$3,LOOKUP($E$5,datenbank_heilmittel_effekte!A$2:GQ$2,datenbank_heilmittel_effekte!A48:GQ48),LOOKUP($E$5,datenbank_heilmittel_effekte!A$284:GQ$284,datenbank_heilmittel_effekte!A330:GQ330))</f>
        <v>0</v>
      </c>
    </row>
    <row r="53" customFormat="false" ht="18" hidden="false" customHeight="false" outlineLevel="0" collapsed="false">
      <c r="A53" s="145" t="str">
        <f aca="false">heilmittel!AS60</f>
        <v>Arundo Mauritanica</v>
      </c>
      <c r="B53" s="145" t="n">
        <f aca="false">IF(NOT(ISBLANK(appSymptome!A52)),1,IF(C53&lt;&gt;"",2,3))</f>
        <v>3</v>
      </c>
      <c r="C53" s="72" t="inlineStr">
        <f aca="false">IF(appSymptome!B52="","",appSymptome!B52)</f>
        <is>
          <t/>
        </is>
      </c>
      <c r="D53" s="73" t="str">
        <f aca="false">appSymptome!C52</f>
        <v>047</v>
      </c>
      <c r="E53" s="74" t="str">
        <f aca="false">appSymptome!D52</f>
        <v>Starkes Verl. nach Fettem (Butter, Schmalz, schwere Speisen)</v>
      </c>
      <c r="F53" s="161" t="n">
        <f aca="false">IF($A$3,LOOKUP($E$5,datenbank_heilmittel_effekte!A$2:GQ$2,datenbank_heilmittel_effekte!A49:GQ49),LOOKUP($E$5,datenbank_heilmittel_effekte!A$284:GQ$284,datenbank_heilmittel_effekte!A331:GQ331))</f>
        <v>0</v>
      </c>
    </row>
    <row r="54" customFormat="false" ht="18" hidden="false" customHeight="false" outlineLevel="0" collapsed="false">
      <c r="A54" s="145" t="str">
        <f aca="false">heilmittel!AS61</f>
        <v>Asa Foetida</v>
      </c>
      <c r="B54" s="145" t="n">
        <f aca="false">IF(NOT(ISBLANK(appSymptome!A53)),1,IF(C54&lt;&gt;"",2,3))</f>
        <v>3</v>
      </c>
      <c r="C54" s="72" t="inlineStr">
        <f aca="false">IF(appSymptome!B53="","",appSymptome!B53)</f>
        <is>
          <t/>
        </is>
      </c>
      <c r="D54" s="73" t="str">
        <f aca="false">appSymptome!C53</f>
        <v>048</v>
      </c>
      <c r="E54" s="74" t="str">
        <f aca="false">appSymptome!D53</f>
        <v>Starkes Verl. nach Fleisch</v>
      </c>
      <c r="F54" s="161" t="n">
        <f aca="false">IF($A$3,LOOKUP($E$5,datenbank_heilmittel_effekte!A$2:GQ$2,datenbank_heilmittel_effekte!A50:GQ50),LOOKUP($E$5,datenbank_heilmittel_effekte!A$284:GQ$284,datenbank_heilmittel_effekte!A332:GQ332))</f>
        <v>0</v>
      </c>
    </row>
    <row r="55" customFormat="false" ht="18" hidden="false" customHeight="false" outlineLevel="0" collapsed="false">
      <c r="A55" s="145" t="str">
        <f aca="false">heilmittel!AS62</f>
        <v>Asarum Europaeum</v>
      </c>
      <c r="B55" s="145" t="n">
        <f aca="false">IF(NOT(ISBLANK(appSymptome!A54)),1,IF(C55&lt;&gt;"",2,3))</f>
        <v>3</v>
      </c>
      <c r="C55" s="72" t="inlineStr">
        <f aca="false">IF(appSymptome!B54="","",appSymptome!B54)</f>
        <is>
          <t/>
        </is>
      </c>
      <c r="D55" s="73" t="str">
        <f aca="false">appSymptome!C54</f>
        <v>049</v>
      </c>
      <c r="E55" s="74" t="str">
        <f aca="false">appSymptome!D54</f>
        <v>Abn. gegen Fettes (Butter, Schmalz, schwere Speisen)</v>
      </c>
      <c r="F55" s="161" t="n">
        <f aca="false">IF($A$3,LOOKUP($E$5,datenbank_heilmittel_effekte!A$2:GQ$2,datenbank_heilmittel_effekte!A51:GQ51),LOOKUP($E$5,datenbank_heilmittel_effekte!A$284:GQ$284,datenbank_heilmittel_effekte!A333:GQ333))</f>
        <v>0</v>
      </c>
    </row>
    <row r="56" customFormat="false" ht="18" hidden="false" customHeight="false" outlineLevel="0" collapsed="false">
      <c r="A56" s="145" t="str">
        <f aca="false">heilmittel!AS63</f>
        <v>Asclepias Cornuti</v>
      </c>
      <c r="B56" s="145" t="n">
        <f aca="false">IF(NOT(ISBLANK(appSymptome!A55)),1,IF(C56&lt;&gt;"",2,3))</f>
        <v>3</v>
      </c>
      <c r="C56" s="72" t="inlineStr">
        <f aca="false">IF(appSymptome!B55="","",appSymptome!B55)</f>
        <is>
          <t/>
        </is>
      </c>
      <c r="D56" s="73" t="str">
        <f aca="false">appSymptome!C55</f>
        <v>050</v>
      </c>
      <c r="E56" s="74" t="str">
        <f aca="false">appSymptome!D55</f>
        <v>Abn. gegen Fleisch</v>
      </c>
      <c r="F56" s="161" t="n">
        <f aca="false">IF($A$3,LOOKUP($E$5,datenbank_heilmittel_effekte!A$2:GQ$2,datenbank_heilmittel_effekte!A52:GQ52),LOOKUP($E$5,datenbank_heilmittel_effekte!A$284:GQ$284,datenbank_heilmittel_effekte!A334:GQ334))</f>
        <v>0</v>
      </c>
    </row>
    <row r="57" customFormat="false" ht="18" hidden="false" customHeight="false" outlineLevel="0" collapsed="false">
      <c r="A57" s="145" t="str">
        <f aca="false">heilmittel!AS64</f>
        <v>Asclepias Tuberosa</v>
      </c>
      <c r="B57" s="145" t="n">
        <f aca="false">IF(NOT(ISBLANK(appSymptome!A56)),1,IF(C57&lt;&gt;"",2,3))</f>
        <v>3</v>
      </c>
      <c r="C57" s="72" t="inlineStr">
        <f aca="false">IF(appSymptome!B56="","",appSymptome!B56)</f>
        <is>
          <t/>
        </is>
      </c>
      <c r="D57" s="73" t="str">
        <f aca="false">appSymptome!C56</f>
        <v>051</v>
      </c>
      <c r="E57" s="74" t="str">
        <f aca="false">appSymptome!D56</f>
        <v>Abn. gegen heisses Essen : Lässt die Teller abkühlen</v>
      </c>
      <c r="F57" s="161" t="n">
        <f aca="false">IF($A$3,LOOKUP($E$5,datenbank_heilmittel_effekte!A$2:GQ$2,datenbank_heilmittel_effekte!A53:GQ53),LOOKUP($E$5,datenbank_heilmittel_effekte!A$284:GQ$284,datenbank_heilmittel_effekte!A335:GQ335))</f>
        <v>0</v>
      </c>
    </row>
    <row r="58" customFormat="false" ht="18.75" hidden="false" customHeight="false" outlineLevel="0" collapsed="false">
      <c r="A58" s="145" t="str">
        <f aca="false">heilmittel!AS65</f>
        <v>Asimina Triloba</v>
      </c>
      <c r="B58" s="145" t="n">
        <f aca="false">IF(NOT(ISBLANK(appSymptome!A57)),1,IF(C58&lt;&gt;"",2,3))</f>
        <v>3</v>
      </c>
      <c r="C58" s="72" t="inlineStr">
        <f aca="false">IF(appSymptome!B57="","",appSymptome!B57)</f>
        <is>
          <t/>
        </is>
      </c>
      <c r="D58" s="73" t="str">
        <f aca="false">appSymptome!C57</f>
        <v>052</v>
      </c>
      <c r="E58" s="74" t="str">
        <f aca="false">appSymptome!D57</f>
        <v>Willkür : Große Lust - dann Abneigung; Streben - dann Weigerung</v>
      </c>
      <c r="F58" s="161" t="n">
        <f aca="false">IF($A$3,LOOKUP($E$5,datenbank_heilmittel_effekte!A$2:GQ$2,datenbank_heilmittel_effekte!A54:GQ54),LOOKUP($E$5,datenbank_heilmittel_effekte!A$284:GQ$284,datenbank_heilmittel_effekte!A336:GQ336))</f>
        <v>0</v>
      </c>
    </row>
    <row r="59" customFormat="false" ht="36.6" hidden="false" customHeight="true" outlineLevel="0" collapsed="false">
      <c r="A59" s="145" t="str">
        <f aca="false">heilmittel!AS66</f>
        <v>Asparagus Officinal.</v>
      </c>
      <c r="B59" s="145" t="n">
        <f aca="false">IF(NOT(ISBLANK(appSymptome!A58)),1,IF(C59&lt;&gt;"",2,3))</f>
        <v>1</v>
      </c>
      <c r="C59" s="96" t="str">
        <f aca="false">IF(appSymptome!B58="","",appSymptome!B58)</f>
        <v>Verlangen &amp; Abneigungen nach/gegen Nahrungsmittel: Durst</v>
      </c>
      <c r="D59" s="97" t="str">
        <f aca="false">appSymptome!C58</f>
        <v>053</v>
      </c>
      <c r="E59" s="98" t="str">
        <f aca="false">appSymptome!D58</f>
        <v>Patient muss OFT trinken</v>
      </c>
      <c r="F59" s="165" t="n">
        <f aca="false">IF($A$3,LOOKUP($E$5,datenbank_heilmittel_effekte!A$2:GQ$2,datenbank_heilmittel_effekte!A55:GQ55),LOOKUP($E$5,datenbank_heilmittel_effekte!A$284:GQ$284,datenbank_heilmittel_effekte!A337:GQ337))</f>
        <v>0</v>
      </c>
    </row>
    <row r="60" customFormat="false" ht="18" hidden="false" customHeight="false" outlineLevel="0" collapsed="false">
      <c r="A60" s="145" t="str">
        <f aca="false">heilmittel!AS67</f>
        <v>Astacus Fluviatilis</v>
      </c>
      <c r="B60" s="145" t="n">
        <f aca="false">IF(NOT(ISBLANK(appSymptome!A59)),1,IF(C60&lt;&gt;"",2,3))</f>
        <v>3</v>
      </c>
      <c r="C60" s="72" t="inlineStr">
        <f aca="false">IF(appSymptome!B59="","",appSymptome!B59)</f>
        <is>
          <t/>
        </is>
      </c>
      <c r="D60" s="73" t="str">
        <f aca="false">appSymptome!C59</f>
        <v>054</v>
      </c>
      <c r="E60" s="74" t="str">
        <f aca="false">appSymptome!D59</f>
        <v>Wenn der Patient trinkt, trinkt er GROSSE MENGEN</v>
      </c>
      <c r="F60" s="161" t="n">
        <f aca="false">IF($A$3,LOOKUP($E$5,datenbank_heilmittel_effekte!A$2:GQ$2,datenbank_heilmittel_effekte!A56:GQ56),LOOKUP($E$5,datenbank_heilmittel_effekte!A$284:GQ$284,datenbank_heilmittel_effekte!A338:GQ338))</f>
        <v>0</v>
      </c>
    </row>
    <row r="61" customFormat="false" ht="18" hidden="false" customHeight="false" outlineLevel="0" collapsed="false">
      <c r="A61" s="145" t="str">
        <f aca="false">heilmittel!AS68</f>
        <v>Asterias Rubens</v>
      </c>
      <c r="B61" s="145" t="n">
        <f aca="false">IF(NOT(ISBLANK(appSymptome!A60)),1,IF(C61&lt;&gt;"",2,3))</f>
        <v>3</v>
      </c>
      <c r="C61" s="72" t="inlineStr">
        <f aca="false">IF(appSymptome!B60="","",appSymptome!B60)</f>
        <is>
          <t/>
        </is>
      </c>
      <c r="D61" s="73" t="str">
        <f aca="false">appSymptome!C60</f>
        <v>055</v>
      </c>
      <c r="E61" s="74" t="str">
        <f aca="false">appSymptome!D60</f>
        <v>Wenn er trinkt, trinkt er KLEINE MENGEN (1/4 bis 1/2 Glas)</v>
      </c>
      <c r="F61" s="161" t="n">
        <f aca="false">IF($A$3,LOOKUP($E$5,datenbank_heilmittel_effekte!A$2:GQ$2,datenbank_heilmittel_effekte!A57:GQ57),LOOKUP($E$5,datenbank_heilmittel_effekte!A$284:GQ$284,datenbank_heilmittel_effekte!A339:GQ339))</f>
        <v>0</v>
      </c>
    </row>
    <row r="62" customFormat="false" ht="18" hidden="false" customHeight="false" outlineLevel="0" collapsed="false">
      <c r="A62" s="145" t="str">
        <f aca="false">heilmittel!AS69</f>
        <v>Atropinum</v>
      </c>
      <c r="B62" s="145" t="n">
        <f aca="false">IF(NOT(ISBLANK(appSymptome!A61)),1,IF(C62&lt;&gt;"",2,3))</f>
        <v>3</v>
      </c>
      <c r="C62" s="72" t="inlineStr">
        <f aca="false">IF(appSymptome!B61="","",appSymptome!B61)</f>
        <is>
          <t/>
        </is>
      </c>
      <c r="D62" s="73" t="str">
        <f aca="false">appSymptome!C61</f>
        <v>056</v>
      </c>
      <c r="E62" s="74" t="str">
        <f aca="false">appSymptome!D61</f>
        <v>Großes Verlangen nach heissen Getränken</v>
      </c>
      <c r="F62" s="161" t="n">
        <f aca="false">IF($A$3,LOOKUP($E$5,datenbank_heilmittel_effekte!A$2:GQ$2,datenbank_heilmittel_effekte!A58:GQ58),LOOKUP($E$5,datenbank_heilmittel_effekte!A$284:GQ$284,datenbank_heilmittel_effekte!A340:GQ340))</f>
        <v>0</v>
      </c>
    </row>
    <row r="63" customFormat="false" ht="18" hidden="false" customHeight="false" outlineLevel="0" collapsed="false">
      <c r="A63" s="145" t="str">
        <f aca="false">heilmittel!AS70</f>
        <v>Atropinum Sulfuricum</v>
      </c>
      <c r="B63" s="145" t="n">
        <f aca="false">IF(NOT(ISBLANK(appSymptome!A62)),1,IF(C63&lt;&gt;"",2,3))</f>
        <v>3</v>
      </c>
      <c r="C63" s="72" t="inlineStr">
        <f aca="false">IF(appSymptome!B62="","",appSymptome!B62)</f>
        <is>
          <t/>
        </is>
      </c>
      <c r="D63" s="73" t="str">
        <f aca="false">appSymptome!C62</f>
        <v>057</v>
      </c>
      <c r="E63" s="74" t="str">
        <f aca="false">appSymptome!D62</f>
        <v>Grosses Verlangen nach (eis-)kalten Getränken</v>
      </c>
      <c r="F63" s="161" t="n">
        <f aca="false">IF($A$3,LOOKUP($E$5,datenbank_heilmittel_effekte!A$2:GQ$2,datenbank_heilmittel_effekte!A59:GQ59),LOOKUP($E$5,datenbank_heilmittel_effekte!A$284:GQ$284,datenbank_heilmittel_effekte!A341:GQ341))</f>
        <v>0</v>
      </c>
    </row>
    <row r="64" customFormat="false" ht="18" hidden="false" customHeight="false" outlineLevel="0" collapsed="false">
      <c r="A64" s="145" t="str">
        <f aca="false">heilmittel!AS71</f>
        <v>Aurum Metallicum</v>
      </c>
      <c r="B64" s="145" t="n">
        <f aca="false">IF(NOT(ISBLANK(appSymptome!A63)),1,IF(C64&lt;&gt;"",2,3))</f>
        <v>3</v>
      </c>
      <c r="C64" s="72" t="inlineStr">
        <f aca="false">IF(appSymptome!B63="","",appSymptome!B63)</f>
        <is>
          <t/>
        </is>
      </c>
      <c r="D64" s="73" t="str">
        <f aca="false">appSymptome!C63</f>
        <v>058</v>
      </c>
      <c r="E64" s="74" t="str">
        <f aca="false">appSymptome!D63</f>
        <v>Verlangen nach Wasser</v>
      </c>
      <c r="F64" s="161" t="n">
        <f aca="false">IF($A$3,LOOKUP($E$5,datenbank_heilmittel_effekte!A$2:GQ$2,datenbank_heilmittel_effekte!A60:GQ60),LOOKUP($E$5,datenbank_heilmittel_effekte!A$284:GQ$284,datenbank_heilmittel_effekte!A342:GQ342))</f>
        <v>0</v>
      </c>
    </row>
    <row r="65" customFormat="false" ht="18" hidden="false" customHeight="false" outlineLevel="0" collapsed="false">
      <c r="A65" s="145" t="str">
        <f aca="false">heilmittel!AS72</f>
        <v>Aurum Muriat. Natro.</v>
      </c>
      <c r="B65" s="145" t="n">
        <f aca="false">IF(NOT(ISBLANK(appSymptome!A64)),1,IF(C65&lt;&gt;"",2,3))</f>
        <v>3</v>
      </c>
      <c r="C65" s="72" t="inlineStr">
        <f aca="false">IF(appSymptome!B64="","",appSymptome!B64)</f>
        <is>
          <t/>
        </is>
      </c>
      <c r="D65" s="73" t="str">
        <f aca="false">appSymptome!C64</f>
        <v>059</v>
      </c>
      <c r="E65" s="74" t="str">
        <f aca="false">appSymptome!D64</f>
        <v>Verlangen nach Bier</v>
      </c>
      <c r="F65" s="161" t="n">
        <f aca="false">IF($A$3,LOOKUP($E$5,datenbank_heilmittel_effekte!A$2:GQ$2,datenbank_heilmittel_effekte!A61:GQ61),LOOKUP($E$5,datenbank_heilmittel_effekte!A$284:GQ$284,datenbank_heilmittel_effekte!A343:GQ343))</f>
        <v>0</v>
      </c>
    </row>
    <row r="66" customFormat="false" ht="18" hidden="false" customHeight="false" outlineLevel="0" collapsed="false">
      <c r="A66" s="145" t="str">
        <f aca="false">heilmittel!AS73</f>
        <v>Aurum Muriaticum</v>
      </c>
      <c r="B66" s="145" t="n">
        <f aca="false">IF(NOT(ISBLANK(appSymptome!A65)),1,IF(C66&lt;&gt;"",2,3))</f>
        <v>3</v>
      </c>
      <c r="C66" s="72" t="inlineStr">
        <f aca="false">IF(appSymptome!B65="","",appSymptome!B65)</f>
        <is>
          <t/>
        </is>
      </c>
      <c r="D66" s="73" t="str">
        <f aca="false">appSymptome!C65</f>
        <v>060</v>
      </c>
      <c r="E66" s="74" t="str">
        <f aca="false">appSymptome!D65</f>
        <v>Verlangen nach Alkohol (Wein, Likör, Aperitif)</v>
      </c>
      <c r="F66" s="161" t="n">
        <f aca="false">IF($A$3,LOOKUP($E$5,datenbank_heilmittel_effekte!A$2:GQ$2,datenbank_heilmittel_effekte!A62:GQ62),LOOKUP($E$5,datenbank_heilmittel_effekte!A$284:GQ$284,datenbank_heilmittel_effekte!A344:GQ344))</f>
        <v>0</v>
      </c>
    </row>
    <row r="67" customFormat="false" ht="18" hidden="false" customHeight="false" outlineLevel="0" collapsed="false">
      <c r="A67" s="145" t="str">
        <f aca="false">heilmittel!AS74</f>
        <v>Badiaga</v>
      </c>
      <c r="B67" s="145" t="n">
        <f aca="false">IF(NOT(ISBLANK(appSymptome!A66)),1,IF(C67&lt;&gt;"",2,3))</f>
        <v>3</v>
      </c>
      <c r="C67" s="72" t="inlineStr">
        <f aca="false">IF(appSymptome!B66="","",appSymptome!B66)</f>
        <is>
          <t/>
        </is>
      </c>
      <c r="D67" s="73" t="str">
        <f aca="false">appSymptome!C66</f>
        <v>061</v>
      </c>
      <c r="E67" s="74" t="str">
        <f aca="false">appSymptome!D66</f>
        <v>Verlangen nach Fruchtsaft, oder Obst zu essen</v>
      </c>
      <c r="F67" s="161" t="n">
        <f aca="false">IF($A$3,LOOKUP($E$5,datenbank_heilmittel_effekte!A$2:GQ$2,datenbank_heilmittel_effekte!A63:GQ63),LOOKUP($E$5,datenbank_heilmittel_effekte!A$284:GQ$284,datenbank_heilmittel_effekte!A345:GQ345))</f>
        <v>0</v>
      </c>
    </row>
    <row r="68" customFormat="false" ht="18" hidden="false" customHeight="false" outlineLevel="0" collapsed="false">
      <c r="A68" s="145" t="str">
        <f aca="false">heilmittel!AS75</f>
        <v>Baptisia Tinctoria</v>
      </c>
      <c r="B68" s="145" t="n">
        <f aca="false">IF(NOT(ISBLANK(appSymptome!A67)),1,IF(C68&lt;&gt;"",2,3))</f>
        <v>3</v>
      </c>
      <c r="C68" s="72" t="inlineStr">
        <f aca="false">IF(appSymptome!B67="","",appSymptome!B67)</f>
        <is>
          <t/>
        </is>
      </c>
      <c r="D68" s="73" t="str">
        <f aca="false">appSymptome!C67</f>
        <v>062</v>
      </c>
      <c r="E68" s="74" t="str">
        <f aca="false">appSymptome!D67</f>
        <v>Verlangen nach Milch</v>
      </c>
      <c r="F68" s="161" t="n">
        <f aca="false">IF($A$3,LOOKUP($E$5,datenbank_heilmittel_effekte!A$2:GQ$2,datenbank_heilmittel_effekte!A64:GQ64),LOOKUP($E$5,datenbank_heilmittel_effekte!A$284:GQ$284,datenbank_heilmittel_effekte!A346:GQ346))</f>
        <v>0</v>
      </c>
    </row>
    <row r="69" customFormat="false" ht="18" hidden="false" customHeight="false" outlineLevel="0" collapsed="false">
      <c r="A69" s="145" t="str">
        <f aca="false">heilmittel!AS76</f>
        <v>Baryta Carbonica</v>
      </c>
      <c r="B69" s="145" t="n">
        <f aca="false">IF(NOT(ISBLANK(appSymptome!A68)),1,IF(C69&lt;&gt;"",2,3))</f>
        <v>3</v>
      </c>
      <c r="C69" s="72" t="inlineStr">
        <f aca="false">IF(appSymptome!B68="","",appSymptome!B68)</f>
        <is>
          <t/>
        </is>
      </c>
      <c r="D69" s="73" t="str">
        <f aca="false">appSymptome!C68</f>
        <v>063</v>
      </c>
      <c r="E69" s="74" t="str">
        <f aca="false">appSymptome!D68</f>
        <v>Verlangen nach Kaffee oder Tee</v>
      </c>
      <c r="F69" s="161" t="n">
        <f aca="false">IF($A$3,LOOKUP($E$5,datenbank_heilmittel_effekte!A$2:GQ$2,datenbank_heilmittel_effekte!A65:GQ65),LOOKUP($E$5,datenbank_heilmittel_effekte!A$284:GQ$284,datenbank_heilmittel_effekte!A347:GQ347))</f>
        <v>0</v>
      </c>
    </row>
    <row r="70" customFormat="false" ht="18" hidden="false" customHeight="false" outlineLevel="0" collapsed="false">
      <c r="A70" s="145" t="str">
        <f aca="false">heilmittel!AS77</f>
        <v>Baryta Muriatica</v>
      </c>
      <c r="B70" s="145" t="n">
        <f aca="false">IF(NOT(ISBLANK(appSymptome!A69)),1,IF(C70&lt;&gt;"",2,3))</f>
        <v>3</v>
      </c>
      <c r="C70" s="72" t="inlineStr">
        <f aca="false">IF(appSymptome!B69="","",appSymptome!B69)</f>
        <is>
          <t/>
        </is>
      </c>
      <c r="D70" s="73" t="str">
        <f aca="false">appSymptome!C69</f>
        <v>064</v>
      </c>
      <c r="E70" s="74" t="str">
        <f aca="false">appSymptome!D69</f>
        <v>Abneigung gegen Milch</v>
      </c>
      <c r="F70" s="161" t="n">
        <f aca="false">IF($A$3,LOOKUP($E$5,datenbank_heilmittel_effekte!A$2:GQ$2,datenbank_heilmittel_effekte!A66:GQ66),LOOKUP($E$5,datenbank_heilmittel_effekte!A$284:GQ$284,datenbank_heilmittel_effekte!A348:GQ348))</f>
        <v>0</v>
      </c>
    </row>
    <row r="71" customFormat="false" ht="18" hidden="false" customHeight="false" outlineLevel="0" collapsed="false">
      <c r="A71" s="145" t="str">
        <f aca="false">heilmittel!AS78</f>
        <v>Belladonna</v>
      </c>
      <c r="B71" s="145" t="n">
        <f aca="false">IF(NOT(ISBLANK(appSymptome!A70)),1,IF(C71&lt;&gt;"",2,3))</f>
        <v>3</v>
      </c>
      <c r="C71" s="72" t="inlineStr">
        <f aca="false">IF(appSymptome!B70="","",appSymptome!B70)</f>
        <is>
          <t/>
        </is>
      </c>
      <c r="D71" s="73" t="str">
        <f aca="false">appSymptome!C70</f>
        <v>065</v>
      </c>
      <c r="E71" s="74" t="str">
        <f aca="false">appSymptome!D70</f>
        <v>Abneigung gegen Kaffee und Tee</v>
      </c>
      <c r="F71" s="161" t="n">
        <f aca="false">IF($A$3,LOOKUP($E$5,datenbank_heilmittel_effekte!A$2:GQ$2,datenbank_heilmittel_effekte!A67:GQ67),LOOKUP($E$5,datenbank_heilmittel_effekte!A$284:GQ$284,datenbank_heilmittel_effekte!A349:GQ349))</f>
        <v>0</v>
      </c>
    </row>
    <row r="72" customFormat="false" ht="18.75" hidden="false" customHeight="false" outlineLevel="0" collapsed="false">
      <c r="A72" s="145" t="str">
        <f aca="false">heilmittel!AS79</f>
        <v>Benzoicum Acidum</v>
      </c>
      <c r="B72" s="145" t="n">
        <f aca="false">IF(NOT(ISBLANK(appSymptome!A71)),1,IF(C72&lt;&gt;"",2,3))</f>
        <v>3</v>
      </c>
      <c r="C72" s="90" t="inlineStr">
        <f aca="false">IF(appSymptome!B71="","",appSymptome!B71)</f>
        <is>
          <t/>
        </is>
      </c>
      <c r="D72" s="91" t="str">
        <f aca="false">appSymptome!C71</f>
        <v>066</v>
      </c>
      <c r="E72" s="92" t="str">
        <f aca="false">appSymptome!D71</f>
        <v>Durstlosigkeit, auch bei akutem Bedarf nach Trinken</v>
      </c>
      <c r="F72" s="164" t="n">
        <f aca="false">IF($A$3,LOOKUP($E$5,datenbank_heilmittel_effekte!A$2:GQ$2,datenbank_heilmittel_effekte!A68:GQ68),LOOKUP($E$5,datenbank_heilmittel_effekte!A$284:GQ$284,datenbank_heilmittel_effekte!A350:GQ350))</f>
        <v>0</v>
      </c>
    </row>
    <row r="73" customFormat="false" ht="32.25" hidden="false" customHeight="false" outlineLevel="0" collapsed="false">
      <c r="A73" s="145" t="str">
        <f aca="false">heilmittel!AS80</f>
        <v>Berberis Vulgaris</v>
      </c>
      <c r="B73" s="145" t="n">
        <f aca="false">IF(NOT(ISBLANK(appSymptome!A72)),1,IF(C73&lt;&gt;"",2,3))</f>
        <v>1</v>
      </c>
      <c r="C73" s="72" t="str">
        <f aca="false">IF(appSymptome!B72="","",appSymptome!B72)</f>
        <v>Kopfschmerzen : Charakteristika</v>
      </c>
      <c r="D73" s="73" t="str">
        <f aca="false">appSymptome!C72</f>
        <v>067</v>
      </c>
      <c r="E73" s="74" t="str">
        <f aca="false">appSymptome!D72</f>
        <v>Unbestimmtes Drucksgefühl; allgemeiner Kopfschmerz</v>
      </c>
      <c r="F73" s="161" t="n">
        <f aca="false">IF($A$3,LOOKUP($E$5,datenbank_heilmittel_effekte!A$2:GQ$2,datenbank_heilmittel_effekte!A69:GQ69),LOOKUP($E$5,datenbank_heilmittel_effekte!A$284:GQ$284,datenbank_heilmittel_effekte!A351:GQ351))</f>
        <v>1</v>
      </c>
    </row>
    <row r="74" customFormat="false" ht="18" hidden="false" customHeight="false" outlineLevel="0" collapsed="false">
      <c r="A74" s="145" t="str">
        <f aca="false">heilmittel!AS81</f>
        <v>Bismuthum Oxydatum</v>
      </c>
      <c r="B74" s="145" t="n">
        <f aca="false">IF(NOT(ISBLANK(appSymptome!A73)),1,IF(C74&lt;&gt;"",2,3))</f>
        <v>3</v>
      </c>
      <c r="C74" s="72" t="inlineStr">
        <f aca="false">IF(appSymptome!B73="","",appSymptome!B73)</f>
        <is>
          <t/>
        </is>
      </c>
      <c r="D74" s="73" t="str">
        <f aca="false">appSymptome!C73</f>
        <v>068</v>
      </c>
      <c r="E74" s="74" t="str">
        <f aca="false">appSymptome!D73</f>
        <v>Gefühl, der Kopf ist zu schwer, oder Einengungsgefühl</v>
      </c>
      <c r="F74" s="161" t="n">
        <f aca="false">IF($A$3,LOOKUP($E$5,datenbank_heilmittel_effekte!A$2:GQ$2,datenbank_heilmittel_effekte!A70:GQ70),LOOKUP($E$5,datenbank_heilmittel_effekte!A$284:GQ$284,datenbank_heilmittel_effekte!A352:GQ352))</f>
        <v>0</v>
      </c>
    </row>
    <row r="75" customFormat="false" ht="18" hidden="false" customHeight="false" outlineLevel="0" collapsed="false">
      <c r="A75" s="145" t="str">
        <f aca="false">heilmittel!AS82</f>
        <v>Borax    (Na2 B4 O7)</v>
      </c>
      <c r="B75" s="145" t="n">
        <f aca="false">IF(NOT(ISBLANK(appSymptome!A74)),1,IF(C75&lt;&gt;"",2,3))</f>
        <v>3</v>
      </c>
      <c r="C75" s="72" t="inlineStr">
        <f aca="false">IF(appSymptome!B74="","",appSymptome!B74)</f>
        <is>
          <t/>
        </is>
      </c>
      <c r="D75" s="73" t="str">
        <f aca="false">appSymptome!C74</f>
        <v>069</v>
      </c>
      <c r="E75" s="74" t="str">
        <f aca="false">appSymptome!D74</f>
        <v>Gefühl von Klopfen und Pulsieren im Kopf</v>
      </c>
      <c r="F75" s="161" t="n">
        <f aca="false">IF($A$3,LOOKUP($E$5,datenbank_heilmittel_effekte!A$2:GQ$2,datenbank_heilmittel_effekte!A71:GQ71),LOOKUP($E$5,datenbank_heilmittel_effekte!A$284:GQ$284,datenbank_heilmittel_effekte!A353:GQ353))</f>
        <v>1</v>
      </c>
    </row>
    <row r="76" customFormat="false" ht="18.75" hidden="false" customHeight="false" outlineLevel="0" collapsed="false">
      <c r="A76" s="145" t="str">
        <f aca="false">heilmittel!AS83</f>
        <v>Bovista</v>
      </c>
      <c r="B76" s="145" t="n">
        <f aca="false">IF(NOT(ISBLANK(appSymptome!A75)),1,IF(C76&lt;&gt;"",2,3))</f>
        <v>3</v>
      </c>
      <c r="C76" s="72" t="inlineStr">
        <f aca="false">IF(appSymptome!B75="","",appSymptome!B75)</f>
        <is>
          <t/>
        </is>
      </c>
      <c r="D76" s="73" t="str">
        <f aca="false">appSymptome!C75</f>
        <v>070</v>
      </c>
      <c r="E76" s="74" t="str">
        <f aca="false">appSymptome!D75</f>
        <v>Gefühl eines Stiches; Nagelkopfschmerz</v>
      </c>
      <c r="F76" s="161" t="n">
        <f aca="false">IF($A$3,LOOKUP($E$5,datenbank_heilmittel_effekte!A$2:GQ$2,datenbank_heilmittel_effekte!A72:GQ72),LOOKUP($E$5,datenbank_heilmittel_effekte!A$284:GQ$284,datenbank_heilmittel_effekte!A354:GQ354))</f>
        <v>0</v>
      </c>
    </row>
    <row r="77" customFormat="false" ht="32.25" hidden="false" customHeight="false" outlineLevel="0" collapsed="false">
      <c r="A77" s="145" t="str">
        <f aca="false">heilmittel!AS84</f>
        <v>Brachyglottis Repens</v>
      </c>
      <c r="B77" s="145" t="n">
        <f aca="false">IF(NOT(ISBLANK(appSymptome!A76)),1,IF(C77&lt;&gt;"",2,3))</f>
        <v>2</v>
      </c>
      <c r="C77" s="78" t="str">
        <f aca="false">IF(appSymptome!B76="","",appSymptome!B76)</f>
        <v>Kopfschmerzen : Lokalisierung</v>
      </c>
      <c r="D77" s="79" t="str">
        <f aca="false">appSymptome!C76</f>
        <v>071</v>
      </c>
      <c r="E77" s="80" t="str">
        <f aca="false">appSymptome!D76</f>
        <v>Schmerz ist an der Stirn oder über den Augen am stärksten</v>
      </c>
      <c r="F77" s="162" t="n">
        <f aca="false">IF($A$3,LOOKUP($E$5,datenbank_heilmittel_effekte!A$2:GQ$2,datenbank_heilmittel_effekte!A73:GQ73),LOOKUP($E$5,datenbank_heilmittel_effekte!A$284:GQ$284,datenbank_heilmittel_effekte!A355:GQ355))</f>
        <v>1</v>
      </c>
    </row>
    <row r="78" customFormat="false" ht="18" hidden="false" customHeight="false" outlineLevel="0" collapsed="false">
      <c r="A78" s="145" t="str">
        <f aca="false">heilmittel!AS85</f>
        <v>Bromum</v>
      </c>
      <c r="B78" s="145" t="n">
        <f aca="false">IF(NOT(ISBLANK(appSymptome!A77)),1,IF(C78&lt;&gt;"",2,3))</f>
        <v>3</v>
      </c>
      <c r="C78" s="72" t="inlineStr">
        <f aca="false">IF(appSymptome!B77="","",appSymptome!B77)</f>
        <is>
          <t/>
        </is>
      </c>
      <c r="D78" s="73" t="str">
        <f aca="false">appSymptome!C77</f>
        <v>072</v>
      </c>
      <c r="E78" s="74" t="str">
        <f aca="false">appSymptome!D77</f>
        <v>Schmerz ist am Hinter- oder Obenschädel am stärksten</v>
      </c>
      <c r="F78" s="161" t="n">
        <f aca="false">IF($A$3,LOOKUP($E$5,datenbank_heilmittel_effekte!A$2:GQ$2,datenbank_heilmittel_effekte!A74:GQ74),LOOKUP($E$5,datenbank_heilmittel_effekte!A$284:GQ$284,datenbank_heilmittel_effekte!A356:GQ356))</f>
        <v>1</v>
      </c>
    </row>
    <row r="79" customFormat="false" ht="18" hidden="false" customHeight="false" outlineLevel="0" collapsed="false">
      <c r="A79" s="145" t="str">
        <f aca="false">heilmittel!AS86</f>
        <v>Brucella Melitensis</v>
      </c>
      <c r="B79" s="145" t="n">
        <f aca="false">IF(NOT(ISBLANK(appSymptome!A78)),1,IF(C79&lt;&gt;"",2,3))</f>
        <v>3</v>
      </c>
      <c r="C79" s="72" t="inlineStr">
        <f aca="false">IF(appSymptome!B78="","",appSymptome!B78)</f>
        <is>
          <t/>
        </is>
      </c>
      <c r="D79" s="73" t="str">
        <f aca="false">appSymptome!C78</f>
        <v>073</v>
      </c>
      <c r="E79" s="74" t="str">
        <f aca="false">appSymptome!D78</f>
        <v>Schmerz ist an den Schläfen am stärksten</v>
      </c>
      <c r="F79" s="161" t="n">
        <f aca="false">IF($A$3,LOOKUP($E$5,datenbank_heilmittel_effekte!A$2:GQ$2,datenbank_heilmittel_effekte!A75:GQ75),LOOKUP($E$5,datenbank_heilmittel_effekte!A$284:GQ$284,datenbank_heilmittel_effekte!A357:GQ357))</f>
        <v>0</v>
      </c>
    </row>
    <row r="80" customFormat="false" ht="18.75" hidden="false" customHeight="false" outlineLevel="0" collapsed="false">
      <c r="A80" s="145" t="str">
        <f aca="false">heilmittel!AS87</f>
        <v>Bryonia Alba</v>
      </c>
      <c r="B80" s="145" t="n">
        <f aca="false">IF(NOT(ISBLANK(appSymptome!A79)),1,IF(C80&lt;&gt;"",2,3))</f>
        <v>3</v>
      </c>
      <c r="C80" s="84" t="inlineStr">
        <f aca="false">IF(appSymptome!B79="","",appSymptome!B79)</f>
        <is>
          <t/>
        </is>
      </c>
      <c r="D80" s="85" t="str">
        <f aca="false">appSymptome!C79</f>
        <v>074</v>
      </c>
      <c r="E80" s="86" t="str">
        <f aca="false">appSymptome!D79</f>
        <v>Schmerz dehnt sich über ganze Hälfte des Schädels aus (Migräne)</v>
      </c>
      <c r="F80" s="163" t="n">
        <f aca="false">IF($A$3,LOOKUP($E$5,datenbank_heilmittel_effekte!A$2:GQ$2,datenbank_heilmittel_effekte!A76:GQ76),LOOKUP($E$5,datenbank_heilmittel_effekte!A$284:GQ$284,datenbank_heilmittel_effekte!A358:GQ358))</f>
        <v>1</v>
      </c>
    </row>
    <row r="81" customFormat="false" ht="18.75" hidden="false" customHeight="false" outlineLevel="0" collapsed="false">
      <c r="A81" s="145" t="str">
        <f aca="false">heilmittel!AS88</f>
        <v>Cactus Grandiflorus</v>
      </c>
      <c r="B81" s="145" t="n">
        <f aca="false">IF(NOT(ISBLANK(appSymptome!A80)),1,IF(C81&lt;&gt;"",2,3))</f>
        <v>2</v>
      </c>
      <c r="C81" s="72" t="str">
        <f aca="false">IF(appSymptome!B80="","",appSymptome!B80)</f>
        <v>Kopfhaut</v>
      </c>
      <c r="D81" s="73" t="str">
        <f aca="false">appSymptome!C80</f>
        <v>075</v>
      </c>
      <c r="E81" s="74" t="str">
        <f aca="false">appSymptome!D80</f>
        <v>Haarausfall auf der Kopfhaut</v>
      </c>
      <c r="F81" s="161" t="n">
        <f aca="false">IF($A$3,LOOKUP($E$5,datenbank_heilmittel_effekte!A$2:GQ$2,datenbank_heilmittel_effekte!A77:GQ77),LOOKUP($E$5,datenbank_heilmittel_effekte!A$284:GQ$284,datenbank_heilmittel_effekte!A359:GQ359))</f>
        <v>0</v>
      </c>
    </row>
    <row r="82" customFormat="false" ht="18" hidden="false" customHeight="false" outlineLevel="0" collapsed="false">
      <c r="A82" s="145" t="str">
        <f aca="false">heilmittel!AS89</f>
        <v>Cadmium Sulfuratum</v>
      </c>
      <c r="B82" s="145" t="n">
        <f aca="false">IF(NOT(ISBLANK(appSymptome!A81)),1,IF(C82&lt;&gt;"",2,3))</f>
        <v>3</v>
      </c>
      <c r="C82" s="72" t="inlineStr">
        <f aca="false">IF(appSymptome!B81="","",appSymptome!B81)</f>
        <is>
          <t/>
        </is>
      </c>
      <c r="D82" s="73" t="str">
        <f aca="false">appSymptome!C81</f>
        <v>076</v>
      </c>
      <c r="E82" s="74" t="str">
        <f aca="false">appSymptome!D81</f>
        <v>Reichliche Kopfschuppen</v>
      </c>
      <c r="F82" s="161" t="n">
        <f aca="false">IF($A$3,LOOKUP($E$5,datenbank_heilmittel_effekte!A$2:GQ$2,datenbank_heilmittel_effekte!A78:GQ78),LOOKUP($E$5,datenbank_heilmittel_effekte!A$284:GQ$284,datenbank_heilmittel_effekte!A360:GQ360))</f>
        <v>0</v>
      </c>
    </row>
    <row r="83" customFormat="false" ht="18" hidden="false" customHeight="false" outlineLevel="0" collapsed="false">
      <c r="A83" s="145" t="str">
        <f aca="false">heilmittel!AS90</f>
        <v>Cahinca</v>
      </c>
      <c r="B83" s="145" t="n">
        <f aca="false">IF(NOT(ISBLANK(appSymptome!A82)),1,IF(C83&lt;&gt;"",2,3))</f>
        <v>3</v>
      </c>
      <c r="C83" s="72" t="inlineStr">
        <f aca="false">IF(appSymptome!B82="","",appSymptome!B82)</f>
        <is>
          <t/>
        </is>
      </c>
      <c r="D83" s="73" t="str">
        <f aca="false">appSymptome!C82</f>
        <v>077</v>
      </c>
      <c r="E83" s="74" t="str">
        <f aca="false">appSymptome!D82</f>
        <v>Kopfhaut: Starkes Schwitzen</v>
      </c>
      <c r="F83" s="161" t="n">
        <f aca="false">IF($A$3,LOOKUP($E$5,datenbank_heilmittel_effekte!A$2:GQ$2,datenbank_heilmittel_effekte!A79:GQ79),LOOKUP($E$5,datenbank_heilmittel_effekte!A$284:GQ$284,datenbank_heilmittel_effekte!A361:GQ361))</f>
        <v>0</v>
      </c>
    </row>
    <row r="84" customFormat="false" ht="18" hidden="false" customHeight="false" outlineLevel="0" collapsed="false">
      <c r="A84" s="145" t="str">
        <f aca="false">heilmittel!AS91</f>
        <v>Caladium Seguinum</v>
      </c>
      <c r="B84" s="145" t="n">
        <f aca="false">IF(NOT(ISBLANK(appSymptome!A83)),1,IF(C84&lt;&gt;"",2,3))</f>
        <v>3</v>
      </c>
      <c r="C84" s="72" t="inlineStr">
        <f aca="false">IF(appSymptome!B83="","",appSymptome!B83)</f>
        <is>
          <t/>
        </is>
      </c>
      <c r="D84" s="73" t="str">
        <f aca="false">appSymptome!C83</f>
        <v>078</v>
      </c>
      <c r="E84" s="74" t="str">
        <f aca="false">appSymptome!D83</f>
        <v>Kopfhaut: Pickelartige Ausschläge</v>
      </c>
      <c r="F84" s="161" t="n">
        <f aca="false">IF($A$3,LOOKUP($E$5,datenbank_heilmittel_effekte!A$2:GQ$2,datenbank_heilmittel_effekte!A80:GQ80),LOOKUP($E$5,datenbank_heilmittel_effekte!A$284:GQ$284,datenbank_heilmittel_effekte!A362:GQ362))</f>
        <v>0</v>
      </c>
    </row>
    <row r="85" customFormat="false" ht="18" hidden="false" customHeight="false" outlineLevel="0" collapsed="false">
      <c r="A85" s="145" t="str">
        <f aca="false">heilmittel!AS92</f>
        <v>Calcarea Arsenicica</v>
      </c>
      <c r="B85" s="145" t="n">
        <f aca="false">IF(NOT(ISBLANK(appSymptome!A84)),1,IF(C85&lt;&gt;"",2,3))</f>
        <v>3</v>
      </c>
      <c r="C85" s="72" t="inlineStr">
        <f aca="false">IF(appSymptome!B84="","",appSymptome!B84)</f>
        <is>
          <t/>
        </is>
      </c>
      <c r="D85" s="73" t="str">
        <f aca="false">appSymptome!C84</f>
        <v>079</v>
      </c>
      <c r="E85" s="74" t="str">
        <f aca="false">appSymptome!D84</f>
        <v>Kopfhaut: Krustige und andere Ausschläge</v>
      </c>
      <c r="F85" s="161" t="n">
        <f aca="false">IF($A$3,LOOKUP($E$5,datenbank_heilmittel_effekte!A$2:GQ$2,datenbank_heilmittel_effekte!A81:GQ81),LOOKUP($E$5,datenbank_heilmittel_effekte!A$284:GQ$284,datenbank_heilmittel_effekte!A363:GQ363))</f>
        <v>0</v>
      </c>
    </row>
    <row r="86" customFormat="false" ht="18.75" hidden="false" customHeight="false" outlineLevel="0" collapsed="false">
      <c r="A86" s="145" t="str">
        <f aca="false">heilmittel!AS93</f>
        <v>Calcarea Carbonica</v>
      </c>
      <c r="B86" s="145" t="n">
        <f aca="false">IF(NOT(ISBLANK(appSymptome!A85)),1,IF(C86&lt;&gt;"",2,3))</f>
        <v>3</v>
      </c>
      <c r="C86" s="72" t="inlineStr">
        <f aca="false">IF(appSymptome!B85="","",appSymptome!B85)</f>
        <is>
          <t/>
        </is>
      </c>
      <c r="D86" s="73" t="str">
        <f aca="false">appSymptome!C85</f>
        <v>080</v>
      </c>
      <c r="E86" s="74" t="str">
        <f aca="false">appSymptome!D85</f>
        <v>Kopfhaut: Juckreiz , Jucken, Bedürfnis sich zu kratzen</v>
      </c>
      <c r="F86" s="161" t="n">
        <f aca="false">IF($A$3,LOOKUP($E$5,datenbank_heilmittel_effekte!A$2:GQ$2,datenbank_heilmittel_effekte!A82:GQ82),LOOKUP($E$5,datenbank_heilmittel_effekte!A$284:GQ$284,datenbank_heilmittel_effekte!A364:GQ364))</f>
        <v>0</v>
      </c>
    </row>
    <row r="87" customFormat="false" ht="26.45" hidden="false" customHeight="true" outlineLevel="0" collapsed="false">
      <c r="A87" s="145" t="str">
        <f aca="false">heilmittel!AS94</f>
        <v>Calcarea Fluorica</v>
      </c>
      <c r="B87" s="145" t="n">
        <f aca="false">IF(NOT(ISBLANK(appSymptome!A86)),1,IF(C87&lt;&gt;"",2,3))</f>
        <v>1</v>
      </c>
      <c r="C87" s="96" t="str">
        <f aca="false">IF(appSymptome!B86="","",appSymptome!B86)</f>
        <v>Gesicht: Allgemeines</v>
      </c>
      <c r="D87" s="97" t="str">
        <f aca="false">appSymptome!C86</f>
        <v>081</v>
      </c>
      <c r="E87" s="98" t="str">
        <f aca="false">appSymptome!D86</f>
        <v>Gesicht: Tics, Zuckungen oder Krämpfe (Trismus)</v>
      </c>
      <c r="F87" s="165" t="n">
        <f aca="false">IF($A$3,LOOKUP($E$5,datenbank_heilmittel_effekte!A$2:GQ$2,datenbank_heilmittel_effekte!A83:GQ83),LOOKUP($E$5,datenbank_heilmittel_effekte!A$284:GQ$284,datenbank_heilmittel_effekte!A365:GQ365))</f>
        <v>0</v>
      </c>
    </row>
    <row r="88" customFormat="false" ht="18" hidden="false" customHeight="false" outlineLevel="0" collapsed="false">
      <c r="A88" s="145" t="str">
        <f aca="false">heilmittel!AS95</f>
        <v>Calcarea Iodata</v>
      </c>
      <c r="B88" s="145" t="n">
        <f aca="false">IF(NOT(ISBLANK(appSymptome!A87)),1,IF(C88&lt;&gt;"",2,3))</f>
        <v>3</v>
      </c>
      <c r="C88" s="72" t="inlineStr">
        <f aca="false">IF(appSymptome!B87="","",appSymptome!B87)</f>
        <is>
          <t/>
        </is>
      </c>
      <c r="D88" s="73" t="str">
        <f aca="false">appSymptome!C87</f>
        <v>082</v>
      </c>
      <c r="E88" s="74" t="str">
        <f aca="false">appSymptome!D87</f>
        <v>Gesicht stellenweise oder ganz geschwollen (ausser Lidern)</v>
      </c>
      <c r="F88" s="161" t="n">
        <f aca="false">IF($A$3,LOOKUP($E$5,datenbank_heilmittel_effekte!A$2:GQ$2,datenbank_heilmittel_effekte!A84:GQ84),LOOKUP($E$5,datenbank_heilmittel_effekte!A$284:GQ$284,datenbank_heilmittel_effekte!A366:GQ366))</f>
        <v>0</v>
      </c>
    </row>
    <row r="89" customFormat="false" ht="18" hidden="false" customHeight="false" outlineLevel="0" collapsed="false">
      <c r="A89" s="145" t="str">
        <f aca="false">heilmittel!AS96</f>
        <v>Calcarea Phosphorica</v>
      </c>
      <c r="B89" s="145" t="n">
        <f aca="false">IF(NOT(ISBLANK(appSymptome!A88)),1,IF(C89&lt;&gt;"",2,3))</f>
        <v>3</v>
      </c>
      <c r="C89" s="72" t="inlineStr">
        <f aca="false">IF(appSymptome!B88="","",appSymptome!B88)</f>
        <is>
          <t/>
        </is>
      </c>
      <c r="D89" s="73" t="str">
        <f aca="false">appSymptome!C88</f>
        <v>083</v>
      </c>
      <c r="E89" s="74" t="str">
        <f aca="false">appSymptome!D88</f>
        <v>Augenlider sind geschwollen (Lidödem)</v>
      </c>
      <c r="F89" s="161" t="n">
        <f aca="false">IF($A$3,LOOKUP($E$5,datenbank_heilmittel_effekte!A$2:GQ$2,datenbank_heilmittel_effekte!A85:GQ85),LOOKUP($E$5,datenbank_heilmittel_effekte!A$284:GQ$284,datenbank_heilmittel_effekte!A367:GQ367))</f>
        <v>0</v>
      </c>
    </row>
    <row r="90" customFormat="false" ht="18.75" hidden="false" customHeight="false" outlineLevel="0" collapsed="false">
      <c r="A90" s="145" t="str">
        <f aca="false">heilmittel!AS97</f>
        <v>Calcarea Sulfurica</v>
      </c>
      <c r="B90" s="145" t="n">
        <f aca="false">IF(NOT(ISBLANK(appSymptome!A89)),1,IF(C90&lt;&gt;"",2,3))</f>
        <v>3</v>
      </c>
      <c r="C90" s="72" t="inlineStr">
        <f aca="false">IF(appSymptome!B89="","",appSymptome!B89)</f>
        <is>
          <t/>
        </is>
      </c>
      <c r="D90" s="73" t="str">
        <f aca="false">appSymptome!C89</f>
        <v>084</v>
      </c>
      <c r="E90" s="74" t="str">
        <f aca="false">appSymptome!D89</f>
        <v>Lippen sind trocken, aufgesprungen oder rissig</v>
      </c>
      <c r="F90" s="161" t="n">
        <f aca="false">IF($A$3,LOOKUP($E$5,datenbank_heilmittel_effekte!A$2:GQ$2,datenbank_heilmittel_effekte!A86:GQ86),LOOKUP($E$5,datenbank_heilmittel_effekte!A$284:GQ$284,datenbank_heilmittel_effekte!A368:GQ368))</f>
        <v>0</v>
      </c>
    </row>
    <row r="91" customFormat="false" ht="31.9" hidden="false" customHeight="true" outlineLevel="0" collapsed="false">
      <c r="A91" s="145" t="str">
        <f aca="false">heilmittel!AS98</f>
        <v>Calendula Officinal.</v>
      </c>
      <c r="B91" s="145" t="n">
        <f aca="false">IF(NOT(ISBLANK(appSymptome!A90)),1,IF(C91&lt;&gt;"",2,3))</f>
        <v>2</v>
      </c>
      <c r="C91" s="78" t="str">
        <f aca="false">IF(appSymptome!B90="","",appSymptome!B90)</f>
        <v>Gesicht: Farbveränderungen</v>
      </c>
      <c r="D91" s="79" t="str">
        <f aca="false">appSymptome!C90</f>
        <v>085</v>
      </c>
      <c r="E91" s="80" t="str">
        <f aca="false">appSymptome!D90</f>
        <v>Gesicht ist BLAU (um die Augen, an den Lippen oder ganz)</v>
      </c>
      <c r="F91" s="162" t="n">
        <f aca="false">IF($A$3,LOOKUP($E$5,datenbank_heilmittel_effekte!A$2:GQ$2,datenbank_heilmittel_effekte!A87:GQ87),LOOKUP($E$5,datenbank_heilmittel_effekte!A$284:GQ$284,datenbank_heilmittel_effekte!A369:GQ369))</f>
        <v>0</v>
      </c>
    </row>
    <row r="92" customFormat="false" ht="18" hidden="false" customHeight="false" outlineLevel="0" collapsed="false">
      <c r="A92" s="145" t="str">
        <f aca="false">heilmittel!AS99</f>
        <v>Camphora Officinalis</v>
      </c>
      <c r="B92" s="145" t="n">
        <f aca="false">IF(NOT(ISBLANK(appSymptome!A91)),1,IF(C92&lt;&gt;"",2,3))</f>
        <v>3</v>
      </c>
      <c r="C92" s="72" t="inlineStr">
        <f aca="false">IF(appSymptome!B91="","",appSymptome!B91)</f>
        <is>
          <t/>
        </is>
      </c>
      <c r="D92" s="73" t="str">
        <f aca="false">appSymptome!C91</f>
        <v>086</v>
      </c>
      <c r="E92" s="74" t="str">
        <f aca="false">appSymptome!D91</f>
        <v>Gesicht ist GELB oder OLIVENFARBIG (teilweise oder ganz)</v>
      </c>
      <c r="F92" s="161" t="n">
        <f aca="false">IF($A$3,LOOKUP($E$5,datenbank_heilmittel_effekte!A$2:GQ$2,datenbank_heilmittel_effekte!A88:GQ88),LOOKUP($E$5,datenbank_heilmittel_effekte!A$284:GQ$284,datenbank_heilmittel_effekte!A370:GQ370))</f>
        <v>0</v>
      </c>
    </row>
    <row r="93" customFormat="false" ht="18" hidden="false" customHeight="false" outlineLevel="0" collapsed="false">
      <c r="A93" s="145" t="str">
        <f aca="false">heilmittel!AS100</f>
        <v>Cannabis Indica</v>
      </c>
      <c r="B93" s="145" t="n">
        <f aca="false">IF(NOT(ISBLANK(appSymptome!A92)),1,IF(C93&lt;&gt;"",2,3))</f>
        <v>3</v>
      </c>
      <c r="C93" s="72" t="inlineStr">
        <f aca="false">IF(appSymptome!B92="","",appSymptome!B92)</f>
        <is>
          <t/>
        </is>
      </c>
      <c r="D93" s="73" t="str">
        <f aca="false">appSymptome!C92</f>
        <v>087</v>
      </c>
      <c r="E93" s="74" t="str">
        <f aca="false">appSymptome!D92</f>
        <v>Gesicht ist BLEICH (an den Lippen oder ganz)</v>
      </c>
      <c r="F93" s="161" t="n">
        <f aca="false">IF($A$3,LOOKUP($E$5,datenbank_heilmittel_effekte!A$2:GQ$2,datenbank_heilmittel_effekte!A89:GQ89),LOOKUP($E$5,datenbank_heilmittel_effekte!A$284:GQ$284,datenbank_heilmittel_effekte!A371:GQ371))</f>
        <v>0</v>
      </c>
    </row>
    <row r="94" customFormat="false" ht="18.75" hidden="false" customHeight="false" outlineLevel="0" collapsed="false">
      <c r="A94" s="145" t="str">
        <f aca="false">heilmittel!AS101</f>
        <v>Cannabis Sativa</v>
      </c>
      <c r="B94" s="145" t="n">
        <f aca="false">IF(NOT(ISBLANK(appSymptome!A93)),1,IF(C94&lt;&gt;"",2,3))</f>
        <v>3</v>
      </c>
      <c r="C94" s="84" t="inlineStr">
        <f aca="false">IF(appSymptome!B93="","",appSymptome!B93)</f>
        <is>
          <t/>
        </is>
      </c>
      <c r="D94" s="85" t="str">
        <f aca="false">appSymptome!C93</f>
        <v>088</v>
      </c>
      <c r="E94" s="86" t="str">
        <f aca="false">appSymptome!D93</f>
        <v>Gesicht ist ROT stellenweise oder ganz)</v>
      </c>
      <c r="F94" s="163" t="n">
        <f aca="false">IF($A$3,LOOKUP($E$5,datenbank_heilmittel_effekte!A$2:GQ$2,datenbank_heilmittel_effekte!A90:GQ90),LOOKUP($E$5,datenbank_heilmittel_effekte!A$284:GQ$284,datenbank_heilmittel_effekte!A372:GQ372))</f>
        <v>1</v>
      </c>
    </row>
    <row r="95" customFormat="false" ht="27" hidden="false" customHeight="true" outlineLevel="0" collapsed="false">
      <c r="A95" s="145" t="str">
        <f aca="false">heilmittel!AS102</f>
        <v>Cantharis</v>
      </c>
      <c r="B95" s="145" t="n">
        <f aca="false">IF(NOT(ISBLANK(appSymptome!A94)),1,IF(C95&lt;&gt;"",2,3))</f>
        <v>2</v>
      </c>
      <c r="C95" s="90" t="str">
        <f aca="false">IF(appSymptome!B94="","",appSymptome!B94)</f>
        <v>Gesicht: Schmerzen</v>
      </c>
      <c r="D95" s="91" t="str">
        <f aca="false">appSymptome!C94</f>
        <v>089</v>
      </c>
      <c r="E95" s="92" t="str">
        <f aca="false">appSymptome!D94</f>
        <v>Gesichtsneuralgie, oder heftige zerreissende oder bissige Schmerzen</v>
      </c>
      <c r="F95" s="164" t="n">
        <f aca="false">IF($A$3,LOOKUP($E$5,datenbank_heilmittel_effekte!A$2:GQ$2,datenbank_heilmittel_effekte!A91:GQ91),LOOKUP($E$5,datenbank_heilmittel_effekte!A$284:GQ$284,datenbank_heilmittel_effekte!A373:GQ373))</f>
        <v>1</v>
      </c>
    </row>
    <row r="96" customFormat="false" ht="32.25" hidden="false" customHeight="false" outlineLevel="0" collapsed="false">
      <c r="A96" s="145" t="str">
        <f aca="false">heilmittel!AS103</f>
        <v>Capsicum Annuum</v>
      </c>
      <c r="B96" s="145" t="n">
        <f aca="false">IF(NOT(ISBLANK(appSymptome!A95)),1,IF(C96&lt;&gt;"",2,3))</f>
        <v>1</v>
      </c>
      <c r="C96" s="72" t="str">
        <f aca="false">IF(appSymptome!B95="","",appSymptome!B95)</f>
        <v>Augen: Allgemeines und Farben</v>
      </c>
      <c r="D96" s="73" t="str">
        <f aca="false">appSymptome!C95</f>
        <v>090</v>
      </c>
      <c r="E96" s="74" t="str">
        <f aca="false">appSymptome!D95</f>
        <v>Dick eitrig verklebte Augenlider</v>
      </c>
      <c r="F96" s="161" t="n">
        <f aca="false">IF($A$3,LOOKUP($E$5,datenbank_heilmittel_effekte!A$2:GQ$2,datenbank_heilmittel_effekte!A92:GQ92),LOOKUP($E$5,datenbank_heilmittel_effekte!A$284:GQ$284,datenbank_heilmittel_effekte!A374:GQ374))</f>
        <v>0</v>
      </c>
    </row>
    <row r="97" customFormat="false" ht="18" hidden="false" customHeight="false" outlineLevel="0" collapsed="false">
      <c r="A97" s="145" t="str">
        <f aca="false">heilmittel!AS104</f>
        <v>Carbo Animalis</v>
      </c>
      <c r="B97" s="145" t="n">
        <f aca="false">IF(NOT(ISBLANK(appSymptome!A96)),1,IF(C97&lt;&gt;"",2,3))</f>
        <v>3</v>
      </c>
      <c r="C97" s="72" t="inlineStr">
        <f aca="false">IF(appSymptome!B96="","",appSymptome!B96)</f>
        <is>
          <t/>
        </is>
      </c>
      <c r="D97" s="73" t="str">
        <f aca="false">appSymptome!C96</f>
        <v>091</v>
      </c>
      <c r="E97" s="74" t="str">
        <f aca="false">appSymptome!D96</f>
        <v>Rote Lidränder (Blepharitis, Hordeolum etc.)</v>
      </c>
      <c r="F97" s="161" t="n">
        <f aca="false">IF($A$3,LOOKUP($E$5,datenbank_heilmittel_effekte!A$2:GQ$2,datenbank_heilmittel_effekte!A93:GQ93),LOOKUP($E$5,datenbank_heilmittel_effekte!A$284:GQ$284,datenbank_heilmittel_effekte!A375:GQ375))</f>
        <v>0</v>
      </c>
    </row>
    <row r="98" customFormat="false" ht="18" hidden="false" customHeight="false" outlineLevel="0" collapsed="false">
      <c r="A98" s="145" t="str">
        <f aca="false">heilmittel!AS105</f>
        <v>Carbo Vegetabilis</v>
      </c>
      <c r="B98" s="145" t="n">
        <f aca="false">IF(NOT(ISBLANK(appSymptome!A97)),1,IF(C98&lt;&gt;"",2,3))</f>
        <v>3</v>
      </c>
      <c r="C98" s="72" t="inlineStr">
        <f aca="false">IF(appSymptome!B97="","",appSymptome!B97)</f>
        <is>
          <t/>
        </is>
      </c>
      <c r="D98" s="73" t="str">
        <f aca="false">appSymptome!C97</f>
        <v>092</v>
      </c>
      <c r="E98" s="74" t="str">
        <f aca="false">appSymptome!D97</f>
        <v>Rötliche Verfärbung der Conjunctiva (Konjunctivitis, Keratitis)</v>
      </c>
      <c r="F98" s="161" t="n">
        <f aca="false">IF($A$3,LOOKUP($E$5,datenbank_heilmittel_effekte!A$2:GQ$2,datenbank_heilmittel_effekte!A94:GQ94),LOOKUP($E$5,datenbank_heilmittel_effekte!A$284:GQ$284,datenbank_heilmittel_effekte!A376:GQ376))</f>
        <v>0</v>
      </c>
    </row>
    <row r="99" customFormat="false" ht="18" hidden="false" customHeight="false" outlineLevel="0" collapsed="false">
      <c r="A99" s="145" t="str">
        <f aca="false">heilmittel!AS106</f>
        <v>Carbolicum Acidum</v>
      </c>
      <c r="B99" s="145" t="n">
        <f aca="false">IF(NOT(ISBLANK(appSymptome!A98)),1,IF(C99&lt;&gt;"",2,3))</f>
        <v>3</v>
      </c>
      <c r="C99" s="72" t="inlineStr">
        <f aca="false">IF(appSymptome!B98="","",appSymptome!B98)</f>
        <is>
          <t/>
        </is>
      </c>
      <c r="D99" s="73" t="str">
        <f aca="false">appSymptome!C98</f>
        <v>093</v>
      </c>
      <c r="E99" s="74" t="str">
        <f aca="false">appSymptome!D98</f>
        <v>Gelbliche Verfärbung der Conjunctiva (Ikterus)</v>
      </c>
      <c r="F99" s="161" t="n">
        <f aca="false">IF($A$3,LOOKUP($E$5,datenbank_heilmittel_effekte!A$2:GQ$2,datenbank_heilmittel_effekte!A95:GQ95),LOOKUP($E$5,datenbank_heilmittel_effekte!A$284:GQ$284,datenbank_heilmittel_effekte!A377:GQ377))</f>
        <v>0</v>
      </c>
    </row>
    <row r="100" customFormat="false" ht="18.75" hidden="false" customHeight="false" outlineLevel="0" collapsed="false">
      <c r="A100" s="145" t="str">
        <f aca="false">heilmittel!AS107</f>
        <v>Carboneum Sulfuratum</v>
      </c>
      <c r="B100" s="145" t="n">
        <f aca="false">IF(NOT(ISBLANK(appSymptome!A99)),1,IF(C100&lt;&gt;"",2,3))</f>
        <v>3</v>
      </c>
      <c r="C100" s="72" t="inlineStr">
        <f aca="false">IF(appSymptome!B99="","",appSymptome!B99)</f>
        <is>
          <t/>
        </is>
      </c>
      <c r="D100" s="73" t="str">
        <f aca="false">appSymptome!C99</f>
        <v>094</v>
      </c>
      <c r="E100" s="74" t="str">
        <f aca="false">appSymptome!D99</f>
        <v>Hornhauttrübung (Katarakt)</v>
      </c>
      <c r="F100" s="161" t="n">
        <f aca="false">IF($A$3,LOOKUP($E$5,datenbank_heilmittel_effekte!A$2:GQ$2,datenbank_heilmittel_effekte!A96:GQ96),LOOKUP($E$5,datenbank_heilmittel_effekte!A$284:GQ$284,datenbank_heilmittel_effekte!A378:GQ378))</f>
        <v>0</v>
      </c>
    </row>
    <row r="101" customFormat="false" ht="18.75" hidden="false" customHeight="false" outlineLevel="0" collapsed="false">
      <c r="A101" s="145" t="str">
        <f aca="false">heilmittel!AS108</f>
        <v>Carcinosinum</v>
      </c>
      <c r="B101" s="145" t="n">
        <f aca="false">IF(NOT(ISBLANK(appSymptome!A100)),1,IF(C101&lt;&gt;"",2,3))</f>
        <v>2</v>
      </c>
      <c r="C101" s="78" t="str">
        <f aca="false">IF(appSymptome!B100="","",appSymptome!B100)</f>
        <v>Augen: Schmerzen</v>
      </c>
      <c r="D101" s="79" t="str">
        <f aca="false">appSymptome!C100</f>
        <v>095</v>
      </c>
      <c r="E101" s="80" t="str">
        <f aca="false">appSymptome!D100</f>
        <v>Augen: Trockenheit, Brennen, Gefühl wie Sand</v>
      </c>
      <c r="F101" s="162" t="n">
        <f aca="false">IF($A$3,LOOKUP($E$5,datenbank_heilmittel_effekte!A$2:GQ$2,datenbank_heilmittel_effekte!A97:GQ97),LOOKUP($E$5,datenbank_heilmittel_effekte!A$284:GQ$284,datenbank_heilmittel_effekte!A379:GQ379))</f>
        <v>0</v>
      </c>
    </row>
    <row r="102" customFormat="false" ht="18" hidden="false" customHeight="false" outlineLevel="0" collapsed="false">
      <c r="A102" s="145" t="str">
        <f aca="false">heilmittel!AS109</f>
        <v>Carduus Marianus</v>
      </c>
      <c r="B102" s="145" t="n">
        <f aca="false">IF(NOT(ISBLANK(appSymptome!A101)),1,IF(C102&lt;&gt;"",2,3))</f>
        <v>3</v>
      </c>
      <c r="C102" s="72" t="inlineStr">
        <f aca="false">IF(appSymptome!B101="","",appSymptome!B101)</f>
        <is>
          <t/>
        </is>
      </c>
      <c r="D102" s="73" t="str">
        <f aca="false">appSymptome!C101</f>
        <v>096</v>
      </c>
      <c r="E102" s="74" t="str">
        <f aca="false">appSymptome!D101</f>
        <v>Augen: Druckgefühl</v>
      </c>
      <c r="F102" s="161" t="n">
        <f aca="false">IF($A$3,LOOKUP($E$5,datenbank_heilmittel_effekte!A$2:GQ$2,datenbank_heilmittel_effekte!A98:GQ98),LOOKUP($E$5,datenbank_heilmittel_effekte!A$284:GQ$284,datenbank_heilmittel_effekte!A380:GQ380))</f>
        <v>0</v>
      </c>
    </row>
    <row r="103" customFormat="false" ht="18.75" hidden="false" customHeight="false" outlineLevel="0" collapsed="false">
      <c r="A103" s="145" t="str">
        <f aca="false">heilmittel!AS110</f>
        <v>Castor Equi</v>
      </c>
      <c r="B103" s="145" t="n">
        <f aca="false">IF(NOT(ISBLANK(appSymptome!A102)),1,IF(C103&lt;&gt;"",2,3))</f>
        <v>3</v>
      </c>
      <c r="C103" s="84" t="inlineStr">
        <f aca="false">IF(appSymptome!B102="","",appSymptome!B102)</f>
        <is>
          <t/>
        </is>
      </c>
      <c r="D103" s="85" t="str">
        <f aca="false">appSymptome!C102</f>
        <v>097</v>
      </c>
      <c r="E103" s="86" t="str">
        <f aca="false">appSymptome!D102</f>
        <v>Augen: wundes, gequetschtes Gefühl</v>
      </c>
      <c r="F103" s="163" t="n">
        <f aca="false">IF($A$3,LOOKUP($E$5,datenbank_heilmittel_effekte!A$2:GQ$2,datenbank_heilmittel_effekte!A99:GQ99),LOOKUP($E$5,datenbank_heilmittel_effekte!A$284:GQ$284,datenbank_heilmittel_effekte!A381:GQ381))</f>
        <v>0</v>
      </c>
    </row>
    <row r="104" customFormat="false" ht="18.75" hidden="false" customHeight="false" outlineLevel="0" collapsed="false">
      <c r="A104" s="145" t="str">
        <f aca="false">heilmittel!AS111</f>
        <v>Castoreum</v>
      </c>
      <c r="B104" s="145" t="n">
        <f aca="false">IF(NOT(ISBLANK(appSymptome!A103)),1,IF(C104&lt;&gt;"",2,3))</f>
        <v>2</v>
      </c>
      <c r="C104" s="72" t="str">
        <f aca="false">IF(appSymptome!B103="","",appSymptome!B103)</f>
        <v>Sehen</v>
      </c>
      <c r="D104" s="73" t="str">
        <f aca="false">appSymptome!C103</f>
        <v>098</v>
      </c>
      <c r="E104" s="74" t="str">
        <f aca="false">appSymptome!D103</f>
        <v>Blendempfindlichkeit, Photophobie</v>
      </c>
      <c r="F104" s="161" t="n">
        <f aca="false">IF($A$3,LOOKUP($E$5,datenbank_heilmittel_effekte!A$2:GQ$2,datenbank_heilmittel_effekte!A100:GQ100),LOOKUP($E$5,datenbank_heilmittel_effekte!A$284:GQ$284,datenbank_heilmittel_effekte!A382:GQ382))</f>
        <v>0</v>
      </c>
    </row>
    <row r="105" customFormat="false" ht="18" hidden="false" customHeight="false" outlineLevel="0" collapsed="false">
      <c r="A105" s="145" t="str">
        <f aca="false">heilmittel!AS112</f>
        <v>Caulophyllum</v>
      </c>
      <c r="B105" s="145" t="n">
        <f aca="false">IF(NOT(ISBLANK(appSymptome!A104)),1,IF(C105&lt;&gt;"",2,3))</f>
        <v>3</v>
      </c>
      <c r="C105" s="72" t="inlineStr">
        <f aca="false">IF(appSymptome!B104="","",appSymptome!B104)</f>
        <is>
          <t/>
        </is>
      </c>
      <c r="D105" s="73" t="str">
        <f aca="false">appSymptome!C104</f>
        <v>099</v>
      </c>
      <c r="E105" s="74" t="str">
        <f aca="false">appSymptome!D104</f>
        <v>Gefühl von Dunkelheit, Verlangen nach Licht (Erblindung)</v>
      </c>
      <c r="F105" s="161" t="n">
        <f aca="false">IF($A$3,LOOKUP($E$5,datenbank_heilmittel_effekte!A$2:GQ$2,datenbank_heilmittel_effekte!A101:GQ101),LOOKUP($E$5,datenbank_heilmittel_effekte!A$284:GQ$284,datenbank_heilmittel_effekte!A383:GQ383))</f>
        <v>0</v>
      </c>
    </row>
    <row r="106" customFormat="false" ht="18" hidden="false" customHeight="false" outlineLevel="0" collapsed="false">
      <c r="A106" s="145" t="str">
        <f aca="false">heilmittel!AS113</f>
        <v>Causticum</v>
      </c>
      <c r="B106" s="145" t="n">
        <f aca="false">IF(NOT(ISBLANK(appSymptome!A105)),1,IF(C106&lt;&gt;"",2,3))</f>
        <v>3</v>
      </c>
      <c r="C106" s="72" t="inlineStr">
        <f aca="false">IF(appSymptome!B105="","",appSymptome!B105)</f>
        <is>
          <t/>
        </is>
      </c>
      <c r="D106" s="73" t="str">
        <f aca="false">appSymptome!C105</f>
        <v>100</v>
      </c>
      <c r="E106" s="74" t="str">
        <f aca="false">appSymptome!D105</f>
        <v>Trüber verzerrter Blick, Akkommodationsschwierigkeiten</v>
      </c>
      <c r="F106" s="161" t="n">
        <f aca="false">IF($A$3,LOOKUP($E$5,datenbank_heilmittel_effekte!A$2:GQ$2,datenbank_heilmittel_effekte!A102:GQ102),LOOKUP($E$5,datenbank_heilmittel_effekte!A$284:GQ$284,datenbank_heilmittel_effekte!A384:GQ384))</f>
        <v>0</v>
      </c>
    </row>
    <row r="107" customFormat="false" ht="18.75" hidden="false" customHeight="false" outlineLevel="0" collapsed="false">
      <c r="A107" s="145" t="str">
        <f aca="false">heilmittel!AS114</f>
        <v>Cedron</v>
      </c>
      <c r="B107" s="145" t="n">
        <f aca="false">IF(NOT(ISBLANK(appSymptome!A106)),1,IF(C107&lt;&gt;"",2,3))</f>
        <v>3</v>
      </c>
      <c r="C107" s="72" t="inlineStr">
        <f aca="false">IF(appSymptome!B106="","",appSymptome!B106)</f>
        <is>
          <t/>
        </is>
      </c>
      <c r="D107" s="73" t="str">
        <f aca="false">appSymptome!C106</f>
        <v>101</v>
      </c>
      <c r="E107" s="74" t="str">
        <f aca="false">appSymptome!D106</f>
        <v>Doppelbilder, Diplopia (Spasmen, Lähmungen)</v>
      </c>
      <c r="F107" s="161" t="n">
        <f aca="false">IF($A$3,LOOKUP($E$5,datenbank_heilmittel_effekte!A$2:GQ$2,datenbank_heilmittel_effekte!A103:GQ103),LOOKUP($E$5,datenbank_heilmittel_effekte!A$284:GQ$284,datenbank_heilmittel_effekte!A385:GQ385))</f>
        <v>0</v>
      </c>
    </row>
    <row r="108" customFormat="false" ht="31.9" hidden="false" customHeight="true" outlineLevel="0" collapsed="false">
      <c r="A108" s="145" t="str">
        <f aca="false">heilmittel!AS115</f>
        <v>Chamomilla Vulgaris</v>
      </c>
      <c r="B108" s="145" t="n">
        <f aca="false">IF(NOT(ISBLANK(appSymptome!A107)),1,IF(C108&lt;&gt;"",2,3))</f>
        <v>1</v>
      </c>
      <c r="C108" s="96" t="str">
        <f aca="false">IF(appSymptome!B107="","",appSymptome!B107)</f>
        <v>Ohren: äusseres Ohr</v>
      </c>
      <c r="D108" s="97" t="str">
        <f aca="false">appSymptome!C107</f>
        <v>102</v>
      </c>
      <c r="E108" s="98" t="str">
        <f aca="false">appSymptome!D107</f>
        <v>Eitrige Absonderungen: (Otorrhoe)</v>
      </c>
      <c r="F108" s="165" t="n">
        <f aca="false">IF($A$3,LOOKUP($E$5,datenbank_heilmittel_effekte!A$2:GQ$2,datenbank_heilmittel_effekte!A104:GQ104),LOOKUP($E$5,datenbank_heilmittel_effekte!A$284:GQ$284,datenbank_heilmittel_effekte!A386:GQ386))</f>
        <v>0</v>
      </c>
    </row>
    <row r="109" customFormat="false" ht="18.75" hidden="false" customHeight="false" outlineLevel="0" collapsed="false">
      <c r="A109" s="145" t="str">
        <f aca="false">heilmittel!AS116</f>
        <v>Chelidonium Majus</v>
      </c>
      <c r="B109" s="145" t="n">
        <f aca="false">IF(NOT(ISBLANK(appSymptome!A108)),1,IF(C109&lt;&gt;"",2,3))</f>
        <v>3</v>
      </c>
      <c r="C109" s="72" t="inlineStr">
        <f aca="false">IF(appSymptome!B108="","",appSymptome!B108)</f>
        <is>
          <t/>
        </is>
      </c>
      <c r="D109" s="73" t="str">
        <f aca="false">appSymptome!C108</f>
        <v>103</v>
      </c>
      <c r="E109" s="74" t="str">
        <f aca="false">appSymptome!D108</f>
        <v>Hautdefekte im oder hinter dem Ohr</v>
      </c>
      <c r="F109" s="161" t="n">
        <f aca="false">IF($A$3,LOOKUP($E$5,datenbank_heilmittel_effekte!A$2:GQ$2,datenbank_heilmittel_effekte!A105:GQ105),LOOKUP($E$5,datenbank_heilmittel_effekte!A$284:GQ$284,datenbank_heilmittel_effekte!A387:GQ387))</f>
        <v>0</v>
      </c>
    </row>
    <row r="110" customFormat="false" ht="18.75" hidden="false" customHeight="false" outlineLevel="0" collapsed="false">
      <c r="A110" s="145" t="str">
        <f aca="false">heilmittel!AS117</f>
        <v>Chenopodii Glauci A.</v>
      </c>
      <c r="B110" s="145" t="n">
        <f aca="false">IF(NOT(ISBLANK(appSymptome!A109)),1,IF(C110&lt;&gt;"",2,3))</f>
        <v>2</v>
      </c>
      <c r="C110" s="78" t="str">
        <f aca="false">IF(appSymptome!B109="","",appSymptome!B109)</f>
        <v>Ohren: Schmerzen</v>
      </c>
      <c r="D110" s="79" t="str">
        <f aca="false">appSymptome!C109</f>
        <v>104</v>
      </c>
      <c r="E110" s="80" t="str">
        <f aca="false">appSymptome!D109</f>
        <v>Ohren: dumpfer Schmerz (Druck-, Schweregefühl)</v>
      </c>
      <c r="F110" s="162" t="n">
        <f aca="false">IF($A$3,LOOKUP($E$5,datenbank_heilmittel_effekte!A$2:GQ$2,datenbank_heilmittel_effekte!A106:GQ106),LOOKUP($E$5,datenbank_heilmittel_effekte!A$284:GQ$284,datenbank_heilmittel_effekte!A388:GQ388))</f>
        <v>1</v>
      </c>
    </row>
    <row r="111" customFormat="false" ht="18" hidden="false" customHeight="false" outlineLevel="0" collapsed="false">
      <c r="A111" s="145" t="str">
        <f aca="false">heilmittel!AS118</f>
        <v>Chenopodium Anthelm.</v>
      </c>
      <c r="B111" s="145" t="n">
        <f aca="false">IF(NOT(ISBLANK(appSymptome!A110)),1,IF(C111&lt;&gt;"",2,3))</f>
        <v>3</v>
      </c>
      <c r="C111" s="72" t="inlineStr">
        <f aca="false">IF(appSymptome!B110="","",appSymptome!B110)</f>
        <is>
          <t/>
        </is>
      </c>
      <c r="D111" s="73" t="str">
        <f aca="false">appSymptome!C110</f>
        <v>105</v>
      </c>
      <c r="E111" s="74" t="str">
        <f aca="false">appSymptome!D110</f>
        <v>Ohren: akuter Schmerz (stechend, reißend)</v>
      </c>
      <c r="F111" s="161" t="n">
        <f aca="false">IF($A$3,LOOKUP($E$5,datenbank_heilmittel_effekte!A$2:GQ$2,datenbank_heilmittel_effekte!A107:GQ107),LOOKUP($E$5,datenbank_heilmittel_effekte!A$284:GQ$284,datenbank_heilmittel_effekte!A389:GQ389))</f>
        <v>0</v>
      </c>
    </row>
    <row r="112" customFormat="false" ht="18.75" hidden="false" customHeight="false" outlineLevel="0" collapsed="false">
      <c r="A112" s="145" t="str">
        <f aca="false">heilmittel!AS119</f>
        <v>Chimaphila Umbellata</v>
      </c>
      <c r="B112" s="145" t="n">
        <f aca="false">IF(NOT(ISBLANK(appSymptome!A111)),1,IF(C112&lt;&gt;"",2,3))</f>
        <v>3</v>
      </c>
      <c r="C112" s="84" t="inlineStr">
        <f aca="false">IF(appSymptome!B111="","",appSymptome!B111)</f>
        <is>
          <t/>
        </is>
      </c>
      <c r="D112" s="85" t="str">
        <f aca="false">appSymptome!C111</f>
        <v>106</v>
      </c>
      <c r="E112" s="86" t="str">
        <f aca="false">appSymptome!D111</f>
        <v>Ohren: Juckreiz im Gehörgang</v>
      </c>
      <c r="F112" s="163" t="n">
        <f aca="false">IF($A$3,LOOKUP($E$5,datenbank_heilmittel_effekte!A$2:GQ$2,datenbank_heilmittel_effekte!A108:GQ108),LOOKUP($E$5,datenbank_heilmittel_effekte!A$284:GQ$284,datenbank_heilmittel_effekte!A390:GQ390))</f>
        <v>0</v>
      </c>
    </row>
    <row r="113" customFormat="false" ht="18.75" hidden="false" customHeight="false" outlineLevel="0" collapsed="false">
      <c r="A113" s="145" t="str">
        <f aca="false">heilmittel!AS120</f>
        <v>China (/China Rubra)</v>
      </c>
      <c r="B113" s="145" t="n">
        <f aca="false">IF(NOT(ISBLANK(appSymptome!A112)),1,IF(C113&lt;&gt;"",2,3))</f>
        <v>2</v>
      </c>
      <c r="C113" s="78" t="str">
        <f aca="false">IF(appSymptome!B112="","",appSymptome!B112)</f>
        <v>Hören</v>
      </c>
      <c r="D113" s="79" t="str">
        <f aca="false">appSymptome!C112</f>
        <v>107</v>
      </c>
      <c r="E113" s="80" t="str">
        <f aca="false">appSymptome!D112</f>
        <v>Gefühl zu scharfen Hörens, Lärmempfindlichkeit</v>
      </c>
      <c r="F113" s="162" t="n">
        <f aca="false">IF($A$3,LOOKUP($E$5,datenbank_heilmittel_effekte!A$2:GQ$2,datenbank_heilmittel_effekte!A109:GQ109),LOOKUP($E$5,datenbank_heilmittel_effekte!A$284:GQ$284,datenbank_heilmittel_effekte!A391:GQ391))</f>
        <v>0</v>
      </c>
    </row>
    <row r="114" customFormat="false" ht="18" hidden="false" customHeight="false" outlineLevel="0" collapsed="false">
      <c r="A114" s="145" t="str">
        <f aca="false">heilmittel!AS121</f>
        <v>Chininum Arsenicosum</v>
      </c>
      <c r="B114" s="145" t="n">
        <f aca="false">IF(NOT(ISBLANK(appSymptome!A113)),1,IF(C114&lt;&gt;"",2,3))</f>
        <v>3</v>
      </c>
      <c r="C114" s="72" t="inlineStr">
        <f aca="false">IF(appSymptome!B113="","",appSymptome!B113)</f>
        <is>
          <t/>
        </is>
      </c>
      <c r="D114" s="73" t="str">
        <f aca="false">appSymptome!C113</f>
        <v>108</v>
      </c>
      <c r="E114" s="74" t="str">
        <f aca="false">appSymptome!D113</f>
        <v>Verstopfungsgefühl (Tubenkatarrh)</v>
      </c>
      <c r="F114" s="161" t="n">
        <f aca="false">IF($A$3,LOOKUP($E$5,datenbank_heilmittel_effekte!A$2:GQ$2,datenbank_heilmittel_effekte!A110:GQ110),LOOKUP($E$5,datenbank_heilmittel_effekte!A$284:GQ$284,datenbank_heilmittel_effekte!A392:GQ392))</f>
        <v>0</v>
      </c>
    </row>
    <row r="115" customFormat="false" ht="18" hidden="false" customHeight="false" outlineLevel="0" collapsed="false">
      <c r="A115" s="145" t="str">
        <f aca="false">heilmittel!AS122</f>
        <v>Chininum Sulfuricum</v>
      </c>
      <c r="B115" s="145" t="n">
        <f aca="false">IF(NOT(ISBLANK(appSymptome!A114)),1,IF(C115&lt;&gt;"",2,3))</f>
        <v>3</v>
      </c>
      <c r="C115" s="72" t="inlineStr">
        <f aca="false">IF(appSymptome!B114="","",appSymptome!B114)</f>
        <is>
          <t/>
        </is>
      </c>
      <c r="D115" s="73" t="str">
        <f aca="false">appSymptome!C114</f>
        <v>109</v>
      </c>
      <c r="E115" s="74" t="str">
        <f aca="false">appSymptome!D114</f>
        <v>Richtige Hörminderung, Taubheit</v>
      </c>
      <c r="F115" s="161" t="n">
        <f aca="false">IF($A$3,LOOKUP($E$5,datenbank_heilmittel_effekte!A$2:GQ$2,datenbank_heilmittel_effekte!A111:GQ111),LOOKUP($E$5,datenbank_heilmittel_effekte!A$284:GQ$284,datenbank_heilmittel_effekte!A393:GQ393))</f>
        <v>0</v>
      </c>
    </row>
    <row r="116" customFormat="false" ht="18.75" hidden="false" customHeight="false" outlineLevel="0" collapsed="false">
      <c r="A116" s="145" t="str">
        <f aca="false">heilmittel!AS123</f>
        <v>Chloralum (Chloral)</v>
      </c>
      <c r="B116" s="145" t="n">
        <f aca="false">IF(NOT(ISBLANK(appSymptome!A115)),1,IF(C116&lt;&gt;"",2,3))</f>
        <v>3</v>
      </c>
      <c r="C116" s="84" t="inlineStr">
        <f aca="false">IF(appSymptome!B115="","",appSymptome!B115)</f>
        <is>
          <t/>
        </is>
      </c>
      <c r="D116" s="85" t="str">
        <f aca="false">appSymptome!C115</f>
        <v>110</v>
      </c>
      <c r="E116" s="86" t="str">
        <f aca="false">appSymptome!D115</f>
        <v>Tinnitus (Summen, Brummen, Zischen, Klingen)</v>
      </c>
      <c r="F116" s="163" t="n">
        <f aca="false">IF($A$3,LOOKUP($E$5,datenbank_heilmittel_effekte!A$2:GQ$2,datenbank_heilmittel_effekte!A112:GQ112),LOOKUP($E$5,datenbank_heilmittel_effekte!A$284:GQ$284,datenbank_heilmittel_effekte!A394:GQ394))</f>
        <v>0</v>
      </c>
    </row>
    <row r="117" customFormat="false" ht="18.75" hidden="false" customHeight="false" outlineLevel="0" collapsed="false">
      <c r="A117" s="145" t="str">
        <f aca="false">heilmittel!AS124</f>
        <v>Chloramphenicolum</v>
      </c>
      <c r="B117" s="145" t="n">
        <f aca="false">IF(NOT(ISBLANK(appSymptome!A116)),1,IF(C117&lt;&gt;"",2,3))</f>
        <v>2</v>
      </c>
      <c r="C117" s="72" t="str">
        <f aca="false">IF(appSymptome!B116="","",appSymptome!B116)</f>
        <v>Schwindel</v>
      </c>
      <c r="D117" s="73" t="str">
        <f aca="false">appSymptome!C116</f>
        <v>111</v>
      </c>
      <c r="E117" s="74" t="str">
        <f aca="false">appSymptome!D116</f>
        <v>Schwindel, Fallneigung, Gleichgewichtsstörung</v>
      </c>
      <c r="F117" s="161" t="n">
        <f aca="false">IF($A$3,LOOKUP($E$5,datenbank_heilmittel_effekte!A$2:GQ$2,datenbank_heilmittel_effekte!A113:GQ113),LOOKUP($E$5,datenbank_heilmittel_effekte!A$284:GQ$284,datenbank_heilmittel_effekte!A395:GQ395))</f>
        <v>0</v>
      </c>
    </row>
    <row r="118" customFormat="false" ht="18.75" hidden="false" customHeight="false" outlineLevel="0" collapsed="false">
      <c r="A118" s="145" t="str">
        <f aca="false">heilmittel!AS125</f>
        <v>Chloroformium</v>
      </c>
      <c r="B118" s="145" t="n">
        <f aca="false">IF(NOT(ISBLANK(appSymptome!A117)),1,IF(C118&lt;&gt;"",2,3))</f>
        <v>3</v>
      </c>
      <c r="C118" s="90" t="inlineStr">
        <f aca="false">IF(appSymptome!B117="","",appSymptome!B117)</f>
        <is>
          <t/>
        </is>
      </c>
      <c r="D118" s="91" t="str">
        <f aca="false">appSymptome!C117</f>
        <v>112</v>
      </c>
      <c r="E118" s="92" t="str">
        <f aca="false">appSymptome!D117</f>
        <v>Höhenschwindel, -angst, Angst beim Blick in die Tiefe</v>
      </c>
      <c r="F118" s="164" t="n">
        <f aca="false">IF($A$3,LOOKUP($E$5,datenbank_heilmittel_effekte!A$2:GQ$2,datenbank_heilmittel_effekte!A114:GQ114),LOOKUP($E$5,datenbank_heilmittel_effekte!A$284:GQ$284,datenbank_heilmittel_effekte!A396:GQ396))</f>
        <v>0</v>
      </c>
    </row>
    <row r="119" customFormat="false" ht="18.75" hidden="false" customHeight="false" outlineLevel="0" collapsed="false">
      <c r="A119" s="145" t="str">
        <f aca="false">heilmittel!AS126</f>
        <v>Chlorpromazine</v>
      </c>
      <c r="B119" s="145" t="n">
        <f aca="false">IF(NOT(ISBLANK(appSymptome!A118)),1,IF(C119&lt;&gt;"",2,3))</f>
        <v>1</v>
      </c>
      <c r="C119" s="72" t="str">
        <f aca="false">IF(appSymptome!B118="","",appSymptome!B118)</f>
        <v>Nase</v>
      </c>
      <c r="D119" s="73" t="str">
        <f aca="false">appSymptome!C118</f>
        <v>113</v>
      </c>
      <c r="E119" s="74" t="str">
        <f aca="false">appSymptome!D118</f>
        <v>Oft verstopfte Nase</v>
      </c>
      <c r="F119" s="161" t="n">
        <f aca="false">IF($A$3,LOOKUP($E$5,datenbank_heilmittel_effekte!A$2:GQ$2,datenbank_heilmittel_effekte!A115:GQ115),LOOKUP($E$5,datenbank_heilmittel_effekte!A$284:GQ$284,datenbank_heilmittel_effekte!A397:GQ397))</f>
        <v>0</v>
      </c>
    </row>
    <row r="120" customFormat="false" ht="18" hidden="false" customHeight="false" outlineLevel="0" collapsed="false">
      <c r="A120" s="145" t="str">
        <f aca="false">heilmittel!AS127</f>
        <v>Chlorum (Chlore)</v>
      </c>
      <c r="B120" s="145" t="n">
        <f aca="false">IF(NOT(ISBLANK(appSymptome!A119)),1,IF(C120&lt;&gt;"",2,3))</f>
        <v>3</v>
      </c>
      <c r="C120" s="72" t="inlineStr">
        <f aca="false">IF(appSymptome!B119="","",appSymptome!B119)</f>
        <is>
          <t/>
        </is>
      </c>
      <c r="D120" s="73" t="str">
        <f aca="false">appSymptome!C119</f>
        <v>114</v>
      </c>
      <c r="E120" s="74" t="str">
        <f aca="false">appSymptome!D119</f>
        <v>Häufiges Nasenbluten (Epistaxis)</v>
      </c>
      <c r="F120" s="161" t="n">
        <f aca="false">IF($A$3,LOOKUP($E$5,datenbank_heilmittel_effekte!A$2:GQ$2,datenbank_heilmittel_effekte!A116:GQ116),LOOKUP($E$5,datenbank_heilmittel_effekte!A$284:GQ$284,datenbank_heilmittel_effekte!A398:GQ398))</f>
        <v>0</v>
      </c>
    </row>
    <row r="121" customFormat="false" ht="18.75" hidden="false" customHeight="false" outlineLevel="0" collapsed="false">
      <c r="A121" s="145" t="str">
        <f aca="false">heilmittel!AS128</f>
        <v>Chromicum Acidum</v>
      </c>
      <c r="B121" s="145" t="n">
        <f aca="false">IF(NOT(ISBLANK(appSymptome!A120)),1,IF(C121&lt;&gt;"",2,3))</f>
        <v>3</v>
      </c>
      <c r="C121" s="72" t="inlineStr">
        <f aca="false">IF(appSymptome!B120="","",appSymptome!B120)</f>
        <is>
          <t/>
        </is>
      </c>
      <c r="D121" s="73" t="str">
        <f aca="false">appSymptome!C120</f>
        <v>115</v>
      </c>
      <c r="E121" s="74" t="str">
        <f aca="false">appSymptome!D120</f>
        <v>Häufig Schnupfen oder ständig laufende Nase (Erkältungen)</v>
      </c>
      <c r="F121" s="161" t="n">
        <f aca="false">IF($A$3,LOOKUP($E$5,datenbank_heilmittel_effekte!A$2:GQ$2,datenbank_heilmittel_effekte!A117:GQ117),LOOKUP($E$5,datenbank_heilmittel_effekte!A$284:GQ$284,datenbank_heilmittel_effekte!A399:GQ399))</f>
        <v>0</v>
      </c>
    </row>
    <row r="122" customFormat="false" ht="18.75" hidden="false" customHeight="false" outlineLevel="0" collapsed="false">
      <c r="A122" s="145" t="str">
        <f aca="false">heilmittel!AS129</f>
        <v>Cicuta Virosa</v>
      </c>
      <c r="B122" s="145" t="n">
        <f aca="false">IF(NOT(ISBLANK(appSymptome!A121)),1,IF(C122&lt;&gt;"",2,3))</f>
        <v>2</v>
      </c>
      <c r="C122" s="78" t="str">
        <f aca="false">IF(appSymptome!B121="","",appSymptome!B121)</f>
        <v>Rachen (Pharynx)</v>
      </c>
      <c r="D122" s="79" t="str">
        <f aca="false">appSymptome!C121</f>
        <v>116</v>
      </c>
      <c r="E122" s="80" t="str">
        <f aca="false">appSymptome!D121</f>
        <v>Geschwollener oder sehr roter Rachen</v>
      </c>
      <c r="F122" s="162" t="n">
        <f aca="false">IF($A$3,LOOKUP($E$5,datenbank_heilmittel_effekte!A$2:GQ$2,datenbank_heilmittel_effekte!A118:GQ118),LOOKUP($E$5,datenbank_heilmittel_effekte!A$284:GQ$284,datenbank_heilmittel_effekte!A400:GQ400))</f>
        <v>1</v>
      </c>
    </row>
    <row r="123" customFormat="false" ht="18" hidden="false" customHeight="false" outlineLevel="0" collapsed="false">
      <c r="A123" s="145" t="str">
        <f aca="false">heilmittel!AS130</f>
        <v>Cimex Lectularius</v>
      </c>
      <c r="B123" s="145" t="n">
        <f aca="false">IF(NOT(ISBLANK(appSymptome!A122)),1,IF(C123&lt;&gt;"",2,3))</f>
        <v>3</v>
      </c>
      <c r="C123" s="72" t="inlineStr">
        <f aca="false">IF(appSymptome!B122="","",appSymptome!B122)</f>
        <is>
          <t/>
        </is>
      </c>
      <c r="D123" s="73" t="str">
        <f aca="false">appSymptome!C122</f>
        <v>117</v>
      </c>
      <c r="E123" s="74" t="str">
        <f aca="false">appSymptome!D122</f>
        <v>Pat. muss sich ständig räuspern</v>
      </c>
      <c r="F123" s="161" t="n">
        <f aca="false">IF($A$3,LOOKUP($E$5,datenbank_heilmittel_effekte!A$2:GQ$2,datenbank_heilmittel_effekte!A119:GQ119),LOOKUP($E$5,datenbank_heilmittel_effekte!A$284:GQ$284,datenbank_heilmittel_effekte!A401:GQ401))</f>
        <v>0</v>
      </c>
    </row>
    <row r="124" customFormat="false" ht="18" hidden="false" customHeight="false" outlineLevel="0" collapsed="false">
      <c r="A124" s="145" t="str">
        <f aca="false">heilmittel!AS131</f>
        <v>Cina</v>
      </c>
      <c r="B124" s="145" t="n">
        <f aca="false">IF(NOT(ISBLANK(appSymptome!A123)),1,IF(C124&lt;&gt;"",2,3))</f>
        <v>3</v>
      </c>
      <c r="C124" s="72" t="inlineStr">
        <f aca="false">IF(appSymptome!B123="","",appSymptome!B123)</f>
        <is>
          <t/>
        </is>
      </c>
      <c r="D124" s="73" t="str">
        <f aca="false">appSymptome!C123</f>
        <v>118</v>
      </c>
      <c r="E124" s="74" t="str">
        <f aca="false">appSymptome!D123</f>
        <v>Trockenes oder brennendes Gefühl im Hals</v>
      </c>
      <c r="F124" s="161" t="n">
        <f aca="false">IF($A$3,LOOKUP($E$5,datenbank_heilmittel_effekte!A$2:GQ$2,datenbank_heilmittel_effekte!A120:GQ120),LOOKUP($E$5,datenbank_heilmittel_effekte!A$284:GQ$284,datenbank_heilmittel_effekte!A402:GQ402))</f>
        <v>0</v>
      </c>
    </row>
    <row r="125" customFormat="false" ht="18" hidden="false" customHeight="false" outlineLevel="0" collapsed="false">
      <c r="A125" s="145" t="str">
        <f aca="false">heilmittel!AS132</f>
        <v>Cinnabaris</v>
      </c>
      <c r="B125" s="145" t="n">
        <f aca="false">IF(NOT(ISBLANK(appSymptome!A124)),1,IF(C125&lt;&gt;"",2,3))</f>
        <v>3</v>
      </c>
      <c r="C125" s="72" t="inlineStr">
        <f aca="false">IF(appSymptome!B124="","",appSymptome!B124)</f>
        <is>
          <t/>
        </is>
      </c>
      <c r="D125" s="73" t="str">
        <f aca="false">appSymptome!C124</f>
        <v>119</v>
      </c>
      <c r="E125" s="74" t="str">
        <f aca="false">appSymptome!D124</f>
        <v>Stechendes Gefühl oder Splittergefühl</v>
      </c>
      <c r="F125" s="161" t="n">
        <f aca="false">IF($A$3,LOOKUP($E$5,datenbank_heilmittel_effekte!A$2:GQ$2,datenbank_heilmittel_effekte!A121:GQ121),LOOKUP($E$5,datenbank_heilmittel_effekte!A$284:GQ$284,datenbank_heilmittel_effekte!A403:GQ403))</f>
        <v>0</v>
      </c>
    </row>
    <row r="126" customFormat="false" ht="18" hidden="false" customHeight="false" outlineLevel="0" collapsed="false">
      <c r="A126" s="145" t="str">
        <f aca="false">heilmittel!AS133</f>
        <v>Cinnamomum Zeylanic.</v>
      </c>
      <c r="B126" s="145" t="n">
        <f aca="false">IF(NOT(ISBLANK(appSymptome!A125)),1,IF(C126&lt;&gt;"",2,3))</f>
        <v>3</v>
      </c>
      <c r="C126" s="72" t="inlineStr">
        <f aca="false">IF(appSymptome!B125="","",appSymptome!B125)</f>
        <is>
          <t/>
        </is>
      </c>
      <c r="D126" s="73" t="str">
        <f aca="false">appSymptome!C125</f>
        <v>120</v>
      </c>
      <c r="E126" s="74" t="str">
        <f aca="false">appSymptome!D125</f>
        <v>Engegefühl im Hals (erstickend)</v>
      </c>
      <c r="F126" s="161" t="n">
        <f aca="false">IF($A$3,LOOKUP($E$5,datenbank_heilmittel_effekte!A$2:GQ$2,datenbank_heilmittel_effekte!A122:GQ122),LOOKUP($E$5,datenbank_heilmittel_effekte!A$284:GQ$284,datenbank_heilmittel_effekte!A404:GQ404))</f>
        <v>0</v>
      </c>
    </row>
    <row r="127" customFormat="false" ht="18.75" hidden="false" customHeight="false" outlineLevel="0" collapsed="false">
      <c r="A127" s="145" t="str">
        <f aca="false">heilmittel!AS134</f>
        <v>Cistus Canadensis</v>
      </c>
      <c r="B127" s="145" t="n">
        <f aca="false">IF(NOT(ISBLANK(appSymptome!A126)),1,IF(C127&lt;&gt;"",2,3))</f>
        <v>3</v>
      </c>
      <c r="C127" s="84" t="inlineStr">
        <f aca="false">IF(appSymptome!B126="","",appSymptome!B126)</f>
        <is>
          <t/>
        </is>
      </c>
      <c r="D127" s="85" t="str">
        <f aca="false">appSymptome!C126</f>
        <v>121</v>
      </c>
      <c r="E127" s="86" t="str">
        <f aca="false">appSymptome!D126</f>
        <v>Akuter Halsschmerz, schlimmer beim Schlucken (Angina)</v>
      </c>
      <c r="F127" s="163" t="n">
        <f aca="false">IF($A$3,LOOKUP($E$5,datenbank_heilmittel_effekte!A$2:GQ$2,datenbank_heilmittel_effekte!A123:GQ123),LOOKUP($E$5,datenbank_heilmittel_effekte!A$284:GQ$284,datenbank_heilmittel_effekte!A405:GQ405))</f>
        <v>0</v>
      </c>
    </row>
    <row r="128" customFormat="false" ht="18.75" hidden="false" customHeight="false" outlineLevel="0" collapsed="false">
      <c r="A128" s="145" t="str">
        <f aca="false">heilmittel!AS135</f>
        <v>Citrus Limonum</v>
      </c>
      <c r="B128" s="145" t="n">
        <f aca="false">IF(NOT(ISBLANK(appSymptome!A127)),1,IF(C128&lt;&gt;"",2,3))</f>
        <v>2</v>
      </c>
      <c r="C128" s="72" t="str">
        <f aca="false">IF(appSymptome!B127="","",appSymptome!B127)</f>
        <v>Hals, Kehle, Stimme</v>
      </c>
      <c r="D128" s="73" t="str">
        <f aca="false">appSymptome!C127</f>
        <v>122</v>
      </c>
      <c r="E128" s="74" t="str">
        <f aca="false">appSymptome!D127</f>
        <v>Schmerzen oder Reizung von Kehle oder Luftröhre</v>
      </c>
      <c r="F128" s="161" t="n">
        <f aca="false">IF($A$3,LOOKUP($E$5,datenbank_heilmittel_effekte!A$2:GQ$2,datenbank_heilmittel_effekte!A124:GQ124),LOOKUP($E$5,datenbank_heilmittel_effekte!A$284:GQ$284,datenbank_heilmittel_effekte!A406:GQ406))</f>
        <v>0</v>
      </c>
    </row>
    <row r="129" customFormat="false" ht="18" hidden="false" customHeight="false" outlineLevel="0" collapsed="false">
      <c r="A129" s="145" t="str">
        <f aca="false">heilmittel!AS136</f>
        <v>Clematis Erecta</v>
      </c>
      <c r="B129" s="145" t="n">
        <f aca="false">IF(NOT(ISBLANK(appSymptome!A128)),1,IF(C129&lt;&gt;"",2,3))</f>
        <v>3</v>
      </c>
      <c r="C129" s="72" t="inlineStr">
        <f aca="false">IF(appSymptome!B128="","",appSymptome!B128)</f>
        <is>
          <t/>
        </is>
      </c>
      <c r="D129" s="73" t="str">
        <f aca="false">appSymptome!C128</f>
        <v>123</v>
      </c>
      <c r="E129" s="74" t="str">
        <f aca="false">appSymptome!D128</f>
        <v>Heiserkeit oder Stimmverlust (Aphonie)</v>
      </c>
      <c r="F129" s="161" t="n">
        <f aca="false">IF($A$3,LOOKUP($E$5,datenbank_heilmittel_effekte!A$2:GQ$2,datenbank_heilmittel_effekte!A125:GQ125),LOOKUP($E$5,datenbank_heilmittel_effekte!A$284:GQ$284,datenbank_heilmittel_effekte!A407:GQ407))</f>
        <v>0</v>
      </c>
    </row>
    <row r="130" customFormat="false" ht="18" hidden="false" customHeight="false" outlineLevel="0" collapsed="false">
      <c r="A130" s="145" t="str">
        <f aca="false">heilmittel!AS137</f>
        <v>Cobaltum Metallicum</v>
      </c>
      <c r="B130" s="145" t="n">
        <f aca="false">IF(NOT(ISBLANK(appSymptome!A129)),1,IF(C130&lt;&gt;"",2,3))</f>
        <v>3</v>
      </c>
      <c r="C130" s="72" t="inlineStr">
        <f aca="false">IF(appSymptome!B129="","",appSymptome!B129)</f>
        <is>
          <t/>
        </is>
      </c>
      <c r="D130" s="73" t="str">
        <f aca="false">appSymptome!C129</f>
        <v>124</v>
      </c>
      <c r="E130" s="74" t="str">
        <f aca="false">appSymptome!D129</f>
        <v>Schwellung von Hals- oder Kieferlymphknoten</v>
      </c>
      <c r="F130" s="161" t="n">
        <f aca="false">IF($A$3,LOOKUP($E$5,datenbank_heilmittel_effekte!A$2:GQ$2,datenbank_heilmittel_effekte!A126:GQ126),LOOKUP($E$5,datenbank_heilmittel_effekte!A$284:GQ$284,datenbank_heilmittel_effekte!A408:GQ408))</f>
        <v>0</v>
      </c>
    </row>
    <row r="131" customFormat="false" ht="18" hidden="false" customHeight="false" outlineLevel="0" collapsed="false">
      <c r="A131" s="145" t="str">
        <f aca="false">heilmittel!AS138</f>
        <v>Cobaltum Nitricum</v>
      </c>
      <c r="B131" s="145" t="n">
        <f aca="false">IF(NOT(ISBLANK(appSymptome!A130)),1,IF(C131&lt;&gt;"",2,3))</f>
        <v>3</v>
      </c>
      <c r="C131" s="72" t="inlineStr">
        <f aca="false">IF(appSymptome!B130="","",appSymptome!B130)</f>
        <is>
          <t/>
        </is>
      </c>
      <c r="D131" s="73" t="str">
        <f aca="false">appSymptome!C130</f>
        <v>125</v>
      </c>
      <c r="E131" s="74" t="str">
        <f aca="false">appSymptome!D130</f>
        <v>Schilddrüsenschwellung (Kropf, Struma)</v>
      </c>
      <c r="F131" s="161" t="n">
        <f aca="false">IF($A$3,LOOKUP($E$5,datenbank_heilmittel_effekte!A$2:GQ$2,datenbank_heilmittel_effekte!A127:GQ127),LOOKUP($E$5,datenbank_heilmittel_effekte!A$284:GQ$284,datenbank_heilmittel_effekte!A409:GQ409))</f>
        <v>0</v>
      </c>
    </row>
    <row r="132" customFormat="false" ht="18.75" hidden="false" customHeight="false" outlineLevel="0" collapsed="false">
      <c r="A132" s="145" t="str">
        <f aca="false">heilmittel!AS139</f>
        <v>Coca (Erythroxylon)</v>
      </c>
      <c r="B132" s="145" t="n">
        <f aca="false">IF(NOT(ISBLANK(appSymptome!A131)),1,IF(C132&lt;&gt;"",2,3))</f>
        <v>3</v>
      </c>
      <c r="C132" s="72" t="inlineStr">
        <f aca="false">IF(appSymptome!B131="","",appSymptome!B131)</f>
        <is>
          <t/>
        </is>
      </c>
      <c r="D132" s="73" t="str">
        <f aca="false">appSymptome!C131</f>
        <v>126</v>
      </c>
      <c r="E132" s="74" t="str">
        <f aca="false">appSymptome!D131</f>
        <v>Schwellung der (Ohr-) Speicheldrüsen (Mumps)</v>
      </c>
      <c r="F132" s="161" t="n">
        <f aca="false">IF($A$3,LOOKUP($E$5,datenbank_heilmittel_effekte!A$2:GQ$2,datenbank_heilmittel_effekte!A128:GQ128),LOOKUP($E$5,datenbank_heilmittel_effekte!A$284:GQ$284,datenbank_heilmittel_effekte!A410:GQ410))</f>
        <v>0</v>
      </c>
    </row>
    <row r="133" customFormat="false" ht="37.15" hidden="false" customHeight="true" outlineLevel="0" collapsed="false">
      <c r="A133" s="145" t="str">
        <f aca="false">heilmittel!AS140</f>
        <v>Coccinella Septemp.</v>
      </c>
      <c r="B133" s="145" t="n">
        <f aca="false">IF(NOT(ISBLANK(appSymptome!A132)),1,IF(C133&lt;&gt;"",2,3))</f>
        <v>1</v>
      </c>
      <c r="C133" s="96" t="str">
        <f aca="false">IF(appSymptome!B132="","",appSymptome!B132)</f>
        <v>Mund: Allgemeines</v>
      </c>
      <c r="D133" s="97" t="str">
        <f aca="false">appSymptome!C132</f>
        <v>127</v>
      </c>
      <c r="E133" s="98" t="str">
        <f aca="false">appSymptome!D132</f>
        <v>Übler Mundgeruch</v>
      </c>
      <c r="F133" s="165" t="n">
        <f aca="false">IF($A$3,LOOKUP($E$5,datenbank_heilmittel_effekte!A$2:GQ$2,datenbank_heilmittel_effekte!A129:GQ129),LOOKUP($E$5,datenbank_heilmittel_effekte!A$284:GQ$284,datenbank_heilmittel_effekte!A411:GQ411))</f>
        <v>0</v>
      </c>
    </row>
    <row r="134" customFormat="false" ht="18" hidden="false" customHeight="false" outlineLevel="0" collapsed="false">
      <c r="A134" s="145" t="str">
        <f aca="false">heilmittel!AS141</f>
        <v>Cocculus Indicus</v>
      </c>
      <c r="B134" s="145" t="n">
        <f aca="false">IF(NOT(ISBLANK(appSymptome!A133)),1,IF(C134&lt;&gt;"",2,3))</f>
        <v>3</v>
      </c>
      <c r="C134" s="72" t="inlineStr">
        <f aca="false">IF(appSymptome!B133="","",appSymptome!B133)</f>
        <is>
          <t/>
        </is>
      </c>
      <c r="D134" s="73" t="str">
        <f aca="false">appSymptome!C133</f>
        <v>128</v>
      </c>
      <c r="E134" s="74" t="str">
        <f aca="false">appSymptome!D133</f>
        <v>Überstarker Speichelfluss (Sialorrhoe, Hypersalivation)</v>
      </c>
      <c r="F134" s="161" t="n">
        <f aca="false">IF($A$3,LOOKUP($E$5,datenbank_heilmittel_effekte!A$2:GQ$2,datenbank_heilmittel_effekte!A130:GQ130),LOOKUP($E$5,datenbank_heilmittel_effekte!A$284:GQ$284,datenbank_heilmittel_effekte!A412:GQ412))</f>
        <v>1</v>
      </c>
    </row>
    <row r="135" customFormat="false" ht="18" hidden="false" customHeight="false" outlineLevel="0" collapsed="false">
      <c r="A135" s="145" t="str">
        <f aca="false">heilmittel!AS142</f>
        <v>Coccus Cacti</v>
      </c>
      <c r="B135" s="145" t="n">
        <f aca="false">IF(NOT(ISBLANK(appSymptome!A134)),1,IF(C135&lt;&gt;"",2,3))</f>
        <v>3</v>
      </c>
      <c r="C135" s="72" t="inlineStr">
        <f aca="false">IF(appSymptome!B134="","",appSymptome!B134)</f>
        <is>
          <t/>
        </is>
      </c>
      <c r="D135" s="73" t="str">
        <f aca="false">appSymptome!C134</f>
        <v>129</v>
      </c>
      <c r="E135" s="74" t="str">
        <f aca="false">appSymptome!D134</f>
        <v>Belegte Zunge (weiss oder gelb)</v>
      </c>
      <c r="F135" s="161" t="n">
        <f aca="false">IF($A$3,LOOKUP($E$5,datenbank_heilmittel_effekte!A$2:GQ$2,datenbank_heilmittel_effekte!A131:GQ131),LOOKUP($E$5,datenbank_heilmittel_effekte!A$284:GQ$284,datenbank_heilmittel_effekte!A413:GQ413))</f>
        <v>0</v>
      </c>
    </row>
    <row r="136" customFormat="false" ht="18" hidden="false" customHeight="false" outlineLevel="0" collapsed="false">
      <c r="A136" s="145" t="str">
        <f aca="false">heilmittel!AS143</f>
        <v>Cochlearia Armoracia</v>
      </c>
      <c r="B136" s="145" t="n">
        <f aca="false">IF(NOT(ISBLANK(appSymptome!A135)),1,IF(C136&lt;&gt;"",2,3))</f>
        <v>3</v>
      </c>
      <c r="C136" s="72" t="inlineStr">
        <f aca="false">IF(appSymptome!B135="","",appSymptome!B135)</f>
        <is>
          <t/>
        </is>
      </c>
      <c r="D136" s="73" t="str">
        <f aca="false">appSymptome!C135</f>
        <v>130</v>
      </c>
      <c r="E136" s="74" t="str">
        <f aca="false">appSymptome!D135</f>
        <v>Teigiges Zungengewebe, Zahneindrücke</v>
      </c>
      <c r="F136" s="161" t="n">
        <f aca="false">IF($A$3,LOOKUP($E$5,datenbank_heilmittel_effekte!A$2:GQ$2,datenbank_heilmittel_effekte!A132:GQ132),LOOKUP($E$5,datenbank_heilmittel_effekte!A$284:GQ$284,datenbank_heilmittel_effekte!A414:GQ414))</f>
        <v>0</v>
      </c>
    </row>
    <row r="137" customFormat="false" ht="18" hidden="false" customHeight="false" outlineLevel="0" collapsed="false">
      <c r="A137" s="145" t="str">
        <f aca="false">heilmittel!AS144</f>
        <v>Coffea Cruda</v>
      </c>
      <c r="B137" s="145" t="n">
        <f aca="false">IF(NOT(ISBLANK(appSymptome!A136)),1,IF(C137&lt;&gt;"",2,3))</f>
        <v>3</v>
      </c>
      <c r="C137" s="72" t="inlineStr">
        <f aca="false">IF(appSymptome!B136="","",appSymptome!B136)</f>
        <is>
          <t/>
        </is>
      </c>
      <c r="D137" s="73" t="str">
        <f aca="false">appSymptome!C136</f>
        <v>131</v>
      </c>
      <c r="E137" s="74" t="str">
        <f aca="false">appSymptome!D136</f>
        <v>Zahnfleischdefekte, geschwollen, blutend, geschwürig (Gingivitis)</v>
      </c>
      <c r="F137" s="161" t="n">
        <f aca="false">IF($A$3,LOOKUP($E$5,datenbank_heilmittel_effekte!A$2:GQ$2,datenbank_heilmittel_effekte!A133:GQ133),LOOKUP($E$5,datenbank_heilmittel_effekte!A$284:GQ$284,datenbank_heilmittel_effekte!A415:GQ415))</f>
        <v>0</v>
      </c>
    </row>
    <row r="138" customFormat="false" ht="18" hidden="false" customHeight="false" outlineLevel="0" collapsed="false">
      <c r="A138" s="145" t="str">
        <f aca="false">heilmittel!AS145</f>
        <v>Coffea Tosta</v>
      </c>
      <c r="B138" s="145" t="n">
        <f aca="false">IF(NOT(ISBLANK(appSymptome!A137)),1,IF(C138&lt;&gt;"",2,3))</f>
        <v>3</v>
      </c>
      <c r="C138" s="72" t="inlineStr">
        <f aca="false">IF(appSymptome!B137="","",appSymptome!B137)</f>
        <is>
          <t/>
        </is>
      </c>
      <c r="D138" s="73" t="str">
        <f aca="false">appSymptome!C137</f>
        <v>132</v>
      </c>
      <c r="E138" s="74" t="str">
        <f aca="false">appSymptome!D137</f>
        <v>Zahnverlust oder Schleimhautablösung</v>
      </c>
      <c r="F138" s="161" t="n">
        <f aca="false">IF($A$3,LOOKUP($E$5,datenbank_heilmittel_effekte!A$2:GQ$2,datenbank_heilmittel_effekte!A134:GQ134),LOOKUP($E$5,datenbank_heilmittel_effekte!A$284:GQ$284,datenbank_heilmittel_effekte!A416:GQ416))</f>
        <v>0</v>
      </c>
    </row>
    <row r="139" customFormat="false" ht="18.75" hidden="false" customHeight="false" outlineLevel="0" collapsed="false">
      <c r="A139" s="145" t="str">
        <f aca="false">heilmittel!AS146</f>
        <v>Colchicum Autumnale</v>
      </c>
      <c r="B139" s="145" t="n">
        <f aca="false">IF(NOT(ISBLANK(appSymptome!A138)),1,IF(C139&lt;&gt;"",2,3))</f>
        <v>3</v>
      </c>
      <c r="C139" s="72" t="inlineStr">
        <f aca="false">IF(appSymptome!B138="","",appSymptome!B138)</f>
        <is>
          <t/>
        </is>
      </c>
      <c r="D139" s="73" t="str">
        <f aca="false">appSymptome!C138</f>
        <v>133</v>
      </c>
      <c r="E139" s="74" t="str">
        <f aca="false">appSymptome!D138</f>
        <v>Zahnverfall, brüchige Zähne</v>
      </c>
      <c r="F139" s="161" t="n">
        <f aca="false">IF($A$3,LOOKUP($E$5,datenbank_heilmittel_effekte!A$2:GQ$2,datenbank_heilmittel_effekte!A135:GQ135),LOOKUP($E$5,datenbank_heilmittel_effekte!A$284:GQ$284,datenbank_heilmittel_effekte!A417:GQ417))</f>
        <v>0</v>
      </c>
    </row>
    <row r="140" customFormat="false" ht="32.25" hidden="false" customHeight="false" outlineLevel="0" collapsed="false">
      <c r="A140" s="145" t="str">
        <f aca="false">heilmittel!AS147</f>
        <v>Colibacillinum</v>
      </c>
      <c r="B140" s="145" t="n">
        <f aca="false">IF(NOT(ISBLANK(appSymptome!A139)),1,IF(C140&lt;&gt;"",2,3))</f>
        <v>2</v>
      </c>
      <c r="C140" s="78" t="str">
        <f aca="false">IF(appSymptome!B139="","",appSymptome!B139)</f>
        <v>Mund: Schmerzen und Empfindungen</v>
      </c>
      <c r="D140" s="79" t="str">
        <f aca="false">appSymptome!C139</f>
        <v>134</v>
      </c>
      <c r="E140" s="80" t="str">
        <f aca="false">appSymptome!D139</f>
        <v>Zahnschmerz</v>
      </c>
      <c r="F140" s="162" t="n">
        <f aca="false">IF($A$3,LOOKUP($E$5,datenbank_heilmittel_effekte!A$2:GQ$2,datenbank_heilmittel_effekte!A136:GQ136),LOOKUP($E$5,datenbank_heilmittel_effekte!A$284:GQ$284,datenbank_heilmittel_effekte!A418:GQ418))</f>
        <v>1</v>
      </c>
    </row>
    <row r="141" customFormat="false" ht="18" hidden="false" customHeight="false" outlineLevel="0" collapsed="false">
      <c r="A141" s="145" t="str">
        <f aca="false">heilmittel!AS148</f>
        <v>Collinsonia Canaden.</v>
      </c>
      <c r="B141" s="145" t="n">
        <f aca="false">IF(NOT(ISBLANK(appSymptome!A140)),1,IF(C141&lt;&gt;"",2,3))</f>
        <v>3</v>
      </c>
      <c r="C141" s="72" t="inlineStr">
        <f aca="false">IF(appSymptome!B140="","",appSymptome!B140)</f>
        <is>
          <t/>
        </is>
      </c>
      <c r="D141" s="73" t="str">
        <f aca="false">appSymptome!C140</f>
        <v>135</v>
      </c>
      <c r="E141" s="74" t="str">
        <f aca="false">appSymptome!D140</f>
        <v>Schmerzen an Zahnfleisch, Zunge oder Wangen (Aphten)</v>
      </c>
      <c r="F141" s="161" t="n">
        <f aca="false">IF($A$3,LOOKUP($E$5,datenbank_heilmittel_effekte!A$2:GQ$2,datenbank_heilmittel_effekte!A137:GQ137),LOOKUP($E$5,datenbank_heilmittel_effekte!A$284:GQ$284,datenbank_heilmittel_effekte!A419:GQ419))</f>
        <v>0</v>
      </c>
    </row>
    <row r="142" customFormat="false" ht="18" hidden="false" customHeight="false" outlineLevel="0" collapsed="false">
      <c r="A142" s="145" t="str">
        <f aca="false">heilmittel!AS149</f>
        <v>Colocynthis</v>
      </c>
      <c r="B142" s="145" t="n">
        <f aca="false">IF(NOT(ISBLANK(appSymptome!A141)),1,IF(C142&lt;&gt;"",2,3))</f>
        <v>3</v>
      </c>
      <c r="C142" s="72" t="inlineStr">
        <f aca="false">IF(appSymptome!B141="","",appSymptome!B141)</f>
        <is>
          <t/>
        </is>
      </c>
      <c r="D142" s="73" t="str">
        <f aca="false">appSymptome!C141</f>
        <v>136</v>
      </c>
      <c r="E142" s="74" t="str">
        <f aca="false">appSymptome!D141</f>
        <v>Trockenheitsgefühl von Mund oder Zunge</v>
      </c>
      <c r="F142" s="161" t="n">
        <f aca="false">IF($A$3,LOOKUP($E$5,datenbank_heilmittel_effekte!A$2:GQ$2,datenbank_heilmittel_effekte!A138:GQ138),LOOKUP($E$5,datenbank_heilmittel_effekte!A$284:GQ$284,datenbank_heilmittel_effekte!A420:GQ420))</f>
        <v>0</v>
      </c>
    </row>
    <row r="143" customFormat="false" ht="18.75" hidden="false" customHeight="false" outlineLevel="0" collapsed="false">
      <c r="A143" s="145" t="str">
        <f aca="false">heilmittel!AS150</f>
        <v>Comocladia Dentata</v>
      </c>
      <c r="B143" s="145" t="n">
        <f aca="false">IF(NOT(ISBLANK(appSymptome!A142)),1,IF(C143&lt;&gt;"",2,3))</f>
        <v>3</v>
      </c>
      <c r="C143" s="90" t="inlineStr">
        <f aca="false">IF(appSymptome!B142="","",appSymptome!B142)</f>
        <is>
          <t/>
        </is>
      </c>
      <c r="D143" s="91" t="str">
        <f aca="false">appSymptome!C142</f>
        <v>137</v>
      </c>
      <c r="E143" s="92" t="str">
        <f aca="false">appSymptome!D142</f>
        <v>Bitterer oder unangenehmer Geschmack</v>
      </c>
      <c r="F143" s="164" t="n">
        <f aca="false">IF($A$3,LOOKUP($E$5,datenbank_heilmittel_effekte!A$2:GQ$2,datenbank_heilmittel_effekte!A139:GQ139),LOOKUP($E$5,datenbank_heilmittel_effekte!A$284:GQ$284,datenbank_heilmittel_effekte!A421:GQ421))</f>
        <v>1</v>
      </c>
    </row>
    <row r="144" customFormat="false" ht="18.75" hidden="false" customHeight="false" outlineLevel="0" collapsed="false">
      <c r="A144" s="145" t="str">
        <f aca="false">heilmittel!AS151</f>
        <v>Condurango</v>
      </c>
      <c r="B144" s="145" t="n">
        <f aca="false">IF(NOT(ISBLANK(appSymptome!A143)),1,IF(C144&lt;&gt;"",2,3))</f>
        <v>1</v>
      </c>
      <c r="C144" s="72" t="str">
        <f aca="false">IF(appSymptome!B143="","",appSymptome!B143)</f>
        <v>Herz</v>
      </c>
      <c r="D144" s="73" t="str">
        <f aca="false">appSymptome!C143</f>
        <v>138</v>
      </c>
      <c r="E144" s="74" t="str">
        <f aca="false">appSymptome!D143</f>
        <v>Herz: Palpitationen (spürbare, störende Schläge)</v>
      </c>
      <c r="F144" s="161" t="n">
        <f aca="false">IF($A$3,LOOKUP($E$5,datenbank_heilmittel_effekte!A$2:GQ$2,datenbank_heilmittel_effekte!A140:GQ140),LOOKUP($E$5,datenbank_heilmittel_effekte!A$284:GQ$284,datenbank_heilmittel_effekte!A422:GQ422))</f>
        <v>0</v>
      </c>
    </row>
    <row r="145" customFormat="false" ht="18" hidden="false" customHeight="false" outlineLevel="0" collapsed="false">
      <c r="A145" s="145" t="str">
        <f aca="false">heilmittel!AS152</f>
        <v>Conium Maculatum</v>
      </c>
      <c r="B145" s="145" t="n">
        <f aca="false">IF(NOT(ISBLANK(appSymptome!A144)),1,IF(C145&lt;&gt;"",2,3))</f>
        <v>3</v>
      </c>
      <c r="C145" s="72" t="inlineStr">
        <f aca="false">IF(appSymptome!B144="","",appSymptome!B144)</f>
        <is>
          <t/>
        </is>
      </c>
      <c r="D145" s="73" t="str">
        <f aca="false">appSymptome!C144</f>
        <v>139</v>
      </c>
      <c r="E145" s="74" t="str">
        <f aca="false">appSymptome!D144</f>
        <v>Herz: allgemeine Schmerzen, Beklemmungsgefühl</v>
      </c>
      <c r="F145" s="161" t="n">
        <f aca="false">IF($A$3,LOOKUP($E$5,datenbank_heilmittel_effekte!A$2:GQ$2,datenbank_heilmittel_effekte!A141:GQ141),LOOKUP($E$5,datenbank_heilmittel_effekte!A$284:GQ$284,datenbank_heilmittel_effekte!A423:GQ423))</f>
        <v>0</v>
      </c>
    </row>
    <row r="146" customFormat="false" ht="18" hidden="false" customHeight="false" outlineLevel="0" collapsed="false">
      <c r="A146" s="145" t="str">
        <f aca="false">heilmittel!AS153</f>
        <v>Copaiva Officinalis</v>
      </c>
      <c r="B146" s="145" t="n">
        <f aca="false">IF(NOT(ISBLANK(appSymptome!A145)),1,IF(C146&lt;&gt;"",2,3))</f>
        <v>3</v>
      </c>
      <c r="C146" s="72" t="inlineStr">
        <f aca="false">IF(appSymptome!B145="","",appSymptome!B145)</f>
        <is>
          <t/>
        </is>
      </c>
      <c r="D146" s="73" t="str">
        <f aca="false">appSymptome!C145</f>
        <v>140</v>
      </c>
      <c r="E146" s="74" t="str">
        <f aca="false">appSymptome!D145</f>
        <v>Herz: heftiges Schmerz, starkes Beklemmungsgefühl</v>
      </c>
      <c r="F146" s="161" t="n">
        <f aca="false">IF($A$3,LOOKUP($E$5,datenbank_heilmittel_effekte!A$2:GQ$2,datenbank_heilmittel_effekte!A142:GQ142),LOOKUP($E$5,datenbank_heilmittel_effekte!A$284:GQ$284,datenbank_heilmittel_effekte!A424:GQ424))</f>
        <v>0</v>
      </c>
    </row>
    <row r="147" customFormat="false" ht="18.75" hidden="false" customHeight="false" outlineLevel="0" collapsed="false">
      <c r="A147" s="145" t="str">
        <f aca="false">heilmittel!AS154</f>
        <v>Corallium Rubrum</v>
      </c>
      <c r="B147" s="145" t="n">
        <f aca="false">IF(NOT(ISBLANK(appSymptome!A146)),1,IF(C147&lt;&gt;"",2,3))</f>
        <v>3</v>
      </c>
      <c r="C147" s="72" t="inlineStr">
        <f aca="false">IF(appSymptome!B146="","",appSymptome!B146)</f>
        <is>
          <t/>
        </is>
      </c>
      <c r="D147" s="73" t="str">
        <f aca="false">appSymptome!C146</f>
        <v>141</v>
      </c>
      <c r="E147" s="74" t="str">
        <f aca="false">appSymptome!D146</f>
        <v>Herz: links: ausstrahlender Schmerz (Rücken, Hals, Schulter, Arm)</v>
      </c>
      <c r="F147" s="161" t="n">
        <f aca="false">IF($A$3,LOOKUP($E$5,datenbank_heilmittel_effekte!A$2:GQ$2,datenbank_heilmittel_effekte!A143:GQ143),LOOKUP($E$5,datenbank_heilmittel_effekte!A$284:GQ$284,datenbank_heilmittel_effekte!A425:GQ425))</f>
        <v>0</v>
      </c>
    </row>
    <row r="148" customFormat="false" ht="18.75" hidden="false" customHeight="false" outlineLevel="0" collapsed="false">
      <c r="A148" s="145" t="str">
        <f aca="false">heilmittel!AS155</f>
        <v>Cornus(Circin./Flor)</v>
      </c>
      <c r="B148" s="145" t="n">
        <f aca="false">IF(NOT(ISBLANK(appSymptome!A147)),1,IF(C148&lt;&gt;"",2,3))</f>
        <v>2</v>
      </c>
      <c r="C148" s="78" t="str">
        <f aca="false">IF(appSymptome!B147="","",appSymptome!B147)</f>
        <v>Puls</v>
      </c>
      <c r="D148" s="79" t="str">
        <f aca="false">appSymptome!C147</f>
        <v>142</v>
      </c>
      <c r="E148" s="80" t="str">
        <f aca="false">appSymptome!D147</f>
        <v>Puls: sehr hart, voll, gespannt</v>
      </c>
      <c r="F148" s="162" t="n">
        <f aca="false">IF($A$3,LOOKUP($E$5,datenbank_heilmittel_effekte!A$2:GQ$2,datenbank_heilmittel_effekte!A144:GQ144),LOOKUP($E$5,datenbank_heilmittel_effekte!A$284:GQ$284,datenbank_heilmittel_effekte!A426:GQ426))</f>
        <v>0</v>
      </c>
    </row>
    <row r="149" customFormat="false" ht="18" hidden="false" customHeight="false" outlineLevel="0" collapsed="false">
      <c r="A149" s="145" t="str">
        <f aca="false">heilmittel!AS156</f>
        <v>Cortisone</v>
      </c>
      <c r="B149" s="145" t="n">
        <f aca="false">IF(NOT(ISBLANK(appSymptome!A148)),1,IF(C149&lt;&gt;"",2,3))</f>
        <v>3</v>
      </c>
      <c r="C149" s="72" t="inlineStr">
        <f aca="false">IF(appSymptome!B148="","",appSymptome!B148)</f>
        <is>
          <t/>
        </is>
      </c>
      <c r="D149" s="73" t="str">
        <f aca="false">appSymptome!C148</f>
        <v>143</v>
      </c>
      <c r="E149" s="74" t="str">
        <f aca="false">appSymptome!D148</f>
        <v>Puls: sehr schwach, weich, leicht, nicht wahrnembar</v>
      </c>
      <c r="F149" s="161" t="n">
        <f aca="false">IF($A$3,LOOKUP($E$5,datenbank_heilmittel_effekte!A$2:GQ$2,datenbank_heilmittel_effekte!A145:GQ145),LOOKUP($E$5,datenbank_heilmittel_effekte!A$284:GQ$284,datenbank_heilmittel_effekte!A427:GQ427))</f>
        <v>0</v>
      </c>
    </row>
    <row r="150" customFormat="false" ht="18" hidden="false" customHeight="false" outlineLevel="0" collapsed="false">
      <c r="A150" s="145" t="str">
        <f aca="false">heilmittel!AS157</f>
        <v>Cresolum</v>
      </c>
      <c r="B150" s="145" t="n">
        <f aca="false">IF(NOT(ISBLANK(appSymptome!A149)),1,IF(C150&lt;&gt;"",2,3))</f>
        <v>3</v>
      </c>
      <c r="C150" s="72" t="inlineStr">
        <f aca="false">IF(appSymptome!B149="","",appSymptome!B149)</f>
        <is>
          <t/>
        </is>
      </c>
      <c r="D150" s="73" t="str">
        <f aca="false">appSymptome!C149</f>
        <v>144</v>
      </c>
      <c r="E150" s="74" t="str">
        <f aca="false">appSymptome!D149</f>
        <v>Puls: Sehr schnell (über 80 p/min, Tachykardie)</v>
      </c>
      <c r="F150" s="161" t="n">
        <f aca="false">IF($A$3,LOOKUP($E$5,datenbank_heilmittel_effekte!A$2:GQ$2,datenbank_heilmittel_effekte!A146:GQ146),LOOKUP($E$5,datenbank_heilmittel_effekte!A$284:GQ$284,datenbank_heilmittel_effekte!A428:GQ428))</f>
        <v>0</v>
      </c>
    </row>
    <row r="151" customFormat="false" ht="18" hidden="false" customHeight="false" outlineLevel="0" collapsed="false">
      <c r="A151" s="145" t="str">
        <f aca="false">heilmittel!AS158</f>
        <v>Crocus Sativus</v>
      </c>
      <c r="B151" s="145" t="n">
        <f aca="false">IF(NOT(ISBLANK(appSymptome!A150)),1,IF(C151&lt;&gt;"",2,3))</f>
        <v>3</v>
      </c>
      <c r="C151" s="72" t="inlineStr">
        <f aca="false">IF(appSymptome!B150="","",appSymptome!B150)</f>
        <is>
          <t/>
        </is>
      </c>
      <c r="D151" s="73" t="str">
        <f aca="false">appSymptome!C150</f>
        <v>145</v>
      </c>
      <c r="E151" s="74" t="str">
        <f aca="false">appSymptome!D150</f>
        <v>Puls: sehr langsam (unter 60 p/min, Bradykardie)</v>
      </c>
      <c r="F151" s="161" t="n">
        <f aca="false">IF($A$3,LOOKUP($E$5,datenbank_heilmittel_effekte!A$2:GQ$2,datenbank_heilmittel_effekte!A147:GQ147),LOOKUP($E$5,datenbank_heilmittel_effekte!A$284:GQ$284,datenbank_heilmittel_effekte!A429:GQ429))</f>
        <v>0</v>
      </c>
    </row>
    <row r="152" customFormat="false" ht="18.75" hidden="false" customHeight="false" outlineLevel="0" collapsed="false">
      <c r="A152" s="145" t="str">
        <f aca="false">heilmittel!AS159</f>
        <v>Crotalus Horridus</v>
      </c>
      <c r="B152" s="145" t="n">
        <f aca="false">IF(NOT(ISBLANK(appSymptome!A151)),1,IF(C152&lt;&gt;"",2,3))</f>
        <v>3</v>
      </c>
      <c r="C152" s="72" t="inlineStr">
        <f aca="false">IF(appSymptome!B151="","",appSymptome!B151)</f>
        <is>
          <t/>
        </is>
      </c>
      <c r="D152" s="73" t="str">
        <f aca="false">appSymptome!C151</f>
        <v>146</v>
      </c>
      <c r="E152" s="74" t="str">
        <f aca="false">appSymptome!D151</f>
        <v>Puls: unregelmässig oder intermittierend (Arrhythmie, VES)</v>
      </c>
      <c r="F152" s="161" t="n">
        <f aca="false">IF($A$3,LOOKUP($E$5,datenbank_heilmittel_effekte!A$2:GQ$2,datenbank_heilmittel_effekte!A148:GQ148),LOOKUP($E$5,datenbank_heilmittel_effekte!A$284:GQ$284,datenbank_heilmittel_effekte!A430:GQ430))</f>
        <v>0</v>
      </c>
    </row>
    <row r="153" customFormat="false" ht="18.75" hidden="false" customHeight="false" outlineLevel="0" collapsed="false">
      <c r="A153" s="145" t="str">
        <f aca="false">heilmittel!AS160</f>
        <v>Croton Tiglium</v>
      </c>
      <c r="B153" s="145" t="n">
        <f aca="false">IF(NOT(ISBLANK(appSymptome!A152)),1,IF(C153&lt;&gt;"",2,3))</f>
        <v>1</v>
      </c>
      <c r="C153" s="96" t="str">
        <f aca="false">IF(appSymptome!B152="","",appSymptome!B152)</f>
        <v>Lungen</v>
      </c>
      <c r="D153" s="97" t="str">
        <f aca="false">appSymptome!C152</f>
        <v>147</v>
      </c>
      <c r="E153" s="98" t="str">
        <f aca="false">appSymptome!D152</f>
        <v>Lungen: wunder Schmerz, &lt; bei Einatmung oder Husten</v>
      </c>
      <c r="F153" s="165" t="n">
        <f aca="false">IF($A$3,LOOKUP($E$5,datenbank_heilmittel_effekte!A$2:GQ$2,datenbank_heilmittel_effekte!A149:GQ149),LOOKUP($E$5,datenbank_heilmittel_effekte!A$284:GQ$284,datenbank_heilmittel_effekte!A431:GQ431))</f>
        <v>0</v>
      </c>
    </row>
    <row r="154" customFormat="false" ht="18.75" hidden="false" customHeight="false" outlineLevel="0" collapsed="false">
      <c r="A154" s="145" t="str">
        <f aca="false">heilmittel!AS161</f>
        <v>Cubeba Officinalis</v>
      </c>
      <c r="B154" s="145" t="n">
        <f aca="false">IF(NOT(ISBLANK(appSymptome!A153)),1,IF(C154&lt;&gt;"",2,3))</f>
        <v>3</v>
      </c>
      <c r="C154" s="72" t="inlineStr">
        <f aca="false">IF(appSymptome!B153="","",appSymptome!B153)</f>
        <is>
          <t/>
        </is>
      </c>
      <c r="D154" s="73" t="str">
        <f aca="false">appSymptome!C153</f>
        <v>148</v>
      </c>
      <c r="E154" s="74" t="str">
        <f aca="false">appSymptome!D153</f>
        <v>Verstopfte Bronchien (Rasseln)</v>
      </c>
      <c r="F154" s="161" t="n">
        <f aca="false">IF($A$3,LOOKUP($E$5,datenbank_heilmittel_effekte!A$2:GQ$2,datenbank_heilmittel_effekte!A150:GQ150),LOOKUP($E$5,datenbank_heilmittel_effekte!A$284:GQ$284,datenbank_heilmittel_effekte!A432:GQ432))</f>
        <v>0</v>
      </c>
    </row>
    <row r="155" customFormat="false" ht="18.75" hidden="false" customHeight="false" outlineLevel="0" collapsed="false">
      <c r="A155" s="145" t="str">
        <f aca="false">heilmittel!AS162</f>
        <v>Cuprum Aceticum</v>
      </c>
      <c r="B155" s="145" t="n">
        <f aca="false">IF(NOT(ISBLANK(appSymptome!A154)),1,IF(C155&lt;&gt;"",2,3))</f>
        <v>2</v>
      </c>
      <c r="C155" s="78" t="str">
        <f aca="false">IF(appSymptome!B154="","",appSymptome!B154)</f>
        <v>Atmung</v>
      </c>
      <c r="D155" s="79" t="str">
        <f aca="false">appSymptome!C154</f>
        <v>149</v>
      </c>
      <c r="E155" s="80" t="str">
        <f aca="false">appSymptome!D154</f>
        <v>Einatmung: erschwert (Dyspnoe, Deklemmung, Seufzen)</v>
      </c>
      <c r="F155" s="162" t="n">
        <f aca="false">IF($A$3,LOOKUP($E$5,datenbank_heilmittel_effekte!A$2:GQ$2,datenbank_heilmittel_effekte!A151:GQ151),LOOKUP($E$5,datenbank_heilmittel_effekte!A$284:GQ$284,datenbank_heilmittel_effekte!A433:GQ433))</f>
        <v>1</v>
      </c>
    </row>
    <row r="156" customFormat="false" ht="18" hidden="false" customHeight="false" outlineLevel="0" collapsed="false">
      <c r="A156" s="145" t="str">
        <f aca="false">heilmittel!AS163</f>
        <v>Cuprum Arsenicosum</v>
      </c>
      <c r="B156" s="145" t="n">
        <f aca="false">IF(NOT(ISBLANK(appSymptome!A155)),1,IF(C156&lt;&gt;"",2,3))</f>
        <v>3</v>
      </c>
      <c r="C156" s="72" t="inlineStr">
        <f aca="false">IF(appSymptome!B155="","",appSymptome!B155)</f>
        <is>
          <t/>
        </is>
      </c>
      <c r="D156" s="73" t="str">
        <f aca="false">appSymptome!C155</f>
        <v>150</v>
      </c>
      <c r="E156" s="74" t="str">
        <f aca="false">appSymptome!D155</f>
        <v>Ausatmung: erschwert (Asthma)</v>
      </c>
      <c r="F156" s="161" t="n">
        <f aca="false">IF($A$3,LOOKUP($E$5,datenbank_heilmittel_effekte!A$2:GQ$2,datenbank_heilmittel_effekte!A152:GQ152),LOOKUP($E$5,datenbank_heilmittel_effekte!A$284:GQ$284,datenbank_heilmittel_effekte!A434:GQ434))</f>
        <v>1</v>
      </c>
    </row>
    <row r="157" customFormat="false" ht="18.75" hidden="false" customHeight="false" outlineLevel="0" collapsed="false">
      <c r="A157" s="145" t="str">
        <f aca="false">heilmittel!AS164</f>
        <v>Cuprum Metallicum</v>
      </c>
      <c r="B157" s="145" t="n">
        <f aca="false">IF(NOT(ISBLANK(appSymptome!A156)),1,IF(C157&lt;&gt;"",2,3))</f>
        <v>3</v>
      </c>
      <c r="C157" s="84" t="inlineStr">
        <f aca="false">IF(appSymptome!B156="","",appSymptome!B156)</f>
        <is>
          <t/>
        </is>
      </c>
      <c r="D157" s="85" t="str">
        <f aca="false">appSymptome!C156</f>
        <v>151</v>
      </c>
      <c r="E157" s="86" t="str">
        <f aca="false">appSymptome!D156</f>
        <v>Schluckauf</v>
      </c>
      <c r="F157" s="163" t="n">
        <f aca="false">IF($A$3,LOOKUP($E$5,datenbank_heilmittel_effekte!A$2:GQ$2,datenbank_heilmittel_effekte!A153:GQ153),LOOKUP($E$5,datenbank_heilmittel_effekte!A$284:GQ$284,datenbank_heilmittel_effekte!A435:GQ435))</f>
        <v>0</v>
      </c>
    </row>
    <row r="158" customFormat="false" ht="18.75" hidden="false" customHeight="false" outlineLevel="0" collapsed="false">
      <c r="A158" s="145" t="str">
        <f aca="false">heilmittel!AS165</f>
        <v>Cuprum Sulfuricum</v>
      </c>
      <c r="B158" s="145" t="n">
        <f aca="false">IF(NOT(ISBLANK(appSymptome!A157)),1,IF(C158&lt;&gt;"",2,3))</f>
        <v>2</v>
      </c>
      <c r="C158" s="72" t="str">
        <f aca="false">IF(appSymptome!B157="","",appSymptome!B157)</f>
        <v>Husten</v>
      </c>
      <c r="D158" s="73" t="str">
        <f aca="false">appSymptome!C157</f>
        <v>152</v>
      </c>
      <c r="E158" s="74" t="str">
        <f aca="false">appSymptome!D157</f>
        <v>Kurze Hustenstösse: Husten mindert den Hustenreiz</v>
      </c>
      <c r="F158" s="161" t="n">
        <f aca="false">IF($A$3,LOOKUP($E$5,datenbank_heilmittel_effekte!A$2:GQ$2,datenbank_heilmittel_effekte!A154:GQ154),LOOKUP($E$5,datenbank_heilmittel_effekte!A$284:GQ$284,datenbank_heilmittel_effekte!A436:GQ436))</f>
        <v>0</v>
      </c>
    </row>
    <row r="159" customFormat="false" ht="18" hidden="false" customHeight="false" outlineLevel="0" collapsed="false">
      <c r="A159" s="145" t="str">
        <f aca="false">heilmittel!AS166</f>
        <v>Curare</v>
      </c>
      <c r="B159" s="145" t="n">
        <f aca="false">IF(NOT(ISBLANK(appSymptome!A158)),1,IF(C159&lt;&gt;"",2,3))</f>
        <v>3</v>
      </c>
      <c r="C159" s="72" t="inlineStr">
        <f aca="false">IF(appSymptome!B158="","",appSymptome!B158)</f>
        <is>
          <t/>
        </is>
      </c>
      <c r="D159" s="73" t="str">
        <f aca="false">appSymptome!C158</f>
        <v>153</v>
      </c>
      <c r="E159" s="74" t="str">
        <f aca="false">appSymptome!D158</f>
        <v>Spastischer Husten: Husten verschlimmert Hustenreiz (Keuchhusten)</v>
      </c>
      <c r="F159" s="161" t="n">
        <f aca="false">IF($A$3,LOOKUP($E$5,datenbank_heilmittel_effekte!A$2:GQ$2,datenbank_heilmittel_effekte!A155:GQ155),LOOKUP($E$5,datenbank_heilmittel_effekte!A$284:GQ$284,datenbank_heilmittel_effekte!A437:GQ437))</f>
        <v>0</v>
      </c>
    </row>
    <row r="160" customFormat="false" ht="18" hidden="false" customHeight="false" outlineLevel="0" collapsed="false">
      <c r="A160" s="145" t="str">
        <f aca="false">heilmittel!AS167</f>
        <v>Cyclamen Europaeum</v>
      </c>
      <c r="B160" s="145" t="n">
        <f aca="false">IF(NOT(ISBLANK(appSymptome!A159)),1,IF(C160&lt;&gt;"",2,3))</f>
        <v>3</v>
      </c>
      <c r="C160" s="72" t="inlineStr">
        <f aca="false">IF(appSymptome!B159="","",appSymptome!B159)</f>
        <is>
          <t/>
        </is>
      </c>
      <c r="D160" s="73" t="str">
        <f aca="false">appSymptome!C159</f>
        <v>154</v>
      </c>
      <c r="E160" s="74" t="str">
        <f aca="false">appSymptome!D159</f>
        <v>Blutiger Auswurf (Hämoptyse)</v>
      </c>
      <c r="F160" s="161" t="n">
        <f aca="false">IF($A$3,LOOKUP($E$5,datenbank_heilmittel_effekte!A$2:GQ$2,datenbank_heilmittel_effekte!A156:GQ156),LOOKUP($E$5,datenbank_heilmittel_effekte!A$284:GQ$284,datenbank_heilmittel_effekte!A438:GQ438))</f>
        <v>0</v>
      </c>
    </row>
    <row r="161" customFormat="false" ht="18.75" hidden="false" customHeight="false" outlineLevel="0" collapsed="false">
      <c r="A161" s="145" t="str">
        <f aca="false">heilmittel!AS168</f>
        <v>Daphne Indica</v>
      </c>
      <c r="B161" s="145" t="n">
        <f aca="false">IF(NOT(ISBLANK(appSymptome!A160)),1,IF(C161&lt;&gt;"",2,3))</f>
        <v>3</v>
      </c>
      <c r="C161" s="90" t="inlineStr">
        <f aca="false">IF(appSymptome!B160="","",appSymptome!B160)</f>
        <is>
          <t/>
        </is>
      </c>
      <c r="D161" s="91" t="str">
        <f aca="false">appSymptome!C160</f>
        <v>155</v>
      </c>
      <c r="E161" s="92" t="str">
        <f aca="false">appSymptome!D160</f>
        <v>Dicker, visköser Auswurf</v>
      </c>
      <c r="F161" s="164" t="n">
        <f aca="false">IF($A$3,LOOKUP($E$5,datenbank_heilmittel_effekte!A$2:GQ$2,datenbank_heilmittel_effekte!A157:GQ157),LOOKUP($E$5,datenbank_heilmittel_effekte!A$284:GQ$284,datenbank_heilmittel_effekte!A439:GQ439))</f>
        <v>0</v>
      </c>
    </row>
    <row r="162" customFormat="false" ht="18.75" hidden="false" customHeight="false" outlineLevel="0" collapsed="false">
      <c r="A162" s="145" t="str">
        <f aca="false">heilmittel!AS169</f>
        <v>Digitalis Purpurea</v>
      </c>
      <c r="B162" s="145" t="n">
        <f aca="false">IF(NOT(ISBLANK(appSymptome!A161)),1,IF(C162&lt;&gt;"",2,3))</f>
        <v>1</v>
      </c>
      <c r="C162" s="72" t="str">
        <f aca="false">IF(appSymptome!B161="","",appSymptome!B161)</f>
        <v>Magen</v>
      </c>
      <c r="D162" s="73" t="str">
        <f aca="false">appSymptome!C161</f>
        <v>156</v>
      </c>
      <c r="E162" s="74" t="str">
        <f aca="false">appSymptome!D161</f>
        <v>Luftschlucken, Luftausstoßen, aufgetriebener Magen</v>
      </c>
      <c r="F162" s="161" t="n">
        <f aca="false">IF($A$3,LOOKUP($E$5,datenbank_heilmittel_effekte!A$2:GQ$2,datenbank_heilmittel_effekte!A158:GQ158),LOOKUP($E$5,datenbank_heilmittel_effekte!A$284:GQ$284,datenbank_heilmittel_effekte!A440:GQ440))</f>
        <v>0</v>
      </c>
    </row>
    <row r="163" customFormat="false" ht="18" hidden="false" customHeight="false" outlineLevel="0" collapsed="false">
      <c r="A163" s="145" t="str">
        <f aca="false">heilmittel!AS170</f>
        <v>Dioscorea Villosa</v>
      </c>
      <c r="B163" s="145" t="n">
        <f aca="false">IF(NOT(ISBLANK(appSymptome!A162)),1,IF(C163&lt;&gt;"",2,3))</f>
        <v>3</v>
      </c>
      <c r="C163" s="72" t="inlineStr">
        <f aca="false">IF(appSymptome!B162="","",appSymptome!B162)</f>
        <is>
          <t/>
        </is>
      </c>
      <c r="D163" s="73" t="str">
        <f aca="false">appSymptome!C162</f>
        <v>157</v>
      </c>
      <c r="E163" s="74" t="str">
        <f aca="false">appSymptome!D162</f>
        <v>Brechreiz, Reiseübelkeit, Erbrechen</v>
      </c>
      <c r="F163" s="161" t="n">
        <f aca="false">IF($A$3,LOOKUP($E$5,datenbank_heilmittel_effekte!A$2:GQ$2,datenbank_heilmittel_effekte!A159:GQ159),LOOKUP($E$5,datenbank_heilmittel_effekte!A$284:GQ$284,datenbank_heilmittel_effekte!A441:GQ441))</f>
        <v>0</v>
      </c>
    </row>
    <row r="164" customFormat="false" ht="18" hidden="false" customHeight="false" outlineLevel="0" collapsed="false">
      <c r="A164" s="145" t="str">
        <f aca="false">heilmittel!AS171</f>
        <v>Diphterotoxinum</v>
      </c>
      <c r="B164" s="145" t="n">
        <f aca="false">IF(NOT(ISBLANK(appSymptome!A163)),1,IF(C164&lt;&gt;"",2,3))</f>
        <v>3</v>
      </c>
      <c r="C164" s="72" t="inlineStr">
        <f aca="false">IF(appSymptome!B163="","",appSymptome!B163)</f>
        <is>
          <t/>
        </is>
      </c>
      <c r="D164" s="73" t="str">
        <f aca="false">appSymptome!C163</f>
        <v>158</v>
      </c>
      <c r="E164" s="74" t="str">
        <f aca="false">appSymptome!D163</f>
        <v>Krampfartiger Magenschmerzen</v>
      </c>
      <c r="F164" s="161" t="n">
        <f aca="false">IF($A$3,LOOKUP($E$5,datenbank_heilmittel_effekte!A$2:GQ$2,datenbank_heilmittel_effekte!A160:GQ160),LOOKUP($E$5,datenbank_heilmittel_effekte!A$284:GQ$284,datenbank_heilmittel_effekte!A442:GQ442))</f>
        <v>0</v>
      </c>
    </row>
    <row r="165" customFormat="false" ht="18.75" hidden="false" customHeight="false" outlineLevel="0" collapsed="false">
      <c r="A165" s="145" t="str">
        <f aca="false">heilmittel!AS172</f>
        <v>Dolichos Pruriens</v>
      </c>
      <c r="B165" s="145" t="n">
        <f aca="false">IF(NOT(ISBLANK(appSymptome!A164)),1,IF(C165&lt;&gt;"",2,3))</f>
        <v>3</v>
      </c>
      <c r="C165" s="72" t="inlineStr">
        <f aca="false">IF(appSymptome!B164="","",appSymptome!B164)</f>
        <is>
          <t/>
        </is>
      </c>
      <c r="D165" s="73" t="str">
        <f aca="false">appSymptome!C164</f>
        <v>159</v>
      </c>
      <c r="E165" s="74" t="str">
        <f aca="false">appSymptome!D164</f>
        <v>Brennende Magenschmerzen (Sodbrennen)</v>
      </c>
      <c r="F165" s="161" t="n">
        <f aca="false">IF($A$3,LOOKUP($E$5,datenbank_heilmittel_effekte!A$2:GQ$2,datenbank_heilmittel_effekte!A161:GQ161),LOOKUP($E$5,datenbank_heilmittel_effekte!A$284:GQ$284,datenbank_heilmittel_effekte!A443:GQ443))</f>
        <v>0</v>
      </c>
    </row>
    <row r="166" customFormat="false" ht="18.75" hidden="false" customHeight="false" outlineLevel="0" collapsed="false">
      <c r="A166" s="145" t="str">
        <f aca="false">heilmittel!AS173</f>
        <v>Doryphora Decemline.</v>
      </c>
      <c r="B166" s="145" t="n">
        <f aca="false">IF(NOT(ISBLANK(appSymptome!A165)),1,IF(C166&lt;&gt;"",2,3))</f>
        <v>2</v>
      </c>
      <c r="C166" s="78" t="str">
        <f aca="false">IF(appSymptome!B165="","",appSymptome!B165)</f>
        <v>Bauch</v>
      </c>
      <c r="D166" s="79" t="str">
        <f aca="false">appSymptome!C165</f>
        <v>160</v>
      </c>
      <c r="E166" s="80" t="str">
        <f aca="false">appSymptome!D165</f>
        <v>Aufgetriebener Bauch (Meteorismus), hörbare Darmgeräusche</v>
      </c>
      <c r="F166" s="162" t="n">
        <f aca="false">IF($A$3,LOOKUP($E$5,datenbank_heilmittel_effekte!A$2:GQ$2,datenbank_heilmittel_effekte!A162:GQ162),LOOKUP($E$5,datenbank_heilmittel_effekte!A$284:GQ$284,datenbank_heilmittel_effekte!A444:GQ444))</f>
        <v>1</v>
      </c>
    </row>
    <row r="167" customFormat="false" ht="18" hidden="false" customHeight="false" outlineLevel="0" collapsed="false">
      <c r="A167" s="145" t="str">
        <f aca="false">heilmittel!AS174</f>
        <v>Drosera Rotundifolia</v>
      </c>
      <c r="B167" s="145" t="n">
        <f aca="false">IF(NOT(ISBLANK(appSymptome!A166)),1,IF(C167&lt;&gt;"",2,3))</f>
        <v>3</v>
      </c>
      <c r="C167" s="72" t="inlineStr">
        <f aca="false">IF(appSymptome!B166="","",appSymptome!B166)</f>
        <is>
          <t/>
        </is>
      </c>
      <c r="D167" s="73" t="str">
        <f aca="false">appSymptome!C166</f>
        <v>161</v>
      </c>
      <c r="E167" s="74" t="str">
        <f aca="false">appSymptome!D166</f>
        <v>Schmerzen unterhalb des Brustkorbs (Milz, Gallenblase, Hypochondrium)</v>
      </c>
      <c r="F167" s="161" t="n">
        <f aca="false">IF($A$3,LOOKUP($E$5,datenbank_heilmittel_effekte!A$2:GQ$2,datenbank_heilmittel_effekte!A163:GQ163),LOOKUP($E$5,datenbank_heilmittel_effekte!A$284:GQ$284,datenbank_heilmittel_effekte!A445:GQ445))</f>
        <v>0</v>
      </c>
    </row>
    <row r="168" customFormat="false" ht="18" hidden="false" customHeight="false" outlineLevel="0" collapsed="false">
      <c r="A168" s="145" t="str">
        <f aca="false">heilmittel!AS175</f>
        <v>Dulcamara</v>
      </c>
      <c r="B168" s="145" t="n">
        <f aca="false">IF(NOT(ISBLANK(appSymptome!A167)),1,IF(C168&lt;&gt;"",2,3))</f>
        <v>3</v>
      </c>
      <c r="C168" s="72" t="inlineStr">
        <f aca="false">IF(appSymptome!B167="","",appSymptome!B167)</f>
        <is>
          <t/>
        </is>
      </c>
      <c r="D168" s="73" t="str">
        <f aca="false">appSymptome!C167</f>
        <v>162</v>
      </c>
      <c r="E168" s="74" t="str">
        <f aca="false">appSymptome!D167</f>
        <v>Schmerzhafte Lebergegend (Druck verschlechtert)</v>
      </c>
      <c r="F168" s="161" t="n">
        <f aca="false">IF($A$3,LOOKUP($E$5,datenbank_heilmittel_effekte!A$2:GQ$2,datenbank_heilmittel_effekte!A164:GQ164),LOOKUP($E$5,datenbank_heilmittel_effekte!A$284:GQ$284,datenbank_heilmittel_effekte!A446:GQ446))</f>
        <v>0</v>
      </c>
    </row>
    <row r="169" customFormat="false" ht="18" hidden="false" customHeight="false" outlineLevel="0" collapsed="false">
      <c r="A169" s="145" t="str">
        <f aca="false">heilmittel!AS176</f>
        <v>Eberthinum</v>
      </c>
      <c r="B169" s="145" t="n">
        <f aca="false">IF(NOT(ISBLANK(appSymptome!A168)),1,IF(C169&lt;&gt;"",2,3))</f>
        <v>3</v>
      </c>
      <c r="C169" s="72" t="inlineStr">
        <f aca="false">IF(appSymptome!B168="","",appSymptome!B168)</f>
        <is>
          <t/>
        </is>
      </c>
      <c r="D169" s="73" t="str">
        <f aca="false">appSymptome!C168</f>
        <v>163</v>
      </c>
      <c r="E169" s="74" t="str">
        <f aca="false">appSymptome!D168</f>
        <v>Inguinaler Schmerz (Gefühl einer Hernie, verdickte Lymphknoten)</v>
      </c>
      <c r="F169" s="161" t="n">
        <f aca="false">IF($A$3,LOOKUP($E$5,datenbank_heilmittel_effekte!A$2:GQ$2,datenbank_heilmittel_effekte!A165:GQ165),LOOKUP($E$5,datenbank_heilmittel_effekte!A$284:GQ$284,datenbank_heilmittel_effekte!A447:GQ447))</f>
        <v>3</v>
      </c>
    </row>
    <row r="170" customFormat="false" ht="18.75" hidden="false" customHeight="false" outlineLevel="0" collapsed="false">
      <c r="A170" s="145" t="str">
        <f aca="false">heilmittel!AS177</f>
        <v>Elaps Corallinus</v>
      </c>
      <c r="B170" s="145" t="n">
        <f aca="false">IF(NOT(ISBLANK(appSymptome!A169)),1,IF(C170&lt;&gt;"",2,3))</f>
        <v>3</v>
      </c>
      <c r="C170" s="72" t="inlineStr">
        <f aca="false">IF(appSymptome!B169="","",appSymptome!B169)</f>
        <is>
          <t/>
        </is>
      </c>
      <c r="D170" s="73" t="str">
        <f aca="false">appSymptome!C169</f>
        <v>164</v>
      </c>
      <c r="E170" s="74" t="str">
        <f aca="false">appSymptome!D169</f>
        <v>Bauchschmerz (Spannungsgefühl, Koliken, Krämpfe, Appendizitis)</v>
      </c>
      <c r="F170" s="161" t="n">
        <f aca="false">IF($A$3,LOOKUP($E$5,datenbank_heilmittel_effekte!A$2:GQ$2,datenbank_heilmittel_effekte!A166:GQ166),LOOKUP($E$5,datenbank_heilmittel_effekte!A$284:GQ$284,datenbank_heilmittel_effekte!A448:GQ448))</f>
        <v>0</v>
      </c>
    </row>
    <row r="171" customFormat="false" ht="18.75" hidden="false" customHeight="false" outlineLevel="0" collapsed="false">
      <c r="A171" s="145" t="str">
        <f aca="false">heilmittel!AS178</f>
        <v>Elaterium</v>
      </c>
      <c r="B171" s="145" t="n">
        <f aca="false">IF(NOT(ISBLANK(appSymptome!A170)),1,IF(C171&lt;&gt;"",2,3))</f>
        <v>2</v>
      </c>
      <c r="C171" s="78" t="str">
        <f aca="false">IF(appSymptome!B170="","",appSymptome!B170)</f>
        <v>Rectum</v>
      </c>
      <c r="D171" s="79" t="str">
        <f aca="false">appSymptome!C170</f>
        <v>165</v>
      </c>
      <c r="E171" s="80" t="str">
        <f aca="false">appSymptome!D170</f>
        <v>Schmerzen im Rectum oder Anus (Hämorrhoiden, Tenesmen)</v>
      </c>
      <c r="F171" s="162" t="n">
        <f aca="false">IF($A$3,LOOKUP($E$5,datenbank_heilmittel_effekte!A$2:GQ$2,datenbank_heilmittel_effekte!A167:GQ167),LOOKUP($E$5,datenbank_heilmittel_effekte!A$284:GQ$284,datenbank_heilmittel_effekte!A449:GQ449))</f>
        <v>0</v>
      </c>
    </row>
    <row r="172" customFormat="false" ht="18" hidden="false" customHeight="false" outlineLevel="0" collapsed="false">
      <c r="A172" s="145" t="str">
        <f aca="false">heilmittel!AS179</f>
        <v>Erigeron Canadensis</v>
      </c>
      <c r="B172" s="145" t="n">
        <f aca="false">IF(NOT(ISBLANK(appSymptome!A171)),1,IF(C172&lt;&gt;"",2,3))</f>
        <v>3</v>
      </c>
      <c r="C172" s="72" t="inlineStr">
        <f aca="false">IF(appSymptome!B171="","",appSymptome!B171)</f>
        <is>
          <t/>
        </is>
      </c>
      <c r="D172" s="73" t="str">
        <f aca="false">appSymptome!C171</f>
        <v>166</v>
      </c>
      <c r="E172" s="74" t="str">
        <f aca="false">appSymptome!D171</f>
        <v>Flatulenz, Gasbildung, abgehende Winde</v>
      </c>
      <c r="F172" s="161" t="n">
        <f aca="false">IF($A$3,LOOKUP($E$5,datenbank_heilmittel_effekte!A$2:GQ$2,datenbank_heilmittel_effekte!A168:GQ168),LOOKUP($E$5,datenbank_heilmittel_effekte!A$284:GQ$284,datenbank_heilmittel_effekte!A450:GQ450))</f>
        <v>0</v>
      </c>
    </row>
    <row r="173" customFormat="false" ht="18" hidden="false" customHeight="false" outlineLevel="0" collapsed="false">
      <c r="A173" s="145" t="str">
        <f aca="false">heilmittel!AS180</f>
        <v>Eryngium Aquaticum</v>
      </c>
      <c r="B173" s="145" t="n">
        <f aca="false">IF(NOT(ISBLANK(appSymptome!A172)),1,IF(C173&lt;&gt;"",2,3))</f>
        <v>3</v>
      </c>
      <c r="C173" s="72" t="inlineStr">
        <f aca="false">IF(appSymptome!B172="","",appSymptome!B172)</f>
        <is>
          <t/>
        </is>
      </c>
      <c r="D173" s="73" t="str">
        <f aca="false">appSymptome!C172</f>
        <v>167</v>
      </c>
      <c r="E173" s="74" t="str">
        <f aca="false">appSymptome!D172</f>
        <v>Wässeriger Stuhl, flüssig, reichlich (Diarrhoe)</v>
      </c>
      <c r="F173" s="161" t="n">
        <f aca="false">IF($A$3,LOOKUP($E$5,datenbank_heilmittel_effekte!A$2:GQ$2,datenbank_heilmittel_effekte!A169:GQ169),LOOKUP($E$5,datenbank_heilmittel_effekte!A$284:GQ$284,datenbank_heilmittel_effekte!A451:GQ451))</f>
        <v>1</v>
      </c>
    </row>
    <row r="174" customFormat="false" ht="18" hidden="false" customHeight="false" outlineLevel="0" collapsed="false">
      <c r="A174" s="145" t="str">
        <f aca="false">heilmittel!AS181</f>
        <v>Eucalyptus Globulus</v>
      </c>
      <c r="B174" s="145" t="n">
        <f aca="false">IF(NOT(ISBLANK(appSymptome!A173)),1,IF(C174&lt;&gt;"",2,3))</f>
        <v>3</v>
      </c>
      <c r="C174" s="72" t="inlineStr">
        <f aca="false">IF(appSymptome!B173="","",appSymptome!B173)</f>
        <is>
          <t/>
        </is>
      </c>
      <c r="D174" s="73" t="str">
        <f aca="false">appSymptome!C173</f>
        <v>168</v>
      </c>
      <c r="E174" s="74" t="str">
        <f aca="false">appSymptome!D173</f>
        <v>Trockener Stuhl, harter, seltener, schwieriger Stuhlgang (Verstopfung)</v>
      </c>
      <c r="F174" s="161" t="n">
        <f aca="false">IF($A$3,LOOKUP($E$5,datenbank_heilmittel_effekte!A$2:GQ$2,datenbank_heilmittel_effekte!A170:GQ170),LOOKUP($E$5,datenbank_heilmittel_effekte!A$284:GQ$284,datenbank_heilmittel_effekte!A452:GQ452))</f>
        <v>0</v>
      </c>
    </row>
    <row r="175" customFormat="false" ht="18.75" hidden="false" customHeight="false" outlineLevel="0" collapsed="false">
      <c r="A175" s="145" t="str">
        <f aca="false">heilmittel!AS182</f>
        <v>Eugenia Jambosa</v>
      </c>
      <c r="B175" s="145" t="n">
        <f aca="false">IF(NOT(ISBLANK(appSymptome!A174)),1,IF(C175&lt;&gt;"",2,3))</f>
        <v>3</v>
      </c>
      <c r="C175" s="72" t="inlineStr">
        <f aca="false">IF(appSymptome!B174="","",appSymptome!B174)</f>
        <is>
          <t/>
        </is>
      </c>
      <c r="D175" s="73" t="str">
        <f aca="false">appSymptome!C174</f>
        <v>169</v>
      </c>
      <c r="E175" s="74" t="str">
        <f aca="false">appSymptome!D174</f>
        <v>Chronischer Wurmbefall</v>
      </c>
      <c r="F175" s="161" t="n">
        <f aca="false">IF($A$3,LOOKUP($E$5,datenbank_heilmittel_effekte!A$2:GQ$2,datenbank_heilmittel_effekte!A171:GQ171),LOOKUP($E$5,datenbank_heilmittel_effekte!A$284:GQ$284,datenbank_heilmittel_effekte!A453:GQ453))</f>
        <v>0</v>
      </c>
    </row>
    <row r="176" customFormat="false" ht="34.15" hidden="false" customHeight="true" outlineLevel="0" collapsed="false">
      <c r="A176" s="145" t="str">
        <f aca="false">heilmittel!AS183</f>
        <v>Eupatorium Perfolia.</v>
      </c>
      <c r="B176" s="145" t="n">
        <f aca="false">IF(NOT(ISBLANK(appSymptome!A175)),1,IF(C176&lt;&gt;"",2,3))</f>
        <v>1</v>
      </c>
      <c r="C176" s="96" t="str">
        <f aca="false">IF(appSymptome!B175="","",appSymptome!B175)</f>
        <v>Frauen: Ausfluss</v>
      </c>
      <c r="D176" s="97" t="str">
        <f aca="false">appSymptome!C175</f>
        <v>170</v>
      </c>
      <c r="E176" s="98" t="str">
        <f aca="false">appSymptome!D175</f>
        <v>Auffallend kurzer Zyklus (weniger als 26 Tage)</v>
      </c>
      <c r="F176" s="165" t="n">
        <f aca="false">IF($A$3,LOOKUP($E$5,datenbank_heilmittel_effekte!A$2:GQ$2,datenbank_heilmittel_effekte!A172:GQ172),LOOKUP($E$5,datenbank_heilmittel_effekte!A$284:GQ$284,datenbank_heilmittel_effekte!A454:GQ454))</f>
        <v>2</v>
      </c>
    </row>
    <row r="177" customFormat="false" ht="18" hidden="false" customHeight="false" outlineLevel="0" collapsed="false">
      <c r="A177" s="145" t="str">
        <f aca="false">heilmittel!AS184</f>
        <v>Eupatorium Purpureum</v>
      </c>
      <c r="B177" s="145" t="n">
        <f aca="false">IF(NOT(ISBLANK(appSymptome!A176)),1,IF(C177&lt;&gt;"",2,3))</f>
        <v>3</v>
      </c>
      <c r="C177" s="72" t="inlineStr">
        <f aca="false">IF(appSymptome!B176="","",appSymptome!B176)</f>
        <is>
          <t/>
        </is>
      </c>
      <c r="D177" s="73" t="str">
        <f aca="false">appSymptome!C176</f>
        <v>171</v>
      </c>
      <c r="E177" s="74" t="str">
        <f aca="false">appSymptome!D176</f>
        <v>Auffallend langer Zyklus (mehr als 30 Tage)</v>
      </c>
      <c r="F177" s="161" t="n">
        <f aca="false">IF($A$3,LOOKUP($E$5,datenbank_heilmittel_effekte!A$2:GQ$2,datenbank_heilmittel_effekte!A173:GQ173),LOOKUP($E$5,datenbank_heilmittel_effekte!A$284:GQ$284,datenbank_heilmittel_effekte!A455:GQ455))</f>
        <v>0</v>
      </c>
    </row>
    <row r="178" customFormat="false" ht="18" hidden="false" customHeight="false" outlineLevel="0" collapsed="false">
      <c r="A178" s="145" t="str">
        <f aca="false">heilmittel!AS185</f>
        <v>Euphorbia Resinifera</v>
      </c>
      <c r="B178" s="145" t="n">
        <f aca="false">IF(NOT(ISBLANK(appSymptome!A177)),1,IF(C178&lt;&gt;"",2,3))</f>
        <v>3</v>
      </c>
      <c r="C178" s="72" t="inlineStr">
        <f aca="false">IF(appSymptome!B177="","",appSymptome!B177)</f>
        <is>
          <t/>
        </is>
      </c>
      <c r="D178" s="73" t="str">
        <f aca="false">appSymptome!C177</f>
        <v>172</v>
      </c>
      <c r="E178" s="74" t="str">
        <f aca="false">appSymptome!D177</f>
        <v>Kurze (weniger als 4 Tage dauernde), spärliche oder interm. Mens</v>
      </c>
      <c r="F178" s="161" t="n">
        <f aca="false">IF($A$3,LOOKUP($E$5,datenbank_heilmittel_effekte!A$2:GQ$2,datenbank_heilmittel_effekte!A174:GQ174),LOOKUP($E$5,datenbank_heilmittel_effekte!A$284:GQ$284,datenbank_heilmittel_effekte!A456:GQ456))</f>
        <v>1</v>
      </c>
    </row>
    <row r="179" customFormat="false" ht="18" hidden="false" customHeight="false" outlineLevel="0" collapsed="false">
      <c r="A179" s="145" t="str">
        <f aca="false">heilmittel!AS186</f>
        <v>Euphrasia Officinal.</v>
      </c>
      <c r="B179" s="145" t="n">
        <f aca="false">IF(NOT(ISBLANK(appSymptome!A178)),1,IF(C179&lt;&gt;"",2,3))</f>
        <v>3</v>
      </c>
      <c r="C179" s="72" t="inlineStr">
        <f aca="false">IF(appSymptome!B178="","",appSymptome!B178)</f>
        <is>
          <t/>
        </is>
      </c>
      <c r="D179" s="73" t="str">
        <f aca="false">appSymptome!C178</f>
        <v>173</v>
      </c>
      <c r="E179" s="74" t="str">
        <f aca="false">appSymptome!D178</f>
        <v>Lange (mehr als 8 Tage dauernde) oder abnormal reichliche Mens</v>
      </c>
      <c r="F179" s="161" t="n">
        <f aca="false">IF($A$3,LOOKUP($E$5,datenbank_heilmittel_effekte!A$2:GQ$2,datenbank_heilmittel_effekte!A175:GQ175),LOOKUP($E$5,datenbank_heilmittel_effekte!A$284:GQ$284,datenbank_heilmittel_effekte!A457:GQ457))</f>
        <v>1</v>
      </c>
    </row>
    <row r="180" customFormat="false" ht="18" hidden="false" customHeight="false" outlineLevel="0" collapsed="false">
      <c r="A180" s="145" t="str">
        <f aca="false">heilmittel!AS187</f>
        <v>Ferrum Iodatum</v>
      </c>
      <c r="B180" s="145" t="n">
        <f aca="false">IF(NOT(ISBLANK(appSymptome!A179)),1,IF(C180&lt;&gt;"",2,3))</f>
        <v>3</v>
      </c>
      <c r="C180" s="72" t="inlineStr">
        <f aca="false">IF(appSymptome!B179="","",appSymptome!B179)</f>
        <is>
          <t/>
        </is>
      </c>
      <c r="D180" s="73" t="str">
        <f aca="false">appSymptome!C179</f>
        <v>174</v>
      </c>
      <c r="E180" s="74" t="str">
        <f aca="false">appSymptome!D179</f>
        <v>Abnormale Qualität der Menstruation (Farbe, Konsistenz)</v>
      </c>
      <c r="F180" s="161" t="n">
        <f aca="false">IF($A$3,LOOKUP($E$5,datenbank_heilmittel_effekte!A$2:GQ$2,datenbank_heilmittel_effekte!A176:GQ176),LOOKUP($E$5,datenbank_heilmittel_effekte!A$284:GQ$284,datenbank_heilmittel_effekte!A458:GQ458))</f>
        <v>1</v>
      </c>
    </row>
    <row r="181" customFormat="false" ht="18.75" hidden="false" customHeight="false" outlineLevel="0" collapsed="false">
      <c r="A181" s="145" t="str">
        <f aca="false">heilmittel!AS188</f>
        <v>Ferrum Metallicum</v>
      </c>
      <c r="B181" s="145" t="n">
        <f aca="false">IF(NOT(ISBLANK(appSymptome!A180)),1,IF(C181&lt;&gt;"",2,3))</f>
        <v>3</v>
      </c>
      <c r="C181" s="72" t="inlineStr">
        <f aca="false">IF(appSymptome!B180="","",appSymptome!B180)</f>
        <is>
          <t/>
        </is>
      </c>
      <c r="D181" s="73" t="str">
        <f aca="false">appSymptome!C180</f>
        <v>175</v>
      </c>
      <c r="E181" s="74" t="str">
        <f aca="false">appSymptome!D180</f>
        <v>Reichliche oder ungewöhnliche weisse Absonderungen (Leukorrhoe)</v>
      </c>
      <c r="F181" s="161" t="n">
        <f aca="false">IF($A$3,LOOKUP($E$5,datenbank_heilmittel_effekte!A$2:GQ$2,datenbank_heilmittel_effekte!A177:GQ177),LOOKUP($E$5,datenbank_heilmittel_effekte!A$284:GQ$284,datenbank_heilmittel_effekte!A459:GQ459))</f>
        <v>1</v>
      </c>
    </row>
    <row r="182" customFormat="false" ht="34.15" hidden="false" customHeight="true" outlineLevel="0" collapsed="false">
      <c r="A182" s="145" t="str">
        <f aca="false">heilmittel!AS189</f>
        <v>Ferrum Muriaticum</v>
      </c>
      <c r="B182" s="145" t="n">
        <f aca="false">IF(NOT(ISBLANK(appSymptome!A181)),1,IF(C182&lt;&gt;"",2,3))</f>
        <v>2</v>
      </c>
      <c r="C182" s="78" t="str">
        <f aca="false">IF(appSymptome!B181="","",appSymptome!B181)</f>
        <v>Frauen: Schmerzen</v>
      </c>
      <c r="D182" s="79" t="str">
        <f aca="false">appSymptome!C181</f>
        <v>176</v>
      </c>
      <c r="E182" s="80" t="str">
        <f aca="false">appSymptome!D181</f>
        <v>Brustschmerzen (Mastitis, schmerzhafte Knoten)</v>
      </c>
      <c r="F182" s="162" t="n">
        <f aca="false">IF($A$3,LOOKUP($E$5,datenbank_heilmittel_effekte!A$2:GQ$2,datenbank_heilmittel_effekte!A178:GQ178),LOOKUP($E$5,datenbank_heilmittel_effekte!A$284:GQ$284,datenbank_heilmittel_effekte!A460:GQ460))</f>
        <v>0</v>
      </c>
    </row>
    <row r="183" customFormat="false" ht="18" hidden="false" customHeight="false" outlineLevel="0" collapsed="false">
      <c r="A183" s="145" t="str">
        <f aca="false">heilmittel!AS190</f>
        <v>Ferrum Phosphoricum</v>
      </c>
      <c r="B183" s="145" t="n">
        <f aca="false">IF(NOT(ISBLANK(appSymptome!A182)),1,IF(C183&lt;&gt;"",2,3))</f>
        <v>3</v>
      </c>
      <c r="C183" s="72" t="inlineStr">
        <f aca="false">IF(appSymptome!B182="","",appSymptome!B182)</f>
        <is>
          <t/>
        </is>
      </c>
      <c r="D183" s="73" t="str">
        <f aca="false">appSymptome!C182</f>
        <v>177</v>
      </c>
      <c r="E183" s="74" t="str">
        <f aca="false">appSymptome!D182</f>
        <v>Unterleibsschmerzen (Ovaritis, Salpingitis)</v>
      </c>
      <c r="F183" s="161" t="n">
        <f aca="false">IF($A$3,LOOKUP($E$5,datenbank_heilmittel_effekte!A$2:GQ$2,datenbank_heilmittel_effekte!A179:GQ179),LOOKUP($E$5,datenbank_heilmittel_effekte!A$284:GQ$284,datenbank_heilmittel_effekte!A461:GQ461))</f>
        <v>8</v>
      </c>
    </row>
    <row r="184" customFormat="false" ht="18" hidden="false" customHeight="false" outlineLevel="0" collapsed="false">
      <c r="A184" s="145" t="str">
        <f aca="false">heilmittel!AS191</f>
        <v>Ferrum Sulfuricum</v>
      </c>
      <c r="B184" s="145" t="n">
        <f aca="false">IF(NOT(ISBLANK(appSymptome!A183)),1,IF(C184&lt;&gt;"",2,3))</f>
        <v>3</v>
      </c>
      <c r="C184" s="72" t="inlineStr">
        <f aca="false">IF(appSymptome!B183="","",appSymptome!B183)</f>
        <is>
          <t/>
        </is>
      </c>
      <c r="D184" s="73" t="str">
        <f aca="false">appSymptome!C183</f>
        <v>178</v>
      </c>
      <c r="E184" s="74" t="str">
        <f aca="false">appSymptome!D183</f>
        <v>Gebärmutterschmerzen oder Prolapsgefühl</v>
      </c>
      <c r="F184" s="161" t="n">
        <f aca="false">IF($A$3,LOOKUP($E$5,datenbank_heilmittel_effekte!A$2:GQ$2,datenbank_heilmittel_effekte!A180:GQ180),LOOKUP($E$5,datenbank_heilmittel_effekte!A$284:GQ$284,datenbank_heilmittel_effekte!A462:GQ462))</f>
        <v>3</v>
      </c>
    </row>
    <row r="185" customFormat="false" ht="18.75" hidden="false" customHeight="false" outlineLevel="0" collapsed="false">
      <c r="A185" s="145" t="str">
        <f aca="false">heilmittel!AS192</f>
        <v>Fluoricum Acidum</v>
      </c>
      <c r="B185" s="145" t="n">
        <f aca="false">IF(NOT(ISBLANK(appSymptome!A184)),1,IF(C185&lt;&gt;"",2,3))</f>
        <v>3</v>
      </c>
      <c r="C185" s="84" t="inlineStr">
        <f aca="false">IF(appSymptome!B184="","",appSymptome!B184)</f>
        <is>
          <t/>
        </is>
      </c>
      <c r="D185" s="85" t="str">
        <f aca="false">appSymptome!C184</f>
        <v>179</v>
      </c>
      <c r="E185" s="86" t="str">
        <f aca="false">appSymptome!D184</f>
        <v>Schmerzen oder Juckreiz der Vagina oder Vulva</v>
      </c>
      <c r="F185" s="163" t="n">
        <f aca="false">IF($A$3,LOOKUP($E$5,datenbank_heilmittel_effekte!A$2:GQ$2,datenbank_heilmittel_effekte!A181:GQ181),LOOKUP($E$5,datenbank_heilmittel_effekte!A$284:GQ$284,datenbank_heilmittel_effekte!A463:GQ463))</f>
        <v>0</v>
      </c>
    </row>
    <row r="186" customFormat="false" ht="35.45" hidden="false" customHeight="true" outlineLevel="0" collapsed="false">
      <c r="A186" s="145" t="str">
        <f aca="false">heilmittel!AS193</f>
        <v>Formica Rufa</v>
      </c>
      <c r="B186" s="145" t="n">
        <f aca="false">IF(NOT(ISBLANK(appSymptome!A185)),1,IF(C186&lt;&gt;"",2,3))</f>
        <v>2</v>
      </c>
      <c r="C186" s="72" t="str">
        <f aca="false">IF(appSymptome!B185="","",appSymptome!B185)</f>
        <v>Frauen: Modalitäten</v>
      </c>
      <c r="D186" s="73" t="str">
        <f aca="false">appSymptome!C185</f>
        <v>180</v>
      </c>
      <c r="E186" s="74" t="str">
        <f aca="false">appSymptome!D185</f>
        <v>Scharfer Schmerz begleitet die Menstruation (Dysmenorrhoe)</v>
      </c>
      <c r="F186" s="161" t="n">
        <f aca="false">IF($A$3,LOOKUP($E$5,datenbank_heilmittel_effekte!A$2:GQ$2,datenbank_heilmittel_effekte!A182:GQ182),LOOKUP($E$5,datenbank_heilmittel_effekte!A$284:GQ$284,datenbank_heilmittel_effekte!A464:GQ464))</f>
        <v>5</v>
      </c>
    </row>
    <row r="187" customFormat="false" ht="18.75" hidden="false" customHeight="false" outlineLevel="0" collapsed="false">
      <c r="A187" s="145" t="str">
        <f aca="false">heilmittel!AS194</f>
        <v>Gambogia</v>
      </c>
      <c r="B187" s="145" t="n">
        <f aca="false">IF(NOT(ISBLANK(appSymptome!A186)),1,IF(C187&lt;&gt;"",2,3))</f>
        <v>2</v>
      </c>
      <c r="C187" s="78" t="str">
        <f aca="false">IF(appSymptome!B186="","",appSymptome!B186)</f>
        <v>Männer</v>
      </c>
      <c r="D187" s="79" t="str">
        <f aca="false">appSymptome!C186</f>
        <v>181</v>
      </c>
      <c r="E187" s="80" t="str">
        <f aca="false">appSymptome!D186</f>
        <v>Schmerzen der Hoden oder Samenstränge</v>
      </c>
      <c r="F187" s="162" t="n">
        <f aca="false">IF($A$3,LOOKUP($E$5,datenbank_heilmittel_effekte!A$2:GQ$2,datenbank_heilmittel_effekte!A183:GQ183),LOOKUP($E$5,datenbank_heilmittel_effekte!A$284:GQ$284,datenbank_heilmittel_effekte!A465:GQ465))</f>
        <v>0</v>
      </c>
    </row>
    <row r="188" customFormat="false" ht="18.75" hidden="false" customHeight="false" outlineLevel="0" collapsed="false">
      <c r="A188" s="145" t="str">
        <f aca="false">heilmittel!AS195</f>
        <v>Gelsemium Sempervir.</v>
      </c>
      <c r="B188" s="145" t="n">
        <f aca="false">IF(NOT(ISBLANK(appSymptome!A187)),1,IF(C188&lt;&gt;"",2,3))</f>
        <v>3</v>
      </c>
      <c r="C188" s="84" t="inlineStr">
        <f aca="false">IF(appSymptome!B187="","",appSymptome!B187)</f>
        <is>
          <t/>
        </is>
      </c>
      <c r="D188" s="85" t="str">
        <f aca="false">appSymptome!C187</f>
        <v>182</v>
      </c>
      <c r="E188" s="86" t="str">
        <f aca="false">appSymptome!D187</f>
        <v>Erektile Dysfunktion oder Impotenz</v>
      </c>
      <c r="F188" s="163" t="n">
        <f aca="false">IF($A$3,LOOKUP($E$5,datenbank_heilmittel_effekte!A$2:GQ$2,datenbank_heilmittel_effekte!A184:GQ184),LOOKUP($E$5,datenbank_heilmittel_effekte!A$284:GQ$284,datenbank_heilmittel_effekte!A466:GQ466))</f>
        <v>0</v>
      </c>
    </row>
    <row r="189" customFormat="false" ht="18.75" hidden="false" customHeight="false" outlineLevel="0" collapsed="false">
      <c r="A189" s="145" t="str">
        <f aca="false">heilmittel!AS196</f>
        <v>Glonoinum (Trinitr.)</v>
      </c>
      <c r="B189" s="145" t="n">
        <f aca="false">IF(NOT(ISBLANK(appSymptome!A188)),1,IF(C189&lt;&gt;"",2,3))</f>
        <v>2</v>
      </c>
      <c r="C189" s="72" t="str">
        <f aca="false">IF(appSymptome!B188="","",appSymptome!B188)</f>
        <v>Verhalten (m oder f)</v>
      </c>
      <c r="D189" s="73" t="str">
        <f aca="false">appSymptome!C188</f>
        <v>183</v>
      </c>
      <c r="E189" s="74" t="str">
        <f aca="false">appSymptome!D188</f>
        <v>Exzessives sexuelles Verlangen, abnormales Verlangen</v>
      </c>
      <c r="F189" s="161" t="n">
        <f aca="false">IF($A$3,LOOKUP($E$5,datenbank_heilmittel_effekte!A$2:GQ$2,datenbank_heilmittel_effekte!A185:GQ185),LOOKUP($E$5,datenbank_heilmittel_effekte!A$284:GQ$284,datenbank_heilmittel_effekte!A467:GQ467))</f>
        <v>0</v>
      </c>
    </row>
    <row r="190" customFormat="false" ht="18.75" hidden="false" customHeight="false" outlineLevel="0" collapsed="false">
      <c r="A190" s="145" t="str">
        <f aca="false">heilmittel!AS197</f>
        <v>Gossypium Herbaceum</v>
      </c>
      <c r="B190" s="145" t="n">
        <f aca="false">IF(NOT(ISBLANK(appSymptome!A189)),1,IF(C190&lt;&gt;"",2,3))</f>
        <v>3</v>
      </c>
      <c r="C190" s="90" t="inlineStr">
        <f aca="false">IF(appSymptome!B189="","",appSymptome!B189)</f>
        <is>
          <t/>
        </is>
      </c>
      <c r="D190" s="91" t="str">
        <f aca="false">appSymptome!C189</f>
        <v>184</v>
      </c>
      <c r="E190" s="92" t="str">
        <f aca="false">appSymptome!D189</f>
        <v>Vermindertes oder fehlendes sexuelles Verlangen</v>
      </c>
      <c r="F190" s="164" t="n">
        <f aca="false">IF($A$3,LOOKUP($E$5,datenbank_heilmittel_effekte!A$2:GQ$2,datenbank_heilmittel_effekte!A186:GQ186),LOOKUP($E$5,datenbank_heilmittel_effekte!A$284:GQ$284,datenbank_heilmittel_effekte!A468:GQ468))</f>
        <v>0</v>
      </c>
    </row>
    <row r="191" customFormat="false" ht="36.6" hidden="false" customHeight="true" outlineLevel="0" collapsed="false">
      <c r="A191" s="145" t="str">
        <f aca="false">heilmittel!AS198</f>
        <v>Graphites</v>
      </c>
      <c r="B191" s="145" t="n">
        <f aca="false">IF(NOT(ISBLANK(appSymptome!A190)),1,IF(C191&lt;&gt;"",2,3))</f>
        <v>1</v>
      </c>
      <c r="C191" s="72" t="str">
        <f aca="false">IF(appSymptome!B190="","",appSymptome!B190)</f>
        <v>Harnwege: Schmerzen</v>
      </c>
      <c r="D191" s="73" t="str">
        <f aca="false">appSymptome!C190</f>
        <v>185</v>
      </c>
      <c r="E191" s="74" t="str">
        <f aca="false">appSymptome!D190</f>
        <v>Nierenschmerzen (Nephralgie, Nierenkolik)</v>
      </c>
      <c r="F191" s="161" t="n">
        <f aca="false">IF($A$3,LOOKUP($E$5,datenbank_heilmittel_effekte!A$2:GQ$2,datenbank_heilmittel_effekte!A187:GQ187),LOOKUP($E$5,datenbank_heilmittel_effekte!A$284:GQ$284,datenbank_heilmittel_effekte!A469:GQ469))</f>
        <v>0</v>
      </c>
    </row>
    <row r="192" customFormat="false" ht="18" hidden="false" customHeight="false" outlineLevel="0" collapsed="false">
      <c r="A192" s="145" t="str">
        <f aca="false">heilmittel!AS199</f>
        <v>Gratiola Officinalis</v>
      </c>
      <c r="B192" s="145" t="n">
        <f aca="false">IF(NOT(ISBLANK(appSymptome!A191)),1,IF(C192&lt;&gt;"",2,3))</f>
        <v>3</v>
      </c>
      <c r="C192" s="72" t="inlineStr">
        <f aca="false">IF(appSymptome!B191="","",appSymptome!B191)</f>
        <is>
          <t/>
        </is>
      </c>
      <c r="D192" s="73" t="str">
        <f aca="false">appSymptome!C191</f>
        <v>186</v>
      </c>
      <c r="E192" s="74" t="str">
        <f aca="false">appSymptome!D191</f>
        <v>Blasenschmerzen (Zystitis, Dysurie, Blasentenesmen)</v>
      </c>
      <c r="F192" s="161" t="n">
        <f aca="false">IF($A$3,LOOKUP($E$5,datenbank_heilmittel_effekte!A$2:GQ$2,datenbank_heilmittel_effekte!A188:GQ188),LOOKUP($E$5,datenbank_heilmittel_effekte!A$284:GQ$284,datenbank_heilmittel_effekte!A470:GQ470))</f>
        <v>0</v>
      </c>
    </row>
    <row r="193" customFormat="false" ht="18" hidden="false" customHeight="false" outlineLevel="0" collapsed="false">
      <c r="A193" s="145" t="str">
        <f aca="false">heilmittel!AS200</f>
        <v>Guaiacum</v>
      </c>
      <c r="B193" s="145" t="n">
        <f aca="false">IF(NOT(ISBLANK(appSymptome!A192)),1,IF(C193&lt;&gt;"",2,3))</f>
        <v>3</v>
      </c>
      <c r="C193" s="72" t="inlineStr">
        <f aca="false">IF(appSymptome!B192="","",appSymptome!B192)</f>
        <is>
          <t/>
        </is>
      </c>
      <c r="D193" s="73" t="str">
        <f aca="false">appSymptome!C192</f>
        <v>187</v>
      </c>
      <c r="E193" s="74" t="str">
        <f aca="false">appSymptome!D192</f>
        <v>Harnröhrenschmerz während der Miktion, brennender Urin</v>
      </c>
      <c r="F193" s="161" t="n">
        <f aca="false">IF($A$3,LOOKUP($E$5,datenbank_heilmittel_effekte!A$2:GQ$2,datenbank_heilmittel_effekte!A189:GQ189),LOOKUP($E$5,datenbank_heilmittel_effekte!A$284:GQ$284,datenbank_heilmittel_effekte!A471:GQ471))</f>
        <v>0</v>
      </c>
    </row>
    <row r="194" customFormat="false" ht="18.75" hidden="false" customHeight="false" outlineLevel="0" collapsed="false">
      <c r="A194" s="145" t="str">
        <f aca="false">heilmittel!AS201</f>
        <v>Guarea Trichiloides</v>
      </c>
      <c r="B194" s="145" t="n">
        <f aca="false">IF(NOT(ISBLANK(appSymptome!A193)),1,IF(C194&lt;&gt;"",2,3))</f>
        <v>3</v>
      </c>
      <c r="C194" s="72" t="inlineStr">
        <f aca="false">IF(appSymptome!B193="","",appSymptome!B193)</f>
        <is>
          <t/>
        </is>
      </c>
      <c r="D194" s="73" t="str">
        <f aca="false">appSymptome!C193</f>
        <v>188</v>
      </c>
      <c r="E194" s="74" t="str">
        <f aca="false">appSymptome!D193</f>
        <v>Harnröhrenschmerz nach der Miktion, wund machender Urin</v>
      </c>
      <c r="F194" s="161" t="n">
        <f aca="false">IF($A$3,LOOKUP($E$5,datenbank_heilmittel_effekte!A$2:GQ$2,datenbank_heilmittel_effekte!A190:GQ190),LOOKUP($E$5,datenbank_heilmittel_effekte!A$284:GQ$284,datenbank_heilmittel_effekte!A472:GQ472))</f>
        <v>0</v>
      </c>
    </row>
    <row r="195" customFormat="false" ht="18.75" hidden="false" customHeight="false" outlineLevel="0" collapsed="false">
      <c r="A195" s="145" t="str">
        <f aca="false">heilmittel!AS202</f>
        <v>Gymnocladus Canaden.</v>
      </c>
      <c r="B195" s="145" t="n">
        <f aca="false">IF(NOT(ISBLANK(appSymptome!A194)),1,IF(C195&lt;&gt;"",2,3))</f>
        <v>2</v>
      </c>
      <c r="C195" s="78" t="str">
        <f aca="false">IF(appSymptome!B194="","",appSymptome!B194)</f>
        <v>Miktion</v>
      </c>
      <c r="D195" s="79" t="str">
        <f aca="false">appSymptome!C194</f>
        <v>189</v>
      </c>
      <c r="E195" s="80" t="str">
        <f aca="false">appSymptome!D194</f>
        <v>Häufiger Drang zum Wasser lassen (Pollakisurie)</v>
      </c>
      <c r="F195" s="162" t="n">
        <f aca="false">IF($A$3,LOOKUP($E$5,datenbank_heilmittel_effekte!A$2:GQ$2,datenbank_heilmittel_effekte!A191:GQ191),LOOKUP($E$5,datenbank_heilmittel_effekte!A$284:GQ$284,datenbank_heilmittel_effekte!A473:GQ473))</f>
        <v>0</v>
      </c>
    </row>
    <row r="196" customFormat="false" ht="18" hidden="false" customHeight="false" outlineLevel="0" collapsed="false">
      <c r="A196" s="145" t="str">
        <f aca="false">heilmittel!AS203</f>
        <v>Haloperidol</v>
      </c>
      <c r="B196" s="145" t="n">
        <f aca="false">IF(NOT(ISBLANK(appSymptome!A195)),1,IF(C196&lt;&gt;"",2,3))</f>
        <v>3</v>
      </c>
      <c r="C196" s="72" t="inlineStr">
        <f aca="false">IF(appSymptome!B195="","",appSymptome!B195)</f>
        <is>
          <t/>
        </is>
      </c>
      <c r="D196" s="73" t="str">
        <f aca="false">appSymptome!C195</f>
        <v>190</v>
      </c>
      <c r="E196" s="74" t="str">
        <f aca="false">appSymptome!D195</f>
        <v>Urinretention, schwierige Miktion</v>
      </c>
      <c r="F196" s="161" t="n">
        <f aca="false">IF($A$3,LOOKUP($E$5,datenbank_heilmittel_effekte!A$2:GQ$2,datenbank_heilmittel_effekte!A192:GQ192),LOOKUP($E$5,datenbank_heilmittel_effekte!A$284:GQ$284,datenbank_heilmittel_effekte!A474:GQ474))</f>
        <v>0</v>
      </c>
    </row>
    <row r="197" customFormat="false" ht="18.75" hidden="false" customHeight="false" outlineLevel="0" collapsed="false">
      <c r="A197" s="145" t="str">
        <f aca="false">heilmittel!AS204</f>
        <v>Hamamelis Virginica</v>
      </c>
      <c r="B197" s="145" t="n">
        <f aca="false">IF(NOT(ISBLANK(appSymptome!A196)),1,IF(C197&lt;&gt;"",2,3))</f>
        <v>3</v>
      </c>
      <c r="C197" s="84" t="inlineStr">
        <f aca="false">IF(appSymptome!B196="","",appSymptome!B196)</f>
        <is>
          <t/>
        </is>
      </c>
      <c r="D197" s="85" t="str">
        <f aca="false">appSymptome!C196</f>
        <v>191</v>
      </c>
      <c r="E197" s="86" t="str">
        <f aca="false">appSymptome!D196</f>
        <v>Inkontinenz, unfreiwilliger Urinabgang (Enuresis)</v>
      </c>
      <c r="F197" s="163" t="n">
        <f aca="false">IF($A$3,LOOKUP($E$5,datenbank_heilmittel_effekte!A$2:GQ$2,datenbank_heilmittel_effekte!A193:GQ193),LOOKUP($E$5,datenbank_heilmittel_effekte!A$284:GQ$284,datenbank_heilmittel_effekte!A475:GQ475))</f>
        <v>0</v>
      </c>
    </row>
    <row r="198" customFormat="false" ht="18.75" hidden="false" customHeight="false" outlineLevel="0" collapsed="false">
      <c r="A198" s="145" t="str">
        <f aca="false">heilmittel!AS205</f>
        <v>Hedera Helix(Lierre)</v>
      </c>
      <c r="B198" s="145" t="n">
        <f aca="false">IF(NOT(ISBLANK(appSymptome!A197)),1,IF(C198&lt;&gt;"",2,3))</f>
        <v>2</v>
      </c>
      <c r="C198" s="72" t="str">
        <f aca="false">IF(appSymptome!B197="","",appSymptome!B197)</f>
        <v>Urin</v>
      </c>
      <c r="D198" s="73" t="str">
        <f aca="false">appSymptome!C197</f>
        <v>192</v>
      </c>
      <c r="E198" s="74" t="str">
        <f aca="false">appSymptome!D197</f>
        <v>Konzentrierter, spärlicher Urin (Oligurie)</v>
      </c>
      <c r="F198" s="161" t="n">
        <f aca="false">IF($A$3,LOOKUP($E$5,datenbank_heilmittel_effekte!A$2:GQ$2,datenbank_heilmittel_effekte!A194:GQ194),LOOKUP($E$5,datenbank_heilmittel_effekte!A$284:GQ$284,datenbank_heilmittel_effekte!A476:GQ476))</f>
        <v>0</v>
      </c>
    </row>
    <row r="199" customFormat="false" ht="18" hidden="false" customHeight="false" outlineLevel="0" collapsed="false">
      <c r="A199" s="145" t="str">
        <f aca="false">heilmittel!AS206</f>
        <v>Hekla Lava</v>
      </c>
      <c r="B199" s="145" t="n">
        <f aca="false">IF(NOT(ISBLANK(appSymptome!A198)),1,IF(C199&lt;&gt;"",2,3))</f>
        <v>3</v>
      </c>
      <c r="C199" s="72" t="inlineStr">
        <f aca="false">IF(appSymptome!B198="","",appSymptome!B198)</f>
        <is>
          <t/>
        </is>
      </c>
      <c r="D199" s="73" t="str">
        <f aca="false">appSymptome!C198</f>
        <v>193</v>
      </c>
      <c r="E199" s="74" t="str">
        <f aca="false">appSymptome!D198</f>
        <v>Dünner, sehr reichlicher Urin (Polyurie)</v>
      </c>
      <c r="F199" s="161" t="n">
        <f aca="false">IF($A$3,LOOKUP($E$5,datenbank_heilmittel_effekte!A$2:GQ$2,datenbank_heilmittel_effekte!A195:GQ195),LOOKUP($E$5,datenbank_heilmittel_effekte!A$284:GQ$284,datenbank_heilmittel_effekte!A477:GQ477))</f>
        <v>0</v>
      </c>
    </row>
    <row r="200" customFormat="false" ht="18" hidden="false" customHeight="false" outlineLevel="0" collapsed="false">
      <c r="A200" s="145" t="str">
        <f aca="false">heilmittel!AS207</f>
        <v>Helleborus Niger</v>
      </c>
      <c r="B200" s="145" t="n">
        <f aca="false">IF(NOT(ISBLANK(appSymptome!A199)),1,IF(C200&lt;&gt;"",2,3))</f>
        <v>3</v>
      </c>
      <c r="C200" s="72" t="inlineStr">
        <f aca="false">IF(appSymptome!B199="","",appSymptome!B199)</f>
        <is>
          <t/>
        </is>
      </c>
      <c r="D200" s="73" t="str">
        <f aca="false">appSymptome!C199</f>
        <v>194</v>
      </c>
      <c r="E200" s="74" t="str">
        <f aca="false">appSymptome!D199</f>
        <v>Flockiger Urin, Blut- oder Zellbeimengungen</v>
      </c>
      <c r="F200" s="161" t="n">
        <f aca="false">IF($A$3,LOOKUP($E$5,datenbank_heilmittel_effekte!A$2:GQ$2,datenbank_heilmittel_effekte!A196:GQ196),LOOKUP($E$5,datenbank_heilmittel_effekte!A$284:GQ$284,datenbank_heilmittel_effekte!A478:GQ478))</f>
        <v>0</v>
      </c>
    </row>
    <row r="201" customFormat="false" ht="18" hidden="false" customHeight="false" outlineLevel="0" collapsed="false">
      <c r="A201" s="145" t="str">
        <f aca="false">heilmittel!AS208</f>
        <v>Helonias Dioica</v>
      </c>
      <c r="B201" s="145" t="n">
        <f aca="false">IF(NOT(ISBLANK(appSymptome!A200)),1,IF(C201&lt;&gt;"",2,3))</f>
        <v>3</v>
      </c>
      <c r="C201" s="72" t="inlineStr">
        <f aca="false">IF(appSymptome!B200="","",appSymptome!B200)</f>
        <is>
          <t/>
        </is>
      </c>
      <c r="D201" s="73" t="str">
        <f aca="false">appSymptome!C200</f>
        <v>195</v>
      </c>
      <c r="E201" s="74" t="str">
        <f aca="false">appSymptome!D200</f>
        <v>Eiweisshaltiger Urin (Albuminurie)</v>
      </c>
      <c r="F201" s="161" t="n">
        <f aca="false">IF($A$3,LOOKUP($E$5,datenbank_heilmittel_effekte!A$2:GQ$2,datenbank_heilmittel_effekte!A197:GQ197),LOOKUP($E$5,datenbank_heilmittel_effekte!A$284:GQ$284,datenbank_heilmittel_effekte!A479:GQ479))</f>
        <v>0</v>
      </c>
    </row>
    <row r="202" customFormat="false" ht="18.75" hidden="false" customHeight="false" outlineLevel="0" collapsed="false">
      <c r="A202" s="145" t="str">
        <f aca="false">heilmittel!AS209</f>
        <v>Hepar Sulfuris</v>
      </c>
      <c r="B202" s="145" t="n">
        <f aca="false">IF(NOT(ISBLANK(appSymptome!A201)),1,IF(C202&lt;&gt;"",2,3))</f>
        <v>3</v>
      </c>
      <c r="C202" s="72" t="inlineStr">
        <f aca="false">IF(appSymptome!B201="","",appSymptome!B201)</f>
        <is>
          <t/>
        </is>
      </c>
      <c r="D202" s="73" t="str">
        <f aca="false">appSymptome!C201</f>
        <v>196</v>
      </c>
      <c r="E202" s="74" t="str">
        <f aca="false">appSymptome!D201</f>
        <v>Sedimente im Urin (Phosphat, Ziegelmehl etc.)</v>
      </c>
      <c r="F202" s="161" t="n">
        <f aca="false">IF($A$3,LOOKUP($E$5,datenbank_heilmittel_effekte!A$2:GQ$2,datenbank_heilmittel_effekte!A198:GQ198),LOOKUP($E$5,datenbank_heilmittel_effekte!A$284:GQ$284,datenbank_heilmittel_effekte!A480:GQ480))</f>
        <v>0</v>
      </c>
    </row>
    <row r="203" customFormat="false" ht="49.15" hidden="false" customHeight="true" outlineLevel="0" collapsed="false">
      <c r="A203" s="145" t="str">
        <f aca="false">heilmittel!AS210</f>
        <v>Hippomanes</v>
      </c>
      <c r="B203" s="145" t="n">
        <f aca="false">IF(NOT(ISBLANK(appSymptome!A202)),1,IF(C203&lt;&gt;"",2,3))</f>
        <v>1</v>
      </c>
      <c r="C203" s="96" t="str">
        <f aca="false">IF(appSymptome!B202="","",appSymptome!B202)</f>
        <v>Rücken und Wirbelsäule: allgemeiner Aspekt</v>
      </c>
      <c r="D203" s="97" t="str">
        <f aca="false">appSymptome!C202</f>
        <v>197</v>
      </c>
      <c r="E203" s="98" t="str">
        <f aca="false">appSymptome!D202</f>
        <v>Steifer Nacken oder Kopf wird infolge Spasmen hinten gezogen</v>
      </c>
      <c r="F203" s="165" t="n">
        <f aca="false">IF($A$3,LOOKUP($E$5,datenbank_heilmittel_effekte!A$2:GQ$2,datenbank_heilmittel_effekte!A199:GQ199),LOOKUP($E$5,datenbank_heilmittel_effekte!A$284:GQ$284,datenbank_heilmittel_effekte!A481:GQ481))</f>
        <v>1</v>
      </c>
    </row>
    <row r="204" customFormat="false" ht="18.75" hidden="false" customHeight="false" outlineLevel="0" collapsed="false">
      <c r="A204" s="145" t="str">
        <f aca="false">heilmittel!AS211</f>
        <v>Histaminum Muriatic.</v>
      </c>
      <c r="B204" s="145" t="n">
        <f aca="false">IF(NOT(ISBLANK(appSymptome!A203)),1,IF(C204&lt;&gt;"",2,3))</f>
        <v>3</v>
      </c>
      <c r="C204" s="72" t="inlineStr">
        <f aca="false">IF(appSymptome!B203="","",appSymptome!B203)</f>
        <is>
          <t/>
        </is>
      </c>
      <c r="D204" s="73" t="str">
        <f aca="false">appSymptome!C203</f>
        <v>198</v>
      </c>
      <c r="E204" s="74" t="str">
        <f aca="false">appSymptome!D203</f>
        <v>Kältegefühl im Rücken (mit Zittern)</v>
      </c>
      <c r="F204" s="161" t="n">
        <f aca="false">IF($A$3,LOOKUP($E$5,datenbank_heilmittel_effekte!A$2:GQ$2,datenbank_heilmittel_effekte!A200:GQ200),LOOKUP($E$5,datenbank_heilmittel_effekte!A$284:GQ$284,datenbank_heilmittel_effekte!A482:GQ482))</f>
        <v>0</v>
      </c>
    </row>
    <row r="205" customFormat="false" ht="51.6" hidden="false" customHeight="true" outlineLevel="0" collapsed="false">
      <c r="A205" s="145" t="str">
        <f aca="false">heilmittel!AS212</f>
        <v>Hydrastis Canadensis</v>
      </c>
      <c r="B205" s="145" t="n">
        <f aca="false">IF(NOT(ISBLANK(appSymptome!A204)),1,IF(C205&lt;&gt;"",2,3))</f>
        <v>2</v>
      </c>
      <c r="C205" s="78" t="str">
        <f aca="false">IF(appSymptome!B204="","",appSymptome!B204)</f>
        <v>Rücken und Wirbelsäule: Schmerzlokalisation</v>
      </c>
      <c r="D205" s="79" t="str">
        <f aca="false">appSymptome!C204</f>
        <v>199</v>
      </c>
      <c r="E205" s="80" t="str">
        <f aca="false">appSymptome!D204</f>
        <v>Schmerzen im Nacken, im Bereich der Nackenmuskulatur</v>
      </c>
      <c r="F205" s="162" t="n">
        <f aca="false">IF($A$3,LOOKUP($E$5,datenbank_heilmittel_effekte!A$2:GQ$2,datenbank_heilmittel_effekte!A201:GQ201),LOOKUP($E$5,datenbank_heilmittel_effekte!A$284:GQ$284,datenbank_heilmittel_effekte!A483:GQ483))</f>
        <v>1</v>
      </c>
    </row>
    <row r="206" customFormat="false" ht="18" hidden="false" customHeight="false" outlineLevel="0" collapsed="false">
      <c r="A206" s="145" t="str">
        <f aca="false">heilmittel!AS213</f>
        <v>Hydrocotyle Asiatica</v>
      </c>
      <c r="B206" s="145" t="n">
        <f aca="false">IF(NOT(ISBLANK(appSymptome!A205)),1,IF(C206&lt;&gt;"",2,3))</f>
        <v>3</v>
      </c>
      <c r="C206" s="72" t="inlineStr">
        <f aca="false">IF(appSymptome!B205="","",appSymptome!B205)</f>
        <is>
          <t/>
        </is>
      </c>
      <c r="D206" s="73" t="str">
        <f aca="false">appSymptome!C205</f>
        <v>200</v>
      </c>
      <c r="E206" s="74" t="str">
        <f aca="false">appSymptome!D205</f>
        <v>Rückenschmerzen (Höhe BWS)</v>
      </c>
      <c r="F206" s="161" t="n">
        <f aca="false">IF($A$3,LOOKUP($E$5,datenbank_heilmittel_effekte!A$2:GQ$2,datenbank_heilmittel_effekte!A202:GQ202),LOOKUP($E$5,datenbank_heilmittel_effekte!A$284:GQ$284,datenbank_heilmittel_effekte!A484:GQ484))</f>
        <v>0</v>
      </c>
    </row>
    <row r="207" customFormat="false" ht="18" hidden="false" customHeight="false" outlineLevel="0" collapsed="false">
      <c r="A207" s="145" t="str">
        <f aca="false">heilmittel!AS214</f>
        <v>Hydrocyanicum Acidum</v>
      </c>
      <c r="B207" s="145" t="n">
        <f aca="false">IF(NOT(ISBLANK(appSymptome!A206)),1,IF(C207&lt;&gt;"",2,3))</f>
        <v>3</v>
      </c>
      <c r="C207" s="72" t="inlineStr">
        <f aca="false">IF(appSymptome!B206="","",appSymptome!B206)</f>
        <is>
          <t/>
        </is>
      </c>
      <c r="D207" s="73" t="str">
        <f aca="false">appSymptome!C206</f>
        <v>201</v>
      </c>
      <c r="E207" s="74" t="str">
        <f aca="false">appSymptome!D206</f>
        <v>Rückenschmerzen (Höhe LWS und Sacrum)</v>
      </c>
      <c r="F207" s="161" t="n">
        <f aca="false">IF($A$3,LOOKUP($E$5,datenbank_heilmittel_effekte!A$2:GQ$2,datenbank_heilmittel_effekte!A203:GQ203),LOOKUP($E$5,datenbank_heilmittel_effekte!A$284:GQ$284,datenbank_heilmittel_effekte!A485:GQ485))</f>
        <v>0</v>
      </c>
    </row>
    <row r="208" customFormat="false" ht="18.75" hidden="false" customHeight="false" outlineLevel="0" collapsed="false">
      <c r="A208" s="145" t="str">
        <f aca="false">heilmittel!AS215</f>
        <v>Hydrophobinum(Lyss.)</v>
      </c>
      <c r="B208" s="145" t="n">
        <f aca="false">IF(NOT(ISBLANK(appSymptome!A207)),1,IF(C208&lt;&gt;"",2,3))</f>
        <v>3</v>
      </c>
      <c r="C208" s="84" t="inlineStr">
        <f aca="false">IF(appSymptome!B207="","",appSymptome!B207)</f>
        <is>
          <t/>
        </is>
      </c>
      <c r="D208" s="85" t="str">
        <f aca="false">appSymptome!C207</f>
        <v>202</v>
      </c>
      <c r="E208" s="86" t="str">
        <f aca="false">appSymptome!D207</f>
        <v>Rückenschmerzen (Sitzbein)</v>
      </c>
      <c r="F208" s="163" t="n">
        <f aca="false">IF($A$3,LOOKUP($E$5,datenbank_heilmittel_effekte!A$2:GQ$2,datenbank_heilmittel_effekte!A204:GQ204),LOOKUP($E$5,datenbank_heilmittel_effekte!A$284:GQ$284,datenbank_heilmittel_effekte!A486:GQ486))</f>
        <v>1</v>
      </c>
    </row>
    <row r="209" customFormat="false" ht="63" hidden="false" customHeight="true" outlineLevel="0" collapsed="false">
      <c r="A209" s="145" t="str">
        <f aca="false">heilmittel!AS216</f>
        <v>Hyosciamus Niger</v>
      </c>
      <c r="B209" s="145" t="n">
        <f aca="false">IF(NOT(ISBLANK(appSymptome!A208)),1,IF(C209&lt;&gt;"",2,3))</f>
        <v>2</v>
      </c>
      <c r="C209" s="78" t="str">
        <f aca="false">IF(appSymptome!B208="","",appSymptome!B208)</f>
        <v>Rücken und Wirbelsäule: Schmerzcharakteristika</v>
      </c>
      <c r="D209" s="79" t="str">
        <f aca="false">appSymptome!C208</f>
        <v>203</v>
      </c>
      <c r="E209" s="80" t="str">
        <f aca="false">appSymptome!D208</f>
        <v>Dumpfer Schmerz (brennend, schwach, zerschlagen, gequetscht)</v>
      </c>
      <c r="F209" s="162" t="n">
        <f aca="false">IF($A$3,LOOKUP($E$5,datenbank_heilmittel_effekte!A$2:GQ$2,datenbank_heilmittel_effekte!A205:GQ205),LOOKUP($E$5,datenbank_heilmittel_effekte!A$284:GQ$284,datenbank_heilmittel_effekte!A487:GQ487))</f>
        <v>3</v>
      </c>
    </row>
    <row r="210" customFormat="false" ht="18.75" hidden="false" customHeight="false" outlineLevel="0" collapsed="false">
      <c r="A210" s="145" t="str">
        <f aca="false">heilmittel!AS217</f>
        <v>Hypericum Perforatum</v>
      </c>
      <c r="B210" s="145" t="n">
        <f aca="false">IF(NOT(ISBLANK(appSymptome!A209)),1,IF(C210&lt;&gt;"",2,3))</f>
        <v>3</v>
      </c>
      <c r="C210" s="84" t="inlineStr">
        <f aca="false">IF(appSymptome!B209="","",appSymptome!B209)</f>
        <is>
          <t/>
        </is>
      </c>
      <c r="D210" s="85" t="str">
        <f aca="false">appSymptome!C209</f>
        <v>204</v>
      </c>
      <c r="E210" s="86" t="str">
        <f aca="false">appSymptome!D209</f>
        <v>Scharfer, plötzlicher Schmerz, stechend, ziehend</v>
      </c>
      <c r="F210" s="163" t="n">
        <f aca="false">IF($A$3,LOOKUP($E$5,datenbank_heilmittel_effekte!A$2:GQ$2,datenbank_heilmittel_effekte!A206:GQ206),LOOKUP($E$5,datenbank_heilmittel_effekte!A$284:GQ$284,datenbank_heilmittel_effekte!A488:GQ488))</f>
        <v>3</v>
      </c>
    </row>
    <row r="211" customFormat="false" ht="51" hidden="false" customHeight="true" outlineLevel="0" collapsed="false">
      <c r="A211" s="145" t="str">
        <f aca="false">heilmittel!AS218</f>
        <v>Iberis Amara</v>
      </c>
      <c r="B211" s="145" t="n">
        <f aca="false">IF(NOT(ISBLANK(appSymptome!A210)),1,IF(C211&lt;&gt;"",2,3))</f>
        <v>2</v>
      </c>
      <c r="C211" s="72" t="str">
        <f aca="false">IF(appSymptome!B210="","",appSymptome!B210)</f>
        <v>Rücken und Wirbelsäule: Schmerzmodalitäten</v>
      </c>
      <c r="D211" s="73" t="str">
        <f aca="false">appSymptome!C210</f>
        <v>205</v>
      </c>
      <c r="E211" s="74" t="str">
        <f aca="false">appSymptome!D210</f>
        <v>WS-Schmerz: Sitzen verschlechtert</v>
      </c>
      <c r="F211" s="161" t="n">
        <f aca="false">IF($A$3,LOOKUP($E$5,datenbank_heilmittel_effekte!A$2:GQ$2,datenbank_heilmittel_effekte!A207:GQ207),LOOKUP($E$5,datenbank_heilmittel_effekte!A$284:GQ$284,datenbank_heilmittel_effekte!A489:GQ489))</f>
        <v>0</v>
      </c>
    </row>
    <row r="212" customFormat="false" ht="18" hidden="false" customHeight="false" outlineLevel="0" collapsed="false">
      <c r="A212" s="145" t="str">
        <f aca="false">heilmittel!AS219</f>
        <v>Ignatia Amara</v>
      </c>
      <c r="B212" s="145" t="n">
        <f aca="false">IF(NOT(ISBLANK(appSymptome!A211)),1,IF(C212&lt;&gt;"",2,3))</f>
        <v>3</v>
      </c>
      <c r="C212" s="72" t="inlineStr">
        <f aca="false">IF(appSymptome!B211="","",appSymptome!B211)</f>
        <is>
          <t/>
        </is>
      </c>
      <c r="D212" s="73" t="str">
        <f aca="false">appSymptome!C211</f>
        <v>206</v>
      </c>
      <c r="E212" s="74" t="str">
        <f aca="false">appSymptome!D211</f>
        <v>WS-Schmerz: Stehen oder Bücken verschlechtert</v>
      </c>
      <c r="F212" s="161" t="n">
        <f aca="false">IF($A$3,LOOKUP($E$5,datenbank_heilmittel_effekte!A$2:GQ$2,datenbank_heilmittel_effekte!A208:GQ208),LOOKUP($E$5,datenbank_heilmittel_effekte!A$284:GQ$284,datenbank_heilmittel_effekte!A490:GQ490))</f>
        <v>0</v>
      </c>
    </row>
    <row r="213" customFormat="false" ht="18.75" hidden="false" customHeight="false" outlineLevel="0" collapsed="false">
      <c r="A213" s="145" t="str">
        <f aca="false">heilmittel!AS220</f>
        <v>Indigo</v>
      </c>
      <c r="B213" s="145" t="n">
        <f aca="false">IF(NOT(ISBLANK(appSymptome!A212)),1,IF(C213&lt;&gt;"",2,3))</f>
        <v>3</v>
      </c>
      <c r="C213" s="90" t="inlineStr">
        <f aca="false">IF(appSymptome!B212="","",appSymptome!B212)</f>
        <is>
          <t/>
        </is>
      </c>
      <c r="D213" s="91" t="str">
        <f aca="false">appSymptome!C212</f>
        <v>207</v>
      </c>
      <c r="E213" s="92" t="str">
        <f aca="false">appSymptome!D212</f>
        <v>WS-Schmerz: fortgesetzte Bewegung bessert</v>
      </c>
      <c r="F213" s="164" t="n">
        <f aca="false">IF($A$3,LOOKUP($E$5,datenbank_heilmittel_effekte!A$2:GQ$2,datenbank_heilmittel_effekte!A209:GQ209),LOOKUP($E$5,datenbank_heilmittel_effekte!A$284:GQ$284,datenbank_heilmittel_effekte!A491:GQ491))</f>
        <v>0</v>
      </c>
    </row>
    <row r="214" customFormat="false" ht="51.6" hidden="false" customHeight="true" outlineLevel="0" collapsed="false">
      <c r="A214" s="145" t="str">
        <f aca="false">heilmittel!AS221</f>
        <v>Indium Metallicum</v>
      </c>
      <c r="B214" s="145" t="n">
        <f aca="false">IF(NOT(ISBLANK(appSymptome!A213)),1,IF(C214&lt;&gt;"",2,3))</f>
        <v>1</v>
      </c>
      <c r="C214" s="72" t="str">
        <f aca="false">IF(appSymptome!B213="","",appSymptome!B213)</f>
        <v>Gliedmassen und Extremitäten: Allgemeines</v>
      </c>
      <c r="D214" s="73" t="str">
        <f aca="false">appSymptome!C213</f>
        <v>208</v>
      </c>
      <c r="E214" s="74" t="str">
        <f aca="false">appSymptome!D213</f>
        <v>Heisse Hände und/od. Füsse</v>
      </c>
      <c r="F214" s="161" t="n">
        <f aca="false">IF($A$3,LOOKUP($E$5,datenbank_heilmittel_effekte!A$2:GQ$2,datenbank_heilmittel_effekte!A210:GQ210),LOOKUP($E$5,datenbank_heilmittel_effekte!A$284:GQ$284,datenbank_heilmittel_effekte!A492:GQ492))</f>
        <v>0</v>
      </c>
    </row>
    <row r="215" customFormat="false" ht="18" hidden="false" customHeight="false" outlineLevel="0" collapsed="false">
      <c r="A215" s="145" t="str">
        <f aca="false">heilmittel!AS222</f>
        <v>Influenzinum</v>
      </c>
      <c r="B215" s="145" t="n">
        <f aca="false">IF(NOT(ISBLANK(appSymptome!A214)),1,IF(C215&lt;&gt;"",2,3))</f>
        <v>3</v>
      </c>
      <c r="C215" s="72" t="inlineStr">
        <f aca="false">IF(appSymptome!B214="","",appSymptome!B214)</f>
        <is>
          <t/>
        </is>
      </c>
      <c r="D215" s="73" t="str">
        <f aca="false">appSymptome!C214</f>
        <v>209</v>
      </c>
      <c r="E215" s="74" t="str">
        <f aca="false">appSymptome!D214</f>
        <v>Kalte Hände und/od. Füsse</v>
      </c>
      <c r="F215" s="161" t="n">
        <f aca="false">IF($A$3,LOOKUP($E$5,datenbank_heilmittel_effekte!A$2:GQ$2,datenbank_heilmittel_effekte!A211:GQ211),LOOKUP($E$5,datenbank_heilmittel_effekte!A$284:GQ$284,datenbank_heilmittel_effekte!A493:GQ493))</f>
        <v>0</v>
      </c>
    </row>
    <row r="216" customFormat="false" ht="18" hidden="false" customHeight="false" outlineLevel="0" collapsed="false">
      <c r="A216" s="145" t="str">
        <f aca="false">heilmittel!AS223</f>
        <v>Inula Helenium</v>
      </c>
      <c r="B216" s="145" t="n">
        <f aca="false">IF(NOT(ISBLANK(appSymptome!A215)),1,IF(C216&lt;&gt;"",2,3))</f>
        <v>3</v>
      </c>
      <c r="C216" s="72" t="inlineStr">
        <f aca="false">IF(appSymptome!B215="","",appSymptome!B215)</f>
        <is>
          <t/>
        </is>
      </c>
      <c r="D216" s="73" t="str">
        <f aca="false">appSymptome!C215</f>
        <v>210</v>
      </c>
      <c r="E216" s="74" t="str">
        <f aca="false">appSymptome!D215</f>
        <v>Stark schwitzende Hände und/od. Füsse</v>
      </c>
      <c r="F216" s="161" t="n">
        <f aca="false">IF($A$3,LOOKUP($E$5,datenbank_heilmittel_effekte!A$2:GQ$2,datenbank_heilmittel_effekte!A212:GQ212),LOOKUP($E$5,datenbank_heilmittel_effekte!A$284:GQ$284,datenbank_heilmittel_effekte!A494:GQ494))</f>
        <v>0</v>
      </c>
    </row>
    <row r="217" customFormat="false" ht="18" hidden="false" customHeight="false" outlineLevel="0" collapsed="false">
      <c r="A217" s="145" t="str">
        <f aca="false">heilmittel!AS224</f>
        <v>Iodoformium</v>
      </c>
      <c r="B217" s="145" t="n">
        <f aca="false">IF(NOT(ISBLANK(appSymptome!A216)),1,IF(C217&lt;&gt;"",2,3))</f>
        <v>3</v>
      </c>
      <c r="C217" s="72" t="inlineStr">
        <f aca="false">IF(appSymptome!B216="","",appSymptome!B216)</f>
        <is>
          <t/>
        </is>
      </c>
      <c r="D217" s="73" t="str">
        <f aca="false">appSymptome!C216</f>
        <v>211</v>
      </c>
      <c r="E217" s="74" t="str">
        <f aca="false">appSymptome!D216</f>
        <v>Plötzliche Zuckungen von Händen und/od. Beinen</v>
      </c>
      <c r="F217" s="161" t="n">
        <f aca="false">IF($A$3,LOOKUP($E$5,datenbank_heilmittel_effekte!A$2:GQ$2,datenbank_heilmittel_effekte!A213:GQ213),LOOKUP($E$5,datenbank_heilmittel_effekte!A$284:GQ$284,datenbank_heilmittel_effekte!A495:GQ495))</f>
        <v>0</v>
      </c>
    </row>
    <row r="218" customFormat="false" ht="18" hidden="false" customHeight="false" outlineLevel="0" collapsed="false">
      <c r="A218" s="145" t="str">
        <f aca="false">heilmittel!AS225</f>
        <v>Iodum</v>
      </c>
      <c r="B218" s="145" t="n">
        <f aca="false">IF(NOT(ISBLANK(appSymptome!A217)),1,IF(C218&lt;&gt;"",2,3))</f>
        <v>3</v>
      </c>
      <c r="C218" s="72" t="inlineStr">
        <f aca="false">IF(appSymptome!B217="","",appSymptome!B217)</f>
        <is>
          <t/>
        </is>
      </c>
      <c r="D218" s="73" t="str">
        <f aca="false">appSymptome!C217</f>
        <v>212</v>
      </c>
      <c r="E218" s="74" t="str">
        <f aca="false">appSymptome!D217</f>
        <v>Ständiges Zittern von Händen oder Beinen</v>
      </c>
      <c r="F218" s="161" t="n">
        <f aca="false">IF($A$3,LOOKUP($E$5,datenbank_heilmittel_effekte!A$2:GQ$2,datenbank_heilmittel_effekte!A214:GQ214),LOOKUP($E$5,datenbank_heilmittel_effekte!A$284:GQ$284,datenbank_heilmittel_effekte!A496:GQ496))</f>
        <v>0</v>
      </c>
    </row>
    <row r="219" customFormat="false" ht="18" hidden="false" customHeight="false" outlineLevel="0" collapsed="false">
      <c r="A219" s="145" t="str">
        <f aca="false">heilmittel!AS226</f>
        <v>Ipeca</v>
      </c>
      <c r="B219" s="145" t="n">
        <f aca="false">IF(NOT(ISBLANK(appSymptome!A218)),1,IF(C219&lt;&gt;"",2,3))</f>
        <v>3</v>
      </c>
      <c r="C219" s="72" t="inlineStr">
        <f aca="false">IF(appSymptome!B218="","",appSymptome!B218)</f>
        <is>
          <t/>
        </is>
      </c>
      <c r="D219" s="73" t="str">
        <f aca="false">appSymptome!C218</f>
        <v>213</v>
      </c>
      <c r="E219" s="74" t="str">
        <f aca="false">appSymptome!D218</f>
        <v>Schwellungen von Beinen, Knien, Knöcheln oder Füssen</v>
      </c>
      <c r="F219" s="161" t="n">
        <f aca="false">IF($A$3,LOOKUP($E$5,datenbank_heilmittel_effekte!A$2:GQ$2,datenbank_heilmittel_effekte!A215:GQ215),LOOKUP($E$5,datenbank_heilmittel_effekte!A$284:GQ$284,datenbank_heilmittel_effekte!A497:GQ497))</f>
        <v>0</v>
      </c>
    </row>
    <row r="220" customFormat="false" ht="18.75" hidden="false" customHeight="false" outlineLevel="0" collapsed="false">
      <c r="A220" s="145" t="str">
        <f aca="false">heilmittel!AS227</f>
        <v>Iris Versicolor</v>
      </c>
      <c r="B220" s="145" t="n">
        <f aca="false">IF(NOT(ISBLANK(appSymptome!A219)),1,IF(C220&lt;&gt;"",2,3))</f>
        <v>3</v>
      </c>
      <c r="C220" s="72" t="inlineStr">
        <f aca="false">IF(appSymptome!B219="","",appSymptome!B219)</f>
        <is>
          <t/>
        </is>
      </c>
      <c r="D220" s="73" t="str">
        <f aca="false">appSymptome!C219</f>
        <v>214</v>
      </c>
      <c r="E220" s="74" t="str">
        <f aca="false">appSymptome!D219</f>
        <v>Varikosis der Unterschenkel</v>
      </c>
      <c r="F220" s="161" t="n">
        <f aca="false">IF($A$3,LOOKUP($E$5,datenbank_heilmittel_effekte!A$2:GQ$2,datenbank_heilmittel_effekte!A216:GQ216),LOOKUP($E$5,datenbank_heilmittel_effekte!A$284:GQ$284,datenbank_heilmittel_effekte!A498:GQ498))</f>
        <v>0</v>
      </c>
    </row>
    <row r="221" customFormat="false" ht="48" hidden="false" customHeight="false" outlineLevel="0" collapsed="false">
      <c r="A221" s="145" t="str">
        <f aca="false">heilmittel!AS228</f>
        <v>Jaborandi</v>
      </c>
      <c r="B221" s="145" t="n">
        <f aca="false">IF(NOT(ISBLANK(appSymptome!A220)),1,IF(C221&lt;&gt;"",2,3))</f>
        <v>2</v>
      </c>
      <c r="C221" s="78" t="str">
        <f aca="false">IF(appSymptome!B220="","",appSymptome!B220)</f>
        <v>Gliedmassen und Extremitäten: Schmerzen und Empfindungen</v>
      </c>
      <c r="D221" s="79" t="str">
        <f aca="false">appSymptome!C220</f>
        <v>215</v>
      </c>
      <c r="E221" s="80" t="str">
        <f aca="false">appSymptome!D220</f>
        <v>Ischialgie, Kreuzschmerzen</v>
      </c>
      <c r="F221" s="162" t="n">
        <f aca="false">IF($A$3,LOOKUP($E$5,datenbank_heilmittel_effekte!A$2:GQ$2,datenbank_heilmittel_effekte!A217:GQ217),LOOKUP($E$5,datenbank_heilmittel_effekte!A$284:GQ$284,datenbank_heilmittel_effekte!A499:GQ499))</f>
        <v>7</v>
      </c>
    </row>
    <row r="222" customFormat="false" ht="18" hidden="false" customHeight="false" outlineLevel="0" collapsed="false">
      <c r="A222" s="145" t="str">
        <f aca="false">heilmittel!AS229</f>
        <v>Jacaranda Caroba</v>
      </c>
      <c r="B222" s="145" t="n">
        <f aca="false">IF(NOT(ISBLANK(appSymptome!A221)),1,IF(C222&lt;&gt;"",2,3))</f>
        <v>3</v>
      </c>
      <c r="C222" s="72" t="inlineStr">
        <f aca="false">IF(appSymptome!B221="","",appSymptome!B221)</f>
        <is>
          <t/>
        </is>
      </c>
      <c r="D222" s="73" t="str">
        <f aca="false">appSymptome!C221</f>
        <v>216</v>
      </c>
      <c r="E222" s="74" t="str">
        <f aca="false">appSymptome!D221</f>
        <v>Rheumatischer Gelenkschmerz, Gicht</v>
      </c>
      <c r="F222" s="161" t="n">
        <f aca="false">IF($A$3,LOOKUP($E$5,datenbank_heilmittel_effekte!A$2:GQ$2,datenbank_heilmittel_effekte!A218:GQ218),LOOKUP($E$5,datenbank_heilmittel_effekte!A$284:GQ$284,datenbank_heilmittel_effekte!A500:GQ500))</f>
        <v>3</v>
      </c>
    </row>
    <row r="223" customFormat="false" ht="18" hidden="false" customHeight="false" outlineLevel="0" collapsed="false">
      <c r="A223" s="145" t="str">
        <f aca="false">heilmittel!AS230</f>
        <v>Jatropha Curcas</v>
      </c>
      <c r="B223" s="145" t="n">
        <f aca="false">IF(NOT(ISBLANK(appSymptome!A222)),1,IF(C223&lt;&gt;"",2,3))</f>
        <v>3</v>
      </c>
      <c r="C223" s="72" t="inlineStr">
        <f aca="false">IF(appSymptome!B222="","",appSymptome!B222)</f>
        <is>
          <t/>
        </is>
      </c>
      <c r="D223" s="73" t="str">
        <f aca="false">appSymptome!C222</f>
        <v>217</v>
      </c>
      <c r="E223" s="74" t="str">
        <f aca="false">appSymptome!D222</f>
        <v>Dumpfer (Knochen-)Schmerz, Wundheits-, Zerschlagenheitsgefühl</v>
      </c>
      <c r="F223" s="161" t="n">
        <f aca="false">IF($A$3,LOOKUP($E$5,datenbank_heilmittel_effekte!A$2:GQ$2,datenbank_heilmittel_effekte!A219:GQ219),LOOKUP($E$5,datenbank_heilmittel_effekte!A$284:GQ$284,datenbank_heilmittel_effekte!A501:GQ501))</f>
        <v>0</v>
      </c>
    </row>
    <row r="224" customFormat="false" ht="18" hidden="false" customHeight="false" outlineLevel="0" collapsed="false">
      <c r="A224" s="145" t="str">
        <f aca="false">heilmittel!AS231</f>
        <v>Juglans (Cin./Regia)</v>
      </c>
      <c r="B224" s="145" t="n">
        <f aca="false">IF(NOT(ISBLANK(appSymptome!A223)),1,IF(C224&lt;&gt;"",2,3))</f>
        <v>3</v>
      </c>
      <c r="C224" s="72" t="inlineStr">
        <f aca="false">IF(appSymptome!B223="","",appSymptome!B223)</f>
        <is>
          <t/>
        </is>
      </c>
      <c r="D224" s="73" t="str">
        <f aca="false">appSymptome!C223</f>
        <v>218</v>
      </c>
      <c r="E224" s="74" t="str">
        <f aca="false">appSymptome!D223</f>
        <v>Parästhesien, Taubheitsgefühl</v>
      </c>
      <c r="F224" s="161" t="n">
        <f aca="false">IF($A$3,LOOKUP($E$5,datenbank_heilmittel_effekte!A$2:GQ$2,datenbank_heilmittel_effekte!A220:GQ220),LOOKUP($E$5,datenbank_heilmittel_effekte!A$284:GQ$284,datenbank_heilmittel_effekte!A502:GQ502))</f>
        <v>6</v>
      </c>
    </row>
    <row r="225" customFormat="false" ht="18" hidden="false" customHeight="false" outlineLevel="0" collapsed="false">
      <c r="A225" s="145" t="str">
        <f aca="false">heilmittel!AS232</f>
        <v>Kalium Arsenicosum</v>
      </c>
      <c r="B225" s="145" t="n">
        <f aca="false">IF(NOT(ISBLANK(appSymptome!A224)),1,IF(C225&lt;&gt;"",2,3))</f>
        <v>3</v>
      </c>
      <c r="C225" s="72" t="inlineStr">
        <f aca="false">IF(appSymptome!B224="","",appSymptome!B224)</f>
        <is>
          <t/>
        </is>
      </c>
      <c r="D225" s="73" t="str">
        <f aca="false">appSymptome!C224</f>
        <v>219</v>
      </c>
      <c r="E225" s="74" t="str">
        <f aca="false">appSymptome!D224</f>
        <v>Krämpfe, Zusammenziehen</v>
      </c>
      <c r="F225" s="161" t="n">
        <f aca="false">IF($A$3,LOOKUP($E$5,datenbank_heilmittel_effekte!A$2:GQ$2,datenbank_heilmittel_effekte!A221:GQ221),LOOKUP($E$5,datenbank_heilmittel_effekte!A$284:GQ$284,datenbank_heilmittel_effekte!A503:GQ503))</f>
        <v>1</v>
      </c>
    </row>
    <row r="226" customFormat="false" ht="18.75" hidden="false" customHeight="false" outlineLevel="0" collapsed="false">
      <c r="A226" s="145" t="str">
        <f aca="false">heilmittel!AS233</f>
        <v>Kalium Bichromicum</v>
      </c>
      <c r="B226" s="145" t="n">
        <f aca="false">IF(NOT(ISBLANK(appSymptome!A225)),1,IF(C226&lt;&gt;"",2,3))</f>
        <v>3</v>
      </c>
      <c r="C226" s="72" t="inlineStr">
        <f aca="false">IF(appSymptome!B225="","",appSymptome!B225)</f>
        <is>
          <t/>
        </is>
      </c>
      <c r="D226" s="73" t="str">
        <f aca="false">appSymptome!C225</f>
        <v>220</v>
      </c>
      <c r="E226" s="74" t="str">
        <f aca="false">appSymptome!D225</f>
        <v>Schwäche-, Schweregefühl, Lähmung</v>
      </c>
      <c r="F226" s="161" t="n">
        <f aca="false">IF($A$3,LOOKUP($E$5,datenbank_heilmittel_effekte!A$2:GQ$2,datenbank_heilmittel_effekte!A222:GQ222),LOOKUP($E$5,datenbank_heilmittel_effekte!A$284:GQ$284,datenbank_heilmittel_effekte!A504:GQ504))</f>
        <v>1</v>
      </c>
    </row>
    <row r="227" customFormat="false" ht="22.9" hidden="false" customHeight="true" outlineLevel="0" collapsed="false">
      <c r="A227" s="145" t="str">
        <f aca="false">heilmittel!AS234</f>
        <v>Kalium Bromatum</v>
      </c>
      <c r="B227" s="145" t="n">
        <f aca="false">IF(NOT(ISBLANK(appSymptome!A226)),1,IF(C227&lt;&gt;"",2,3))</f>
        <v>1</v>
      </c>
      <c r="C227" s="96" t="str">
        <f aca="false">IF(appSymptome!B226="","",appSymptome!B226)</f>
        <v>Haut: Allgemeines</v>
      </c>
      <c r="D227" s="97" t="str">
        <f aca="false">appSymptome!C226</f>
        <v>221</v>
      </c>
      <c r="E227" s="98" t="str">
        <f aca="false">appSymptome!D226</f>
        <v>Gelbliche Verfärbung (Gelbsucht)</v>
      </c>
      <c r="F227" s="165" t="n">
        <f aca="false">IF($A$3,LOOKUP($E$5,datenbank_heilmittel_effekte!A$2:GQ$2,datenbank_heilmittel_effekte!A223:GQ223),LOOKUP($E$5,datenbank_heilmittel_effekte!A$284:GQ$284,datenbank_heilmittel_effekte!A505:GQ505))</f>
        <v>0</v>
      </c>
    </row>
    <row r="228" customFormat="false" ht="18" hidden="false" customHeight="false" outlineLevel="0" collapsed="false">
      <c r="A228" s="145" t="str">
        <f aca="false">heilmittel!AS235</f>
        <v>Kalium Carbonicum</v>
      </c>
      <c r="B228" s="145" t="n">
        <f aca="false">IF(NOT(ISBLANK(appSymptome!A227)),1,IF(C228&lt;&gt;"",2,3))</f>
        <v>3</v>
      </c>
      <c r="C228" s="72" t="inlineStr">
        <f aca="false">IF(appSymptome!B227="","",appSymptome!B227)</f>
        <is>
          <t/>
        </is>
      </c>
      <c r="D228" s="73" t="str">
        <f aca="false">appSymptome!C227</f>
        <v>222</v>
      </c>
      <c r="E228" s="74" t="str">
        <f aca="false">appSymptome!D227</f>
        <v>Rötliche Verfärbung, rote Punkte oder Flecken</v>
      </c>
      <c r="F228" s="161" t="n">
        <f aca="false">IF($A$3,LOOKUP($E$5,datenbank_heilmittel_effekte!A$2:GQ$2,datenbank_heilmittel_effekte!A224:GQ224),LOOKUP($E$5,datenbank_heilmittel_effekte!A$284:GQ$284,datenbank_heilmittel_effekte!A506:GQ506))</f>
        <v>1</v>
      </c>
    </row>
    <row r="229" customFormat="false" ht="18" hidden="false" customHeight="false" outlineLevel="0" collapsed="false">
      <c r="A229" s="145" t="str">
        <f aca="false">heilmittel!AS236</f>
        <v>Kalium Chloricum</v>
      </c>
      <c r="B229" s="145" t="n">
        <f aca="false">IF(NOT(ISBLANK(appSymptome!A228)),1,IF(C229&lt;&gt;"",2,3))</f>
        <v>3</v>
      </c>
      <c r="C229" s="72" t="inlineStr">
        <f aca="false">IF(appSymptome!B228="","",appSymptome!B228)</f>
        <is>
          <t/>
        </is>
      </c>
      <c r="D229" s="73" t="str">
        <f aca="false">appSymptome!C228</f>
        <v>223</v>
      </c>
      <c r="E229" s="74" t="str">
        <f aca="false">appSymptome!D228</f>
        <v>Sehr trockene Haut (Unfähigkeit zu schwitzen)</v>
      </c>
      <c r="F229" s="161" t="n">
        <f aca="false">IF($A$3,LOOKUP($E$5,datenbank_heilmittel_effekte!A$2:GQ$2,datenbank_heilmittel_effekte!A225:GQ225),LOOKUP($E$5,datenbank_heilmittel_effekte!A$284:GQ$284,datenbank_heilmittel_effekte!A507:GQ507))</f>
        <v>0</v>
      </c>
    </row>
    <row r="230" customFormat="false" ht="18" hidden="false" customHeight="false" outlineLevel="0" collapsed="false">
      <c r="A230" s="145" t="str">
        <f aca="false">heilmittel!AS237</f>
        <v>Kalium Iodatum</v>
      </c>
      <c r="B230" s="145" t="n">
        <f aca="false">IF(NOT(ISBLANK(appSymptome!A229)),1,IF(C230&lt;&gt;"",2,3))</f>
        <v>3</v>
      </c>
      <c r="C230" s="72" t="inlineStr">
        <f aca="false">IF(appSymptome!B229="","",appSymptome!B229)</f>
        <is>
          <t/>
        </is>
      </c>
      <c r="D230" s="73" t="str">
        <f aca="false">appSymptome!C229</f>
        <v>224</v>
      </c>
      <c r="E230" s="74" t="str">
        <f aca="false">appSymptome!D229</f>
        <v>Kalte Haut (bei heissem Körper)</v>
      </c>
      <c r="F230" s="161" t="n">
        <f aca="false">IF($A$3,LOOKUP($E$5,datenbank_heilmittel_effekte!A$2:GQ$2,datenbank_heilmittel_effekte!A226:GQ226),LOOKUP($E$5,datenbank_heilmittel_effekte!A$284:GQ$284,datenbank_heilmittel_effekte!A508:GQ508))</f>
        <v>0</v>
      </c>
    </row>
    <row r="231" customFormat="false" ht="18" hidden="false" customHeight="false" outlineLevel="0" collapsed="false">
      <c r="A231" s="145" t="str">
        <f aca="false">heilmittel!AS238</f>
        <v>Kalium Muriaticum</v>
      </c>
      <c r="B231" s="145" t="n">
        <f aca="false">IF(NOT(ISBLANK(appSymptome!A230)),1,IF(C231&lt;&gt;"",2,3))</f>
        <v>3</v>
      </c>
      <c r="C231" s="72" t="inlineStr">
        <f aca="false">IF(appSymptome!B230="","",appSymptome!B230)</f>
        <is>
          <t/>
        </is>
      </c>
      <c r="D231" s="73" t="str">
        <f aca="false">appSymptome!C230</f>
        <v>225</v>
      </c>
      <c r="E231" s="74" t="str">
        <f aca="false">appSymptome!D230</f>
        <v>Ständige Hautdefekte, Wunden, Fissuren, Geschwüre</v>
      </c>
      <c r="F231" s="161" t="n">
        <f aca="false">IF($A$3,LOOKUP($E$5,datenbank_heilmittel_effekte!A$2:GQ$2,datenbank_heilmittel_effekte!A227:GQ227),LOOKUP($E$5,datenbank_heilmittel_effekte!A$284:GQ$284,datenbank_heilmittel_effekte!A509:GQ509))</f>
        <v>0</v>
      </c>
    </row>
    <row r="232" customFormat="false" ht="18.75" hidden="false" customHeight="false" outlineLevel="0" collapsed="false">
      <c r="A232" s="145" t="str">
        <f aca="false">heilmittel!AS239</f>
        <v>Kalium Nitricum</v>
      </c>
      <c r="B232" s="145" t="n">
        <f aca="false">IF(NOT(ISBLANK(appSymptome!A231)),1,IF(C232&lt;&gt;"",2,3))</f>
        <v>3</v>
      </c>
      <c r="C232" s="72" t="inlineStr">
        <f aca="false">IF(appSymptome!B231="","",appSymptome!B231)</f>
        <is>
          <t/>
        </is>
      </c>
      <c r="D232" s="73" t="str">
        <f aca="false">appSymptome!C231</f>
        <v>226</v>
      </c>
      <c r="E232" s="74" t="str">
        <f aca="false">appSymptome!D231</f>
        <v>Schlechte Heilungstendenz, Infektionsneigung (ungesunde Haut)</v>
      </c>
      <c r="F232" s="161" t="n">
        <f aca="false">IF($A$3,LOOKUP($E$5,datenbank_heilmittel_effekte!A$2:GQ$2,datenbank_heilmittel_effekte!A228:GQ228),LOOKUP($E$5,datenbank_heilmittel_effekte!A$284:GQ$284,datenbank_heilmittel_effekte!A510:GQ510))</f>
        <v>0</v>
      </c>
    </row>
    <row r="233" customFormat="false" ht="18.75" hidden="false" customHeight="false" outlineLevel="0" collapsed="false">
      <c r="A233" s="145" t="str">
        <f aca="false">heilmittel!AS240</f>
        <v>Kalium Phosphoricum</v>
      </c>
      <c r="B233" s="145" t="n">
        <f aca="false">IF(NOT(ISBLANK(appSymptome!A232)),1,IF(C233&lt;&gt;"",2,3))</f>
        <v>2</v>
      </c>
      <c r="C233" s="78" t="str">
        <f aca="false">IF(appSymptome!B232="","",appSymptome!B232)</f>
        <v>Ausschläge</v>
      </c>
      <c r="D233" s="79" t="str">
        <f aca="false">appSymptome!C232</f>
        <v>227</v>
      </c>
      <c r="E233" s="80" t="str">
        <f aca="false">appSymptome!D232</f>
        <v>Pickel, Pappeln, Pusteln, Krusten</v>
      </c>
      <c r="F233" s="162" t="n">
        <f aca="false">IF($A$3,LOOKUP($E$5,datenbank_heilmittel_effekte!A$2:GQ$2,datenbank_heilmittel_effekte!A229:GQ229),LOOKUP($E$5,datenbank_heilmittel_effekte!A$284:GQ$284,datenbank_heilmittel_effekte!A511:GQ511))</f>
        <v>0</v>
      </c>
    </row>
    <row r="234" customFormat="false" ht="18" hidden="false" customHeight="false" outlineLevel="0" collapsed="false">
      <c r="A234" s="145" t="str">
        <f aca="false">heilmittel!AS241</f>
        <v>Kalium Sulfuricum</v>
      </c>
      <c r="B234" s="145" t="n">
        <f aca="false">IF(NOT(ISBLANK(appSymptome!A233)),1,IF(C234&lt;&gt;"",2,3))</f>
        <v>3</v>
      </c>
      <c r="C234" s="72" t="inlineStr">
        <f aca="false">IF(appSymptome!B233="","",appSymptome!B233)</f>
        <is>
          <t/>
        </is>
      </c>
      <c r="D234" s="73" t="str">
        <f aca="false">appSymptome!C233</f>
        <v>228</v>
      </c>
      <c r="E234" s="74" t="str">
        <f aca="false">appSymptome!D233</f>
        <v>Bläschen</v>
      </c>
      <c r="F234" s="161" t="n">
        <f aca="false">IF($A$3,LOOKUP($E$5,datenbank_heilmittel_effekte!A$2:GQ$2,datenbank_heilmittel_effekte!A230:GQ230),LOOKUP($E$5,datenbank_heilmittel_effekte!A$284:GQ$284,datenbank_heilmittel_effekte!A512:GQ512))</f>
        <v>0</v>
      </c>
    </row>
    <row r="235" customFormat="false" ht="18.75" hidden="false" customHeight="false" outlineLevel="0" collapsed="false">
      <c r="A235" s="145" t="str">
        <f aca="false">heilmittel!AS242</f>
        <v>Kalmia Latifolia</v>
      </c>
      <c r="B235" s="145" t="n">
        <f aca="false">IF(NOT(ISBLANK(appSymptome!A234)),1,IF(C235&lt;&gt;"",2,3))</f>
        <v>3</v>
      </c>
      <c r="C235" s="84" t="inlineStr">
        <f aca="false">IF(appSymptome!B234="","",appSymptome!B234)</f>
        <is>
          <t/>
        </is>
      </c>
      <c r="D235" s="85" t="str">
        <f aca="false">appSymptome!C234</f>
        <v>229</v>
      </c>
      <c r="E235" s="86" t="str">
        <f aca="false">appSymptome!D234</f>
        <v>Warzen, Kondylome</v>
      </c>
      <c r="F235" s="163" t="n">
        <f aca="false">IF($A$3,LOOKUP($E$5,datenbank_heilmittel_effekte!A$2:GQ$2,datenbank_heilmittel_effekte!A231:GQ231),LOOKUP($E$5,datenbank_heilmittel_effekte!A$284:GQ$284,datenbank_heilmittel_effekte!A513:GQ513))</f>
        <v>0</v>
      </c>
    </row>
    <row r="236" customFormat="false" ht="32.25" hidden="false" customHeight="false" outlineLevel="0" collapsed="false">
      <c r="A236" s="145" t="str">
        <f aca="false">heilmittel!AS243</f>
        <v>Kreosotum</v>
      </c>
      <c r="B236" s="145" t="n">
        <f aca="false">IF(NOT(ISBLANK(appSymptome!A235)),1,IF(C236&lt;&gt;"",2,3))</f>
        <v>2</v>
      </c>
      <c r="C236" s="72" t="str">
        <f aca="false">IF(appSymptome!B235="","",appSymptome!B235)</f>
        <v>Haut: Schmerzen und Empfindungen</v>
      </c>
      <c r="D236" s="73" t="str">
        <f aca="false">appSymptome!C235</f>
        <v>230</v>
      </c>
      <c r="E236" s="74" t="str">
        <f aca="false">appSymptome!D235</f>
        <v>Brennende Haut</v>
      </c>
      <c r="F236" s="161" t="n">
        <f aca="false">IF($A$3,LOOKUP($E$5,datenbank_heilmittel_effekte!A$2:GQ$2,datenbank_heilmittel_effekte!A232:GQ232),LOOKUP($E$5,datenbank_heilmittel_effekte!A$284:GQ$284,datenbank_heilmittel_effekte!A514:GQ514))</f>
        <v>0</v>
      </c>
    </row>
    <row r="237" customFormat="false" ht="18" hidden="false" customHeight="false" outlineLevel="0" collapsed="false">
      <c r="A237" s="145" t="str">
        <f aca="false">heilmittel!AS244</f>
        <v>Lac Caninum</v>
      </c>
      <c r="B237" s="145" t="n">
        <f aca="false">IF(NOT(ISBLANK(appSymptome!A236)),1,IF(C237&lt;&gt;"",2,3))</f>
        <v>3</v>
      </c>
      <c r="C237" s="72" t="inlineStr">
        <f aca="false">IF(appSymptome!B236="","",appSymptome!B236)</f>
        <is>
          <t/>
        </is>
      </c>
      <c r="D237" s="73" t="str">
        <f aca="false">appSymptome!C236</f>
        <v>231</v>
      </c>
      <c r="E237" s="74" t="str">
        <f aca="false">appSymptome!D236</f>
        <v>Parästhesien, schneidend-scharfes Stechen, Prickeln</v>
      </c>
      <c r="F237" s="161" t="n">
        <f aca="false">IF($A$3,LOOKUP($E$5,datenbank_heilmittel_effekte!A$2:GQ$2,datenbank_heilmittel_effekte!A233:GQ233),LOOKUP($E$5,datenbank_heilmittel_effekte!A$284:GQ$284,datenbank_heilmittel_effekte!A515:GQ515))</f>
        <v>1</v>
      </c>
    </row>
    <row r="238" customFormat="false" ht="18" hidden="false" customHeight="false" outlineLevel="0" collapsed="false">
      <c r="A238" s="145" t="str">
        <f aca="false">heilmittel!AS245</f>
        <v>Lac Defloratum</v>
      </c>
      <c r="B238" s="145" t="n">
        <f aca="false">IF(NOT(ISBLANK(appSymptome!A237)),1,IF(C238&lt;&gt;"",2,3))</f>
        <v>3</v>
      </c>
      <c r="C238" s="72" t="inlineStr">
        <f aca="false">IF(appSymptome!B237="","",appSymptome!B237)</f>
        <is>
          <t/>
        </is>
      </c>
      <c r="D238" s="73" t="str">
        <f aca="false">appSymptome!C237</f>
        <v>232</v>
      </c>
      <c r="E238" s="74" t="str">
        <f aca="false">appSymptome!D237</f>
        <v>Juckreiz, muss kratzen, Pruritus</v>
      </c>
      <c r="F238" s="161" t="n">
        <f aca="false">IF($A$3,LOOKUP($E$5,datenbank_heilmittel_effekte!A$2:GQ$2,datenbank_heilmittel_effekte!A234:GQ234),LOOKUP($E$5,datenbank_heilmittel_effekte!A$284:GQ$284,datenbank_heilmittel_effekte!A516:GQ516))</f>
        <v>0</v>
      </c>
    </row>
    <row r="239" customFormat="false" ht="18.75" hidden="false" customHeight="false" outlineLevel="0" collapsed="false">
      <c r="A239" s="145" t="str">
        <f aca="false">heilmittel!AS246</f>
        <v>Lachesis Mutus</v>
      </c>
      <c r="B239" s="145" t="n">
        <f aca="false">IF(NOT(ISBLANK(appSymptome!A238)),1,IF(C239&lt;&gt;"",2,3))</f>
        <v>3</v>
      </c>
      <c r="C239" s="90" t="inlineStr">
        <f aca="false">IF(appSymptome!B238="","",appSymptome!B238)</f>
        <is>
          <t/>
        </is>
      </c>
      <c r="D239" s="91" t="str">
        <f aca="false">appSymptome!C238</f>
        <v>233</v>
      </c>
      <c r="E239" s="92" t="str">
        <f aca="false">appSymptome!D238</f>
        <v>Gefühllosigkeit (-minderung), wie betäubt</v>
      </c>
      <c r="F239" s="164" t="n">
        <f aca="false">IF($A$3,LOOKUP($E$5,datenbank_heilmittel_effekte!A$2:GQ$2,datenbank_heilmittel_effekte!A235:GQ235),LOOKUP($E$5,datenbank_heilmittel_effekte!A$284:GQ$284,datenbank_heilmittel_effekte!A517:GQ517))</f>
        <v>0</v>
      </c>
    </row>
    <row r="240" customFormat="false" ht="18.75" hidden="false" customHeight="false" outlineLevel="0" collapsed="false">
      <c r="A240" s="145" t="str">
        <f aca="false">heilmittel!AS247</f>
        <v>Lachnanthes Tinctor.</v>
      </c>
      <c r="B240" s="145" t="n">
        <f aca="false">IF(NOT(ISBLANK(appSymptome!A239)),1,IF(C240&lt;&gt;"",2,3))</f>
        <v>1</v>
      </c>
      <c r="C240" s="72" t="str">
        <f aca="false">IF(appSymptome!B239="","",appSymptome!B239)</f>
        <v>Allgemeines</v>
      </c>
      <c r="D240" s="73" t="str">
        <f aca="false">appSymptome!C239</f>
        <v>234</v>
      </c>
      <c r="E240" s="74" t="str">
        <f aca="false">appSymptome!D239</f>
        <v>Patient ist objektiv SCHWACH (Adynamie, Asthenie)</v>
      </c>
      <c r="F240" s="161" t="n">
        <f aca="false">IF($A$3,LOOKUP($E$5,datenbank_heilmittel_effekte!A$2:GQ$2,datenbank_heilmittel_effekte!A236:GQ236),LOOKUP($E$5,datenbank_heilmittel_effekte!A$284:GQ$284,datenbank_heilmittel_effekte!A518:GQ518))</f>
        <v>0</v>
      </c>
    </row>
    <row r="241" customFormat="false" ht="18" hidden="false" customHeight="false" outlineLevel="0" collapsed="false">
      <c r="A241" s="145" t="str">
        <f aca="false">heilmittel!AS248</f>
        <v>Lacticum Acidum</v>
      </c>
      <c r="B241" s="145" t="n">
        <f aca="false">IF(NOT(ISBLANK(appSymptome!A240)),1,IF(C241&lt;&gt;"",2,3))</f>
        <v>3</v>
      </c>
      <c r="C241" s="72" t="inlineStr">
        <f aca="false">IF(appSymptome!B240="","",appSymptome!B240)</f>
        <is>
          <t/>
        </is>
      </c>
      <c r="D241" s="73" t="str">
        <f aca="false">appSymptome!C240</f>
        <v>235</v>
      </c>
      <c r="E241" s="74" t="str">
        <f aca="false">appSymptome!D240</f>
        <v>Abmagerung, Auszehrung</v>
      </c>
      <c r="F241" s="161" t="n">
        <f aca="false">IF($A$3,LOOKUP($E$5,datenbank_heilmittel_effekte!A$2:GQ$2,datenbank_heilmittel_effekte!A237:GQ237),LOOKUP($E$5,datenbank_heilmittel_effekte!A$284:GQ$284,datenbank_heilmittel_effekte!A519:GQ519))</f>
        <v>2</v>
      </c>
    </row>
    <row r="242" customFormat="false" ht="18.75" hidden="false" customHeight="false" outlineLevel="0" collapsed="false">
      <c r="A242" s="145" t="str">
        <f aca="false">heilmittel!AS249</f>
        <v>Lactuca Virosa</v>
      </c>
      <c r="B242" s="145" t="n">
        <f aca="false">IF(NOT(ISBLANK(appSymptome!A241)),1,IF(C242&lt;&gt;"",2,3))</f>
        <v>3</v>
      </c>
      <c r="C242" s="72" t="inlineStr">
        <f aca="false">IF(appSymptome!B241="","",appSymptome!B241)</f>
        <is>
          <t/>
        </is>
      </c>
      <c r="D242" s="73" t="str">
        <f aca="false">appSymptome!C241</f>
        <v>236</v>
      </c>
      <c r="E242" s="74" t="str">
        <f aca="false">appSymptome!D241</f>
        <v>Chronische Eiterungen unterschiedlicher Bereiche</v>
      </c>
      <c r="F242" s="161" t="n">
        <f aca="false">IF($A$3,LOOKUP($E$5,datenbank_heilmittel_effekte!A$2:GQ$2,datenbank_heilmittel_effekte!A238:GQ238),LOOKUP($E$5,datenbank_heilmittel_effekte!A$284:GQ$284,datenbank_heilmittel_effekte!A520:GQ520))</f>
        <v>0</v>
      </c>
    </row>
    <row r="243" customFormat="false" ht="18.75" hidden="false" customHeight="false" outlineLevel="0" collapsed="false">
      <c r="A243" s="145" t="str">
        <f aca="false">heilmittel!AS250</f>
        <v>Laurocerasus</v>
      </c>
      <c r="B243" s="145" t="n">
        <f aca="false">IF(NOT(ISBLANK(appSymptome!A242)),1,IF(C243&lt;&gt;"",2,3))</f>
        <v>2</v>
      </c>
      <c r="C243" s="78" t="str">
        <f aca="false">IF(appSymptome!B242="","",appSymptome!B242)</f>
        <v>Allgemeine Empfindungen</v>
      </c>
      <c r="D243" s="79" t="str">
        <f aca="false">appSymptome!C242</f>
        <v>237</v>
      </c>
      <c r="E243" s="80" t="str">
        <f aca="false">appSymptome!D242</f>
        <v>Brennen am ganzen Körper</v>
      </c>
      <c r="F243" s="162" t="n">
        <f aca="false">IF($A$3,LOOKUP($E$5,datenbank_heilmittel_effekte!A$2:GQ$2,datenbank_heilmittel_effekte!A239:GQ239),LOOKUP($E$5,datenbank_heilmittel_effekte!A$284:GQ$284,datenbank_heilmittel_effekte!A521:GQ521))</f>
        <v>0</v>
      </c>
    </row>
    <row r="244" customFormat="false" ht="18" hidden="false" customHeight="false" outlineLevel="0" collapsed="false">
      <c r="A244" s="145" t="str">
        <f aca="false">heilmittel!AS251</f>
        <v>Ledum Palustre</v>
      </c>
      <c r="B244" s="145" t="n">
        <f aca="false">IF(NOT(ISBLANK(appSymptome!A243)),1,IF(C244&lt;&gt;"",2,3))</f>
        <v>3</v>
      </c>
      <c r="C244" s="72" t="inlineStr">
        <f aca="false">IF(appSymptome!B243="","",appSymptome!B243)</f>
        <is>
          <t/>
        </is>
      </c>
      <c r="D244" s="73" t="str">
        <f aca="false">appSymptome!C243</f>
        <v>238</v>
      </c>
      <c r="E244" s="74" t="str">
        <f aca="false">appSymptome!D243</f>
        <v>Konstriktionen, Krämpfe am ganzen Körper</v>
      </c>
      <c r="F244" s="161" t="n">
        <f aca="false">IF($A$3,LOOKUP($E$5,datenbank_heilmittel_effekte!A$2:GQ$2,datenbank_heilmittel_effekte!A240:GQ240),LOOKUP($E$5,datenbank_heilmittel_effekte!A$284:GQ$284,datenbank_heilmittel_effekte!A522:GQ522))</f>
        <v>0</v>
      </c>
    </row>
    <row r="245" customFormat="false" ht="18" hidden="false" customHeight="false" outlineLevel="0" collapsed="false">
      <c r="A245" s="145" t="str">
        <f aca="false">heilmittel!AS252</f>
        <v>Leptandra Virginica</v>
      </c>
      <c r="B245" s="145" t="n">
        <f aca="false">IF(NOT(ISBLANK(appSymptome!A244)),1,IF(C245&lt;&gt;"",2,3))</f>
        <v>3</v>
      </c>
      <c r="C245" s="72" t="inlineStr">
        <f aca="false">IF(appSymptome!B244="","",appSymptome!B244)</f>
        <is>
          <t/>
        </is>
      </c>
      <c r="D245" s="73" t="str">
        <f aca="false">appSymptome!C244</f>
        <v>239</v>
      </c>
      <c r="E245" s="74" t="str">
        <f aca="false">appSymptome!D244</f>
        <v>Zerschlagenheits-, Wundheitsgefühl am ganzen Körper</v>
      </c>
      <c r="F245" s="161" t="n">
        <f aca="false">IF($A$3,LOOKUP($E$5,datenbank_heilmittel_effekte!A$2:GQ$2,datenbank_heilmittel_effekte!A241:GQ241),LOOKUP($E$5,datenbank_heilmittel_effekte!A$284:GQ$284,datenbank_heilmittel_effekte!A523:GQ523))</f>
        <v>0</v>
      </c>
    </row>
    <row r="246" customFormat="false" ht="18" hidden="false" customHeight="false" outlineLevel="0" collapsed="false">
      <c r="A246" s="145" t="str">
        <f aca="false">heilmittel!AS253</f>
        <v>Levomepromazine</v>
      </c>
      <c r="B246" s="145" t="n">
        <f aca="false">IF(NOT(ISBLANK(appSymptome!A245)),1,IF(C246&lt;&gt;"",2,3))</f>
        <v>3</v>
      </c>
      <c r="C246" s="72" t="inlineStr">
        <f aca="false">IF(appSymptome!B245="","",appSymptome!B245)</f>
        <is>
          <t/>
        </is>
      </c>
      <c r="D246" s="73" t="str">
        <f aca="false">appSymptome!C245</f>
        <v>240</v>
      </c>
      <c r="E246" s="74" t="str">
        <f aca="false">appSymptome!D245</f>
        <v>Erschöpfung, Mattigkeit am ganzen Körper</v>
      </c>
      <c r="F246" s="161" t="n">
        <f aca="false">IF($A$3,LOOKUP($E$5,datenbank_heilmittel_effekte!A$2:GQ$2,datenbank_heilmittel_effekte!A242:GQ242),LOOKUP($E$5,datenbank_heilmittel_effekte!A$284:GQ$284,datenbank_heilmittel_effekte!A524:GQ524))</f>
        <v>0</v>
      </c>
    </row>
    <row r="247" customFormat="false" ht="18.75" hidden="false" customHeight="false" outlineLevel="0" collapsed="false">
      <c r="A247" s="145" t="str">
        <f aca="false">heilmittel!AS254</f>
        <v>Lilium Tigrinum</v>
      </c>
      <c r="B247" s="145" t="n">
        <f aca="false">IF(NOT(ISBLANK(appSymptome!A246)),1,IF(C247&lt;&gt;"",2,3))</f>
        <v>3</v>
      </c>
      <c r="C247" s="84" t="inlineStr">
        <f aca="false">IF(appSymptome!B246="","",appSymptome!B246)</f>
        <is>
          <t/>
        </is>
      </c>
      <c r="D247" s="85" t="str">
        <f aca="false">appSymptome!C246</f>
        <v>241</v>
      </c>
      <c r="E247" s="86" t="str">
        <f aca="false">appSymptome!D246</f>
        <v>Stechen, Splittergefühl am ganzen Körper</v>
      </c>
      <c r="F247" s="163" t="n">
        <f aca="false">IF($A$3,LOOKUP($E$5,datenbank_heilmittel_effekte!A$2:GQ$2,datenbank_heilmittel_effekte!A243:GQ243),LOOKUP($E$5,datenbank_heilmittel_effekte!A$284:GQ$284,datenbank_heilmittel_effekte!A525:GQ525))</f>
        <v>2</v>
      </c>
    </row>
    <row r="248" customFormat="false" ht="18.75" hidden="false" customHeight="false" outlineLevel="0" collapsed="false">
      <c r="A248" s="145" t="str">
        <f aca="false">heilmittel!AS255</f>
        <v>Lithium Carbonicum</v>
      </c>
      <c r="B248" s="145" t="n">
        <f aca="false">IF(NOT(ISBLANK(appSymptome!A247)),1,IF(C248&lt;&gt;"",2,3))</f>
        <v>2</v>
      </c>
      <c r="C248" s="72" t="str">
        <f aca="false">IF(appSymptome!B247="","",appSymptome!B247)</f>
        <v>Fieber und Wärmehaushalt</v>
      </c>
      <c r="D248" s="73" t="str">
        <f aca="false">appSymptome!C247</f>
        <v>242</v>
      </c>
      <c r="E248" s="74" t="str">
        <f aca="false">appSymptome!D247</f>
        <v>Hitze: Pat. ist immer zu warm, leicht bekleidet</v>
      </c>
      <c r="F248" s="161" t="n">
        <f aca="false">IF($A$3,LOOKUP($E$5,datenbank_heilmittel_effekte!A$2:GQ$2,datenbank_heilmittel_effekte!A244:GQ244),LOOKUP($E$5,datenbank_heilmittel_effekte!A$284:GQ$284,datenbank_heilmittel_effekte!A526:GQ526))</f>
        <v>0</v>
      </c>
    </row>
    <row r="249" customFormat="false" ht="18" hidden="false" customHeight="false" outlineLevel="0" collapsed="false">
      <c r="A249" s="145" t="str">
        <f aca="false">heilmittel!AS256</f>
        <v>Lobelia Inflata</v>
      </c>
      <c r="B249" s="145" t="n">
        <f aca="false">IF(NOT(ISBLANK(appSymptome!A248)),1,IF(C249&lt;&gt;"",2,3))</f>
        <v>3</v>
      </c>
      <c r="C249" s="72" t="inlineStr">
        <f aca="false">IF(appSymptome!B248="","",appSymptome!B248)</f>
        <is>
          <t/>
        </is>
      </c>
      <c r="D249" s="73" t="str">
        <f aca="false">appSymptome!C248</f>
        <v>243</v>
      </c>
      <c r="E249" s="74" t="str">
        <f aca="false">appSymptome!D248</f>
        <v>Kälte: Pat. ist immer zu kalt, stark bekleidet</v>
      </c>
      <c r="F249" s="161" t="n">
        <f aca="false">IF($A$3,LOOKUP($E$5,datenbank_heilmittel_effekte!A$2:GQ$2,datenbank_heilmittel_effekte!A245:GQ245),LOOKUP($E$5,datenbank_heilmittel_effekte!A$284:GQ$284,datenbank_heilmittel_effekte!A527:GQ527))</f>
        <v>0</v>
      </c>
    </row>
    <row r="250" customFormat="false" ht="18" hidden="false" customHeight="false" outlineLevel="0" collapsed="false">
      <c r="A250" s="145" t="str">
        <f aca="false">heilmittel!AS257</f>
        <v>Luesinum(Syphilinum)</v>
      </c>
      <c r="B250" s="145" t="n">
        <f aca="false">IF(NOT(ISBLANK(appSymptome!A249)),1,IF(C250&lt;&gt;"",2,3))</f>
        <v>3</v>
      </c>
      <c r="C250" s="72" t="inlineStr">
        <f aca="false">IF(appSymptome!B249="","",appSymptome!B249)</f>
        <is>
          <t/>
        </is>
      </c>
      <c r="D250" s="73" t="str">
        <f aca="false">appSymptome!C249</f>
        <v>244</v>
      </c>
      <c r="E250" s="74" t="str">
        <f aca="false">appSymptome!D249</f>
        <v>Fieber oder Schüttelfrost Temperatur &lt; 36.5° oder &gt; 37.5°</v>
      </c>
      <c r="F250" s="161" t="n">
        <f aca="false">IF($A$3,LOOKUP($E$5,datenbank_heilmittel_effekte!A$2:GQ$2,datenbank_heilmittel_effekte!A246:GQ246),LOOKUP($E$5,datenbank_heilmittel_effekte!A$284:GQ$284,datenbank_heilmittel_effekte!A528:GQ528))</f>
        <v>1</v>
      </c>
    </row>
    <row r="251" customFormat="false" ht="18.75" hidden="false" customHeight="false" outlineLevel="0" collapsed="false">
      <c r="A251" s="145" t="str">
        <f aca="false">heilmittel!AS258</f>
        <v>Lycopodium Clavatum</v>
      </c>
      <c r="B251" s="145" t="n">
        <f aca="false">IF(NOT(ISBLANK(appSymptome!A250)),1,IF(C251&lt;&gt;"",2,3))</f>
        <v>3</v>
      </c>
      <c r="C251" s="72" t="inlineStr">
        <f aca="false">IF(appSymptome!B250="","",appSymptome!B250)</f>
        <is>
          <t/>
        </is>
      </c>
      <c r="D251" s="73" t="str">
        <f aca="false">appSymptome!C250</f>
        <v>245</v>
      </c>
      <c r="E251" s="74" t="str">
        <f aca="false">appSymptome!D250</f>
        <v>Hitzewallungen</v>
      </c>
      <c r="F251" s="161" t="n">
        <f aca="false">IF($A$3,LOOKUP($E$5,datenbank_heilmittel_effekte!A$2:GQ$2,datenbank_heilmittel_effekte!A247:GQ247),LOOKUP($E$5,datenbank_heilmittel_effekte!A$284:GQ$284,datenbank_heilmittel_effekte!A529:GQ529))</f>
        <v>1</v>
      </c>
    </row>
    <row r="252" customFormat="false" ht="36" hidden="false" customHeight="true" outlineLevel="0" collapsed="false">
      <c r="A252" s="145" t="str">
        <f aca="false">heilmittel!AS259</f>
        <v>Lycopus Virginicus</v>
      </c>
      <c r="B252" s="145" t="n">
        <f aca="false">IF(NOT(ISBLANK(appSymptome!A251)),1,IF(C252&lt;&gt;"",2,3))</f>
        <v>1</v>
      </c>
      <c r="C252" s="96" t="str">
        <f aca="false">IF(appSymptome!B251="","",appSymptome!B251)</f>
        <v>Wiederkehrende Einflüsse</v>
      </c>
      <c r="D252" s="97" t="str">
        <f aca="false">appSymptome!C251</f>
        <v>246</v>
      </c>
      <c r="E252" s="98" t="str">
        <f aca="false">appSymptome!D251</f>
        <v>Morgendliche Verschlechterung der Symptome (vormittags)</v>
      </c>
      <c r="F252" s="165" t="n">
        <f aca="false">IF($A$3,LOOKUP($E$5,datenbank_heilmittel_effekte!A$2:GQ$2,datenbank_heilmittel_effekte!A248:GQ248),LOOKUP($E$5,datenbank_heilmittel_effekte!A$284:GQ$284,datenbank_heilmittel_effekte!A530:GQ530))</f>
        <v>0</v>
      </c>
    </row>
    <row r="253" customFormat="false" ht="18" hidden="false" customHeight="false" outlineLevel="0" collapsed="false">
      <c r="A253" s="145" t="str">
        <f aca="false">heilmittel!AS260</f>
        <v>Magnesia Carbonica</v>
      </c>
      <c r="B253" s="145" t="n">
        <f aca="false">IF(NOT(ISBLANK(appSymptome!A252)),1,IF(C253&lt;&gt;"",2,3))</f>
        <v>3</v>
      </c>
      <c r="C253" s="72" t="inlineStr">
        <f aca="false">IF(appSymptome!B252="","",appSymptome!B252)</f>
        <is>
          <t/>
        </is>
      </c>
      <c r="D253" s="73" t="str">
        <f aca="false">appSymptome!C252</f>
        <v>247</v>
      </c>
      <c r="E253" s="74" t="str">
        <f aca="false">appSymptome!D252</f>
        <v>Abendliche Verschlechterung der Symptome</v>
      </c>
      <c r="F253" s="161" t="n">
        <f aca="false">IF($A$3,LOOKUP($E$5,datenbank_heilmittel_effekte!A$2:GQ$2,datenbank_heilmittel_effekte!A249:GQ249),LOOKUP($E$5,datenbank_heilmittel_effekte!A$284:GQ$284,datenbank_heilmittel_effekte!A531:GQ531))</f>
        <v>0</v>
      </c>
    </row>
    <row r="254" customFormat="false" ht="18.75" hidden="false" customHeight="false" outlineLevel="0" collapsed="false">
      <c r="A254" s="145" t="str">
        <f aca="false">heilmittel!AS261</f>
        <v>Magnesia Muriatica</v>
      </c>
      <c r="B254" s="145" t="n">
        <f aca="false">IF(NOT(ISBLANK(appSymptome!A253)),1,IF(C254&lt;&gt;"",2,3))</f>
        <v>3</v>
      </c>
      <c r="C254" s="72" t="inlineStr">
        <f aca="false">IF(appSymptome!B253="","",appSymptome!B253)</f>
        <is>
          <t/>
        </is>
      </c>
      <c r="D254" s="73" t="str">
        <f aca="false">appSymptome!C253</f>
        <v>248</v>
      </c>
      <c r="E254" s="74" t="str">
        <f aca="false">appSymptome!D253</f>
        <v>Nächtliche Verschlechterung der Symptome</v>
      </c>
      <c r="F254" s="161" t="n">
        <f aca="false">IF($A$3,LOOKUP($E$5,datenbank_heilmittel_effekte!A$2:GQ$2,datenbank_heilmittel_effekte!A250:GQ250),LOOKUP($E$5,datenbank_heilmittel_effekte!A$284:GQ$284,datenbank_heilmittel_effekte!A532:GQ532))</f>
        <v>1</v>
      </c>
    </row>
    <row r="255" customFormat="false" ht="51.6" hidden="false" customHeight="true" outlineLevel="0" collapsed="false">
      <c r="A255" s="145" t="str">
        <f aca="false">heilmittel!AS262</f>
        <v>Magnesia Phosphorica</v>
      </c>
      <c r="B255" s="145" t="n">
        <f aca="false">IF(NOT(ISBLANK(appSymptome!A254)),1,IF(C255&lt;&gt;"",2,3))</f>
        <v>2</v>
      </c>
      <c r="C255" s="78" t="str">
        <f aca="false">IF(appSymptome!B254="","",appSymptome!B254)</f>
        <v>Einfluss von Wetter und Umgebungsbedingungen</v>
      </c>
      <c r="D255" s="79" t="str">
        <f aca="false">appSymptome!C254</f>
        <v>249</v>
      </c>
      <c r="E255" s="80" t="str">
        <f aca="false">appSymptome!D254</f>
        <v>Trocken-kaltes Wetter verschlechtert die Symptome</v>
      </c>
      <c r="F255" s="162" t="n">
        <f aca="false">IF($A$3,LOOKUP($E$5,datenbank_heilmittel_effekte!A$2:GQ$2,datenbank_heilmittel_effekte!A251:GQ251),LOOKUP($E$5,datenbank_heilmittel_effekte!A$284:GQ$284,datenbank_heilmittel_effekte!A533:GQ533))</f>
        <v>0</v>
      </c>
    </row>
    <row r="256" customFormat="false" ht="18" hidden="false" customHeight="false" outlineLevel="0" collapsed="false">
      <c r="A256" s="145" t="str">
        <f aca="false">heilmittel!AS263</f>
        <v>Magnesia Sulfurica</v>
      </c>
      <c r="B256" s="145" t="n">
        <f aca="false">IF(NOT(ISBLANK(appSymptome!A255)),1,IF(C256&lt;&gt;"",2,3))</f>
        <v>3</v>
      </c>
      <c r="C256" s="72" t="inlineStr">
        <f aca="false">IF(appSymptome!B255="","",appSymptome!B255)</f>
        <is>
          <t/>
        </is>
      </c>
      <c r="D256" s="73" t="str">
        <f aca="false">appSymptome!C255</f>
        <v>250</v>
      </c>
      <c r="E256" s="74" t="str">
        <f aca="false">appSymptome!D255</f>
        <v>Nass-kaltes Wetter verschlechtert die Symptome</v>
      </c>
      <c r="F256" s="161" t="n">
        <f aca="false">IF($A$3,LOOKUP($E$5,datenbank_heilmittel_effekte!A$2:GQ$2,datenbank_heilmittel_effekte!A252:GQ252),LOOKUP($E$5,datenbank_heilmittel_effekte!A$284:GQ$284,datenbank_heilmittel_effekte!A534:GQ534))</f>
        <v>2</v>
      </c>
    </row>
    <row r="257" customFormat="false" ht="18" hidden="false" customHeight="false" outlineLevel="0" collapsed="false">
      <c r="A257" s="145" t="str">
        <f aca="false">heilmittel!AS264</f>
        <v>Mancinella</v>
      </c>
      <c r="B257" s="145" t="n">
        <f aca="false">IF(NOT(ISBLANK(appSymptome!A256)),1,IF(C257&lt;&gt;"",2,3))</f>
        <v>3</v>
      </c>
      <c r="C257" s="72" t="inlineStr">
        <f aca="false">IF(appSymptome!B256="","",appSymptome!B256)</f>
        <is>
          <t/>
        </is>
      </c>
      <c r="D257" s="73" t="str">
        <f aca="false">appSymptome!C256</f>
        <v>251</v>
      </c>
      <c r="E257" s="74" t="str">
        <f aca="false">appSymptome!D256</f>
        <v>Feucht-warmes Wetter verschlechtert die Symptome</v>
      </c>
      <c r="F257" s="161" t="n">
        <f aca="false">IF($A$3,LOOKUP($E$5,datenbank_heilmittel_effekte!A$2:GQ$2,datenbank_heilmittel_effekte!A253:GQ253),LOOKUP($E$5,datenbank_heilmittel_effekte!A$284:GQ$284,datenbank_heilmittel_effekte!A535:GQ535))</f>
        <v>1</v>
      </c>
    </row>
    <row r="258" customFormat="false" ht="18.75" hidden="false" customHeight="false" outlineLevel="0" collapsed="false">
      <c r="A258" s="145" t="str">
        <f aca="false">heilmittel!AS265</f>
        <v>Mandragora Officina.</v>
      </c>
      <c r="B258" s="145" t="n">
        <f aca="false">IF(NOT(ISBLANK(appSymptome!A257)),1,IF(C258&lt;&gt;"",2,3))</f>
        <v>3</v>
      </c>
      <c r="C258" s="84" t="inlineStr">
        <f aca="false">IF(appSymptome!B257="","",appSymptome!B257)</f>
        <is>
          <t/>
        </is>
      </c>
      <c r="D258" s="85" t="str">
        <f aca="false">appSymptome!C257</f>
        <v>252</v>
      </c>
      <c r="E258" s="86" t="str">
        <f aca="false">appSymptome!D257</f>
        <v>Trocken-warmes Wetter verschlechtert die Symptome</v>
      </c>
      <c r="F258" s="163" t="n">
        <f aca="false">IF($A$3,LOOKUP($E$5,datenbank_heilmittel_effekte!A$2:GQ$2,datenbank_heilmittel_effekte!A254:GQ254),LOOKUP($E$5,datenbank_heilmittel_effekte!A$284:GQ$284,datenbank_heilmittel_effekte!A536:GQ536))</f>
        <v>1</v>
      </c>
    </row>
    <row r="259" customFormat="false" ht="22.15" hidden="false" customHeight="true" outlineLevel="0" collapsed="false">
      <c r="A259" s="145" t="str">
        <f aca="false">heilmittel!AS266</f>
        <v>Manganum Aceticum</v>
      </c>
      <c r="B259" s="145" t="n">
        <f aca="false">IF(NOT(ISBLANK(appSymptome!A258)),1,IF(C259&lt;&gt;"",2,3))</f>
        <v>2</v>
      </c>
      <c r="C259" s="72" t="str">
        <f aca="false">IF(appSymptome!B258="","",appSymptome!B258)</f>
        <v>Örtliche Einflüsse</v>
      </c>
      <c r="D259" s="73" t="str">
        <f aca="false">appSymptome!C258</f>
        <v>253</v>
      </c>
      <c r="E259" s="74" t="str">
        <f aca="false">appSymptome!D258</f>
        <v>Warme Orte verschlechtern die Symptome</v>
      </c>
      <c r="F259" s="161" t="n">
        <f aca="false">IF($A$3,LOOKUP($E$5,datenbank_heilmittel_effekte!A$2:GQ$2,datenbank_heilmittel_effekte!A255:GQ255),LOOKUP($E$5,datenbank_heilmittel_effekte!A$284:GQ$284,datenbank_heilmittel_effekte!A537:GQ537))</f>
        <v>0</v>
      </c>
    </row>
    <row r="260" customFormat="false" ht="18" hidden="false" customHeight="false" outlineLevel="0" collapsed="false">
      <c r="A260" s="145" t="str">
        <f aca="false">heilmittel!AS267</f>
        <v>Manganum Metallicum</v>
      </c>
      <c r="B260" s="145" t="n">
        <f aca="false">IF(NOT(ISBLANK(appSymptome!A259)),1,IF(C260&lt;&gt;"",2,3))</f>
        <v>3</v>
      </c>
      <c r="C260" s="72" t="inlineStr">
        <f aca="false">IF(appSymptome!B259="","",appSymptome!B259)</f>
        <is>
          <t/>
        </is>
      </c>
      <c r="D260" s="73" t="str">
        <f aca="false">appSymptome!C259</f>
        <v>254</v>
      </c>
      <c r="E260" s="74" t="str">
        <f aca="false">appSymptome!D259</f>
        <v>Kalte Orte verschlechtern die Symptome</v>
      </c>
      <c r="F260" s="161" t="n">
        <f aca="false">IF($A$3,LOOKUP($E$5,datenbank_heilmittel_effekte!A$2:GQ$2,datenbank_heilmittel_effekte!A256:GQ256),LOOKUP($E$5,datenbank_heilmittel_effekte!A$284:GQ$284,datenbank_heilmittel_effekte!A538:GQ538))</f>
        <v>0</v>
      </c>
    </row>
    <row r="261" customFormat="false" ht="18" hidden="false" customHeight="false" outlineLevel="0" collapsed="false">
      <c r="A261" s="145" t="str">
        <f aca="false">heilmittel!AS268</f>
        <v>Medorrhinum</v>
      </c>
      <c r="B261" s="145" t="n">
        <f aca="false">IF(NOT(ISBLANK(appSymptome!A260)),1,IF(C261&lt;&gt;"",2,3))</f>
        <v>3</v>
      </c>
      <c r="C261" s="72" t="inlineStr">
        <f aca="false">IF(appSymptome!B260="","",appSymptome!B260)</f>
        <is>
          <t/>
        </is>
      </c>
      <c r="D261" s="73" t="str">
        <f aca="false">appSymptome!C260</f>
        <v>255</v>
      </c>
      <c r="E261" s="74" t="str">
        <f aca="false">appSymptome!D260</f>
        <v>Geschlossene, stickige Räume verschlechtern die Symptome</v>
      </c>
      <c r="F261" s="161" t="n">
        <f aca="false">IF($A$3,LOOKUP($E$5,datenbank_heilmittel_effekte!A$2:GQ$2,datenbank_heilmittel_effekte!A257:GQ257),LOOKUP($E$5,datenbank_heilmittel_effekte!A$284:GQ$284,datenbank_heilmittel_effekte!A539:GQ539))</f>
        <v>0</v>
      </c>
    </row>
    <row r="262" customFormat="false" ht="18.75" hidden="false" customHeight="false" outlineLevel="0" collapsed="false">
      <c r="A262" s="145" t="str">
        <f aca="false">heilmittel!AS269</f>
        <v>Melilotus Officinal.</v>
      </c>
      <c r="B262" s="145" t="n">
        <f aca="false">IF(NOT(ISBLANK(appSymptome!A261)),1,IF(C262&lt;&gt;"",2,3))</f>
        <v>3</v>
      </c>
      <c r="C262" s="72" t="inlineStr">
        <f aca="false">IF(appSymptome!B261="","",appSymptome!B261)</f>
        <is>
          <t/>
        </is>
      </c>
      <c r="D262" s="73" t="str">
        <f aca="false">appSymptome!C261</f>
        <v>256</v>
      </c>
      <c r="E262" s="74" t="str">
        <f aca="false">appSymptome!D261</f>
        <v>Windige und zugige Orte verschlechtern die Symptome</v>
      </c>
      <c r="F262" s="161" t="n">
        <f aca="false">IF($A$3,LOOKUP($E$5,datenbank_heilmittel_effekte!A$2:GQ$2,datenbank_heilmittel_effekte!A258:GQ258),LOOKUP($E$5,datenbank_heilmittel_effekte!A$284:GQ$284,datenbank_heilmittel_effekte!A540:GQ540))</f>
        <v>0</v>
      </c>
    </row>
    <row r="263" customFormat="false" ht="18.75" hidden="false" customHeight="false" outlineLevel="0" collapsed="false">
      <c r="A263" s="145" t="str">
        <f aca="false">heilmittel!AS270</f>
        <v>Menyanthes Trifolia.</v>
      </c>
      <c r="B263" s="145" t="n">
        <f aca="false">IF(NOT(ISBLANK(appSymptome!A262)),1,IF(C263&lt;&gt;"",2,3))</f>
        <v>2</v>
      </c>
      <c r="C263" s="78" t="str">
        <f aca="false">IF(appSymptome!B262="","",appSymptome!B262)</f>
        <v>Der Einfluss der Nahrung</v>
      </c>
      <c r="D263" s="79" t="str">
        <f aca="false">appSymptome!C262</f>
        <v>257</v>
      </c>
      <c r="E263" s="80" t="str">
        <f aca="false">appSymptome!D262</f>
        <v>Beschwerden durch Milch</v>
      </c>
      <c r="F263" s="162" t="n">
        <f aca="false">IF($A$3,LOOKUP($E$5,datenbank_heilmittel_effekte!A$2:GQ$2,datenbank_heilmittel_effekte!A259:GQ259),LOOKUP($E$5,datenbank_heilmittel_effekte!A$284:GQ$284,datenbank_heilmittel_effekte!A541:GQ541))</f>
        <v>0</v>
      </c>
    </row>
    <row r="264" customFormat="false" ht="18" hidden="false" customHeight="false" outlineLevel="0" collapsed="false">
      <c r="A264" s="145" t="str">
        <f aca="false">heilmittel!AS271</f>
        <v>Mephitis Putorius</v>
      </c>
      <c r="B264" s="145" t="n">
        <f aca="false">IF(NOT(ISBLANK(appSymptome!A263)),1,IF(C264&lt;&gt;"",2,3))</f>
        <v>3</v>
      </c>
      <c r="C264" s="72" t="inlineStr">
        <f aca="false">IF(appSymptome!B263="","",appSymptome!B263)</f>
        <is>
          <t/>
        </is>
      </c>
      <c r="D264" s="73" t="str">
        <f aca="false">appSymptome!C263</f>
        <v>258</v>
      </c>
      <c r="E264" s="74" t="str">
        <f aca="false">appSymptome!D263</f>
        <v>Beschwerden durch Wein (oder Alkohol)</v>
      </c>
      <c r="F264" s="161" t="n">
        <f aca="false">IF($A$3,LOOKUP($E$5,datenbank_heilmittel_effekte!A$2:GQ$2,datenbank_heilmittel_effekte!A260:GQ260),LOOKUP($E$5,datenbank_heilmittel_effekte!A$284:GQ$284,datenbank_heilmittel_effekte!A542:GQ542))</f>
        <v>0</v>
      </c>
    </row>
    <row r="265" customFormat="false" ht="18" hidden="false" customHeight="false" outlineLevel="0" collapsed="false">
      <c r="A265" s="145" t="str">
        <f aca="false">heilmittel!AS272</f>
        <v>Mercurialis Perennis</v>
      </c>
      <c r="B265" s="145" t="n">
        <f aca="false">IF(NOT(ISBLANK(appSymptome!A264)),1,IF(C265&lt;&gt;"",2,3))</f>
        <v>3</v>
      </c>
      <c r="C265" s="72" t="inlineStr">
        <f aca="false">IF(appSymptome!B264="","",appSymptome!B264)</f>
        <is>
          <t/>
        </is>
      </c>
      <c r="D265" s="73" t="str">
        <f aca="false">appSymptome!C264</f>
        <v>259</v>
      </c>
      <c r="E265" s="74" t="str">
        <f aca="false">appSymptome!D264</f>
        <v>Beschwerden durch stärkehaltiges Essen</v>
      </c>
      <c r="F265" s="161" t="n">
        <f aca="false">IF($A$3,LOOKUP($E$5,datenbank_heilmittel_effekte!A$2:GQ$2,datenbank_heilmittel_effekte!A261:GQ261),LOOKUP($E$5,datenbank_heilmittel_effekte!A$284:GQ$284,datenbank_heilmittel_effekte!A543:GQ543))</f>
        <v>0</v>
      </c>
    </row>
    <row r="266" customFormat="false" ht="18" hidden="false" customHeight="false" outlineLevel="0" collapsed="false">
      <c r="A266" s="145" t="str">
        <f aca="false">heilmittel!AS273</f>
        <v>Mercurius Bi-Iodatus</v>
      </c>
      <c r="B266" s="145" t="n">
        <f aca="false">IF(NOT(ISBLANK(appSymptome!A265)),1,IF(C266&lt;&gt;"",2,3))</f>
        <v>3</v>
      </c>
      <c r="C266" s="72" t="inlineStr">
        <f aca="false">IF(appSymptome!B265="","",appSymptome!B265)</f>
        <is>
          <t/>
        </is>
      </c>
      <c r="D266" s="73" t="str">
        <f aca="false">appSymptome!C265</f>
        <v>260</v>
      </c>
      <c r="E266" s="74" t="str">
        <f aca="false">appSymptome!D265</f>
        <v>Beschwerden durch Obst</v>
      </c>
      <c r="F266" s="161" t="n">
        <f aca="false">IF($A$3,LOOKUP($E$5,datenbank_heilmittel_effekte!A$2:GQ$2,datenbank_heilmittel_effekte!A262:GQ262),LOOKUP($E$5,datenbank_heilmittel_effekte!A$284:GQ$284,datenbank_heilmittel_effekte!A544:GQ544))</f>
        <v>0</v>
      </c>
    </row>
    <row r="267" customFormat="false" ht="18.75" hidden="false" customHeight="false" outlineLevel="0" collapsed="false">
      <c r="A267" s="145" t="str">
        <f aca="false">heilmittel!AS274</f>
        <v>Mercurius Corrosivus</v>
      </c>
      <c r="B267" s="145" t="n">
        <f aca="false">IF(NOT(ISBLANK(appSymptome!A266)),1,IF(C267&lt;&gt;"",2,3))</f>
        <v>3</v>
      </c>
      <c r="C267" s="84" t="inlineStr">
        <f aca="false">IF(appSymptome!B266="","",appSymptome!B266)</f>
        <is>
          <t/>
        </is>
      </c>
      <c r="D267" s="85" t="str">
        <f aca="false">appSymptome!C266</f>
        <v>261</v>
      </c>
      <c r="E267" s="86" t="str">
        <f aca="false">appSymptome!D266</f>
        <v>Beschwerden durch fettes Essen</v>
      </c>
      <c r="F267" s="163" t="n">
        <f aca="false">IF($A$3,LOOKUP($E$5,datenbank_heilmittel_effekte!A$2:GQ$2,datenbank_heilmittel_effekte!A263:GQ263),LOOKUP($E$5,datenbank_heilmittel_effekte!A$284:GQ$284,datenbank_heilmittel_effekte!A545:GQ545))</f>
        <v>0</v>
      </c>
    </row>
    <row r="268" customFormat="false" ht="18.75" hidden="false" customHeight="false" outlineLevel="0" collapsed="false">
      <c r="A268" s="145" t="str">
        <f aca="false">heilmittel!AS275</f>
        <v>Mercurius Cyanatus</v>
      </c>
      <c r="B268" s="145" t="n">
        <f aca="false">IF(NOT(ISBLANK(appSymptome!A267)),1,IF(C268&lt;&gt;"",2,3))</f>
        <v>2</v>
      </c>
      <c r="C268" s="78" t="str">
        <f aca="false">IF(appSymptome!B267="","",appSymptome!B267)</f>
        <v>Einfluss der Bewegung</v>
      </c>
      <c r="D268" s="79" t="str">
        <f aca="false">appSymptome!C267</f>
        <v>262</v>
      </c>
      <c r="E268" s="80" t="str">
        <f aca="false">appSymptome!D267</f>
        <v>Bewegungslosigkeit (u.a. Liegen) verschlechtert die Symptome</v>
      </c>
      <c r="F268" s="162" t="n">
        <f aca="false">IF($A$3,LOOKUP($E$5,datenbank_heilmittel_effekte!A$2:GQ$2,datenbank_heilmittel_effekte!A264:GQ264),LOOKUP($E$5,datenbank_heilmittel_effekte!A$284:GQ$284,datenbank_heilmittel_effekte!A546:GQ546))</f>
        <v>0</v>
      </c>
    </row>
    <row r="269" customFormat="false" ht="18.75" hidden="false" customHeight="false" outlineLevel="0" collapsed="false">
      <c r="A269" s="145" t="str">
        <f aca="false">heilmittel!AS276</f>
        <v>Mercurius Proto-Iod.</v>
      </c>
      <c r="B269" s="145" t="n">
        <f aca="false">IF(NOT(ISBLANK(appSymptome!A268)),1,IF(C269&lt;&gt;"",2,3))</f>
        <v>3</v>
      </c>
      <c r="C269" s="84" t="inlineStr">
        <f aca="false">IF(appSymptome!B268="","",appSymptome!B268)</f>
        <is>
          <t/>
        </is>
      </c>
      <c r="D269" s="85" t="str">
        <f aca="false">appSymptome!C268</f>
        <v>263</v>
      </c>
      <c r="E269" s="86" t="str">
        <f aca="false">appSymptome!D268</f>
        <v>Bewegung (u.a. Gehen, Laufen) verschlechtert die Symptome</v>
      </c>
      <c r="F269" s="163" t="n">
        <f aca="false">IF($A$3,LOOKUP($E$5,datenbank_heilmittel_effekte!A$2:GQ$2,datenbank_heilmittel_effekte!A265:GQ265),LOOKUP($E$5,datenbank_heilmittel_effekte!A$284:GQ$284,datenbank_heilmittel_effekte!A547:GQ547))</f>
        <v>2</v>
      </c>
    </row>
    <row r="270" customFormat="false" ht="18.75" hidden="false" customHeight="false" outlineLevel="0" collapsed="false">
      <c r="A270" s="145" t="str">
        <f aca="false">heilmittel!AS277</f>
        <v>Mercurius Sulfuricus</v>
      </c>
      <c r="B270" s="145" t="n">
        <f aca="false">IF(NOT(ISBLANK(appSymptome!A269)),1,IF(C270&lt;&gt;"",2,3))</f>
        <v>2</v>
      </c>
      <c r="C270" s="72" t="str">
        <f aca="false">IF(appSymptome!B269="","",appSymptome!B269)</f>
        <v>Seitenbezug; Periodizität</v>
      </c>
      <c r="D270" s="73" t="str">
        <f aca="false">appSymptome!C269</f>
        <v>264</v>
      </c>
      <c r="E270" s="74" t="str">
        <f aca="false">appSymptome!D269</f>
        <v>Vorwiegend rechtsseitige Symptome</v>
      </c>
      <c r="F270" s="161" t="n">
        <f aca="false">IF($A$3,LOOKUP($E$5,datenbank_heilmittel_effekte!A$2:GQ$2,datenbank_heilmittel_effekte!A266:GQ266),LOOKUP($E$5,datenbank_heilmittel_effekte!A$284:GQ$284,datenbank_heilmittel_effekte!A548:GQ548))</f>
        <v>0</v>
      </c>
    </row>
    <row r="271" customFormat="false" ht="18" hidden="false" customHeight="false" outlineLevel="0" collapsed="false">
      <c r="A271" s="145" t="str">
        <f aca="false">heilmittel!AS278</f>
        <v>Mercurius(Solub/Viv)</v>
      </c>
      <c r="B271" s="145" t="n">
        <f aca="false">IF(NOT(ISBLANK(appSymptome!A270)),1,IF(C271&lt;&gt;"",2,3))</f>
        <v>3</v>
      </c>
      <c r="C271" s="72" t="inlineStr">
        <f aca="false">IF(appSymptome!B270="","",appSymptome!B270)</f>
        <is>
          <t/>
        </is>
      </c>
      <c r="D271" s="73" t="str">
        <f aca="false">appSymptome!C270</f>
        <v>265</v>
      </c>
      <c r="E271" s="74" t="str">
        <f aca="false">appSymptome!D270</f>
        <v>Vorwiegend linksseitige Symptome</v>
      </c>
      <c r="F271" s="161" t="n">
        <f aca="false">IF($A$3,LOOKUP($E$5,datenbank_heilmittel_effekte!A$2:GQ$2,datenbank_heilmittel_effekte!A267:GQ267),LOOKUP($E$5,datenbank_heilmittel_effekte!A$284:GQ$284,datenbank_heilmittel_effekte!A549:GQ549))</f>
        <v>6</v>
      </c>
    </row>
    <row r="272" customFormat="false" ht="18.75" hidden="false" customHeight="false" outlineLevel="0" collapsed="false">
      <c r="A272" s="145" t="str">
        <f aca="false">heilmittel!AS279</f>
        <v>Methysergide</v>
      </c>
      <c r="B272" s="145" t="n">
        <f aca="false">IF(NOT(ISBLANK(appSymptome!A271)),1,IF(C272&lt;&gt;"",2,3))</f>
        <v>3</v>
      </c>
      <c r="C272" s="90" t="inlineStr">
        <f aca="false">IF(appSymptome!B271="","",appSymptome!B271)</f>
        <is>
          <t/>
        </is>
      </c>
      <c r="D272" s="91" t="str">
        <f aca="false">appSymptome!C271</f>
        <v>266</v>
      </c>
      <c r="E272" s="92" t="str">
        <f aca="false">appSymptome!D271</f>
        <v>Regelmässige Wiederkehr der Symptome</v>
      </c>
      <c r="F272" s="164" t="n">
        <f aca="false">IF($A$3,LOOKUP($E$5,datenbank_heilmittel_effekte!A$2:GQ$2,datenbank_heilmittel_effekte!A268:GQ268),LOOKUP($E$5,datenbank_heilmittel_effekte!A$284:GQ$284,datenbank_heilmittel_effekte!A550:GQ550))</f>
        <v>5</v>
      </c>
    </row>
    <row r="273" customFormat="false" ht="50.45" hidden="false" customHeight="true" outlineLevel="0" collapsed="false">
      <c r="A273" s="145" t="str">
        <f aca="false">heilmittel!AS280</f>
        <v>Mezereum</v>
      </c>
      <c r="B273" s="145" t="n">
        <f aca="false">IF(NOT(ISBLANK(appSymptome!A272)),1,IF(C273&lt;&gt;"",2,3))</f>
        <v>1</v>
      </c>
      <c r="C273" s="72" t="str">
        <f aca="false">IF(appSymptome!B272="","",appSymptome!B272)</f>
        <v>Mögliche Ursachen: Verletzungen, Unfall</v>
      </c>
      <c r="D273" s="73" t="str">
        <f aca="false">appSymptome!C272</f>
        <v>267</v>
      </c>
      <c r="E273" s="74" t="str">
        <f aca="false">appSymptome!D272</f>
        <v>Beschwerden seit einer Erkaltung</v>
      </c>
      <c r="F273" s="161" t="n">
        <f aca="false">IF($A$3,LOOKUP($E$5,datenbank_heilmittel_effekte!A$2:GQ$2,datenbank_heilmittel_effekte!A269:GQ269),LOOKUP($E$5,datenbank_heilmittel_effekte!A$284:GQ$284,datenbank_heilmittel_effekte!A551:GQ551))</f>
        <v>0</v>
      </c>
    </row>
    <row r="274" customFormat="false" ht="18" hidden="false" customHeight="false" outlineLevel="0" collapsed="false">
      <c r="A274" s="145" t="str">
        <f aca="false">heilmittel!AS281</f>
        <v>Moschus</v>
      </c>
      <c r="B274" s="145" t="n">
        <f aca="false">IF(NOT(ISBLANK(appSymptome!A273)),1,IF(C274&lt;&gt;"",2,3))</f>
        <v>3</v>
      </c>
      <c r="C274" s="72" t="inlineStr">
        <f aca="false">IF(appSymptome!B273="","",appSymptome!B273)</f>
        <is>
          <t/>
        </is>
      </c>
      <c r="D274" s="73" t="str">
        <f aca="false">appSymptome!C273</f>
        <v>268</v>
      </c>
      <c r="E274" s="74" t="str">
        <f aca="false">appSymptome!D273</f>
        <v>Beschwerden seit einer Vergiftung oder einer Impfung</v>
      </c>
      <c r="F274" s="161" t="n">
        <f aca="false">IF($A$3,LOOKUP($E$5,datenbank_heilmittel_effekte!A$2:GQ$2,datenbank_heilmittel_effekte!A270:GQ270),LOOKUP($E$5,datenbank_heilmittel_effekte!A$284:GQ$284,datenbank_heilmittel_effekte!A552:GQ552))</f>
        <v>0</v>
      </c>
    </row>
    <row r="275" customFormat="false" ht="18.75" hidden="false" customHeight="false" outlineLevel="0" collapsed="false">
      <c r="A275" s="145" t="str">
        <f aca="false">heilmittel!AS282</f>
        <v>Murex Purpurea</v>
      </c>
      <c r="B275" s="145" t="n">
        <f aca="false">IF(NOT(ISBLANK(appSymptome!A274)),1,IF(C275&lt;&gt;"",2,3))</f>
        <v>3</v>
      </c>
      <c r="C275" s="72" t="inlineStr">
        <f aca="false">IF(appSymptome!B274="","",appSymptome!B274)</f>
        <is>
          <t/>
        </is>
      </c>
      <c r="D275" s="73" t="str">
        <f aca="false">appSymptome!C274</f>
        <v>269</v>
      </c>
      <c r="E275" s="74" t="str">
        <f aca="false">appSymptome!D274</f>
        <v>Beschwerden seit einem Schlag, einer Verwundung oder Verbrennung</v>
      </c>
      <c r="F275" s="161" t="n">
        <f aca="false">IF($A$3,LOOKUP($E$5,datenbank_heilmittel_effekte!A$2:GQ$2,datenbank_heilmittel_effekte!A271:GQ271),LOOKUP($E$5,datenbank_heilmittel_effekte!A$284:GQ$284,datenbank_heilmittel_effekte!A553:GQ553))</f>
        <v>1</v>
      </c>
    </row>
    <row r="276" customFormat="false" ht="48" hidden="false" customHeight="false" outlineLevel="0" collapsed="false">
      <c r="A276" s="145" t="str">
        <f aca="false">heilmittel!AS283</f>
        <v>Muriaticum Acidum</v>
      </c>
      <c r="B276" s="145" t="n">
        <f aca="false">IF(NOT(ISBLANK(appSymptome!A275)),1,IF(C276&lt;&gt;"",2,3))</f>
        <v>2</v>
      </c>
      <c r="C276" s="78" t="str">
        <f aca="false">IF(appSymptome!B275="","",appSymptome!B275)</f>
        <v>Mögliche Ursachen: Plötzlicher und heftiger emotionaler Schock</v>
      </c>
      <c r="D276" s="79" t="str">
        <f aca="false">appSymptome!C275</f>
        <v>270</v>
      </c>
      <c r="E276" s="80" t="str">
        <f aca="false">appSymptome!D275</f>
        <v>Beschwerden seit einem Kummer od. Unglücksschläge</v>
      </c>
      <c r="F276" s="162" t="n">
        <f aca="false">IF($A$3,LOOKUP($E$5,datenbank_heilmittel_effekte!A$2:GQ$2,datenbank_heilmittel_effekte!A272:GQ272),LOOKUP($E$5,datenbank_heilmittel_effekte!A$284:GQ$284,datenbank_heilmittel_effekte!A554:GQ554))</f>
        <v>0</v>
      </c>
    </row>
    <row r="277" customFormat="false" ht="18.75" hidden="false" customHeight="false" outlineLevel="0" collapsed="false">
      <c r="A277" s="145" t="str">
        <f aca="false">heilmittel!AS284</f>
        <v>Myrica Cerifera</v>
      </c>
      <c r="B277" s="145" t="n">
        <f aca="false">IF(NOT(ISBLANK(appSymptome!A276)),1,IF(C277&lt;&gt;"",2,3))</f>
        <v>3</v>
      </c>
      <c r="C277" s="84" t="inlineStr">
        <f aca="false">IF(appSymptome!B276="","",appSymptome!B276)</f>
        <is>
          <t/>
        </is>
      </c>
      <c r="D277" s="85" t="str">
        <f aca="false">appSymptome!C276</f>
        <v>271</v>
      </c>
      <c r="E277" s="86" t="str">
        <f aca="false">appSymptome!D276</f>
        <v>Beschwerden seit einer grossen Angst od. Furcht</v>
      </c>
      <c r="F277" s="163" t="n">
        <f aca="false">IF($A$3,LOOKUP($E$5,datenbank_heilmittel_effekte!A$2:GQ$2,datenbank_heilmittel_effekte!A273:GQ273),LOOKUP($E$5,datenbank_heilmittel_effekte!A$284:GQ$284,datenbank_heilmittel_effekte!A555:GQ555))</f>
        <v>0</v>
      </c>
    </row>
    <row r="278" customFormat="false" ht="52.15" hidden="false" customHeight="true" outlineLevel="0" collapsed="false">
      <c r="A278" s="145" t="str">
        <f aca="false">heilmittel!AS285</f>
        <v>Naja Tripudians</v>
      </c>
      <c r="B278" s="145" t="n">
        <f aca="false">IF(NOT(ISBLANK(appSymptome!A277)),1,IF(C278&lt;&gt;"",2,3))</f>
        <v>2</v>
      </c>
      <c r="C278" s="78" t="str">
        <f aca="false">IF(appSymptome!B277="","",appSymptome!B277)</f>
        <v>Möglichen Ursachen: Lang dauernde Belastungen</v>
      </c>
      <c r="D278" s="79" t="str">
        <f aca="false">appSymptome!C277</f>
        <v>272</v>
      </c>
      <c r="E278" s="80" t="str">
        <f aca="false">appSymptome!D277</f>
        <v>Ständige Versuche, schwierige Probleme zu lösen</v>
      </c>
      <c r="F278" s="162" t="n">
        <f aca="false">IF($A$3,LOOKUP($E$5,datenbank_heilmittel_effekte!A$2:GQ$2,datenbank_heilmittel_effekte!A274:GQ274),LOOKUP($E$5,datenbank_heilmittel_effekte!A$284:GQ$284,datenbank_heilmittel_effekte!A556:GQ556))</f>
        <v>0</v>
      </c>
    </row>
    <row r="279" customFormat="false" ht="18" hidden="false" customHeight="false" outlineLevel="0" collapsed="false">
      <c r="A279" s="145" t="str">
        <f aca="false">heilmittel!AS286</f>
        <v>Naloxone (Narcan)</v>
      </c>
      <c r="B279" s="145" t="n">
        <f aca="false">IF(NOT(ISBLANK(appSymptome!A278)),1,IF(C279&lt;&gt;"",2,3))</f>
        <v>3</v>
      </c>
      <c r="C279" s="72" t="inlineStr">
        <f aca="false">IF(appSymptome!B278="","",appSymptome!B278)</f>
        <is>
          <t/>
        </is>
      </c>
      <c r="D279" s="73" t="str">
        <f aca="false">appSymptome!C278</f>
        <v>273</v>
      </c>
      <c r="E279" s="74" t="str">
        <f aca="false">appSymptome!D278</f>
        <v>Wiederholte Enttäuschungen, überdauernder Kummer</v>
      </c>
      <c r="F279" s="161" t="n">
        <f aca="false">IF($A$3,LOOKUP($E$5,datenbank_heilmittel_effekte!A$2:GQ$2,datenbank_heilmittel_effekte!A275:GQ275),LOOKUP($E$5,datenbank_heilmittel_effekte!A$284:GQ$284,datenbank_heilmittel_effekte!A557:GQ557))</f>
        <v>0</v>
      </c>
    </row>
    <row r="280" customFormat="false" ht="18.75" hidden="false" customHeight="false" outlineLevel="0" collapsed="false">
      <c r="A280" s="145" t="str">
        <f aca="false">heilmittel!AS287</f>
        <v>Natrum Arsenicicum</v>
      </c>
      <c r="B280" s="145" t="n">
        <f aca="false">IF(NOT(ISBLANK(appSymptome!A279)),1,IF(C280&lt;&gt;"",2,3))</f>
        <v>3</v>
      </c>
      <c r="C280" s="90" t="inlineStr">
        <f aca="false">IF(appSymptome!B279="","",appSymptome!B279)</f>
        <is>
          <t/>
        </is>
      </c>
      <c r="D280" s="91" t="str">
        <f aca="false">appSymptome!C279</f>
        <v>274</v>
      </c>
      <c r="E280" s="92" t="str">
        <f aca="false">appSymptome!D279</f>
        <v>Längere Schlafdefizite, gestörter Schlaf-Wach-Rhythmus</v>
      </c>
      <c r="F280" s="164" t="n">
        <f aca="false">IF($A$3,LOOKUP($E$5,datenbank_heilmittel_effekte!A$2:GQ$2,datenbank_heilmittel_effekte!A276:GQ276),LOOKUP($E$5,datenbank_heilmittel_effekte!A$284:GQ$284,datenbank_heilmittel_effekte!A558:GQ558))</f>
        <v>0</v>
      </c>
    </row>
    <row r="281" customFormat="false" ht="19.5" hidden="false" customHeight="false" outlineLevel="0" collapsed="false">
      <c r="A281" s="145" t="str">
        <f aca="false">heilmittel!AS288</f>
        <v>Natrum Carbonicum</v>
      </c>
      <c r="D281" s="91" t="str">
        <f aca="false">appSymptome!C280</f>
        <v>275</v>
      </c>
      <c r="E281" s="92" t="str">
        <f aca="false">appSymptome!D280</f>
        <v>Gewohnheitsmässiger Alkoholgenuss (Wein, Bier, Likör, usw.)</v>
      </c>
      <c r="F281" s="164" t="n">
        <f aca="false">IF($A$3,LOOKUP($E$5,datenbank_heilmittel_effekte!A$2:GQ$2,datenbank_heilmittel_effekte!A277:GQ277),LOOKUP($E$5,datenbank_heilmittel_effekte!A$284:GQ$284,datenbank_heilmittel_effekte!A559:GQ559))</f>
        <v>0</v>
      </c>
    </row>
    <row r="282" customFormat="false" ht="19.5" hidden="false" customHeight="false" outlineLevel="0" collapsed="false">
      <c r="A282" s="145" t="s">
        <v>316</v>
      </c>
      <c r="D282" s="91" t="str">
        <f aca="false">appSymptome!C281</f>
        <v>276</v>
      </c>
      <c r="E282" s="92" t="str">
        <f aca="false">appSymptome!D281</f>
        <v>Gewohnheitsmässiger Tabakgenuss (Rauchen, Kau-, Schnupftabak)</v>
      </c>
      <c r="F282" s="164" t="n">
        <f aca="false">IF($A$3,LOOKUP($E$5,datenbank_heilmittel_effekte!A$2:GQ$2,datenbank_heilmittel_effekte!A278:GQ278),LOOKUP($E$5,datenbank_heilmittel_effekte!A$284:GQ$284,datenbank_heilmittel_effekte!A560:GQ560))</f>
        <v>0</v>
      </c>
    </row>
    <row r="283" customFormat="false" ht="19.5" hidden="false" customHeight="false" outlineLevel="0" collapsed="false">
      <c r="A283" s="145" t="s">
        <v>317</v>
      </c>
      <c r="D283" s="91" t="str">
        <f aca="false">appSymptome!C282</f>
        <v>277</v>
      </c>
      <c r="E283" s="92" t="str">
        <f aca="false">appSymptome!D282</f>
        <v>Gewohnheitsmässiger Genuss grösserer Kaffee- oder Teemengen</v>
      </c>
      <c r="F283" s="164" t="n">
        <f aca="false">IF($A$3,LOOKUP($E$5,datenbank_heilmittel_effekte!A$2:GQ$2,datenbank_heilmittel_effekte!A279:GQ279),LOOKUP($E$5,datenbank_heilmittel_effekte!A$284:GQ$284,datenbank_heilmittel_effekte!A561:GQ561))</f>
        <v>0</v>
      </c>
    </row>
    <row r="284" customFormat="false" ht="19.5" hidden="false" customHeight="false" outlineLevel="0" collapsed="false">
      <c r="A284" s="145" t="s">
        <v>318</v>
      </c>
      <c r="D284" s="91" t="str">
        <f aca="false">appSymptome!C282</f>
        <v>277</v>
      </c>
      <c r="E284" s="92" t="str">
        <f aca="false">appSymptome!D282</f>
        <v>Gewohnheitsmässiger Genuss grösserer Kaffee- oder Teemengen</v>
      </c>
      <c r="F284" s="164" t="n">
        <f aca="false">IF($A$3,LOOKUP($E$5,datenbank_heilmittel_effekte!A$2:GQ$2,datenbank_heilmittel_effekte!A279:GQ279),LOOKUP($E$5,datenbank_heilmittel_effekte!A$284:GQ$284,datenbank_heilmittel_effekte!A561:GQ561))</f>
        <v>0</v>
      </c>
    </row>
    <row r="285" customFormat="false" ht="19.5" hidden="true" customHeight="false" outlineLevel="0" collapsed="false">
      <c r="A285" s="145" t="s">
        <v>319</v>
      </c>
      <c r="D285" s="91"/>
      <c r="E285" s="92"/>
      <c r="F285" s="164"/>
    </row>
    <row r="286" customFormat="false" ht="19.5" hidden="true" customHeight="false" outlineLevel="0" collapsed="false">
      <c r="A286" s="145" t="s">
        <v>320</v>
      </c>
      <c r="D286" s="91"/>
      <c r="E286" s="92"/>
      <c r="F286" s="164"/>
    </row>
    <row r="287" customFormat="false" ht="19.5" hidden="true" customHeight="false" outlineLevel="0" collapsed="false">
      <c r="A287" s="145" t="s">
        <v>321</v>
      </c>
      <c r="D287" s="91"/>
      <c r="E287" s="92"/>
      <c r="F287" s="164"/>
    </row>
    <row r="288" customFormat="false" ht="19.5" hidden="true" customHeight="false" outlineLevel="0" collapsed="false">
      <c r="A288" s="145" t="s">
        <v>322</v>
      </c>
      <c r="D288" s="91"/>
      <c r="E288" s="92"/>
      <c r="F288" s="164"/>
    </row>
    <row r="289" customFormat="false" ht="19.5" hidden="true" customHeight="false" outlineLevel="0" collapsed="false">
      <c r="A289" s="145" t="s">
        <v>323</v>
      </c>
      <c r="D289" s="91"/>
      <c r="E289" s="92"/>
      <c r="F289" s="164"/>
    </row>
    <row r="290" customFormat="false" ht="19.5" hidden="true" customHeight="false" outlineLevel="0" collapsed="false">
      <c r="A290" s="145" t="s">
        <v>324</v>
      </c>
      <c r="D290" s="91"/>
      <c r="E290" s="92"/>
      <c r="F290" s="164"/>
    </row>
    <row r="291" customFormat="false" ht="19.5" hidden="true" customHeight="false" outlineLevel="0" collapsed="false">
      <c r="A291" s="145" t="s">
        <v>325</v>
      </c>
      <c r="D291" s="91"/>
      <c r="E291" s="92"/>
      <c r="F291" s="164"/>
    </row>
    <row r="292" customFormat="false" ht="19.5" hidden="true" customHeight="false" outlineLevel="0" collapsed="false">
      <c r="A292" s="145" t="s">
        <v>326</v>
      </c>
      <c r="D292" s="91"/>
      <c r="E292" s="92"/>
      <c r="F292" s="164"/>
    </row>
    <row r="293" customFormat="false" ht="19.5" hidden="true" customHeight="false" outlineLevel="0" collapsed="false">
      <c r="A293" s="145" t="s">
        <v>327</v>
      </c>
      <c r="D293" s="91"/>
      <c r="E293" s="92"/>
      <c r="F293" s="164"/>
    </row>
    <row r="294" customFormat="false" ht="19.5" hidden="true" customHeight="false" outlineLevel="0" collapsed="false">
      <c r="A294" s="145" t="s">
        <v>328</v>
      </c>
      <c r="D294" s="91"/>
      <c r="E294" s="92"/>
      <c r="F294" s="164"/>
    </row>
    <row r="295" customFormat="false" ht="19.5" hidden="true" customHeight="false" outlineLevel="0" collapsed="false">
      <c r="A295" s="145" t="s">
        <v>329</v>
      </c>
      <c r="D295" s="91"/>
      <c r="E295" s="92"/>
      <c r="F295" s="164"/>
    </row>
    <row r="296" customFormat="false" ht="19.5" hidden="true" customHeight="false" outlineLevel="0" collapsed="false">
      <c r="A296" s="145" t="s">
        <v>330</v>
      </c>
      <c r="D296" s="91"/>
      <c r="E296" s="92"/>
      <c r="F296" s="164"/>
    </row>
    <row r="297" customFormat="false" ht="19.5" hidden="true" customHeight="false" outlineLevel="0" collapsed="false">
      <c r="A297" s="145" t="s">
        <v>331</v>
      </c>
      <c r="D297" s="91"/>
      <c r="E297" s="92"/>
      <c r="F297" s="164"/>
    </row>
    <row r="298" customFormat="false" ht="19.5" hidden="true" customHeight="false" outlineLevel="0" collapsed="false">
      <c r="A298" s="145" t="s">
        <v>332</v>
      </c>
      <c r="D298" s="91"/>
      <c r="E298" s="92"/>
      <c r="F298" s="164"/>
    </row>
    <row r="299" customFormat="false" ht="19.5" hidden="true" customHeight="false" outlineLevel="0" collapsed="false">
      <c r="A299" s="145" t="s">
        <v>333</v>
      </c>
      <c r="D299" s="91"/>
      <c r="E299" s="92"/>
      <c r="F299" s="164"/>
    </row>
    <row r="300" customFormat="false" ht="19.5" hidden="true" customHeight="false" outlineLevel="0" collapsed="false">
      <c r="A300" s="145" t="s">
        <v>334</v>
      </c>
      <c r="D300" s="91"/>
      <c r="E300" s="92"/>
      <c r="F300" s="164"/>
    </row>
    <row r="301" customFormat="false" ht="19.5" hidden="true" customHeight="false" outlineLevel="0" collapsed="false">
      <c r="A301" s="145" t="s">
        <v>335</v>
      </c>
      <c r="D301" s="91"/>
      <c r="E301" s="92"/>
      <c r="F301" s="164"/>
    </row>
    <row r="302" customFormat="false" ht="19.5" hidden="true" customHeight="false" outlineLevel="0" collapsed="false">
      <c r="A302" s="145" t="s">
        <v>336</v>
      </c>
      <c r="D302" s="91"/>
      <c r="E302" s="92"/>
      <c r="F302" s="164"/>
    </row>
    <row r="303" customFormat="false" ht="19.5" hidden="true" customHeight="false" outlineLevel="0" collapsed="false">
      <c r="A303" s="145" t="s">
        <v>337</v>
      </c>
      <c r="D303" s="91"/>
      <c r="E303" s="92"/>
      <c r="F303" s="164"/>
    </row>
    <row r="304" customFormat="false" ht="19.5" hidden="true" customHeight="false" outlineLevel="0" collapsed="false">
      <c r="A304" s="145" t="s">
        <v>338</v>
      </c>
      <c r="D304" s="91"/>
      <c r="E304" s="92"/>
      <c r="F304" s="164"/>
    </row>
    <row r="305" customFormat="false" ht="19.5" hidden="true" customHeight="false" outlineLevel="0" collapsed="false">
      <c r="A305" s="145" t="s">
        <v>339</v>
      </c>
      <c r="D305" s="91"/>
      <c r="E305" s="92"/>
      <c r="F305" s="164"/>
    </row>
    <row r="306" customFormat="false" ht="19.5" hidden="true" customHeight="false" outlineLevel="0" collapsed="false">
      <c r="A306" s="145" t="s">
        <v>340</v>
      </c>
      <c r="D306" s="91"/>
      <c r="E306" s="92"/>
      <c r="F306" s="164"/>
    </row>
    <row r="307" customFormat="false" ht="19.5" hidden="true" customHeight="false" outlineLevel="0" collapsed="false">
      <c r="A307" s="145" t="s">
        <v>341</v>
      </c>
      <c r="D307" s="91"/>
      <c r="E307" s="92"/>
      <c r="F307" s="164"/>
    </row>
    <row r="308" customFormat="false" ht="19.5" hidden="true" customHeight="false" outlineLevel="0" collapsed="false">
      <c r="A308" s="145" t="s">
        <v>342</v>
      </c>
      <c r="D308" s="91"/>
      <c r="E308" s="92"/>
      <c r="F308" s="164"/>
    </row>
    <row r="309" customFormat="false" ht="19.5" hidden="true" customHeight="false" outlineLevel="0" collapsed="false">
      <c r="A309" s="145" t="s">
        <v>343</v>
      </c>
      <c r="D309" s="91"/>
      <c r="E309" s="92"/>
      <c r="F309" s="164"/>
    </row>
    <row r="310" customFormat="false" ht="19.5" hidden="true" customHeight="false" outlineLevel="0" collapsed="false">
      <c r="A310" s="145" t="s">
        <v>344</v>
      </c>
      <c r="D310" s="91"/>
      <c r="E310" s="92"/>
      <c r="F310" s="164"/>
    </row>
    <row r="311" customFormat="false" ht="19.5" hidden="true" customHeight="false" outlineLevel="0" collapsed="false">
      <c r="A311" s="145" t="s">
        <v>345</v>
      </c>
      <c r="D311" s="91"/>
      <c r="E311" s="92"/>
      <c r="F311" s="164"/>
    </row>
    <row r="312" customFormat="false" ht="19.5" hidden="true" customHeight="false" outlineLevel="0" collapsed="false">
      <c r="A312" s="145" t="s">
        <v>346</v>
      </c>
      <c r="D312" s="91"/>
      <c r="E312" s="92"/>
      <c r="F312" s="164"/>
    </row>
    <row r="313" customFormat="false" ht="19.5" hidden="true" customHeight="false" outlineLevel="0" collapsed="false">
      <c r="A313" s="145" t="s">
        <v>347</v>
      </c>
      <c r="D313" s="91"/>
      <c r="E313" s="92"/>
      <c r="F313" s="164"/>
    </row>
    <row r="314" customFormat="false" ht="19.5" hidden="true" customHeight="false" outlineLevel="0" collapsed="false">
      <c r="A314" s="145" t="s">
        <v>348</v>
      </c>
      <c r="D314" s="91"/>
      <c r="E314" s="92"/>
      <c r="F314" s="164"/>
    </row>
    <row r="315" customFormat="false" ht="19.5" hidden="true" customHeight="false" outlineLevel="0" collapsed="false">
      <c r="A315" s="145" t="s">
        <v>349</v>
      </c>
      <c r="D315" s="91"/>
      <c r="E315" s="92"/>
      <c r="F315" s="164"/>
    </row>
    <row r="316" customFormat="false" ht="19.5" hidden="true" customHeight="false" outlineLevel="0" collapsed="false">
      <c r="A316" s="145" t="s">
        <v>350</v>
      </c>
      <c r="D316" s="91"/>
      <c r="E316" s="92"/>
      <c r="F316" s="164"/>
    </row>
    <row r="317" customFormat="false" ht="19.5" hidden="true" customHeight="false" outlineLevel="0" collapsed="false">
      <c r="A317" s="145" t="s">
        <v>351</v>
      </c>
      <c r="D317" s="91"/>
      <c r="E317" s="92"/>
      <c r="F317" s="164"/>
    </row>
    <row r="318" customFormat="false" ht="19.5" hidden="true" customHeight="false" outlineLevel="0" collapsed="false">
      <c r="A318" s="145" t="s">
        <v>352</v>
      </c>
      <c r="D318" s="91"/>
      <c r="E318" s="92"/>
      <c r="F318" s="164"/>
    </row>
    <row r="319" customFormat="false" ht="19.5" hidden="true" customHeight="false" outlineLevel="0" collapsed="false">
      <c r="A319" s="145" t="s">
        <v>353</v>
      </c>
      <c r="D319" s="91"/>
      <c r="E319" s="92"/>
      <c r="F319" s="164"/>
    </row>
    <row r="320" customFormat="false" ht="19.5" hidden="true" customHeight="false" outlineLevel="0" collapsed="false">
      <c r="A320" s="145" t="s">
        <v>354</v>
      </c>
      <c r="D320" s="91"/>
      <c r="E320" s="92"/>
      <c r="F320" s="164"/>
    </row>
    <row r="321" customFormat="false" ht="19.5" hidden="true" customHeight="false" outlineLevel="0" collapsed="false">
      <c r="A321" s="145" t="s">
        <v>355</v>
      </c>
      <c r="D321" s="91"/>
      <c r="E321" s="92"/>
      <c r="F321" s="164"/>
    </row>
    <row r="322" customFormat="false" ht="19.5" hidden="true" customHeight="false" outlineLevel="0" collapsed="false">
      <c r="A322" s="145" t="s">
        <v>356</v>
      </c>
      <c r="D322" s="91"/>
      <c r="E322" s="92"/>
      <c r="F322" s="164"/>
    </row>
    <row r="323" customFormat="false" ht="19.5" hidden="true" customHeight="false" outlineLevel="0" collapsed="false">
      <c r="A323" s="145" t="s">
        <v>357</v>
      </c>
      <c r="D323" s="91"/>
      <c r="E323" s="92"/>
      <c r="F323" s="164"/>
    </row>
    <row r="324" customFormat="false" ht="19.5" hidden="true" customHeight="false" outlineLevel="0" collapsed="false">
      <c r="A324" s="145" t="s">
        <v>358</v>
      </c>
      <c r="D324" s="91"/>
      <c r="E324" s="92"/>
      <c r="F324" s="164"/>
    </row>
    <row r="325" customFormat="false" ht="19.5" hidden="true" customHeight="false" outlineLevel="0" collapsed="false">
      <c r="A325" s="145" t="s">
        <v>359</v>
      </c>
      <c r="D325" s="91"/>
      <c r="E325" s="92"/>
      <c r="F325" s="164"/>
    </row>
    <row r="326" customFormat="false" ht="19.5" hidden="true" customHeight="false" outlineLevel="0" collapsed="false">
      <c r="A326" s="145" t="s">
        <v>360</v>
      </c>
      <c r="D326" s="91"/>
      <c r="E326" s="92"/>
      <c r="F326" s="164"/>
    </row>
    <row r="327" customFormat="false" ht="19.5" hidden="true" customHeight="false" outlineLevel="0" collapsed="false">
      <c r="A327" s="145" t="s">
        <v>361</v>
      </c>
      <c r="D327" s="91"/>
      <c r="E327" s="92"/>
      <c r="F327" s="164"/>
    </row>
    <row r="328" customFormat="false" ht="19.5" hidden="true" customHeight="false" outlineLevel="0" collapsed="false">
      <c r="A328" s="145" t="s">
        <v>362</v>
      </c>
      <c r="D328" s="91"/>
      <c r="E328" s="92"/>
      <c r="F328" s="164"/>
    </row>
    <row r="329" customFormat="false" ht="19.5" hidden="true" customHeight="false" outlineLevel="0" collapsed="false">
      <c r="A329" s="145" t="s">
        <v>363</v>
      </c>
      <c r="D329" s="91"/>
      <c r="E329" s="92"/>
      <c r="F329" s="164"/>
    </row>
    <row r="330" customFormat="false" ht="19.5" hidden="true" customHeight="false" outlineLevel="0" collapsed="false">
      <c r="A330" s="145" t="s">
        <v>364</v>
      </c>
      <c r="D330" s="91"/>
      <c r="E330" s="92"/>
      <c r="F330" s="164"/>
    </row>
    <row r="331" customFormat="false" ht="19.5" hidden="true" customHeight="false" outlineLevel="0" collapsed="false">
      <c r="A331" s="145" t="s">
        <v>365</v>
      </c>
      <c r="D331" s="91"/>
      <c r="E331" s="92"/>
      <c r="F331" s="164"/>
    </row>
    <row r="332" customFormat="false" ht="19.5" hidden="true" customHeight="false" outlineLevel="0" collapsed="false">
      <c r="A332" s="145" t="s">
        <v>366</v>
      </c>
      <c r="D332" s="91"/>
      <c r="E332" s="92"/>
      <c r="F332" s="164"/>
    </row>
    <row r="333" customFormat="false" ht="19.5" hidden="true" customHeight="false" outlineLevel="0" collapsed="false">
      <c r="A333" s="145" t="s">
        <v>367</v>
      </c>
      <c r="D333" s="91"/>
      <c r="E333" s="92"/>
      <c r="F333" s="164"/>
    </row>
    <row r="334" customFormat="false" ht="19.5" hidden="true" customHeight="false" outlineLevel="0" collapsed="false">
      <c r="A334" s="145" t="s">
        <v>368</v>
      </c>
      <c r="D334" s="91"/>
      <c r="E334" s="92"/>
      <c r="F334" s="164"/>
    </row>
    <row r="335" customFormat="false" ht="19.5" hidden="true" customHeight="false" outlineLevel="0" collapsed="false">
      <c r="A335" s="145" t="s">
        <v>369</v>
      </c>
      <c r="D335" s="91"/>
      <c r="E335" s="92"/>
      <c r="F335" s="164"/>
    </row>
    <row r="336" customFormat="false" ht="19.5" hidden="true" customHeight="false" outlineLevel="0" collapsed="false">
      <c r="A336" s="145" t="s">
        <v>370</v>
      </c>
      <c r="D336" s="91"/>
      <c r="E336" s="92"/>
      <c r="F336" s="164"/>
    </row>
    <row r="337" customFormat="false" ht="19.5" hidden="true" customHeight="false" outlineLevel="0" collapsed="false">
      <c r="A337" s="145" t="s">
        <v>371</v>
      </c>
      <c r="D337" s="91"/>
      <c r="E337" s="92"/>
      <c r="F337" s="164"/>
    </row>
    <row r="338" customFormat="false" ht="19.5" hidden="true" customHeight="false" outlineLevel="0" collapsed="false">
      <c r="A338" s="145" t="s">
        <v>372</v>
      </c>
      <c r="D338" s="91"/>
      <c r="E338" s="92"/>
      <c r="F338" s="164"/>
    </row>
    <row r="339" customFormat="false" ht="19.5" hidden="true" customHeight="false" outlineLevel="0" collapsed="false">
      <c r="A339" s="145" t="s">
        <v>373</v>
      </c>
      <c r="D339" s="91"/>
      <c r="E339" s="92"/>
      <c r="F339" s="164"/>
    </row>
    <row r="340" customFormat="false" ht="19.5" hidden="true" customHeight="false" outlineLevel="0" collapsed="false">
      <c r="A340" s="145" t="s">
        <v>374</v>
      </c>
      <c r="D340" s="91"/>
      <c r="E340" s="92"/>
      <c r="F340" s="164"/>
    </row>
    <row r="341" customFormat="false" ht="19.5" hidden="true" customHeight="false" outlineLevel="0" collapsed="false">
      <c r="A341" s="145" t="s">
        <v>375</v>
      </c>
      <c r="D341" s="91"/>
      <c r="E341" s="92"/>
      <c r="F341" s="164"/>
    </row>
    <row r="342" customFormat="false" ht="19.5" hidden="true" customHeight="false" outlineLevel="0" collapsed="false">
      <c r="A342" s="145" t="s">
        <v>376</v>
      </c>
      <c r="D342" s="91"/>
      <c r="E342" s="92"/>
      <c r="F342" s="164"/>
    </row>
    <row r="343" customFormat="false" ht="19.5" hidden="true" customHeight="false" outlineLevel="0" collapsed="false">
      <c r="A343" s="145" t="s">
        <v>377</v>
      </c>
      <c r="D343" s="91"/>
      <c r="E343" s="92"/>
      <c r="F343" s="164"/>
    </row>
    <row r="344" customFormat="false" ht="19.5" hidden="true" customHeight="false" outlineLevel="0" collapsed="false">
      <c r="A344" s="145" t="s">
        <v>378</v>
      </c>
      <c r="D344" s="91"/>
      <c r="E344" s="92"/>
      <c r="F344" s="164"/>
    </row>
    <row r="345" customFormat="false" ht="19.5" hidden="true" customHeight="false" outlineLevel="0" collapsed="false">
      <c r="A345" s="145" t="s">
        <v>379</v>
      </c>
      <c r="D345" s="91"/>
      <c r="E345" s="92"/>
      <c r="F345" s="164"/>
    </row>
    <row r="346" customFormat="false" ht="19.5" hidden="true" customHeight="false" outlineLevel="0" collapsed="false">
      <c r="A346" s="145" t="s">
        <v>380</v>
      </c>
      <c r="D346" s="91"/>
      <c r="E346" s="92"/>
      <c r="F346" s="164"/>
    </row>
    <row r="347" customFormat="false" ht="19.5" hidden="true" customHeight="false" outlineLevel="0" collapsed="false">
      <c r="A347" s="145" t="s">
        <v>381</v>
      </c>
      <c r="D347" s="91"/>
      <c r="E347" s="92"/>
      <c r="F347" s="164"/>
    </row>
    <row r="348" customFormat="false" ht="19.5" hidden="true" customHeight="false" outlineLevel="0" collapsed="false">
      <c r="A348" s="145" t="s">
        <v>382</v>
      </c>
      <c r="D348" s="91"/>
      <c r="E348" s="92"/>
      <c r="F348" s="164"/>
    </row>
    <row r="349" customFormat="false" ht="19.5" hidden="true" customHeight="false" outlineLevel="0" collapsed="false">
      <c r="A349" s="145" t="s">
        <v>383</v>
      </c>
      <c r="D349" s="91"/>
      <c r="E349" s="92"/>
      <c r="F349" s="164"/>
    </row>
    <row r="350" customFormat="false" ht="19.5" hidden="true" customHeight="false" outlineLevel="0" collapsed="false">
      <c r="A350" s="145" t="s">
        <v>384</v>
      </c>
      <c r="D350" s="91"/>
      <c r="E350" s="92"/>
      <c r="F350" s="164"/>
    </row>
    <row r="351" customFormat="false" ht="19.5" hidden="true" customHeight="false" outlineLevel="0" collapsed="false">
      <c r="A351" s="145" t="s">
        <v>385</v>
      </c>
      <c r="D351" s="91"/>
      <c r="E351" s="92"/>
      <c r="F351" s="164"/>
    </row>
    <row r="352" customFormat="false" ht="19.5" hidden="true" customHeight="false" outlineLevel="0" collapsed="false">
      <c r="A352" s="145" t="s">
        <v>386</v>
      </c>
      <c r="D352" s="91"/>
      <c r="E352" s="92"/>
      <c r="F352" s="164"/>
    </row>
    <row r="353" customFormat="false" ht="19.5" hidden="true" customHeight="false" outlineLevel="0" collapsed="false">
      <c r="A353" s="145" t="s">
        <v>387</v>
      </c>
      <c r="D353" s="91"/>
      <c r="E353" s="92"/>
      <c r="F353" s="164"/>
    </row>
    <row r="354" customFormat="false" ht="19.5" hidden="true" customHeight="false" outlineLevel="0" collapsed="false">
      <c r="A354" s="145" t="s">
        <v>388</v>
      </c>
      <c r="D354" s="91"/>
      <c r="E354" s="92"/>
      <c r="F354" s="164"/>
    </row>
    <row r="355" customFormat="false" ht="19.5" hidden="true" customHeight="false" outlineLevel="0" collapsed="false">
      <c r="A355" s="145" t="s">
        <v>389</v>
      </c>
      <c r="D355" s="91"/>
      <c r="E355" s="92"/>
      <c r="F355" s="164"/>
    </row>
    <row r="356" customFormat="false" ht="19.5" hidden="true" customHeight="false" outlineLevel="0" collapsed="false">
      <c r="A356" s="145" t="s">
        <v>390</v>
      </c>
      <c r="D356" s="91"/>
      <c r="E356" s="92"/>
      <c r="F356" s="164"/>
    </row>
    <row r="357" customFormat="false" ht="19.5" hidden="true" customHeight="false" outlineLevel="0" collapsed="false">
      <c r="A357" s="145" t="s">
        <v>391</v>
      </c>
      <c r="D357" s="91"/>
      <c r="E357" s="92"/>
      <c r="F357" s="164"/>
    </row>
    <row r="358" customFormat="false" ht="19.5" hidden="true" customHeight="false" outlineLevel="0" collapsed="false">
      <c r="A358" s="145" t="s">
        <v>392</v>
      </c>
      <c r="D358" s="91"/>
      <c r="E358" s="92"/>
      <c r="F358" s="164"/>
    </row>
    <row r="359" customFormat="false" ht="19.5" hidden="true" customHeight="false" outlineLevel="0" collapsed="false">
      <c r="A359" s="145" t="s">
        <v>393</v>
      </c>
      <c r="D359" s="91"/>
      <c r="E359" s="92"/>
      <c r="F359" s="164"/>
    </row>
    <row r="360" customFormat="false" ht="19.5" hidden="true" customHeight="false" outlineLevel="0" collapsed="false">
      <c r="A360" s="145" t="s">
        <v>394</v>
      </c>
      <c r="D360" s="91"/>
      <c r="E360" s="92"/>
      <c r="F360" s="164"/>
    </row>
    <row r="361" customFormat="false" ht="19.5" hidden="true" customHeight="false" outlineLevel="0" collapsed="false">
      <c r="A361" s="145" t="s">
        <v>395</v>
      </c>
      <c r="D361" s="91"/>
      <c r="E361" s="92"/>
      <c r="F361" s="164"/>
    </row>
    <row r="362" customFormat="false" ht="19.5" hidden="true" customHeight="false" outlineLevel="0" collapsed="false">
      <c r="A362" s="145" t="s">
        <v>396</v>
      </c>
      <c r="D362" s="91"/>
      <c r="E362" s="92"/>
      <c r="F362" s="164"/>
    </row>
    <row r="363" customFormat="false" ht="19.5" hidden="true" customHeight="false" outlineLevel="0" collapsed="false">
      <c r="A363" s="145" t="s">
        <v>397</v>
      </c>
      <c r="D363" s="91"/>
      <c r="E363" s="92"/>
      <c r="F363" s="164"/>
    </row>
    <row r="364" customFormat="false" ht="19.5" hidden="true" customHeight="false" outlineLevel="0" collapsed="false">
      <c r="A364" s="145" t="s">
        <v>398</v>
      </c>
      <c r="D364" s="91"/>
      <c r="E364" s="92"/>
      <c r="F364" s="164"/>
    </row>
    <row r="365" customFormat="false" ht="19.5" hidden="true" customHeight="false" outlineLevel="0" collapsed="false">
      <c r="A365" s="145" t="s">
        <v>399</v>
      </c>
      <c r="D365" s="91"/>
      <c r="E365" s="92"/>
      <c r="F365" s="164"/>
    </row>
    <row r="366" customFormat="false" ht="19.5" hidden="true" customHeight="false" outlineLevel="0" collapsed="false">
      <c r="A366" s="145" t="s">
        <v>400</v>
      </c>
      <c r="D366" s="91"/>
      <c r="E366" s="92"/>
      <c r="F366" s="164"/>
    </row>
    <row r="367" customFormat="false" ht="19.5" hidden="true" customHeight="false" outlineLevel="0" collapsed="false">
      <c r="A367" s="145" t="s">
        <v>401</v>
      </c>
      <c r="D367" s="91"/>
      <c r="E367" s="92"/>
      <c r="F367" s="164"/>
    </row>
    <row r="368" customFormat="false" ht="19.5" hidden="true" customHeight="false" outlineLevel="0" collapsed="false">
      <c r="A368" s="145" t="s">
        <v>402</v>
      </c>
      <c r="D368" s="91"/>
      <c r="E368" s="92"/>
      <c r="F368" s="164"/>
    </row>
    <row r="369" customFormat="false" ht="19.5" hidden="true" customHeight="false" outlineLevel="0" collapsed="false">
      <c r="A369" s="145" t="s">
        <v>403</v>
      </c>
      <c r="D369" s="91"/>
      <c r="E369" s="92"/>
      <c r="F369" s="164"/>
    </row>
    <row r="370" customFormat="false" ht="19.5" hidden="true" customHeight="false" outlineLevel="0" collapsed="false">
      <c r="A370" s="145" t="s">
        <v>404</v>
      </c>
      <c r="D370" s="91"/>
      <c r="E370" s="92"/>
      <c r="F370" s="164"/>
    </row>
    <row r="371" customFormat="false" ht="19.5" hidden="true" customHeight="false" outlineLevel="0" collapsed="false">
      <c r="A371" s="145" t="s">
        <v>405</v>
      </c>
      <c r="D371" s="91"/>
      <c r="E371" s="92"/>
      <c r="F371" s="164"/>
    </row>
    <row r="372" customFormat="false" ht="19.5" hidden="true" customHeight="false" outlineLevel="0" collapsed="false">
      <c r="A372" s="145" t="s">
        <v>406</v>
      </c>
      <c r="D372" s="91"/>
      <c r="E372" s="92"/>
      <c r="F372" s="164"/>
    </row>
    <row r="373" customFormat="false" ht="19.5" hidden="true" customHeight="false" outlineLevel="0" collapsed="false">
      <c r="A373" s="145" t="s">
        <v>407</v>
      </c>
      <c r="D373" s="91"/>
      <c r="E373" s="92"/>
      <c r="F373" s="164"/>
    </row>
    <row r="374" customFormat="false" ht="19.5" hidden="true" customHeight="false" outlineLevel="0" collapsed="false">
      <c r="A374" s="145" t="s">
        <v>408</v>
      </c>
      <c r="D374" s="91"/>
      <c r="E374" s="92"/>
      <c r="F374" s="164"/>
    </row>
    <row r="375" customFormat="false" ht="19.5" hidden="true" customHeight="false" outlineLevel="0" collapsed="false">
      <c r="A375" s="145" t="s">
        <v>409</v>
      </c>
      <c r="D375" s="91"/>
      <c r="E375" s="92"/>
      <c r="F375" s="164"/>
    </row>
    <row r="376" customFormat="false" ht="19.5" hidden="true" customHeight="false" outlineLevel="0" collapsed="false">
      <c r="A376" s="145" t="s">
        <v>410</v>
      </c>
      <c r="D376" s="91"/>
      <c r="E376" s="92"/>
      <c r="F376" s="164"/>
    </row>
    <row r="377" customFormat="false" ht="19.5" hidden="true" customHeight="false" outlineLevel="0" collapsed="false">
      <c r="A377" s="145" t="s">
        <v>411</v>
      </c>
      <c r="D377" s="91"/>
      <c r="E377" s="92"/>
      <c r="F377" s="164"/>
    </row>
    <row r="378" customFormat="false" ht="19.5" hidden="true" customHeight="false" outlineLevel="0" collapsed="false">
      <c r="A378" s="145" t="s">
        <v>412</v>
      </c>
      <c r="D378" s="91"/>
      <c r="E378" s="92"/>
      <c r="F378" s="164"/>
    </row>
    <row r="379" customFormat="false" ht="19.5" hidden="true" customHeight="false" outlineLevel="0" collapsed="false">
      <c r="A379" s="145" t="s">
        <v>413</v>
      </c>
      <c r="D379" s="91"/>
      <c r="E379" s="92"/>
      <c r="F379" s="164"/>
    </row>
    <row r="380" customFormat="false" ht="19.5" hidden="true" customHeight="false" outlineLevel="0" collapsed="false">
      <c r="A380" s="145" t="s">
        <v>414</v>
      </c>
      <c r="D380" s="91"/>
      <c r="E380" s="92"/>
      <c r="F380" s="164"/>
    </row>
    <row r="381" customFormat="false" ht="19.5" hidden="true" customHeight="false" outlineLevel="0" collapsed="false">
      <c r="A381" s="145" t="s">
        <v>415</v>
      </c>
      <c r="D381" s="91"/>
      <c r="E381" s="92"/>
      <c r="F381" s="164"/>
    </row>
    <row r="382" customFormat="false" ht="19.5" hidden="true" customHeight="false" outlineLevel="0" collapsed="false">
      <c r="A382" s="145" t="s">
        <v>416</v>
      </c>
      <c r="D382" s="91"/>
      <c r="E382" s="92"/>
      <c r="F382" s="164"/>
    </row>
    <row r="383" customFormat="false" ht="19.5" hidden="true" customHeight="false" outlineLevel="0" collapsed="false">
      <c r="A383" s="145" t="s">
        <v>417</v>
      </c>
      <c r="D383" s="91"/>
      <c r="E383" s="92"/>
      <c r="F383" s="164"/>
    </row>
    <row r="384" customFormat="false" ht="19.5" hidden="true" customHeight="false" outlineLevel="0" collapsed="false">
      <c r="A384" s="145" t="s">
        <v>418</v>
      </c>
      <c r="D384" s="91"/>
      <c r="E384" s="92"/>
      <c r="F384" s="164"/>
    </row>
    <row r="385" customFormat="false" ht="19.5" hidden="true" customHeight="false" outlineLevel="0" collapsed="false">
      <c r="A385" s="145" t="s">
        <v>419</v>
      </c>
      <c r="D385" s="91"/>
      <c r="E385" s="92"/>
      <c r="F385" s="164"/>
    </row>
    <row r="386" customFormat="false" ht="19.5" hidden="true" customHeight="false" outlineLevel="0" collapsed="false">
      <c r="A386" s="145" t="s">
        <v>420</v>
      </c>
      <c r="D386" s="91"/>
      <c r="E386" s="92"/>
      <c r="F386" s="164"/>
    </row>
    <row r="387" customFormat="false" ht="19.5" hidden="true" customHeight="false" outlineLevel="0" collapsed="false">
      <c r="A387" s="145" t="s">
        <v>421</v>
      </c>
      <c r="D387" s="91"/>
      <c r="E387" s="92"/>
      <c r="F387" s="164"/>
    </row>
    <row r="388" customFormat="false" ht="19.5" hidden="true" customHeight="false" outlineLevel="0" collapsed="false">
      <c r="A388" s="145" t="s">
        <v>422</v>
      </c>
      <c r="D388" s="91"/>
      <c r="E388" s="92"/>
      <c r="F388" s="164"/>
    </row>
    <row r="389" customFormat="false" ht="19.5" hidden="true" customHeight="false" outlineLevel="0" collapsed="false">
      <c r="A389" s="145" t="s">
        <v>423</v>
      </c>
      <c r="D389" s="91"/>
      <c r="E389" s="92"/>
      <c r="F389" s="164"/>
    </row>
    <row r="390" customFormat="false" ht="19.5" hidden="true" customHeight="false" outlineLevel="0" collapsed="false">
      <c r="A390" s="145" t="s">
        <v>424</v>
      </c>
      <c r="D390" s="91"/>
      <c r="E390" s="92"/>
      <c r="F390" s="164"/>
    </row>
    <row r="391" customFormat="false" ht="19.5" hidden="true" customHeight="false" outlineLevel="0" collapsed="false">
      <c r="A391" s="145" t="s">
        <v>425</v>
      </c>
      <c r="D391" s="91"/>
      <c r="E391" s="92"/>
      <c r="F391" s="164"/>
    </row>
    <row r="392" customFormat="false" ht="19.5" hidden="true" customHeight="false" outlineLevel="0" collapsed="false">
      <c r="A392" s="145" t="s">
        <v>426</v>
      </c>
      <c r="D392" s="91"/>
      <c r="E392" s="92"/>
      <c r="F392" s="164"/>
    </row>
    <row r="393" customFormat="false" ht="19.5" hidden="true" customHeight="false" outlineLevel="0" collapsed="false">
      <c r="A393" s="145" t="s">
        <v>427</v>
      </c>
      <c r="D393" s="91"/>
      <c r="E393" s="92"/>
      <c r="F393" s="164"/>
    </row>
    <row r="394" customFormat="false" ht="19.5" hidden="true" customHeight="false" outlineLevel="0" collapsed="false">
      <c r="A394" s="145" t="s">
        <v>428</v>
      </c>
      <c r="D394" s="91"/>
      <c r="E394" s="92"/>
      <c r="F394" s="164"/>
    </row>
    <row r="395" customFormat="false" ht="19.5" hidden="true" customHeight="false" outlineLevel="0" collapsed="false">
      <c r="A395" s="145" t="s">
        <v>429</v>
      </c>
      <c r="D395" s="91"/>
      <c r="E395" s="92"/>
      <c r="F395" s="164"/>
    </row>
    <row r="396" customFormat="false" ht="19.5" hidden="true" customHeight="false" outlineLevel="0" collapsed="false">
      <c r="A396" s="145" t="s">
        <v>430</v>
      </c>
      <c r="D396" s="91"/>
      <c r="E396" s="92"/>
      <c r="F396" s="164"/>
    </row>
    <row r="397" customFormat="false" ht="19.5" hidden="true" customHeight="false" outlineLevel="0" collapsed="false">
      <c r="A397" s="145" t="s">
        <v>431</v>
      </c>
      <c r="D397" s="91"/>
      <c r="E397" s="92"/>
      <c r="F397" s="164"/>
    </row>
    <row r="398" customFormat="false" ht="19.5" hidden="true" customHeight="false" outlineLevel="0" collapsed="false">
      <c r="A398" s="145" t="s">
        <v>315</v>
      </c>
      <c r="D398" s="91"/>
      <c r="E398" s="92"/>
      <c r="F398" s="164"/>
    </row>
    <row r="399" customFormat="false" ht="19.5" hidden="true" customHeight="false" outlineLevel="0" collapsed="false">
      <c r="A399" s="145" t="s">
        <v>432</v>
      </c>
      <c r="D399" s="91"/>
      <c r="E399" s="92"/>
      <c r="F399" s="164"/>
    </row>
    <row r="400" customFormat="false" ht="19.5" hidden="true" customHeight="false" outlineLevel="0" collapsed="false">
      <c r="A400" s="145" t="s">
        <v>433</v>
      </c>
      <c r="D400" s="91"/>
      <c r="E400" s="92"/>
      <c r="F400" s="164"/>
    </row>
    <row r="401" customFormat="false" ht="19.5" hidden="true" customHeight="false" outlineLevel="0" collapsed="false">
      <c r="A401" s="145" t="s">
        <v>434</v>
      </c>
      <c r="D401" s="91"/>
      <c r="E401" s="92"/>
      <c r="F401" s="164"/>
    </row>
    <row r="402" customFormat="false" ht="13.5" hidden="true" customHeight="false" outlineLevel="0" collapsed="false"/>
  </sheetData>
  <mergeCells count="3">
    <mergeCell ref="C1:F1"/>
    <mergeCell ref="C3:F3"/>
    <mergeCell ref="C5:D5"/>
  </mergeCells>
  <dataValidations count="1">
    <dataValidation allowBlank="true" operator="between" showDropDown="false" showErrorMessage="true" showInputMessage="true" sqref="E5" type="list">
      <formula1>$A$4:$A$401</formula1>
      <formula2>0</formula2>
    </dataValidation>
  </dataValidation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GQ562"/>
  <sheetViews>
    <sheetView windowProtection="false" showFormulas="false" showGridLines="true" showRowColHeaders="true" showZeros="true" rightToLeft="false" tabSelected="false" showOutlineSymbols="true" defaultGridColor="true" view="normal" topLeftCell="A270" colorId="64" zoomScale="100" zoomScaleNormal="100" zoomScalePageLayoutView="100" workbookViewId="0">
      <selection pane="topLeft" activeCell="A299" activeCellId="1" sqref="E2:AP557 A299"/>
    </sheetView>
  </sheetViews>
  <sheetFormatPr defaultRowHeight="12"/>
  <cols>
    <col collapsed="false" hidden="false" max="1" min="1" style="0" width="11.4261363636364"/>
    <col collapsed="false" hidden="false" max="2" min="2" style="0" width="24.7443181818182"/>
    <col collapsed="false" hidden="false" max="199" min="3" style="0" width="11.4261363636364"/>
    <col collapsed="false" hidden="false" max="1025" min="200" style="0" width="8.80681818181818"/>
  </cols>
  <sheetData>
    <row r="1" s="167" customFormat="true" ht="12.8" hidden="false" customHeight="false" outlineLevel="0" collapsed="false">
      <c r="A1" s="167" t="s">
        <v>435</v>
      </c>
      <c r="B1" s="167" t="s">
        <v>436</v>
      </c>
      <c r="C1" s="167" t="s">
        <v>437</v>
      </c>
      <c r="D1" s="167" t="s">
        <v>438</v>
      </c>
      <c r="E1" s="167" t="s">
        <v>439</v>
      </c>
      <c r="F1" s="167" t="s">
        <v>440</v>
      </c>
      <c r="G1" s="167" t="s">
        <v>441</v>
      </c>
      <c r="H1" s="167" t="s">
        <v>442</v>
      </c>
      <c r="I1" s="167" t="s">
        <v>443</v>
      </c>
      <c r="J1" s="167" t="s">
        <v>444</v>
      </c>
      <c r="K1" s="167" t="s">
        <v>445</v>
      </c>
      <c r="L1" s="167" t="s">
        <v>446</v>
      </c>
      <c r="M1" s="167" t="s">
        <v>447</v>
      </c>
      <c r="N1" s="167" t="s">
        <v>448</v>
      </c>
      <c r="O1" s="167" t="s">
        <v>449</v>
      </c>
      <c r="P1" s="167" t="s">
        <v>450</v>
      </c>
      <c r="Q1" s="167" t="s">
        <v>451</v>
      </c>
      <c r="R1" s="167" t="s">
        <v>452</v>
      </c>
      <c r="S1" s="167" t="s">
        <v>453</v>
      </c>
      <c r="T1" s="167" t="s">
        <v>454</v>
      </c>
      <c r="U1" s="167" t="s">
        <v>455</v>
      </c>
      <c r="V1" s="167" t="s">
        <v>456</v>
      </c>
      <c r="W1" s="167" t="s">
        <v>457</v>
      </c>
      <c r="X1" s="167" t="s">
        <v>458</v>
      </c>
      <c r="Y1" s="167" t="s">
        <v>459</v>
      </c>
      <c r="Z1" s="167" t="s">
        <v>460</v>
      </c>
      <c r="AA1" s="167" t="s">
        <v>461</v>
      </c>
      <c r="AB1" s="167" t="s">
        <v>462</v>
      </c>
      <c r="AC1" s="167" t="s">
        <v>463</v>
      </c>
      <c r="AD1" s="167" t="s">
        <v>464</v>
      </c>
      <c r="AE1" s="167" t="s">
        <v>465</v>
      </c>
      <c r="AF1" s="167" t="s">
        <v>466</v>
      </c>
      <c r="AG1" s="167" t="s">
        <v>467</v>
      </c>
      <c r="AH1" s="167" t="s">
        <v>468</v>
      </c>
      <c r="AI1" s="167" t="s">
        <v>469</v>
      </c>
      <c r="AJ1" s="167" t="s">
        <v>470</v>
      </c>
      <c r="AK1" s="167" t="s">
        <v>471</v>
      </c>
      <c r="AL1" s="167" t="s">
        <v>472</v>
      </c>
      <c r="AM1" s="167" t="s">
        <v>473</v>
      </c>
      <c r="AN1" s="167" t="s">
        <v>474</v>
      </c>
      <c r="AO1" s="167" t="s">
        <v>475</v>
      </c>
      <c r="AP1" s="167" t="s">
        <v>476</v>
      </c>
      <c r="AQ1" s="167" t="s">
        <v>477</v>
      </c>
      <c r="AR1" s="167" t="s">
        <v>478</v>
      </c>
      <c r="AS1" s="167" t="s">
        <v>479</v>
      </c>
      <c r="AT1" s="167" t="s">
        <v>480</v>
      </c>
      <c r="AU1" s="167" t="s">
        <v>481</v>
      </c>
      <c r="AV1" s="167" t="s">
        <v>482</v>
      </c>
      <c r="AW1" s="167" t="s">
        <v>483</v>
      </c>
      <c r="AX1" s="167" t="s">
        <v>484</v>
      </c>
      <c r="AY1" s="167" t="s">
        <v>485</v>
      </c>
      <c r="AZ1" s="167" t="s">
        <v>486</v>
      </c>
      <c r="BA1" s="167" t="s">
        <v>487</v>
      </c>
      <c r="BB1" s="167" t="s">
        <v>488</v>
      </c>
      <c r="BC1" s="167" t="s">
        <v>489</v>
      </c>
      <c r="BD1" s="167" t="s">
        <v>490</v>
      </c>
      <c r="BE1" s="167" t="s">
        <v>491</v>
      </c>
      <c r="BF1" s="167" t="s">
        <v>492</v>
      </c>
      <c r="BG1" s="167" t="s">
        <v>493</v>
      </c>
      <c r="BH1" s="167" t="s">
        <v>494</v>
      </c>
      <c r="BI1" s="167" t="s">
        <v>495</v>
      </c>
      <c r="BJ1" s="167" t="s">
        <v>496</v>
      </c>
      <c r="BK1" s="167" t="s">
        <v>497</v>
      </c>
      <c r="BL1" s="167" t="s">
        <v>498</v>
      </c>
      <c r="BM1" s="167" t="s">
        <v>499</v>
      </c>
      <c r="BN1" s="167" t="s">
        <v>500</v>
      </c>
      <c r="BO1" s="167" t="s">
        <v>501</v>
      </c>
      <c r="BP1" s="167" t="s">
        <v>502</v>
      </c>
      <c r="BQ1" s="167" t="s">
        <v>503</v>
      </c>
      <c r="BR1" s="167" t="s">
        <v>504</v>
      </c>
      <c r="BS1" s="167" t="s">
        <v>505</v>
      </c>
      <c r="BT1" s="167" t="s">
        <v>506</v>
      </c>
      <c r="BU1" s="167" t="s">
        <v>507</v>
      </c>
      <c r="BV1" s="167" t="s">
        <v>508</v>
      </c>
      <c r="BW1" s="167" t="s">
        <v>509</v>
      </c>
      <c r="BX1" s="167" t="s">
        <v>510</v>
      </c>
      <c r="BY1" s="167" t="s">
        <v>511</v>
      </c>
      <c r="BZ1" s="167" t="s">
        <v>512</v>
      </c>
      <c r="CA1" s="167" t="s">
        <v>513</v>
      </c>
      <c r="CB1" s="167" t="s">
        <v>514</v>
      </c>
      <c r="CC1" s="167" t="s">
        <v>515</v>
      </c>
      <c r="CD1" s="167" t="s">
        <v>516</v>
      </c>
      <c r="CE1" s="167" t="s">
        <v>517</v>
      </c>
      <c r="CF1" s="167" t="s">
        <v>518</v>
      </c>
      <c r="CG1" s="167" t="s">
        <v>519</v>
      </c>
      <c r="CH1" s="167" t="s">
        <v>520</v>
      </c>
      <c r="CI1" s="167" t="s">
        <v>521</v>
      </c>
      <c r="CJ1" s="167" t="s">
        <v>522</v>
      </c>
      <c r="CK1" s="167" t="s">
        <v>523</v>
      </c>
      <c r="CL1" s="167" t="s">
        <v>524</v>
      </c>
      <c r="CM1" s="167" t="s">
        <v>525</v>
      </c>
      <c r="CN1" s="167" t="s">
        <v>526</v>
      </c>
      <c r="CO1" s="167" t="s">
        <v>527</v>
      </c>
      <c r="CP1" s="167" t="s">
        <v>528</v>
      </c>
      <c r="CQ1" s="167" t="s">
        <v>529</v>
      </c>
      <c r="CR1" s="167" t="s">
        <v>530</v>
      </c>
      <c r="CS1" s="167" t="s">
        <v>531</v>
      </c>
      <c r="CT1" s="167" t="s">
        <v>532</v>
      </c>
      <c r="CU1" s="167" t="s">
        <v>533</v>
      </c>
      <c r="CV1" s="167" t="s">
        <v>534</v>
      </c>
      <c r="CW1" s="167" t="s">
        <v>535</v>
      </c>
      <c r="CX1" s="167" t="s">
        <v>536</v>
      </c>
      <c r="CY1" s="167" t="s">
        <v>537</v>
      </c>
      <c r="CZ1" s="167" t="s">
        <v>538</v>
      </c>
      <c r="DA1" s="167" t="s">
        <v>539</v>
      </c>
      <c r="DB1" s="167" t="s">
        <v>540</v>
      </c>
      <c r="DC1" s="167" t="s">
        <v>541</v>
      </c>
      <c r="DD1" s="167" t="s">
        <v>542</v>
      </c>
      <c r="DE1" s="167" t="s">
        <v>543</v>
      </c>
      <c r="DF1" s="167" t="s">
        <v>544</v>
      </c>
      <c r="DG1" s="167" t="s">
        <v>545</v>
      </c>
      <c r="DH1" s="167" t="s">
        <v>546</v>
      </c>
      <c r="DI1" s="167" t="s">
        <v>547</v>
      </c>
      <c r="DJ1" s="167" t="s">
        <v>548</v>
      </c>
      <c r="DK1" s="167" t="s">
        <v>549</v>
      </c>
      <c r="DL1" s="167" t="s">
        <v>550</v>
      </c>
      <c r="DM1" s="167" t="s">
        <v>551</v>
      </c>
      <c r="DN1" s="167" t="s">
        <v>552</v>
      </c>
      <c r="DO1" s="167" t="s">
        <v>553</v>
      </c>
      <c r="DP1" s="167" t="s">
        <v>554</v>
      </c>
      <c r="DQ1" s="167" t="s">
        <v>555</v>
      </c>
      <c r="DR1" s="167" t="s">
        <v>556</v>
      </c>
      <c r="DS1" s="167" t="s">
        <v>557</v>
      </c>
      <c r="DT1" s="167" t="s">
        <v>558</v>
      </c>
      <c r="DU1" s="167" t="s">
        <v>559</v>
      </c>
      <c r="DV1" s="167" t="s">
        <v>560</v>
      </c>
      <c r="DW1" s="167" t="s">
        <v>561</v>
      </c>
      <c r="DX1" s="167" t="s">
        <v>562</v>
      </c>
      <c r="DY1" s="167" t="s">
        <v>563</v>
      </c>
      <c r="DZ1" s="167" t="s">
        <v>564</v>
      </c>
      <c r="EA1" s="167" t="s">
        <v>565</v>
      </c>
      <c r="EB1" s="167" t="s">
        <v>566</v>
      </c>
      <c r="EC1" s="167" t="s">
        <v>567</v>
      </c>
      <c r="ED1" s="167" t="s">
        <v>568</v>
      </c>
      <c r="EE1" s="167" t="s">
        <v>569</v>
      </c>
      <c r="EF1" s="167" t="s">
        <v>570</v>
      </c>
      <c r="EG1" s="167" t="s">
        <v>571</v>
      </c>
      <c r="EH1" s="167" t="s">
        <v>572</v>
      </c>
      <c r="EI1" s="167" t="s">
        <v>573</v>
      </c>
      <c r="EJ1" s="167" t="s">
        <v>574</v>
      </c>
      <c r="EK1" s="167" t="s">
        <v>575</v>
      </c>
      <c r="EL1" s="167" t="s">
        <v>576</v>
      </c>
      <c r="EM1" s="167" t="s">
        <v>577</v>
      </c>
      <c r="EN1" s="167" t="s">
        <v>578</v>
      </c>
      <c r="EO1" s="167" t="s">
        <v>579</v>
      </c>
      <c r="EP1" s="167" t="s">
        <v>580</v>
      </c>
      <c r="EQ1" s="167" t="s">
        <v>581</v>
      </c>
      <c r="ER1" s="167" t="s">
        <v>582</v>
      </c>
      <c r="ES1" s="167" t="s">
        <v>583</v>
      </c>
      <c r="ET1" s="167" t="s">
        <v>584</v>
      </c>
      <c r="EU1" s="167" t="s">
        <v>585</v>
      </c>
      <c r="EV1" s="167" t="s">
        <v>586</v>
      </c>
      <c r="EW1" s="167" t="s">
        <v>587</v>
      </c>
      <c r="EX1" s="167" t="s">
        <v>588</v>
      </c>
      <c r="EY1" s="167" t="s">
        <v>589</v>
      </c>
      <c r="EZ1" s="167" t="s">
        <v>590</v>
      </c>
      <c r="FA1" s="167" t="s">
        <v>591</v>
      </c>
      <c r="FB1" s="167" t="s">
        <v>592</v>
      </c>
      <c r="FC1" s="167" t="s">
        <v>593</v>
      </c>
      <c r="FD1" s="167" t="s">
        <v>594</v>
      </c>
      <c r="FE1" s="167" t="s">
        <v>595</v>
      </c>
      <c r="FF1" s="167" t="s">
        <v>596</v>
      </c>
      <c r="FG1" s="167" t="s">
        <v>597</v>
      </c>
      <c r="FH1" s="167" t="s">
        <v>598</v>
      </c>
      <c r="FI1" s="167" t="s">
        <v>599</v>
      </c>
      <c r="FJ1" s="167" t="s">
        <v>600</v>
      </c>
      <c r="FK1" s="167" t="s">
        <v>601</v>
      </c>
      <c r="FL1" s="167" t="s">
        <v>602</v>
      </c>
      <c r="FM1" s="167" t="s">
        <v>603</v>
      </c>
      <c r="FN1" s="167" t="s">
        <v>604</v>
      </c>
      <c r="FO1" s="167" t="s">
        <v>605</v>
      </c>
      <c r="FP1" s="167" t="s">
        <v>606</v>
      </c>
      <c r="FQ1" s="167" t="s">
        <v>607</v>
      </c>
      <c r="FR1" s="167" t="s">
        <v>608</v>
      </c>
      <c r="FS1" s="167" t="s">
        <v>609</v>
      </c>
      <c r="FT1" s="167" t="s">
        <v>610</v>
      </c>
      <c r="FU1" s="167" t="s">
        <v>611</v>
      </c>
      <c r="FV1" s="167" t="s">
        <v>612</v>
      </c>
      <c r="FW1" s="167" t="s">
        <v>613</v>
      </c>
      <c r="FX1" s="167" t="s">
        <v>614</v>
      </c>
      <c r="FY1" s="167" t="s">
        <v>615</v>
      </c>
      <c r="FZ1" s="167" t="s">
        <v>616</v>
      </c>
      <c r="GA1" s="167" t="s">
        <v>617</v>
      </c>
      <c r="GB1" s="167" t="s">
        <v>618</v>
      </c>
      <c r="GC1" s="167" t="s">
        <v>619</v>
      </c>
      <c r="GD1" s="167" t="s">
        <v>620</v>
      </c>
      <c r="GE1" s="167" t="s">
        <v>621</v>
      </c>
      <c r="GF1" s="167" t="s">
        <v>622</v>
      </c>
      <c r="GG1" s="167" t="s">
        <v>623</v>
      </c>
      <c r="GH1" s="167" t="s">
        <v>624</v>
      </c>
      <c r="GI1" s="167" t="s">
        <v>625</v>
      </c>
      <c r="GJ1" s="167" t="s">
        <v>626</v>
      </c>
      <c r="GK1" s="167" t="s">
        <v>627</v>
      </c>
      <c r="GL1" s="167" t="s">
        <v>628</v>
      </c>
      <c r="GM1" s="167" t="s">
        <v>629</v>
      </c>
      <c r="GN1" s="167" t="s">
        <v>630</v>
      </c>
      <c r="GO1" s="167" t="s">
        <v>631</v>
      </c>
      <c r="GP1" s="167" t="s">
        <v>632</v>
      </c>
      <c r="GQ1" s="167" t="s">
        <v>633</v>
      </c>
    </row>
    <row r="2" s="167" customFormat="true" ht="12.8" hidden="false" customHeight="false" outlineLevel="0" collapsed="false">
      <c r="A2" s="167" t="str">
        <f aca="false">TRANSPOSE(heilmittel!AS11:AS209)</f>
        <v>A.D.N. (D.N.A.)</v>
      </c>
      <c r="B2" s="167" t="str">
        <f aca="false">A2</f>
        <v>A.R.N  (R.N.A.)</v>
      </c>
      <c r="C2" s="167" t="str">
        <f aca="false">A2</f>
        <v>Abrotanum</v>
      </c>
      <c r="D2" s="167" t="str">
        <f aca="false">A2</f>
        <v>Aceticum Acidum</v>
      </c>
      <c r="E2" s="167" t="str">
        <f aca="false">A2</f>
        <v>Achillea Millefolium</v>
      </c>
      <c r="F2" s="167" t="str">
        <f aca="false">A2</f>
        <v>Aconitum Napellus</v>
      </c>
      <c r="G2" s="167" t="str">
        <f aca="false">A2</f>
        <v>Actaea Racemosa</v>
      </c>
      <c r="H2" s="167" t="str">
        <f aca="false">A2</f>
        <v>Actaea Spicata</v>
      </c>
      <c r="I2" s="167" t="str">
        <f aca="false">A2</f>
        <v>Aesculus Hippocasta.</v>
      </c>
      <c r="J2" s="167" t="str">
        <f aca="false">A2</f>
        <v>Aethusa Cynapium</v>
      </c>
      <c r="K2" s="167" t="str">
        <f aca="false">A2</f>
        <v>Agaricus Muscarius</v>
      </c>
      <c r="L2" s="167" t="str">
        <f aca="false">A2</f>
        <v>Agnus Castus</v>
      </c>
      <c r="M2" s="167" t="str">
        <f aca="false">A2</f>
        <v>Ailanthus Glandulosa</v>
      </c>
      <c r="N2" s="167" t="str">
        <f aca="false">A2</f>
        <v>Allium Cepa</v>
      </c>
      <c r="O2" s="167" t="str">
        <f aca="false">A2</f>
        <v>Allium Sativum</v>
      </c>
      <c r="P2" s="167" t="str">
        <f aca="false">A2</f>
        <v>Aloe (Aloes Du Cap)</v>
      </c>
      <c r="Q2" s="167" t="str">
        <f aca="false">A2</f>
        <v>Alumen Crudum</v>
      </c>
      <c r="R2" s="167" t="str">
        <f aca="false">A2</f>
        <v>Alumina (Diaspore)</v>
      </c>
      <c r="S2" s="167" t="str">
        <f aca="false">A2</f>
        <v>Ambra Grisea</v>
      </c>
      <c r="T2" s="167" t="str">
        <f aca="false">A2</f>
        <v>Ammoniacum (Gummi)</v>
      </c>
      <c r="U2" s="167" t="str">
        <f aca="false">A2</f>
        <v>Ammonium Bromatum</v>
      </c>
      <c r="V2" s="167" t="str">
        <f aca="false">A2</f>
        <v>Ammonium Carbonicum</v>
      </c>
      <c r="W2" s="167" t="str">
        <f aca="false">A2</f>
        <v>Ammonium Muriaticum</v>
      </c>
      <c r="X2" s="167" t="str">
        <f aca="false">A2</f>
        <v>Amygdalus Com. Amara</v>
      </c>
      <c r="Y2" s="167" t="str">
        <f aca="false">A2</f>
        <v>Amylium Nitrosum</v>
      </c>
      <c r="Z2" s="167" t="str">
        <f aca="false">A2</f>
        <v>Anacardium Orientale</v>
      </c>
      <c r="AA2" s="167" t="str">
        <f aca="false">A2</f>
        <v>Anagallis Arvensis</v>
      </c>
      <c r="AB2" s="167" t="str">
        <f aca="false">A2</f>
        <v>Anantherum Muricatum</v>
      </c>
      <c r="AC2" s="167" t="str">
        <f aca="false">A2</f>
        <v>Angustura Vera</v>
      </c>
      <c r="AD2" s="167" t="str">
        <f aca="false">A2</f>
        <v>Anthracinum</v>
      </c>
      <c r="AE2" s="167" t="str">
        <f aca="false">A2</f>
        <v>Anthrakokali</v>
      </c>
      <c r="AF2" s="167" t="str">
        <f aca="false">A2</f>
        <v>Antimonium Crudum</v>
      </c>
      <c r="AG2" s="167" t="str">
        <f aca="false">A2</f>
        <v>Antimonium Tartaric.</v>
      </c>
      <c r="AH2" s="167" t="str">
        <f aca="false">A2</f>
        <v>Apis Mellifica</v>
      </c>
      <c r="AI2" s="167" t="str">
        <f aca="false">A2</f>
        <v>Apocynum Cannabinum</v>
      </c>
      <c r="AJ2" s="167" t="str">
        <f aca="false">A2</f>
        <v>Aranea Diadema</v>
      </c>
      <c r="AK2" s="167" t="str">
        <f aca="false">A2</f>
        <v>Argentum Metallicum</v>
      </c>
      <c r="AL2" s="167" t="str">
        <f aca="false">A2</f>
        <v>Argentum Nitricum</v>
      </c>
      <c r="AM2" s="167" t="str">
        <f aca="false">A2</f>
        <v>Arnica Montana</v>
      </c>
      <c r="AN2" s="167" t="str">
        <f aca="false">A2</f>
        <v>Arsenicum Album</v>
      </c>
      <c r="AO2" s="167" t="str">
        <f aca="false">A2</f>
        <v>Arsenicum Hydrogeno.</v>
      </c>
      <c r="AP2" s="167" t="str">
        <f aca="false">A2</f>
        <v>Arsenicum Iodatum</v>
      </c>
      <c r="AQ2" s="167" t="str">
        <f aca="false">A2</f>
        <v>Arsenicum Metallicum</v>
      </c>
      <c r="AR2" s="167" t="str">
        <f aca="false">A2</f>
        <v>Arsenicum Sul. Flav.</v>
      </c>
      <c r="AS2" s="167" t="str">
        <f aca="false">A2</f>
        <v>Arsenicum Sul. Rubr.</v>
      </c>
      <c r="AT2" s="167" t="str">
        <f aca="false">A2</f>
        <v>Artemisia Vulgaris</v>
      </c>
      <c r="AU2" s="167" t="str">
        <f aca="false">A2</f>
        <v>Arum Dracunculus</v>
      </c>
      <c r="AV2" s="167" t="str">
        <f aca="false">A2</f>
        <v>Arum Maculatum</v>
      </c>
      <c r="AW2" s="167" t="str">
        <f aca="false">A2</f>
        <v>Arum Triphyllum</v>
      </c>
      <c r="AX2" s="167" t="str">
        <f aca="false">A2</f>
        <v>Arundo Mauritanica</v>
      </c>
      <c r="AY2" s="167" t="str">
        <f aca="false">A2</f>
        <v>Asa Foetida</v>
      </c>
      <c r="AZ2" s="167" t="str">
        <f aca="false">A2</f>
        <v>Asarum Europaeum</v>
      </c>
      <c r="BA2" s="167" t="str">
        <f aca="false">A2</f>
        <v>Asclepias Cornuti</v>
      </c>
      <c r="BB2" s="167" t="str">
        <f aca="false">A2</f>
        <v>Asclepias Tuberosa</v>
      </c>
      <c r="BC2" s="167" t="str">
        <f aca="false">A2</f>
        <v>Asimina Triloba</v>
      </c>
      <c r="BD2" s="167" t="str">
        <f aca="false">A2</f>
        <v>Asparagus Officinal.</v>
      </c>
      <c r="BE2" s="167" t="str">
        <f aca="false">A2</f>
        <v>Astacus Fluviatilis</v>
      </c>
      <c r="BF2" s="167" t="str">
        <f aca="false">A2</f>
        <v>Asterias Rubens</v>
      </c>
      <c r="BG2" s="167" t="str">
        <f aca="false">A2</f>
        <v>Atropinum</v>
      </c>
      <c r="BH2" s="167" t="str">
        <f aca="false">A2</f>
        <v>Atropinum Sulfuricum</v>
      </c>
      <c r="BI2" s="167" t="str">
        <f aca="false">A2</f>
        <v>Aurum Metallicum</v>
      </c>
      <c r="BJ2" s="167" t="str">
        <f aca="false">A2</f>
        <v>Aurum Muriat. Natro.</v>
      </c>
      <c r="BK2" s="167" t="str">
        <f aca="false">A2</f>
        <v>Aurum Muriaticum</v>
      </c>
      <c r="BL2" s="167" t="str">
        <f aca="false">A2</f>
        <v>Badiaga</v>
      </c>
      <c r="BM2" s="167" t="str">
        <f aca="false">A2</f>
        <v>Baptisia Tinctoria</v>
      </c>
      <c r="BN2" s="167" t="str">
        <f aca="false">A2</f>
        <v>Baryta Carbonica</v>
      </c>
      <c r="BO2" s="167" t="str">
        <f aca="false">A2</f>
        <v>Baryta Muriatica</v>
      </c>
      <c r="BP2" s="167" t="str">
        <f aca="false">A2</f>
        <v>Belladonna</v>
      </c>
      <c r="BQ2" s="167" t="str">
        <f aca="false">A2</f>
        <v>Benzoicum Acidum</v>
      </c>
      <c r="BR2" s="167" t="str">
        <f aca="false">A2</f>
        <v>Berberis Vulgaris</v>
      </c>
      <c r="BS2" s="167" t="str">
        <f aca="false">A2</f>
        <v>Bismuthum Oxydatum</v>
      </c>
      <c r="BT2" s="167" t="str">
        <f aca="false">A2</f>
        <v>Borax    (Na2 B4 O7)</v>
      </c>
      <c r="BU2" s="167" t="str">
        <f aca="false">A2</f>
        <v>Bovista</v>
      </c>
      <c r="BV2" s="167" t="str">
        <f aca="false">A2</f>
        <v>Brachyglottis Repens</v>
      </c>
      <c r="BW2" s="167" t="str">
        <f aca="false">A2</f>
        <v>Bromum</v>
      </c>
      <c r="BX2" s="167" t="str">
        <f aca="false">A2</f>
        <v>Brucella Melitensis</v>
      </c>
      <c r="BY2" s="167" t="str">
        <f aca="false">A2</f>
        <v>Bryonia Alba</v>
      </c>
      <c r="BZ2" s="167" t="str">
        <f aca="false">A2</f>
        <v>Cactus Grandiflorus</v>
      </c>
      <c r="CA2" s="167" t="str">
        <f aca="false">A2</f>
        <v>Cadmium Sulfuratum</v>
      </c>
      <c r="CB2" s="167" t="str">
        <f aca="false">A2</f>
        <v>Cahinca</v>
      </c>
      <c r="CC2" s="167" t="str">
        <f aca="false">A2</f>
        <v>Caladium Seguinum</v>
      </c>
      <c r="CD2" s="167" t="str">
        <f aca="false">A2</f>
        <v>Calcarea Arsenicica</v>
      </c>
      <c r="CE2" s="167" t="str">
        <f aca="false">A2</f>
        <v>Calcarea Carbonica</v>
      </c>
      <c r="CF2" s="167" t="str">
        <f aca="false">A2</f>
        <v>Calcarea Fluorica</v>
      </c>
      <c r="CG2" s="167" t="str">
        <f aca="false">A2</f>
        <v>Calcarea Iodata</v>
      </c>
      <c r="CH2" s="167" t="str">
        <f aca="false">A2</f>
        <v>Calcarea Phosphorica</v>
      </c>
      <c r="CI2" s="167" t="str">
        <f aca="false">A2</f>
        <v>Calcarea Sulfurica</v>
      </c>
      <c r="CJ2" s="167" t="str">
        <f aca="false">A2</f>
        <v>Calendula Officinal.</v>
      </c>
      <c r="CK2" s="167" t="str">
        <f aca="false">A2</f>
        <v>Camphora Officinalis</v>
      </c>
      <c r="CL2" s="167" t="str">
        <f aca="false">A2</f>
        <v>Cannabis Indica</v>
      </c>
      <c r="CM2" s="167" t="str">
        <f aca="false">A2</f>
        <v>Cannabis Sativa</v>
      </c>
      <c r="CN2" s="167" t="str">
        <f aca="false">A2</f>
        <v>Cantharis</v>
      </c>
      <c r="CO2" s="167" t="str">
        <f aca="false">A2</f>
        <v>Capsicum Annuum</v>
      </c>
      <c r="CP2" s="167" t="str">
        <f aca="false">A2</f>
        <v>Carbo Animalis</v>
      </c>
      <c r="CQ2" s="167" t="str">
        <f aca="false">A2</f>
        <v>Carbo Vegetabilis</v>
      </c>
      <c r="CR2" s="167" t="str">
        <f aca="false">A2</f>
        <v>Carbolicum Acidum</v>
      </c>
      <c r="CS2" s="167" t="str">
        <f aca="false">A2</f>
        <v>Carboneum Sulfuratum</v>
      </c>
      <c r="CT2" s="167" t="str">
        <f aca="false">A2</f>
        <v>Carcinosinum</v>
      </c>
      <c r="CU2" s="167" t="str">
        <f aca="false">A2</f>
        <v>Carduus Marianus</v>
      </c>
      <c r="CV2" s="167" t="str">
        <f aca="false">A2</f>
        <v>Castor Equi</v>
      </c>
      <c r="CW2" s="167" t="str">
        <f aca="false">A2</f>
        <v>Castoreum</v>
      </c>
      <c r="CX2" s="167" t="str">
        <f aca="false">A2</f>
        <v>Caulophyllum</v>
      </c>
      <c r="CY2" s="167" t="str">
        <f aca="false">A2</f>
        <v>Causticum</v>
      </c>
      <c r="CZ2" s="167" t="str">
        <f aca="false">A2</f>
        <v>Cedron</v>
      </c>
      <c r="DA2" s="167" t="str">
        <f aca="false">A2</f>
        <v>Chamomilla Vulgaris</v>
      </c>
      <c r="DB2" s="167" t="str">
        <f aca="false">A2</f>
        <v>Chelidonium Majus</v>
      </c>
      <c r="DC2" s="167" t="str">
        <f aca="false">A2</f>
        <v>Chenopodii Glauci A.</v>
      </c>
      <c r="DD2" s="167" t="str">
        <f aca="false">A2</f>
        <v>Chenopodium Anthelm.</v>
      </c>
      <c r="DE2" s="167" t="str">
        <f aca="false">A2</f>
        <v>Chimaphila Umbellata</v>
      </c>
      <c r="DF2" s="167" t="str">
        <f aca="false">A2</f>
        <v>China (/China Rubra)</v>
      </c>
      <c r="DG2" s="167" t="str">
        <f aca="false">A2</f>
        <v>Chininum Arsenicosum</v>
      </c>
      <c r="DH2" s="167" t="str">
        <f aca="false">A2</f>
        <v>Chininum Sulfuricum</v>
      </c>
      <c r="DI2" s="167" t="str">
        <f aca="false">A2</f>
        <v>Chloralum (Chloral)</v>
      </c>
      <c r="DJ2" s="167" t="str">
        <f aca="false">A2</f>
        <v>Chloramphenicolum</v>
      </c>
      <c r="DK2" s="167" t="str">
        <f aca="false">A2</f>
        <v>Chloroformium</v>
      </c>
      <c r="DL2" s="167" t="str">
        <f aca="false">A2</f>
        <v>Chlorpromazine</v>
      </c>
      <c r="DM2" s="167" t="str">
        <f aca="false">A2</f>
        <v>Chlorum (Chlore)</v>
      </c>
      <c r="DN2" s="167" t="str">
        <f aca="false">A2</f>
        <v>Chromicum Acidum</v>
      </c>
      <c r="DO2" s="167" t="str">
        <f aca="false">A2</f>
        <v>Cicuta Virosa</v>
      </c>
      <c r="DP2" s="167" t="str">
        <f aca="false">A2</f>
        <v>Cimex Lectularius</v>
      </c>
      <c r="DQ2" s="167" t="str">
        <f aca="false">A2</f>
        <v>Cina</v>
      </c>
      <c r="DR2" s="167" t="str">
        <f aca="false">A2</f>
        <v>Cinnabaris</v>
      </c>
      <c r="DS2" s="167" t="str">
        <f aca="false">A2</f>
        <v>Cinnamomum Zeylanic.</v>
      </c>
      <c r="DT2" s="167" t="str">
        <f aca="false">A2</f>
        <v>Cistus Canadensis</v>
      </c>
      <c r="DU2" s="167" t="str">
        <f aca="false">A2</f>
        <v>Citrus Limonum</v>
      </c>
      <c r="DV2" s="167" t="str">
        <f aca="false">A2</f>
        <v>Clematis Erecta</v>
      </c>
      <c r="DW2" s="167" t="str">
        <f aca="false">A2</f>
        <v>Cobaltum Metallicum</v>
      </c>
      <c r="DX2" s="167" t="str">
        <f aca="false">A2</f>
        <v>Cobaltum Nitricum</v>
      </c>
      <c r="DY2" s="167" t="str">
        <f aca="false">A2</f>
        <v>Coca (Erythroxylon)</v>
      </c>
      <c r="DZ2" s="167" t="str">
        <f aca="false">A2</f>
        <v>Coccinella Septemp.</v>
      </c>
      <c r="EA2" s="167" t="str">
        <f aca="false">A2</f>
        <v>Cocculus Indicus</v>
      </c>
      <c r="EB2" s="167" t="str">
        <f aca="false">A2</f>
        <v>Coccus Cacti</v>
      </c>
      <c r="EC2" s="167" t="str">
        <f aca="false">A2</f>
        <v>Cochlearia Armoracia</v>
      </c>
      <c r="ED2" s="167" t="str">
        <f aca="false">A2</f>
        <v>Coffea Cruda</v>
      </c>
      <c r="EE2" s="167" t="str">
        <f aca="false">A2</f>
        <v>Coffea Tosta</v>
      </c>
      <c r="EF2" s="167" t="str">
        <f aca="false">A2</f>
        <v>Colchicum Autumnale</v>
      </c>
      <c r="EG2" s="167" t="str">
        <f aca="false">A2</f>
        <v>Colibacillinum</v>
      </c>
      <c r="EH2" s="167" t="str">
        <f aca="false">A2</f>
        <v>Collinsonia Canaden.</v>
      </c>
      <c r="EI2" s="167" t="str">
        <f aca="false">A2</f>
        <v>Colocynthis</v>
      </c>
      <c r="EJ2" s="167" t="str">
        <f aca="false">A2</f>
        <v>Comocladia Dentata</v>
      </c>
      <c r="EK2" s="167" t="str">
        <f aca="false">A2</f>
        <v>Condurango</v>
      </c>
      <c r="EL2" s="167" t="str">
        <f aca="false">A2</f>
        <v>Conium Maculatum</v>
      </c>
      <c r="EM2" s="167" t="str">
        <f aca="false">A2</f>
        <v>Copaiva Officinalis</v>
      </c>
      <c r="EN2" s="167" t="str">
        <f aca="false">A2</f>
        <v>Corallium Rubrum</v>
      </c>
      <c r="EO2" s="167" t="str">
        <f aca="false">A2</f>
        <v>Cornus(Circin./Flor)</v>
      </c>
      <c r="EP2" s="167" t="str">
        <f aca="false">A2</f>
        <v>Cortisone</v>
      </c>
      <c r="EQ2" s="167" t="str">
        <f aca="false">A2</f>
        <v>Cresolum</v>
      </c>
      <c r="ER2" s="167" t="str">
        <f aca="false">A2</f>
        <v>Crocus Sativus</v>
      </c>
      <c r="ES2" s="167" t="str">
        <f aca="false">A2</f>
        <v>Crotalus Horridus</v>
      </c>
      <c r="ET2" s="167" t="str">
        <f aca="false">A2</f>
        <v>Croton Tiglium</v>
      </c>
      <c r="EU2" s="167" t="str">
        <f aca="false">A2</f>
        <v>Cubeba Officinalis</v>
      </c>
      <c r="EV2" s="167" t="str">
        <f aca="false">A2</f>
        <v>Cuprum Aceticum</v>
      </c>
      <c r="EW2" s="167" t="str">
        <f aca="false">A2</f>
        <v>Cuprum Arsenicosum</v>
      </c>
      <c r="EX2" s="167" t="str">
        <f aca="false">A2</f>
        <v>Cuprum Metallicum</v>
      </c>
      <c r="EY2" s="167" t="str">
        <f aca="false">A2</f>
        <v>Cuprum Sulfuricum</v>
      </c>
      <c r="EZ2" s="167" t="str">
        <f aca="false">A2</f>
        <v>Curare</v>
      </c>
      <c r="FA2" s="167" t="str">
        <f aca="false">A2</f>
        <v>Cyclamen Europaeum</v>
      </c>
      <c r="FB2" s="167" t="str">
        <f aca="false">A2</f>
        <v>Daphne Indica</v>
      </c>
      <c r="FC2" s="167" t="str">
        <f aca="false">A2</f>
        <v>Digitalis Purpurea</v>
      </c>
      <c r="FD2" s="167" t="str">
        <f aca="false">A2</f>
        <v>Dioscorea Villosa</v>
      </c>
      <c r="FE2" s="167" t="str">
        <f aca="false">A2</f>
        <v>Diphterotoxinum</v>
      </c>
      <c r="FF2" s="167" t="str">
        <f aca="false">A2</f>
        <v>Dolichos Pruriens</v>
      </c>
      <c r="FG2" s="167" t="str">
        <f aca="false">A2</f>
        <v>Doryphora Decemline.</v>
      </c>
      <c r="FH2" s="167" t="str">
        <f aca="false">A2</f>
        <v>Drosera Rotundifolia</v>
      </c>
      <c r="FI2" s="167" t="str">
        <f aca="false">A2</f>
        <v>Dulcamara</v>
      </c>
      <c r="FJ2" s="167" t="str">
        <f aca="false">A2</f>
        <v>Eberthinum</v>
      </c>
      <c r="FK2" s="167" t="str">
        <f aca="false">A2</f>
        <v>Elaps Corallinus</v>
      </c>
      <c r="FL2" s="167" t="str">
        <f aca="false">A2</f>
        <v>Elaterium</v>
      </c>
      <c r="FM2" s="167" t="str">
        <f aca="false">A2</f>
        <v>Erigeron Canadensis</v>
      </c>
      <c r="FN2" s="167" t="str">
        <f aca="false">A2</f>
        <v>Eryngium Aquaticum</v>
      </c>
      <c r="FO2" s="167" t="str">
        <f aca="false">A2</f>
        <v>Eucalyptus Globulus</v>
      </c>
      <c r="FP2" s="167" t="str">
        <f aca="false">A2</f>
        <v>Eugenia Jambosa</v>
      </c>
      <c r="FQ2" s="167" t="str">
        <f aca="false">A2</f>
        <v>Eupatorium Perfolia.</v>
      </c>
      <c r="FR2" s="167" t="str">
        <f aca="false">A2</f>
        <v>Eupatorium Purpureum</v>
      </c>
      <c r="FS2" s="167" t="str">
        <f aca="false">A2</f>
        <v>Euphorbia Resinifera</v>
      </c>
      <c r="FT2" s="167" t="str">
        <f aca="false">A2</f>
        <v>Euphrasia Officinal.</v>
      </c>
      <c r="FU2" s="167" t="str">
        <f aca="false">A2</f>
        <v>Ferrum Iodatum</v>
      </c>
      <c r="FV2" s="167" t="str">
        <f aca="false">A2</f>
        <v>Ferrum Metallicum</v>
      </c>
      <c r="FW2" s="167" t="str">
        <f aca="false">A2</f>
        <v>Ferrum Muriaticum</v>
      </c>
      <c r="FX2" s="167" t="str">
        <f aca="false">A2</f>
        <v>Ferrum Phosphoricum</v>
      </c>
      <c r="FY2" s="167" t="str">
        <f aca="false">A2</f>
        <v>Ferrum Sulfuricum</v>
      </c>
      <c r="FZ2" s="167" t="str">
        <f aca="false">A2</f>
        <v>Fluoricum Acidum</v>
      </c>
      <c r="GA2" s="167" t="str">
        <f aca="false">A2</f>
        <v>Formica Rufa</v>
      </c>
      <c r="GB2" s="167" t="str">
        <f aca="false">A2</f>
        <v>Gambogia</v>
      </c>
      <c r="GC2" s="167" t="str">
        <f aca="false">A2</f>
        <v>Gelsemium Sempervir.</v>
      </c>
      <c r="GD2" s="167" t="str">
        <f aca="false">A2</f>
        <v>Glonoinum (Trinitr.)</v>
      </c>
      <c r="GE2" s="167" t="str">
        <f aca="false">A2</f>
        <v>Gossypium Herbaceum</v>
      </c>
      <c r="GF2" s="167" t="str">
        <f aca="false">A2</f>
        <v>Graphites</v>
      </c>
      <c r="GG2" s="167" t="str">
        <f aca="false">A2</f>
        <v>Gratiola Officinalis</v>
      </c>
      <c r="GH2" s="167" t="str">
        <f aca="false">A2</f>
        <v>Guaiacum</v>
      </c>
      <c r="GI2" s="167" t="str">
        <f aca="false">A2</f>
        <v>Guarea Trichiloides</v>
      </c>
      <c r="GJ2" s="167" t="str">
        <f aca="false">A2</f>
        <v>Gymnocladus Canaden.</v>
      </c>
      <c r="GK2" s="167" t="str">
        <f aca="false">A2</f>
        <v>Haloperidol</v>
      </c>
      <c r="GL2" s="167" t="str">
        <f aca="false">A2</f>
        <v>Hamamelis Virginica</v>
      </c>
      <c r="GM2" s="167" t="str">
        <f aca="false">A2</f>
        <v>Hedera Helix(Lierre)</v>
      </c>
      <c r="GN2" s="167" t="str">
        <f aca="false">A2</f>
        <v>Hekla Lava</v>
      </c>
      <c r="GO2" s="167" t="str">
        <f aca="false">A2</f>
        <v>Helleborus Niger</v>
      </c>
      <c r="GP2" s="167" t="str">
        <f aca="false">A2</f>
        <v>Helonias Dioica</v>
      </c>
      <c r="GQ2" s="167" t="str">
        <f aca="false">A2</f>
        <v>Hepar Sulfuris</v>
      </c>
    </row>
    <row r="3" customFormat="false" ht="12" hidden="false" customHeight="false" outlineLevel="0" collapsed="false">
      <c r="A3" s="0" t="n">
        <v>0</v>
      </c>
      <c r="B3" s="0" t="n">
        <v>0</v>
      </c>
      <c r="C3" s="0" t="n">
        <v>0</v>
      </c>
      <c r="D3" s="0" t="n">
        <v>0</v>
      </c>
      <c r="E3" s="0" t="n">
        <v>0</v>
      </c>
      <c r="F3" s="0" t="n">
        <v>1</v>
      </c>
      <c r="G3" s="0" t="n">
        <v>0</v>
      </c>
      <c r="H3" s="0" t="n">
        <v>0</v>
      </c>
      <c r="I3" s="0" t="n">
        <v>0</v>
      </c>
      <c r="J3" s="0" t="n">
        <v>0</v>
      </c>
      <c r="K3" s="0" t="n">
        <v>0</v>
      </c>
      <c r="L3" s="0" t="n">
        <v>0</v>
      </c>
      <c r="M3" s="0" t="n">
        <v>0</v>
      </c>
      <c r="N3" s="0" t="n">
        <v>0</v>
      </c>
      <c r="O3" s="0" t="n">
        <v>0</v>
      </c>
      <c r="P3" s="0" t="n">
        <v>1</v>
      </c>
      <c r="Q3" s="0" t="n">
        <v>0</v>
      </c>
      <c r="R3" s="0" t="n">
        <v>0</v>
      </c>
      <c r="S3" s="0" t="n">
        <v>7</v>
      </c>
      <c r="T3" s="0" t="n">
        <v>0</v>
      </c>
      <c r="U3" s="0" t="n">
        <v>0</v>
      </c>
      <c r="V3" s="0" t="n">
        <v>0</v>
      </c>
      <c r="W3" s="0" t="n">
        <v>1</v>
      </c>
      <c r="X3" s="0" t="n">
        <v>0</v>
      </c>
      <c r="Y3" s="0" t="n">
        <v>0</v>
      </c>
      <c r="Z3" s="0" t="n">
        <v>1</v>
      </c>
      <c r="AA3" s="0" t="n">
        <v>0</v>
      </c>
      <c r="AB3" s="0" t="n">
        <v>0</v>
      </c>
      <c r="AC3" s="0" t="n">
        <v>0</v>
      </c>
      <c r="AD3" s="0" t="n">
        <v>0</v>
      </c>
      <c r="AE3" s="0" t="n">
        <v>0</v>
      </c>
      <c r="AF3" s="0" t="n">
        <v>3</v>
      </c>
      <c r="AG3" s="0" t="n">
        <v>0</v>
      </c>
      <c r="AH3" s="0" t="n">
        <v>0</v>
      </c>
      <c r="AI3" s="0" t="n">
        <v>0</v>
      </c>
      <c r="AJ3" s="0" t="n">
        <v>0</v>
      </c>
      <c r="AK3" s="0" t="n">
        <v>0</v>
      </c>
      <c r="AL3" s="0" t="n">
        <v>3</v>
      </c>
      <c r="AM3" s="0" t="n">
        <v>4</v>
      </c>
      <c r="AN3" s="0" t="n">
        <v>1</v>
      </c>
      <c r="AO3" s="0" t="n">
        <v>0</v>
      </c>
      <c r="AP3" s="0" t="n">
        <v>0</v>
      </c>
      <c r="AQ3" s="0" t="n">
        <v>1</v>
      </c>
      <c r="AR3" s="0" t="n">
        <v>0</v>
      </c>
      <c r="AS3" s="0" t="n">
        <v>0</v>
      </c>
      <c r="AT3" s="0" t="n">
        <v>0</v>
      </c>
      <c r="AU3" s="0" t="n">
        <v>0</v>
      </c>
      <c r="AV3" s="0" t="n">
        <v>0</v>
      </c>
      <c r="AW3" s="0" t="n">
        <v>0</v>
      </c>
      <c r="AX3" s="0" t="n">
        <v>0</v>
      </c>
      <c r="AY3" s="0" t="n">
        <v>0</v>
      </c>
      <c r="AZ3" s="0" t="n">
        <v>0</v>
      </c>
      <c r="BA3" s="0" t="n">
        <v>0</v>
      </c>
      <c r="BB3" s="0" t="n">
        <v>0</v>
      </c>
      <c r="BC3" s="0" t="n">
        <v>0</v>
      </c>
      <c r="BD3" s="0" t="n">
        <v>0</v>
      </c>
      <c r="BE3" s="0" t="n">
        <v>0</v>
      </c>
      <c r="BF3" s="0" t="n">
        <v>0</v>
      </c>
      <c r="BG3" s="0" t="n">
        <v>0</v>
      </c>
      <c r="BH3" s="0" t="n">
        <v>3</v>
      </c>
      <c r="BI3" s="0" t="n">
        <v>2</v>
      </c>
      <c r="BJ3" s="0" t="n">
        <v>0</v>
      </c>
      <c r="BK3" s="0" t="n">
        <v>1</v>
      </c>
      <c r="BL3" s="0" t="n">
        <v>0</v>
      </c>
      <c r="BM3" s="0" t="n">
        <v>0</v>
      </c>
      <c r="BN3" s="0" t="n">
        <v>4</v>
      </c>
      <c r="BO3" s="0" t="n">
        <v>2</v>
      </c>
      <c r="BP3" s="0" t="n">
        <v>2</v>
      </c>
      <c r="BQ3" s="0" t="n">
        <v>0</v>
      </c>
      <c r="BR3" s="0" t="n">
        <v>0</v>
      </c>
      <c r="BS3" s="0" t="n">
        <v>0</v>
      </c>
      <c r="BT3" s="0" t="n">
        <v>0</v>
      </c>
      <c r="BU3" s="0" t="n">
        <v>0</v>
      </c>
      <c r="BV3" s="0" t="n">
        <v>0</v>
      </c>
      <c r="BW3" s="0" t="n">
        <v>0</v>
      </c>
      <c r="BX3" s="0" t="n">
        <v>1</v>
      </c>
      <c r="BY3" s="0" t="n">
        <v>3</v>
      </c>
      <c r="BZ3" s="0" t="n">
        <v>1</v>
      </c>
      <c r="CA3" s="0" t="n">
        <v>2</v>
      </c>
      <c r="CB3" s="0" t="n">
        <v>0</v>
      </c>
      <c r="CC3" s="0" t="n">
        <v>0</v>
      </c>
      <c r="CD3" s="0" t="n">
        <v>0</v>
      </c>
      <c r="CE3" s="0" t="n">
        <v>0</v>
      </c>
      <c r="CF3" s="0" t="n">
        <v>0</v>
      </c>
      <c r="CG3" s="0" t="n">
        <v>0</v>
      </c>
      <c r="CH3" s="0" t="n">
        <v>2</v>
      </c>
      <c r="CI3" s="0" t="n">
        <v>0</v>
      </c>
      <c r="CJ3" s="0" t="n">
        <v>0</v>
      </c>
      <c r="CK3" s="0" t="n">
        <v>0</v>
      </c>
      <c r="CL3" s="0" t="n">
        <v>0</v>
      </c>
      <c r="CM3" s="0" t="n">
        <v>0</v>
      </c>
      <c r="CN3" s="0" t="n">
        <v>0</v>
      </c>
      <c r="CO3" s="0" t="n">
        <v>1</v>
      </c>
      <c r="CP3" s="0" t="n">
        <v>4</v>
      </c>
      <c r="CQ3" s="0" t="n">
        <v>0</v>
      </c>
      <c r="CR3" s="0" t="n">
        <v>0</v>
      </c>
      <c r="CS3" s="0" t="n">
        <v>0</v>
      </c>
      <c r="CT3" s="0" t="n">
        <v>1</v>
      </c>
      <c r="CU3" s="0" t="n">
        <v>0</v>
      </c>
      <c r="CV3" s="0" t="n">
        <v>0</v>
      </c>
      <c r="CW3" s="0" t="n">
        <v>0</v>
      </c>
      <c r="CX3" s="0" t="n">
        <v>0</v>
      </c>
      <c r="CY3" s="0" t="n">
        <v>2</v>
      </c>
      <c r="CZ3" s="0" t="n">
        <v>0</v>
      </c>
      <c r="DA3" s="0" t="n">
        <v>4</v>
      </c>
      <c r="DB3" s="0" t="n">
        <v>0</v>
      </c>
      <c r="DC3" s="0" t="n">
        <v>0</v>
      </c>
      <c r="DD3" s="0" t="n">
        <v>0</v>
      </c>
      <c r="DE3" s="0" t="n">
        <v>0</v>
      </c>
      <c r="DF3" s="0" t="n">
        <v>0</v>
      </c>
      <c r="DG3" s="0" t="n">
        <v>0</v>
      </c>
      <c r="DH3" s="0" t="n">
        <v>0</v>
      </c>
      <c r="DI3" s="0" t="n">
        <v>0</v>
      </c>
      <c r="DJ3" s="0" t="n">
        <v>0</v>
      </c>
      <c r="DK3" s="0" t="n">
        <v>0</v>
      </c>
      <c r="DL3" s="0" t="n">
        <v>0</v>
      </c>
      <c r="DM3" s="0" t="n">
        <v>0</v>
      </c>
      <c r="DN3" s="0" t="n">
        <v>0</v>
      </c>
      <c r="DO3" s="0" t="n">
        <v>2</v>
      </c>
      <c r="DP3" s="0" t="n">
        <v>0</v>
      </c>
      <c r="DQ3" s="0" t="n">
        <v>4</v>
      </c>
      <c r="DR3" s="0" t="n">
        <v>1</v>
      </c>
      <c r="DS3" s="0" t="n">
        <v>0</v>
      </c>
      <c r="DT3" s="0" t="n">
        <v>0</v>
      </c>
      <c r="DU3" s="0" t="n">
        <v>0</v>
      </c>
      <c r="DV3" s="0" t="n">
        <v>2</v>
      </c>
      <c r="DW3" s="0" t="n">
        <v>0</v>
      </c>
      <c r="DX3" s="0" t="n">
        <v>0</v>
      </c>
      <c r="DY3" s="0" t="n">
        <v>4</v>
      </c>
      <c r="DZ3" s="0" t="n">
        <v>0</v>
      </c>
      <c r="EA3" s="0" t="n">
        <v>0</v>
      </c>
      <c r="EB3" s="0" t="n">
        <v>0</v>
      </c>
      <c r="EC3" s="0" t="n">
        <v>0</v>
      </c>
      <c r="ED3" s="0" t="n">
        <v>0</v>
      </c>
      <c r="EE3" s="0" t="n">
        <v>0</v>
      </c>
      <c r="EF3" s="0" t="n">
        <v>0</v>
      </c>
      <c r="EG3" s="0" t="n">
        <v>0</v>
      </c>
      <c r="EH3" s="0" t="n">
        <v>0</v>
      </c>
      <c r="EI3" s="0" t="n">
        <v>0</v>
      </c>
      <c r="EJ3" s="0" t="n">
        <v>0</v>
      </c>
      <c r="EK3" s="0" t="n">
        <v>0</v>
      </c>
      <c r="EL3" s="0" t="n">
        <v>2</v>
      </c>
      <c r="EM3" s="0" t="n">
        <v>0</v>
      </c>
      <c r="EN3" s="0" t="n">
        <v>0</v>
      </c>
      <c r="EO3" s="0" t="n">
        <v>0</v>
      </c>
      <c r="EP3" s="0" t="n">
        <v>0</v>
      </c>
      <c r="EQ3" s="0" t="n">
        <v>0</v>
      </c>
      <c r="ER3" s="0" t="n">
        <v>0</v>
      </c>
      <c r="ES3" s="0" t="n">
        <v>0</v>
      </c>
      <c r="ET3" s="0" t="n">
        <v>0</v>
      </c>
      <c r="EU3" s="0" t="n">
        <v>0</v>
      </c>
      <c r="EV3" s="0" t="n">
        <v>3</v>
      </c>
      <c r="EW3" s="0" t="n">
        <v>0</v>
      </c>
      <c r="EX3" s="0" t="n">
        <v>1</v>
      </c>
      <c r="EY3" s="0" t="n">
        <v>0</v>
      </c>
      <c r="EZ3" s="0" t="n">
        <v>3</v>
      </c>
      <c r="FA3" s="0" t="n">
        <v>4</v>
      </c>
      <c r="FB3" s="0" t="n">
        <v>0</v>
      </c>
      <c r="FC3" s="0" t="n">
        <v>2</v>
      </c>
      <c r="FD3" s="0" t="n">
        <v>2</v>
      </c>
      <c r="FE3" s="0" t="n">
        <v>0</v>
      </c>
      <c r="FF3" s="0" t="n">
        <v>0</v>
      </c>
      <c r="FG3" s="0" t="n">
        <v>0</v>
      </c>
      <c r="FH3" s="0" t="n">
        <v>1</v>
      </c>
      <c r="FI3" s="0" t="n">
        <v>0</v>
      </c>
      <c r="FJ3" s="0" t="n">
        <v>0</v>
      </c>
      <c r="FK3" s="0" t="n">
        <v>1</v>
      </c>
      <c r="FL3" s="0" t="n">
        <v>0</v>
      </c>
      <c r="FM3" s="0" t="n">
        <v>0</v>
      </c>
      <c r="FN3" s="0" t="n">
        <v>0</v>
      </c>
      <c r="FO3" s="0" t="n">
        <v>0</v>
      </c>
      <c r="FP3" s="0" t="n">
        <v>0</v>
      </c>
      <c r="FQ3" s="0" t="n">
        <v>0</v>
      </c>
      <c r="FR3" s="0" t="n">
        <v>0</v>
      </c>
      <c r="FS3" s="0" t="n">
        <v>1</v>
      </c>
      <c r="FT3" s="0" t="n">
        <v>0</v>
      </c>
      <c r="FU3" s="0" t="n">
        <v>0</v>
      </c>
      <c r="FV3" s="0" t="n">
        <v>1</v>
      </c>
      <c r="FW3" s="0" t="n">
        <v>0</v>
      </c>
      <c r="FX3" s="0" t="n">
        <v>0</v>
      </c>
      <c r="FY3" s="0" t="n">
        <v>0</v>
      </c>
      <c r="FZ3" s="0" t="n">
        <v>1</v>
      </c>
      <c r="GA3" s="0" t="n">
        <v>0</v>
      </c>
      <c r="GB3" s="0" t="n">
        <v>0</v>
      </c>
      <c r="GC3" s="0" t="n">
        <v>5</v>
      </c>
      <c r="GD3" s="0" t="n">
        <v>0</v>
      </c>
      <c r="GE3" s="0" t="n">
        <v>0</v>
      </c>
      <c r="GF3" s="0" t="n">
        <v>1</v>
      </c>
      <c r="GG3" s="0" t="n">
        <v>0</v>
      </c>
      <c r="GH3" s="0" t="n">
        <v>0</v>
      </c>
      <c r="GI3" s="0" t="n">
        <v>0</v>
      </c>
      <c r="GJ3" s="0" t="n">
        <v>0</v>
      </c>
      <c r="GK3" s="0" t="n">
        <v>0</v>
      </c>
      <c r="GL3" s="0" t="n">
        <v>0</v>
      </c>
      <c r="GM3" s="0" t="n">
        <v>0</v>
      </c>
      <c r="GN3" s="0" t="n">
        <v>0</v>
      </c>
      <c r="GO3" s="0" t="n">
        <v>3</v>
      </c>
      <c r="GP3" s="0" t="n">
        <v>3</v>
      </c>
      <c r="GQ3" s="0" t="n">
        <v>1</v>
      </c>
    </row>
    <row r="4" customFormat="false" ht="12" hidden="false" customHeight="false" outlineLevel="0" collapsed="false">
      <c r="A4" s="0" t="n">
        <v>0</v>
      </c>
      <c r="B4" s="0" t="n">
        <v>0</v>
      </c>
      <c r="C4" s="0" t="n">
        <v>0</v>
      </c>
      <c r="D4" s="0" t="n">
        <v>0</v>
      </c>
      <c r="E4" s="0" t="n">
        <v>0</v>
      </c>
      <c r="F4" s="0" t="n">
        <v>0</v>
      </c>
      <c r="G4" s="0" t="n">
        <v>0</v>
      </c>
      <c r="H4" s="0" t="n">
        <v>0</v>
      </c>
      <c r="I4" s="0" t="n">
        <v>0</v>
      </c>
      <c r="J4" s="0" t="n">
        <v>1</v>
      </c>
      <c r="K4" s="0" t="n">
        <v>0</v>
      </c>
      <c r="L4" s="0" t="n">
        <v>0</v>
      </c>
      <c r="M4" s="0" t="n">
        <v>0</v>
      </c>
      <c r="N4" s="0" t="n">
        <v>0</v>
      </c>
      <c r="O4" s="0" t="n">
        <v>1</v>
      </c>
      <c r="P4" s="0" t="n">
        <v>0</v>
      </c>
      <c r="Q4" s="0" t="n">
        <v>0</v>
      </c>
      <c r="R4" s="0" t="n">
        <v>0</v>
      </c>
      <c r="S4" s="0" t="n">
        <v>0</v>
      </c>
      <c r="T4" s="0" t="n">
        <v>0</v>
      </c>
      <c r="U4" s="0" t="n">
        <v>0</v>
      </c>
      <c r="V4" s="0" t="n">
        <v>0</v>
      </c>
      <c r="W4" s="0" t="n">
        <v>0</v>
      </c>
      <c r="X4" s="0" t="n">
        <v>0</v>
      </c>
      <c r="Y4" s="0" t="n">
        <v>0</v>
      </c>
      <c r="Z4" s="0" t="n">
        <v>0</v>
      </c>
      <c r="AA4" s="0" t="n">
        <v>0</v>
      </c>
      <c r="AB4" s="0" t="n">
        <v>0</v>
      </c>
      <c r="AC4" s="0" t="n">
        <v>0</v>
      </c>
      <c r="AD4" s="0" t="n">
        <v>0</v>
      </c>
      <c r="AE4" s="0" t="n">
        <v>0</v>
      </c>
      <c r="AF4" s="0" t="n">
        <v>0</v>
      </c>
      <c r="AG4" s="0" t="n">
        <v>0</v>
      </c>
      <c r="AH4" s="0" t="n">
        <v>1</v>
      </c>
      <c r="AI4" s="0" t="n">
        <v>0</v>
      </c>
      <c r="AJ4" s="0" t="n">
        <v>0</v>
      </c>
      <c r="AK4" s="0" t="n">
        <v>0</v>
      </c>
      <c r="AL4" s="0" t="n">
        <v>0</v>
      </c>
      <c r="AM4" s="0" t="n">
        <v>0</v>
      </c>
      <c r="AN4" s="0" t="n">
        <v>4</v>
      </c>
      <c r="AO4" s="0" t="n">
        <v>1</v>
      </c>
      <c r="AP4" s="0" t="n">
        <v>0</v>
      </c>
      <c r="AQ4" s="0" t="n">
        <v>0</v>
      </c>
      <c r="AR4" s="0" t="n">
        <v>0</v>
      </c>
      <c r="AS4" s="0" t="n">
        <v>0</v>
      </c>
      <c r="AT4" s="0" t="n">
        <v>0</v>
      </c>
      <c r="AU4" s="0" t="n">
        <v>0</v>
      </c>
      <c r="AV4" s="0" t="n">
        <v>0</v>
      </c>
      <c r="AW4" s="0" t="n">
        <v>0</v>
      </c>
      <c r="AX4" s="0" t="n">
        <v>0</v>
      </c>
      <c r="AY4" s="0" t="n">
        <v>1</v>
      </c>
      <c r="AZ4" s="0" t="n">
        <v>0</v>
      </c>
      <c r="BA4" s="0" t="n">
        <v>0</v>
      </c>
      <c r="BB4" s="0" t="n">
        <v>0</v>
      </c>
      <c r="BC4" s="0" t="n">
        <v>0</v>
      </c>
      <c r="BD4" s="0" t="n">
        <v>0</v>
      </c>
      <c r="BE4" s="0" t="n">
        <v>0</v>
      </c>
      <c r="BF4" s="0" t="n">
        <v>0</v>
      </c>
      <c r="BG4" s="0" t="n">
        <v>0</v>
      </c>
      <c r="BH4" s="0" t="n">
        <v>0</v>
      </c>
      <c r="BI4" s="0" t="n">
        <v>0</v>
      </c>
      <c r="BJ4" s="0" t="n">
        <v>0</v>
      </c>
      <c r="BK4" s="0" t="n">
        <v>2</v>
      </c>
      <c r="BL4" s="0" t="n">
        <v>0</v>
      </c>
      <c r="BM4" s="0" t="n">
        <v>0</v>
      </c>
      <c r="BN4" s="0" t="n">
        <v>0</v>
      </c>
      <c r="BO4" s="0" t="n">
        <v>0</v>
      </c>
      <c r="BP4" s="0" t="n">
        <v>0</v>
      </c>
      <c r="BQ4" s="0" t="n">
        <v>0</v>
      </c>
      <c r="BR4" s="0" t="n">
        <v>0</v>
      </c>
      <c r="BS4" s="0" t="n">
        <v>2</v>
      </c>
      <c r="BT4" s="0" t="n">
        <v>0</v>
      </c>
      <c r="BU4" s="0" t="n">
        <v>1</v>
      </c>
      <c r="BV4" s="0" t="n">
        <v>0</v>
      </c>
      <c r="BW4" s="0" t="n">
        <v>0</v>
      </c>
      <c r="BX4" s="0" t="n">
        <v>1</v>
      </c>
      <c r="BY4" s="0" t="n">
        <v>0</v>
      </c>
      <c r="BZ4" s="0" t="n">
        <v>0</v>
      </c>
      <c r="CA4" s="0" t="n">
        <v>0</v>
      </c>
      <c r="CB4" s="0" t="n">
        <v>0</v>
      </c>
      <c r="CC4" s="0" t="n">
        <v>0</v>
      </c>
      <c r="CD4" s="0" t="n">
        <v>0</v>
      </c>
      <c r="CE4" s="0" t="n">
        <v>1</v>
      </c>
      <c r="CF4" s="0" t="n">
        <v>0</v>
      </c>
      <c r="CG4" s="0" t="n">
        <v>0</v>
      </c>
      <c r="CH4" s="0" t="n">
        <v>0</v>
      </c>
      <c r="CI4" s="0" t="n">
        <v>0</v>
      </c>
      <c r="CJ4" s="0" t="n">
        <v>0</v>
      </c>
      <c r="CK4" s="0" t="n">
        <v>1</v>
      </c>
      <c r="CL4" s="0" t="n">
        <v>1</v>
      </c>
      <c r="CM4" s="0" t="n">
        <v>0</v>
      </c>
      <c r="CN4" s="0" t="n">
        <v>0</v>
      </c>
      <c r="CO4" s="0" t="n">
        <v>0</v>
      </c>
      <c r="CP4" s="0" t="n">
        <v>0</v>
      </c>
      <c r="CQ4" s="0" t="n">
        <v>0</v>
      </c>
      <c r="CR4" s="0" t="n">
        <v>0</v>
      </c>
      <c r="CS4" s="0" t="n">
        <v>0</v>
      </c>
      <c r="CT4" s="0" t="n">
        <v>0</v>
      </c>
      <c r="CU4" s="0" t="n">
        <v>0</v>
      </c>
      <c r="CV4" s="0" t="n">
        <v>0</v>
      </c>
      <c r="CW4" s="0" t="n">
        <v>0</v>
      </c>
      <c r="CX4" s="0" t="n">
        <v>0</v>
      </c>
      <c r="CY4" s="0" t="n">
        <v>0</v>
      </c>
      <c r="CZ4" s="0" t="n">
        <v>0</v>
      </c>
      <c r="DA4" s="0" t="n">
        <v>0</v>
      </c>
      <c r="DB4" s="0" t="n">
        <v>0</v>
      </c>
      <c r="DC4" s="0" t="n">
        <v>0</v>
      </c>
      <c r="DD4" s="0" t="n">
        <v>0</v>
      </c>
      <c r="DE4" s="0" t="n">
        <v>0</v>
      </c>
      <c r="DF4" s="0" t="n">
        <v>0</v>
      </c>
      <c r="DG4" s="0" t="n">
        <v>0</v>
      </c>
      <c r="DH4" s="0" t="n">
        <v>0</v>
      </c>
      <c r="DI4" s="0" t="n">
        <v>0</v>
      </c>
      <c r="DJ4" s="0" t="n">
        <v>0</v>
      </c>
      <c r="DK4" s="0" t="n">
        <v>0</v>
      </c>
      <c r="DL4" s="0" t="n">
        <v>0</v>
      </c>
      <c r="DM4" s="0" t="n">
        <v>0</v>
      </c>
      <c r="DN4" s="0" t="n">
        <v>0</v>
      </c>
      <c r="DO4" s="0" t="n">
        <v>0</v>
      </c>
      <c r="DP4" s="0" t="n">
        <v>0</v>
      </c>
      <c r="DQ4" s="0" t="n">
        <v>0</v>
      </c>
      <c r="DR4" s="0" t="n">
        <v>0</v>
      </c>
      <c r="DS4" s="0" t="n">
        <v>0</v>
      </c>
      <c r="DT4" s="0" t="n">
        <v>0</v>
      </c>
      <c r="DU4" s="0" t="n">
        <v>0</v>
      </c>
      <c r="DV4" s="0" t="n">
        <v>1</v>
      </c>
      <c r="DW4" s="0" t="n">
        <v>0</v>
      </c>
      <c r="DX4" s="0" t="n">
        <v>0</v>
      </c>
      <c r="DY4" s="0" t="n">
        <v>0</v>
      </c>
      <c r="DZ4" s="0" t="n">
        <v>0</v>
      </c>
      <c r="EA4" s="0" t="n">
        <v>0</v>
      </c>
      <c r="EB4" s="0" t="n">
        <v>0</v>
      </c>
      <c r="EC4" s="0" t="n">
        <v>0</v>
      </c>
      <c r="ED4" s="0" t="n">
        <v>0</v>
      </c>
      <c r="EE4" s="0" t="n">
        <v>0</v>
      </c>
      <c r="EF4" s="0" t="n">
        <v>0</v>
      </c>
      <c r="EG4" s="0" t="n">
        <v>0</v>
      </c>
      <c r="EH4" s="0" t="n">
        <v>0</v>
      </c>
      <c r="EI4" s="0" t="n">
        <v>0</v>
      </c>
      <c r="EJ4" s="0" t="n">
        <v>0</v>
      </c>
      <c r="EK4" s="0" t="n">
        <v>0</v>
      </c>
      <c r="EL4" s="0" t="n">
        <v>0</v>
      </c>
      <c r="EM4" s="0" t="n">
        <v>0</v>
      </c>
      <c r="EN4" s="0" t="n">
        <v>0</v>
      </c>
      <c r="EO4" s="0" t="n">
        <v>0</v>
      </c>
      <c r="EP4" s="0" t="n">
        <v>0</v>
      </c>
      <c r="EQ4" s="0" t="n">
        <v>0</v>
      </c>
      <c r="ER4" s="0" t="n">
        <v>0</v>
      </c>
      <c r="ES4" s="0" t="n">
        <v>0</v>
      </c>
      <c r="ET4" s="0" t="n">
        <v>0</v>
      </c>
      <c r="EU4" s="0" t="n">
        <v>0</v>
      </c>
      <c r="EV4" s="0" t="n">
        <v>0</v>
      </c>
      <c r="EW4" s="0" t="n">
        <v>0</v>
      </c>
      <c r="EX4" s="0" t="n">
        <v>0</v>
      </c>
      <c r="EY4" s="0" t="n">
        <v>0</v>
      </c>
      <c r="EZ4" s="0" t="n">
        <v>0</v>
      </c>
      <c r="FA4" s="0" t="n">
        <v>0</v>
      </c>
      <c r="FB4" s="0" t="n">
        <v>0</v>
      </c>
      <c r="FC4" s="0" t="n">
        <v>0</v>
      </c>
      <c r="FD4" s="0" t="n">
        <v>0</v>
      </c>
      <c r="FE4" s="0" t="n">
        <v>0</v>
      </c>
      <c r="FF4" s="0" t="n">
        <v>0</v>
      </c>
      <c r="FG4" s="0" t="n">
        <v>0</v>
      </c>
      <c r="FH4" s="0" t="n">
        <v>2</v>
      </c>
      <c r="FI4" s="0" t="n">
        <v>0</v>
      </c>
      <c r="FJ4" s="0" t="n">
        <v>0</v>
      </c>
      <c r="FK4" s="0" t="n">
        <v>2</v>
      </c>
      <c r="FL4" s="0" t="n">
        <v>0</v>
      </c>
      <c r="FM4" s="0" t="n">
        <v>0</v>
      </c>
      <c r="FN4" s="0" t="n">
        <v>0</v>
      </c>
      <c r="FO4" s="0" t="n">
        <v>0</v>
      </c>
      <c r="FP4" s="0" t="n">
        <v>0</v>
      </c>
      <c r="FQ4" s="0" t="n">
        <v>0</v>
      </c>
      <c r="FR4" s="0" t="n">
        <v>0</v>
      </c>
      <c r="FS4" s="0" t="n">
        <v>0</v>
      </c>
      <c r="FT4" s="0" t="n">
        <v>0</v>
      </c>
      <c r="FU4" s="0" t="n">
        <v>0</v>
      </c>
      <c r="FV4" s="0" t="n">
        <v>0</v>
      </c>
      <c r="FW4" s="0" t="n">
        <v>0</v>
      </c>
      <c r="FX4" s="0" t="n">
        <v>0</v>
      </c>
      <c r="FY4" s="0" t="n">
        <v>0</v>
      </c>
      <c r="FZ4" s="0" t="n">
        <v>0</v>
      </c>
      <c r="GA4" s="0" t="n">
        <v>0</v>
      </c>
      <c r="GB4" s="0" t="n">
        <v>0</v>
      </c>
      <c r="GC4" s="0" t="n">
        <v>0</v>
      </c>
      <c r="GD4" s="0" t="n">
        <v>0</v>
      </c>
      <c r="GE4" s="0" t="n">
        <v>0</v>
      </c>
      <c r="GF4" s="0" t="n">
        <v>0</v>
      </c>
      <c r="GG4" s="0" t="n">
        <v>0</v>
      </c>
      <c r="GH4" s="0" t="n">
        <v>0</v>
      </c>
      <c r="GI4" s="0" t="n">
        <v>0</v>
      </c>
      <c r="GJ4" s="0" t="n">
        <v>0</v>
      </c>
      <c r="GK4" s="0" t="n">
        <v>0</v>
      </c>
      <c r="GL4" s="0" t="n">
        <v>0</v>
      </c>
      <c r="GM4" s="0" t="n">
        <v>0</v>
      </c>
      <c r="GN4" s="0" t="n">
        <v>0</v>
      </c>
      <c r="GO4" s="0" t="n">
        <v>0</v>
      </c>
      <c r="GP4" s="0" t="n">
        <v>1</v>
      </c>
      <c r="GQ4" s="0" t="n">
        <v>0</v>
      </c>
    </row>
    <row r="5" customFormat="false" ht="12" hidden="false" customHeight="false" outlineLevel="0" collapsed="false">
      <c r="A5" s="0" t="n">
        <v>0</v>
      </c>
      <c r="B5" s="0" t="n">
        <v>5</v>
      </c>
      <c r="C5" s="0" t="n">
        <v>0</v>
      </c>
      <c r="D5" s="0" t="n">
        <v>0</v>
      </c>
      <c r="E5" s="0" t="n">
        <v>0</v>
      </c>
      <c r="F5" s="0" t="n">
        <v>1</v>
      </c>
      <c r="G5" s="0" t="n">
        <v>0</v>
      </c>
      <c r="H5" s="0" t="n">
        <v>0</v>
      </c>
      <c r="I5" s="0" t="n">
        <v>0</v>
      </c>
      <c r="J5" s="0" t="n">
        <v>0</v>
      </c>
      <c r="K5" s="0" t="n">
        <v>0</v>
      </c>
      <c r="L5" s="0" t="n">
        <v>1</v>
      </c>
      <c r="M5" s="0" t="n">
        <v>0</v>
      </c>
      <c r="N5" s="0" t="n">
        <v>0</v>
      </c>
      <c r="O5" s="0" t="n">
        <v>0</v>
      </c>
      <c r="P5" s="0" t="n">
        <v>0</v>
      </c>
      <c r="Q5" s="0" t="n">
        <v>0</v>
      </c>
      <c r="R5" s="0" t="n">
        <v>0</v>
      </c>
      <c r="S5" s="0" t="n">
        <v>0</v>
      </c>
      <c r="T5" s="0" t="n">
        <v>0</v>
      </c>
      <c r="U5" s="0" t="n">
        <v>0</v>
      </c>
      <c r="V5" s="0" t="n">
        <v>1</v>
      </c>
      <c r="W5" s="0" t="n">
        <v>0</v>
      </c>
      <c r="X5" s="0" t="n">
        <v>0</v>
      </c>
      <c r="Y5" s="0" t="n">
        <v>0</v>
      </c>
      <c r="Z5" s="0" t="n">
        <v>2</v>
      </c>
      <c r="AA5" s="0" t="n">
        <v>0</v>
      </c>
      <c r="AB5" s="0" t="n">
        <v>0</v>
      </c>
      <c r="AC5" s="0" t="n">
        <v>0</v>
      </c>
      <c r="AD5" s="0" t="n">
        <v>0</v>
      </c>
      <c r="AE5" s="0" t="n">
        <v>0</v>
      </c>
      <c r="AF5" s="0" t="n">
        <v>0</v>
      </c>
      <c r="AG5" s="0" t="n">
        <v>0</v>
      </c>
      <c r="AH5" s="0" t="n">
        <v>0</v>
      </c>
      <c r="AI5" s="0" t="n">
        <v>0</v>
      </c>
      <c r="AJ5" s="0" t="n">
        <v>0</v>
      </c>
      <c r="AK5" s="0" t="n">
        <v>0</v>
      </c>
      <c r="AL5" s="0" t="n">
        <v>0</v>
      </c>
      <c r="AM5" s="0" t="n">
        <v>4</v>
      </c>
      <c r="AN5" s="0" t="n">
        <v>1</v>
      </c>
      <c r="AO5" s="0" t="n">
        <v>1</v>
      </c>
      <c r="AP5" s="0" t="n">
        <v>0</v>
      </c>
      <c r="AQ5" s="0" t="n">
        <v>0</v>
      </c>
      <c r="AR5" s="0" t="n">
        <v>0</v>
      </c>
      <c r="AS5" s="0" t="n">
        <v>0</v>
      </c>
      <c r="AT5" s="0" t="n">
        <v>0</v>
      </c>
      <c r="AU5" s="0" t="n">
        <v>0</v>
      </c>
      <c r="AV5" s="0" t="n">
        <v>0</v>
      </c>
      <c r="AW5" s="0" t="n">
        <v>0</v>
      </c>
      <c r="AX5" s="0" t="n">
        <v>0</v>
      </c>
      <c r="AY5" s="0" t="n">
        <v>0</v>
      </c>
      <c r="AZ5" s="0" t="n">
        <v>0</v>
      </c>
      <c r="BA5" s="0" t="n">
        <v>0</v>
      </c>
      <c r="BB5" s="0" t="n">
        <v>0</v>
      </c>
      <c r="BC5" s="0" t="n">
        <v>0</v>
      </c>
      <c r="BD5" s="0" t="n">
        <v>0</v>
      </c>
      <c r="BE5" s="0" t="n">
        <v>0</v>
      </c>
      <c r="BF5" s="0" t="n">
        <v>1</v>
      </c>
      <c r="BG5" s="0" t="n">
        <v>0</v>
      </c>
      <c r="BH5" s="0" t="n">
        <v>0</v>
      </c>
      <c r="BI5" s="0" t="n">
        <v>0</v>
      </c>
      <c r="BJ5" s="0" t="n">
        <v>0</v>
      </c>
      <c r="BK5" s="0" t="n">
        <v>0</v>
      </c>
      <c r="BL5" s="0" t="n">
        <v>0</v>
      </c>
      <c r="BM5" s="0" t="n">
        <v>2</v>
      </c>
      <c r="BN5" s="0" t="n">
        <v>0</v>
      </c>
      <c r="BO5" s="0" t="n">
        <v>0</v>
      </c>
      <c r="BP5" s="0" t="n">
        <v>0</v>
      </c>
      <c r="BQ5" s="0" t="n">
        <v>0</v>
      </c>
      <c r="BR5" s="0" t="n">
        <v>1</v>
      </c>
      <c r="BS5" s="0" t="n">
        <v>0</v>
      </c>
      <c r="BT5" s="0" t="n">
        <v>0</v>
      </c>
      <c r="BU5" s="0" t="n">
        <v>0</v>
      </c>
      <c r="BV5" s="0" t="n">
        <v>0</v>
      </c>
      <c r="BW5" s="0" t="n">
        <v>1</v>
      </c>
      <c r="BX5" s="0" t="n">
        <v>0</v>
      </c>
      <c r="BY5" s="0" t="n">
        <v>0</v>
      </c>
      <c r="BZ5" s="0" t="n">
        <v>0</v>
      </c>
      <c r="CA5" s="0" t="n">
        <v>0</v>
      </c>
      <c r="CB5" s="0" t="n">
        <v>0</v>
      </c>
      <c r="CC5" s="0" t="n">
        <v>0</v>
      </c>
      <c r="CD5" s="0" t="n">
        <v>0</v>
      </c>
      <c r="CE5" s="0" t="n">
        <v>1</v>
      </c>
      <c r="CF5" s="0" t="n">
        <v>0</v>
      </c>
      <c r="CG5" s="0" t="n">
        <v>0</v>
      </c>
      <c r="CH5" s="0" t="n">
        <v>0</v>
      </c>
      <c r="CI5" s="0" t="n">
        <v>0</v>
      </c>
      <c r="CJ5" s="0" t="n">
        <v>0</v>
      </c>
      <c r="CK5" s="0" t="n">
        <v>2</v>
      </c>
      <c r="CL5" s="0" t="n">
        <v>0</v>
      </c>
      <c r="CM5" s="0" t="n">
        <v>0</v>
      </c>
      <c r="CN5" s="0" t="n">
        <v>0</v>
      </c>
      <c r="CO5" s="0" t="n">
        <v>0</v>
      </c>
      <c r="CP5" s="0" t="n">
        <v>0</v>
      </c>
      <c r="CQ5" s="0" t="n">
        <v>3</v>
      </c>
      <c r="CR5" s="0" t="n">
        <v>0</v>
      </c>
      <c r="CS5" s="0" t="n">
        <v>0</v>
      </c>
      <c r="CT5" s="0" t="n">
        <v>1</v>
      </c>
      <c r="CU5" s="0" t="n">
        <v>0</v>
      </c>
      <c r="CV5" s="0" t="n">
        <v>0</v>
      </c>
      <c r="CW5" s="0" t="n">
        <v>0</v>
      </c>
      <c r="CX5" s="0" t="n">
        <v>0</v>
      </c>
      <c r="CY5" s="0" t="n">
        <v>0</v>
      </c>
      <c r="CZ5" s="0" t="n">
        <v>0</v>
      </c>
      <c r="DA5" s="0" t="n">
        <v>0</v>
      </c>
      <c r="DB5" s="0" t="n">
        <v>0</v>
      </c>
      <c r="DC5" s="0" t="n">
        <v>0</v>
      </c>
      <c r="DD5" s="0" t="n">
        <v>0</v>
      </c>
      <c r="DE5" s="0" t="n">
        <v>0</v>
      </c>
      <c r="DF5" s="0" t="n">
        <v>1</v>
      </c>
      <c r="DG5" s="0" t="n">
        <v>0</v>
      </c>
      <c r="DH5" s="0" t="n">
        <v>0</v>
      </c>
      <c r="DI5" s="0" t="n">
        <v>0</v>
      </c>
      <c r="DJ5" s="0" t="n">
        <v>0</v>
      </c>
      <c r="DK5" s="0" t="n">
        <v>0</v>
      </c>
      <c r="DL5" s="0" t="n">
        <v>4</v>
      </c>
      <c r="DM5" s="0" t="n">
        <v>0</v>
      </c>
      <c r="DN5" s="0" t="n">
        <v>0</v>
      </c>
      <c r="DO5" s="0" t="n">
        <v>1</v>
      </c>
      <c r="DP5" s="0" t="n">
        <v>0</v>
      </c>
      <c r="DQ5" s="0" t="n">
        <v>0</v>
      </c>
      <c r="DR5" s="0" t="n">
        <v>0</v>
      </c>
      <c r="DS5" s="0" t="n">
        <v>0</v>
      </c>
      <c r="DT5" s="0" t="n">
        <v>0</v>
      </c>
      <c r="DU5" s="0" t="n">
        <v>0</v>
      </c>
      <c r="DV5" s="0" t="n">
        <v>1</v>
      </c>
      <c r="DW5" s="0" t="n">
        <v>0</v>
      </c>
      <c r="DX5" s="0" t="n">
        <v>0</v>
      </c>
      <c r="DY5" s="0" t="n">
        <v>0</v>
      </c>
      <c r="DZ5" s="0" t="n">
        <v>0</v>
      </c>
      <c r="EA5" s="0" t="n">
        <v>1</v>
      </c>
      <c r="EB5" s="0" t="n">
        <v>0</v>
      </c>
      <c r="EC5" s="0" t="n">
        <v>0</v>
      </c>
      <c r="ED5" s="0" t="n">
        <v>0</v>
      </c>
      <c r="EE5" s="0" t="n">
        <v>0</v>
      </c>
      <c r="EF5" s="0" t="n">
        <v>0</v>
      </c>
      <c r="EG5" s="0" t="n">
        <v>0</v>
      </c>
      <c r="EH5" s="0" t="n">
        <v>0</v>
      </c>
      <c r="EI5" s="0" t="n">
        <v>0</v>
      </c>
      <c r="EJ5" s="0" t="n">
        <v>0</v>
      </c>
      <c r="EK5" s="0" t="n">
        <v>0</v>
      </c>
      <c r="EL5" s="0" t="n">
        <v>0</v>
      </c>
      <c r="EM5" s="0" t="n">
        <v>0</v>
      </c>
      <c r="EN5" s="0" t="n">
        <v>0</v>
      </c>
      <c r="EO5" s="0" t="n">
        <v>0</v>
      </c>
      <c r="EP5" s="0" t="n">
        <v>0</v>
      </c>
      <c r="EQ5" s="0" t="n">
        <v>2</v>
      </c>
      <c r="ER5" s="0" t="n">
        <v>0</v>
      </c>
      <c r="ES5" s="0" t="n">
        <v>0</v>
      </c>
      <c r="ET5" s="0" t="n">
        <v>0</v>
      </c>
      <c r="EU5" s="0" t="n">
        <v>0</v>
      </c>
      <c r="EV5" s="0" t="n">
        <v>0</v>
      </c>
      <c r="EW5" s="0" t="n">
        <v>0</v>
      </c>
      <c r="EX5" s="0" t="n">
        <v>0</v>
      </c>
      <c r="EY5" s="0" t="n">
        <v>0</v>
      </c>
      <c r="EZ5" s="0" t="n">
        <v>0</v>
      </c>
      <c r="FA5" s="0" t="n">
        <v>0</v>
      </c>
      <c r="FB5" s="0" t="n">
        <v>0</v>
      </c>
      <c r="FC5" s="0" t="n">
        <v>0</v>
      </c>
      <c r="FD5" s="0" t="n">
        <v>0</v>
      </c>
      <c r="FE5" s="0" t="n">
        <v>0</v>
      </c>
      <c r="FF5" s="0" t="n">
        <v>0</v>
      </c>
      <c r="FG5" s="0" t="n">
        <v>0</v>
      </c>
      <c r="FH5" s="0" t="n">
        <v>0</v>
      </c>
      <c r="FI5" s="0" t="n">
        <v>0</v>
      </c>
      <c r="FJ5" s="0" t="n">
        <v>2</v>
      </c>
      <c r="FK5" s="0" t="n">
        <v>0</v>
      </c>
      <c r="FL5" s="0" t="n">
        <v>0</v>
      </c>
      <c r="FM5" s="0" t="n">
        <v>0</v>
      </c>
      <c r="FN5" s="0" t="n">
        <v>0</v>
      </c>
      <c r="FO5" s="0" t="n">
        <v>0</v>
      </c>
      <c r="FP5" s="0" t="n">
        <v>0</v>
      </c>
      <c r="FQ5" s="0" t="n">
        <v>0</v>
      </c>
      <c r="FR5" s="0" t="n">
        <v>0</v>
      </c>
      <c r="FS5" s="0" t="n">
        <v>0</v>
      </c>
      <c r="FT5" s="0" t="n">
        <v>0</v>
      </c>
      <c r="FU5" s="0" t="n">
        <v>0</v>
      </c>
      <c r="FV5" s="0" t="n">
        <v>0</v>
      </c>
      <c r="FW5" s="0" t="n">
        <v>0</v>
      </c>
      <c r="FX5" s="0" t="n">
        <v>0</v>
      </c>
      <c r="FY5" s="0" t="n">
        <v>0</v>
      </c>
      <c r="FZ5" s="0" t="n">
        <v>4</v>
      </c>
      <c r="GA5" s="0" t="n">
        <v>0</v>
      </c>
      <c r="GB5" s="0" t="n">
        <v>0</v>
      </c>
      <c r="GC5" s="0" t="n">
        <v>1</v>
      </c>
      <c r="GD5" s="0" t="n">
        <v>0</v>
      </c>
      <c r="GE5" s="0" t="n">
        <v>0</v>
      </c>
      <c r="GF5" s="0" t="n">
        <v>2</v>
      </c>
      <c r="GG5" s="0" t="n">
        <v>0</v>
      </c>
      <c r="GH5" s="0" t="n">
        <v>0</v>
      </c>
      <c r="GI5" s="0" t="n">
        <v>1</v>
      </c>
      <c r="GJ5" s="0" t="n">
        <v>0</v>
      </c>
      <c r="GK5" s="0" t="n">
        <v>0</v>
      </c>
      <c r="GL5" s="0" t="n">
        <v>0</v>
      </c>
      <c r="GM5" s="0" t="n">
        <v>0</v>
      </c>
      <c r="GN5" s="0" t="n">
        <v>0</v>
      </c>
      <c r="GO5" s="0" t="n">
        <v>2</v>
      </c>
      <c r="GP5" s="0" t="n">
        <v>0</v>
      </c>
      <c r="GQ5" s="0" t="n">
        <v>0</v>
      </c>
    </row>
    <row r="6" customFormat="false" ht="12.8" hidden="false" customHeight="false" outlineLevel="0" collapsed="false">
      <c r="A6" s="0" t="n">
        <v>0</v>
      </c>
      <c r="B6" s="0" t="n">
        <v>0</v>
      </c>
      <c r="C6" s="0" t="n">
        <v>0</v>
      </c>
      <c r="D6" s="0" t="n">
        <v>0</v>
      </c>
      <c r="E6" s="0" t="n">
        <v>0</v>
      </c>
      <c r="F6" s="0" t="n">
        <v>0</v>
      </c>
      <c r="G6" s="0" t="n">
        <v>0</v>
      </c>
      <c r="H6" s="0" t="n">
        <v>0</v>
      </c>
      <c r="I6" s="0" t="n">
        <v>0</v>
      </c>
      <c r="J6" s="0" t="n">
        <v>0</v>
      </c>
      <c r="K6" s="0" t="n">
        <v>0</v>
      </c>
      <c r="L6" s="0" t="n">
        <v>0</v>
      </c>
      <c r="M6" s="0" t="n">
        <v>0</v>
      </c>
      <c r="N6" s="0" t="n">
        <v>0</v>
      </c>
      <c r="O6" s="0" t="n">
        <v>0</v>
      </c>
      <c r="P6" s="0" t="n">
        <v>0</v>
      </c>
      <c r="Q6" s="0" t="n">
        <v>0</v>
      </c>
      <c r="R6" s="0" t="n">
        <v>0</v>
      </c>
      <c r="S6" s="0" t="n">
        <v>0</v>
      </c>
      <c r="T6" s="0" t="n">
        <v>0</v>
      </c>
      <c r="U6" s="0" t="n">
        <v>0</v>
      </c>
      <c r="V6" s="0" t="n">
        <v>0</v>
      </c>
      <c r="W6" s="0" t="n">
        <v>0</v>
      </c>
      <c r="X6" s="0" t="n">
        <v>0</v>
      </c>
      <c r="Y6" s="0" t="n">
        <v>0</v>
      </c>
      <c r="Z6" s="0" t="n">
        <v>0</v>
      </c>
      <c r="AA6" s="0" t="n">
        <v>0</v>
      </c>
      <c r="AB6" s="0" t="n">
        <v>0</v>
      </c>
      <c r="AC6" s="0" t="n">
        <v>0</v>
      </c>
      <c r="AD6" s="0" t="n">
        <v>0</v>
      </c>
      <c r="AE6" s="0" t="n">
        <v>0</v>
      </c>
      <c r="AF6" s="0" t="n">
        <v>3</v>
      </c>
      <c r="AG6" s="0" t="n">
        <v>0</v>
      </c>
      <c r="AH6" s="0" t="n">
        <v>3</v>
      </c>
      <c r="AI6" s="0" t="n">
        <v>0</v>
      </c>
      <c r="AJ6" s="0" t="n">
        <v>0</v>
      </c>
      <c r="AK6" s="0" t="n">
        <v>0</v>
      </c>
      <c r="AL6" s="0" t="n">
        <v>1</v>
      </c>
      <c r="AM6" s="0" t="n">
        <v>0</v>
      </c>
      <c r="AN6" s="0" t="n">
        <v>1</v>
      </c>
      <c r="AO6" s="0" t="n">
        <v>0</v>
      </c>
      <c r="AP6" s="0" t="n">
        <v>0</v>
      </c>
      <c r="AQ6" s="0" t="n">
        <v>0</v>
      </c>
      <c r="AR6" s="0" t="n">
        <v>0</v>
      </c>
      <c r="AS6" s="0" t="n">
        <v>0</v>
      </c>
      <c r="AT6" s="0" t="n">
        <v>0</v>
      </c>
      <c r="AU6" s="0" t="n">
        <v>0</v>
      </c>
      <c r="AV6" s="0" t="n">
        <v>0</v>
      </c>
      <c r="AW6" s="0" t="n">
        <v>0</v>
      </c>
      <c r="AX6" s="0" t="n">
        <v>0</v>
      </c>
      <c r="AY6" s="0" t="n">
        <v>0</v>
      </c>
      <c r="AZ6" s="0" t="n">
        <v>0</v>
      </c>
      <c r="BA6" s="0" t="n">
        <v>0</v>
      </c>
      <c r="BB6" s="0" t="n">
        <v>0</v>
      </c>
      <c r="BC6" s="0" t="n">
        <v>0</v>
      </c>
      <c r="BD6" s="0" t="n">
        <v>0</v>
      </c>
      <c r="BE6" s="0" t="n">
        <v>0</v>
      </c>
      <c r="BF6" s="0" t="n">
        <v>0</v>
      </c>
      <c r="BG6" s="0" t="n">
        <v>0</v>
      </c>
      <c r="BH6" s="0" t="n">
        <v>0</v>
      </c>
      <c r="BI6" s="0" t="n">
        <v>1</v>
      </c>
      <c r="BJ6" s="0" t="n">
        <v>0</v>
      </c>
      <c r="BK6" s="0" t="n">
        <v>1</v>
      </c>
      <c r="BL6" s="0" t="n">
        <v>0</v>
      </c>
      <c r="BM6" s="0" t="n">
        <v>0</v>
      </c>
      <c r="BN6" s="0" t="n">
        <v>0</v>
      </c>
      <c r="BO6" s="0" t="n">
        <v>0</v>
      </c>
      <c r="BP6" s="0" t="n">
        <v>0</v>
      </c>
      <c r="BQ6" s="0" t="n">
        <v>1</v>
      </c>
      <c r="BR6" s="0" t="n">
        <v>0</v>
      </c>
      <c r="BS6" s="0" t="n">
        <v>2</v>
      </c>
      <c r="BT6" s="0" t="n">
        <v>0</v>
      </c>
      <c r="BU6" s="0" t="n">
        <v>0</v>
      </c>
      <c r="BV6" s="0" t="n">
        <v>0</v>
      </c>
      <c r="BW6" s="0" t="n">
        <v>0</v>
      </c>
      <c r="BX6" s="0" t="n">
        <v>0</v>
      </c>
      <c r="BY6" s="0" t="n">
        <v>0</v>
      </c>
      <c r="BZ6" s="0" t="n">
        <v>0</v>
      </c>
      <c r="CA6" s="0" t="n">
        <v>0</v>
      </c>
      <c r="CB6" s="0" t="n">
        <v>0</v>
      </c>
      <c r="CC6" s="0" t="n">
        <v>0</v>
      </c>
      <c r="CD6" s="0" t="n">
        <v>0</v>
      </c>
      <c r="CE6" s="0" t="n">
        <v>0</v>
      </c>
      <c r="CF6" s="0" t="n">
        <v>0</v>
      </c>
      <c r="CG6" s="0" t="n">
        <v>0</v>
      </c>
      <c r="CH6" s="0" t="n">
        <v>1</v>
      </c>
      <c r="CI6" s="0" t="n">
        <v>0</v>
      </c>
      <c r="CJ6" s="0" t="n">
        <v>0</v>
      </c>
      <c r="CK6" s="0" t="n">
        <v>0</v>
      </c>
      <c r="CL6" s="0" t="n">
        <v>0</v>
      </c>
      <c r="CM6" s="0" t="n">
        <v>0</v>
      </c>
      <c r="CN6" s="0" t="n">
        <v>2</v>
      </c>
      <c r="CO6" s="0" t="n">
        <v>4</v>
      </c>
      <c r="CP6" s="0" t="n">
        <v>1</v>
      </c>
      <c r="CQ6" s="0" t="n">
        <v>0</v>
      </c>
      <c r="CR6" s="0" t="n">
        <v>0</v>
      </c>
      <c r="CS6" s="0" t="n">
        <v>0</v>
      </c>
      <c r="CT6" s="0" t="n">
        <v>1</v>
      </c>
      <c r="CU6" s="0" t="n">
        <v>0</v>
      </c>
      <c r="CV6" s="0" t="n">
        <v>0</v>
      </c>
      <c r="CW6" s="0" t="n">
        <v>0</v>
      </c>
      <c r="CX6" s="0" t="n">
        <v>0</v>
      </c>
      <c r="CY6" s="0" t="n">
        <v>2</v>
      </c>
      <c r="CZ6" s="0" t="n">
        <v>0</v>
      </c>
      <c r="DA6" s="0" t="n">
        <v>0</v>
      </c>
      <c r="DB6" s="0" t="n">
        <v>0</v>
      </c>
      <c r="DC6" s="0" t="n">
        <v>0</v>
      </c>
      <c r="DD6" s="0" t="n">
        <v>0</v>
      </c>
      <c r="DE6" s="0" t="n">
        <v>0</v>
      </c>
      <c r="DF6" s="0" t="n">
        <v>0</v>
      </c>
      <c r="DG6" s="0" t="n">
        <v>0</v>
      </c>
      <c r="DH6" s="0" t="n">
        <v>0</v>
      </c>
      <c r="DI6" s="0" t="n">
        <v>0</v>
      </c>
      <c r="DJ6" s="0" t="n">
        <v>0</v>
      </c>
      <c r="DK6" s="0" t="n">
        <v>0</v>
      </c>
      <c r="DL6" s="0" t="n">
        <v>0</v>
      </c>
      <c r="DM6" s="0" t="n">
        <v>0</v>
      </c>
      <c r="DN6" s="0" t="n">
        <v>0</v>
      </c>
      <c r="DO6" s="0" t="n">
        <v>0</v>
      </c>
      <c r="DP6" s="0" t="n">
        <v>0</v>
      </c>
      <c r="DQ6" s="0" t="n">
        <v>1</v>
      </c>
      <c r="DR6" s="0" t="n">
        <v>0</v>
      </c>
      <c r="DS6" s="0" t="n">
        <v>0</v>
      </c>
      <c r="DT6" s="0" t="n">
        <v>0</v>
      </c>
      <c r="DU6" s="0" t="n">
        <v>0</v>
      </c>
      <c r="DV6" s="0" t="n">
        <v>0</v>
      </c>
      <c r="DW6" s="0" t="n">
        <v>0</v>
      </c>
      <c r="DX6" s="0" t="n">
        <v>0</v>
      </c>
      <c r="DY6" s="0" t="n">
        <v>0</v>
      </c>
      <c r="DZ6" s="0" t="n">
        <v>0</v>
      </c>
      <c r="EA6" s="0" t="n">
        <v>0</v>
      </c>
      <c r="EB6" s="0" t="n">
        <v>0</v>
      </c>
      <c r="EC6" s="0" t="n">
        <v>0</v>
      </c>
      <c r="ED6" s="0" t="n">
        <v>0</v>
      </c>
      <c r="EE6" s="0" t="n">
        <v>4</v>
      </c>
      <c r="EF6" s="0" t="n">
        <v>0</v>
      </c>
      <c r="EG6" s="0" t="n">
        <v>0</v>
      </c>
      <c r="EH6" s="0" t="n">
        <v>0</v>
      </c>
      <c r="EI6" s="0" t="n">
        <v>0</v>
      </c>
      <c r="EJ6" s="0" t="n">
        <v>0</v>
      </c>
      <c r="EK6" s="0" t="n">
        <v>0</v>
      </c>
      <c r="EL6" s="0" t="n">
        <v>1</v>
      </c>
      <c r="EM6" s="0" t="n">
        <v>0</v>
      </c>
      <c r="EN6" s="0" t="n">
        <v>0</v>
      </c>
      <c r="EO6" s="0" t="n">
        <v>0</v>
      </c>
      <c r="EP6" s="0" t="n">
        <v>0</v>
      </c>
      <c r="EQ6" s="0" t="n">
        <v>0</v>
      </c>
      <c r="ER6" s="0" t="n">
        <v>0</v>
      </c>
      <c r="ES6" s="0" t="n">
        <v>0</v>
      </c>
      <c r="ET6" s="0" t="n">
        <v>0</v>
      </c>
      <c r="EU6" s="0" t="n">
        <v>0</v>
      </c>
      <c r="EV6" s="0" t="n">
        <v>1</v>
      </c>
      <c r="EW6" s="0" t="n">
        <v>0</v>
      </c>
      <c r="EX6" s="0" t="n">
        <v>1</v>
      </c>
      <c r="EY6" s="0" t="n">
        <v>0</v>
      </c>
      <c r="EZ6" s="0" t="n">
        <v>0</v>
      </c>
      <c r="FA6" s="0" t="n">
        <v>1</v>
      </c>
      <c r="FB6" s="0" t="n">
        <v>0</v>
      </c>
      <c r="FC6" s="0" t="n">
        <v>0</v>
      </c>
      <c r="FD6" s="0" t="n">
        <v>0</v>
      </c>
      <c r="FE6" s="0" t="n">
        <v>0</v>
      </c>
      <c r="FF6" s="0" t="n">
        <v>0</v>
      </c>
      <c r="FG6" s="0" t="n">
        <v>0</v>
      </c>
      <c r="FH6" s="0" t="n">
        <v>0</v>
      </c>
      <c r="FI6" s="0" t="n">
        <v>0</v>
      </c>
      <c r="FJ6" s="0" t="n">
        <v>0</v>
      </c>
      <c r="FK6" s="0" t="n">
        <v>1</v>
      </c>
      <c r="FL6" s="0" t="n">
        <v>0</v>
      </c>
      <c r="FM6" s="0" t="n">
        <v>0</v>
      </c>
      <c r="FN6" s="0" t="n">
        <v>0</v>
      </c>
      <c r="FO6" s="0" t="n">
        <v>0</v>
      </c>
      <c r="FP6" s="0" t="n">
        <v>0</v>
      </c>
      <c r="FQ6" s="0" t="n">
        <v>0</v>
      </c>
      <c r="FR6" s="0" t="n">
        <v>1</v>
      </c>
      <c r="FS6" s="0" t="n">
        <v>0</v>
      </c>
      <c r="FT6" s="0" t="n">
        <v>0</v>
      </c>
      <c r="FU6" s="0" t="n">
        <v>0</v>
      </c>
      <c r="FV6" s="0" t="n">
        <v>0</v>
      </c>
      <c r="FW6" s="0" t="n">
        <v>0</v>
      </c>
      <c r="FX6" s="0" t="n">
        <v>0</v>
      </c>
      <c r="FY6" s="0" t="n">
        <v>0</v>
      </c>
      <c r="FZ6" s="0" t="n">
        <v>0</v>
      </c>
      <c r="GA6" s="0" t="n">
        <v>0</v>
      </c>
      <c r="GB6" s="0" t="n">
        <v>0</v>
      </c>
      <c r="GC6" s="0" t="n">
        <v>0</v>
      </c>
      <c r="GD6" s="0" t="n">
        <v>0</v>
      </c>
      <c r="GE6" s="0" t="n">
        <v>0</v>
      </c>
      <c r="GF6" s="0" t="n">
        <v>0</v>
      </c>
      <c r="GG6" s="0" t="n">
        <v>0</v>
      </c>
      <c r="GH6" s="0" t="n">
        <v>0</v>
      </c>
      <c r="GI6" s="0" t="n">
        <v>0</v>
      </c>
      <c r="GJ6" s="0" t="n">
        <v>0</v>
      </c>
      <c r="GK6" s="0" t="n">
        <v>1</v>
      </c>
      <c r="GL6" s="0" t="n">
        <v>0</v>
      </c>
      <c r="GM6" s="0" t="n">
        <v>0</v>
      </c>
      <c r="GN6" s="0" t="n">
        <v>0</v>
      </c>
      <c r="GO6" s="0" t="n">
        <v>1</v>
      </c>
      <c r="GP6" s="0" t="n">
        <v>0</v>
      </c>
      <c r="GQ6" s="0" t="n">
        <v>0</v>
      </c>
    </row>
    <row r="7" customFormat="false" ht="12" hidden="false" customHeight="false" outlineLevel="0" collapsed="false">
      <c r="A7" s="0" t="n">
        <v>0</v>
      </c>
      <c r="B7" s="0" t="n">
        <v>0</v>
      </c>
      <c r="C7" s="0" t="n">
        <v>0</v>
      </c>
      <c r="D7" s="0" t="n">
        <v>0</v>
      </c>
      <c r="E7" s="0" t="n">
        <v>0</v>
      </c>
      <c r="F7" s="0" t="n">
        <v>0</v>
      </c>
      <c r="G7" s="0" t="n">
        <v>1</v>
      </c>
      <c r="H7" s="0" t="n">
        <v>0</v>
      </c>
      <c r="I7" s="0" t="n">
        <v>0</v>
      </c>
      <c r="J7" s="0" t="n">
        <v>0</v>
      </c>
      <c r="K7" s="0" t="n">
        <v>1</v>
      </c>
      <c r="L7" s="0" t="n">
        <v>0</v>
      </c>
      <c r="M7" s="0" t="n">
        <v>0</v>
      </c>
      <c r="N7" s="0" t="n">
        <v>0</v>
      </c>
      <c r="O7" s="0" t="n">
        <v>0</v>
      </c>
      <c r="P7" s="0" t="n">
        <v>0</v>
      </c>
      <c r="Q7" s="0" t="n">
        <v>0</v>
      </c>
      <c r="R7" s="0" t="n">
        <v>0</v>
      </c>
      <c r="S7" s="0" t="n">
        <v>1</v>
      </c>
      <c r="T7" s="0" t="n">
        <v>0</v>
      </c>
      <c r="U7" s="0" t="n">
        <v>0</v>
      </c>
      <c r="V7" s="0" t="n">
        <v>0</v>
      </c>
      <c r="W7" s="0" t="n">
        <v>0</v>
      </c>
      <c r="X7" s="0" t="n">
        <v>0</v>
      </c>
      <c r="Y7" s="0" t="n">
        <v>0</v>
      </c>
      <c r="Z7" s="0" t="n">
        <v>0</v>
      </c>
      <c r="AA7" s="0" t="n">
        <v>0</v>
      </c>
      <c r="AB7" s="0" t="n">
        <v>0</v>
      </c>
      <c r="AC7" s="0" t="n">
        <v>0</v>
      </c>
      <c r="AD7" s="0" t="n">
        <v>0</v>
      </c>
      <c r="AE7" s="0" t="n">
        <v>0</v>
      </c>
      <c r="AF7" s="0" t="n">
        <v>2</v>
      </c>
      <c r="AG7" s="0" t="n">
        <v>0</v>
      </c>
      <c r="AH7" s="0" t="n">
        <v>0</v>
      </c>
      <c r="AI7" s="0" t="n">
        <v>0</v>
      </c>
      <c r="AJ7" s="0" t="n">
        <v>0</v>
      </c>
      <c r="AK7" s="0" t="n">
        <v>1</v>
      </c>
      <c r="AL7" s="0" t="n">
        <v>0</v>
      </c>
      <c r="AM7" s="0" t="n">
        <v>4</v>
      </c>
      <c r="AN7" s="0" t="n">
        <v>1</v>
      </c>
      <c r="AO7" s="0" t="n">
        <v>0</v>
      </c>
      <c r="AP7" s="0" t="n">
        <v>0</v>
      </c>
      <c r="AQ7" s="0" t="n">
        <v>0</v>
      </c>
      <c r="AR7" s="0" t="n">
        <v>0</v>
      </c>
      <c r="AS7" s="0" t="n">
        <v>1</v>
      </c>
      <c r="AT7" s="0" t="n">
        <v>0</v>
      </c>
      <c r="AU7" s="0" t="n">
        <v>0</v>
      </c>
      <c r="AV7" s="0" t="n">
        <v>1</v>
      </c>
      <c r="AW7" s="0" t="n">
        <v>0</v>
      </c>
      <c r="AX7" s="0" t="n">
        <v>0</v>
      </c>
      <c r="AY7" s="0" t="n">
        <v>0</v>
      </c>
      <c r="AZ7" s="0" t="n">
        <v>0</v>
      </c>
      <c r="BA7" s="0" t="n">
        <v>0</v>
      </c>
      <c r="BB7" s="0" t="n">
        <v>0</v>
      </c>
      <c r="BC7" s="0" t="n">
        <v>1</v>
      </c>
      <c r="BD7" s="0" t="n">
        <v>0</v>
      </c>
      <c r="BE7" s="0" t="n">
        <v>0</v>
      </c>
      <c r="BF7" s="0" t="n">
        <v>0</v>
      </c>
      <c r="BG7" s="0" t="n">
        <v>0</v>
      </c>
      <c r="BH7" s="0" t="n">
        <v>2</v>
      </c>
      <c r="BI7" s="0" t="n">
        <v>2</v>
      </c>
      <c r="BJ7" s="0" t="n">
        <v>0</v>
      </c>
      <c r="BK7" s="0" t="n">
        <v>2</v>
      </c>
      <c r="BL7" s="0" t="n">
        <v>0</v>
      </c>
      <c r="BM7" s="0" t="n">
        <v>0</v>
      </c>
      <c r="BN7" s="0" t="n">
        <v>0</v>
      </c>
      <c r="BO7" s="0" t="n">
        <v>0</v>
      </c>
      <c r="BP7" s="0" t="n">
        <v>0</v>
      </c>
      <c r="BQ7" s="0" t="n">
        <v>0</v>
      </c>
      <c r="BR7" s="0" t="n">
        <v>0</v>
      </c>
      <c r="BS7" s="0" t="n">
        <v>0</v>
      </c>
      <c r="BT7" s="0" t="n">
        <v>0</v>
      </c>
      <c r="BU7" s="0" t="n">
        <v>0</v>
      </c>
      <c r="BV7" s="0" t="n">
        <v>0</v>
      </c>
      <c r="BW7" s="0" t="n">
        <v>1</v>
      </c>
      <c r="BX7" s="0" t="n">
        <v>0</v>
      </c>
      <c r="BY7" s="0" t="n">
        <v>2</v>
      </c>
      <c r="BZ7" s="0" t="n">
        <v>2</v>
      </c>
      <c r="CA7" s="0" t="n">
        <v>0</v>
      </c>
      <c r="CB7" s="0" t="n">
        <v>0</v>
      </c>
      <c r="CC7" s="0" t="n">
        <v>0</v>
      </c>
      <c r="CD7" s="0" t="n">
        <v>0</v>
      </c>
      <c r="CE7" s="0" t="n">
        <v>2</v>
      </c>
      <c r="CF7" s="0" t="n">
        <v>0</v>
      </c>
      <c r="CG7" s="0" t="n">
        <v>0</v>
      </c>
      <c r="CH7" s="0" t="n">
        <v>0</v>
      </c>
      <c r="CI7" s="0" t="n">
        <v>0</v>
      </c>
      <c r="CJ7" s="0" t="n">
        <v>0</v>
      </c>
      <c r="CK7" s="0" t="n">
        <v>0</v>
      </c>
      <c r="CL7" s="0" t="n">
        <v>0</v>
      </c>
      <c r="CM7" s="0" t="n">
        <v>0</v>
      </c>
      <c r="CN7" s="0" t="n">
        <v>0</v>
      </c>
      <c r="CO7" s="0" t="n">
        <v>2</v>
      </c>
      <c r="CP7" s="0" t="n">
        <v>3</v>
      </c>
      <c r="CQ7" s="0" t="n">
        <v>0</v>
      </c>
      <c r="CR7" s="0" t="n">
        <v>0</v>
      </c>
      <c r="CS7" s="0" t="n">
        <v>0</v>
      </c>
      <c r="CT7" s="0" t="n">
        <v>3</v>
      </c>
      <c r="CU7" s="0" t="n">
        <v>0</v>
      </c>
      <c r="CV7" s="0" t="n">
        <v>0</v>
      </c>
      <c r="CW7" s="0" t="n">
        <v>1</v>
      </c>
      <c r="CX7" s="0" t="n">
        <v>0</v>
      </c>
      <c r="CY7" s="0" t="n">
        <v>3</v>
      </c>
      <c r="CZ7" s="0" t="n">
        <v>0</v>
      </c>
      <c r="DA7" s="0" t="n">
        <v>3</v>
      </c>
      <c r="DB7" s="0" t="n">
        <v>0</v>
      </c>
      <c r="DC7" s="0" t="n">
        <v>0</v>
      </c>
      <c r="DD7" s="0" t="n">
        <v>0</v>
      </c>
      <c r="DE7" s="0" t="n">
        <v>0</v>
      </c>
      <c r="DF7" s="0" t="n">
        <v>2</v>
      </c>
      <c r="DG7" s="0" t="n">
        <v>0</v>
      </c>
      <c r="DH7" s="0" t="n">
        <v>0</v>
      </c>
      <c r="DI7" s="0" t="n">
        <v>0</v>
      </c>
      <c r="DJ7" s="0" t="n">
        <v>0</v>
      </c>
      <c r="DK7" s="0" t="n">
        <v>0</v>
      </c>
      <c r="DL7" s="0" t="n">
        <v>2</v>
      </c>
      <c r="DM7" s="0" t="n">
        <v>0</v>
      </c>
      <c r="DN7" s="0" t="n">
        <v>0</v>
      </c>
      <c r="DO7" s="0" t="n">
        <v>0</v>
      </c>
      <c r="DP7" s="0" t="n">
        <v>0</v>
      </c>
      <c r="DQ7" s="0" t="n">
        <v>0</v>
      </c>
      <c r="DR7" s="0" t="n">
        <v>0</v>
      </c>
      <c r="DS7" s="0" t="n">
        <v>0</v>
      </c>
      <c r="DT7" s="0" t="n">
        <v>0</v>
      </c>
      <c r="DU7" s="0" t="n">
        <v>0</v>
      </c>
      <c r="DV7" s="0" t="n">
        <v>2</v>
      </c>
      <c r="DW7" s="0" t="n">
        <v>0</v>
      </c>
      <c r="DX7" s="0" t="n">
        <v>0</v>
      </c>
      <c r="DY7" s="0" t="n">
        <v>0</v>
      </c>
      <c r="DZ7" s="0" t="n">
        <v>0</v>
      </c>
      <c r="EA7" s="0" t="n">
        <v>2</v>
      </c>
      <c r="EB7" s="0" t="n">
        <v>0</v>
      </c>
      <c r="EC7" s="0" t="n">
        <v>0</v>
      </c>
      <c r="ED7" s="0" t="n">
        <v>0</v>
      </c>
      <c r="EE7" s="0" t="n">
        <v>0</v>
      </c>
      <c r="EF7" s="0" t="n">
        <v>0</v>
      </c>
      <c r="EG7" s="0" t="n">
        <v>0</v>
      </c>
      <c r="EH7" s="0" t="n">
        <v>0</v>
      </c>
      <c r="EI7" s="0" t="n">
        <v>1</v>
      </c>
      <c r="EJ7" s="0" t="n">
        <v>0</v>
      </c>
      <c r="EK7" s="0" t="n">
        <v>0</v>
      </c>
      <c r="EL7" s="0" t="n">
        <v>2</v>
      </c>
      <c r="EM7" s="0" t="n">
        <v>0</v>
      </c>
      <c r="EN7" s="0" t="n">
        <v>0</v>
      </c>
      <c r="EO7" s="0" t="n">
        <v>0</v>
      </c>
      <c r="EP7" s="0" t="n">
        <v>0</v>
      </c>
      <c r="EQ7" s="0" t="n">
        <v>0</v>
      </c>
      <c r="ER7" s="0" t="n">
        <v>0</v>
      </c>
      <c r="ES7" s="0" t="n">
        <v>0</v>
      </c>
      <c r="ET7" s="0" t="n">
        <v>0</v>
      </c>
      <c r="EU7" s="0" t="n">
        <v>0</v>
      </c>
      <c r="EV7" s="0" t="n">
        <v>0</v>
      </c>
      <c r="EW7" s="0" t="n">
        <v>0</v>
      </c>
      <c r="EX7" s="0" t="n">
        <v>0</v>
      </c>
      <c r="EY7" s="0" t="n">
        <v>0</v>
      </c>
      <c r="EZ7" s="0" t="n">
        <v>0</v>
      </c>
      <c r="FA7" s="0" t="n">
        <v>2</v>
      </c>
      <c r="FB7" s="0" t="n">
        <v>0</v>
      </c>
      <c r="FC7" s="0" t="n">
        <v>1</v>
      </c>
      <c r="FD7" s="0" t="n">
        <v>0</v>
      </c>
      <c r="FE7" s="0" t="n">
        <v>0</v>
      </c>
      <c r="FF7" s="0" t="n">
        <v>0</v>
      </c>
      <c r="FG7" s="0" t="n">
        <v>0</v>
      </c>
      <c r="FH7" s="0" t="n">
        <v>0</v>
      </c>
      <c r="FI7" s="0" t="n">
        <v>1</v>
      </c>
      <c r="FJ7" s="0" t="n">
        <v>0</v>
      </c>
      <c r="FK7" s="0" t="n">
        <v>3</v>
      </c>
      <c r="FL7" s="0" t="n">
        <v>0</v>
      </c>
      <c r="FM7" s="0" t="n">
        <v>0</v>
      </c>
      <c r="FN7" s="0" t="n">
        <v>0</v>
      </c>
      <c r="FO7" s="0" t="n">
        <v>0</v>
      </c>
      <c r="FP7" s="0" t="n">
        <v>0</v>
      </c>
      <c r="FQ7" s="0" t="n">
        <v>0</v>
      </c>
      <c r="FR7" s="0" t="n">
        <v>0</v>
      </c>
      <c r="FS7" s="0" t="n">
        <v>1</v>
      </c>
      <c r="FT7" s="0" t="n">
        <v>0</v>
      </c>
      <c r="FU7" s="0" t="n">
        <v>0</v>
      </c>
      <c r="FV7" s="0" t="n">
        <v>1</v>
      </c>
      <c r="FW7" s="0" t="n">
        <v>1</v>
      </c>
      <c r="FX7" s="0" t="n">
        <v>0</v>
      </c>
      <c r="FY7" s="0" t="n">
        <v>0</v>
      </c>
      <c r="FZ7" s="0" t="n">
        <v>3</v>
      </c>
      <c r="GA7" s="0" t="n">
        <v>0</v>
      </c>
      <c r="GB7" s="0" t="n">
        <v>0</v>
      </c>
      <c r="GC7" s="0" t="n">
        <v>4</v>
      </c>
      <c r="GD7" s="0" t="n">
        <v>2</v>
      </c>
      <c r="GE7" s="0" t="n">
        <v>0</v>
      </c>
      <c r="GF7" s="0" t="n">
        <v>1</v>
      </c>
      <c r="GG7" s="0" t="n">
        <v>1</v>
      </c>
      <c r="GH7" s="0" t="n">
        <v>0</v>
      </c>
      <c r="GI7" s="0" t="n">
        <v>0</v>
      </c>
      <c r="GJ7" s="0" t="n">
        <v>0</v>
      </c>
      <c r="GK7" s="0" t="n">
        <v>1</v>
      </c>
      <c r="GL7" s="0" t="n">
        <v>0</v>
      </c>
      <c r="GM7" s="0" t="n">
        <v>0</v>
      </c>
      <c r="GN7" s="0" t="n">
        <v>0</v>
      </c>
      <c r="GO7" s="0" t="n">
        <v>4</v>
      </c>
      <c r="GP7" s="0" t="n">
        <v>1</v>
      </c>
      <c r="GQ7" s="0" t="n">
        <v>1</v>
      </c>
    </row>
    <row r="8" customFormat="false" ht="12" hidden="false" customHeight="false" outlineLevel="0" collapsed="false">
      <c r="A8" s="0" t="n">
        <v>0</v>
      </c>
      <c r="B8" s="0" t="n">
        <v>0</v>
      </c>
      <c r="C8" s="0" t="n">
        <v>0</v>
      </c>
      <c r="D8" s="0" t="n">
        <v>0</v>
      </c>
      <c r="E8" s="0" t="n">
        <v>0</v>
      </c>
      <c r="F8" s="0" t="n">
        <v>1</v>
      </c>
      <c r="G8" s="0" t="n">
        <v>6</v>
      </c>
      <c r="H8" s="0" t="n">
        <v>0</v>
      </c>
      <c r="I8" s="0" t="n">
        <v>0</v>
      </c>
      <c r="J8" s="0" t="n">
        <v>0</v>
      </c>
      <c r="K8" s="0" t="n">
        <v>3</v>
      </c>
      <c r="L8" s="0" t="n">
        <v>0</v>
      </c>
      <c r="M8" s="0" t="n">
        <v>0</v>
      </c>
      <c r="N8" s="0" t="n">
        <v>0</v>
      </c>
      <c r="O8" s="0" t="n">
        <v>0</v>
      </c>
      <c r="P8" s="0" t="n">
        <v>0</v>
      </c>
      <c r="Q8" s="0" t="n">
        <v>0</v>
      </c>
      <c r="R8" s="0" t="n">
        <v>0</v>
      </c>
      <c r="S8" s="0" t="n">
        <v>2</v>
      </c>
      <c r="T8" s="0" t="n">
        <v>0</v>
      </c>
      <c r="U8" s="0" t="n">
        <v>0</v>
      </c>
      <c r="V8" s="0" t="n">
        <v>0</v>
      </c>
      <c r="W8" s="0" t="n">
        <v>0</v>
      </c>
      <c r="X8" s="0" t="n">
        <v>0</v>
      </c>
      <c r="Y8" s="0" t="n">
        <v>0</v>
      </c>
      <c r="Z8" s="0" t="n">
        <v>1</v>
      </c>
      <c r="AA8" s="0" t="n">
        <v>0</v>
      </c>
      <c r="AB8" s="0" t="n">
        <v>0</v>
      </c>
      <c r="AC8" s="0" t="n">
        <v>0</v>
      </c>
      <c r="AD8" s="0" t="n">
        <v>0</v>
      </c>
      <c r="AE8" s="0" t="n">
        <v>0</v>
      </c>
      <c r="AF8" s="0" t="n">
        <v>0</v>
      </c>
      <c r="AG8" s="0" t="n">
        <v>0</v>
      </c>
      <c r="AH8" s="0" t="n">
        <v>0</v>
      </c>
      <c r="AI8" s="0" t="n">
        <v>0</v>
      </c>
      <c r="AJ8" s="0" t="n">
        <v>0</v>
      </c>
      <c r="AK8" s="0" t="n">
        <v>0</v>
      </c>
      <c r="AL8" s="0" t="n">
        <v>0</v>
      </c>
      <c r="AM8" s="0" t="n">
        <v>0</v>
      </c>
      <c r="AN8" s="0" t="n">
        <v>0</v>
      </c>
      <c r="AO8" s="0" t="n">
        <v>4</v>
      </c>
      <c r="AP8" s="0" t="n">
        <v>0</v>
      </c>
      <c r="AQ8" s="0" t="n">
        <v>0</v>
      </c>
      <c r="AR8" s="0" t="n">
        <v>0</v>
      </c>
      <c r="AS8" s="0" t="n">
        <v>0</v>
      </c>
      <c r="AT8" s="0" t="n">
        <v>0</v>
      </c>
      <c r="AU8" s="0" t="n">
        <v>0</v>
      </c>
      <c r="AV8" s="0" t="n">
        <v>0</v>
      </c>
      <c r="AW8" s="0" t="n">
        <v>0</v>
      </c>
      <c r="AX8" s="0" t="n">
        <v>0</v>
      </c>
      <c r="AY8" s="0" t="n">
        <v>0</v>
      </c>
      <c r="AZ8" s="0" t="n">
        <v>0</v>
      </c>
      <c r="BA8" s="0" t="n">
        <v>0</v>
      </c>
      <c r="BB8" s="0" t="n">
        <v>0</v>
      </c>
      <c r="BC8" s="0" t="n">
        <v>0</v>
      </c>
      <c r="BD8" s="0" t="n">
        <v>0</v>
      </c>
      <c r="BE8" s="0" t="n">
        <v>0</v>
      </c>
      <c r="BF8" s="0" t="n">
        <v>0</v>
      </c>
      <c r="BG8" s="0" t="n">
        <v>0</v>
      </c>
      <c r="BH8" s="0" t="n">
        <v>0</v>
      </c>
      <c r="BI8" s="0" t="n">
        <v>1</v>
      </c>
      <c r="BJ8" s="0" t="n">
        <v>0</v>
      </c>
      <c r="BK8" s="0" t="n">
        <v>0</v>
      </c>
      <c r="BL8" s="0" t="n">
        <v>0</v>
      </c>
      <c r="BM8" s="0" t="n">
        <v>0</v>
      </c>
      <c r="BN8" s="0" t="n">
        <v>1</v>
      </c>
      <c r="BO8" s="0" t="n">
        <v>0</v>
      </c>
      <c r="BP8" s="0" t="n">
        <v>2</v>
      </c>
      <c r="BQ8" s="0" t="n">
        <v>0</v>
      </c>
      <c r="BR8" s="0" t="n">
        <v>0</v>
      </c>
      <c r="BS8" s="0" t="n">
        <v>0</v>
      </c>
      <c r="BT8" s="0" t="n">
        <v>0</v>
      </c>
      <c r="BU8" s="0" t="n">
        <v>0</v>
      </c>
      <c r="BV8" s="0" t="n">
        <v>0</v>
      </c>
      <c r="BW8" s="0" t="n">
        <v>0</v>
      </c>
      <c r="BX8" s="0" t="n">
        <v>1</v>
      </c>
      <c r="BY8" s="0" t="n">
        <v>1</v>
      </c>
      <c r="BZ8" s="0" t="n">
        <v>0</v>
      </c>
      <c r="CA8" s="0" t="n">
        <v>0</v>
      </c>
      <c r="CB8" s="0" t="n">
        <v>0</v>
      </c>
      <c r="CC8" s="0" t="n">
        <v>0</v>
      </c>
      <c r="CD8" s="0" t="n">
        <v>0</v>
      </c>
      <c r="CE8" s="0" t="n">
        <v>0</v>
      </c>
      <c r="CF8" s="0" t="n">
        <v>0</v>
      </c>
      <c r="CG8" s="0" t="n">
        <v>0</v>
      </c>
      <c r="CH8" s="0" t="n">
        <v>0</v>
      </c>
      <c r="CI8" s="0" t="n">
        <v>0</v>
      </c>
      <c r="CJ8" s="0" t="n">
        <v>0</v>
      </c>
      <c r="CK8" s="0" t="n">
        <v>1</v>
      </c>
      <c r="CL8" s="0" t="n">
        <v>6</v>
      </c>
      <c r="CM8" s="0" t="n">
        <v>0</v>
      </c>
      <c r="CN8" s="0" t="n">
        <v>0</v>
      </c>
      <c r="CO8" s="0" t="n">
        <v>0</v>
      </c>
      <c r="CP8" s="0" t="n">
        <v>0</v>
      </c>
      <c r="CQ8" s="0" t="n">
        <v>0</v>
      </c>
      <c r="CR8" s="0" t="n">
        <v>0</v>
      </c>
      <c r="CS8" s="0" t="n">
        <v>2</v>
      </c>
      <c r="CT8" s="0" t="n">
        <v>0</v>
      </c>
      <c r="CU8" s="0" t="n">
        <v>0</v>
      </c>
      <c r="CV8" s="0" t="n">
        <v>0</v>
      </c>
      <c r="CW8" s="0" t="n">
        <v>0</v>
      </c>
      <c r="CX8" s="0" t="n">
        <v>0</v>
      </c>
      <c r="CY8" s="0" t="n">
        <v>0</v>
      </c>
      <c r="CZ8" s="0" t="n">
        <v>0</v>
      </c>
      <c r="DA8" s="0" t="n">
        <v>0</v>
      </c>
      <c r="DB8" s="0" t="n">
        <v>0</v>
      </c>
      <c r="DC8" s="0" t="n">
        <v>0</v>
      </c>
      <c r="DD8" s="0" t="n">
        <v>0</v>
      </c>
      <c r="DE8" s="0" t="n">
        <v>0</v>
      </c>
      <c r="DF8" s="0" t="n">
        <v>1</v>
      </c>
      <c r="DG8" s="0" t="n">
        <v>0</v>
      </c>
      <c r="DH8" s="0" t="n">
        <v>0</v>
      </c>
      <c r="DI8" s="0" t="n">
        <v>0</v>
      </c>
      <c r="DJ8" s="0" t="n">
        <v>0</v>
      </c>
      <c r="DK8" s="0" t="n">
        <v>0</v>
      </c>
      <c r="DL8" s="0" t="n">
        <v>0</v>
      </c>
      <c r="DM8" s="0" t="n">
        <v>0</v>
      </c>
      <c r="DN8" s="0" t="n">
        <v>0</v>
      </c>
      <c r="DO8" s="0" t="n">
        <v>0</v>
      </c>
      <c r="DP8" s="0" t="n">
        <v>0</v>
      </c>
      <c r="DQ8" s="0" t="n">
        <v>0</v>
      </c>
      <c r="DR8" s="0" t="n">
        <v>0</v>
      </c>
      <c r="DS8" s="0" t="n">
        <v>0</v>
      </c>
      <c r="DT8" s="0" t="n">
        <v>0</v>
      </c>
      <c r="DU8" s="0" t="n">
        <v>0</v>
      </c>
      <c r="DV8" s="0" t="n">
        <v>0</v>
      </c>
      <c r="DW8" s="0" t="n">
        <v>0</v>
      </c>
      <c r="DX8" s="0" t="n">
        <v>0</v>
      </c>
      <c r="DY8" s="0" t="n">
        <v>0</v>
      </c>
      <c r="DZ8" s="0" t="n">
        <v>0</v>
      </c>
      <c r="EA8" s="0" t="n">
        <v>0</v>
      </c>
      <c r="EB8" s="0" t="n">
        <v>0</v>
      </c>
      <c r="EC8" s="0" t="n">
        <v>0</v>
      </c>
      <c r="ED8" s="0" t="n">
        <v>0</v>
      </c>
      <c r="EE8" s="0" t="n">
        <v>0</v>
      </c>
      <c r="EF8" s="0" t="n">
        <v>0</v>
      </c>
      <c r="EG8" s="0" t="n">
        <v>0</v>
      </c>
      <c r="EH8" s="0" t="n">
        <v>0</v>
      </c>
      <c r="EI8" s="0" t="n">
        <v>0</v>
      </c>
      <c r="EJ8" s="0" t="n">
        <v>0</v>
      </c>
      <c r="EK8" s="0" t="n">
        <v>0</v>
      </c>
      <c r="EL8" s="0" t="n">
        <v>0</v>
      </c>
      <c r="EM8" s="0" t="n">
        <v>0</v>
      </c>
      <c r="EN8" s="0" t="n">
        <v>0</v>
      </c>
      <c r="EO8" s="0" t="n">
        <v>0</v>
      </c>
      <c r="EP8" s="0" t="n">
        <v>0</v>
      </c>
      <c r="EQ8" s="0" t="n">
        <v>6</v>
      </c>
      <c r="ER8" s="0" t="n">
        <v>0</v>
      </c>
      <c r="ES8" s="0" t="n">
        <v>2</v>
      </c>
      <c r="ET8" s="0" t="n">
        <v>0</v>
      </c>
      <c r="EU8" s="0" t="n">
        <v>0</v>
      </c>
      <c r="EV8" s="0" t="n">
        <v>3</v>
      </c>
      <c r="EW8" s="0" t="n">
        <v>0</v>
      </c>
      <c r="EX8" s="0" t="n">
        <v>1</v>
      </c>
      <c r="EY8" s="0" t="n">
        <v>0</v>
      </c>
      <c r="EZ8" s="0" t="n">
        <v>0</v>
      </c>
      <c r="FA8" s="0" t="n">
        <v>0</v>
      </c>
      <c r="FB8" s="0" t="n">
        <v>0</v>
      </c>
      <c r="FC8" s="0" t="n">
        <v>0</v>
      </c>
      <c r="FD8" s="0" t="n">
        <v>0</v>
      </c>
      <c r="FE8" s="0" t="n">
        <v>0</v>
      </c>
      <c r="FF8" s="0" t="n">
        <v>0</v>
      </c>
      <c r="FG8" s="0" t="n">
        <v>1</v>
      </c>
      <c r="FH8" s="0" t="n">
        <v>1</v>
      </c>
      <c r="FI8" s="0" t="n">
        <v>2</v>
      </c>
      <c r="FJ8" s="0" t="n">
        <v>0</v>
      </c>
      <c r="FK8" s="0" t="n">
        <v>0</v>
      </c>
      <c r="FL8" s="0" t="n">
        <v>0</v>
      </c>
      <c r="FM8" s="0" t="n">
        <v>0</v>
      </c>
      <c r="FN8" s="0" t="n">
        <v>0</v>
      </c>
      <c r="FO8" s="0" t="n">
        <v>0</v>
      </c>
      <c r="FP8" s="0" t="n">
        <v>0</v>
      </c>
      <c r="FQ8" s="0" t="n">
        <v>0</v>
      </c>
      <c r="FR8" s="0" t="n">
        <v>1</v>
      </c>
      <c r="FS8" s="0" t="n">
        <v>0</v>
      </c>
      <c r="FT8" s="0" t="n">
        <v>0</v>
      </c>
      <c r="FU8" s="0" t="n">
        <v>0</v>
      </c>
      <c r="FV8" s="0" t="n">
        <v>0</v>
      </c>
      <c r="FW8" s="0" t="n">
        <v>1</v>
      </c>
      <c r="FX8" s="0" t="n">
        <v>1</v>
      </c>
      <c r="FY8" s="0" t="n">
        <v>0</v>
      </c>
      <c r="FZ8" s="0" t="n">
        <v>0</v>
      </c>
      <c r="GA8" s="0" t="n">
        <v>0</v>
      </c>
      <c r="GB8" s="0" t="n">
        <v>1</v>
      </c>
      <c r="GC8" s="0" t="n">
        <v>1</v>
      </c>
      <c r="GD8" s="0" t="n">
        <v>0</v>
      </c>
      <c r="GE8" s="0" t="n">
        <v>0</v>
      </c>
      <c r="GF8" s="0" t="n">
        <v>0</v>
      </c>
      <c r="GG8" s="0" t="n">
        <v>0</v>
      </c>
      <c r="GH8" s="0" t="n">
        <v>0</v>
      </c>
      <c r="GI8" s="0" t="n">
        <v>0</v>
      </c>
      <c r="GJ8" s="0" t="n">
        <v>0</v>
      </c>
      <c r="GK8" s="0" t="n">
        <v>3</v>
      </c>
      <c r="GL8" s="0" t="n">
        <v>0</v>
      </c>
      <c r="GM8" s="0" t="n">
        <v>0</v>
      </c>
      <c r="GN8" s="0" t="n">
        <v>0</v>
      </c>
      <c r="GO8" s="0" t="n">
        <v>0</v>
      </c>
      <c r="GP8" s="0" t="n">
        <v>0</v>
      </c>
      <c r="GQ8" s="0" t="n">
        <v>1</v>
      </c>
    </row>
    <row r="9" customFormat="false" ht="12" hidden="false" customHeight="false" outlineLevel="0" collapsed="false">
      <c r="A9" s="0" t="n">
        <v>0</v>
      </c>
      <c r="B9" s="0" t="n">
        <v>0</v>
      </c>
      <c r="C9" s="0" t="n">
        <v>0</v>
      </c>
      <c r="D9" s="0" t="n">
        <v>0</v>
      </c>
      <c r="E9" s="0" t="n">
        <v>0</v>
      </c>
      <c r="F9" s="0" t="n">
        <v>0</v>
      </c>
      <c r="G9" s="0" t="n">
        <v>0</v>
      </c>
      <c r="H9" s="0" t="n">
        <v>0</v>
      </c>
      <c r="I9" s="0" t="n">
        <v>0</v>
      </c>
      <c r="J9" s="0" t="n">
        <v>0</v>
      </c>
      <c r="K9" s="0" t="n">
        <v>0</v>
      </c>
      <c r="L9" s="0" t="n">
        <v>0</v>
      </c>
      <c r="M9" s="0" t="n">
        <v>0</v>
      </c>
      <c r="N9" s="0" t="n">
        <v>0</v>
      </c>
      <c r="O9" s="0" t="n">
        <v>0</v>
      </c>
      <c r="P9" s="0" t="n">
        <v>0</v>
      </c>
      <c r="Q9" s="0" t="n">
        <v>0</v>
      </c>
      <c r="R9" s="0" t="n">
        <v>0</v>
      </c>
      <c r="S9" s="0" t="n">
        <v>0</v>
      </c>
      <c r="T9" s="0" t="n">
        <v>0</v>
      </c>
      <c r="U9" s="0" t="n">
        <v>0</v>
      </c>
      <c r="V9" s="0" t="n">
        <v>1</v>
      </c>
      <c r="W9" s="0" t="n">
        <v>0</v>
      </c>
      <c r="X9" s="0" t="n">
        <v>0</v>
      </c>
      <c r="Y9" s="0" t="n">
        <v>0</v>
      </c>
      <c r="Z9" s="0" t="n">
        <v>0</v>
      </c>
      <c r="AA9" s="0" t="n">
        <v>0</v>
      </c>
      <c r="AB9" s="0" t="n">
        <v>0</v>
      </c>
      <c r="AC9" s="0" t="n">
        <v>0</v>
      </c>
      <c r="AD9" s="0" t="n">
        <v>0</v>
      </c>
      <c r="AE9" s="0" t="n">
        <v>0</v>
      </c>
      <c r="AF9" s="0" t="n">
        <v>0</v>
      </c>
      <c r="AG9" s="0" t="n">
        <v>0</v>
      </c>
      <c r="AH9" s="0" t="n">
        <v>0</v>
      </c>
      <c r="AI9" s="0" t="n">
        <v>0</v>
      </c>
      <c r="AJ9" s="0" t="n">
        <v>0</v>
      </c>
      <c r="AK9" s="0" t="n">
        <v>0</v>
      </c>
      <c r="AL9" s="0" t="n">
        <v>0</v>
      </c>
      <c r="AM9" s="0" t="n">
        <v>0</v>
      </c>
      <c r="AN9" s="0" t="n">
        <v>2</v>
      </c>
      <c r="AO9" s="0" t="n">
        <v>0</v>
      </c>
      <c r="AP9" s="0" t="n">
        <v>0</v>
      </c>
      <c r="AQ9" s="0" t="n">
        <v>0</v>
      </c>
      <c r="AR9" s="0" t="n">
        <v>0</v>
      </c>
      <c r="AS9" s="0" t="n">
        <v>0</v>
      </c>
      <c r="AT9" s="0" t="n">
        <v>0</v>
      </c>
      <c r="AU9" s="0" t="n">
        <v>0</v>
      </c>
      <c r="AV9" s="0" t="n">
        <v>1</v>
      </c>
      <c r="AW9" s="0" t="n">
        <v>1</v>
      </c>
      <c r="AX9" s="0" t="n">
        <v>0</v>
      </c>
      <c r="AY9" s="0" t="n">
        <v>0</v>
      </c>
      <c r="AZ9" s="0" t="n">
        <v>0</v>
      </c>
      <c r="BA9" s="0" t="n">
        <v>0</v>
      </c>
      <c r="BB9" s="0" t="n">
        <v>0</v>
      </c>
      <c r="BC9" s="0" t="n">
        <v>1</v>
      </c>
      <c r="BD9" s="0" t="n">
        <v>0</v>
      </c>
      <c r="BE9" s="0" t="n">
        <v>0</v>
      </c>
      <c r="BF9" s="0" t="n">
        <v>0</v>
      </c>
      <c r="BG9" s="0" t="n">
        <v>0</v>
      </c>
      <c r="BH9" s="0" t="n">
        <v>0</v>
      </c>
      <c r="BI9" s="0" t="n">
        <v>0</v>
      </c>
      <c r="BJ9" s="0" t="n">
        <v>0</v>
      </c>
      <c r="BK9" s="0" t="n">
        <v>0</v>
      </c>
      <c r="BL9" s="0" t="n">
        <v>0</v>
      </c>
      <c r="BM9" s="0" t="n">
        <v>0</v>
      </c>
      <c r="BN9" s="0" t="n">
        <v>2</v>
      </c>
      <c r="BO9" s="0" t="n">
        <v>2</v>
      </c>
      <c r="BP9" s="0" t="n">
        <v>1</v>
      </c>
      <c r="BQ9" s="0" t="n">
        <v>0</v>
      </c>
      <c r="BR9" s="0" t="n">
        <v>0</v>
      </c>
      <c r="BS9" s="0" t="n">
        <v>0</v>
      </c>
      <c r="BT9" s="0" t="n">
        <v>0</v>
      </c>
      <c r="BU9" s="0" t="n">
        <v>0</v>
      </c>
      <c r="BV9" s="0" t="n">
        <v>0</v>
      </c>
      <c r="BW9" s="0" t="n">
        <v>0</v>
      </c>
      <c r="BX9" s="0" t="n">
        <v>0</v>
      </c>
      <c r="BY9" s="0" t="n">
        <v>1</v>
      </c>
      <c r="BZ9" s="0" t="n">
        <v>2</v>
      </c>
      <c r="CA9" s="0" t="n">
        <v>0</v>
      </c>
      <c r="CB9" s="0" t="n">
        <v>0</v>
      </c>
      <c r="CC9" s="0" t="n">
        <v>0</v>
      </c>
      <c r="CD9" s="0" t="n">
        <v>3</v>
      </c>
      <c r="CE9" s="0" t="n">
        <v>0</v>
      </c>
      <c r="CF9" s="0" t="n">
        <v>0</v>
      </c>
      <c r="CG9" s="0" t="n">
        <v>0</v>
      </c>
      <c r="CH9" s="0" t="n">
        <v>0</v>
      </c>
      <c r="CI9" s="0" t="n">
        <v>0</v>
      </c>
      <c r="CJ9" s="0" t="n">
        <v>0</v>
      </c>
      <c r="CK9" s="0" t="n">
        <v>0</v>
      </c>
      <c r="CL9" s="0" t="n">
        <v>0</v>
      </c>
      <c r="CM9" s="0" t="n">
        <v>0</v>
      </c>
      <c r="CN9" s="0" t="n">
        <v>0</v>
      </c>
      <c r="CO9" s="0" t="n">
        <v>0</v>
      </c>
      <c r="CP9" s="0" t="n">
        <v>3</v>
      </c>
      <c r="CQ9" s="0" t="n">
        <v>0</v>
      </c>
      <c r="CR9" s="0" t="n">
        <v>0</v>
      </c>
      <c r="CS9" s="0" t="n">
        <v>0</v>
      </c>
      <c r="CT9" s="0" t="n">
        <v>0</v>
      </c>
      <c r="CU9" s="0" t="n">
        <v>0</v>
      </c>
      <c r="CV9" s="0" t="n">
        <v>0</v>
      </c>
      <c r="CW9" s="0" t="n">
        <v>0</v>
      </c>
      <c r="CX9" s="0" t="n">
        <v>0</v>
      </c>
      <c r="CY9" s="0" t="n">
        <v>2</v>
      </c>
      <c r="CZ9" s="0" t="n">
        <v>0</v>
      </c>
      <c r="DA9" s="0" t="n">
        <v>0</v>
      </c>
      <c r="DB9" s="0" t="n">
        <v>0</v>
      </c>
      <c r="DC9" s="0" t="n">
        <v>0</v>
      </c>
      <c r="DD9" s="0" t="n">
        <v>3</v>
      </c>
      <c r="DE9" s="0" t="n">
        <v>0</v>
      </c>
      <c r="DF9" s="0" t="n">
        <v>0</v>
      </c>
      <c r="DG9" s="0" t="n">
        <v>0</v>
      </c>
      <c r="DH9" s="0" t="n">
        <v>0</v>
      </c>
      <c r="DI9" s="0" t="n">
        <v>0</v>
      </c>
      <c r="DJ9" s="0" t="n">
        <v>0</v>
      </c>
      <c r="DK9" s="0" t="n">
        <v>0</v>
      </c>
      <c r="DL9" s="0" t="n">
        <v>1</v>
      </c>
      <c r="DM9" s="0" t="n">
        <v>0</v>
      </c>
      <c r="DN9" s="0" t="n">
        <v>0</v>
      </c>
      <c r="DO9" s="0" t="n">
        <v>0</v>
      </c>
      <c r="DP9" s="0" t="n">
        <v>0</v>
      </c>
      <c r="DQ9" s="0" t="n">
        <v>0</v>
      </c>
      <c r="DR9" s="0" t="n">
        <v>0</v>
      </c>
      <c r="DS9" s="0" t="n">
        <v>0</v>
      </c>
      <c r="DT9" s="0" t="n">
        <v>0</v>
      </c>
      <c r="DU9" s="0" t="n">
        <v>0</v>
      </c>
      <c r="DV9" s="0" t="n">
        <v>0</v>
      </c>
      <c r="DW9" s="0" t="n">
        <v>0</v>
      </c>
      <c r="DX9" s="0" t="n">
        <v>0</v>
      </c>
      <c r="DY9" s="0" t="n">
        <v>5</v>
      </c>
      <c r="DZ9" s="0" t="n">
        <v>0</v>
      </c>
      <c r="EA9" s="0" t="n">
        <v>2</v>
      </c>
      <c r="EB9" s="0" t="n">
        <v>0</v>
      </c>
      <c r="EC9" s="0" t="n">
        <v>0</v>
      </c>
      <c r="ED9" s="0" t="n">
        <v>0</v>
      </c>
      <c r="EE9" s="0" t="n">
        <v>0</v>
      </c>
      <c r="EF9" s="0" t="n">
        <v>0</v>
      </c>
      <c r="EG9" s="0" t="n">
        <v>0</v>
      </c>
      <c r="EH9" s="0" t="n">
        <v>0</v>
      </c>
      <c r="EI9" s="0" t="n">
        <v>0</v>
      </c>
      <c r="EJ9" s="0" t="n">
        <v>0</v>
      </c>
      <c r="EK9" s="0" t="n">
        <v>0</v>
      </c>
      <c r="EL9" s="0" t="n">
        <v>0</v>
      </c>
      <c r="EM9" s="0" t="n">
        <v>0</v>
      </c>
      <c r="EN9" s="0" t="n">
        <v>0</v>
      </c>
      <c r="EO9" s="0" t="n">
        <v>0</v>
      </c>
      <c r="EP9" s="0" t="n">
        <v>0</v>
      </c>
      <c r="EQ9" s="0" t="n">
        <v>0</v>
      </c>
      <c r="ER9" s="0" t="n">
        <v>0</v>
      </c>
      <c r="ES9" s="0" t="n">
        <v>0</v>
      </c>
      <c r="ET9" s="0" t="n">
        <v>0</v>
      </c>
      <c r="EU9" s="0" t="n">
        <v>0</v>
      </c>
      <c r="EV9" s="0" t="n">
        <v>4</v>
      </c>
      <c r="EW9" s="0" t="n">
        <v>0</v>
      </c>
      <c r="EX9" s="0" t="n">
        <v>2</v>
      </c>
      <c r="EY9" s="0" t="n">
        <v>0</v>
      </c>
      <c r="EZ9" s="0" t="n">
        <v>1</v>
      </c>
      <c r="FA9" s="0" t="n">
        <v>0</v>
      </c>
      <c r="FB9" s="0" t="n">
        <v>1</v>
      </c>
      <c r="FC9" s="0" t="n">
        <v>2</v>
      </c>
      <c r="FD9" s="0" t="n">
        <v>0</v>
      </c>
      <c r="FE9" s="0" t="n">
        <v>3</v>
      </c>
      <c r="FF9" s="0" t="n">
        <v>0</v>
      </c>
      <c r="FG9" s="0" t="n">
        <v>1</v>
      </c>
      <c r="FH9" s="0" t="n">
        <v>0</v>
      </c>
      <c r="FI9" s="0" t="n">
        <v>0</v>
      </c>
      <c r="FJ9" s="0" t="n">
        <v>0</v>
      </c>
      <c r="FK9" s="0" t="n">
        <v>1</v>
      </c>
      <c r="FL9" s="0" t="n">
        <v>0</v>
      </c>
      <c r="FM9" s="0" t="n">
        <v>0</v>
      </c>
      <c r="FN9" s="0" t="n">
        <v>0</v>
      </c>
      <c r="FO9" s="0" t="n">
        <v>0</v>
      </c>
      <c r="FP9" s="0" t="n">
        <v>0</v>
      </c>
      <c r="FQ9" s="0" t="n">
        <v>0</v>
      </c>
      <c r="FR9" s="0" t="n">
        <v>0</v>
      </c>
      <c r="FS9" s="0" t="n">
        <v>0</v>
      </c>
      <c r="FT9" s="0" t="n">
        <v>0</v>
      </c>
      <c r="FU9" s="0" t="n">
        <v>0</v>
      </c>
      <c r="FV9" s="0" t="n">
        <v>1</v>
      </c>
      <c r="FW9" s="0" t="n">
        <v>1</v>
      </c>
      <c r="FX9" s="0" t="n">
        <v>0</v>
      </c>
      <c r="FY9" s="0" t="n">
        <v>0</v>
      </c>
      <c r="FZ9" s="0" t="n">
        <v>0</v>
      </c>
      <c r="GA9" s="0" t="n">
        <v>0</v>
      </c>
      <c r="GB9" s="0" t="n">
        <v>0</v>
      </c>
      <c r="GC9" s="0" t="n">
        <v>1</v>
      </c>
      <c r="GD9" s="0" t="n">
        <v>1</v>
      </c>
      <c r="GE9" s="0" t="n">
        <v>0</v>
      </c>
      <c r="GF9" s="0" t="n">
        <v>0</v>
      </c>
      <c r="GG9" s="0" t="n">
        <v>0</v>
      </c>
      <c r="GH9" s="0" t="n">
        <v>1</v>
      </c>
      <c r="GI9" s="0" t="n">
        <v>0</v>
      </c>
      <c r="GJ9" s="0" t="n">
        <v>0</v>
      </c>
      <c r="GK9" s="0" t="n">
        <v>0</v>
      </c>
      <c r="GL9" s="0" t="n">
        <v>0</v>
      </c>
      <c r="GM9" s="0" t="n">
        <v>0</v>
      </c>
      <c r="GN9" s="0" t="n">
        <v>0</v>
      </c>
      <c r="GO9" s="0" t="n">
        <v>1</v>
      </c>
      <c r="GP9" s="0" t="n">
        <v>0</v>
      </c>
      <c r="GQ9" s="0" t="n">
        <v>0</v>
      </c>
    </row>
    <row r="10" customFormat="false" ht="12" hidden="false" customHeight="false" outlineLevel="0" collapsed="false">
      <c r="A10" s="0" t="n">
        <v>5</v>
      </c>
      <c r="B10" s="0" t="n">
        <v>0</v>
      </c>
      <c r="C10" s="0" t="n">
        <v>0</v>
      </c>
      <c r="D10" s="0" t="n">
        <v>0</v>
      </c>
      <c r="E10" s="0" t="n">
        <v>0</v>
      </c>
      <c r="F10" s="0" t="n">
        <v>0</v>
      </c>
      <c r="G10" s="0" t="n">
        <v>0</v>
      </c>
      <c r="H10" s="0" t="n">
        <v>0</v>
      </c>
      <c r="I10" s="0" t="n">
        <v>0</v>
      </c>
      <c r="J10" s="0" t="n">
        <v>0</v>
      </c>
      <c r="K10" s="0" t="n">
        <v>1</v>
      </c>
      <c r="L10" s="0" t="n">
        <v>0</v>
      </c>
      <c r="M10" s="0" t="n">
        <v>0</v>
      </c>
      <c r="N10" s="0" t="n">
        <v>0</v>
      </c>
      <c r="O10" s="0" t="n">
        <v>0</v>
      </c>
      <c r="P10" s="0" t="n">
        <v>0</v>
      </c>
      <c r="Q10" s="0" t="n">
        <v>0</v>
      </c>
      <c r="R10" s="0" t="n">
        <v>0</v>
      </c>
      <c r="S10" s="0" t="n">
        <v>0</v>
      </c>
      <c r="T10" s="0" t="n">
        <v>0</v>
      </c>
      <c r="U10" s="0" t="n">
        <v>0</v>
      </c>
      <c r="V10" s="0" t="n">
        <v>0</v>
      </c>
      <c r="W10" s="0" t="n">
        <v>0</v>
      </c>
      <c r="X10" s="0" t="n">
        <v>0</v>
      </c>
      <c r="Y10" s="0" t="n">
        <v>0</v>
      </c>
      <c r="Z10" s="0" t="n">
        <v>0</v>
      </c>
      <c r="AA10" s="0" t="n">
        <v>0</v>
      </c>
      <c r="AB10" s="0" t="n">
        <v>0</v>
      </c>
      <c r="AC10" s="0" t="n">
        <v>0</v>
      </c>
      <c r="AD10" s="0" t="n">
        <v>0</v>
      </c>
      <c r="AE10" s="0" t="n">
        <v>0</v>
      </c>
      <c r="AF10" s="0" t="n">
        <v>0</v>
      </c>
      <c r="AG10" s="0" t="n">
        <v>0</v>
      </c>
      <c r="AH10" s="0" t="n">
        <v>0</v>
      </c>
      <c r="AI10" s="0" t="n">
        <v>0</v>
      </c>
      <c r="AJ10" s="0" t="n">
        <v>0</v>
      </c>
      <c r="AK10" s="0" t="n">
        <v>0</v>
      </c>
      <c r="AL10" s="0" t="n">
        <v>0</v>
      </c>
      <c r="AM10" s="0" t="n">
        <v>0</v>
      </c>
      <c r="AN10" s="0" t="n">
        <v>1</v>
      </c>
      <c r="AO10" s="0" t="n">
        <v>2</v>
      </c>
      <c r="AP10" s="0" t="n">
        <v>0</v>
      </c>
      <c r="AQ10" s="0" t="n">
        <v>0</v>
      </c>
      <c r="AR10" s="0" t="n">
        <v>0</v>
      </c>
      <c r="AS10" s="0" t="n">
        <v>0</v>
      </c>
      <c r="AT10" s="0" t="n">
        <v>0</v>
      </c>
      <c r="AU10" s="0" t="n">
        <v>0</v>
      </c>
      <c r="AV10" s="0" t="n">
        <v>0</v>
      </c>
      <c r="AW10" s="0" t="n">
        <v>0</v>
      </c>
      <c r="AX10" s="0" t="n">
        <v>0</v>
      </c>
      <c r="AY10" s="0" t="n">
        <v>1</v>
      </c>
      <c r="AZ10" s="0" t="n">
        <v>0</v>
      </c>
      <c r="BA10" s="0" t="n">
        <v>0</v>
      </c>
      <c r="BB10" s="0" t="n">
        <v>0</v>
      </c>
      <c r="BC10" s="0" t="n">
        <v>1</v>
      </c>
      <c r="BD10" s="0" t="n">
        <v>0</v>
      </c>
      <c r="BE10" s="0" t="n">
        <v>0</v>
      </c>
      <c r="BF10" s="0" t="n">
        <v>1</v>
      </c>
      <c r="BG10" s="0" t="n">
        <v>0</v>
      </c>
      <c r="BH10" s="0" t="n">
        <v>2</v>
      </c>
      <c r="BI10" s="0" t="n">
        <v>0</v>
      </c>
      <c r="BJ10" s="0" t="n">
        <v>2</v>
      </c>
      <c r="BK10" s="0" t="n">
        <v>2</v>
      </c>
      <c r="BL10" s="0" t="n">
        <v>0</v>
      </c>
      <c r="BM10" s="0" t="n">
        <v>1</v>
      </c>
      <c r="BN10" s="0" t="n">
        <v>3</v>
      </c>
      <c r="BO10" s="0" t="n">
        <v>0</v>
      </c>
      <c r="BP10" s="0" t="n">
        <v>2</v>
      </c>
      <c r="BQ10" s="0" t="n">
        <v>0</v>
      </c>
      <c r="BR10" s="0" t="n">
        <v>0</v>
      </c>
      <c r="BS10" s="0" t="n">
        <v>0</v>
      </c>
      <c r="BT10" s="0" t="n">
        <v>0</v>
      </c>
      <c r="BU10" s="0" t="n">
        <v>2</v>
      </c>
      <c r="BV10" s="0" t="n">
        <v>1</v>
      </c>
      <c r="BW10" s="0" t="n">
        <v>0</v>
      </c>
      <c r="BX10" s="0" t="n">
        <v>0</v>
      </c>
      <c r="BY10" s="0" t="n">
        <v>0</v>
      </c>
      <c r="BZ10" s="0" t="n">
        <v>0</v>
      </c>
      <c r="CA10" s="0" t="n">
        <v>4</v>
      </c>
      <c r="CB10" s="0" t="n">
        <v>0</v>
      </c>
      <c r="CC10" s="0" t="n">
        <v>0</v>
      </c>
      <c r="CD10" s="0" t="n">
        <v>0</v>
      </c>
      <c r="CE10" s="0" t="n">
        <v>1</v>
      </c>
      <c r="CF10" s="0" t="n">
        <v>0</v>
      </c>
      <c r="CG10" s="0" t="n">
        <v>0</v>
      </c>
      <c r="CH10" s="0" t="n">
        <v>0</v>
      </c>
      <c r="CI10" s="0" t="n">
        <v>0</v>
      </c>
      <c r="CJ10" s="0" t="n">
        <v>0</v>
      </c>
      <c r="CK10" s="0" t="n">
        <v>1</v>
      </c>
      <c r="CL10" s="0" t="n">
        <v>3</v>
      </c>
      <c r="CM10" s="0" t="n">
        <v>2</v>
      </c>
      <c r="CN10" s="0" t="n">
        <v>0</v>
      </c>
      <c r="CO10" s="0" t="n">
        <v>0</v>
      </c>
      <c r="CP10" s="0" t="n">
        <v>1</v>
      </c>
      <c r="CQ10" s="0" t="n">
        <v>1</v>
      </c>
      <c r="CR10" s="0" t="n">
        <v>0</v>
      </c>
      <c r="CS10" s="0" t="n">
        <v>0</v>
      </c>
      <c r="CT10" s="0" t="n">
        <v>0</v>
      </c>
      <c r="CU10" s="0" t="n">
        <v>0</v>
      </c>
      <c r="CV10" s="0" t="n">
        <v>0</v>
      </c>
      <c r="CW10" s="0" t="n">
        <v>0</v>
      </c>
      <c r="CX10" s="0" t="n">
        <v>0</v>
      </c>
      <c r="CY10" s="0" t="n">
        <v>3</v>
      </c>
      <c r="CZ10" s="0" t="n">
        <v>1</v>
      </c>
      <c r="DA10" s="0" t="n">
        <v>0</v>
      </c>
      <c r="DB10" s="0" t="n">
        <v>0</v>
      </c>
      <c r="DC10" s="0" t="n">
        <v>0</v>
      </c>
      <c r="DD10" s="0" t="n">
        <v>0</v>
      </c>
      <c r="DE10" s="0" t="n">
        <v>0</v>
      </c>
      <c r="DF10" s="0" t="n">
        <v>0</v>
      </c>
      <c r="DG10" s="0" t="n">
        <v>0</v>
      </c>
      <c r="DH10" s="0" t="n">
        <v>0</v>
      </c>
      <c r="DI10" s="0" t="n">
        <v>0</v>
      </c>
      <c r="DJ10" s="0" t="n">
        <v>0</v>
      </c>
      <c r="DK10" s="0" t="n">
        <v>0</v>
      </c>
      <c r="DL10" s="0" t="n">
        <v>1</v>
      </c>
      <c r="DM10" s="0" t="n">
        <v>0</v>
      </c>
      <c r="DN10" s="0" t="n">
        <v>0</v>
      </c>
      <c r="DO10" s="0" t="n">
        <v>0</v>
      </c>
      <c r="DP10" s="0" t="n">
        <v>0</v>
      </c>
      <c r="DQ10" s="0" t="n">
        <v>0</v>
      </c>
      <c r="DR10" s="0" t="n">
        <v>0</v>
      </c>
      <c r="DS10" s="0" t="n">
        <v>0</v>
      </c>
      <c r="DT10" s="0" t="n">
        <v>0</v>
      </c>
      <c r="DU10" s="0" t="n">
        <v>0</v>
      </c>
      <c r="DV10" s="0" t="n">
        <v>0</v>
      </c>
      <c r="DW10" s="0" t="n">
        <v>0</v>
      </c>
      <c r="DX10" s="0" t="n">
        <v>0</v>
      </c>
      <c r="DY10" s="0" t="n">
        <v>1</v>
      </c>
      <c r="DZ10" s="0" t="n">
        <v>0</v>
      </c>
      <c r="EA10" s="0" t="n">
        <v>1</v>
      </c>
      <c r="EB10" s="0" t="n">
        <v>0</v>
      </c>
      <c r="EC10" s="0" t="n">
        <v>0</v>
      </c>
      <c r="ED10" s="0" t="n">
        <v>0</v>
      </c>
      <c r="EE10" s="0" t="n">
        <v>0</v>
      </c>
      <c r="EF10" s="0" t="n">
        <v>0</v>
      </c>
      <c r="EG10" s="0" t="n">
        <v>0</v>
      </c>
      <c r="EH10" s="0" t="n">
        <v>0</v>
      </c>
      <c r="EI10" s="0" t="n">
        <v>0</v>
      </c>
      <c r="EJ10" s="0" t="n">
        <v>0</v>
      </c>
      <c r="EK10" s="0" t="n">
        <v>0</v>
      </c>
      <c r="EL10" s="0" t="n">
        <v>1</v>
      </c>
      <c r="EM10" s="0" t="n">
        <v>0</v>
      </c>
      <c r="EN10" s="0" t="n">
        <v>0</v>
      </c>
      <c r="EO10" s="0" t="n">
        <v>0</v>
      </c>
      <c r="EP10" s="0" t="n">
        <v>0</v>
      </c>
      <c r="EQ10" s="0" t="n">
        <v>1</v>
      </c>
      <c r="ER10" s="0" t="n">
        <v>0</v>
      </c>
      <c r="ES10" s="0" t="n">
        <v>0</v>
      </c>
      <c r="ET10" s="0" t="n">
        <v>0</v>
      </c>
      <c r="EU10" s="0" t="n">
        <v>0</v>
      </c>
      <c r="EV10" s="0" t="n">
        <v>3</v>
      </c>
      <c r="EW10" s="0" t="n">
        <v>0</v>
      </c>
      <c r="EX10" s="0" t="n">
        <v>2</v>
      </c>
      <c r="EY10" s="0" t="n">
        <v>1</v>
      </c>
      <c r="EZ10" s="0" t="n">
        <v>2</v>
      </c>
      <c r="FA10" s="0" t="n">
        <v>0</v>
      </c>
      <c r="FB10" s="0" t="n">
        <v>0</v>
      </c>
      <c r="FC10" s="0" t="n">
        <v>1</v>
      </c>
      <c r="FD10" s="0" t="n">
        <v>0</v>
      </c>
      <c r="FE10" s="0" t="n">
        <v>0</v>
      </c>
      <c r="FF10" s="0" t="n">
        <v>0</v>
      </c>
      <c r="FG10" s="0" t="n">
        <v>0</v>
      </c>
      <c r="FH10" s="0" t="n">
        <v>1</v>
      </c>
      <c r="FI10" s="0" t="n">
        <v>3</v>
      </c>
      <c r="FJ10" s="0" t="n">
        <v>0</v>
      </c>
      <c r="FK10" s="0" t="n">
        <v>0</v>
      </c>
      <c r="FL10" s="0" t="n">
        <v>0</v>
      </c>
      <c r="FM10" s="0" t="n">
        <v>0</v>
      </c>
      <c r="FN10" s="0" t="n">
        <v>0</v>
      </c>
      <c r="FO10" s="0" t="n">
        <v>0</v>
      </c>
      <c r="FP10" s="0" t="n">
        <v>0</v>
      </c>
      <c r="FQ10" s="0" t="n">
        <v>0</v>
      </c>
      <c r="FR10" s="0" t="n">
        <v>0</v>
      </c>
      <c r="FS10" s="0" t="n">
        <v>0</v>
      </c>
      <c r="FT10" s="0" t="n">
        <v>0</v>
      </c>
      <c r="FU10" s="0" t="n">
        <v>0</v>
      </c>
      <c r="FV10" s="0" t="n">
        <v>0</v>
      </c>
      <c r="FW10" s="0" t="n">
        <v>0</v>
      </c>
      <c r="FX10" s="0" t="n">
        <v>0</v>
      </c>
      <c r="FY10" s="0" t="n">
        <v>0</v>
      </c>
      <c r="FZ10" s="0" t="n">
        <v>1</v>
      </c>
      <c r="GA10" s="0" t="n">
        <v>0</v>
      </c>
      <c r="GB10" s="0" t="n">
        <v>0</v>
      </c>
      <c r="GC10" s="0" t="n">
        <v>3</v>
      </c>
      <c r="GD10" s="0" t="n">
        <v>1</v>
      </c>
      <c r="GE10" s="0" t="n">
        <v>0</v>
      </c>
      <c r="GF10" s="0" t="n">
        <v>0</v>
      </c>
      <c r="GG10" s="0" t="n">
        <v>0</v>
      </c>
      <c r="GH10" s="0" t="n">
        <v>0</v>
      </c>
      <c r="GI10" s="0" t="n">
        <v>0</v>
      </c>
      <c r="GJ10" s="0" t="n">
        <v>0</v>
      </c>
      <c r="GK10" s="0" t="n">
        <v>0</v>
      </c>
      <c r="GL10" s="0" t="n">
        <v>0</v>
      </c>
      <c r="GM10" s="0" t="n">
        <v>0</v>
      </c>
      <c r="GN10" s="0" t="n">
        <v>0</v>
      </c>
      <c r="GO10" s="0" t="n">
        <v>0</v>
      </c>
      <c r="GP10" s="0" t="n">
        <v>0</v>
      </c>
      <c r="GQ10" s="0" t="n">
        <v>0</v>
      </c>
    </row>
    <row r="11" customFormat="false" ht="12.8" hidden="false" customHeight="false" outlineLevel="0" collapsed="false">
      <c r="A11" s="0" t="n">
        <v>5</v>
      </c>
      <c r="B11" s="0" t="n">
        <v>0</v>
      </c>
      <c r="C11" s="0" t="n">
        <v>0</v>
      </c>
      <c r="D11" s="0" t="n">
        <v>2</v>
      </c>
      <c r="E11" s="0" t="n">
        <v>0</v>
      </c>
      <c r="F11" s="0" t="n">
        <v>0</v>
      </c>
      <c r="G11" s="0" t="n">
        <v>4</v>
      </c>
      <c r="H11" s="0" t="n">
        <v>0</v>
      </c>
      <c r="I11" s="0" t="n">
        <v>1</v>
      </c>
      <c r="J11" s="0" t="n">
        <v>1</v>
      </c>
      <c r="K11" s="0" t="n">
        <v>1</v>
      </c>
      <c r="L11" s="0" t="n">
        <v>0</v>
      </c>
      <c r="M11" s="0" t="n">
        <v>0</v>
      </c>
      <c r="N11" s="0" t="n">
        <v>1</v>
      </c>
      <c r="O11" s="0" t="n">
        <v>0</v>
      </c>
      <c r="P11" s="0" t="n">
        <v>0</v>
      </c>
      <c r="Q11" s="0" t="n">
        <v>0</v>
      </c>
      <c r="R11" s="0" t="n">
        <v>3</v>
      </c>
      <c r="S11" s="0" t="n">
        <v>2</v>
      </c>
      <c r="T11" s="0" t="n">
        <v>0</v>
      </c>
      <c r="U11" s="0" t="n">
        <v>0</v>
      </c>
      <c r="V11" s="0" t="n">
        <v>0</v>
      </c>
      <c r="W11" s="0" t="n">
        <v>0</v>
      </c>
      <c r="X11" s="0" t="n">
        <v>0</v>
      </c>
      <c r="Y11" s="0" t="n">
        <v>0</v>
      </c>
      <c r="Z11" s="0" t="n">
        <v>4</v>
      </c>
      <c r="AA11" s="0" t="n">
        <v>0</v>
      </c>
      <c r="AB11" s="0" t="n">
        <v>0</v>
      </c>
      <c r="AC11" s="0" t="n">
        <v>0</v>
      </c>
      <c r="AD11" s="0" t="n">
        <v>0</v>
      </c>
      <c r="AE11" s="0" t="n">
        <v>0</v>
      </c>
      <c r="AF11" s="0" t="n">
        <v>0</v>
      </c>
      <c r="AG11" s="0" t="n">
        <v>1</v>
      </c>
      <c r="AH11" s="0" t="n">
        <v>1</v>
      </c>
      <c r="AI11" s="0" t="n">
        <v>0</v>
      </c>
      <c r="AJ11" s="0" t="n">
        <v>1</v>
      </c>
      <c r="AK11" s="0" t="n">
        <v>0</v>
      </c>
      <c r="AL11" s="0" t="n">
        <v>1</v>
      </c>
      <c r="AM11" s="0" t="n">
        <v>2</v>
      </c>
      <c r="AN11" s="0" t="n">
        <v>1</v>
      </c>
      <c r="AO11" s="0" t="n">
        <v>0</v>
      </c>
      <c r="AP11" s="0" t="n">
        <v>1</v>
      </c>
      <c r="AQ11" s="0" t="n">
        <v>0</v>
      </c>
      <c r="AR11" s="0" t="n">
        <v>0</v>
      </c>
      <c r="AS11" s="0" t="n">
        <v>0</v>
      </c>
      <c r="AT11" s="0" t="n">
        <v>0</v>
      </c>
      <c r="AU11" s="0" t="n">
        <v>0</v>
      </c>
      <c r="AV11" s="0" t="n">
        <v>0</v>
      </c>
      <c r="AW11" s="0" t="n">
        <v>0</v>
      </c>
      <c r="AX11" s="0" t="n">
        <v>0</v>
      </c>
      <c r="AY11" s="0" t="n">
        <v>0</v>
      </c>
      <c r="AZ11" s="0" t="n">
        <v>0</v>
      </c>
      <c r="BA11" s="0" t="n">
        <v>1</v>
      </c>
      <c r="BB11" s="0" t="n">
        <v>1</v>
      </c>
      <c r="BC11" s="0" t="n">
        <v>0</v>
      </c>
      <c r="BD11" s="0" t="n">
        <v>1</v>
      </c>
      <c r="BE11" s="0" t="n">
        <v>1</v>
      </c>
      <c r="BF11" s="0" t="n">
        <v>0</v>
      </c>
      <c r="BG11" s="0" t="n">
        <v>0</v>
      </c>
      <c r="BH11" s="0" t="n">
        <v>3</v>
      </c>
      <c r="BI11" s="0" t="n">
        <v>1</v>
      </c>
      <c r="BJ11" s="0" t="n">
        <v>1</v>
      </c>
      <c r="BK11" s="0" t="n">
        <v>2</v>
      </c>
      <c r="BL11" s="0" t="n">
        <v>0</v>
      </c>
      <c r="BM11" s="0" t="n">
        <v>6</v>
      </c>
      <c r="BN11" s="0" t="n">
        <v>1</v>
      </c>
      <c r="BO11" s="0" t="n">
        <v>1</v>
      </c>
      <c r="BP11" s="0" t="n">
        <v>2</v>
      </c>
      <c r="BQ11" s="0" t="n">
        <v>0</v>
      </c>
      <c r="BR11" s="0" t="n">
        <v>0</v>
      </c>
      <c r="BS11" s="0" t="n">
        <v>1</v>
      </c>
      <c r="BT11" s="0" t="n">
        <v>0</v>
      </c>
      <c r="BU11" s="0" t="n">
        <v>0</v>
      </c>
      <c r="BV11" s="0" t="n">
        <v>1</v>
      </c>
      <c r="BW11" s="0" t="n">
        <v>0</v>
      </c>
      <c r="BX11" s="0" t="n">
        <v>0</v>
      </c>
      <c r="BY11" s="0" t="n">
        <v>1</v>
      </c>
      <c r="BZ11" s="0" t="n">
        <v>0</v>
      </c>
      <c r="CA11" s="0" t="n">
        <v>0</v>
      </c>
      <c r="CB11" s="0" t="n">
        <v>0</v>
      </c>
      <c r="CC11" s="0" t="n">
        <v>2</v>
      </c>
      <c r="CD11" s="0" t="n">
        <v>0</v>
      </c>
      <c r="CE11" s="0" t="n">
        <v>2</v>
      </c>
      <c r="CF11" s="0" t="n">
        <v>0</v>
      </c>
      <c r="CG11" s="0" t="n">
        <v>0</v>
      </c>
      <c r="CH11" s="0" t="n">
        <v>1</v>
      </c>
      <c r="CI11" s="0" t="n">
        <v>0</v>
      </c>
      <c r="CJ11" s="0" t="n">
        <v>0</v>
      </c>
      <c r="CK11" s="0" t="n">
        <v>1</v>
      </c>
      <c r="CL11" s="0" t="n">
        <v>5</v>
      </c>
      <c r="CM11" s="0" t="n">
        <v>3</v>
      </c>
      <c r="CN11" s="0" t="n">
        <v>2</v>
      </c>
      <c r="CO11" s="0" t="n">
        <v>0</v>
      </c>
      <c r="CP11" s="0" t="n">
        <v>1</v>
      </c>
      <c r="CQ11" s="0" t="n">
        <v>2</v>
      </c>
      <c r="CR11" s="0" t="n">
        <v>0</v>
      </c>
      <c r="CS11" s="0" t="n">
        <v>2</v>
      </c>
      <c r="CT11" s="0" t="n">
        <v>1</v>
      </c>
      <c r="CU11" s="0" t="n">
        <v>0</v>
      </c>
      <c r="CV11" s="0" t="n">
        <v>0</v>
      </c>
      <c r="CW11" s="0" t="n">
        <v>0</v>
      </c>
      <c r="CX11" s="0" t="n">
        <v>0</v>
      </c>
      <c r="CY11" s="0" t="n">
        <v>1</v>
      </c>
      <c r="CZ11" s="0" t="n">
        <v>0</v>
      </c>
      <c r="DA11" s="0" t="n">
        <v>1</v>
      </c>
      <c r="DB11" s="0" t="n">
        <v>0</v>
      </c>
      <c r="DC11" s="0" t="n">
        <v>0</v>
      </c>
      <c r="DD11" s="0" t="n">
        <v>0</v>
      </c>
      <c r="DE11" s="0" t="n">
        <v>0</v>
      </c>
      <c r="DF11" s="0" t="n">
        <v>0</v>
      </c>
      <c r="DG11" s="0" t="n">
        <v>0</v>
      </c>
      <c r="DH11" s="0" t="n">
        <v>0</v>
      </c>
      <c r="DI11" s="0" t="n">
        <v>4</v>
      </c>
      <c r="DJ11" s="0" t="n">
        <v>1</v>
      </c>
      <c r="DK11" s="0" t="n">
        <v>0</v>
      </c>
      <c r="DL11" s="0" t="n">
        <v>1</v>
      </c>
      <c r="DM11" s="0" t="n">
        <v>0</v>
      </c>
      <c r="DN11" s="0" t="n">
        <v>0</v>
      </c>
      <c r="DO11" s="0" t="n">
        <v>3</v>
      </c>
      <c r="DP11" s="0" t="n">
        <v>0</v>
      </c>
      <c r="DQ11" s="0" t="n">
        <v>0</v>
      </c>
      <c r="DR11" s="0" t="n">
        <v>0</v>
      </c>
      <c r="DS11" s="0" t="n">
        <v>0</v>
      </c>
      <c r="DT11" s="0" t="n">
        <v>0</v>
      </c>
      <c r="DU11" s="0" t="n">
        <v>0</v>
      </c>
      <c r="DV11" s="0" t="n">
        <v>0</v>
      </c>
      <c r="DW11" s="0" t="n">
        <v>0</v>
      </c>
      <c r="DX11" s="0" t="n">
        <v>0</v>
      </c>
      <c r="DY11" s="0" t="n">
        <v>0</v>
      </c>
      <c r="DZ11" s="0" t="n">
        <v>0</v>
      </c>
      <c r="EA11" s="0" t="n">
        <v>1</v>
      </c>
      <c r="EB11" s="0" t="n">
        <v>0</v>
      </c>
      <c r="EC11" s="0" t="n">
        <v>0</v>
      </c>
      <c r="ED11" s="0" t="n">
        <v>0</v>
      </c>
      <c r="EE11" s="0" t="n">
        <v>0</v>
      </c>
      <c r="EF11" s="0" t="n">
        <v>0</v>
      </c>
      <c r="EG11" s="0" t="n">
        <v>3</v>
      </c>
      <c r="EH11" s="0" t="n">
        <v>0</v>
      </c>
      <c r="EI11" s="0" t="n">
        <v>0</v>
      </c>
      <c r="EJ11" s="0" t="n">
        <v>0</v>
      </c>
      <c r="EK11" s="0" t="n">
        <v>0</v>
      </c>
      <c r="EL11" s="0" t="n">
        <v>1</v>
      </c>
      <c r="EM11" s="0" t="n">
        <v>0</v>
      </c>
      <c r="EN11" s="0" t="n">
        <v>0</v>
      </c>
      <c r="EO11" s="0" t="n">
        <v>0</v>
      </c>
      <c r="EP11" s="0" t="n">
        <v>3</v>
      </c>
      <c r="EQ11" s="0" t="n">
        <v>0</v>
      </c>
      <c r="ER11" s="0" t="n">
        <v>0</v>
      </c>
      <c r="ES11" s="0" t="n">
        <v>0</v>
      </c>
      <c r="ET11" s="0" t="n">
        <v>0</v>
      </c>
      <c r="EU11" s="0" t="n">
        <v>0</v>
      </c>
      <c r="EV11" s="0" t="n">
        <v>3</v>
      </c>
      <c r="EW11" s="0" t="n">
        <v>1</v>
      </c>
      <c r="EX11" s="0" t="n">
        <v>2</v>
      </c>
      <c r="EY11" s="0" t="n">
        <v>1</v>
      </c>
      <c r="EZ11" s="0" t="n">
        <v>0</v>
      </c>
      <c r="FA11" s="0" t="n">
        <v>1</v>
      </c>
      <c r="FB11" s="0" t="n">
        <v>0</v>
      </c>
      <c r="FC11" s="0" t="n">
        <v>2</v>
      </c>
      <c r="FD11" s="0" t="n">
        <v>2</v>
      </c>
      <c r="FE11" s="0" t="n">
        <v>0</v>
      </c>
      <c r="FF11" s="0" t="n">
        <v>0</v>
      </c>
      <c r="FG11" s="0" t="n">
        <v>0</v>
      </c>
      <c r="FH11" s="0" t="n">
        <v>1</v>
      </c>
      <c r="FI11" s="0" t="n">
        <v>1</v>
      </c>
      <c r="FJ11" s="0" t="n">
        <v>2</v>
      </c>
      <c r="FK11" s="0" t="n">
        <v>0</v>
      </c>
      <c r="FL11" s="0" t="n">
        <v>0</v>
      </c>
      <c r="FM11" s="0" t="n">
        <v>0</v>
      </c>
      <c r="FN11" s="0" t="n">
        <v>1</v>
      </c>
      <c r="FO11" s="0" t="n">
        <v>1</v>
      </c>
      <c r="FP11" s="0" t="n">
        <v>0</v>
      </c>
      <c r="FQ11" s="0" t="n">
        <v>0</v>
      </c>
      <c r="FR11" s="0" t="n">
        <v>1</v>
      </c>
      <c r="FS11" s="0" t="n">
        <v>0</v>
      </c>
      <c r="FT11" s="0" t="n">
        <v>0</v>
      </c>
      <c r="FU11" s="0" t="n">
        <v>0</v>
      </c>
      <c r="FV11" s="0" t="n">
        <v>2</v>
      </c>
      <c r="FW11" s="0" t="n">
        <v>0</v>
      </c>
      <c r="FX11" s="0" t="n">
        <v>0</v>
      </c>
      <c r="FY11" s="0" t="n">
        <v>1</v>
      </c>
      <c r="FZ11" s="0" t="n">
        <v>0</v>
      </c>
      <c r="GA11" s="0" t="n">
        <v>1</v>
      </c>
      <c r="GB11" s="0" t="n">
        <v>0</v>
      </c>
      <c r="GC11" s="0" t="n">
        <v>2</v>
      </c>
      <c r="GD11" s="0" t="n">
        <v>2</v>
      </c>
      <c r="GE11" s="0" t="n">
        <v>0</v>
      </c>
      <c r="GF11" s="0" t="n">
        <v>2</v>
      </c>
      <c r="GG11" s="0" t="n">
        <v>0</v>
      </c>
      <c r="GH11" s="0" t="n">
        <v>0</v>
      </c>
      <c r="GI11" s="0" t="n">
        <v>0</v>
      </c>
      <c r="GJ11" s="0" t="n">
        <v>0</v>
      </c>
      <c r="GK11" s="0" t="n">
        <v>4</v>
      </c>
      <c r="GL11" s="0" t="n">
        <v>1</v>
      </c>
      <c r="GM11" s="0" t="n">
        <v>0</v>
      </c>
      <c r="GN11" s="0" t="n">
        <v>0</v>
      </c>
      <c r="GO11" s="0" t="n">
        <v>2</v>
      </c>
      <c r="GP11" s="0" t="n">
        <v>0</v>
      </c>
      <c r="GQ11" s="0" t="n">
        <v>1</v>
      </c>
    </row>
    <row r="12" customFormat="false" ht="12.8" hidden="false" customHeight="false" outlineLevel="0" collapsed="false">
      <c r="A12" s="0" t="n">
        <v>0</v>
      </c>
      <c r="B12" s="0" t="n">
        <v>0</v>
      </c>
      <c r="C12" s="0" t="n">
        <v>0</v>
      </c>
      <c r="D12" s="0" t="n">
        <v>0</v>
      </c>
      <c r="E12" s="0" t="n">
        <v>0</v>
      </c>
      <c r="F12" s="0" t="n">
        <v>0</v>
      </c>
      <c r="G12" s="0" t="n">
        <v>0</v>
      </c>
      <c r="H12" s="0" t="n">
        <v>0</v>
      </c>
      <c r="I12" s="0" t="n">
        <v>0</v>
      </c>
      <c r="J12" s="0" t="n">
        <v>0</v>
      </c>
      <c r="K12" s="0" t="n">
        <v>0</v>
      </c>
      <c r="L12" s="0" t="n">
        <v>0</v>
      </c>
      <c r="M12" s="0" t="n">
        <v>0</v>
      </c>
      <c r="N12" s="0" t="n">
        <v>0</v>
      </c>
      <c r="O12" s="0" t="n">
        <v>0</v>
      </c>
      <c r="P12" s="0" t="n">
        <v>0</v>
      </c>
      <c r="Q12" s="0" t="n">
        <v>0</v>
      </c>
      <c r="R12" s="0" t="n">
        <v>0</v>
      </c>
      <c r="S12" s="0" t="n">
        <v>0</v>
      </c>
      <c r="T12" s="0" t="n">
        <v>0</v>
      </c>
      <c r="U12" s="0" t="n">
        <v>0</v>
      </c>
      <c r="V12" s="0" t="n">
        <v>0</v>
      </c>
      <c r="W12" s="0" t="n">
        <v>0</v>
      </c>
      <c r="X12" s="0" t="n">
        <v>0</v>
      </c>
      <c r="Y12" s="0" t="n">
        <v>0</v>
      </c>
      <c r="Z12" s="0" t="n">
        <v>0</v>
      </c>
      <c r="AA12" s="0" t="n">
        <v>0</v>
      </c>
      <c r="AB12" s="0" t="n">
        <v>0</v>
      </c>
      <c r="AC12" s="0" t="n">
        <v>0</v>
      </c>
      <c r="AD12" s="0" t="n">
        <v>0</v>
      </c>
      <c r="AE12" s="0" t="n">
        <v>0</v>
      </c>
      <c r="AF12" s="0" t="n">
        <v>0</v>
      </c>
      <c r="AG12" s="0" t="n">
        <v>0</v>
      </c>
      <c r="AH12" s="0" t="n">
        <v>0</v>
      </c>
      <c r="AI12" s="0" t="n">
        <v>0</v>
      </c>
      <c r="AJ12" s="0" t="n">
        <v>0</v>
      </c>
      <c r="AK12" s="0" t="n">
        <v>0</v>
      </c>
      <c r="AL12" s="0" t="n">
        <v>0</v>
      </c>
      <c r="AM12" s="0" t="n">
        <v>0</v>
      </c>
      <c r="AN12" s="0" t="n">
        <v>0</v>
      </c>
      <c r="AO12" s="0" t="n">
        <v>0</v>
      </c>
      <c r="AP12" s="0" t="n">
        <v>0</v>
      </c>
      <c r="AQ12" s="0" t="n">
        <v>0</v>
      </c>
      <c r="AR12" s="0" t="n">
        <v>0</v>
      </c>
      <c r="AS12" s="0" t="n">
        <v>0</v>
      </c>
      <c r="AT12" s="0" t="n">
        <v>0</v>
      </c>
      <c r="AU12" s="0" t="n">
        <v>0</v>
      </c>
      <c r="AV12" s="0" t="n">
        <v>0</v>
      </c>
      <c r="AW12" s="0" t="n">
        <v>0</v>
      </c>
      <c r="AX12" s="0" t="n">
        <v>0</v>
      </c>
      <c r="AY12" s="0" t="n">
        <v>0</v>
      </c>
      <c r="AZ12" s="0" t="n">
        <v>0</v>
      </c>
      <c r="BA12" s="0" t="n">
        <v>0</v>
      </c>
      <c r="BB12" s="0" t="n">
        <v>0</v>
      </c>
      <c r="BC12" s="0" t="n">
        <v>0</v>
      </c>
      <c r="BD12" s="0" t="n">
        <v>0</v>
      </c>
      <c r="BE12" s="0" t="n">
        <v>0</v>
      </c>
      <c r="BF12" s="0" t="n">
        <v>0</v>
      </c>
      <c r="BG12" s="0" t="n">
        <v>0</v>
      </c>
      <c r="BH12" s="0" t="n">
        <v>0</v>
      </c>
      <c r="BI12" s="0" t="n">
        <v>0</v>
      </c>
      <c r="BJ12" s="0" t="n">
        <v>0</v>
      </c>
      <c r="BK12" s="0" t="n">
        <v>0</v>
      </c>
      <c r="BL12" s="0" t="n">
        <v>0</v>
      </c>
      <c r="BM12" s="0" t="n">
        <v>0</v>
      </c>
      <c r="BN12" s="0" t="n">
        <v>0</v>
      </c>
      <c r="BO12" s="0" t="n">
        <v>0</v>
      </c>
      <c r="BP12" s="0" t="n">
        <v>0</v>
      </c>
      <c r="BQ12" s="0" t="n">
        <v>0</v>
      </c>
      <c r="BR12" s="0" t="n">
        <v>0</v>
      </c>
      <c r="BS12" s="0" t="n">
        <v>0</v>
      </c>
      <c r="BT12" s="0" t="n">
        <v>0</v>
      </c>
      <c r="BU12" s="0" t="n">
        <v>0</v>
      </c>
      <c r="BV12" s="0" t="n">
        <v>0</v>
      </c>
      <c r="BW12" s="0" t="n">
        <v>0</v>
      </c>
      <c r="BX12" s="0" t="n">
        <v>0</v>
      </c>
      <c r="BY12" s="0" t="n">
        <v>0</v>
      </c>
      <c r="BZ12" s="0" t="n">
        <v>0</v>
      </c>
      <c r="CA12" s="0" t="n">
        <v>0</v>
      </c>
      <c r="CB12" s="0" t="n">
        <v>0</v>
      </c>
      <c r="CC12" s="0" t="n">
        <v>0</v>
      </c>
      <c r="CD12" s="0" t="n">
        <v>0</v>
      </c>
      <c r="CE12" s="0" t="n">
        <v>1</v>
      </c>
      <c r="CF12" s="0" t="n">
        <v>0</v>
      </c>
      <c r="CG12" s="0" t="n">
        <v>0</v>
      </c>
      <c r="CH12" s="0" t="n">
        <v>0</v>
      </c>
      <c r="CI12" s="0" t="n">
        <v>0</v>
      </c>
      <c r="CJ12" s="0" t="n">
        <v>0</v>
      </c>
      <c r="CK12" s="0" t="n">
        <v>0</v>
      </c>
      <c r="CL12" s="0" t="n">
        <v>0</v>
      </c>
      <c r="CM12" s="0" t="n">
        <v>0</v>
      </c>
      <c r="CN12" s="0" t="n">
        <v>0</v>
      </c>
      <c r="CO12" s="0" t="n">
        <v>1</v>
      </c>
      <c r="CP12" s="0" t="n">
        <v>0</v>
      </c>
      <c r="CQ12" s="0" t="n">
        <v>0</v>
      </c>
      <c r="CR12" s="0" t="n">
        <v>0</v>
      </c>
      <c r="CS12" s="0" t="n">
        <v>0</v>
      </c>
      <c r="CT12" s="0" t="n">
        <v>0</v>
      </c>
      <c r="CU12" s="0" t="n">
        <v>0</v>
      </c>
      <c r="CV12" s="0" t="n">
        <v>0</v>
      </c>
      <c r="CW12" s="0" t="n">
        <v>0</v>
      </c>
      <c r="CX12" s="0" t="n">
        <v>0</v>
      </c>
      <c r="CY12" s="0" t="n">
        <v>0</v>
      </c>
      <c r="CZ12" s="0" t="n">
        <v>0</v>
      </c>
      <c r="DA12" s="0" t="n">
        <v>0</v>
      </c>
      <c r="DB12" s="0" t="n">
        <v>0</v>
      </c>
      <c r="DC12" s="0" t="n">
        <v>0</v>
      </c>
      <c r="DD12" s="0" t="n">
        <v>0</v>
      </c>
      <c r="DE12" s="0" t="n">
        <v>0</v>
      </c>
      <c r="DF12" s="0" t="n">
        <v>0</v>
      </c>
      <c r="DG12" s="0" t="n">
        <v>0</v>
      </c>
      <c r="DH12" s="0" t="n">
        <v>0</v>
      </c>
      <c r="DI12" s="0" t="n">
        <v>0</v>
      </c>
      <c r="DJ12" s="0" t="n">
        <v>0</v>
      </c>
      <c r="DK12" s="0" t="n">
        <v>0</v>
      </c>
      <c r="DL12" s="0" t="n">
        <v>0</v>
      </c>
      <c r="DM12" s="0" t="n">
        <v>0</v>
      </c>
      <c r="DN12" s="0" t="n">
        <v>0</v>
      </c>
      <c r="DO12" s="0" t="n">
        <v>2</v>
      </c>
      <c r="DP12" s="0" t="n">
        <v>0</v>
      </c>
      <c r="DQ12" s="0" t="n">
        <v>0</v>
      </c>
      <c r="DR12" s="0" t="n">
        <v>0</v>
      </c>
      <c r="DS12" s="0" t="n">
        <v>0</v>
      </c>
      <c r="DT12" s="0" t="n">
        <v>0</v>
      </c>
      <c r="DU12" s="0" t="n">
        <v>0</v>
      </c>
      <c r="DV12" s="0" t="n">
        <v>0</v>
      </c>
      <c r="DW12" s="0" t="n">
        <v>0</v>
      </c>
      <c r="DX12" s="0" t="n">
        <v>0</v>
      </c>
      <c r="DY12" s="0" t="n">
        <v>0</v>
      </c>
      <c r="DZ12" s="0" t="n">
        <v>0</v>
      </c>
      <c r="EA12" s="0" t="n">
        <v>0</v>
      </c>
      <c r="EB12" s="0" t="n">
        <v>0</v>
      </c>
      <c r="EC12" s="0" t="n">
        <v>0</v>
      </c>
      <c r="ED12" s="0" t="n">
        <v>0</v>
      </c>
      <c r="EE12" s="0" t="n">
        <v>0</v>
      </c>
      <c r="EF12" s="0" t="n">
        <v>0</v>
      </c>
      <c r="EG12" s="0" t="n">
        <v>0</v>
      </c>
      <c r="EH12" s="0" t="n">
        <v>0</v>
      </c>
      <c r="EI12" s="0" t="n">
        <v>0</v>
      </c>
      <c r="EJ12" s="0" t="n">
        <v>0</v>
      </c>
      <c r="EK12" s="0" t="n">
        <v>0</v>
      </c>
      <c r="EL12" s="0" t="n">
        <v>0</v>
      </c>
      <c r="EM12" s="0" t="n">
        <v>0</v>
      </c>
      <c r="EN12" s="0" t="n">
        <v>0</v>
      </c>
      <c r="EO12" s="0" t="n">
        <v>0</v>
      </c>
      <c r="EP12" s="0" t="n">
        <v>0</v>
      </c>
      <c r="EQ12" s="0" t="n">
        <v>0</v>
      </c>
      <c r="ER12" s="0" t="n">
        <v>0</v>
      </c>
      <c r="ES12" s="0" t="n">
        <v>0</v>
      </c>
      <c r="ET12" s="0" t="n">
        <v>0</v>
      </c>
      <c r="EU12" s="0" t="n">
        <v>0</v>
      </c>
      <c r="EV12" s="0" t="n">
        <v>0</v>
      </c>
      <c r="EW12" s="0" t="n">
        <v>0</v>
      </c>
      <c r="EX12" s="0" t="n">
        <v>0</v>
      </c>
      <c r="EY12" s="0" t="n">
        <v>0</v>
      </c>
      <c r="EZ12" s="0" t="n">
        <v>0</v>
      </c>
      <c r="FA12" s="0" t="n">
        <v>0</v>
      </c>
      <c r="FB12" s="0" t="n">
        <v>0</v>
      </c>
      <c r="FC12" s="0" t="n">
        <v>0</v>
      </c>
      <c r="FD12" s="0" t="n">
        <v>0</v>
      </c>
      <c r="FE12" s="0" t="n">
        <v>0</v>
      </c>
      <c r="FF12" s="0" t="n">
        <v>0</v>
      </c>
      <c r="FG12" s="0" t="n">
        <v>0</v>
      </c>
      <c r="FH12" s="0" t="n">
        <v>0</v>
      </c>
      <c r="FI12" s="0" t="n">
        <v>0</v>
      </c>
      <c r="FJ12" s="0" t="n">
        <v>0</v>
      </c>
      <c r="FK12" s="0" t="n">
        <v>0</v>
      </c>
      <c r="FL12" s="0" t="n">
        <v>0</v>
      </c>
      <c r="FM12" s="0" t="n">
        <v>0</v>
      </c>
      <c r="FN12" s="0" t="n">
        <v>0</v>
      </c>
      <c r="FO12" s="0" t="n">
        <v>0</v>
      </c>
      <c r="FP12" s="0" t="n">
        <v>0</v>
      </c>
      <c r="FQ12" s="0" t="n">
        <v>0</v>
      </c>
      <c r="FR12" s="0" t="n">
        <v>0</v>
      </c>
      <c r="FS12" s="0" t="n">
        <v>0</v>
      </c>
      <c r="FT12" s="0" t="n">
        <v>0</v>
      </c>
      <c r="FU12" s="0" t="n">
        <v>0</v>
      </c>
      <c r="FV12" s="0" t="n">
        <v>0</v>
      </c>
      <c r="FW12" s="0" t="n">
        <v>0</v>
      </c>
      <c r="FX12" s="0" t="n">
        <v>0</v>
      </c>
      <c r="FY12" s="0" t="n">
        <v>0</v>
      </c>
      <c r="FZ12" s="0" t="n">
        <v>0</v>
      </c>
      <c r="GA12" s="0" t="n">
        <v>0</v>
      </c>
      <c r="GB12" s="0" t="n">
        <v>0</v>
      </c>
      <c r="GC12" s="0" t="n">
        <v>0</v>
      </c>
      <c r="GD12" s="0" t="n">
        <v>0</v>
      </c>
      <c r="GE12" s="0" t="n">
        <v>0</v>
      </c>
      <c r="GF12" s="0" t="n">
        <v>0</v>
      </c>
      <c r="GG12" s="0" t="n">
        <v>0</v>
      </c>
      <c r="GH12" s="0" t="n">
        <v>0</v>
      </c>
      <c r="GI12" s="0" t="n">
        <v>0</v>
      </c>
      <c r="GJ12" s="0" t="n">
        <v>0</v>
      </c>
      <c r="GK12" s="0" t="n">
        <v>0</v>
      </c>
      <c r="GL12" s="0" t="n">
        <v>0</v>
      </c>
      <c r="GM12" s="0" t="n">
        <v>0</v>
      </c>
      <c r="GN12" s="0" t="n">
        <v>0</v>
      </c>
      <c r="GO12" s="0" t="n">
        <v>0</v>
      </c>
      <c r="GP12" s="0" t="n">
        <v>0</v>
      </c>
      <c r="GQ12" s="0" t="n">
        <v>0</v>
      </c>
    </row>
    <row r="13" customFormat="false" ht="12" hidden="false" customHeight="false" outlineLevel="0" collapsed="false">
      <c r="A13" s="0" t="n">
        <v>0</v>
      </c>
      <c r="B13" s="0" t="n">
        <v>9</v>
      </c>
      <c r="C13" s="0" t="n">
        <v>1</v>
      </c>
      <c r="D13" s="0" t="n">
        <v>0</v>
      </c>
      <c r="E13" s="0" t="n">
        <v>0</v>
      </c>
      <c r="F13" s="0" t="n">
        <v>2</v>
      </c>
      <c r="G13" s="0" t="n">
        <v>0</v>
      </c>
      <c r="H13" s="0" t="n">
        <v>0</v>
      </c>
      <c r="I13" s="0" t="n">
        <v>0</v>
      </c>
      <c r="J13" s="0" t="n">
        <v>1</v>
      </c>
      <c r="K13" s="0" t="n">
        <v>1</v>
      </c>
      <c r="L13" s="0" t="n">
        <v>0</v>
      </c>
      <c r="M13" s="0" t="n">
        <v>0</v>
      </c>
      <c r="N13" s="0" t="n">
        <v>0</v>
      </c>
      <c r="O13" s="0" t="n">
        <v>0</v>
      </c>
      <c r="P13" s="0" t="n">
        <v>0</v>
      </c>
      <c r="Q13" s="0" t="n">
        <v>0</v>
      </c>
      <c r="R13" s="0" t="n">
        <v>1</v>
      </c>
      <c r="S13" s="0" t="n">
        <v>1</v>
      </c>
      <c r="T13" s="0" t="n">
        <v>0</v>
      </c>
      <c r="U13" s="0" t="n">
        <v>0</v>
      </c>
      <c r="V13" s="0" t="n">
        <v>0</v>
      </c>
      <c r="W13" s="0" t="n">
        <v>0</v>
      </c>
      <c r="X13" s="0" t="n">
        <v>0</v>
      </c>
      <c r="Y13" s="0" t="n">
        <v>0</v>
      </c>
      <c r="Z13" s="0" t="n">
        <v>5</v>
      </c>
      <c r="AA13" s="0" t="n">
        <v>0</v>
      </c>
      <c r="AB13" s="0" t="n">
        <v>0</v>
      </c>
      <c r="AC13" s="0" t="n">
        <v>0</v>
      </c>
      <c r="AD13" s="0" t="n">
        <v>0</v>
      </c>
      <c r="AE13" s="0" t="n">
        <v>0</v>
      </c>
      <c r="AF13" s="0" t="n">
        <v>1</v>
      </c>
      <c r="AG13" s="0" t="n">
        <v>0</v>
      </c>
      <c r="AH13" s="0" t="n">
        <v>0</v>
      </c>
      <c r="AI13" s="0" t="n">
        <v>0</v>
      </c>
      <c r="AJ13" s="0" t="n">
        <v>0</v>
      </c>
      <c r="AK13" s="0" t="n">
        <v>0</v>
      </c>
      <c r="AL13" s="0" t="n">
        <v>0</v>
      </c>
      <c r="AM13" s="0" t="n">
        <v>0</v>
      </c>
      <c r="AN13" s="0" t="n">
        <v>2</v>
      </c>
      <c r="AO13" s="0" t="n">
        <v>0</v>
      </c>
      <c r="AP13" s="0" t="n">
        <v>0</v>
      </c>
      <c r="AQ13" s="0" t="n">
        <v>0</v>
      </c>
      <c r="AR13" s="0" t="n">
        <v>0</v>
      </c>
      <c r="AS13" s="0" t="n">
        <v>1</v>
      </c>
      <c r="AT13" s="0" t="n">
        <v>0</v>
      </c>
      <c r="AU13" s="0" t="n">
        <v>0</v>
      </c>
      <c r="AV13" s="0" t="n">
        <v>0</v>
      </c>
      <c r="AW13" s="0" t="n">
        <v>0</v>
      </c>
      <c r="AX13" s="0" t="n">
        <v>0</v>
      </c>
      <c r="AY13" s="0" t="n">
        <v>0</v>
      </c>
      <c r="AZ13" s="0" t="n">
        <v>1</v>
      </c>
      <c r="BA13" s="0" t="n">
        <v>0</v>
      </c>
      <c r="BB13" s="0" t="n">
        <v>0</v>
      </c>
      <c r="BC13" s="0" t="n">
        <v>0</v>
      </c>
      <c r="BD13" s="0" t="n">
        <v>0</v>
      </c>
      <c r="BE13" s="0" t="n">
        <v>0</v>
      </c>
      <c r="BF13" s="0" t="n">
        <v>0</v>
      </c>
      <c r="BG13" s="0" t="n">
        <v>1</v>
      </c>
      <c r="BH13" s="0" t="n">
        <v>2</v>
      </c>
      <c r="BI13" s="0" t="n">
        <v>4</v>
      </c>
      <c r="BJ13" s="0" t="n">
        <v>0</v>
      </c>
      <c r="BK13" s="0" t="n">
        <v>2</v>
      </c>
      <c r="BL13" s="0" t="n">
        <v>0</v>
      </c>
      <c r="BM13" s="0" t="n">
        <v>0</v>
      </c>
      <c r="BN13" s="0" t="n">
        <v>0</v>
      </c>
      <c r="BO13" s="0" t="n">
        <v>0</v>
      </c>
      <c r="BP13" s="0" t="n">
        <v>5</v>
      </c>
      <c r="BQ13" s="0" t="n">
        <v>0</v>
      </c>
      <c r="BR13" s="0" t="n">
        <v>0</v>
      </c>
      <c r="BS13" s="0" t="n">
        <v>0</v>
      </c>
      <c r="BT13" s="0" t="n">
        <v>0</v>
      </c>
      <c r="BU13" s="0" t="n">
        <v>1</v>
      </c>
      <c r="BV13" s="0" t="n">
        <v>0</v>
      </c>
      <c r="BW13" s="0" t="n">
        <v>0</v>
      </c>
      <c r="BX13" s="0" t="n">
        <v>0</v>
      </c>
      <c r="BY13" s="0" t="n">
        <v>1</v>
      </c>
      <c r="BZ13" s="0" t="n">
        <v>0</v>
      </c>
      <c r="CA13" s="0" t="n">
        <v>0</v>
      </c>
      <c r="CB13" s="0" t="n">
        <v>1</v>
      </c>
      <c r="CC13" s="0" t="n">
        <v>0</v>
      </c>
      <c r="CD13" s="0" t="n">
        <v>1</v>
      </c>
      <c r="CE13" s="0" t="n">
        <v>1</v>
      </c>
      <c r="CF13" s="0" t="n">
        <v>0</v>
      </c>
      <c r="CG13" s="0" t="n">
        <v>0</v>
      </c>
      <c r="CH13" s="0" t="n">
        <v>0</v>
      </c>
      <c r="CI13" s="0" t="n">
        <v>0</v>
      </c>
      <c r="CJ13" s="0" t="n">
        <v>0</v>
      </c>
      <c r="CK13" s="0" t="n">
        <v>1</v>
      </c>
      <c r="CL13" s="0" t="n">
        <v>3</v>
      </c>
      <c r="CM13" s="0" t="n">
        <v>0</v>
      </c>
      <c r="CN13" s="0" t="n">
        <v>3</v>
      </c>
      <c r="CO13" s="0" t="n">
        <v>1</v>
      </c>
      <c r="CP13" s="0" t="n">
        <v>0</v>
      </c>
      <c r="CQ13" s="0" t="n">
        <v>1</v>
      </c>
      <c r="CR13" s="0" t="n">
        <v>0</v>
      </c>
      <c r="CS13" s="0" t="n">
        <v>1</v>
      </c>
      <c r="CT13" s="0" t="n">
        <v>0</v>
      </c>
      <c r="CU13" s="0" t="n">
        <v>0</v>
      </c>
      <c r="CV13" s="0" t="n">
        <v>0</v>
      </c>
      <c r="CW13" s="0" t="n">
        <v>0</v>
      </c>
      <c r="CX13" s="0" t="n">
        <v>0</v>
      </c>
      <c r="CY13" s="0" t="n">
        <v>2</v>
      </c>
      <c r="CZ13" s="0" t="n">
        <v>0</v>
      </c>
      <c r="DA13" s="0" t="n">
        <v>6</v>
      </c>
      <c r="DB13" s="0" t="n">
        <v>0</v>
      </c>
      <c r="DC13" s="0" t="n">
        <v>0</v>
      </c>
      <c r="DD13" s="0" t="n">
        <v>0</v>
      </c>
      <c r="DE13" s="0" t="n">
        <v>0</v>
      </c>
      <c r="DF13" s="0" t="n">
        <v>1</v>
      </c>
      <c r="DG13" s="0" t="n">
        <v>0</v>
      </c>
      <c r="DH13" s="0" t="n">
        <v>0</v>
      </c>
      <c r="DI13" s="0" t="n">
        <v>0</v>
      </c>
      <c r="DJ13" s="0" t="n">
        <v>0</v>
      </c>
      <c r="DK13" s="0" t="n">
        <v>0</v>
      </c>
      <c r="DL13" s="0" t="n">
        <v>0</v>
      </c>
      <c r="DM13" s="0" t="n">
        <v>0</v>
      </c>
      <c r="DN13" s="0" t="n">
        <v>0</v>
      </c>
      <c r="DO13" s="0" t="n">
        <v>1</v>
      </c>
      <c r="DP13" s="0" t="n">
        <v>8</v>
      </c>
      <c r="DQ13" s="0" t="n">
        <v>1</v>
      </c>
      <c r="DR13" s="0" t="n">
        <v>0</v>
      </c>
      <c r="DS13" s="0" t="n">
        <v>0</v>
      </c>
      <c r="DT13" s="0" t="n">
        <v>0</v>
      </c>
      <c r="DU13" s="0" t="n">
        <v>0</v>
      </c>
      <c r="DV13" s="0" t="n">
        <v>0</v>
      </c>
      <c r="DW13" s="0" t="n">
        <v>0</v>
      </c>
      <c r="DX13" s="0" t="n">
        <v>0</v>
      </c>
      <c r="DY13" s="0" t="n">
        <v>0</v>
      </c>
      <c r="DZ13" s="0" t="n">
        <v>0</v>
      </c>
      <c r="EA13" s="0" t="n">
        <v>0</v>
      </c>
      <c r="EB13" s="0" t="n">
        <v>0</v>
      </c>
      <c r="EC13" s="0" t="n">
        <v>0</v>
      </c>
      <c r="ED13" s="0" t="n">
        <v>0</v>
      </c>
      <c r="EE13" s="0" t="n">
        <v>0</v>
      </c>
      <c r="EF13" s="0" t="n">
        <v>0</v>
      </c>
      <c r="EG13" s="0" t="n">
        <v>0</v>
      </c>
      <c r="EH13" s="0" t="n">
        <v>0</v>
      </c>
      <c r="EI13" s="0" t="n">
        <v>1</v>
      </c>
      <c r="EJ13" s="0" t="n">
        <v>0</v>
      </c>
      <c r="EK13" s="0" t="n">
        <v>0</v>
      </c>
      <c r="EL13" s="0" t="n">
        <v>2</v>
      </c>
      <c r="EM13" s="0" t="n">
        <v>0</v>
      </c>
      <c r="EN13" s="0" t="n">
        <v>0</v>
      </c>
      <c r="EO13" s="0" t="n">
        <v>0</v>
      </c>
      <c r="EP13" s="0" t="n">
        <v>0</v>
      </c>
      <c r="EQ13" s="0" t="n">
        <v>0</v>
      </c>
      <c r="ER13" s="0" t="n">
        <v>0</v>
      </c>
      <c r="ES13" s="0" t="n">
        <v>0</v>
      </c>
      <c r="ET13" s="0" t="n">
        <v>0</v>
      </c>
      <c r="EU13" s="0" t="n">
        <v>0</v>
      </c>
      <c r="EV13" s="0" t="n">
        <v>1</v>
      </c>
      <c r="EW13" s="0" t="n">
        <v>0</v>
      </c>
      <c r="EX13" s="0" t="n">
        <v>2</v>
      </c>
      <c r="EY13" s="0" t="n">
        <v>0</v>
      </c>
      <c r="EZ13" s="0" t="n">
        <v>0</v>
      </c>
      <c r="FA13" s="0" t="n">
        <v>0</v>
      </c>
      <c r="FB13" s="0" t="n">
        <v>0</v>
      </c>
      <c r="FC13" s="0" t="n">
        <v>1</v>
      </c>
      <c r="FD13" s="0" t="n">
        <v>0</v>
      </c>
      <c r="FE13" s="0" t="n">
        <v>0</v>
      </c>
      <c r="FF13" s="0" t="n">
        <v>0</v>
      </c>
      <c r="FG13" s="0" t="n">
        <v>0</v>
      </c>
      <c r="FH13" s="0" t="n">
        <v>0</v>
      </c>
      <c r="FI13" s="0" t="n">
        <v>1</v>
      </c>
      <c r="FJ13" s="0" t="n">
        <v>0</v>
      </c>
      <c r="FK13" s="0" t="n">
        <v>0</v>
      </c>
      <c r="FL13" s="0" t="n">
        <v>0</v>
      </c>
      <c r="FM13" s="0" t="n">
        <v>0</v>
      </c>
      <c r="FN13" s="0" t="n">
        <v>0</v>
      </c>
      <c r="FO13" s="0" t="n">
        <v>0</v>
      </c>
      <c r="FP13" s="0" t="n">
        <v>0</v>
      </c>
      <c r="FQ13" s="0" t="n">
        <v>0</v>
      </c>
      <c r="FR13" s="0" t="n">
        <v>0</v>
      </c>
      <c r="FS13" s="0" t="n">
        <v>0</v>
      </c>
      <c r="FT13" s="0" t="n">
        <v>0</v>
      </c>
      <c r="FU13" s="0" t="n">
        <v>0</v>
      </c>
      <c r="FV13" s="0" t="n">
        <v>3</v>
      </c>
      <c r="FW13" s="0" t="n">
        <v>0</v>
      </c>
      <c r="FX13" s="0" t="n">
        <v>0</v>
      </c>
      <c r="FY13" s="0" t="n">
        <v>0</v>
      </c>
      <c r="FZ13" s="0" t="n">
        <v>0</v>
      </c>
      <c r="GA13" s="0" t="n">
        <v>0</v>
      </c>
      <c r="GB13" s="0" t="n">
        <v>0</v>
      </c>
      <c r="GC13" s="0" t="n">
        <v>0</v>
      </c>
      <c r="GD13" s="0" t="n">
        <v>1</v>
      </c>
      <c r="GE13" s="0" t="n">
        <v>0</v>
      </c>
      <c r="GF13" s="0" t="n">
        <v>0</v>
      </c>
      <c r="GG13" s="0" t="n">
        <v>0</v>
      </c>
      <c r="GH13" s="0" t="n">
        <v>0</v>
      </c>
      <c r="GI13" s="0" t="n">
        <v>0</v>
      </c>
      <c r="GJ13" s="0" t="n">
        <v>0</v>
      </c>
      <c r="GK13" s="0" t="n">
        <v>0</v>
      </c>
      <c r="GL13" s="0" t="n">
        <v>0</v>
      </c>
      <c r="GM13" s="0" t="n">
        <v>0</v>
      </c>
      <c r="GN13" s="0" t="n">
        <v>0</v>
      </c>
      <c r="GO13" s="0" t="n">
        <v>0</v>
      </c>
      <c r="GP13" s="0" t="n">
        <v>0</v>
      </c>
      <c r="GQ13" s="0" t="n">
        <v>4</v>
      </c>
    </row>
    <row r="14" customFormat="false" ht="12" hidden="false" customHeight="false" outlineLevel="0" collapsed="false">
      <c r="A14" s="0" t="n">
        <v>9</v>
      </c>
      <c r="B14" s="0" t="n">
        <v>9</v>
      </c>
      <c r="C14" s="0" t="n">
        <v>1</v>
      </c>
      <c r="D14" s="0" t="n">
        <v>1</v>
      </c>
      <c r="E14" s="0" t="n">
        <v>0</v>
      </c>
      <c r="F14" s="0" t="n">
        <v>1</v>
      </c>
      <c r="G14" s="0" t="n">
        <v>1</v>
      </c>
      <c r="H14" s="0" t="n">
        <v>0</v>
      </c>
      <c r="I14" s="0" t="n">
        <v>0</v>
      </c>
      <c r="J14" s="0" t="n">
        <v>1</v>
      </c>
      <c r="K14" s="0" t="n">
        <v>1</v>
      </c>
      <c r="L14" s="0" t="n">
        <v>0</v>
      </c>
      <c r="M14" s="0" t="n">
        <v>0</v>
      </c>
      <c r="N14" s="0" t="n">
        <v>0</v>
      </c>
      <c r="O14" s="0" t="n">
        <v>0</v>
      </c>
      <c r="P14" s="0" t="n">
        <v>2</v>
      </c>
      <c r="Q14" s="0" t="n">
        <v>0</v>
      </c>
      <c r="R14" s="0" t="n">
        <v>1</v>
      </c>
      <c r="S14" s="0" t="n">
        <v>2</v>
      </c>
      <c r="T14" s="0" t="n">
        <v>0</v>
      </c>
      <c r="U14" s="0" t="n">
        <v>0</v>
      </c>
      <c r="V14" s="0" t="n">
        <v>1</v>
      </c>
      <c r="W14" s="0" t="n">
        <v>2</v>
      </c>
      <c r="X14" s="0" t="n">
        <v>0</v>
      </c>
      <c r="Y14" s="0" t="n">
        <v>0</v>
      </c>
      <c r="Z14" s="0" t="n">
        <v>4</v>
      </c>
      <c r="AA14" s="0" t="n">
        <v>0</v>
      </c>
      <c r="AB14" s="0" t="n">
        <v>0</v>
      </c>
      <c r="AC14" s="0" t="n">
        <v>2</v>
      </c>
      <c r="AD14" s="0" t="n">
        <v>0</v>
      </c>
      <c r="AE14" s="0" t="n">
        <v>0</v>
      </c>
      <c r="AF14" s="0" t="n">
        <v>4</v>
      </c>
      <c r="AG14" s="0" t="n">
        <v>1</v>
      </c>
      <c r="AH14" s="0" t="n">
        <v>2</v>
      </c>
      <c r="AI14" s="0" t="n">
        <v>0</v>
      </c>
      <c r="AJ14" s="0" t="n">
        <v>0</v>
      </c>
      <c r="AK14" s="0" t="n">
        <v>1</v>
      </c>
      <c r="AL14" s="0" t="n">
        <v>1</v>
      </c>
      <c r="AM14" s="0" t="n">
        <v>2</v>
      </c>
      <c r="AN14" s="0" t="n">
        <v>3</v>
      </c>
      <c r="AO14" s="0" t="n">
        <v>1</v>
      </c>
      <c r="AP14" s="0" t="n">
        <v>1</v>
      </c>
      <c r="AQ14" s="0" t="n">
        <v>1</v>
      </c>
      <c r="AR14" s="0" t="n">
        <v>0</v>
      </c>
      <c r="AS14" s="0" t="n">
        <v>1</v>
      </c>
      <c r="AT14" s="0" t="n">
        <v>0</v>
      </c>
      <c r="AU14" s="0" t="n">
        <v>0</v>
      </c>
      <c r="AV14" s="0" t="n">
        <v>0</v>
      </c>
      <c r="AW14" s="0" t="n">
        <v>1</v>
      </c>
      <c r="AX14" s="0" t="n">
        <v>0</v>
      </c>
      <c r="AY14" s="0" t="n">
        <v>3</v>
      </c>
      <c r="AZ14" s="0" t="n">
        <v>1</v>
      </c>
      <c r="BA14" s="0" t="n">
        <v>0</v>
      </c>
      <c r="BB14" s="0" t="n">
        <v>0</v>
      </c>
      <c r="BC14" s="0" t="n">
        <v>0</v>
      </c>
      <c r="BD14" s="0" t="n">
        <v>1</v>
      </c>
      <c r="BE14" s="0" t="n">
        <v>0</v>
      </c>
      <c r="BF14" s="0" t="n">
        <v>3</v>
      </c>
      <c r="BG14" s="0" t="n">
        <v>0</v>
      </c>
      <c r="BH14" s="0" t="n">
        <v>2</v>
      </c>
      <c r="BI14" s="0" t="n">
        <v>5</v>
      </c>
      <c r="BJ14" s="0" t="n">
        <v>1</v>
      </c>
      <c r="BK14" s="0" t="n">
        <v>5</v>
      </c>
      <c r="BL14" s="0" t="n">
        <v>0</v>
      </c>
      <c r="BM14" s="0" t="n">
        <v>2</v>
      </c>
      <c r="BN14" s="0" t="n">
        <v>0</v>
      </c>
      <c r="BO14" s="0" t="n">
        <v>0</v>
      </c>
      <c r="BP14" s="0" t="n">
        <v>1</v>
      </c>
      <c r="BQ14" s="0" t="n">
        <v>0</v>
      </c>
      <c r="BR14" s="0" t="n">
        <v>0</v>
      </c>
      <c r="BS14" s="0" t="n">
        <v>1</v>
      </c>
      <c r="BT14" s="0" t="n">
        <v>2</v>
      </c>
      <c r="BU14" s="0" t="n">
        <v>2</v>
      </c>
      <c r="BV14" s="0" t="n">
        <v>1</v>
      </c>
      <c r="BW14" s="0" t="n">
        <v>1</v>
      </c>
      <c r="BX14" s="0" t="n">
        <v>3</v>
      </c>
      <c r="BY14" s="0" t="n">
        <v>5</v>
      </c>
      <c r="BZ14" s="0" t="n">
        <v>2</v>
      </c>
      <c r="CA14" s="0" t="n">
        <v>1</v>
      </c>
      <c r="CB14" s="0" t="n">
        <v>1</v>
      </c>
      <c r="CC14" s="0" t="n">
        <v>2</v>
      </c>
      <c r="CD14" s="0" t="n">
        <v>1</v>
      </c>
      <c r="CE14" s="0" t="n">
        <v>4</v>
      </c>
      <c r="CF14" s="0" t="n">
        <v>0</v>
      </c>
      <c r="CG14" s="0" t="n">
        <v>0</v>
      </c>
      <c r="CH14" s="0" t="n">
        <v>2</v>
      </c>
      <c r="CI14" s="0" t="n">
        <v>0</v>
      </c>
      <c r="CJ14" s="0" t="n">
        <v>2</v>
      </c>
      <c r="CK14" s="0" t="n">
        <v>0</v>
      </c>
      <c r="CL14" s="0" t="n">
        <v>1</v>
      </c>
      <c r="CM14" s="0" t="n">
        <v>1</v>
      </c>
      <c r="CN14" s="0" t="n">
        <v>2</v>
      </c>
      <c r="CO14" s="0" t="n">
        <v>3</v>
      </c>
      <c r="CP14" s="0" t="n">
        <v>1</v>
      </c>
      <c r="CQ14" s="0" t="n">
        <v>2</v>
      </c>
      <c r="CR14" s="0" t="n">
        <v>2</v>
      </c>
      <c r="CS14" s="0" t="n">
        <v>1</v>
      </c>
      <c r="CT14" s="0" t="n">
        <v>2</v>
      </c>
      <c r="CU14" s="0" t="n">
        <v>1</v>
      </c>
      <c r="CV14" s="0" t="n">
        <v>1</v>
      </c>
      <c r="CW14" s="0" t="n">
        <v>2</v>
      </c>
      <c r="CX14" s="0" t="n">
        <v>1</v>
      </c>
      <c r="CY14" s="0" t="n">
        <v>4</v>
      </c>
      <c r="CZ14" s="0" t="n">
        <v>0</v>
      </c>
      <c r="DA14" s="0" t="n">
        <v>7</v>
      </c>
      <c r="DB14" s="0" t="n">
        <v>1</v>
      </c>
      <c r="DC14" s="0" t="n">
        <v>0</v>
      </c>
      <c r="DD14" s="0" t="n">
        <v>0</v>
      </c>
      <c r="DE14" s="0" t="n">
        <v>0</v>
      </c>
      <c r="DF14" s="0" t="n">
        <v>2</v>
      </c>
      <c r="DG14" s="0" t="n">
        <v>0</v>
      </c>
      <c r="DH14" s="0" t="n">
        <v>0</v>
      </c>
      <c r="DI14" s="0" t="n">
        <v>0</v>
      </c>
      <c r="DJ14" s="0" t="n">
        <v>0</v>
      </c>
      <c r="DK14" s="0" t="n">
        <v>0</v>
      </c>
      <c r="DL14" s="0" t="n">
        <v>5</v>
      </c>
      <c r="DM14" s="0" t="n">
        <v>0</v>
      </c>
      <c r="DN14" s="0" t="n">
        <v>0</v>
      </c>
      <c r="DO14" s="0" t="n">
        <v>0</v>
      </c>
      <c r="DP14" s="0" t="n">
        <v>6</v>
      </c>
      <c r="DQ14" s="0" t="n">
        <v>4</v>
      </c>
      <c r="DR14" s="0" t="n">
        <v>0</v>
      </c>
      <c r="DS14" s="0" t="n">
        <v>0</v>
      </c>
      <c r="DT14" s="0" t="n">
        <v>1</v>
      </c>
      <c r="DU14" s="0" t="n">
        <v>0</v>
      </c>
      <c r="DV14" s="0" t="n">
        <v>0</v>
      </c>
      <c r="DW14" s="0" t="n">
        <v>0</v>
      </c>
      <c r="DX14" s="0" t="n">
        <v>0</v>
      </c>
      <c r="DY14" s="0" t="n">
        <v>0</v>
      </c>
      <c r="DZ14" s="0" t="n">
        <v>0</v>
      </c>
      <c r="EA14" s="0" t="n">
        <v>4</v>
      </c>
      <c r="EB14" s="0" t="n">
        <v>0</v>
      </c>
      <c r="EC14" s="0" t="n">
        <v>0</v>
      </c>
      <c r="ED14" s="0" t="n">
        <v>0</v>
      </c>
      <c r="EE14" s="0" t="n">
        <v>0</v>
      </c>
      <c r="EF14" s="0" t="n">
        <v>2</v>
      </c>
      <c r="EG14" s="0" t="n">
        <v>1</v>
      </c>
      <c r="EH14" s="0" t="n">
        <v>0</v>
      </c>
      <c r="EI14" s="0" t="n">
        <v>7</v>
      </c>
      <c r="EJ14" s="0" t="n">
        <v>0</v>
      </c>
      <c r="EK14" s="0" t="n">
        <v>0</v>
      </c>
      <c r="EL14" s="0" t="n">
        <v>2</v>
      </c>
      <c r="EM14" s="0" t="n">
        <v>0</v>
      </c>
      <c r="EN14" s="0" t="n">
        <v>0</v>
      </c>
      <c r="EO14" s="0" t="n">
        <v>0</v>
      </c>
      <c r="EP14" s="0" t="n">
        <v>4</v>
      </c>
      <c r="EQ14" s="0" t="n">
        <v>3</v>
      </c>
      <c r="ER14" s="0" t="n">
        <v>1</v>
      </c>
      <c r="ES14" s="0" t="n">
        <v>0</v>
      </c>
      <c r="ET14" s="0" t="n">
        <v>0</v>
      </c>
      <c r="EU14" s="0" t="n">
        <v>0</v>
      </c>
      <c r="EV14" s="0" t="n">
        <v>0</v>
      </c>
      <c r="EW14" s="0" t="n">
        <v>0</v>
      </c>
      <c r="EX14" s="0" t="n">
        <v>1</v>
      </c>
      <c r="EY14" s="0" t="n">
        <v>0</v>
      </c>
      <c r="EZ14" s="0" t="n">
        <v>0</v>
      </c>
      <c r="FA14" s="0" t="n">
        <v>2</v>
      </c>
      <c r="FB14" s="0" t="n">
        <v>0</v>
      </c>
      <c r="FC14" s="0" t="n">
        <v>1</v>
      </c>
      <c r="FD14" s="0" t="n">
        <v>0</v>
      </c>
      <c r="FE14" s="0" t="n">
        <v>0</v>
      </c>
      <c r="FF14" s="0" t="n">
        <v>0</v>
      </c>
      <c r="FG14" s="0" t="n">
        <v>0</v>
      </c>
      <c r="FH14" s="0" t="n">
        <v>0</v>
      </c>
      <c r="FI14" s="0" t="n">
        <v>2</v>
      </c>
      <c r="FJ14" s="0" t="n">
        <v>0</v>
      </c>
      <c r="FK14" s="0" t="n">
        <v>1</v>
      </c>
      <c r="FL14" s="0" t="n">
        <v>0</v>
      </c>
      <c r="FM14" s="0" t="n">
        <v>0</v>
      </c>
      <c r="FN14" s="0" t="n">
        <v>0</v>
      </c>
      <c r="FO14" s="0" t="n">
        <v>0</v>
      </c>
      <c r="FP14" s="0" t="n">
        <v>0</v>
      </c>
      <c r="FQ14" s="0" t="n">
        <v>0</v>
      </c>
      <c r="FR14" s="0" t="n">
        <v>0</v>
      </c>
      <c r="FS14" s="0" t="n">
        <v>0</v>
      </c>
      <c r="FT14" s="0" t="n">
        <v>0</v>
      </c>
      <c r="FU14" s="0" t="n">
        <v>0</v>
      </c>
      <c r="FV14" s="0" t="n">
        <v>6</v>
      </c>
      <c r="FW14" s="0" t="n">
        <v>2</v>
      </c>
      <c r="FX14" s="0" t="n">
        <v>0</v>
      </c>
      <c r="FY14" s="0" t="n">
        <v>2</v>
      </c>
      <c r="FZ14" s="0" t="n">
        <v>0</v>
      </c>
      <c r="GA14" s="0" t="n">
        <v>0</v>
      </c>
      <c r="GB14" s="0" t="n">
        <v>0</v>
      </c>
      <c r="GC14" s="0" t="n">
        <v>2</v>
      </c>
      <c r="GD14" s="0" t="n">
        <v>0</v>
      </c>
      <c r="GE14" s="0" t="n">
        <v>0</v>
      </c>
      <c r="GF14" s="0" t="n">
        <v>1</v>
      </c>
      <c r="GG14" s="0" t="n">
        <v>1</v>
      </c>
      <c r="GH14" s="0" t="n">
        <v>0</v>
      </c>
      <c r="GI14" s="0" t="n">
        <v>0</v>
      </c>
      <c r="GJ14" s="0" t="n">
        <v>0</v>
      </c>
      <c r="GK14" s="0" t="n">
        <v>0</v>
      </c>
      <c r="GL14" s="0" t="n">
        <v>0</v>
      </c>
      <c r="GM14" s="0" t="n">
        <v>0</v>
      </c>
      <c r="GN14" s="0" t="n">
        <v>0</v>
      </c>
      <c r="GO14" s="0" t="n">
        <v>1</v>
      </c>
      <c r="GP14" s="0" t="n">
        <v>3</v>
      </c>
      <c r="GQ14" s="0" t="n">
        <v>5</v>
      </c>
    </row>
    <row r="15" customFormat="false" ht="12" hidden="false" customHeight="false" outlineLevel="0" collapsed="false">
      <c r="A15" s="0" t="n">
        <v>9</v>
      </c>
      <c r="B15" s="0" t="n">
        <v>9</v>
      </c>
      <c r="C15" s="0" t="n">
        <v>1</v>
      </c>
      <c r="D15" s="0" t="n">
        <v>2</v>
      </c>
      <c r="E15" s="0" t="n">
        <v>0</v>
      </c>
      <c r="F15" s="0" t="n">
        <v>1</v>
      </c>
      <c r="G15" s="0" t="n">
        <v>1</v>
      </c>
      <c r="H15" s="0" t="n">
        <v>0</v>
      </c>
      <c r="I15" s="0" t="n">
        <v>2</v>
      </c>
      <c r="J15" s="0" t="n">
        <v>1</v>
      </c>
      <c r="K15" s="0" t="n">
        <v>2</v>
      </c>
      <c r="L15" s="0" t="n">
        <v>0</v>
      </c>
      <c r="M15" s="0" t="n">
        <v>0</v>
      </c>
      <c r="N15" s="0" t="n">
        <v>0</v>
      </c>
      <c r="O15" s="0" t="n">
        <v>0</v>
      </c>
      <c r="P15" s="0" t="n">
        <v>3</v>
      </c>
      <c r="Q15" s="0" t="n">
        <v>0</v>
      </c>
      <c r="R15" s="0" t="n">
        <v>1</v>
      </c>
      <c r="S15" s="0" t="n">
        <v>2</v>
      </c>
      <c r="T15" s="0" t="n">
        <v>0</v>
      </c>
      <c r="U15" s="0" t="n">
        <v>0</v>
      </c>
      <c r="V15" s="0" t="n">
        <v>1</v>
      </c>
      <c r="W15" s="0" t="n">
        <v>3</v>
      </c>
      <c r="X15" s="0" t="n">
        <v>0</v>
      </c>
      <c r="Y15" s="0" t="n">
        <v>0</v>
      </c>
      <c r="Z15" s="0" t="n">
        <v>5</v>
      </c>
      <c r="AA15" s="0" t="n">
        <v>0</v>
      </c>
      <c r="AB15" s="0" t="n">
        <v>0</v>
      </c>
      <c r="AC15" s="0" t="n">
        <v>2</v>
      </c>
      <c r="AD15" s="0" t="n">
        <v>0</v>
      </c>
      <c r="AE15" s="0" t="n">
        <v>0</v>
      </c>
      <c r="AF15" s="0" t="n">
        <v>4</v>
      </c>
      <c r="AG15" s="0" t="n">
        <v>1</v>
      </c>
      <c r="AH15" s="0" t="n">
        <v>2</v>
      </c>
      <c r="AI15" s="0" t="n">
        <v>0</v>
      </c>
      <c r="AJ15" s="0" t="n">
        <v>0</v>
      </c>
      <c r="AK15" s="0" t="n">
        <v>1</v>
      </c>
      <c r="AL15" s="0" t="n">
        <v>2</v>
      </c>
      <c r="AM15" s="0" t="n">
        <v>2</v>
      </c>
      <c r="AN15" s="0" t="n">
        <v>2</v>
      </c>
      <c r="AO15" s="0" t="n">
        <v>0</v>
      </c>
      <c r="AP15" s="0" t="n">
        <v>1</v>
      </c>
      <c r="AQ15" s="0" t="n">
        <v>0</v>
      </c>
      <c r="AR15" s="0" t="n">
        <v>0</v>
      </c>
      <c r="AS15" s="0" t="n">
        <v>1</v>
      </c>
      <c r="AT15" s="0" t="n">
        <v>0</v>
      </c>
      <c r="AU15" s="0" t="n">
        <v>0</v>
      </c>
      <c r="AV15" s="0" t="n">
        <v>0</v>
      </c>
      <c r="AW15" s="0" t="n">
        <v>1</v>
      </c>
      <c r="AX15" s="0" t="n">
        <v>0</v>
      </c>
      <c r="AY15" s="0" t="n">
        <v>3</v>
      </c>
      <c r="AZ15" s="0" t="n">
        <v>1</v>
      </c>
      <c r="BA15" s="0" t="n">
        <v>0</v>
      </c>
      <c r="BB15" s="0" t="n">
        <v>0</v>
      </c>
      <c r="BC15" s="0" t="n">
        <v>0</v>
      </c>
      <c r="BD15" s="0" t="n">
        <v>1</v>
      </c>
      <c r="BE15" s="0" t="n">
        <v>0</v>
      </c>
      <c r="BF15" s="0" t="n">
        <v>2</v>
      </c>
      <c r="BG15" s="0" t="n">
        <v>0</v>
      </c>
      <c r="BH15" s="0" t="n">
        <v>0</v>
      </c>
      <c r="BI15" s="0" t="n">
        <v>6</v>
      </c>
      <c r="BJ15" s="0" t="n">
        <v>1</v>
      </c>
      <c r="BK15" s="0" t="n">
        <v>3</v>
      </c>
      <c r="BL15" s="0" t="n">
        <v>0</v>
      </c>
      <c r="BM15" s="0" t="n">
        <v>2</v>
      </c>
      <c r="BN15" s="0" t="n">
        <v>0</v>
      </c>
      <c r="BO15" s="0" t="n">
        <v>0</v>
      </c>
      <c r="BP15" s="0" t="n">
        <v>2</v>
      </c>
      <c r="BQ15" s="0" t="n">
        <v>0</v>
      </c>
      <c r="BR15" s="0" t="n">
        <v>0</v>
      </c>
      <c r="BS15" s="0" t="n">
        <v>1</v>
      </c>
      <c r="BT15" s="0" t="n">
        <v>3</v>
      </c>
      <c r="BU15" s="0" t="n">
        <v>2</v>
      </c>
      <c r="BV15" s="0" t="n">
        <v>1</v>
      </c>
      <c r="BW15" s="0" t="n">
        <v>1</v>
      </c>
      <c r="BX15" s="0" t="n">
        <v>2</v>
      </c>
      <c r="BY15" s="0" t="n">
        <v>6</v>
      </c>
      <c r="BZ15" s="0" t="n">
        <v>2</v>
      </c>
      <c r="CA15" s="0" t="n">
        <v>1</v>
      </c>
      <c r="CB15" s="0" t="n">
        <v>1</v>
      </c>
      <c r="CC15" s="0" t="n">
        <v>2</v>
      </c>
      <c r="CD15" s="0" t="n">
        <v>0</v>
      </c>
      <c r="CE15" s="0" t="n">
        <v>3</v>
      </c>
      <c r="CF15" s="0" t="n">
        <v>0</v>
      </c>
      <c r="CG15" s="0" t="n">
        <v>0</v>
      </c>
      <c r="CH15" s="0" t="n">
        <v>3</v>
      </c>
      <c r="CI15" s="0" t="n">
        <v>0</v>
      </c>
      <c r="CJ15" s="0" t="n">
        <v>2</v>
      </c>
      <c r="CK15" s="0" t="n">
        <v>0</v>
      </c>
      <c r="CL15" s="0" t="n">
        <v>1</v>
      </c>
      <c r="CM15" s="0" t="n">
        <v>1</v>
      </c>
      <c r="CN15" s="0" t="n">
        <v>3</v>
      </c>
      <c r="CO15" s="0" t="n">
        <v>3</v>
      </c>
      <c r="CP15" s="0" t="n">
        <v>1</v>
      </c>
      <c r="CQ15" s="0" t="n">
        <v>2</v>
      </c>
      <c r="CR15" s="0" t="n">
        <v>2</v>
      </c>
      <c r="CS15" s="0" t="n">
        <v>1</v>
      </c>
      <c r="CT15" s="0" t="n">
        <v>2</v>
      </c>
      <c r="CU15" s="0" t="n">
        <v>2</v>
      </c>
      <c r="CV15" s="0" t="n">
        <v>0</v>
      </c>
      <c r="CW15" s="0" t="n">
        <v>3</v>
      </c>
      <c r="CX15" s="0" t="n">
        <v>1</v>
      </c>
      <c r="CY15" s="0" t="n">
        <v>4</v>
      </c>
      <c r="CZ15" s="0" t="n">
        <v>0</v>
      </c>
      <c r="DA15" s="0" t="n">
        <v>8</v>
      </c>
      <c r="DB15" s="0" t="n">
        <v>1</v>
      </c>
      <c r="DC15" s="0" t="n">
        <v>0</v>
      </c>
      <c r="DD15" s="0" t="n">
        <v>0</v>
      </c>
      <c r="DE15" s="0" t="n">
        <v>0</v>
      </c>
      <c r="DF15" s="0" t="n">
        <v>3</v>
      </c>
      <c r="DG15" s="0" t="n">
        <v>0</v>
      </c>
      <c r="DH15" s="0" t="n">
        <v>0</v>
      </c>
      <c r="DI15" s="0" t="n">
        <v>0</v>
      </c>
      <c r="DJ15" s="0" t="n">
        <v>0</v>
      </c>
      <c r="DK15" s="0" t="n">
        <v>0</v>
      </c>
      <c r="DL15" s="0" t="n">
        <v>5</v>
      </c>
      <c r="DM15" s="0" t="n">
        <v>0</v>
      </c>
      <c r="DN15" s="0" t="n">
        <v>0</v>
      </c>
      <c r="DO15" s="0" t="n">
        <v>0</v>
      </c>
      <c r="DP15" s="0" t="n">
        <v>8</v>
      </c>
      <c r="DQ15" s="0" t="n">
        <v>4</v>
      </c>
      <c r="DR15" s="0" t="n">
        <v>1</v>
      </c>
      <c r="DS15" s="0" t="n">
        <v>0</v>
      </c>
      <c r="DT15" s="0" t="n">
        <v>0</v>
      </c>
      <c r="DU15" s="0" t="n">
        <v>0</v>
      </c>
      <c r="DV15" s="0" t="n">
        <v>0</v>
      </c>
      <c r="DW15" s="0" t="n">
        <v>0</v>
      </c>
      <c r="DX15" s="0" t="n">
        <v>0</v>
      </c>
      <c r="DY15" s="0" t="n">
        <v>0</v>
      </c>
      <c r="DZ15" s="0" t="n">
        <v>0</v>
      </c>
      <c r="EA15" s="0" t="n">
        <v>4</v>
      </c>
      <c r="EB15" s="0" t="n">
        <v>0</v>
      </c>
      <c r="EC15" s="0" t="n">
        <v>0</v>
      </c>
      <c r="ED15" s="0" t="n">
        <v>1</v>
      </c>
      <c r="EE15" s="0" t="n">
        <v>0</v>
      </c>
      <c r="EF15" s="0" t="n">
        <v>2</v>
      </c>
      <c r="EG15" s="0" t="n">
        <v>0</v>
      </c>
      <c r="EH15" s="0" t="n">
        <v>0</v>
      </c>
      <c r="EI15" s="0" t="n">
        <v>6</v>
      </c>
      <c r="EJ15" s="0" t="n">
        <v>0</v>
      </c>
      <c r="EK15" s="0" t="n">
        <v>0</v>
      </c>
      <c r="EL15" s="0" t="n">
        <v>2</v>
      </c>
      <c r="EM15" s="0" t="n">
        <v>0</v>
      </c>
      <c r="EN15" s="0" t="n">
        <v>0</v>
      </c>
      <c r="EO15" s="0" t="n">
        <v>0</v>
      </c>
      <c r="EP15" s="0" t="n">
        <v>4</v>
      </c>
      <c r="EQ15" s="0" t="n">
        <v>3</v>
      </c>
      <c r="ER15" s="0" t="n">
        <v>2</v>
      </c>
      <c r="ES15" s="0" t="n">
        <v>0</v>
      </c>
      <c r="ET15" s="0" t="n">
        <v>0</v>
      </c>
      <c r="EU15" s="0" t="n">
        <v>0</v>
      </c>
      <c r="EV15" s="0" t="n">
        <v>1</v>
      </c>
      <c r="EW15" s="0" t="n">
        <v>0</v>
      </c>
      <c r="EX15" s="0" t="n">
        <v>2</v>
      </c>
      <c r="EY15" s="0" t="n">
        <v>1</v>
      </c>
      <c r="EZ15" s="0" t="n">
        <v>0</v>
      </c>
      <c r="FA15" s="0" t="n">
        <v>1</v>
      </c>
      <c r="FB15" s="0" t="n">
        <v>0</v>
      </c>
      <c r="FC15" s="0" t="n">
        <v>0</v>
      </c>
      <c r="FD15" s="0" t="n">
        <v>1</v>
      </c>
      <c r="FE15" s="0" t="n">
        <v>0</v>
      </c>
      <c r="FF15" s="0" t="n">
        <v>0</v>
      </c>
      <c r="FG15" s="0" t="n">
        <v>1</v>
      </c>
      <c r="FH15" s="0" t="n">
        <v>0</v>
      </c>
      <c r="FI15" s="0" t="n">
        <v>2</v>
      </c>
      <c r="FJ15" s="0" t="n">
        <v>0</v>
      </c>
      <c r="FK15" s="0" t="n">
        <v>0</v>
      </c>
      <c r="FL15" s="0" t="n">
        <v>0</v>
      </c>
      <c r="FM15" s="0" t="n">
        <v>0</v>
      </c>
      <c r="FN15" s="0" t="n">
        <v>0</v>
      </c>
      <c r="FO15" s="0" t="n">
        <v>0</v>
      </c>
      <c r="FP15" s="0" t="n">
        <v>0</v>
      </c>
      <c r="FQ15" s="0" t="n">
        <v>0</v>
      </c>
      <c r="FR15" s="0" t="n">
        <v>0</v>
      </c>
      <c r="FS15" s="0" t="n">
        <v>0</v>
      </c>
      <c r="FT15" s="0" t="n">
        <v>0</v>
      </c>
      <c r="FU15" s="0" t="n">
        <v>0</v>
      </c>
      <c r="FV15" s="0" t="n">
        <v>5</v>
      </c>
      <c r="FW15" s="0" t="n">
        <v>2</v>
      </c>
      <c r="FX15" s="0" t="n">
        <v>0</v>
      </c>
      <c r="FY15" s="0" t="n">
        <v>2</v>
      </c>
      <c r="FZ15" s="0" t="n">
        <v>2</v>
      </c>
      <c r="GA15" s="0" t="n">
        <v>0</v>
      </c>
      <c r="GB15" s="0" t="n">
        <v>1</v>
      </c>
      <c r="GC15" s="0" t="n">
        <v>2</v>
      </c>
      <c r="GD15" s="0" t="n">
        <v>0</v>
      </c>
      <c r="GE15" s="0" t="n">
        <v>0</v>
      </c>
      <c r="GF15" s="0" t="n">
        <v>1</v>
      </c>
      <c r="GG15" s="0" t="n">
        <v>3</v>
      </c>
      <c r="GH15" s="0" t="n">
        <v>0</v>
      </c>
      <c r="GI15" s="0" t="n">
        <v>0</v>
      </c>
      <c r="GJ15" s="0" t="n">
        <v>0</v>
      </c>
      <c r="GK15" s="0" t="n">
        <v>0</v>
      </c>
      <c r="GL15" s="0" t="n">
        <v>1</v>
      </c>
      <c r="GM15" s="0" t="n">
        <v>0</v>
      </c>
      <c r="GN15" s="0" t="n">
        <v>0</v>
      </c>
      <c r="GO15" s="0" t="n">
        <v>2</v>
      </c>
      <c r="GP15" s="0" t="n">
        <v>3</v>
      </c>
      <c r="GQ15" s="0" t="n">
        <v>5</v>
      </c>
    </row>
    <row r="16" customFormat="false" ht="12" hidden="false" customHeight="false" outlineLevel="0" collapsed="false">
      <c r="A16" s="0" t="n">
        <v>0</v>
      </c>
      <c r="B16" s="0" t="n">
        <v>0</v>
      </c>
      <c r="C16" s="0" t="n">
        <v>0</v>
      </c>
      <c r="D16" s="0" t="n">
        <v>0</v>
      </c>
      <c r="E16" s="0" t="n">
        <v>0</v>
      </c>
      <c r="F16" s="0" t="n">
        <v>0</v>
      </c>
      <c r="G16" s="0" t="n">
        <v>0</v>
      </c>
      <c r="H16" s="0" t="n">
        <v>0</v>
      </c>
      <c r="I16" s="0" t="n">
        <v>0</v>
      </c>
      <c r="J16" s="0" t="n">
        <v>0</v>
      </c>
      <c r="K16" s="0" t="n">
        <v>0</v>
      </c>
      <c r="L16" s="0" t="n">
        <v>0</v>
      </c>
      <c r="M16" s="0" t="n">
        <v>0</v>
      </c>
      <c r="N16" s="0" t="n">
        <v>0</v>
      </c>
      <c r="O16" s="0" t="n">
        <v>0</v>
      </c>
      <c r="P16" s="0" t="n">
        <v>0</v>
      </c>
      <c r="Q16" s="0" t="n">
        <v>0</v>
      </c>
      <c r="R16" s="0" t="n">
        <v>0</v>
      </c>
      <c r="S16" s="0" t="n">
        <v>0</v>
      </c>
      <c r="T16" s="0" t="n">
        <v>0</v>
      </c>
      <c r="U16" s="0" t="n">
        <v>0</v>
      </c>
      <c r="V16" s="0" t="n">
        <v>0</v>
      </c>
      <c r="W16" s="0" t="n">
        <v>0</v>
      </c>
      <c r="X16" s="0" t="n">
        <v>0</v>
      </c>
      <c r="Y16" s="0" t="n">
        <v>0</v>
      </c>
      <c r="Z16" s="0" t="n">
        <v>0</v>
      </c>
      <c r="AA16" s="0" t="n">
        <v>0</v>
      </c>
      <c r="AB16" s="0" t="n">
        <v>0</v>
      </c>
      <c r="AC16" s="0" t="n">
        <v>0</v>
      </c>
      <c r="AD16" s="0" t="n">
        <v>0</v>
      </c>
      <c r="AE16" s="0" t="n">
        <v>0</v>
      </c>
      <c r="AF16" s="0" t="n">
        <v>1</v>
      </c>
      <c r="AG16" s="0" t="n">
        <v>0</v>
      </c>
      <c r="AH16" s="0" t="n">
        <v>0</v>
      </c>
      <c r="AI16" s="0" t="n">
        <v>0</v>
      </c>
      <c r="AJ16" s="0" t="n">
        <v>0</v>
      </c>
      <c r="AK16" s="0" t="n">
        <v>0</v>
      </c>
      <c r="AL16" s="0" t="n">
        <v>0</v>
      </c>
      <c r="AM16" s="0" t="n">
        <v>0</v>
      </c>
      <c r="AN16" s="0" t="n">
        <v>0</v>
      </c>
      <c r="AO16" s="0" t="n">
        <v>0</v>
      </c>
      <c r="AP16" s="0" t="n">
        <v>0</v>
      </c>
      <c r="AQ16" s="0" t="n">
        <v>0</v>
      </c>
      <c r="AR16" s="0" t="n">
        <v>0</v>
      </c>
      <c r="AS16" s="0" t="n">
        <v>0</v>
      </c>
      <c r="AT16" s="0" t="n">
        <v>0</v>
      </c>
      <c r="AU16" s="0" t="n">
        <v>0</v>
      </c>
      <c r="AV16" s="0" t="n">
        <v>0</v>
      </c>
      <c r="AW16" s="0" t="n">
        <v>0</v>
      </c>
      <c r="AX16" s="0" t="n">
        <v>0</v>
      </c>
      <c r="AY16" s="0" t="n">
        <v>0</v>
      </c>
      <c r="AZ16" s="0" t="n">
        <v>0</v>
      </c>
      <c r="BA16" s="0" t="n">
        <v>0</v>
      </c>
      <c r="BB16" s="0" t="n">
        <v>0</v>
      </c>
      <c r="BC16" s="0" t="n">
        <v>0</v>
      </c>
      <c r="BD16" s="0" t="n">
        <v>0</v>
      </c>
      <c r="BE16" s="0" t="n">
        <v>0</v>
      </c>
      <c r="BF16" s="0" t="n">
        <v>0</v>
      </c>
      <c r="BG16" s="0" t="n">
        <v>0</v>
      </c>
      <c r="BH16" s="0" t="n">
        <v>0</v>
      </c>
      <c r="BI16" s="0" t="n">
        <v>0</v>
      </c>
      <c r="BJ16" s="0" t="n">
        <v>0</v>
      </c>
      <c r="BK16" s="0" t="n">
        <v>0</v>
      </c>
      <c r="BL16" s="0" t="n">
        <v>0</v>
      </c>
      <c r="BM16" s="0" t="n">
        <v>0</v>
      </c>
      <c r="BN16" s="0" t="n">
        <v>0</v>
      </c>
      <c r="BO16" s="0" t="n">
        <v>0</v>
      </c>
      <c r="BP16" s="0" t="n">
        <v>0</v>
      </c>
      <c r="BQ16" s="0" t="n">
        <v>0</v>
      </c>
      <c r="BR16" s="0" t="n">
        <v>0</v>
      </c>
      <c r="BS16" s="0" t="n">
        <v>0</v>
      </c>
      <c r="BT16" s="0" t="n">
        <v>0</v>
      </c>
      <c r="BU16" s="0" t="n">
        <v>0</v>
      </c>
      <c r="BV16" s="0" t="n">
        <v>0</v>
      </c>
      <c r="BW16" s="0" t="n">
        <v>0</v>
      </c>
      <c r="BX16" s="0" t="n">
        <v>0</v>
      </c>
      <c r="BY16" s="0" t="n">
        <v>0</v>
      </c>
      <c r="BZ16" s="0" t="n">
        <v>0</v>
      </c>
      <c r="CA16" s="0" t="n">
        <v>0</v>
      </c>
      <c r="CB16" s="0" t="n">
        <v>0</v>
      </c>
      <c r="CC16" s="0" t="n">
        <v>0</v>
      </c>
      <c r="CD16" s="0" t="n">
        <v>0</v>
      </c>
      <c r="CE16" s="0" t="n">
        <v>0</v>
      </c>
      <c r="CF16" s="0" t="n">
        <v>0</v>
      </c>
      <c r="CG16" s="0" t="n">
        <v>0</v>
      </c>
      <c r="CH16" s="0" t="n">
        <v>0</v>
      </c>
      <c r="CI16" s="0" t="n">
        <v>0</v>
      </c>
      <c r="CJ16" s="0" t="n">
        <v>0</v>
      </c>
      <c r="CK16" s="0" t="n">
        <v>0</v>
      </c>
      <c r="CL16" s="0" t="n">
        <v>0</v>
      </c>
      <c r="CM16" s="0" t="n">
        <v>0</v>
      </c>
      <c r="CN16" s="0" t="n">
        <v>0</v>
      </c>
      <c r="CO16" s="0" t="n">
        <v>0</v>
      </c>
      <c r="CP16" s="0" t="n">
        <v>0</v>
      </c>
      <c r="CQ16" s="0" t="n">
        <v>0</v>
      </c>
      <c r="CR16" s="0" t="n">
        <v>0</v>
      </c>
      <c r="CS16" s="0" t="n">
        <v>0</v>
      </c>
      <c r="CT16" s="0" t="n">
        <v>0</v>
      </c>
      <c r="CU16" s="0" t="n">
        <v>0</v>
      </c>
      <c r="CV16" s="0" t="n">
        <v>0</v>
      </c>
      <c r="CW16" s="0" t="n">
        <v>0</v>
      </c>
      <c r="CX16" s="0" t="n">
        <v>0</v>
      </c>
      <c r="CY16" s="0" t="n">
        <v>0</v>
      </c>
      <c r="CZ16" s="0" t="n">
        <v>0</v>
      </c>
      <c r="DA16" s="0" t="n">
        <v>0</v>
      </c>
      <c r="DB16" s="0" t="n">
        <v>0</v>
      </c>
      <c r="DC16" s="0" t="n">
        <v>0</v>
      </c>
      <c r="DD16" s="0" t="n">
        <v>0</v>
      </c>
      <c r="DE16" s="0" t="n">
        <v>0</v>
      </c>
      <c r="DF16" s="0" t="n">
        <v>0</v>
      </c>
      <c r="DG16" s="0" t="n">
        <v>0</v>
      </c>
      <c r="DH16" s="0" t="n">
        <v>0</v>
      </c>
      <c r="DI16" s="0" t="n">
        <v>0</v>
      </c>
      <c r="DJ16" s="0" t="n">
        <v>0</v>
      </c>
      <c r="DK16" s="0" t="n">
        <v>0</v>
      </c>
      <c r="DL16" s="0" t="n">
        <v>0</v>
      </c>
      <c r="DM16" s="0" t="n">
        <v>0</v>
      </c>
      <c r="DN16" s="0" t="n">
        <v>0</v>
      </c>
      <c r="DO16" s="0" t="n">
        <v>0</v>
      </c>
      <c r="DP16" s="0" t="n">
        <v>0</v>
      </c>
      <c r="DQ16" s="0" t="n">
        <v>0</v>
      </c>
      <c r="DR16" s="0" t="n">
        <v>0</v>
      </c>
      <c r="DS16" s="0" t="n">
        <v>0</v>
      </c>
      <c r="DT16" s="0" t="n">
        <v>0</v>
      </c>
      <c r="DU16" s="0" t="n">
        <v>0</v>
      </c>
      <c r="DV16" s="0" t="n">
        <v>0</v>
      </c>
      <c r="DW16" s="0" t="n">
        <v>0</v>
      </c>
      <c r="DX16" s="0" t="n">
        <v>0</v>
      </c>
      <c r="DY16" s="0" t="n">
        <v>0</v>
      </c>
      <c r="DZ16" s="0" t="n">
        <v>0</v>
      </c>
      <c r="EA16" s="0" t="n">
        <v>0</v>
      </c>
      <c r="EB16" s="0" t="n">
        <v>0</v>
      </c>
      <c r="EC16" s="0" t="n">
        <v>0</v>
      </c>
      <c r="ED16" s="0" t="n">
        <v>0</v>
      </c>
      <c r="EE16" s="0" t="n">
        <v>0</v>
      </c>
      <c r="EF16" s="0" t="n">
        <v>0</v>
      </c>
      <c r="EG16" s="0" t="n">
        <v>0</v>
      </c>
      <c r="EH16" s="0" t="n">
        <v>0</v>
      </c>
      <c r="EI16" s="0" t="n">
        <v>0</v>
      </c>
      <c r="EJ16" s="0" t="n">
        <v>0</v>
      </c>
      <c r="EK16" s="0" t="n">
        <v>0</v>
      </c>
      <c r="EL16" s="0" t="n">
        <v>0</v>
      </c>
      <c r="EM16" s="0" t="n">
        <v>0</v>
      </c>
      <c r="EN16" s="0" t="n">
        <v>0</v>
      </c>
      <c r="EO16" s="0" t="n">
        <v>0</v>
      </c>
      <c r="EP16" s="0" t="n">
        <v>0</v>
      </c>
      <c r="EQ16" s="0" t="n">
        <v>0</v>
      </c>
      <c r="ER16" s="0" t="n">
        <v>0</v>
      </c>
      <c r="ES16" s="0" t="n">
        <v>0</v>
      </c>
      <c r="ET16" s="0" t="n">
        <v>0</v>
      </c>
      <c r="EU16" s="0" t="n">
        <v>0</v>
      </c>
      <c r="EV16" s="0" t="n">
        <v>0</v>
      </c>
      <c r="EW16" s="0" t="n">
        <v>0</v>
      </c>
      <c r="EX16" s="0" t="n">
        <v>0</v>
      </c>
      <c r="EY16" s="0" t="n">
        <v>0</v>
      </c>
      <c r="EZ16" s="0" t="n">
        <v>0</v>
      </c>
      <c r="FA16" s="0" t="n">
        <v>0</v>
      </c>
      <c r="FB16" s="0" t="n">
        <v>0</v>
      </c>
      <c r="FC16" s="0" t="n">
        <v>0</v>
      </c>
      <c r="FD16" s="0" t="n">
        <v>0</v>
      </c>
      <c r="FE16" s="0" t="n">
        <v>0</v>
      </c>
      <c r="FF16" s="0" t="n">
        <v>0</v>
      </c>
      <c r="FG16" s="0" t="n">
        <v>0</v>
      </c>
      <c r="FH16" s="0" t="n">
        <v>0</v>
      </c>
      <c r="FI16" s="0" t="n">
        <v>0</v>
      </c>
      <c r="FJ16" s="0" t="n">
        <v>0</v>
      </c>
      <c r="FK16" s="0" t="n">
        <v>1</v>
      </c>
      <c r="FL16" s="0" t="n">
        <v>0</v>
      </c>
      <c r="FM16" s="0" t="n">
        <v>0</v>
      </c>
      <c r="FN16" s="0" t="n">
        <v>0</v>
      </c>
      <c r="FO16" s="0" t="n">
        <v>0</v>
      </c>
      <c r="FP16" s="0" t="n">
        <v>0</v>
      </c>
      <c r="FQ16" s="0" t="n">
        <v>0</v>
      </c>
      <c r="FR16" s="0" t="n">
        <v>0</v>
      </c>
      <c r="FS16" s="0" t="n">
        <v>0</v>
      </c>
      <c r="FT16" s="0" t="n">
        <v>0</v>
      </c>
      <c r="FU16" s="0" t="n">
        <v>0</v>
      </c>
      <c r="FV16" s="0" t="n">
        <v>0</v>
      </c>
      <c r="FW16" s="0" t="n">
        <v>0</v>
      </c>
      <c r="FX16" s="0" t="n">
        <v>0</v>
      </c>
      <c r="FY16" s="0" t="n">
        <v>0</v>
      </c>
      <c r="FZ16" s="0" t="n">
        <v>0</v>
      </c>
      <c r="GA16" s="0" t="n">
        <v>0</v>
      </c>
      <c r="GB16" s="0" t="n">
        <v>0</v>
      </c>
      <c r="GC16" s="0" t="n">
        <v>0</v>
      </c>
      <c r="GD16" s="0" t="n">
        <v>0</v>
      </c>
      <c r="GE16" s="0" t="n">
        <v>0</v>
      </c>
      <c r="GF16" s="0" t="n">
        <v>0</v>
      </c>
      <c r="GG16" s="0" t="n">
        <v>0</v>
      </c>
      <c r="GH16" s="0" t="n">
        <v>0</v>
      </c>
      <c r="GI16" s="0" t="n">
        <v>0</v>
      </c>
      <c r="GJ16" s="0" t="n">
        <v>0</v>
      </c>
      <c r="GK16" s="0" t="n">
        <v>0</v>
      </c>
      <c r="GL16" s="0" t="n">
        <v>0</v>
      </c>
      <c r="GM16" s="0" t="n">
        <v>0</v>
      </c>
      <c r="GN16" s="0" t="n">
        <v>0</v>
      </c>
      <c r="GO16" s="0" t="n">
        <v>0</v>
      </c>
      <c r="GP16" s="0" t="n">
        <v>0</v>
      </c>
      <c r="GQ16" s="0" t="n">
        <v>0</v>
      </c>
    </row>
    <row r="17" customFormat="false" ht="12" hidden="false" customHeight="false" outlineLevel="0" collapsed="false">
      <c r="A17" s="0" t="n">
        <v>9</v>
      </c>
      <c r="B17" s="0" t="n">
        <v>5</v>
      </c>
      <c r="C17" s="0" t="n">
        <v>2</v>
      </c>
      <c r="D17" s="0" t="n">
        <v>0</v>
      </c>
      <c r="E17" s="0" t="n">
        <v>0</v>
      </c>
      <c r="F17" s="0" t="n">
        <v>1</v>
      </c>
      <c r="G17" s="0" t="n">
        <v>5</v>
      </c>
      <c r="H17" s="0" t="n">
        <v>0</v>
      </c>
      <c r="I17" s="0" t="n">
        <v>3</v>
      </c>
      <c r="J17" s="0" t="n">
        <v>1</v>
      </c>
      <c r="K17" s="0" t="n">
        <v>3</v>
      </c>
      <c r="L17" s="0" t="n">
        <v>7</v>
      </c>
      <c r="M17" s="0" t="n">
        <v>1</v>
      </c>
      <c r="N17" s="0" t="n">
        <v>1</v>
      </c>
      <c r="O17" s="0" t="n">
        <v>1</v>
      </c>
      <c r="P17" s="0" t="n">
        <v>1</v>
      </c>
      <c r="Q17" s="0" t="n">
        <v>0</v>
      </c>
      <c r="R17" s="0" t="n">
        <v>4</v>
      </c>
      <c r="S17" s="0" t="n">
        <v>4</v>
      </c>
      <c r="T17" s="0" t="n">
        <v>0</v>
      </c>
      <c r="U17" s="0" t="n">
        <v>1</v>
      </c>
      <c r="V17" s="0" t="n">
        <v>3</v>
      </c>
      <c r="W17" s="0" t="n">
        <v>2</v>
      </c>
      <c r="X17" s="0" t="n">
        <v>0</v>
      </c>
      <c r="Y17" s="0" t="n">
        <v>0</v>
      </c>
      <c r="Z17" s="0" t="n">
        <v>3</v>
      </c>
      <c r="AA17" s="0" t="n">
        <v>0</v>
      </c>
      <c r="AB17" s="0" t="n">
        <v>0</v>
      </c>
      <c r="AC17" s="0" t="n">
        <v>0</v>
      </c>
      <c r="AD17" s="0" t="n">
        <v>0</v>
      </c>
      <c r="AE17" s="0" t="n">
        <v>0</v>
      </c>
      <c r="AF17" s="0" t="n">
        <v>3</v>
      </c>
      <c r="AG17" s="0" t="n">
        <v>0</v>
      </c>
      <c r="AH17" s="0" t="n">
        <v>1</v>
      </c>
      <c r="AI17" s="0" t="n">
        <v>1</v>
      </c>
      <c r="AJ17" s="0" t="n">
        <v>2</v>
      </c>
      <c r="AK17" s="0" t="n">
        <v>2</v>
      </c>
      <c r="AL17" s="0" t="n">
        <v>4</v>
      </c>
      <c r="AM17" s="0" t="n">
        <v>5</v>
      </c>
      <c r="AN17" s="0" t="n">
        <v>5</v>
      </c>
      <c r="AO17" s="0" t="n">
        <v>1</v>
      </c>
      <c r="AP17" s="0" t="n">
        <v>1</v>
      </c>
      <c r="AQ17" s="0" t="n">
        <v>1</v>
      </c>
      <c r="AR17" s="0" t="n">
        <v>0</v>
      </c>
      <c r="AS17" s="0" t="n">
        <v>1</v>
      </c>
      <c r="AT17" s="0" t="n">
        <v>2</v>
      </c>
      <c r="AU17" s="0" t="n">
        <v>1</v>
      </c>
      <c r="AV17" s="0" t="n">
        <v>1</v>
      </c>
      <c r="AW17" s="0" t="n">
        <v>0</v>
      </c>
      <c r="AX17" s="0" t="n">
        <v>0</v>
      </c>
      <c r="AY17" s="0" t="n">
        <v>1</v>
      </c>
      <c r="AZ17" s="0" t="n">
        <v>2</v>
      </c>
      <c r="BA17" s="0" t="n">
        <v>0</v>
      </c>
      <c r="BB17" s="0" t="n">
        <v>0</v>
      </c>
      <c r="BC17" s="0" t="n">
        <v>0</v>
      </c>
      <c r="BD17" s="0" t="n">
        <v>0</v>
      </c>
      <c r="BE17" s="0" t="n">
        <v>1</v>
      </c>
      <c r="BF17" s="0" t="n">
        <v>1</v>
      </c>
      <c r="BG17" s="0" t="n">
        <v>0</v>
      </c>
      <c r="BH17" s="0" t="n">
        <v>3</v>
      </c>
      <c r="BI17" s="0" t="n">
        <v>8</v>
      </c>
      <c r="BJ17" s="0" t="n">
        <v>1</v>
      </c>
      <c r="BK17" s="0" t="n">
        <v>5</v>
      </c>
      <c r="BL17" s="0" t="n">
        <v>0</v>
      </c>
      <c r="BM17" s="0" t="n">
        <v>2</v>
      </c>
      <c r="BN17" s="0" t="n">
        <v>0</v>
      </c>
      <c r="BO17" s="0" t="n">
        <v>0</v>
      </c>
      <c r="BP17" s="0" t="n">
        <v>1</v>
      </c>
      <c r="BQ17" s="0" t="n">
        <v>1</v>
      </c>
      <c r="BR17" s="0" t="n">
        <v>1</v>
      </c>
      <c r="BS17" s="0" t="n">
        <v>0</v>
      </c>
      <c r="BT17" s="0" t="n">
        <v>1</v>
      </c>
      <c r="BU17" s="0" t="n">
        <v>1</v>
      </c>
      <c r="BV17" s="0" t="n">
        <v>0</v>
      </c>
      <c r="BW17" s="0" t="n">
        <v>4</v>
      </c>
      <c r="BX17" s="0" t="n">
        <v>2</v>
      </c>
      <c r="BY17" s="0" t="n">
        <v>1</v>
      </c>
      <c r="BZ17" s="0" t="n">
        <v>4</v>
      </c>
      <c r="CA17" s="0" t="n">
        <v>1</v>
      </c>
      <c r="CB17" s="0" t="n">
        <v>1</v>
      </c>
      <c r="CC17" s="0" t="n">
        <v>4</v>
      </c>
      <c r="CD17" s="0" t="n">
        <v>5</v>
      </c>
      <c r="CE17" s="0" t="n">
        <v>4</v>
      </c>
      <c r="CF17" s="0" t="n">
        <v>2</v>
      </c>
      <c r="CG17" s="0" t="n">
        <v>1</v>
      </c>
      <c r="CH17" s="0" t="n">
        <v>2</v>
      </c>
      <c r="CI17" s="0" t="n">
        <v>0</v>
      </c>
      <c r="CJ17" s="0" t="n">
        <v>0</v>
      </c>
      <c r="CK17" s="0" t="n">
        <v>1</v>
      </c>
      <c r="CL17" s="0" t="n">
        <v>3</v>
      </c>
      <c r="CM17" s="0" t="n">
        <v>3</v>
      </c>
      <c r="CN17" s="0" t="n">
        <v>2</v>
      </c>
      <c r="CO17" s="0" t="n">
        <v>3</v>
      </c>
      <c r="CP17" s="0" t="n">
        <v>4</v>
      </c>
      <c r="CQ17" s="0" t="n">
        <v>1</v>
      </c>
      <c r="CR17" s="0" t="n">
        <v>1</v>
      </c>
      <c r="CS17" s="0" t="n">
        <v>3</v>
      </c>
      <c r="CT17" s="0" t="n">
        <v>1</v>
      </c>
      <c r="CU17" s="0" t="n">
        <v>1</v>
      </c>
      <c r="CV17" s="0" t="n">
        <v>0</v>
      </c>
      <c r="CW17" s="0" t="n">
        <v>3</v>
      </c>
      <c r="CX17" s="0" t="n">
        <v>1</v>
      </c>
      <c r="CY17" s="0" t="n">
        <v>6</v>
      </c>
      <c r="CZ17" s="0" t="n">
        <v>1</v>
      </c>
      <c r="DA17" s="0" t="n">
        <v>3</v>
      </c>
      <c r="DB17" s="0" t="n">
        <v>2</v>
      </c>
      <c r="DC17" s="0" t="n">
        <v>0</v>
      </c>
      <c r="DD17" s="0" t="n">
        <v>1</v>
      </c>
      <c r="DE17" s="0" t="n">
        <v>0</v>
      </c>
      <c r="DF17" s="0" t="n">
        <v>3</v>
      </c>
      <c r="DG17" s="0" t="n">
        <v>1</v>
      </c>
      <c r="DH17" s="0" t="n">
        <v>1</v>
      </c>
      <c r="DI17" s="0" t="n">
        <v>0</v>
      </c>
      <c r="DJ17" s="0" t="n">
        <v>3</v>
      </c>
      <c r="DK17" s="0" t="n">
        <v>0</v>
      </c>
      <c r="DL17" s="0" t="n">
        <v>2</v>
      </c>
      <c r="DM17" s="0" t="n">
        <v>0</v>
      </c>
      <c r="DN17" s="0" t="n">
        <v>0</v>
      </c>
      <c r="DO17" s="0" t="n">
        <v>3</v>
      </c>
      <c r="DP17" s="0" t="n">
        <v>0</v>
      </c>
      <c r="DQ17" s="0" t="n">
        <v>1</v>
      </c>
      <c r="DR17" s="0" t="n">
        <v>0</v>
      </c>
      <c r="DS17" s="0" t="n">
        <v>2</v>
      </c>
      <c r="DT17" s="0" t="n">
        <v>0</v>
      </c>
      <c r="DU17" s="0" t="n">
        <v>0</v>
      </c>
      <c r="DV17" s="0" t="n">
        <v>1</v>
      </c>
      <c r="DW17" s="0" t="n">
        <v>1</v>
      </c>
      <c r="DX17" s="0" t="n">
        <v>5</v>
      </c>
      <c r="DY17" s="0" t="n">
        <v>5</v>
      </c>
      <c r="DZ17" s="0" t="n">
        <v>0</v>
      </c>
      <c r="EA17" s="0" t="n">
        <v>2</v>
      </c>
      <c r="EB17" s="0" t="n">
        <v>2</v>
      </c>
      <c r="EC17" s="0" t="n">
        <v>0</v>
      </c>
      <c r="ED17" s="0" t="n">
        <v>0</v>
      </c>
      <c r="EE17" s="0" t="n">
        <v>2</v>
      </c>
      <c r="EF17" s="0" t="n">
        <v>1</v>
      </c>
      <c r="EG17" s="0" t="n">
        <v>1</v>
      </c>
      <c r="EH17" s="0" t="n">
        <v>0</v>
      </c>
      <c r="EI17" s="0" t="n">
        <v>0</v>
      </c>
      <c r="EJ17" s="0" t="n">
        <v>0</v>
      </c>
      <c r="EK17" s="0" t="n">
        <v>0</v>
      </c>
      <c r="EL17" s="0" t="n">
        <v>4</v>
      </c>
      <c r="EM17" s="0" t="n">
        <v>0</v>
      </c>
      <c r="EN17" s="0" t="n">
        <v>0</v>
      </c>
      <c r="EO17" s="0" t="n">
        <v>0</v>
      </c>
      <c r="EP17" s="0" t="n">
        <v>3</v>
      </c>
      <c r="EQ17" s="0" t="n">
        <v>0</v>
      </c>
      <c r="ER17" s="0" t="n">
        <v>3</v>
      </c>
      <c r="ES17" s="0" t="n">
        <v>0</v>
      </c>
      <c r="ET17" s="0" t="n">
        <v>0</v>
      </c>
      <c r="EU17" s="0" t="n">
        <v>0</v>
      </c>
      <c r="EV17" s="0" t="n">
        <v>4</v>
      </c>
      <c r="EW17" s="0" t="n">
        <v>0</v>
      </c>
      <c r="EX17" s="0" t="n">
        <v>2</v>
      </c>
      <c r="EY17" s="0" t="n">
        <v>0</v>
      </c>
      <c r="EZ17" s="0" t="n">
        <v>2</v>
      </c>
      <c r="FA17" s="0" t="n">
        <v>5</v>
      </c>
      <c r="FB17" s="0" t="n">
        <v>1</v>
      </c>
      <c r="FC17" s="0" t="n">
        <v>3</v>
      </c>
      <c r="FD17" s="0" t="n">
        <v>1</v>
      </c>
      <c r="FE17" s="0" t="n">
        <v>1</v>
      </c>
      <c r="FF17" s="0" t="n">
        <v>0</v>
      </c>
      <c r="FG17" s="0" t="n">
        <v>0</v>
      </c>
      <c r="FH17" s="0" t="n">
        <v>2</v>
      </c>
      <c r="FI17" s="0" t="n">
        <v>1</v>
      </c>
      <c r="FJ17" s="0" t="n">
        <v>1</v>
      </c>
      <c r="FK17" s="0" t="n">
        <v>2</v>
      </c>
      <c r="FL17" s="0" t="n">
        <v>1</v>
      </c>
      <c r="FM17" s="0" t="n">
        <v>0</v>
      </c>
      <c r="FN17" s="0" t="n">
        <v>2</v>
      </c>
      <c r="FO17" s="0" t="n">
        <v>1</v>
      </c>
      <c r="FP17" s="0" t="n">
        <v>1</v>
      </c>
      <c r="FQ17" s="0" t="n">
        <v>1</v>
      </c>
      <c r="FR17" s="0" t="n">
        <v>1</v>
      </c>
      <c r="FS17" s="0" t="n">
        <v>0</v>
      </c>
      <c r="FT17" s="0" t="n">
        <v>0</v>
      </c>
      <c r="FU17" s="0" t="n">
        <v>0</v>
      </c>
      <c r="FV17" s="0" t="n">
        <v>3</v>
      </c>
      <c r="FW17" s="0" t="n">
        <v>0</v>
      </c>
      <c r="FX17" s="0" t="n">
        <v>0</v>
      </c>
      <c r="FY17" s="0" t="n">
        <v>0</v>
      </c>
      <c r="FZ17" s="0" t="n">
        <v>3</v>
      </c>
      <c r="GA17" s="0" t="n">
        <v>0</v>
      </c>
      <c r="GB17" s="0" t="n">
        <v>0</v>
      </c>
      <c r="GC17" s="0" t="n">
        <v>2</v>
      </c>
      <c r="GD17" s="0" t="n">
        <v>0</v>
      </c>
      <c r="GE17" s="0" t="n">
        <v>0</v>
      </c>
      <c r="GF17" s="0" t="n">
        <v>7</v>
      </c>
      <c r="GG17" s="0" t="n">
        <v>4</v>
      </c>
      <c r="GH17" s="0" t="n">
        <v>2</v>
      </c>
      <c r="GI17" s="0" t="n">
        <v>1</v>
      </c>
      <c r="GJ17" s="0" t="n">
        <v>0</v>
      </c>
      <c r="GK17" s="0" t="n">
        <v>6</v>
      </c>
      <c r="GL17" s="0" t="n">
        <v>1</v>
      </c>
      <c r="GM17" s="0" t="n">
        <v>0</v>
      </c>
      <c r="GN17" s="0" t="n">
        <v>0</v>
      </c>
      <c r="GO17" s="0" t="n">
        <v>6</v>
      </c>
      <c r="GP17" s="0" t="n">
        <v>6</v>
      </c>
      <c r="GQ17" s="0" t="n">
        <v>3</v>
      </c>
    </row>
    <row r="18" customFormat="false" ht="12" hidden="false" customHeight="false" outlineLevel="0" collapsed="false">
      <c r="A18" s="0" t="n">
        <v>0</v>
      </c>
      <c r="B18" s="0" t="n">
        <v>0</v>
      </c>
      <c r="C18" s="0" t="n">
        <v>0</v>
      </c>
      <c r="D18" s="0" t="n">
        <v>0</v>
      </c>
      <c r="E18" s="0" t="n">
        <v>0</v>
      </c>
      <c r="F18" s="0" t="n">
        <v>0</v>
      </c>
      <c r="G18" s="0" t="n">
        <v>1</v>
      </c>
      <c r="H18" s="0" t="n">
        <v>0</v>
      </c>
      <c r="I18" s="0" t="n">
        <v>0</v>
      </c>
      <c r="J18" s="0" t="n">
        <v>0</v>
      </c>
      <c r="K18" s="0" t="n">
        <v>2</v>
      </c>
      <c r="L18" s="0" t="n">
        <v>0</v>
      </c>
      <c r="M18" s="0" t="n">
        <v>0</v>
      </c>
      <c r="N18" s="0" t="n">
        <v>0</v>
      </c>
      <c r="O18" s="0" t="n">
        <v>0</v>
      </c>
      <c r="P18" s="0" t="n">
        <v>0</v>
      </c>
      <c r="Q18" s="0" t="n">
        <v>0</v>
      </c>
      <c r="R18" s="0" t="n">
        <v>0</v>
      </c>
      <c r="S18" s="0" t="n">
        <v>0</v>
      </c>
      <c r="T18" s="0" t="n">
        <v>0</v>
      </c>
      <c r="U18" s="0" t="n">
        <v>0</v>
      </c>
      <c r="V18" s="0" t="n">
        <v>0</v>
      </c>
      <c r="W18" s="0" t="n">
        <v>0</v>
      </c>
      <c r="X18" s="0" t="n">
        <v>0</v>
      </c>
      <c r="Y18" s="0" t="n">
        <v>0</v>
      </c>
      <c r="Z18" s="0" t="n">
        <v>0</v>
      </c>
      <c r="AA18" s="0" t="n">
        <v>1</v>
      </c>
      <c r="AB18" s="0" t="n">
        <v>2</v>
      </c>
      <c r="AC18" s="0" t="n">
        <v>1</v>
      </c>
      <c r="AD18" s="0" t="n">
        <v>0</v>
      </c>
      <c r="AE18" s="0" t="n">
        <v>0</v>
      </c>
      <c r="AF18" s="0" t="n">
        <v>1</v>
      </c>
      <c r="AG18" s="0" t="n">
        <v>0</v>
      </c>
      <c r="AH18" s="0" t="n">
        <v>0</v>
      </c>
      <c r="AI18" s="0" t="n">
        <v>0</v>
      </c>
      <c r="AJ18" s="0" t="n">
        <v>0</v>
      </c>
      <c r="AK18" s="0" t="n">
        <v>0</v>
      </c>
      <c r="AL18" s="0" t="n">
        <v>0</v>
      </c>
      <c r="AM18" s="0" t="n">
        <v>1</v>
      </c>
      <c r="AN18" s="0" t="n">
        <v>0</v>
      </c>
      <c r="AO18" s="0" t="n">
        <v>0</v>
      </c>
      <c r="AP18" s="0" t="n">
        <v>0</v>
      </c>
      <c r="AQ18" s="0" t="n">
        <v>0</v>
      </c>
      <c r="AR18" s="0" t="n">
        <v>0</v>
      </c>
      <c r="AS18" s="0" t="n">
        <v>0</v>
      </c>
      <c r="AT18" s="0" t="n">
        <v>0</v>
      </c>
      <c r="AU18" s="0" t="n">
        <v>0</v>
      </c>
      <c r="AV18" s="0" t="n">
        <v>0</v>
      </c>
      <c r="AW18" s="0" t="n">
        <v>0</v>
      </c>
      <c r="AX18" s="0" t="n">
        <v>1</v>
      </c>
      <c r="AY18" s="0" t="n">
        <v>1</v>
      </c>
      <c r="AZ18" s="0" t="n">
        <v>1</v>
      </c>
      <c r="BA18" s="0" t="n">
        <v>0</v>
      </c>
      <c r="BB18" s="0" t="n">
        <v>1</v>
      </c>
      <c r="BC18" s="0" t="n">
        <v>0</v>
      </c>
      <c r="BD18" s="0" t="n">
        <v>1</v>
      </c>
      <c r="BE18" s="0" t="n">
        <v>0</v>
      </c>
      <c r="BF18" s="0" t="n">
        <v>1</v>
      </c>
      <c r="BG18" s="0" t="n">
        <v>0</v>
      </c>
      <c r="BH18" s="0" t="n">
        <v>3</v>
      </c>
      <c r="BI18" s="0" t="n">
        <v>1</v>
      </c>
      <c r="BJ18" s="0" t="n">
        <v>0</v>
      </c>
      <c r="BK18" s="0" t="n">
        <v>0</v>
      </c>
      <c r="BL18" s="0" t="n">
        <v>0</v>
      </c>
      <c r="BM18" s="0" t="n">
        <v>0</v>
      </c>
      <c r="BN18" s="0" t="n">
        <v>0</v>
      </c>
      <c r="BO18" s="0" t="n">
        <v>1</v>
      </c>
      <c r="BP18" s="0" t="n">
        <v>2</v>
      </c>
      <c r="BQ18" s="0" t="n">
        <v>0</v>
      </c>
      <c r="BR18" s="0" t="n">
        <v>0</v>
      </c>
      <c r="BS18" s="0" t="n">
        <v>0</v>
      </c>
      <c r="BT18" s="0" t="n">
        <v>1</v>
      </c>
      <c r="BU18" s="0" t="n">
        <v>0</v>
      </c>
      <c r="BV18" s="0" t="n">
        <v>0</v>
      </c>
      <c r="BW18" s="0" t="n">
        <v>1</v>
      </c>
      <c r="BX18" s="0" t="n">
        <v>0</v>
      </c>
      <c r="BY18" s="0" t="n">
        <v>0</v>
      </c>
      <c r="BZ18" s="0" t="n">
        <v>1</v>
      </c>
      <c r="CA18" s="0" t="n">
        <v>0</v>
      </c>
      <c r="CB18" s="0" t="n">
        <v>0</v>
      </c>
      <c r="CC18" s="0" t="n">
        <v>0</v>
      </c>
      <c r="CD18" s="0" t="n">
        <v>0</v>
      </c>
      <c r="CE18" s="0" t="n">
        <v>0</v>
      </c>
      <c r="CF18" s="0" t="n">
        <v>1</v>
      </c>
      <c r="CG18" s="0" t="n">
        <v>0</v>
      </c>
      <c r="CH18" s="0" t="n">
        <v>0</v>
      </c>
      <c r="CI18" s="0" t="n">
        <v>0</v>
      </c>
      <c r="CJ18" s="0" t="n">
        <v>0</v>
      </c>
      <c r="CK18" s="0" t="n">
        <v>0</v>
      </c>
      <c r="CL18" s="0" t="n">
        <v>8</v>
      </c>
      <c r="CM18" s="0" t="n">
        <v>1</v>
      </c>
      <c r="CN18" s="0" t="n">
        <v>0</v>
      </c>
      <c r="CO18" s="0" t="n">
        <v>1</v>
      </c>
      <c r="CP18" s="0" t="n">
        <v>0</v>
      </c>
      <c r="CQ18" s="0" t="n">
        <v>0</v>
      </c>
      <c r="CR18" s="0" t="n">
        <v>0</v>
      </c>
      <c r="CS18" s="0" t="n">
        <v>1</v>
      </c>
      <c r="CT18" s="0" t="n">
        <v>0</v>
      </c>
      <c r="CU18" s="0" t="n">
        <v>0</v>
      </c>
      <c r="CV18" s="0" t="n">
        <v>1</v>
      </c>
      <c r="CW18" s="0" t="n">
        <v>1</v>
      </c>
      <c r="CX18" s="0" t="n">
        <v>0</v>
      </c>
      <c r="CY18" s="0" t="n">
        <v>1</v>
      </c>
      <c r="CZ18" s="0" t="n">
        <v>1</v>
      </c>
      <c r="DA18" s="0" t="n">
        <v>0</v>
      </c>
      <c r="DB18" s="0" t="n">
        <v>0</v>
      </c>
      <c r="DC18" s="0" t="n">
        <v>0</v>
      </c>
      <c r="DD18" s="0" t="n">
        <v>0</v>
      </c>
      <c r="DE18" s="0" t="n">
        <v>0</v>
      </c>
      <c r="DF18" s="0" t="n">
        <v>0</v>
      </c>
      <c r="DG18" s="0" t="n">
        <v>0</v>
      </c>
      <c r="DH18" s="0" t="n">
        <v>0</v>
      </c>
      <c r="DI18" s="0" t="n">
        <v>0</v>
      </c>
      <c r="DJ18" s="0" t="n">
        <v>2</v>
      </c>
      <c r="DK18" s="0" t="n">
        <v>0</v>
      </c>
      <c r="DL18" s="0" t="n">
        <v>0</v>
      </c>
      <c r="DM18" s="0" t="n">
        <v>0</v>
      </c>
      <c r="DN18" s="0" t="n">
        <v>0</v>
      </c>
      <c r="DO18" s="0" t="n">
        <v>2</v>
      </c>
      <c r="DP18" s="0" t="n">
        <v>0</v>
      </c>
      <c r="DQ18" s="0" t="n">
        <v>0</v>
      </c>
      <c r="DR18" s="0" t="n">
        <v>0</v>
      </c>
      <c r="DS18" s="0" t="n">
        <v>0</v>
      </c>
      <c r="DT18" s="0" t="n">
        <v>1</v>
      </c>
      <c r="DU18" s="0" t="n">
        <v>0</v>
      </c>
      <c r="DV18" s="0" t="n">
        <v>0</v>
      </c>
      <c r="DW18" s="0" t="n">
        <v>1</v>
      </c>
      <c r="DX18" s="0" t="n">
        <v>0</v>
      </c>
      <c r="DY18" s="0" t="n">
        <v>0</v>
      </c>
      <c r="DZ18" s="0" t="n">
        <v>0</v>
      </c>
      <c r="EA18" s="0" t="n">
        <v>0</v>
      </c>
      <c r="EB18" s="0" t="n">
        <v>0</v>
      </c>
      <c r="EC18" s="0" t="n">
        <v>0</v>
      </c>
      <c r="ED18" s="0" t="n">
        <v>4</v>
      </c>
      <c r="EE18" s="0" t="n">
        <v>6</v>
      </c>
      <c r="EF18" s="0" t="n">
        <v>0</v>
      </c>
      <c r="EG18" s="0" t="n">
        <v>0</v>
      </c>
      <c r="EH18" s="0" t="n">
        <v>0</v>
      </c>
      <c r="EI18" s="0" t="n">
        <v>0</v>
      </c>
      <c r="EJ18" s="0" t="n">
        <v>0</v>
      </c>
      <c r="EK18" s="0" t="n">
        <v>0</v>
      </c>
      <c r="EL18" s="0" t="n">
        <v>0</v>
      </c>
      <c r="EM18" s="0" t="n">
        <v>0</v>
      </c>
      <c r="EN18" s="0" t="n">
        <v>0</v>
      </c>
      <c r="EO18" s="0" t="n">
        <v>0</v>
      </c>
      <c r="EP18" s="0" t="n">
        <v>8</v>
      </c>
      <c r="EQ18" s="0" t="n">
        <v>5</v>
      </c>
      <c r="ER18" s="0" t="n">
        <v>3</v>
      </c>
      <c r="ES18" s="0" t="n">
        <v>0</v>
      </c>
      <c r="ET18" s="0" t="n">
        <v>0</v>
      </c>
      <c r="EU18" s="0" t="n">
        <v>0</v>
      </c>
      <c r="EV18" s="0" t="n">
        <v>3</v>
      </c>
      <c r="EW18" s="0" t="n">
        <v>0</v>
      </c>
      <c r="EX18" s="0" t="n">
        <v>1</v>
      </c>
      <c r="EY18" s="0" t="n">
        <v>0</v>
      </c>
      <c r="EZ18" s="0" t="n">
        <v>0</v>
      </c>
      <c r="FA18" s="0" t="n">
        <v>0</v>
      </c>
      <c r="FB18" s="0" t="n">
        <v>0</v>
      </c>
      <c r="FC18" s="0" t="n">
        <v>0</v>
      </c>
      <c r="FD18" s="0" t="n">
        <v>0</v>
      </c>
      <c r="FE18" s="0" t="n">
        <v>0</v>
      </c>
      <c r="FF18" s="0" t="n">
        <v>0</v>
      </c>
      <c r="FG18" s="0" t="n">
        <v>0</v>
      </c>
      <c r="FH18" s="0" t="n">
        <v>0</v>
      </c>
      <c r="FI18" s="0" t="n">
        <v>0</v>
      </c>
      <c r="FJ18" s="0" t="n">
        <v>0</v>
      </c>
      <c r="FK18" s="0" t="n">
        <v>0</v>
      </c>
      <c r="FL18" s="0" t="n">
        <v>0</v>
      </c>
      <c r="FM18" s="0" t="n">
        <v>0</v>
      </c>
      <c r="FN18" s="0" t="n">
        <v>0</v>
      </c>
      <c r="FO18" s="0" t="n">
        <v>1</v>
      </c>
      <c r="FP18" s="0" t="n">
        <v>1</v>
      </c>
      <c r="FQ18" s="0" t="n">
        <v>0</v>
      </c>
      <c r="FR18" s="0" t="n">
        <v>0</v>
      </c>
      <c r="FS18" s="0" t="n">
        <v>0</v>
      </c>
      <c r="FT18" s="0" t="n">
        <v>0</v>
      </c>
      <c r="FU18" s="0" t="n">
        <v>0</v>
      </c>
      <c r="FV18" s="0" t="n">
        <v>1</v>
      </c>
      <c r="FW18" s="0" t="n">
        <v>0</v>
      </c>
      <c r="FX18" s="0" t="n">
        <v>1</v>
      </c>
      <c r="FY18" s="0" t="n">
        <v>0</v>
      </c>
      <c r="FZ18" s="0" t="n">
        <v>3</v>
      </c>
      <c r="GA18" s="0" t="n">
        <v>1</v>
      </c>
      <c r="GB18" s="0" t="n">
        <v>1</v>
      </c>
      <c r="GC18" s="0" t="n">
        <v>1</v>
      </c>
      <c r="GD18" s="0" t="n">
        <v>0</v>
      </c>
      <c r="GE18" s="0" t="n">
        <v>0</v>
      </c>
      <c r="GF18" s="0" t="n">
        <v>0</v>
      </c>
      <c r="GG18" s="0" t="n">
        <v>0</v>
      </c>
      <c r="GH18" s="0" t="n">
        <v>0</v>
      </c>
      <c r="GI18" s="0" t="n">
        <v>0</v>
      </c>
      <c r="GJ18" s="0" t="n">
        <v>0</v>
      </c>
      <c r="GK18" s="0" t="n">
        <v>0</v>
      </c>
      <c r="GL18" s="0" t="n">
        <v>0</v>
      </c>
      <c r="GM18" s="0" t="n">
        <v>0</v>
      </c>
      <c r="GN18" s="0" t="n">
        <v>0</v>
      </c>
      <c r="GO18" s="0" t="n">
        <v>1</v>
      </c>
      <c r="GP18" s="0" t="n">
        <v>0</v>
      </c>
      <c r="GQ18" s="0" t="n">
        <v>0</v>
      </c>
    </row>
    <row r="19" customFormat="false" ht="12" hidden="false" customHeight="false" outlineLevel="0" collapsed="false">
      <c r="A19" s="0" t="n">
        <v>0</v>
      </c>
      <c r="B19" s="0" t="n">
        <v>0</v>
      </c>
      <c r="C19" s="0" t="n">
        <v>0</v>
      </c>
      <c r="D19" s="0" t="n">
        <v>0</v>
      </c>
      <c r="E19" s="0" t="n">
        <v>0</v>
      </c>
      <c r="F19" s="0" t="n">
        <v>0</v>
      </c>
      <c r="G19" s="0" t="n">
        <v>3</v>
      </c>
      <c r="H19" s="0" t="n">
        <v>0</v>
      </c>
      <c r="I19" s="0" t="n">
        <v>0</v>
      </c>
      <c r="J19" s="0" t="n">
        <v>0</v>
      </c>
      <c r="K19" s="0" t="n">
        <v>1</v>
      </c>
      <c r="L19" s="0" t="n">
        <v>0</v>
      </c>
      <c r="M19" s="0" t="n">
        <v>0</v>
      </c>
      <c r="N19" s="0" t="n">
        <v>0</v>
      </c>
      <c r="O19" s="0" t="n">
        <v>0</v>
      </c>
      <c r="P19" s="0" t="n">
        <v>0</v>
      </c>
      <c r="Q19" s="0" t="n">
        <v>0</v>
      </c>
      <c r="R19" s="0" t="n">
        <v>1</v>
      </c>
      <c r="S19" s="0" t="n">
        <v>2</v>
      </c>
      <c r="T19" s="0" t="n">
        <v>0</v>
      </c>
      <c r="U19" s="0" t="n">
        <v>0</v>
      </c>
      <c r="V19" s="0" t="n">
        <v>0</v>
      </c>
      <c r="W19" s="0" t="n">
        <v>0</v>
      </c>
      <c r="X19" s="0" t="n">
        <v>0</v>
      </c>
      <c r="Y19" s="0" t="n">
        <v>0</v>
      </c>
      <c r="Z19" s="0" t="n">
        <v>0</v>
      </c>
      <c r="AA19" s="0" t="n">
        <v>0</v>
      </c>
      <c r="AB19" s="0" t="n">
        <v>0</v>
      </c>
      <c r="AC19" s="0" t="n">
        <v>0</v>
      </c>
      <c r="AD19" s="0" t="n">
        <v>0</v>
      </c>
      <c r="AE19" s="0" t="n">
        <v>0</v>
      </c>
      <c r="AF19" s="0" t="n">
        <v>0</v>
      </c>
      <c r="AG19" s="0" t="n">
        <v>0</v>
      </c>
      <c r="AH19" s="0" t="n">
        <v>0</v>
      </c>
      <c r="AI19" s="0" t="n">
        <v>0</v>
      </c>
      <c r="AJ19" s="0" t="n">
        <v>1</v>
      </c>
      <c r="AK19" s="0" t="n">
        <v>1</v>
      </c>
      <c r="AL19" s="0" t="n">
        <v>0</v>
      </c>
      <c r="AM19" s="0" t="n">
        <v>1</v>
      </c>
      <c r="AN19" s="0" t="n">
        <v>1</v>
      </c>
      <c r="AO19" s="0" t="n">
        <v>0</v>
      </c>
      <c r="AP19" s="0" t="n">
        <v>0</v>
      </c>
      <c r="AQ19" s="0" t="n">
        <v>0</v>
      </c>
      <c r="AR19" s="0" t="n">
        <v>0</v>
      </c>
      <c r="AS19" s="0" t="n">
        <v>0</v>
      </c>
      <c r="AT19" s="0" t="n">
        <v>0</v>
      </c>
      <c r="AU19" s="0" t="n">
        <v>0</v>
      </c>
      <c r="AV19" s="0" t="n">
        <v>0</v>
      </c>
      <c r="AW19" s="0" t="n">
        <v>0</v>
      </c>
      <c r="AX19" s="0" t="n">
        <v>0</v>
      </c>
      <c r="AY19" s="0" t="n">
        <v>2</v>
      </c>
      <c r="AZ19" s="0" t="n">
        <v>1</v>
      </c>
      <c r="BA19" s="0" t="n">
        <v>0</v>
      </c>
      <c r="BB19" s="0" t="n">
        <v>0</v>
      </c>
      <c r="BC19" s="0" t="n">
        <v>0</v>
      </c>
      <c r="BD19" s="0" t="n">
        <v>0</v>
      </c>
      <c r="BE19" s="0" t="n">
        <v>0</v>
      </c>
      <c r="BF19" s="0" t="n">
        <v>1</v>
      </c>
      <c r="BG19" s="0" t="n">
        <v>0</v>
      </c>
      <c r="BH19" s="0" t="n">
        <v>0</v>
      </c>
      <c r="BI19" s="0" t="n">
        <v>2</v>
      </c>
      <c r="BJ19" s="0" t="n">
        <v>0</v>
      </c>
      <c r="BK19" s="0" t="n">
        <v>0</v>
      </c>
      <c r="BL19" s="0" t="n">
        <v>0</v>
      </c>
      <c r="BM19" s="0" t="n">
        <v>0</v>
      </c>
      <c r="BN19" s="0" t="n">
        <v>1</v>
      </c>
      <c r="BO19" s="0" t="n">
        <v>0</v>
      </c>
      <c r="BP19" s="0" t="n">
        <v>0</v>
      </c>
      <c r="BQ19" s="0" t="n">
        <v>0</v>
      </c>
      <c r="BR19" s="0" t="n">
        <v>0</v>
      </c>
      <c r="BS19" s="0" t="n">
        <v>0</v>
      </c>
      <c r="BT19" s="0" t="n">
        <v>2</v>
      </c>
      <c r="BU19" s="0" t="n">
        <v>0</v>
      </c>
      <c r="BV19" s="0" t="n">
        <v>0</v>
      </c>
      <c r="BW19" s="0" t="n">
        <v>0</v>
      </c>
      <c r="BX19" s="0" t="n">
        <v>4</v>
      </c>
      <c r="BY19" s="0" t="n">
        <v>0</v>
      </c>
      <c r="BZ19" s="0" t="n">
        <v>1</v>
      </c>
      <c r="CA19" s="0" t="n">
        <v>0</v>
      </c>
      <c r="CB19" s="0" t="n">
        <v>0</v>
      </c>
      <c r="CC19" s="0" t="n">
        <v>0</v>
      </c>
      <c r="CD19" s="0" t="n">
        <v>0</v>
      </c>
      <c r="CE19" s="0" t="n">
        <v>1</v>
      </c>
      <c r="CF19" s="0" t="n">
        <v>0</v>
      </c>
      <c r="CG19" s="0" t="n">
        <v>0</v>
      </c>
      <c r="CH19" s="0" t="n">
        <v>0</v>
      </c>
      <c r="CI19" s="0" t="n">
        <v>0</v>
      </c>
      <c r="CJ19" s="0" t="n">
        <v>0</v>
      </c>
      <c r="CK19" s="0" t="n">
        <v>0</v>
      </c>
      <c r="CL19" s="0" t="n">
        <v>4</v>
      </c>
      <c r="CM19" s="0" t="n">
        <v>1</v>
      </c>
      <c r="CN19" s="0" t="n">
        <v>0</v>
      </c>
      <c r="CO19" s="0" t="n">
        <v>1</v>
      </c>
      <c r="CP19" s="0" t="n">
        <v>1</v>
      </c>
      <c r="CQ19" s="0" t="n">
        <v>0</v>
      </c>
      <c r="CR19" s="0" t="n">
        <v>0</v>
      </c>
      <c r="CS19" s="0" t="n">
        <v>1</v>
      </c>
      <c r="CT19" s="0" t="n">
        <v>0</v>
      </c>
      <c r="CU19" s="0" t="n">
        <v>0</v>
      </c>
      <c r="CV19" s="0" t="n">
        <v>0</v>
      </c>
      <c r="CW19" s="0" t="n">
        <v>0</v>
      </c>
      <c r="CX19" s="0" t="n">
        <v>0</v>
      </c>
      <c r="CY19" s="0" t="n">
        <v>2</v>
      </c>
      <c r="CZ19" s="0" t="n">
        <v>0</v>
      </c>
      <c r="DA19" s="0" t="n">
        <v>0</v>
      </c>
      <c r="DB19" s="0" t="n">
        <v>0</v>
      </c>
      <c r="DC19" s="0" t="n">
        <v>0</v>
      </c>
      <c r="DD19" s="0" t="n">
        <v>0</v>
      </c>
      <c r="DE19" s="0" t="n">
        <v>0</v>
      </c>
      <c r="DF19" s="0" t="n">
        <v>0</v>
      </c>
      <c r="DG19" s="0" t="n">
        <v>0</v>
      </c>
      <c r="DH19" s="0" t="n">
        <v>0</v>
      </c>
      <c r="DI19" s="0" t="n">
        <v>0</v>
      </c>
      <c r="DJ19" s="0" t="n">
        <v>1</v>
      </c>
      <c r="DK19" s="0" t="n">
        <v>0</v>
      </c>
      <c r="DL19" s="0" t="n">
        <v>0</v>
      </c>
      <c r="DM19" s="0" t="n">
        <v>0</v>
      </c>
      <c r="DN19" s="0" t="n">
        <v>0</v>
      </c>
      <c r="DO19" s="0" t="n">
        <v>1</v>
      </c>
      <c r="DP19" s="0" t="n">
        <v>0</v>
      </c>
      <c r="DQ19" s="0" t="n">
        <v>0</v>
      </c>
      <c r="DR19" s="0" t="n">
        <v>0</v>
      </c>
      <c r="DS19" s="0" t="n">
        <v>0</v>
      </c>
      <c r="DT19" s="0" t="n">
        <v>0</v>
      </c>
      <c r="DU19" s="0" t="n">
        <v>0</v>
      </c>
      <c r="DV19" s="0" t="n">
        <v>0</v>
      </c>
      <c r="DW19" s="0" t="n">
        <v>1</v>
      </c>
      <c r="DX19" s="0" t="n">
        <v>0</v>
      </c>
      <c r="DY19" s="0" t="n">
        <v>0</v>
      </c>
      <c r="DZ19" s="0" t="n">
        <v>0</v>
      </c>
      <c r="EA19" s="0" t="n">
        <v>0</v>
      </c>
      <c r="EB19" s="0" t="n">
        <v>0</v>
      </c>
      <c r="EC19" s="0" t="n">
        <v>0</v>
      </c>
      <c r="ED19" s="0" t="n">
        <v>5</v>
      </c>
      <c r="EE19" s="0" t="n">
        <v>2</v>
      </c>
      <c r="EF19" s="0" t="n">
        <v>0</v>
      </c>
      <c r="EG19" s="0" t="n">
        <v>0</v>
      </c>
      <c r="EH19" s="0" t="n">
        <v>0</v>
      </c>
      <c r="EI19" s="0" t="n">
        <v>0</v>
      </c>
      <c r="EJ19" s="0" t="n">
        <v>0</v>
      </c>
      <c r="EK19" s="0" t="n">
        <v>0</v>
      </c>
      <c r="EL19" s="0" t="n">
        <v>0</v>
      </c>
      <c r="EM19" s="0" t="n">
        <v>0</v>
      </c>
      <c r="EN19" s="0" t="n">
        <v>0</v>
      </c>
      <c r="EO19" s="0" t="n">
        <v>0</v>
      </c>
      <c r="EP19" s="0" t="n">
        <v>4</v>
      </c>
      <c r="EQ19" s="0" t="n">
        <v>0</v>
      </c>
      <c r="ER19" s="0" t="n">
        <v>8</v>
      </c>
      <c r="ES19" s="0" t="n">
        <v>0</v>
      </c>
      <c r="ET19" s="0" t="n">
        <v>0</v>
      </c>
      <c r="EU19" s="0" t="n">
        <v>0</v>
      </c>
      <c r="EV19" s="0" t="n">
        <v>3</v>
      </c>
      <c r="EW19" s="0" t="n">
        <v>0</v>
      </c>
      <c r="EX19" s="0" t="n">
        <v>1</v>
      </c>
      <c r="EY19" s="0" t="n">
        <v>0</v>
      </c>
      <c r="EZ19" s="0" t="n">
        <v>0</v>
      </c>
      <c r="FA19" s="0" t="n">
        <v>1</v>
      </c>
      <c r="FB19" s="0" t="n">
        <v>0</v>
      </c>
      <c r="FC19" s="0" t="n">
        <v>0</v>
      </c>
      <c r="FD19" s="0" t="n">
        <v>0</v>
      </c>
      <c r="FE19" s="0" t="n">
        <v>0</v>
      </c>
      <c r="FF19" s="0" t="n">
        <v>0</v>
      </c>
      <c r="FG19" s="0" t="n">
        <v>0</v>
      </c>
      <c r="FH19" s="0" t="n">
        <v>0</v>
      </c>
      <c r="FI19" s="0" t="n">
        <v>0</v>
      </c>
      <c r="FJ19" s="0" t="n">
        <v>0</v>
      </c>
      <c r="FK19" s="0" t="n">
        <v>0</v>
      </c>
      <c r="FL19" s="0" t="n">
        <v>0</v>
      </c>
      <c r="FM19" s="0" t="n">
        <v>0</v>
      </c>
      <c r="FN19" s="0" t="n">
        <v>0</v>
      </c>
      <c r="FO19" s="0" t="n">
        <v>1</v>
      </c>
      <c r="FP19" s="0" t="n">
        <v>1</v>
      </c>
      <c r="FQ19" s="0" t="n">
        <v>0</v>
      </c>
      <c r="FR19" s="0" t="n">
        <v>0</v>
      </c>
      <c r="FS19" s="0" t="n">
        <v>0</v>
      </c>
      <c r="FT19" s="0" t="n">
        <v>0</v>
      </c>
      <c r="FU19" s="0" t="n">
        <v>0</v>
      </c>
      <c r="FV19" s="0" t="n">
        <v>1</v>
      </c>
      <c r="FW19" s="0" t="n">
        <v>0</v>
      </c>
      <c r="FX19" s="0" t="n">
        <v>0</v>
      </c>
      <c r="FY19" s="0" t="n">
        <v>0</v>
      </c>
      <c r="FZ19" s="0" t="n">
        <v>1</v>
      </c>
      <c r="GA19" s="0" t="n">
        <v>0</v>
      </c>
      <c r="GB19" s="0" t="n">
        <v>0</v>
      </c>
      <c r="GC19" s="0" t="n">
        <v>0</v>
      </c>
      <c r="GD19" s="0" t="n">
        <v>0</v>
      </c>
      <c r="GE19" s="0" t="n">
        <v>0</v>
      </c>
      <c r="GF19" s="0" t="n">
        <v>2</v>
      </c>
      <c r="GG19" s="0" t="n">
        <v>0</v>
      </c>
      <c r="GH19" s="0" t="n">
        <v>0</v>
      </c>
      <c r="GI19" s="0" t="n">
        <v>0</v>
      </c>
      <c r="GJ19" s="0" t="n">
        <v>0</v>
      </c>
      <c r="GK19" s="0" t="n">
        <v>1</v>
      </c>
      <c r="GL19" s="0" t="n">
        <v>0</v>
      </c>
      <c r="GM19" s="0" t="n">
        <v>0</v>
      </c>
      <c r="GN19" s="0" t="n">
        <v>0</v>
      </c>
      <c r="GO19" s="0" t="n">
        <v>0</v>
      </c>
      <c r="GP19" s="0" t="n">
        <v>0</v>
      </c>
      <c r="GQ19" s="0" t="n">
        <v>0</v>
      </c>
    </row>
    <row r="20" customFormat="false" ht="12" hidden="false" customHeight="false" outlineLevel="0" collapsed="false">
      <c r="A20" s="0" t="n">
        <v>0</v>
      </c>
      <c r="B20" s="0" t="n">
        <v>5</v>
      </c>
      <c r="C20" s="0" t="n">
        <v>0</v>
      </c>
      <c r="D20" s="0" t="n">
        <v>0</v>
      </c>
      <c r="E20" s="0" t="n">
        <v>0</v>
      </c>
      <c r="F20" s="0" t="n">
        <v>0</v>
      </c>
      <c r="G20" s="0" t="n">
        <v>1</v>
      </c>
      <c r="H20" s="0" t="n">
        <v>0</v>
      </c>
      <c r="I20" s="0" t="n">
        <v>0</v>
      </c>
      <c r="J20" s="0" t="n">
        <v>0</v>
      </c>
      <c r="K20" s="0" t="n">
        <v>0</v>
      </c>
      <c r="L20" s="0" t="n">
        <v>1</v>
      </c>
      <c r="M20" s="0" t="n">
        <v>0</v>
      </c>
      <c r="N20" s="0" t="n">
        <v>0</v>
      </c>
      <c r="O20" s="0" t="n">
        <v>0</v>
      </c>
      <c r="P20" s="0" t="n">
        <v>0</v>
      </c>
      <c r="Q20" s="0" t="n">
        <v>0</v>
      </c>
      <c r="R20" s="0" t="n">
        <v>2</v>
      </c>
      <c r="S20" s="0" t="n">
        <v>1</v>
      </c>
      <c r="T20" s="0" t="n">
        <v>0</v>
      </c>
      <c r="U20" s="0" t="n">
        <v>0</v>
      </c>
      <c r="V20" s="0" t="n">
        <v>0</v>
      </c>
      <c r="W20" s="0" t="n">
        <v>0</v>
      </c>
      <c r="X20" s="0" t="n">
        <v>0</v>
      </c>
      <c r="Y20" s="0" t="n">
        <v>0</v>
      </c>
      <c r="Z20" s="0" t="n">
        <v>1</v>
      </c>
      <c r="AA20" s="0" t="n">
        <v>0</v>
      </c>
      <c r="AB20" s="0" t="n">
        <v>0</v>
      </c>
      <c r="AC20" s="0" t="n">
        <v>0</v>
      </c>
      <c r="AD20" s="0" t="n">
        <v>0</v>
      </c>
      <c r="AE20" s="0" t="n">
        <v>0</v>
      </c>
      <c r="AF20" s="0" t="n">
        <v>2</v>
      </c>
      <c r="AG20" s="0" t="n">
        <v>0</v>
      </c>
      <c r="AH20" s="0" t="n">
        <v>0</v>
      </c>
      <c r="AI20" s="0" t="n">
        <v>0</v>
      </c>
      <c r="AJ20" s="0" t="n">
        <v>1</v>
      </c>
      <c r="AK20" s="0" t="n">
        <v>0</v>
      </c>
      <c r="AL20" s="0" t="n">
        <v>2</v>
      </c>
      <c r="AM20" s="0" t="n">
        <v>0</v>
      </c>
      <c r="AN20" s="0" t="n">
        <v>2</v>
      </c>
      <c r="AO20" s="0" t="n">
        <v>0</v>
      </c>
      <c r="AP20" s="0" t="n">
        <v>0</v>
      </c>
      <c r="AQ20" s="0" t="n">
        <v>1</v>
      </c>
      <c r="AR20" s="0" t="n">
        <v>0</v>
      </c>
      <c r="AS20" s="0" t="n">
        <v>0</v>
      </c>
      <c r="AT20" s="0" t="n">
        <v>0</v>
      </c>
      <c r="AU20" s="0" t="n">
        <v>0</v>
      </c>
      <c r="AV20" s="0" t="n">
        <v>0</v>
      </c>
      <c r="AW20" s="0" t="n">
        <v>0</v>
      </c>
      <c r="AX20" s="0" t="n">
        <v>0</v>
      </c>
      <c r="AY20" s="0" t="n">
        <v>0</v>
      </c>
      <c r="AZ20" s="0" t="n">
        <v>0</v>
      </c>
      <c r="BA20" s="0" t="n">
        <v>0</v>
      </c>
      <c r="BB20" s="0" t="n">
        <v>0</v>
      </c>
      <c r="BC20" s="0" t="n">
        <v>0</v>
      </c>
      <c r="BD20" s="0" t="n">
        <v>0</v>
      </c>
      <c r="BE20" s="0" t="n">
        <v>0</v>
      </c>
      <c r="BF20" s="0" t="n">
        <v>0</v>
      </c>
      <c r="BG20" s="0" t="n">
        <v>0</v>
      </c>
      <c r="BH20" s="0" t="n">
        <v>0</v>
      </c>
      <c r="BI20" s="0" t="n">
        <v>7</v>
      </c>
      <c r="BJ20" s="0" t="n">
        <v>1</v>
      </c>
      <c r="BK20" s="0" t="n">
        <v>5</v>
      </c>
      <c r="BL20" s="0" t="n">
        <v>0</v>
      </c>
      <c r="BM20" s="0" t="n">
        <v>0</v>
      </c>
      <c r="BN20" s="0" t="n">
        <v>0</v>
      </c>
      <c r="BO20" s="0" t="n">
        <v>0</v>
      </c>
      <c r="BP20" s="0" t="n">
        <v>1</v>
      </c>
      <c r="BQ20" s="0" t="n">
        <v>0</v>
      </c>
      <c r="BR20" s="0" t="n">
        <v>0</v>
      </c>
      <c r="BS20" s="0" t="n">
        <v>0</v>
      </c>
      <c r="BT20" s="0" t="n">
        <v>0</v>
      </c>
      <c r="BU20" s="0" t="n">
        <v>0</v>
      </c>
      <c r="BV20" s="0" t="n">
        <v>0</v>
      </c>
      <c r="BW20" s="0" t="n">
        <v>0</v>
      </c>
      <c r="BX20" s="0" t="n">
        <v>0</v>
      </c>
      <c r="BY20" s="0" t="n">
        <v>1</v>
      </c>
      <c r="BZ20" s="0" t="n">
        <v>0</v>
      </c>
      <c r="CA20" s="0" t="n">
        <v>0</v>
      </c>
      <c r="CB20" s="0" t="n">
        <v>0</v>
      </c>
      <c r="CC20" s="0" t="n">
        <v>0</v>
      </c>
      <c r="CD20" s="0" t="n">
        <v>0</v>
      </c>
      <c r="CE20" s="0" t="n">
        <v>1</v>
      </c>
      <c r="CF20" s="0" t="n">
        <v>0</v>
      </c>
      <c r="CG20" s="0" t="n">
        <v>0</v>
      </c>
      <c r="CH20" s="0" t="n">
        <v>0</v>
      </c>
      <c r="CI20" s="0" t="n">
        <v>0</v>
      </c>
      <c r="CJ20" s="0" t="n">
        <v>0</v>
      </c>
      <c r="CK20" s="0" t="n">
        <v>0</v>
      </c>
      <c r="CL20" s="0" t="n">
        <v>0</v>
      </c>
      <c r="CM20" s="0" t="n">
        <v>0</v>
      </c>
      <c r="CN20" s="0" t="n">
        <v>0</v>
      </c>
      <c r="CO20" s="0" t="n">
        <v>3</v>
      </c>
      <c r="CP20" s="0" t="n">
        <v>0</v>
      </c>
      <c r="CQ20" s="0" t="n">
        <v>0</v>
      </c>
      <c r="CR20" s="0" t="n">
        <v>0</v>
      </c>
      <c r="CS20" s="0" t="n">
        <v>0</v>
      </c>
      <c r="CT20" s="0" t="n">
        <v>2</v>
      </c>
      <c r="CU20" s="0" t="n">
        <v>0</v>
      </c>
      <c r="CV20" s="0" t="n">
        <v>0</v>
      </c>
      <c r="CW20" s="0" t="n">
        <v>0</v>
      </c>
      <c r="CX20" s="0" t="n">
        <v>0</v>
      </c>
      <c r="CY20" s="0" t="n">
        <v>1</v>
      </c>
      <c r="CZ20" s="0" t="n">
        <v>0</v>
      </c>
      <c r="DA20" s="0" t="n">
        <v>1</v>
      </c>
      <c r="DB20" s="0" t="n">
        <v>0</v>
      </c>
      <c r="DC20" s="0" t="n">
        <v>0</v>
      </c>
      <c r="DD20" s="0" t="n">
        <v>0</v>
      </c>
      <c r="DE20" s="0" t="n">
        <v>0</v>
      </c>
      <c r="DF20" s="0" t="n">
        <v>1</v>
      </c>
      <c r="DG20" s="0" t="n">
        <v>0</v>
      </c>
      <c r="DH20" s="0" t="n">
        <v>0</v>
      </c>
      <c r="DI20" s="0" t="n">
        <v>0</v>
      </c>
      <c r="DJ20" s="0" t="n">
        <v>0</v>
      </c>
      <c r="DK20" s="0" t="n">
        <v>0</v>
      </c>
      <c r="DL20" s="0" t="n">
        <v>0</v>
      </c>
      <c r="DM20" s="0" t="n">
        <v>0</v>
      </c>
      <c r="DN20" s="0" t="n">
        <v>0</v>
      </c>
      <c r="DO20" s="0" t="n">
        <v>1</v>
      </c>
      <c r="DP20" s="0" t="n">
        <v>0</v>
      </c>
      <c r="DQ20" s="0" t="n">
        <v>0</v>
      </c>
      <c r="DR20" s="0" t="n">
        <v>0</v>
      </c>
      <c r="DS20" s="0" t="n">
        <v>0</v>
      </c>
      <c r="DT20" s="0" t="n">
        <v>0</v>
      </c>
      <c r="DU20" s="0" t="n">
        <v>0</v>
      </c>
      <c r="DV20" s="0" t="n">
        <v>0</v>
      </c>
      <c r="DW20" s="0" t="n">
        <v>0</v>
      </c>
      <c r="DX20" s="0" t="n">
        <v>0</v>
      </c>
      <c r="DY20" s="0" t="n">
        <v>0</v>
      </c>
      <c r="DZ20" s="0" t="n">
        <v>0</v>
      </c>
      <c r="EA20" s="0" t="n">
        <v>0</v>
      </c>
      <c r="EB20" s="0" t="n">
        <v>1</v>
      </c>
      <c r="EC20" s="0" t="n">
        <v>0</v>
      </c>
      <c r="ED20" s="0" t="n">
        <v>0</v>
      </c>
      <c r="EE20" s="0" t="n">
        <v>0</v>
      </c>
      <c r="EF20" s="0" t="n">
        <v>0</v>
      </c>
      <c r="EG20" s="0" t="n">
        <v>0</v>
      </c>
      <c r="EH20" s="0" t="n">
        <v>0</v>
      </c>
      <c r="EI20" s="0" t="n">
        <v>0</v>
      </c>
      <c r="EJ20" s="0" t="n">
        <v>0</v>
      </c>
      <c r="EK20" s="0" t="n">
        <v>0</v>
      </c>
      <c r="EL20" s="0" t="n">
        <v>0</v>
      </c>
      <c r="EM20" s="0" t="n">
        <v>0</v>
      </c>
      <c r="EN20" s="0" t="n">
        <v>0</v>
      </c>
      <c r="EO20" s="0" t="n">
        <v>0</v>
      </c>
      <c r="EP20" s="0" t="n">
        <v>0</v>
      </c>
      <c r="EQ20" s="0" t="n">
        <v>0</v>
      </c>
      <c r="ER20" s="0" t="n">
        <v>0</v>
      </c>
      <c r="ES20" s="0" t="n">
        <v>0</v>
      </c>
      <c r="ET20" s="0" t="n">
        <v>0</v>
      </c>
      <c r="EU20" s="0" t="n">
        <v>0</v>
      </c>
      <c r="EV20" s="0" t="n">
        <v>0</v>
      </c>
      <c r="EW20" s="0" t="n">
        <v>0</v>
      </c>
      <c r="EX20" s="0" t="n">
        <v>0</v>
      </c>
      <c r="EY20" s="0" t="n">
        <v>0</v>
      </c>
      <c r="EZ20" s="0" t="n">
        <v>0</v>
      </c>
      <c r="FA20" s="0" t="n">
        <v>0</v>
      </c>
      <c r="FB20" s="0" t="n">
        <v>0</v>
      </c>
      <c r="FC20" s="0" t="n">
        <v>0</v>
      </c>
      <c r="FD20" s="0" t="n">
        <v>0</v>
      </c>
      <c r="FE20" s="0" t="n">
        <v>0</v>
      </c>
      <c r="FF20" s="0" t="n">
        <v>0</v>
      </c>
      <c r="FG20" s="0" t="n">
        <v>0</v>
      </c>
      <c r="FH20" s="0" t="n">
        <v>2</v>
      </c>
      <c r="FI20" s="0" t="n">
        <v>0</v>
      </c>
      <c r="FJ20" s="0" t="n">
        <v>0</v>
      </c>
      <c r="FK20" s="0" t="n">
        <v>0</v>
      </c>
      <c r="FL20" s="0" t="n">
        <v>0</v>
      </c>
      <c r="FM20" s="0" t="n">
        <v>0</v>
      </c>
      <c r="FN20" s="0" t="n">
        <v>0</v>
      </c>
      <c r="FO20" s="0" t="n">
        <v>0</v>
      </c>
      <c r="FP20" s="0" t="n">
        <v>0</v>
      </c>
      <c r="FQ20" s="0" t="n">
        <v>0</v>
      </c>
      <c r="FR20" s="0" t="n">
        <v>0</v>
      </c>
      <c r="FS20" s="0" t="n">
        <v>0</v>
      </c>
      <c r="FT20" s="0" t="n">
        <v>0</v>
      </c>
      <c r="FU20" s="0" t="n">
        <v>0</v>
      </c>
      <c r="FV20" s="0" t="n">
        <v>0</v>
      </c>
      <c r="FW20" s="0" t="n">
        <v>0</v>
      </c>
      <c r="FX20" s="0" t="n">
        <v>0</v>
      </c>
      <c r="FY20" s="0" t="n">
        <v>0</v>
      </c>
      <c r="FZ20" s="0" t="n">
        <v>0</v>
      </c>
      <c r="GA20" s="0" t="n">
        <v>0</v>
      </c>
      <c r="GB20" s="0" t="n">
        <v>0</v>
      </c>
      <c r="GC20" s="0" t="n">
        <v>1</v>
      </c>
      <c r="GD20" s="0" t="n">
        <v>1</v>
      </c>
      <c r="GE20" s="0" t="n">
        <v>0</v>
      </c>
      <c r="GF20" s="0" t="n">
        <v>2</v>
      </c>
      <c r="GG20" s="0" t="n">
        <v>2</v>
      </c>
      <c r="GH20" s="0" t="n">
        <v>0</v>
      </c>
      <c r="GI20" s="0" t="n">
        <v>1</v>
      </c>
      <c r="GJ20" s="0" t="n">
        <v>0</v>
      </c>
      <c r="GK20" s="0" t="n">
        <v>0</v>
      </c>
      <c r="GL20" s="0" t="n">
        <v>0</v>
      </c>
      <c r="GM20" s="0" t="n">
        <v>0</v>
      </c>
      <c r="GN20" s="0" t="n">
        <v>0</v>
      </c>
      <c r="GO20" s="0" t="n">
        <v>2</v>
      </c>
      <c r="GP20" s="0" t="n">
        <v>0</v>
      </c>
      <c r="GQ20" s="0" t="n">
        <v>1</v>
      </c>
    </row>
    <row r="21" customFormat="false" ht="12" hidden="false" customHeight="false" outlineLevel="0" collapsed="false">
      <c r="A21" s="0" t="n">
        <v>5</v>
      </c>
      <c r="B21" s="0" t="n">
        <v>2</v>
      </c>
      <c r="C21" s="0" t="n">
        <v>0</v>
      </c>
      <c r="D21" s="0" t="n">
        <v>0</v>
      </c>
      <c r="E21" s="0" t="n">
        <v>0</v>
      </c>
      <c r="F21" s="0" t="n">
        <v>7</v>
      </c>
      <c r="G21" s="0" t="n">
        <v>4</v>
      </c>
      <c r="H21" s="0" t="n">
        <v>0</v>
      </c>
      <c r="I21" s="0" t="n">
        <v>0</v>
      </c>
      <c r="J21" s="0" t="n">
        <v>2</v>
      </c>
      <c r="K21" s="0" t="n">
        <v>2</v>
      </c>
      <c r="L21" s="0" t="n">
        <v>0</v>
      </c>
      <c r="M21" s="0" t="n">
        <v>1</v>
      </c>
      <c r="N21" s="0" t="n">
        <v>1</v>
      </c>
      <c r="O21" s="0" t="n">
        <v>1</v>
      </c>
      <c r="P21" s="0" t="n">
        <v>0</v>
      </c>
      <c r="Q21" s="0" t="n">
        <v>0</v>
      </c>
      <c r="R21" s="0" t="n">
        <v>3</v>
      </c>
      <c r="S21" s="0" t="n">
        <v>3</v>
      </c>
      <c r="T21" s="0" t="n">
        <v>0</v>
      </c>
      <c r="U21" s="0" t="n">
        <v>0</v>
      </c>
      <c r="V21" s="0" t="n">
        <v>0</v>
      </c>
      <c r="W21" s="0" t="n">
        <v>0</v>
      </c>
      <c r="X21" s="0" t="n">
        <v>0</v>
      </c>
      <c r="Y21" s="0" t="n">
        <v>0</v>
      </c>
      <c r="Z21" s="0" t="n">
        <v>1</v>
      </c>
      <c r="AA21" s="0" t="n">
        <v>0</v>
      </c>
      <c r="AB21" s="0" t="n">
        <v>2</v>
      </c>
      <c r="AC21" s="0" t="n">
        <v>0</v>
      </c>
      <c r="AD21" s="0" t="n">
        <v>0</v>
      </c>
      <c r="AE21" s="0" t="n">
        <v>0</v>
      </c>
      <c r="AF21" s="0" t="n">
        <v>0</v>
      </c>
      <c r="AG21" s="0" t="n">
        <v>0</v>
      </c>
      <c r="AH21" s="0" t="n">
        <v>1</v>
      </c>
      <c r="AI21" s="0" t="n">
        <v>0</v>
      </c>
      <c r="AJ21" s="0" t="n">
        <v>1</v>
      </c>
      <c r="AK21" s="0" t="n">
        <v>2</v>
      </c>
      <c r="AL21" s="0" t="n">
        <v>7</v>
      </c>
      <c r="AM21" s="0" t="n">
        <v>1</v>
      </c>
      <c r="AN21" s="0" t="n">
        <v>7</v>
      </c>
      <c r="AO21" s="0" t="n">
        <v>3</v>
      </c>
      <c r="AP21" s="0" t="n">
        <v>3</v>
      </c>
      <c r="AQ21" s="0" t="n">
        <v>0</v>
      </c>
      <c r="AR21" s="0" t="n">
        <v>2</v>
      </c>
      <c r="AS21" s="0" t="n">
        <v>0</v>
      </c>
      <c r="AT21" s="0" t="n">
        <v>2</v>
      </c>
      <c r="AU21" s="0" t="n">
        <v>0</v>
      </c>
      <c r="AV21" s="0" t="n">
        <v>0</v>
      </c>
      <c r="AW21" s="0" t="n">
        <v>4</v>
      </c>
      <c r="AX21" s="0" t="n">
        <v>0</v>
      </c>
      <c r="AY21" s="0" t="n">
        <v>1</v>
      </c>
      <c r="AZ21" s="0" t="n">
        <v>1</v>
      </c>
      <c r="BA21" s="0" t="n">
        <v>0</v>
      </c>
      <c r="BB21" s="0" t="n">
        <v>0</v>
      </c>
      <c r="BC21" s="0" t="n">
        <v>0</v>
      </c>
      <c r="BD21" s="0" t="n">
        <v>2</v>
      </c>
      <c r="BE21" s="0" t="n">
        <v>0</v>
      </c>
      <c r="BF21" s="0" t="n">
        <v>2</v>
      </c>
      <c r="BG21" s="0" t="n">
        <v>0</v>
      </c>
      <c r="BH21" s="0" t="n">
        <v>2</v>
      </c>
      <c r="BI21" s="0" t="n">
        <v>5</v>
      </c>
      <c r="BJ21" s="0" t="n">
        <v>1</v>
      </c>
      <c r="BK21" s="0" t="n">
        <v>5</v>
      </c>
      <c r="BL21" s="0" t="n">
        <v>0</v>
      </c>
      <c r="BM21" s="0" t="n">
        <v>3</v>
      </c>
      <c r="BN21" s="0" t="n">
        <v>0</v>
      </c>
      <c r="BO21" s="0" t="n">
        <v>1</v>
      </c>
      <c r="BP21" s="0" t="n">
        <v>2</v>
      </c>
      <c r="BQ21" s="0" t="n">
        <v>0</v>
      </c>
      <c r="BR21" s="0" t="n">
        <v>0</v>
      </c>
      <c r="BS21" s="0" t="n">
        <v>2</v>
      </c>
      <c r="BT21" s="0" t="n">
        <v>3</v>
      </c>
      <c r="BU21" s="0" t="n">
        <v>0</v>
      </c>
      <c r="BV21" s="0" t="n">
        <v>0</v>
      </c>
      <c r="BW21" s="0" t="n">
        <v>1</v>
      </c>
      <c r="BX21" s="0" t="n">
        <v>2</v>
      </c>
      <c r="BY21" s="0" t="n">
        <v>2</v>
      </c>
      <c r="BZ21" s="0" t="n">
        <v>1</v>
      </c>
      <c r="CA21" s="0" t="n">
        <v>1</v>
      </c>
      <c r="CB21" s="0" t="n">
        <v>1</v>
      </c>
      <c r="CC21" s="0" t="n">
        <v>1</v>
      </c>
      <c r="CD21" s="0" t="n">
        <v>1</v>
      </c>
      <c r="CE21" s="0" t="n">
        <v>2</v>
      </c>
      <c r="CF21" s="0" t="n">
        <v>2</v>
      </c>
      <c r="CG21" s="0" t="n">
        <v>1</v>
      </c>
      <c r="CH21" s="0" t="n">
        <v>4</v>
      </c>
      <c r="CI21" s="0" t="n">
        <v>0</v>
      </c>
      <c r="CJ21" s="0" t="n">
        <v>0</v>
      </c>
      <c r="CK21" s="0" t="n">
        <v>3</v>
      </c>
      <c r="CL21" s="0" t="n">
        <v>6</v>
      </c>
      <c r="CM21" s="0" t="n">
        <v>1</v>
      </c>
      <c r="CN21" s="0" t="n">
        <v>3</v>
      </c>
      <c r="CO21" s="0" t="n">
        <v>1</v>
      </c>
      <c r="CP21" s="0" t="n">
        <v>1</v>
      </c>
      <c r="CQ21" s="0" t="n">
        <v>0</v>
      </c>
      <c r="CR21" s="0" t="n">
        <v>1</v>
      </c>
      <c r="CS21" s="0" t="n">
        <v>1</v>
      </c>
      <c r="CT21" s="0" t="n">
        <v>0</v>
      </c>
      <c r="CU21" s="0" t="n">
        <v>0</v>
      </c>
      <c r="CV21" s="0" t="n">
        <v>1</v>
      </c>
      <c r="CW21" s="0" t="n">
        <v>0</v>
      </c>
      <c r="CX21" s="0" t="n">
        <v>2</v>
      </c>
      <c r="CY21" s="0" t="n">
        <v>2</v>
      </c>
      <c r="CZ21" s="0" t="n">
        <v>1</v>
      </c>
      <c r="DA21" s="0" t="n">
        <v>6</v>
      </c>
      <c r="DB21" s="0" t="n">
        <v>1</v>
      </c>
      <c r="DC21" s="0" t="n">
        <v>0</v>
      </c>
      <c r="DD21" s="0" t="n">
        <v>0</v>
      </c>
      <c r="DE21" s="0" t="n">
        <v>0</v>
      </c>
      <c r="DF21" s="0" t="n">
        <v>3</v>
      </c>
      <c r="DG21" s="0" t="n">
        <v>1</v>
      </c>
      <c r="DH21" s="0" t="n">
        <v>0</v>
      </c>
      <c r="DI21" s="0" t="n">
        <v>8</v>
      </c>
      <c r="DJ21" s="0" t="n">
        <v>3</v>
      </c>
      <c r="DK21" s="0" t="n">
        <v>0</v>
      </c>
      <c r="DL21" s="0" t="n">
        <v>1</v>
      </c>
      <c r="DM21" s="0" t="n">
        <v>0</v>
      </c>
      <c r="DN21" s="0" t="n">
        <v>0</v>
      </c>
      <c r="DO21" s="0" t="n">
        <v>1</v>
      </c>
      <c r="DP21" s="0" t="n">
        <v>0</v>
      </c>
      <c r="DQ21" s="0" t="n">
        <v>3</v>
      </c>
      <c r="DR21" s="0" t="n">
        <v>0</v>
      </c>
      <c r="DS21" s="0" t="n">
        <v>0</v>
      </c>
      <c r="DT21" s="0" t="n">
        <v>0</v>
      </c>
      <c r="DU21" s="0" t="n">
        <v>0</v>
      </c>
      <c r="DV21" s="0" t="n">
        <v>0</v>
      </c>
      <c r="DW21" s="0" t="n">
        <v>0</v>
      </c>
      <c r="DX21" s="0" t="n">
        <v>5</v>
      </c>
      <c r="DY21" s="0" t="n">
        <v>0</v>
      </c>
      <c r="DZ21" s="0" t="n">
        <v>0</v>
      </c>
      <c r="EA21" s="0" t="n">
        <v>1</v>
      </c>
      <c r="EB21" s="0" t="n">
        <v>0</v>
      </c>
      <c r="EC21" s="0" t="n">
        <v>0</v>
      </c>
      <c r="ED21" s="0" t="n">
        <v>7</v>
      </c>
      <c r="EE21" s="0" t="n">
        <v>8</v>
      </c>
      <c r="EF21" s="0" t="n">
        <v>1</v>
      </c>
      <c r="EG21" s="0" t="n">
        <v>0</v>
      </c>
      <c r="EH21" s="0" t="n">
        <v>0</v>
      </c>
      <c r="EI21" s="0" t="n">
        <v>3</v>
      </c>
      <c r="EJ21" s="0" t="n">
        <v>0</v>
      </c>
      <c r="EK21" s="0" t="n">
        <v>0</v>
      </c>
      <c r="EL21" s="0" t="n">
        <v>0</v>
      </c>
      <c r="EM21" s="0" t="n">
        <v>0</v>
      </c>
      <c r="EN21" s="0" t="n">
        <v>0</v>
      </c>
      <c r="EO21" s="0" t="n">
        <v>0</v>
      </c>
      <c r="EP21" s="0" t="n">
        <v>7</v>
      </c>
      <c r="EQ21" s="0" t="n">
        <v>0</v>
      </c>
      <c r="ER21" s="0" t="n">
        <v>1</v>
      </c>
      <c r="ES21" s="0" t="n">
        <v>0</v>
      </c>
      <c r="ET21" s="0" t="n">
        <v>0</v>
      </c>
      <c r="EU21" s="0" t="n">
        <v>0</v>
      </c>
      <c r="EV21" s="0" t="n">
        <v>3</v>
      </c>
      <c r="EW21" s="0" t="n">
        <v>3</v>
      </c>
      <c r="EX21" s="0" t="n">
        <v>1</v>
      </c>
      <c r="EY21" s="0" t="n">
        <v>0</v>
      </c>
      <c r="EZ21" s="0" t="n">
        <v>0</v>
      </c>
      <c r="FA21" s="0" t="n">
        <v>0</v>
      </c>
      <c r="FB21" s="0" t="n">
        <v>3</v>
      </c>
      <c r="FC21" s="0" t="n">
        <v>1</v>
      </c>
      <c r="FD21" s="0" t="n">
        <v>0</v>
      </c>
      <c r="FE21" s="0" t="n">
        <v>0</v>
      </c>
      <c r="FF21" s="0" t="n">
        <v>1</v>
      </c>
      <c r="FG21" s="0" t="n">
        <v>1</v>
      </c>
      <c r="FH21" s="0" t="n">
        <v>2</v>
      </c>
      <c r="FI21" s="0" t="n">
        <v>2</v>
      </c>
      <c r="FJ21" s="0" t="n">
        <v>0</v>
      </c>
      <c r="FK21" s="0" t="n">
        <v>0</v>
      </c>
      <c r="FL21" s="0" t="n">
        <v>0</v>
      </c>
      <c r="FM21" s="0" t="n">
        <v>0</v>
      </c>
      <c r="FN21" s="0" t="n">
        <v>0</v>
      </c>
      <c r="FO21" s="0" t="n">
        <v>1</v>
      </c>
      <c r="FP21" s="0" t="n">
        <v>0</v>
      </c>
      <c r="FQ21" s="0" t="n">
        <v>2</v>
      </c>
      <c r="FR21" s="0" t="n">
        <v>2</v>
      </c>
      <c r="FS21" s="0" t="n">
        <v>0</v>
      </c>
      <c r="FT21" s="0" t="n">
        <v>0</v>
      </c>
      <c r="FU21" s="0" t="n">
        <v>3</v>
      </c>
      <c r="FV21" s="0" t="n">
        <v>3</v>
      </c>
      <c r="FW21" s="0" t="n">
        <v>4</v>
      </c>
      <c r="FX21" s="0" t="n">
        <v>0</v>
      </c>
      <c r="FY21" s="0" t="n">
        <v>0</v>
      </c>
      <c r="FZ21" s="0" t="n">
        <v>3</v>
      </c>
      <c r="GA21" s="0" t="n">
        <v>3</v>
      </c>
      <c r="GB21" s="0" t="n">
        <v>0</v>
      </c>
      <c r="GC21" s="0" t="n">
        <v>2</v>
      </c>
      <c r="GD21" s="0" t="n">
        <v>1</v>
      </c>
      <c r="GE21" s="0" t="n">
        <v>0</v>
      </c>
      <c r="GF21" s="0" t="n">
        <v>2</v>
      </c>
      <c r="GG21" s="0" t="n">
        <v>0</v>
      </c>
      <c r="GH21" s="0" t="n">
        <v>0</v>
      </c>
      <c r="GI21" s="0" t="n">
        <v>0</v>
      </c>
      <c r="GJ21" s="0" t="n">
        <v>0</v>
      </c>
      <c r="GK21" s="0" t="n">
        <v>2</v>
      </c>
      <c r="GL21" s="0" t="n">
        <v>1</v>
      </c>
      <c r="GM21" s="0" t="n">
        <v>0</v>
      </c>
      <c r="GN21" s="0" t="n">
        <v>0</v>
      </c>
      <c r="GO21" s="0" t="n">
        <v>1</v>
      </c>
      <c r="GP21" s="0" t="n">
        <v>4</v>
      </c>
      <c r="GQ21" s="0" t="n">
        <v>3</v>
      </c>
    </row>
    <row r="22" customFormat="false" ht="12" hidden="false" customHeight="false" outlineLevel="0" collapsed="false">
      <c r="A22" s="0" t="n">
        <v>5</v>
      </c>
      <c r="B22" s="0" t="n">
        <v>5</v>
      </c>
      <c r="C22" s="0" t="n">
        <v>0</v>
      </c>
      <c r="D22" s="0" t="n">
        <v>3</v>
      </c>
      <c r="E22" s="0" t="n">
        <v>0</v>
      </c>
      <c r="F22" s="0" t="n">
        <v>0</v>
      </c>
      <c r="G22" s="0" t="n">
        <v>0</v>
      </c>
      <c r="H22" s="0" t="n">
        <v>0</v>
      </c>
      <c r="I22" s="0" t="n">
        <v>3</v>
      </c>
      <c r="J22" s="0" t="n">
        <v>6</v>
      </c>
      <c r="K22" s="0" t="n">
        <v>6</v>
      </c>
      <c r="L22" s="0" t="n">
        <v>2</v>
      </c>
      <c r="M22" s="0" t="n">
        <v>9</v>
      </c>
      <c r="N22" s="0" t="n">
        <v>0</v>
      </c>
      <c r="O22" s="0" t="n">
        <v>0</v>
      </c>
      <c r="P22" s="0" t="n">
        <v>1</v>
      </c>
      <c r="Q22" s="0" t="n">
        <v>0</v>
      </c>
      <c r="R22" s="0" t="n">
        <v>3</v>
      </c>
      <c r="S22" s="0" t="n">
        <v>1</v>
      </c>
      <c r="T22" s="0" t="n">
        <v>0</v>
      </c>
      <c r="U22" s="0" t="n">
        <v>0</v>
      </c>
      <c r="V22" s="0" t="n">
        <v>3</v>
      </c>
      <c r="W22" s="0" t="n">
        <v>0</v>
      </c>
      <c r="X22" s="0" t="n">
        <v>0</v>
      </c>
      <c r="Y22" s="0" t="n">
        <v>0</v>
      </c>
      <c r="Z22" s="0" t="n">
        <v>2</v>
      </c>
      <c r="AA22" s="0" t="n">
        <v>0</v>
      </c>
      <c r="AB22" s="0" t="n">
        <v>0</v>
      </c>
      <c r="AC22" s="0" t="n">
        <v>0</v>
      </c>
      <c r="AD22" s="0" t="n">
        <v>1</v>
      </c>
      <c r="AE22" s="0" t="n">
        <v>0</v>
      </c>
      <c r="AF22" s="0" t="n">
        <v>0</v>
      </c>
      <c r="AG22" s="0" t="n">
        <v>3</v>
      </c>
      <c r="AH22" s="0" t="n">
        <v>2</v>
      </c>
      <c r="AI22" s="0" t="n">
        <v>3</v>
      </c>
      <c r="AJ22" s="0" t="n">
        <v>1</v>
      </c>
      <c r="AK22" s="0" t="n">
        <v>0</v>
      </c>
      <c r="AL22" s="0" t="n">
        <v>1</v>
      </c>
      <c r="AM22" s="0" t="n">
        <v>4</v>
      </c>
      <c r="AN22" s="0" t="n">
        <v>3</v>
      </c>
      <c r="AO22" s="0" t="n">
        <v>8</v>
      </c>
      <c r="AP22" s="0" t="n">
        <v>1</v>
      </c>
      <c r="AQ22" s="0" t="n">
        <v>1</v>
      </c>
      <c r="AR22" s="0" t="n">
        <v>0</v>
      </c>
      <c r="AS22" s="0" t="n">
        <v>1</v>
      </c>
      <c r="AT22" s="0" t="n">
        <v>2</v>
      </c>
      <c r="AU22" s="0" t="n">
        <v>1</v>
      </c>
      <c r="AV22" s="0" t="n">
        <v>0</v>
      </c>
      <c r="AW22" s="0" t="n">
        <v>4</v>
      </c>
      <c r="AX22" s="0" t="n">
        <v>1</v>
      </c>
      <c r="AY22" s="0" t="n">
        <v>0</v>
      </c>
      <c r="AZ22" s="0" t="n">
        <v>1</v>
      </c>
      <c r="BA22" s="0" t="n">
        <v>1</v>
      </c>
      <c r="BB22" s="0" t="n">
        <v>0</v>
      </c>
      <c r="BC22" s="0" t="n">
        <v>0</v>
      </c>
      <c r="BD22" s="0" t="n">
        <v>5</v>
      </c>
      <c r="BE22" s="0" t="n">
        <v>1</v>
      </c>
      <c r="BF22" s="0" t="n">
        <v>0</v>
      </c>
      <c r="BG22" s="0" t="n">
        <v>0</v>
      </c>
      <c r="BH22" s="0" t="n">
        <v>2</v>
      </c>
      <c r="BI22" s="0" t="n">
        <v>2</v>
      </c>
      <c r="BJ22" s="0" t="n">
        <v>0</v>
      </c>
      <c r="BK22" s="0" t="n">
        <v>1</v>
      </c>
      <c r="BL22" s="0" t="n">
        <v>0</v>
      </c>
      <c r="BM22" s="0" t="n">
        <v>8</v>
      </c>
      <c r="BN22" s="0" t="n">
        <v>8</v>
      </c>
      <c r="BO22" s="0" t="n">
        <v>4</v>
      </c>
      <c r="BP22" s="0" t="n">
        <v>2</v>
      </c>
      <c r="BQ22" s="0" t="n">
        <v>0</v>
      </c>
      <c r="BR22" s="0" t="n">
        <v>0</v>
      </c>
      <c r="BS22" s="0" t="n">
        <v>2</v>
      </c>
      <c r="BT22" s="0" t="n">
        <v>0</v>
      </c>
      <c r="BU22" s="0" t="n">
        <v>2</v>
      </c>
      <c r="BV22" s="0" t="n">
        <v>1</v>
      </c>
      <c r="BW22" s="0" t="n">
        <v>1</v>
      </c>
      <c r="BX22" s="0" t="n">
        <v>1</v>
      </c>
      <c r="BY22" s="0" t="n">
        <v>3</v>
      </c>
      <c r="BZ22" s="0" t="n">
        <v>1</v>
      </c>
      <c r="CA22" s="0" t="n">
        <v>0</v>
      </c>
      <c r="CB22" s="0" t="n">
        <v>1</v>
      </c>
      <c r="CC22" s="0" t="n">
        <v>4</v>
      </c>
      <c r="CD22" s="0" t="n">
        <v>1</v>
      </c>
      <c r="CE22" s="0" t="n">
        <v>6</v>
      </c>
      <c r="CF22" s="0" t="n">
        <v>0</v>
      </c>
      <c r="CG22" s="0" t="n">
        <v>0</v>
      </c>
      <c r="CH22" s="0" t="n">
        <v>2</v>
      </c>
      <c r="CI22" s="0" t="n">
        <v>0</v>
      </c>
      <c r="CJ22" s="0" t="n">
        <v>0</v>
      </c>
      <c r="CK22" s="0" t="n">
        <v>4</v>
      </c>
      <c r="CL22" s="0" t="n">
        <v>2</v>
      </c>
      <c r="CM22" s="0" t="n">
        <v>3</v>
      </c>
      <c r="CN22" s="0" t="n">
        <v>2</v>
      </c>
      <c r="CO22" s="0" t="n">
        <v>2</v>
      </c>
      <c r="CP22" s="0" t="n">
        <v>2</v>
      </c>
      <c r="CQ22" s="0" t="n">
        <v>5</v>
      </c>
      <c r="CR22" s="0" t="n">
        <v>7</v>
      </c>
      <c r="CS22" s="0" t="n">
        <v>0</v>
      </c>
      <c r="CT22" s="0" t="n">
        <v>3</v>
      </c>
      <c r="CU22" s="0" t="n">
        <v>0</v>
      </c>
      <c r="CV22" s="0" t="n">
        <v>0</v>
      </c>
      <c r="CW22" s="0" t="n">
        <v>0</v>
      </c>
      <c r="CX22" s="0" t="n">
        <v>0</v>
      </c>
      <c r="CY22" s="0" t="n">
        <v>3</v>
      </c>
      <c r="CZ22" s="0" t="n">
        <v>0</v>
      </c>
      <c r="DA22" s="0" t="n">
        <v>2</v>
      </c>
      <c r="DB22" s="0" t="n">
        <v>2</v>
      </c>
      <c r="DC22" s="0" t="n">
        <v>0</v>
      </c>
      <c r="DD22" s="0" t="n">
        <v>0</v>
      </c>
      <c r="DE22" s="0" t="n">
        <v>0</v>
      </c>
      <c r="DF22" s="0" t="n">
        <v>1</v>
      </c>
      <c r="DG22" s="0" t="n">
        <v>2</v>
      </c>
      <c r="DH22" s="0" t="n">
        <v>0</v>
      </c>
      <c r="DI22" s="0" t="n">
        <v>0</v>
      </c>
      <c r="DJ22" s="0" t="n">
        <v>1</v>
      </c>
      <c r="DK22" s="0" t="n">
        <v>0</v>
      </c>
      <c r="DL22" s="0" t="n">
        <v>8</v>
      </c>
      <c r="DM22" s="0" t="n">
        <v>0</v>
      </c>
      <c r="DN22" s="0" t="n">
        <v>0</v>
      </c>
      <c r="DO22" s="0" t="n">
        <v>2</v>
      </c>
      <c r="DP22" s="0" t="n">
        <v>0</v>
      </c>
      <c r="DQ22" s="0" t="n">
        <v>0</v>
      </c>
      <c r="DR22" s="0" t="n">
        <v>1</v>
      </c>
      <c r="DS22" s="0" t="n">
        <v>1</v>
      </c>
      <c r="DT22" s="0" t="n">
        <v>0</v>
      </c>
      <c r="DU22" s="0" t="n">
        <v>0</v>
      </c>
      <c r="DV22" s="0" t="n">
        <v>1</v>
      </c>
      <c r="DW22" s="0" t="n">
        <v>0</v>
      </c>
      <c r="DX22" s="0" t="n">
        <v>5</v>
      </c>
      <c r="DY22" s="0" t="n">
        <v>0</v>
      </c>
      <c r="DZ22" s="0" t="n">
        <v>0</v>
      </c>
      <c r="EA22" s="0" t="n">
        <v>5</v>
      </c>
      <c r="EB22" s="0" t="n">
        <v>0</v>
      </c>
      <c r="EC22" s="0" t="n">
        <v>0</v>
      </c>
      <c r="ED22" s="0" t="n">
        <v>0</v>
      </c>
      <c r="EE22" s="0" t="n">
        <v>0</v>
      </c>
      <c r="EF22" s="0" t="n">
        <v>3</v>
      </c>
      <c r="EG22" s="0" t="n">
        <v>0</v>
      </c>
      <c r="EH22" s="0" t="n">
        <v>0</v>
      </c>
      <c r="EI22" s="0" t="n">
        <v>0</v>
      </c>
      <c r="EJ22" s="0" t="n">
        <v>0</v>
      </c>
      <c r="EK22" s="0" t="n">
        <v>0</v>
      </c>
      <c r="EL22" s="0" t="n">
        <v>4</v>
      </c>
      <c r="EM22" s="0" t="n">
        <v>0</v>
      </c>
      <c r="EN22" s="0" t="n">
        <v>0</v>
      </c>
      <c r="EO22" s="0" t="n">
        <v>0</v>
      </c>
      <c r="EP22" s="0" t="n">
        <v>3</v>
      </c>
      <c r="EQ22" s="0" t="n">
        <v>0</v>
      </c>
      <c r="ER22" s="0" t="n">
        <v>0</v>
      </c>
      <c r="ES22" s="0" t="n">
        <v>4</v>
      </c>
      <c r="ET22" s="0" t="n">
        <v>0</v>
      </c>
      <c r="EU22" s="0" t="n">
        <v>0</v>
      </c>
      <c r="EV22" s="0" t="n">
        <v>3</v>
      </c>
      <c r="EW22" s="0" t="n">
        <v>3</v>
      </c>
      <c r="EX22" s="0" t="n">
        <v>1</v>
      </c>
      <c r="EY22" s="0" t="n">
        <v>1</v>
      </c>
      <c r="EZ22" s="0" t="n">
        <v>2</v>
      </c>
      <c r="FA22" s="0" t="n">
        <v>1</v>
      </c>
      <c r="FB22" s="0" t="n">
        <v>0</v>
      </c>
      <c r="FC22" s="0" t="n">
        <v>2</v>
      </c>
      <c r="FD22" s="0" t="n">
        <v>1</v>
      </c>
      <c r="FE22" s="0" t="n">
        <v>4</v>
      </c>
      <c r="FF22" s="0" t="n">
        <v>0</v>
      </c>
      <c r="FG22" s="0" t="n">
        <v>1</v>
      </c>
      <c r="FH22" s="0" t="n">
        <v>1</v>
      </c>
      <c r="FI22" s="0" t="n">
        <v>1</v>
      </c>
      <c r="FJ22" s="0" t="n">
        <v>2</v>
      </c>
      <c r="FK22" s="0" t="n">
        <v>3</v>
      </c>
      <c r="FL22" s="0" t="n">
        <v>1</v>
      </c>
      <c r="FM22" s="0" t="n">
        <v>1</v>
      </c>
      <c r="FN22" s="0" t="n">
        <v>0</v>
      </c>
      <c r="FO22" s="0" t="n">
        <v>5</v>
      </c>
      <c r="FP22" s="0" t="n">
        <v>0</v>
      </c>
      <c r="FQ22" s="0" t="n">
        <v>1</v>
      </c>
      <c r="FR22" s="0" t="n">
        <v>2</v>
      </c>
      <c r="FS22" s="0" t="n">
        <v>3</v>
      </c>
      <c r="FT22" s="0" t="n">
        <v>0</v>
      </c>
      <c r="FU22" s="0" t="n">
        <v>1</v>
      </c>
      <c r="FV22" s="0" t="n">
        <v>3</v>
      </c>
      <c r="FW22" s="0" t="n">
        <v>0</v>
      </c>
      <c r="FX22" s="0" t="n">
        <v>1</v>
      </c>
      <c r="FY22" s="0" t="n">
        <v>0</v>
      </c>
      <c r="FZ22" s="0" t="n">
        <v>1</v>
      </c>
      <c r="GA22" s="0" t="n">
        <v>0</v>
      </c>
      <c r="GB22" s="0" t="n">
        <v>1</v>
      </c>
      <c r="GC22" s="0" t="n">
        <v>5</v>
      </c>
      <c r="GD22" s="0" t="n">
        <v>3</v>
      </c>
      <c r="GE22" s="0" t="n">
        <v>2</v>
      </c>
      <c r="GF22" s="0" t="n">
        <v>5</v>
      </c>
      <c r="GG22" s="0" t="n">
        <v>1</v>
      </c>
      <c r="GH22" s="0" t="n">
        <v>0</v>
      </c>
      <c r="GI22" s="0" t="n">
        <v>1</v>
      </c>
      <c r="GJ22" s="0" t="n">
        <v>1</v>
      </c>
      <c r="GK22" s="0" t="n">
        <v>5</v>
      </c>
      <c r="GL22" s="0" t="n">
        <v>2</v>
      </c>
      <c r="GM22" s="0" t="n">
        <v>0</v>
      </c>
      <c r="GN22" s="0" t="n">
        <v>0</v>
      </c>
      <c r="GO22" s="0" t="n">
        <v>8</v>
      </c>
      <c r="GP22" s="0" t="n">
        <v>1</v>
      </c>
      <c r="GQ22" s="0" t="n">
        <v>0</v>
      </c>
    </row>
    <row r="23" customFormat="false" ht="12" hidden="false" customHeight="false" outlineLevel="0" collapsed="false">
      <c r="A23" s="0" t="n">
        <v>5</v>
      </c>
      <c r="B23" s="0" t="n">
        <v>0</v>
      </c>
      <c r="C23" s="0" t="n">
        <v>0</v>
      </c>
      <c r="D23" s="0" t="n">
        <v>0</v>
      </c>
      <c r="E23" s="0" t="n">
        <v>0</v>
      </c>
      <c r="F23" s="0" t="n">
        <v>1</v>
      </c>
      <c r="G23" s="0" t="n">
        <v>1</v>
      </c>
      <c r="H23" s="0" t="n">
        <v>0</v>
      </c>
      <c r="I23" s="0" t="n">
        <v>0</v>
      </c>
      <c r="J23" s="0" t="n">
        <v>0</v>
      </c>
      <c r="K23" s="0" t="n">
        <v>1</v>
      </c>
      <c r="L23" s="0" t="n">
        <v>0</v>
      </c>
      <c r="M23" s="0" t="n">
        <v>0</v>
      </c>
      <c r="N23" s="0" t="n">
        <v>1</v>
      </c>
      <c r="O23" s="0" t="n">
        <v>0</v>
      </c>
      <c r="P23" s="0" t="n">
        <v>0</v>
      </c>
      <c r="Q23" s="0" t="n">
        <v>0</v>
      </c>
      <c r="R23" s="0" t="n">
        <v>3</v>
      </c>
      <c r="S23" s="0" t="n">
        <v>4</v>
      </c>
      <c r="T23" s="0" t="n">
        <v>0</v>
      </c>
      <c r="U23" s="0" t="n">
        <v>0</v>
      </c>
      <c r="V23" s="0" t="n">
        <v>0</v>
      </c>
      <c r="W23" s="0" t="n">
        <v>0</v>
      </c>
      <c r="X23" s="0" t="n">
        <v>0</v>
      </c>
      <c r="Y23" s="0" t="n">
        <v>0</v>
      </c>
      <c r="Z23" s="0" t="n">
        <v>7</v>
      </c>
      <c r="AA23" s="0" t="n">
        <v>0</v>
      </c>
      <c r="AB23" s="0" t="n">
        <v>0</v>
      </c>
      <c r="AC23" s="0" t="n">
        <v>1</v>
      </c>
      <c r="AD23" s="0" t="n">
        <v>0</v>
      </c>
      <c r="AE23" s="0" t="n">
        <v>0</v>
      </c>
      <c r="AF23" s="0" t="n">
        <v>0</v>
      </c>
      <c r="AG23" s="0" t="n">
        <v>0</v>
      </c>
      <c r="AH23" s="0" t="n">
        <v>0</v>
      </c>
      <c r="AI23" s="0" t="n">
        <v>0</v>
      </c>
      <c r="AJ23" s="0" t="n">
        <v>0</v>
      </c>
      <c r="AK23" s="0" t="n">
        <v>0</v>
      </c>
      <c r="AL23" s="0" t="n">
        <v>1</v>
      </c>
      <c r="AM23" s="0" t="n">
        <v>2</v>
      </c>
      <c r="AN23" s="0" t="n">
        <v>1</v>
      </c>
      <c r="AO23" s="0" t="n">
        <v>0</v>
      </c>
      <c r="AP23" s="0" t="n">
        <v>1</v>
      </c>
      <c r="AQ23" s="0" t="n">
        <v>0</v>
      </c>
      <c r="AR23" s="0" t="n">
        <v>0</v>
      </c>
      <c r="AS23" s="0" t="n">
        <v>0</v>
      </c>
      <c r="AT23" s="0" t="n">
        <v>0</v>
      </c>
      <c r="AU23" s="0" t="n">
        <v>0</v>
      </c>
      <c r="AV23" s="0" t="n">
        <v>0</v>
      </c>
      <c r="AW23" s="0" t="n">
        <v>0</v>
      </c>
      <c r="AX23" s="0" t="n">
        <v>0</v>
      </c>
      <c r="AY23" s="0" t="n">
        <v>0</v>
      </c>
      <c r="AZ23" s="0" t="n">
        <v>2</v>
      </c>
      <c r="BA23" s="0" t="n">
        <v>0</v>
      </c>
      <c r="BB23" s="0" t="n">
        <v>0</v>
      </c>
      <c r="BC23" s="0" t="n">
        <v>0</v>
      </c>
      <c r="BD23" s="0" t="n">
        <v>0</v>
      </c>
      <c r="BE23" s="0" t="n">
        <v>0</v>
      </c>
      <c r="BF23" s="0" t="n">
        <v>0</v>
      </c>
      <c r="BG23" s="0" t="n">
        <v>0</v>
      </c>
      <c r="BH23" s="0" t="n">
        <v>0</v>
      </c>
      <c r="BI23" s="0" t="n">
        <v>3</v>
      </c>
      <c r="BJ23" s="0" t="n">
        <v>1</v>
      </c>
      <c r="BK23" s="0" t="n">
        <v>2</v>
      </c>
      <c r="BL23" s="0" t="n">
        <v>0</v>
      </c>
      <c r="BM23" s="0" t="n">
        <v>3</v>
      </c>
      <c r="BN23" s="0" t="n">
        <v>5</v>
      </c>
      <c r="BO23" s="0" t="n">
        <v>3</v>
      </c>
      <c r="BP23" s="0" t="n">
        <v>0</v>
      </c>
      <c r="BQ23" s="0" t="n">
        <v>0</v>
      </c>
      <c r="BR23" s="0" t="n">
        <v>1</v>
      </c>
      <c r="BS23" s="0" t="n">
        <v>1</v>
      </c>
      <c r="BT23" s="0" t="n">
        <v>1</v>
      </c>
      <c r="BU23" s="0" t="n">
        <v>1</v>
      </c>
      <c r="BV23" s="0" t="n">
        <v>0</v>
      </c>
      <c r="BW23" s="0" t="n">
        <v>1</v>
      </c>
      <c r="BX23" s="0" t="n">
        <v>3</v>
      </c>
      <c r="BY23" s="0" t="n">
        <v>1</v>
      </c>
      <c r="BZ23" s="0" t="n">
        <v>0</v>
      </c>
      <c r="CA23" s="0" t="n">
        <v>0</v>
      </c>
      <c r="CB23" s="0" t="n">
        <v>0</v>
      </c>
      <c r="CC23" s="0" t="n">
        <v>0</v>
      </c>
      <c r="CD23" s="0" t="n">
        <v>1</v>
      </c>
      <c r="CE23" s="0" t="n">
        <v>2</v>
      </c>
      <c r="CF23" s="0" t="n">
        <v>4</v>
      </c>
      <c r="CG23" s="0" t="n">
        <v>0</v>
      </c>
      <c r="CH23" s="0" t="n">
        <v>0</v>
      </c>
      <c r="CI23" s="0" t="n">
        <v>0</v>
      </c>
      <c r="CJ23" s="0" t="n">
        <v>0</v>
      </c>
      <c r="CK23" s="0" t="n">
        <v>0</v>
      </c>
      <c r="CL23" s="0" t="n">
        <v>1</v>
      </c>
      <c r="CM23" s="0" t="n">
        <v>0</v>
      </c>
      <c r="CN23" s="0" t="n">
        <v>1</v>
      </c>
      <c r="CO23" s="0" t="n">
        <v>1</v>
      </c>
      <c r="CP23" s="0" t="n">
        <v>0</v>
      </c>
      <c r="CQ23" s="0" t="n">
        <v>0</v>
      </c>
      <c r="CR23" s="0" t="n">
        <v>0</v>
      </c>
      <c r="CS23" s="0" t="n">
        <v>0</v>
      </c>
      <c r="CT23" s="0" t="n">
        <v>1</v>
      </c>
      <c r="CU23" s="0" t="n">
        <v>0</v>
      </c>
      <c r="CV23" s="0" t="n">
        <v>0</v>
      </c>
      <c r="CW23" s="0" t="n">
        <v>0</v>
      </c>
      <c r="CX23" s="0" t="n">
        <v>1</v>
      </c>
      <c r="CY23" s="0" t="n">
        <v>1</v>
      </c>
      <c r="CZ23" s="0" t="n">
        <v>0</v>
      </c>
      <c r="DA23" s="0" t="n">
        <v>1</v>
      </c>
      <c r="DB23" s="0" t="n">
        <v>1</v>
      </c>
      <c r="DC23" s="0" t="n">
        <v>0</v>
      </c>
      <c r="DD23" s="0" t="n">
        <v>0</v>
      </c>
      <c r="DE23" s="0" t="n">
        <v>0</v>
      </c>
      <c r="DF23" s="0" t="n">
        <v>1</v>
      </c>
      <c r="DG23" s="0" t="n">
        <v>0</v>
      </c>
      <c r="DH23" s="0" t="n">
        <v>0</v>
      </c>
      <c r="DI23" s="0" t="n">
        <v>0</v>
      </c>
      <c r="DJ23" s="0" t="n">
        <v>1</v>
      </c>
      <c r="DK23" s="0" t="n">
        <v>0</v>
      </c>
      <c r="DL23" s="0" t="n">
        <v>0</v>
      </c>
      <c r="DM23" s="0" t="n">
        <v>0</v>
      </c>
      <c r="DN23" s="0" t="n">
        <v>0</v>
      </c>
      <c r="DO23" s="0" t="n">
        <v>1</v>
      </c>
      <c r="DP23" s="0" t="n">
        <v>0</v>
      </c>
      <c r="DQ23" s="0" t="n">
        <v>0</v>
      </c>
      <c r="DR23" s="0" t="n">
        <v>0</v>
      </c>
      <c r="DS23" s="0" t="n">
        <v>0</v>
      </c>
      <c r="DT23" s="0" t="n">
        <v>0</v>
      </c>
      <c r="DU23" s="0" t="n">
        <v>0</v>
      </c>
      <c r="DV23" s="0" t="n">
        <v>0</v>
      </c>
      <c r="DW23" s="0" t="n">
        <v>0</v>
      </c>
      <c r="DX23" s="0" t="n">
        <v>0</v>
      </c>
      <c r="DY23" s="0" t="n">
        <v>6</v>
      </c>
      <c r="DZ23" s="0" t="n">
        <v>0</v>
      </c>
      <c r="EA23" s="0" t="n">
        <v>0</v>
      </c>
      <c r="EB23" s="0" t="n">
        <v>0</v>
      </c>
      <c r="EC23" s="0" t="n">
        <v>0</v>
      </c>
      <c r="ED23" s="0" t="n">
        <v>0</v>
      </c>
      <c r="EE23" s="0" t="n">
        <v>0</v>
      </c>
      <c r="EF23" s="0" t="n">
        <v>1</v>
      </c>
      <c r="EG23" s="0" t="n">
        <v>5</v>
      </c>
      <c r="EH23" s="0" t="n">
        <v>0</v>
      </c>
      <c r="EI23" s="0" t="n">
        <v>0</v>
      </c>
      <c r="EJ23" s="0" t="n">
        <v>0</v>
      </c>
      <c r="EK23" s="0" t="n">
        <v>0</v>
      </c>
      <c r="EL23" s="0" t="n">
        <v>1</v>
      </c>
      <c r="EM23" s="0" t="n">
        <v>0</v>
      </c>
      <c r="EN23" s="0" t="n">
        <v>0</v>
      </c>
      <c r="EO23" s="0" t="n">
        <v>0</v>
      </c>
      <c r="EP23" s="0" t="n">
        <v>0</v>
      </c>
      <c r="EQ23" s="0" t="n">
        <v>0</v>
      </c>
      <c r="ER23" s="0" t="n">
        <v>0</v>
      </c>
      <c r="ES23" s="0" t="n">
        <v>0</v>
      </c>
      <c r="ET23" s="0" t="n">
        <v>0</v>
      </c>
      <c r="EU23" s="0" t="n">
        <v>0</v>
      </c>
      <c r="EV23" s="0" t="n">
        <v>0</v>
      </c>
      <c r="EW23" s="0" t="n">
        <v>0</v>
      </c>
      <c r="EX23" s="0" t="n">
        <v>1</v>
      </c>
      <c r="EY23" s="0" t="n">
        <v>0</v>
      </c>
      <c r="EZ23" s="0" t="n">
        <v>3</v>
      </c>
      <c r="FA23" s="0" t="n">
        <v>3</v>
      </c>
      <c r="FB23" s="0" t="n">
        <v>1</v>
      </c>
      <c r="FC23" s="0" t="n">
        <v>1</v>
      </c>
      <c r="FD23" s="0" t="n">
        <v>0</v>
      </c>
      <c r="FE23" s="0" t="n">
        <v>0</v>
      </c>
      <c r="FF23" s="0" t="n">
        <v>0</v>
      </c>
      <c r="FG23" s="0" t="n">
        <v>0</v>
      </c>
      <c r="FH23" s="0" t="n">
        <v>0</v>
      </c>
      <c r="FI23" s="0" t="n">
        <v>0</v>
      </c>
      <c r="FJ23" s="0" t="n">
        <v>0</v>
      </c>
      <c r="FK23" s="0" t="n">
        <v>1</v>
      </c>
      <c r="FL23" s="0" t="n">
        <v>0</v>
      </c>
      <c r="FM23" s="0" t="n">
        <v>0</v>
      </c>
      <c r="FN23" s="0" t="n">
        <v>0</v>
      </c>
      <c r="FO23" s="0" t="n">
        <v>0</v>
      </c>
      <c r="FP23" s="0" t="n">
        <v>0</v>
      </c>
      <c r="FQ23" s="0" t="n">
        <v>0</v>
      </c>
      <c r="FR23" s="0" t="n">
        <v>0</v>
      </c>
      <c r="FS23" s="0" t="n">
        <v>0</v>
      </c>
      <c r="FT23" s="0" t="n">
        <v>0</v>
      </c>
      <c r="FU23" s="0" t="n">
        <v>0</v>
      </c>
      <c r="FV23" s="0" t="n">
        <v>0</v>
      </c>
      <c r="FW23" s="0" t="n">
        <v>0</v>
      </c>
      <c r="FX23" s="0" t="n">
        <v>0</v>
      </c>
      <c r="FY23" s="0" t="n">
        <v>0</v>
      </c>
      <c r="FZ23" s="0" t="n">
        <v>1</v>
      </c>
      <c r="GA23" s="0" t="n">
        <v>0</v>
      </c>
      <c r="GB23" s="0" t="n">
        <v>0</v>
      </c>
      <c r="GC23" s="0" t="n">
        <v>3</v>
      </c>
      <c r="GD23" s="0" t="n">
        <v>0</v>
      </c>
      <c r="GE23" s="0" t="n">
        <v>0</v>
      </c>
      <c r="GF23" s="0" t="n">
        <v>6</v>
      </c>
      <c r="GG23" s="0" t="n">
        <v>1</v>
      </c>
      <c r="GH23" s="0" t="n">
        <v>0</v>
      </c>
      <c r="GI23" s="0" t="n">
        <v>0</v>
      </c>
      <c r="GJ23" s="0" t="n">
        <v>0</v>
      </c>
      <c r="GK23" s="0" t="n">
        <v>0</v>
      </c>
      <c r="GL23" s="0" t="n">
        <v>0</v>
      </c>
      <c r="GM23" s="0" t="n">
        <v>0</v>
      </c>
      <c r="GN23" s="0" t="n">
        <v>0</v>
      </c>
      <c r="GO23" s="0" t="n">
        <v>1</v>
      </c>
      <c r="GP23" s="0" t="n">
        <v>0</v>
      </c>
      <c r="GQ23" s="0" t="n">
        <v>0</v>
      </c>
    </row>
    <row r="24" customFormat="false" ht="12.8" hidden="false" customHeight="false" outlineLevel="0" collapsed="false">
      <c r="A24" s="0" t="n">
        <v>9</v>
      </c>
      <c r="B24" s="0" t="n">
        <v>5</v>
      </c>
      <c r="C24" s="0" t="n">
        <v>0</v>
      </c>
      <c r="D24" s="0" t="n">
        <v>2</v>
      </c>
      <c r="E24" s="0" t="n">
        <v>0</v>
      </c>
      <c r="F24" s="0" t="n">
        <v>0</v>
      </c>
      <c r="G24" s="0" t="n">
        <v>1</v>
      </c>
      <c r="H24" s="0" t="n">
        <v>0</v>
      </c>
      <c r="I24" s="0" t="n">
        <v>1</v>
      </c>
      <c r="J24" s="0" t="n">
        <v>5</v>
      </c>
      <c r="K24" s="0" t="n">
        <v>3</v>
      </c>
      <c r="L24" s="0" t="n">
        <v>4</v>
      </c>
      <c r="M24" s="0" t="n">
        <v>1</v>
      </c>
      <c r="N24" s="0" t="n">
        <v>0</v>
      </c>
      <c r="O24" s="0" t="n">
        <v>0</v>
      </c>
      <c r="P24" s="0" t="n">
        <v>0</v>
      </c>
      <c r="Q24" s="0" t="n">
        <v>0</v>
      </c>
      <c r="R24" s="0" t="n">
        <v>3</v>
      </c>
      <c r="S24" s="0" t="n">
        <v>3</v>
      </c>
      <c r="T24" s="0" t="n">
        <v>0</v>
      </c>
      <c r="U24" s="0" t="n">
        <v>0</v>
      </c>
      <c r="V24" s="0" t="n">
        <v>1</v>
      </c>
      <c r="W24" s="0" t="n">
        <v>0</v>
      </c>
      <c r="X24" s="0" t="n">
        <v>0</v>
      </c>
      <c r="Y24" s="0" t="n">
        <v>0</v>
      </c>
      <c r="Z24" s="0" t="n">
        <v>8</v>
      </c>
      <c r="AA24" s="0" t="n">
        <v>0</v>
      </c>
      <c r="AB24" s="0" t="n">
        <v>0</v>
      </c>
      <c r="AC24" s="0" t="n">
        <v>0</v>
      </c>
      <c r="AD24" s="0" t="n">
        <v>0</v>
      </c>
      <c r="AE24" s="0" t="n">
        <v>0</v>
      </c>
      <c r="AF24" s="0" t="n">
        <v>0</v>
      </c>
      <c r="AG24" s="0" t="n">
        <v>0</v>
      </c>
      <c r="AH24" s="0" t="n">
        <v>1</v>
      </c>
      <c r="AI24" s="0" t="n">
        <v>0</v>
      </c>
      <c r="AJ24" s="0" t="n">
        <v>1</v>
      </c>
      <c r="AK24" s="0" t="n">
        <v>1</v>
      </c>
      <c r="AL24" s="0" t="n">
        <v>2</v>
      </c>
      <c r="AM24" s="0" t="n">
        <v>2</v>
      </c>
      <c r="AN24" s="0" t="n">
        <v>1</v>
      </c>
      <c r="AO24" s="0" t="n">
        <v>2</v>
      </c>
      <c r="AP24" s="0" t="n">
        <v>0</v>
      </c>
      <c r="AQ24" s="0" t="n">
        <v>1</v>
      </c>
      <c r="AR24" s="0" t="n">
        <v>0</v>
      </c>
      <c r="AS24" s="0" t="n">
        <v>0</v>
      </c>
      <c r="AT24" s="0" t="n">
        <v>0</v>
      </c>
      <c r="AU24" s="0" t="n">
        <v>0</v>
      </c>
      <c r="AV24" s="0" t="n">
        <v>0</v>
      </c>
      <c r="AW24" s="0" t="n">
        <v>0</v>
      </c>
      <c r="AX24" s="0" t="n">
        <v>1</v>
      </c>
      <c r="AY24" s="0" t="n">
        <v>0</v>
      </c>
      <c r="AZ24" s="0" t="n">
        <v>2</v>
      </c>
      <c r="BA24" s="0" t="n">
        <v>0</v>
      </c>
      <c r="BB24" s="0" t="n">
        <v>1</v>
      </c>
      <c r="BC24" s="0" t="n">
        <v>0</v>
      </c>
      <c r="BD24" s="0" t="n">
        <v>0</v>
      </c>
      <c r="BE24" s="0" t="n">
        <v>0</v>
      </c>
      <c r="BF24" s="0" t="n">
        <v>1</v>
      </c>
      <c r="BG24" s="0" t="n">
        <v>0</v>
      </c>
      <c r="BH24" s="0" t="n">
        <v>2</v>
      </c>
      <c r="BI24" s="0" t="n">
        <v>2</v>
      </c>
      <c r="BJ24" s="0" t="n">
        <v>0</v>
      </c>
      <c r="BK24" s="0" t="n">
        <v>1</v>
      </c>
      <c r="BL24" s="0" t="n">
        <v>0</v>
      </c>
      <c r="BM24" s="0" t="n">
        <v>3</v>
      </c>
      <c r="BN24" s="0" t="n">
        <v>6</v>
      </c>
      <c r="BO24" s="0" t="n">
        <v>2</v>
      </c>
      <c r="BP24" s="0" t="n">
        <v>2</v>
      </c>
      <c r="BQ24" s="0" t="n">
        <v>1</v>
      </c>
      <c r="BR24" s="0" t="n">
        <v>1</v>
      </c>
      <c r="BS24" s="0" t="n">
        <v>0</v>
      </c>
      <c r="BT24" s="0" t="n">
        <v>0</v>
      </c>
      <c r="BU24" s="0" t="n">
        <v>2</v>
      </c>
      <c r="BV24" s="0" t="n">
        <v>0</v>
      </c>
      <c r="BW24" s="0" t="n">
        <v>1</v>
      </c>
      <c r="BX24" s="0" t="n">
        <v>1</v>
      </c>
      <c r="BY24" s="0" t="n">
        <v>1</v>
      </c>
      <c r="BZ24" s="0" t="n">
        <v>2</v>
      </c>
      <c r="CA24" s="0" t="n">
        <v>0</v>
      </c>
      <c r="CB24" s="0" t="n">
        <v>1</v>
      </c>
      <c r="CC24" s="0" t="n">
        <v>3</v>
      </c>
      <c r="CD24" s="0" t="n">
        <v>0</v>
      </c>
      <c r="CE24" s="0" t="n">
        <v>3</v>
      </c>
      <c r="CF24" s="0" t="n">
        <v>2</v>
      </c>
      <c r="CG24" s="0" t="n">
        <v>0</v>
      </c>
      <c r="CH24" s="0" t="n">
        <v>3</v>
      </c>
      <c r="CI24" s="0" t="n">
        <v>0</v>
      </c>
      <c r="CJ24" s="0" t="n">
        <v>0</v>
      </c>
      <c r="CK24" s="0" t="n">
        <v>1</v>
      </c>
      <c r="CL24" s="0" t="n">
        <v>5</v>
      </c>
      <c r="CM24" s="0" t="n">
        <v>2</v>
      </c>
      <c r="CN24" s="0" t="n">
        <v>1</v>
      </c>
      <c r="CO24" s="0" t="n">
        <v>1</v>
      </c>
      <c r="CP24" s="0" t="n">
        <v>0</v>
      </c>
      <c r="CQ24" s="0" t="n">
        <v>2</v>
      </c>
      <c r="CR24" s="0" t="n">
        <v>1</v>
      </c>
      <c r="CS24" s="0" t="n">
        <v>3</v>
      </c>
      <c r="CT24" s="0" t="n">
        <v>2</v>
      </c>
      <c r="CU24" s="0" t="n">
        <v>2</v>
      </c>
      <c r="CV24" s="0" t="n">
        <v>0</v>
      </c>
      <c r="CW24" s="0" t="n">
        <v>0</v>
      </c>
      <c r="CX24" s="0" t="n">
        <v>1</v>
      </c>
      <c r="CY24" s="0" t="n">
        <v>3</v>
      </c>
      <c r="CZ24" s="0" t="n">
        <v>0</v>
      </c>
      <c r="DA24" s="0" t="n">
        <v>0</v>
      </c>
      <c r="DB24" s="0" t="n">
        <v>1</v>
      </c>
      <c r="DC24" s="0" t="n">
        <v>0</v>
      </c>
      <c r="DD24" s="0" t="n">
        <v>0</v>
      </c>
      <c r="DE24" s="0" t="n">
        <v>0</v>
      </c>
      <c r="DF24" s="0" t="n">
        <v>1</v>
      </c>
      <c r="DG24" s="0" t="n">
        <v>1</v>
      </c>
      <c r="DH24" s="0" t="n">
        <v>0</v>
      </c>
      <c r="DI24" s="0" t="n">
        <v>0</v>
      </c>
      <c r="DJ24" s="0" t="n">
        <v>0</v>
      </c>
      <c r="DK24" s="0" t="n">
        <v>0</v>
      </c>
      <c r="DL24" s="0" t="n">
        <v>6</v>
      </c>
      <c r="DM24" s="0" t="n">
        <v>1</v>
      </c>
      <c r="DN24" s="0" t="n">
        <v>0</v>
      </c>
      <c r="DO24" s="0" t="n">
        <v>2</v>
      </c>
      <c r="DP24" s="0" t="n">
        <v>0</v>
      </c>
      <c r="DQ24" s="0" t="n">
        <v>0</v>
      </c>
      <c r="DR24" s="0" t="n">
        <v>1</v>
      </c>
      <c r="DS24" s="0" t="n">
        <v>1</v>
      </c>
      <c r="DT24" s="0" t="n">
        <v>0</v>
      </c>
      <c r="DU24" s="0" t="n">
        <v>0</v>
      </c>
      <c r="DV24" s="0" t="n">
        <v>0</v>
      </c>
      <c r="DW24" s="0" t="n">
        <v>0</v>
      </c>
      <c r="DX24" s="0" t="n">
        <v>5</v>
      </c>
      <c r="DY24" s="0" t="n">
        <v>0</v>
      </c>
      <c r="DZ24" s="0" t="n">
        <v>0</v>
      </c>
      <c r="EA24" s="0" t="n">
        <v>1</v>
      </c>
      <c r="EB24" s="0" t="n">
        <v>0</v>
      </c>
      <c r="EC24" s="0" t="n">
        <v>0</v>
      </c>
      <c r="ED24" s="0" t="n">
        <v>0</v>
      </c>
      <c r="EE24" s="0" t="n">
        <v>0</v>
      </c>
      <c r="EF24" s="0" t="n">
        <v>1</v>
      </c>
      <c r="EG24" s="0" t="n">
        <v>7</v>
      </c>
      <c r="EH24" s="0" t="n">
        <v>0</v>
      </c>
      <c r="EI24" s="0" t="n">
        <v>0</v>
      </c>
      <c r="EJ24" s="0" t="n">
        <v>0</v>
      </c>
      <c r="EK24" s="0" t="n">
        <v>0</v>
      </c>
      <c r="EL24" s="0" t="n">
        <v>3</v>
      </c>
      <c r="EM24" s="0" t="n">
        <v>0</v>
      </c>
      <c r="EN24" s="0" t="n">
        <v>0</v>
      </c>
      <c r="EO24" s="0" t="n">
        <v>0</v>
      </c>
      <c r="EP24" s="0" t="n">
        <v>1</v>
      </c>
      <c r="EQ24" s="0" t="n">
        <v>0</v>
      </c>
      <c r="ER24" s="0" t="n">
        <v>0</v>
      </c>
      <c r="ES24" s="0" t="n">
        <v>1</v>
      </c>
      <c r="ET24" s="0" t="n">
        <v>0</v>
      </c>
      <c r="EU24" s="0" t="n">
        <v>0</v>
      </c>
      <c r="EV24" s="0" t="n">
        <v>3</v>
      </c>
      <c r="EW24" s="0" t="n">
        <v>0</v>
      </c>
      <c r="EX24" s="0" t="n">
        <v>3</v>
      </c>
      <c r="EY24" s="0" t="n">
        <v>0</v>
      </c>
      <c r="EZ24" s="0" t="n">
        <v>0</v>
      </c>
      <c r="FA24" s="0" t="n">
        <v>1</v>
      </c>
      <c r="FB24" s="0" t="n">
        <v>0</v>
      </c>
      <c r="FC24" s="0" t="n">
        <v>2</v>
      </c>
      <c r="FD24" s="0" t="n">
        <v>2</v>
      </c>
      <c r="FE24" s="0" t="n">
        <v>2</v>
      </c>
      <c r="FF24" s="0" t="n">
        <v>0</v>
      </c>
      <c r="FG24" s="0" t="n">
        <v>0</v>
      </c>
      <c r="FH24" s="0" t="n">
        <v>0</v>
      </c>
      <c r="FI24" s="0" t="n">
        <v>1</v>
      </c>
      <c r="FJ24" s="0" t="n">
        <v>0</v>
      </c>
      <c r="FK24" s="0" t="n">
        <v>1</v>
      </c>
      <c r="FL24" s="0" t="n">
        <v>0</v>
      </c>
      <c r="FM24" s="0" t="n">
        <v>0</v>
      </c>
      <c r="FN24" s="0" t="n">
        <v>1</v>
      </c>
      <c r="FO24" s="0" t="n">
        <v>0</v>
      </c>
      <c r="FP24" s="0" t="n">
        <v>0</v>
      </c>
      <c r="FQ24" s="0" t="n">
        <v>0</v>
      </c>
      <c r="FR24" s="0" t="n">
        <v>0</v>
      </c>
      <c r="FS24" s="0" t="n">
        <v>0</v>
      </c>
      <c r="FT24" s="0" t="n">
        <v>0</v>
      </c>
      <c r="FU24" s="0" t="n">
        <v>1</v>
      </c>
      <c r="FV24" s="0" t="n">
        <v>1</v>
      </c>
      <c r="FW24" s="0" t="n">
        <v>1</v>
      </c>
      <c r="FX24" s="0" t="n">
        <v>0</v>
      </c>
      <c r="FY24" s="0" t="n">
        <v>0</v>
      </c>
      <c r="FZ24" s="0" t="n">
        <v>1</v>
      </c>
      <c r="GA24" s="0" t="n">
        <v>2</v>
      </c>
      <c r="GB24" s="0" t="n">
        <v>0</v>
      </c>
      <c r="GC24" s="0" t="n">
        <v>2</v>
      </c>
      <c r="GD24" s="0" t="n">
        <v>3</v>
      </c>
      <c r="GE24" s="0" t="n">
        <v>0</v>
      </c>
      <c r="GF24" s="0" t="n">
        <v>2</v>
      </c>
      <c r="GG24" s="0" t="n">
        <v>0</v>
      </c>
      <c r="GH24" s="0" t="n">
        <v>1</v>
      </c>
      <c r="GI24" s="0" t="n">
        <v>5</v>
      </c>
      <c r="GJ24" s="0" t="n">
        <v>1</v>
      </c>
      <c r="GK24" s="0" t="n">
        <v>4</v>
      </c>
      <c r="GL24" s="0" t="n">
        <v>1</v>
      </c>
      <c r="GM24" s="0" t="n">
        <v>0</v>
      </c>
      <c r="GN24" s="0" t="n">
        <v>0</v>
      </c>
      <c r="GO24" s="0" t="n">
        <v>3</v>
      </c>
      <c r="GP24" s="0" t="n">
        <v>2</v>
      </c>
      <c r="GQ24" s="0" t="n">
        <v>0</v>
      </c>
    </row>
    <row r="25" customFormat="false" ht="12" hidden="false" customHeight="false" outlineLevel="0" collapsed="false">
      <c r="A25" s="0" t="n">
        <v>5</v>
      </c>
      <c r="B25" s="0" t="n">
        <v>5</v>
      </c>
      <c r="C25" s="0" t="n">
        <v>0</v>
      </c>
      <c r="D25" s="0" t="n">
        <v>0</v>
      </c>
      <c r="E25" s="0" t="n">
        <v>0</v>
      </c>
      <c r="F25" s="0" t="n">
        <v>0</v>
      </c>
      <c r="G25" s="0" t="n">
        <v>1</v>
      </c>
      <c r="H25" s="0" t="n">
        <v>0</v>
      </c>
      <c r="I25" s="0" t="n">
        <v>2</v>
      </c>
      <c r="J25" s="0" t="n">
        <v>1</v>
      </c>
      <c r="K25" s="0" t="n">
        <v>2</v>
      </c>
      <c r="L25" s="0" t="n">
        <v>0</v>
      </c>
      <c r="M25" s="0" t="n">
        <v>0</v>
      </c>
      <c r="N25" s="0" t="n">
        <v>0</v>
      </c>
      <c r="O25" s="0" t="n">
        <v>0</v>
      </c>
      <c r="P25" s="0" t="n">
        <v>4</v>
      </c>
      <c r="Q25" s="0" t="n">
        <v>0</v>
      </c>
      <c r="R25" s="0" t="n">
        <v>1</v>
      </c>
      <c r="S25" s="0" t="n">
        <v>1</v>
      </c>
      <c r="T25" s="0" t="n">
        <v>0</v>
      </c>
      <c r="U25" s="0" t="n">
        <v>0</v>
      </c>
      <c r="V25" s="0" t="n">
        <v>0</v>
      </c>
      <c r="W25" s="0" t="n">
        <v>0</v>
      </c>
      <c r="X25" s="0" t="n">
        <v>0</v>
      </c>
      <c r="Y25" s="0" t="n">
        <v>0</v>
      </c>
      <c r="Z25" s="0" t="n">
        <v>1</v>
      </c>
      <c r="AA25" s="0" t="n">
        <v>0</v>
      </c>
      <c r="AB25" s="0" t="n">
        <v>0</v>
      </c>
      <c r="AC25" s="0" t="n">
        <v>0</v>
      </c>
      <c r="AD25" s="0" t="n">
        <v>0</v>
      </c>
      <c r="AE25" s="0" t="n">
        <v>0</v>
      </c>
      <c r="AF25" s="0" t="n">
        <v>0</v>
      </c>
      <c r="AG25" s="0" t="n">
        <v>0</v>
      </c>
      <c r="AH25" s="0" t="n">
        <v>0</v>
      </c>
      <c r="AI25" s="0" t="n">
        <v>0</v>
      </c>
      <c r="AJ25" s="0" t="n">
        <v>1</v>
      </c>
      <c r="AK25" s="0" t="n">
        <v>0</v>
      </c>
      <c r="AL25" s="0" t="n">
        <v>1</v>
      </c>
      <c r="AM25" s="0" t="n">
        <v>1</v>
      </c>
      <c r="AN25" s="0" t="n">
        <v>1</v>
      </c>
      <c r="AO25" s="0" t="n">
        <v>3</v>
      </c>
      <c r="AP25" s="0" t="n">
        <v>1</v>
      </c>
      <c r="AQ25" s="0" t="n">
        <v>1</v>
      </c>
      <c r="AR25" s="0" t="n">
        <v>0</v>
      </c>
      <c r="AS25" s="0" t="n">
        <v>1</v>
      </c>
      <c r="AT25" s="0" t="n">
        <v>0</v>
      </c>
      <c r="AU25" s="0" t="n">
        <v>0</v>
      </c>
      <c r="AV25" s="0" t="n">
        <v>0</v>
      </c>
      <c r="AW25" s="0" t="n">
        <v>0</v>
      </c>
      <c r="AX25" s="0" t="n">
        <v>0</v>
      </c>
      <c r="AY25" s="0" t="n">
        <v>1</v>
      </c>
      <c r="AZ25" s="0" t="n">
        <v>2</v>
      </c>
      <c r="BA25" s="0" t="n">
        <v>0</v>
      </c>
      <c r="BB25" s="0" t="n">
        <v>0</v>
      </c>
      <c r="BC25" s="0" t="n">
        <v>0</v>
      </c>
      <c r="BD25" s="0" t="n">
        <v>5</v>
      </c>
      <c r="BE25" s="0" t="n">
        <v>0</v>
      </c>
      <c r="BF25" s="0" t="n">
        <v>1</v>
      </c>
      <c r="BG25" s="0" t="n">
        <v>0</v>
      </c>
      <c r="BH25" s="0" t="n">
        <v>2</v>
      </c>
      <c r="BI25" s="0" t="n">
        <v>1</v>
      </c>
      <c r="BJ25" s="0" t="n">
        <v>0</v>
      </c>
      <c r="BK25" s="0" t="n">
        <v>2</v>
      </c>
      <c r="BL25" s="0" t="n">
        <v>0</v>
      </c>
      <c r="BM25" s="0" t="n">
        <v>4</v>
      </c>
      <c r="BN25" s="0" t="n">
        <v>0</v>
      </c>
      <c r="BO25" s="0" t="n">
        <v>0</v>
      </c>
      <c r="BP25" s="0" t="n">
        <v>2</v>
      </c>
      <c r="BQ25" s="0" t="n">
        <v>0</v>
      </c>
      <c r="BR25" s="0" t="n">
        <v>1</v>
      </c>
      <c r="BS25" s="0" t="n">
        <v>0</v>
      </c>
      <c r="BT25" s="0" t="n">
        <v>1</v>
      </c>
      <c r="BU25" s="0" t="n">
        <v>0</v>
      </c>
      <c r="BV25" s="0" t="n">
        <v>0</v>
      </c>
      <c r="BW25" s="0" t="n">
        <v>2</v>
      </c>
      <c r="BX25" s="0" t="n">
        <v>0</v>
      </c>
      <c r="BY25" s="0" t="n">
        <v>1</v>
      </c>
      <c r="BZ25" s="0" t="n">
        <v>0</v>
      </c>
      <c r="CA25" s="0" t="n">
        <v>2</v>
      </c>
      <c r="CB25" s="0" t="n">
        <v>1</v>
      </c>
      <c r="CC25" s="0" t="n">
        <v>1</v>
      </c>
      <c r="CD25" s="0" t="n">
        <v>1</v>
      </c>
      <c r="CE25" s="0" t="n">
        <v>4</v>
      </c>
      <c r="CF25" s="0" t="n">
        <v>1</v>
      </c>
      <c r="CG25" s="0" t="n">
        <v>0</v>
      </c>
      <c r="CH25" s="0" t="n">
        <v>3</v>
      </c>
      <c r="CI25" s="0" t="n">
        <v>0</v>
      </c>
      <c r="CJ25" s="0" t="n">
        <v>0</v>
      </c>
      <c r="CK25" s="0" t="n">
        <v>0</v>
      </c>
      <c r="CL25" s="0" t="n">
        <v>0</v>
      </c>
      <c r="CM25" s="0" t="n">
        <v>0</v>
      </c>
      <c r="CN25" s="0" t="n">
        <v>1</v>
      </c>
      <c r="CO25" s="0" t="n">
        <v>3</v>
      </c>
      <c r="CP25" s="0" t="n">
        <v>0</v>
      </c>
      <c r="CQ25" s="0" t="n">
        <v>1</v>
      </c>
      <c r="CR25" s="0" t="n">
        <v>1</v>
      </c>
      <c r="CS25" s="0" t="n">
        <v>0</v>
      </c>
      <c r="CT25" s="0" t="n">
        <v>1</v>
      </c>
      <c r="CU25" s="0" t="n">
        <v>0</v>
      </c>
      <c r="CV25" s="0" t="n">
        <v>0</v>
      </c>
      <c r="CW25" s="0" t="n">
        <v>0</v>
      </c>
      <c r="CX25" s="0" t="n">
        <v>0</v>
      </c>
      <c r="CY25" s="0" t="n">
        <v>1</v>
      </c>
      <c r="CZ25" s="0" t="n">
        <v>0</v>
      </c>
      <c r="DA25" s="0" t="n">
        <v>0</v>
      </c>
      <c r="DB25" s="0" t="n">
        <v>3</v>
      </c>
      <c r="DC25" s="0" t="n">
        <v>0</v>
      </c>
      <c r="DD25" s="0" t="n">
        <v>0</v>
      </c>
      <c r="DE25" s="0" t="n">
        <v>0</v>
      </c>
      <c r="DF25" s="0" t="n">
        <v>2</v>
      </c>
      <c r="DG25" s="0" t="n">
        <v>1</v>
      </c>
      <c r="DH25" s="0" t="n">
        <v>0</v>
      </c>
      <c r="DI25" s="0" t="n">
        <v>0</v>
      </c>
      <c r="DJ25" s="0" t="n">
        <v>0</v>
      </c>
      <c r="DK25" s="0" t="n">
        <v>0</v>
      </c>
      <c r="DL25" s="0" t="n">
        <v>1</v>
      </c>
      <c r="DM25" s="0" t="n">
        <v>0</v>
      </c>
      <c r="DN25" s="0" t="n">
        <v>0</v>
      </c>
      <c r="DO25" s="0" t="n">
        <v>0</v>
      </c>
      <c r="DP25" s="0" t="n">
        <v>0</v>
      </c>
      <c r="DQ25" s="0" t="n">
        <v>0</v>
      </c>
      <c r="DR25" s="0" t="n">
        <v>0</v>
      </c>
      <c r="DS25" s="0" t="n">
        <v>0</v>
      </c>
      <c r="DT25" s="0" t="n">
        <v>1</v>
      </c>
      <c r="DU25" s="0" t="n">
        <v>0</v>
      </c>
      <c r="DV25" s="0" t="n">
        <v>0</v>
      </c>
      <c r="DW25" s="0" t="n">
        <v>1</v>
      </c>
      <c r="DX25" s="0" t="n">
        <v>0</v>
      </c>
      <c r="DY25" s="0" t="n">
        <v>0</v>
      </c>
      <c r="DZ25" s="0" t="n">
        <v>0</v>
      </c>
      <c r="EA25" s="0" t="n">
        <v>0</v>
      </c>
      <c r="EB25" s="0" t="n">
        <v>0</v>
      </c>
      <c r="EC25" s="0" t="n">
        <v>0</v>
      </c>
      <c r="ED25" s="0" t="n">
        <v>0</v>
      </c>
      <c r="EE25" s="0" t="n">
        <v>0</v>
      </c>
      <c r="EF25" s="0" t="n">
        <v>1</v>
      </c>
      <c r="EG25" s="0" t="n">
        <v>1</v>
      </c>
      <c r="EH25" s="0" t="n">
        <v>0</v>
      </c>
      <c r="EI25" s="0" t="n">
        <v>0</v>
      </c>
      <c r="EJ25" s="0" t="n">
        <v>0</v>
      </c>
      <c r="EK25" s="0" t="n">
        <v>0</v>
      </c>
      <c r="EL25" s="0" t="n">
        <v>4</v>
      </c>
      <c r="EM25" s="0" t="n">
        <v>0</v>
      </c>
      <c r="EN25" s="0" t="n">
        <v>0</v>
      </c>
      <c r="EO25" s="0" t="n">
        <v>0</v>
      </c>
      <c r="EP25" s="0" t="n">
        <v>1</v>
      </c>
      <c r="EQ25" s="0" t="n">
        <v>0</v>
      </c>
      <c r="ER25" s="0" t="n">
        <v>0</v>
      </c>
      <c r="ES25" s="0" t="n">
        <v>0</v>
      </c>
      <c r="ET25" s="0" t="n">
        <v>0</v>
      </c>
      <c r="EU25" s="0" t="n">
        <v>0</v>
      </c>
      <c r="EV25" s="0" t="n">
        <v>0</v>
      </c>
      <c r="EW25" s="0" t="n">
        <v>0</v>
      </c>
      <c r="EX25" s="0" t="n">
        <v>0</v>
      </c>
      <c r="EY25" s="0" t="n">
        <v>0</v>
      </c>
      <c r="EZ25" s="0" t="n">
        <v>2</v>
      </c>
      <c r="FA25" s="0" t="n">
        <v>1</v>
      </c>
      <c r="FB25" s="0" t="n">
        <v>3</v>
      </c>
      <c r="FC25" s="0" t="n">
        <v>1</v>
      </c>
      <c r="FD25" s="0" t="n">
        <v>1</v>
      </c>
      <c r="FE25" s="0" t="n">
        <v>2</v>
      </c>
      <c r="FF25" s="0" t="n">
        <v>0</v>
      </c>
      <c r="FG25" s="0" t="n">
        <v>0</v>
      </c>
      <c r="FH25" s="0" t="n">
        <v>1</v>
      </c>
      <c r="FI25" s="0" t="n">
        <v>0</v>
      </c>
      <c r="FJ25" s="0" t="n">
        <v>0</v>
      </c>
      <c r="FK25" s="0" t="n">
        <v>0</v>
      </c>
      <c r="FL25" s="0" t="n">
        <v>0</v>
      </c>
      <c r="FM25" s="0" t="n">
        <v>0</v>
      </c>
      <c r="FN25" s="0" t="n">
        <v>1</v>
      </c>
      <c r="FO25" s="0" t="n">
        <v>0</v>
      </c>
      <c r="FP25" s="0" t="n">
        <v>0</v>
      </c>
      <c r="FQ25" s="0" t="n">
        <v>1</v>
      </c>
      <c r="FR25" s="0" t="n">
        <v>0</v>
      </c>
      <c r="FS25" s="0" t="n">
        <v>0</v>
      </c>
      <c r="FT25" s="0" t="n">
        <v>0</v>
      </c>
      <c r="FU25" s="0" t="n">
        <v>0</v>
      </c>
      <c r="FV25" s="0" t="n">
        <v>2</v>
      </c>
      <c r="FW25" s="0" t="n">
        <v>0</v>
      </c>
      <c r="FX25" s="0" t="n">
        <v>0</v>
      </c>
      <c r="FY25" s="0" t="n">
        <v>0</v>
      </c>
      <c r="FZ25" s="0" t="n">
        <v>0</v>
      </c>
      <c r="GA25" s="0" t="n">
        <v>0</v>
      </c>
      <c r="GB25" s="0" t="n">
        <v>0</v>
      </c>
      <c r="GC25" s="0" t="n">
        <v>3</v>
      </c>
      <c r="GD25" s="0" t="n">
        <v>0</v>
      </c>
      <c r="GE25" s="0" t="n">
        <v>0</v>
      </c>
      <c r="GF25" s="0" t="n">
        <v>4</v>
      </c>
      <c r="GG25" s="0" t="n">
        <v>1</v>
      </c>
      <c r="GH25" s="0" t="n">
        <v>2</v>
      </c>
      <c r="GI25" s="0" t="n">
        <v>0</v>
      </c>
      <c r="GJ25" s="0" t="n">
        <v>1</v>
      </c>
      <c r="GK25" s="0" t="n">
        <v>1</v>
      </c>
      <c r="GL25" s="0" t="n">
        <v>1</v>
      </c>
      <c r="GM25" s="0" t="n">
        <v>0</v>
      </c>
      <c r="GN25" s="0" t="n">
        <v>0</v>
      </c>
      <c r="GO25" s="0" t="n">
        <v>3</v>
      </c>
      <c r="GP25" s="0" t="n">
        <v>0</v>
      </c>
      <c r="GQ25" s="0" t="n">
        <v>1</v>
      </c>
    </row>
    <row r="26" customFormat="false" ht="12.8" hidden="false" customHeight="false" outlineLevel="0" collapsed="false">
      <c r="A26" s="0" t="n">
        <v>0</v>
      </c>
      <c r="B26" s="0" t="n">
        <v>0</v>
      </c>
      <c r="C26" s="0" t="n">
        <v>0</v>
      </c>
      <c r="D26" s="0" t="n">
        <v>0</v>
      </c>
      <c r="E26" s="0" t="n">
        <v>0</v>
      </c>
      <c r="F26" s="0" t="n">
        <v>0</v>
      </c>
      <c r="G26" s="0" t="n">
        <v>0</v>
      </c>
      <c r="H26" s="0" t="n">
        <v>0</v>
      </c>
      <c r="I26" s="0" t="n">
        <v>0</v>
      </c>
      <c r="J26" s="0" t="n">
        <v>0</v>
      </c>
      <c r="K26" s="0" t="n">
        <v>0</v>
      </c>
      <c r="L26" s="0" t="n">
        <v>2</v>
      </c>
      <c r="M26" s="0" t="n">
        <v>0</v>
      </c>
      <c r="N26" s="0" t="n">
        <v>0</v>
      </c>
      <c r="O26" s="0" t="n">
        <v>0</v>
      </c>
      <c r="P26" s="0" t="n">
        <v>0</v>
      </c>
      <c r="Q26" s="0" t="n">
        <v>0</v>
      </c>
      <c r="R26" s="0" t="n">
        <v>2</v>
      </c>
      <c r="S26" s="0" t="n">
        <v>2</v>
      </c>
      <c r="T26" s="0" t="n">
        <v>0</v>
      </c>
      <c r="U26" s="0" t="n">
        <v>0</v>
      </c>
      <c r="V26" s="0" t="n">
        <v>0</v>
      </c>
      <c r="W26" s="0" t="n">
        <v>0</v>
      </c>
      <c r="X26" s="0" t="n">
        <v>0</v>
      </c>
      <c r="Y26" s="0" t="n">
        <v>0</v>
      </c>
      <c r="Z26" s="0" t="n">
        <v>1</v>
      </c>
      <c r="AA26" s="0" t="n">
        <v>0</v>
      </c>
      <c r="AB26" s="0" t="n">
        <v>0</v>
      </c>
      <c r="AC26" s="0" t="n">
        <v>0</v>
      </c>
      <c r="AD26" s="0" t="n">
        <v>0</v>
      </c>
      <c r="AE26" s="0" t="n">
        <v>0</v>
      </c>
      <c r="AF26" s="0" t="n">
        <v>0</v>
      </c>
      <c r="AG26" s="0" t="n">
        <v>0</v>
      </c>
      <c r="AH26" s="0" t="n">
        <v>0</v>
      </c>
      <c r="AI26" s="0" t="n">
        <v>0</v>
      </c>
      <c r="AJ26" s="0" t="n">
        <v>0</v>
      </c>
      <c r="AK26" s="0" t="n">
        <v>0</v>
      </c>
      <c r="AL26" s="0" t="n">
        <v>3</v>
      </c>
      <c r="AM26" s="0" t="n">
        <v>0</v>
      </c>
      <c r="AN26" s="0" t="n">
        <v>2</v>
      </c>
      <c r="AO26" s="0" t="n">
        <v>1</v>
      </c>
      <c r="AP26" s="0" t="n">
        <v>0</v>
      </c>
      <c r="AQ26" s="0" t="n">
        <v>0</v>
      </c>
      <c r="AR26" s="0" t="n">
        <v>0</v>
      </c>
      <c r="AS26" s="0" t="n">
        <v>0</v>
      </c>
      <c r="AT26" s="0" t="n">
        <v>0</v>
      </c>
      <c r="AU26" s="0" t="n">
        <v>0</v>
      </c>
      <c r="AV26" s="0" t="n">
        <v>0</v>
      </c>
      <c r="AW26" s="0" t="n">
        <v>0</v>
      </c>
      <c r="AX26" s="0" t="n">
        <v>0</v>
      </c>
      <c r="AY26" s="0" t="n">
        <v>0</v>
      </c>
      <c r="AZ26" s="0" t="n">
        <v>0</v>
      </c>
      <c r="BA26" s="0" t="n">
        <v>0</v>
      </c>
      <c r="BB26" s="0" t="n">
        <v>0</v>
      </c>
      <c r="BC26" s="0" t="n">
        <v>1</v>
      </c>
      <c r="BD26" s="0" t="n">
        <v>0</v>
      </c>
      <c r="BE26" s="0" t="n">
        <v>0</v>
      </c>
      <c r="BF26" s="0" t="n">
        <v>0</v>
      </c>
      <c r="BG26" s="0" t="n">
        <v>0</v>
      </c>
      <c r="BH26" s="0" t="n">
        <v>0</v>
      </c>
      <c r="BI26" s="0" t="n">
        <v>4</v>
      </c>
      <c r="BJ26" s="0" t="n">
        <v>1</v>
      </c>
      <c r="BK26" s="0" t="n">
        <v>5</v>
      </c>
      <c r="BL26" s="0" t="n">
        <v>0</v>
      </c>
      <c r="BM26" s="0" t="n">
        <v>0</v>
      </c>
      <c r="BN26" s="0" t="n">
        <v>1</v>
      </c>
      <c r="BO26" s="0" t="n">
        <v>1</v>
      </c>
      <c r="BP26" s="0" t="n">
        <v>0</v>
      </c>
      <c r="BQ26" s="0" t="n">
        <v>2</v>
      </c>
      <c r="BR26" s="0" t="n">
        <v>0</v>
      </c>
      <c r="BS26" s="0" t="n">
        <v>0</v>
      </c>
      <c r="BT26" s="0" t="n">
        <v>0</v>
      </c>
      <c r="BU26" s="0" t="n">
        <v>0</v>
      </c>
      <c r="BV26" s="0" t="n">
        <v>0</v>
      </c>
      <c r="BW26" s="0" t="n">
        <v>0</v>
      </c>
      <c r="BX26" s="0" t="n">
        <v>1</v>
      </c>
      <c r="BY26" s="0" t="n">
        <v>1</v>
      </c>
      <c r="BZ26" s="0" t="n">
        <v>0</v>
      </c>
      <c r="CA26" s="0" t="n">
        <v>0</v>
      </c>
      <c r="CB26" s="0" t="n">
        <v>0</v>
      </c>
      <c r="CC26" s="0" t="n">
        <v>1</v>
      </c>
      <c r="CD26" s="0" t="n">
        <v>0</v>
      </c>
      <c r="CE26" s="0" t="n">
        <v>3</v>
      </c>
      <c r="CF26" s="0" t="n">
        <v>2</v>
      </c>
      <c r="CG26" s="0" t="n">
        <v>0</v>
      </c>
      <c r="CH26" s="0" t="n">
        <v>0</v>
      </c>
      <c r="CI26" s="0" t="n">
        <v>0</v>
      </c>
      <c r="CJ26" s="0" t="n">
        <v>0</v>
      </c>
      <c r="CK26" s="0" t="n">
        <v>1</v>
      </c>
      <c r="CL26" s="0" t="n">
        <v>4</v>
      </c>
      <c r="CM26" s="0" t="n">
        <v>1</v>
      </c>
      <c r="CN26" s="0" t="n">
        <v>0</v>
      </c>
      <c r="CO26" s="0" t="n">
        <v>3</v>
      </c>
      <c r="CP26" s="0" t="n">
        <v>1</v>
      </c>
      <c r="CQ26" s="0" t="n">
        <v>1</v>
      </c>
      <c r="CR26" s="0" t="n">
        <v>0</v>
      </c>
      <c r="CS26" s="0" t="n">
        <v>0</v>
      </c>
      <c r="CT26" s="0" t="n">
        <v>1</v>
      </c>
      <c r="CU26" s="0" t="n">
        <v>0</v>
      </c>
      <c r="CV26" s="0" t="n">
        <v>0</v>
      </c>
      <c r="CW26" s="0" t="n">
        <v>2</v>
      </c>
      <c r="CX26" s="0" t="n">
        <v>0</v>
      </c>
      <c r="CY26" s="0" t="n">
        <v>1</v>
      </c>
      <c r="CZ26" s="0" t="n">
        <v>0</v>
      </c>
      <c r="DA26" s="0" t="n">
        <v>1</v>
      </c>
      <c r="DB26" s="0" t="n">
        <v>0</v>
      </c>
      <c r="DC26" s="0" t="n">
        <v>0</v>
      </c>
      <c r="DD26" s="0" t="n">
        <v>0</v>
      </c>
      <c r="DE26" s="0" t="n">
        <v>0</v>
      </c>
      <c r="DF26" s="0" t="n">
        <v>0</v>
      </c>
      <c r="DG26" s="0" t="n">
        <v>0</v>
      </c>
      <c r="DH26" s="0" t="n">
        <v>0</v>
      </c>
      <c r="DI26" s="0" t="n">
        <v>0</v>
      </c>
      <c r="DJ26" s="0" t="n">
        <v>0</v>
      </c>
      <c r="DK26" s="0" t="n">
        <v>0</v>
      </c>
      <c r="DL26" s="0" t="n">
        <v>2</v>
      </c>
      <c r="DM26" s="0" t="n">
        <v>0</v>
      </c>
      <c r="DN26" s="0" t="n">
        <v>0</v>
      </c>
      <c r="DO26" s="0" t="n">
        <v>0</v>
      </c>
      <c r="DP26" s="0" t="n">
        <v>0</v>
      </c>
      <c r="DQ26" s="0" t="n">
        <v>0</v>
      </c>
      <c r="DR26" s="0" t="n">
        <v>0</v>
      </c>
      <c r="DS26" s="0" t="n">
        <v>0</v>
      </c>
      <c r="DT26" s="0" t="n">
        <v>0</v>
      </c>
      <c r="DU26" s="0" t="n">
        <v>0</v>
      </c>
      <c r="DV26" s="0" t="n">
        <v>0</v>
      </c>
      <c r="DW26" s="0" t="n">
        <v>0</v>
      </c>
      <c r="DX26" s="0" t="n">
        <v>0</v>
      </c>
      <c r="DY26" s="0" t="n">
        <v>0</v>
      </c>
      <c r="DZ26" s="0" t="n">
        <v>0</v>
      </c>
      <c r="EA26" s="0" t="n">
        <v>1</v>
      </c>
      <c r="EB26" s="0" t="n">
        <v>0</v>
      </c>
      <c r="EC26" s="0" t="n">
        <v>0</v>
      </c>
      <c r="ED26" s="0" t="n">
        <v>0</v>
      </c>
      <c r="EE26" s="0" t="n">
        <v>0</v>
      </c>
      <c r="EF26" s="0" t="n">
        <v>0</v>
      </c>
      <c r="EG26" s="0" t="n">
        <v>1</v>
      </c>
      <c r="EH26" s="0" t="n">
        <v>0</v>
      </c>
      <c r="EI26" s="0" t="n">
        <v>0</v>
      </c>
      <c r="EJ26" s="0" t="n">
        <v>0</v>
      </c>
      <c r="EK26" s="0" t="n">
        <v>0</v>
      </c>
      <c r="EL26" s="0" t="n">
        <v>0</v>
      </c>
      <c r="EM26" s="0" t="n">
        <v>0</v>
      </c>
      <c r="EN26" s="0" t="n">
        <v>0</v>
      </c>
      <c r="EO26" s="0" t="n">
        <v>0</v>
      </c>
      <c r="EP26" s="0" t="n">
        <v>0</v>
      </c>
      <c r="EQ26" s="0" t="n">
        <v>1</v>
      </c>
      <c r="ER26" s="0" t="n">
        <v>2</v>
      </c>
      <c r="ES26" s="0" t="n">
        <v>0</v>
      </c>
      <c r="ET26" s="0" t="n">
        <v>0</v>
      </c>
      <c r="EU26" s="0" t="n">
        <v>0</v>
      </c>
      <c r="EV26" s="0" t="n">
        <v>3</v>
      </c>
      <c r="EW26" s="0" t="n">
        <v>0</v>
      </c>
      <c r="EX26" s="0" t="n">
        <v>0</v>
      </c>
      <c r="EY26" s="0" t="n">
        <v>0</v>
      </c>
      <c r="EZ26" s="0" t="n">
        <v>0</v>
      </c>
      <c r="FA26" s="0" t="n">
        <v>2</v>
      </c>
      <c r="FB26" s="0" t="n">
        <v>1</v>
      </c>
      <c r="FC26" s="0" t="n">
        <v>0</v>
      </c>
      <c r="FD26" s="0" t="n">
        <v>0</v>
      </c>
      <c r="FE26" s="0" t="n">
        <v>0</v>
      </c>
      <c r="FF26" s="0" t="n">
        <v>0</v>
      </c>
      <c r="FG26" s="0" t="n">
        <v>1</v>
      </c>
      <c r="FH26" s="0" t="n">
        <v>1</v>
      </c>
      <c r="FI26" s="0" t="n">
        <v>0</v>
      </c>
      <c r="FJ26" s="0" t="n">
        <v>0</v>
      </c>
      <c r="FK26" s="0" t="n">
        <v>0</v>
      </c>
      <c r="FL26" s="0" t="n">
        <v>0</v>
      </c>
      <c r="FM26" s="0" t="n">
        <v>0</v>
      </c>
      <c r="FN26" s="0" t="n">
        <v>0</v>
      </c>
      <c r="FO26" s="0" t="n">
        <v>0</v>
      </c>
      <c r="FP26" s="0" t="n">
        <v>0</v>
      </c>
      <c r="FQ26" s="0" t="n">
        <v>0</v>
      </c>
      <c r="FR26" s="0" t="n">
        <v>0</v>
      </c>
      <c r="FS26" s="0" t="n">
        <v>0</v>
      </c>
      <c r="FT26" s="0" t="n">
        <v>0</v>
      </c>
      <c r="FU26" s="0" t="n">
        <v>0</v>
      </c>
      <c r="FV26" s="0" t="n">
        <v>1</v>
      </c>
      <c r="FW26" s="0" t="n">
        <v>0</v>
      </c>
      <c r="FX26" s="0" t="n">
        <v>0</v>
      </c>
      <c r="FY26" s="0" t="n">
        <v>0</v>
      </c>
      <c r="FZ26" s="0" t="n">
        <v>0</v>
      </c>
      <c r="GA26" s="0" t="n">
        <v>0</v>
      </c>
      <c r="GB26" s="0" t="n">
        <v>0</v>
      </c>
      <c r="GC26" s="0" t="n">
        <v>1</v>
      </c>
      <c r="GD26" s="0" t="n">
        <v>0</v>
      </c>
      <c r="GE26" s="0" t="n">
        <v>0</v>
      </c>
      <c r="GF26" s="0" t="n">
        <v>2</v>
      </c>
      <c r="GG26" s="0" t="n">
        <v>0</v>
      </c>
      <c r="GH26" s="0" t="n">
        <v>0</v>
      </c>
      <c r="GI26" s="0" t="n">
        <v>0</v>
      </c>
      <c r="GJ26" s="0" t="n">
        <v>0</v>
      </c>
      <c r="GK26" s="0" t="n">
        <v>2</v>
      </c>
      <c r="GL26" s="0" t="n">
        <v>1</v>
      </c>
      <c r="GM26" s="0" t="n">
        <v>2</v>
      </c>
      <c r="GN26" s="0" t="n">
        <v>0</v>
      </c>
      <c r="GO26" s="0" t="n">
        <v>2</v>
      </c>
      <c r="GP26" s="0" t="n">
        <v>1</v>
      </c>
      <c r="GQ26" s="0" t="n">
        <v>0</v>
      </c>
    </row>
    <row r="27" customFormat="false" ht="12" hidden="false" customHeight="false" outlineLevel="0" collapsed="false">
      <c r="A27" s="0" t="n">
        <v>0</v>
      </c>
      <c r="B27" s="0" t="n">
        <v>0</v>
      </c>
      <c r="C27" s="0" t="n">
        <v>0</v>
      </c>
      <c r="D27" s="0" t="n">
        <v>0</v>
      </c>
      <c r="E27" s="0" t="n">
        <v>0</v>
      </c>
      <c r="F27" s="0" t="n">
        <v>3</v>
      </c>
      <c r="G27" s="0" t="n">
        <v>0</v>
      </c>
      <c r="H27" s="0" t="n">
        <v>0</v>
      </c>
      <c r="I27" s="0" t="n">
        <v>0</v>
      </c>
      <c r="J27" s="0" t="n">
        <v>1</v>
      </c>
      <c r="K27" s="0" t="n">
        <v>0</v>
      </c>
      <c r="L27" s="0" t="n">
        <v>0</v>
      </c>
      <c r="M27" s="0" t="n">
        <v>0</v>
      </c>
      <c r="N27" s="0" t="n">
        <v>0</v>
      </c>
      <c r="O27" s="0" t="n">
        <v>0</v>
      </c>
      <c r="P27" s="0" t="n">
        <v>0</v>
      </c>
      <c r="Q27" s="0" t="n">
        <v>0</v>
      </c>
      <c r="R27" s="0" t="n">
        <v>0</v>
      </c>
      <c r="S27" s="0" t="n">
        <v>0</v>
      </c>
      <c r="T27" s="0" t="n">
        <v>0</v>
      </c>
      <c r="U27" s="0" t="n">
        <v>0</v>
      </c>
      <c r="V27" s="0" t="n">
        <v>0</v>
      </c>
      <c r="W27" s="0" t="n">
        <v>0</v>
      </c>
      <c r="X27" s="0" t="n">
        <v>0</v>
      </c>
      <c r="Y27" s="0" t="n">
        <v>0</v>
      </c>
      <c r="Z27" s="0" t="n">
        <v>1</v>
      </c>
      <c r="AA27" s="0" t="n">
        <v>0</v>
      </c>
      <c r="AB27" s="0" t="n">
        <v>0</v>
      </c>
      <c r="AC27" s="0" t="n">
        <v>0</v>
      </c>
      <c r="AD27" s="0" t="n">
        <v>0</v>
      </c>
      <c r="AE27" s="0" t="n">
        <v>0</v>
      </c>
      <c r="AF27" s="0" t="n">
        <v>0</v>
      </c>
      <c r="AG27" s="0" t="n">
        <v>0</v>
      </c>
      <c r="AH27" s="0" t="n">
        <v>1</v>
      </c>
      <c r="AI27" s="0" t="n">
        <v>0</v>
      </c>
      <c r="AJ27" s="0" t="n">
        <v>0</v>
      </c>
      <c r="AK27" s="0" t="n">
        <v>0</v>
      </c>
      <c r="AL27" s="0" t="n">
        <v>1</v>
      </c>
      <c r="AM27" s="0" t="n">
        <v>1</v>
      </c>
      <c r="AN27" s="0" t="n">
        <v>3</v>
      </c>
      <c r="AO27" s="0" t="n">
        <v>0</v>
      </c>
      <c r="AP27" s="0" t="n">
        <v>0</v>
      </c>
      <c r="AQ27" s="0" t="n">
        <v>0</v>
      </c>
      <c r="AR27" s="0" t="n">
        <v>2</v>
      </c>
      <c r="AS27" s="0" t="n">
        <v>0</v>
      </c>
      <c r="AT27" s="0" t="n">
        <v>2</v>
      </c>
      <c r="AU27" s="0" t="n">
        <v>0</v>
      </c>
      <c r="AV27" s="0" t="n">
        <v>1</v>
      </c>
      <c r="AW27" s="0" t="n">
        <v>1</v>
      </c>
      <c r="AX27" s="0" t="n">
        <v>0</v>
      </c>
      <c r="AY27" s="0" t="n">
        <v>0</v>
      </c>
      <c r="AZ27" s="0" t="n">
        <v>1</v>
      </c>
      <c r="BA27" s="0" t="n">
        <v>0</v>
      </c>
      <c r="BB27" s="0" t="n">
        <v>0</v>
      </c>
      <c r="BC27" s="0" t="n">
        <v>0</v>
      </c>
      <c r="BD27" s="0" t="n">
        <v>0</v>
      </c>
      <c r="BE27" s="0" t="n">
        <v>0</v>
      </c>
      <c r="BF27" s="0" t="n">
        <v>0</v>
      </c>
      <c r="BG27" s="0" t="n">
        <v>0</v>
      </c>
      <c r="BH27" s="0" t="n">
        <v>1</v>
      </c>
      <c r="BI27" s="0" t="n">
        <v>1</v>
      </c>
      <c r="BJ27" s="0" t="n">
        <v>0</v>
      </c>
      <c r="BK27" s="0" t="n">
        <v>1</v>
      </c>
      <c r="BL27" s="0" t="n">
        <v>0</v>
      </c>
      <c r="BM27" s="0" t="n">
        <v>0</v>
      </c>
      <c r="BN27" s="0" t="n">
        <v>1</v>
      </c>
      <c r="BO27" s="0" t="n">
        <v>1</v>
      </c>
      <c r="BP27" s="0" t="n">
        <v>3</v>
      </c>
      <c r="BQ27" s="0" t="n">
        <v>0</v>
      </c>
      <c r="BR27" s="0" t="n">
        <v>0</v>
      </c>
      <c r="BS27" s="0" t="n">
        <v>1</v>
      </c>
      <c r="BT27" s="0" t="n">
        <v>6</v>
      </c>
      <c r="BU27" s="0" t="n">
        <v>0</v>
      </c>
      <c r="BV27" s="0" t="n">
        <v>0</v>
      </c>
      <c r="BW27" s="0" t="n">
        <v>0</v>
      </c>
      <c r="BX27" s="0" t="n">
        <v>0</v>
      </c>
      <c r="BY27" s="0" t="n">
        <v>1</v>
      </c>
      <c r="BZ27" s="0" t="n">
        <v>2</v>
      </c>
      <c r="CA27" s="0" t="n">
        <v>0</v>
      </c>
      <c r="CB27" s="0" t="n">
        <v>0</v>
      </c>
      <c r="CC27" s="0" t="n">
        <v>2</v>
      </c>
      <c r="CD27" s="0" t="n">
        <v>0</v>
      </c>
      <c r="CE27" s="0" t="n">
        <v>2</v>
      </c>
      <c r="CF27" s="0" t="n">
        <v>0</v>
      </c>
      <c r="CG27" s="0" t="n">
        <v>0</v>
      </c>
      <c r="CH27" s="0" t="n">
        <v>2</v>
      </c>
      <c r="CI27" s="0" t="n">
        <v>0</v>
      </c>
      <c r="CJ27" s="0" t="n">
        <v>1</v>
      </c>
      <c r="CK27" s="0" t="n">
        <v>1</v>
      </c>
      <c r="CL27" s="0" t="n">
        <v>0</v>
      </c>
      <c r="CM27" s="0" t="n">
        <v>0</v>
      </c>
      <c r="CN27" s="0" t="n">
        <v>1</v>
      </c>
      <c r="CO27" s="0" t="n">
        <v>1</v>
      </c>
      <c r="CP27" s="0" t="n">
        <v>1</v>
      </c>
      <c r="CQ27" s="0" t="n">
        <v>2</v>
      </c>
      <c r="CR27" s="0" t="n">
        <v>0</v>
      </c>
      <c r="CS27" s="0" t="n">
        <v>0</v>
      </c>
      <c r="CT27" s="0" t="n">
        <v>4</v>
      </c>
      <c r="CU27" s="0" t="n">
        <v>0</v>
      </c>
      <c r="CV27" s="0" t="n">
        <v>0</v>
      </c>
      <c r="CW27" s="0" t="n">
        <v>0</v>
      </c>
      <c r="CX27" s="0" t="n">
        <v>0</v>
      </c>
      <c r="CY27" s="0" t="n">
        <v>2</v>
      </c>
      <c r="CZ27" s="0" t="n">
        <v>0</v>
      </c>
      <c r="DA27" s="0" t="n">
        <v>0</v>
      </c>
      <c r="DB27" s="0" t="n">
        <v>0</v>
      </c>
      <c r="DC27" s="0" t="n">
        <v>0</v>
      </c>
      <c r="DD27" s="0" t="n">
        <v>0</v>
      </c>
      <c r="DE27" s="0" t="n">
        <v>0</v>
      </c>
      <c r="DF27" s="0" t="n">
        <v>0</v>
      </c>
      <c r="DG27" s="0" t="n">
        <v>0</v>
      </c>
      <c r="DH27" s="0" t="n">
        <v>0</v>
      </c>
      <c r="DI27" s="0" t="n">
        <v>0</v>
      </c>
      <c r="DJ27" s="0" t="n">
        <v>0</v>
      </c>
      <c r="DK27" s="0" t="n">
        <v>0</v>
      </c>
      <c r="DL27" s="0" t="n">
        <v>0</v>
      </c>
      <c r="DM27" s="0" t="n">
        <v>0</v>
      </c>
      <c r="DN27" s="0" t="n">
        <v>0</v>
      </c>
      <c r="DO27" s="0" t="n">
        <v>2</v>
      </c>
      <c r="DP27" s="0" t="n">
        <v>0</v>
      </c>
      <c r="DQ27" s="0" t="n">
        <v>1</v>
      </c>
      <c r="DR27" s="0" t="n">
        <v>0</v>
      </c>
      <c r="DS27" s="0" t="n">
        <v>0</v>
      </c>
      <c r="DT27" s="0" t="n">
        <v>0</v>
      </c>
      <c r="DU27" s="0" t="n">
        <v>0</v>
      </c>
      <c r="DV27" s="0" t="n">
        <v>0</v>
      </c>
      <c r="DW27" s="0" t="n">
        <v>0</v>
      </c>
      <c r="DX27" s="0" t="n">
        <v>0</v>
      </c>
      <c r="DY27" s="0" t="n">
        <v>0</v>
      </c>
      <c r="DZ27" s="0" t="n">
        <v>0</v>
      </c>
      <c r="EA27" s="0" t="n">
        <v>1</v>
      </c>
      <c r="EB27" s="0" t="n">
        <v>0</v>
      </c>
      <c r="EC27" s="0" t="n">
        <v>0</v>
      </c>
      <c r="ED27" s="0" t="n">
        <v>0</v>
      </c>
      <c r="EE27" s="0" t="n">
        <v>0</v>
      </c>
      <c r="EF27" s="0" t="n">
        <v>0</v>
      </c>
      <c r="EG27" s="0" t="n">
        <v>0</v>
      </c>
      <c r="EH27" s="0" t="n">
        <v>0</v>
      </c>
      <c r="EI27" s="0" t="n">
        <v>0</v>
      </c>
      <c r="EJ27" s="0" t="n">
        <v>0</v>
      </c>
      <c r="EK27" s="0" t="n">
        <v>0</v>
      </c>
      <c r="EL27" s="0" t="n">
        <v>1</v>
      </c>
      <c r="EM27" s="0" t="n">
        <v>0</v>
      </c>
      <c r="EN27" s="0" t="n">
        <v>0</v>
      </c>
      <c r="EO27" s="0" t="n">
        <v>0</v>
      </c>
      <c r="EP27" s="0" t="n">
        <v>0</v>
      </c>
      <c r="EQ27" s="0" t="n">
        <v>0</v>
      </c>
      <c r="ER27" s="0" t="n">
        <v>0</v>
      </c>
      <c r="ES27" s="0" t="n">
        <v>0</v>
      </c>
      <c r="ET27" s="0" t="n">
        <v>0</v>
      </c>
      <c r="EU27" s="0" t="n">
        <v>0</v>
      </c>
      <c r="EV27" s="0" t="n">
        <v>5</v>
      </c>
      <c r="EW27" s="0" t="n">
        <v>0</v>
      </c>
      <c r="EX27" s="0" t="n">
        <v>1</v>
      </c>
      <c r="EY27" s="0" t="n">
        <v>0</v>
      </c>
      <c r="EZ27" s="0" t="n">
        <v>0</v>
      </c>
      <c r="FA27" s="0" t="n">
        <v>0</v>
      </c>
      <c r="FB27" s="0" t="n">
        <v>0</v>
      </c>
      <c r="FC27" s="0" t="n">
        <v>1</v>
      </c>
      <c r="FD27" s="0" t="n">
        <v>0</v>
      </c>
      <c r="FE27" s="0" t="n">
        <v>0</v>
      </c>
      <c r="FF27" s="0" t="n">
        <v>0</v>
      </c>
      <c r="FG27" s="0" t="n">
        <v>0</v>
      </c>
      <c r="FH27" s="0" t="n">
        <v>0</v>
      </c>
      <c r="FI27" s="0" t="n">
        <v>1</v>
      </c>
      <c r="FJ27" s="0" t="n">
        <v>0</v>
      </c>
      <c r="FK27" s="0" t="n">
        <v>0</v>
      </c>
      <c r="FL27" s="0" t="n">
        <v>0</v>
      </c>
      <c r="FM27" s="0" t="n">
        <v>0</v>
      </c>
      <c r="FN27" s="0" t="n">
        <v>0</v>
      </c>
      <c r="FO27" s="0" t="n">
        <v>0</v>
      </c>
      <c r="FP27" s="0" t="n">
        <v>0</v>
      </c>
      <c r="FQ27" s="0" t="n">
        <v>0</v>
      </c>
      <c r="FR27" s="0" t="n">
        <v>0</v>
      </c>
      <c r="FS27" s="0" t="n">
        <v>0</v>
      </c>
      <c r="FT27" s="0" t="n">
        <v>1</v>
      </c>
      <c r="FU27" s="0" t="n">
        <v>1</v>
      </c>
      <c r="FV27" s="0" t="n">
        <v>0</v>
      </c>
      <c r="FW27" s="0" t="n">
        <v>0</v>
      </c>
      <c r="FX27" s="0" t="n">
        <v>0</v>
      </c>
      <c r="FY27" s="0" t="n">
        <v>0</v>
      </c>
      <c r="FZ27" s="0" t="n">
        <v>0</v>
      </c>
      <c r="GA27" s="0" t="n">
        <v>0</v>
      </c>
      <c r="GB27" s="0" t="n">
        <v>0</v>
      </c>
      <c r="GC27" s="0" t="n">
        <v>2</v>
      </c>
      <c r="GD27" s="0" t="n">
        <v>1</v>
      </c>
      <c r="GE27" s="0" t="n">
        <v>0</v>
      </c>
      <c r="GF27" s="0" t="n">
        <v>1</v>
      </c>
      <c r="GG27" s="0" t="n">
        <v>0</v>
      </c>
      <c r="GH27" s="0" t="n">
        <v>0</v>
      </c>
      <c r="GI27" s="0" t="n">
        <v>0</v>
      </c>
      <c r="GJ27" s="0" t="n">
        <v>0</v>
      </c>
      <c r="GK27" s="0" t="n">
        <v>0</v>
      </c>
      <c r="GL27" s="0" t="n">
        <v>0</v>
      </c>
      <c r="GM27" s="0" t="n">
        <v>0</v>
      </c>
      <c r="GN27" s="0" t="n">
        <v>0</v>
      </c>
      <c r="GO27" s="0" t="n">
        <v>0</v>
      </c>
      <c r="GP27" s="0" t="n">
        <v>0</v>
      </c>
      <c r="GQ27" s="0" t="n">
        <v>0</v>
      </c>
    </row>
    <row r="28" customFormat="false" ht="12" hidden="false" customHeight="false" outlineLevel="0" collapsed="false">
      <c r="A28" s="0" t="n">
        <v>5</v>
      </c>
      <c r="B28" s="0" t="n">
        <v>0</v>
      </c>
      <c r="C28" s="0" t="n">
        <v>0</v>
      </c>
      <c r="D28" s="0" t="n">
        <v>1</v>
      </c>
      <c r="E28" s="0" t="n">
        <v>0</v>
      </c>
      <c r="F28" s="0" t="n">
        <v>9</v>
      </c>
      <c r="G28" s="0" t="n">
        <v>3</v>
      </c>
      <c r="H28" s="0" t="n">
        <v>0</v>
      </c>
      <c r="I28" s="0" t="n">
        <v>0</v>
      </c>
      <c r="J28" s="0" t="n">
        <v>2</v>
      </c>
      <c r="K28" s="0" t="n">
        <v>1</v>
      </c>
      <c r="L28" s="0" t="n">
        <v>1</v>
      </c>
      <c r="M28" s="0" t="n">
        <v>0</v>
      </c>
      <c r="N28" s="0" t="n">
        <v>1</v>
      </c>
      <c r="O28" s="0" t="n">
        <v>0</v>
      </c>
      <c r="P28" s="0" t="n">
        <v>1</v>
      </c>
      <c r="Q28" s="0" t="n">
        <v>0</v>
      </c>
      <c r="R28" s="0" t="n">
        <v>2</v>
      </c>
      <c r="S28" s="0" t="n">
        <v>2</v>
      </c>
      <c r="T28" s="0" t="n">
        <v>0</v>
      </c>
      <c r="U28" s="0" t="n">
        <v>0</v>
      </c>
      <c r="V28" s="0" t="n">
        <v>2</v>
      </c>
      <c r="W28" s="0" t="n">
        <v>1</v>
      </c>
      <c r="X28" s="0" t="n">
        <v>0</v>
      </c>
      <c r="Y28" s="0" t="n">
        <v>7</v>
      </c>
      <c r="Z28" s="0" t="n">
        <v>2</v>
      </c>
      <c r="AA28" s="0" t="n">
        <v>0</v>
      </c>
      <c r="AB28" s="0" t="n">
        <v>0</v>
      </c>
      <c r="AC28" s="0" t="n">
        <v>1</v>
      </c>
      <c r="AD28" s="0" t="n">
        <v>1</v>
      </c>
      <c r="AE28" s="0" t="n">
        <v>0</v>
      </c>
      <c r="AF28" s="0" t="n">
        <v>0</v>
      </c>
      <c r="AG28" s="0" t="n">
        <v>3</v>
      </c>
      <c r="AH28" s="0" t="n">
        <v>2</v>
      </c>
      <c r="AI28" s="0" t="n">
        <v>0</v>
      </c>
      <c r="AJ28" s="0" t="n">
        <v>1</v>
      </c>
      <c r="AK28" s="0" t="n">
        <v>0</v>
      </c>
      <c r="AL28" s="0" t="n">
        <v>5</v>
      </c>
      <c r="AM28" s="0" t="n">
        <v>4</v>
      </c>
      <c r="AN28" s="0" t="n">
        <v>5</v>
      </c>
      <c r="AO28" s="0" t="n">
        <v>2</v>
      </c>
      <c r="AP28" s="0" t="n">
        <v>1</v>
      </c>
      <c r="AQ28" s="0" t="n">
        <v>1</v>
      </c>
      <c r="AR28" s="0" t="n">
        <v>0</v>
      </c>
      <c r="AS28" s="0" t="n">
        <v>0</v>
      </c>
      <c r="AT28" s="0" t="n">
        <v>0</v>
      </c>
      <c r="AU28" s="0" t="n">
        <v>0</v>
      </c>
      <c r="AV28" s="0" t="n">
        <v>1</v>
      </c>
      <c r="AW28" s="0" t="n">
        <v>1</v>
      </c>
      <c r="AX28" s="0" t="n">
        <v>1</v>
      </c>
      <c r="AY28" s="0" t="n">
        <v>1</v>
      </c>
      <c r="AZ28" s="0" t="n">
        <v>3</v>
      </c>
      <c r="BA28" s="0" t="n">
        <v>0</v>
      </c>
      <c r="BB28" s="0" t="n">
        <v>0</v>
      </c>
      <c r="BC28" s="0" t="n">
        <v>0</v>
      </c>
      <c r="BD28" s="0" t="n">
        <v>5</v>
      </c>
      <c r="BE28" s="0" t="n">
        <v>0</v>
      </c>
      <c r="BF28" s="0" t="n">
        <v>2</v>
      </c>
      <c r="BG28" s="0" t="n">
        <v>0</v>
      </c>
      <c r="BH28" s="0" t="n">
        <v>3</v>
      </c>
      <c r="BI28" s="0" t="n">
        <v>3</v>
      </c>
      <c r="BJ28" s="0" t="n">
        <v>0</v>
      </c>
      <c r="BK28" s="0" t="n">
        <v>5</v>
      </c>
      <c r="BL28" s="0" t="n">
        <v>0</v>
      </c>
      <c r="BM28" s="0" t="n">
        <v>2</v>
      </c>
      <c r="BN28" s="0" t="n">
        <v>2</v>
      </c>
      <c r="BO28" s="0" t="n">
        <v>5</v>
      </c>
      <c r="BP28" s="0" t="n">
        <v>4</v>
      </c>
      <c r="BQ28" s="0" t="n">
        <v>2</v>
      </c>
      <c r="BR28" s="0" t="n">
        <v>1</v>
      </c>
      <c r="BS28" s="0" t="n">
        <v>8</v>
      </c>
      <c r="BT28" s="0" t="n">
        <v>6</v>
      </c>
      <c r="BU28" s="0" t="n">
        <v>0</v>
      </c>
      <c r="BV28" s="0" t="n">
        <v>0</v>
      </c>
      <c r="BW28" s="0" t="n">
        <v>3</v>
      </c>
      <c r="BX28" s="0" t="n">
        <v>0</v>
      </c>
      <c r="BY28" s="0" t="n">
        <v>2</v>
      </c>
      <c r="BZ28" s="0" t="n">
        <v>4</v>
      </c>
      <c r="CA28" s="0" t="n">
        <v>1</v>
      </c>
      <c r="CB28" s="0" t="n">
        <v>1</v>
      </c>
      <c r="CC28" s="0" t="n">
        <v>1</v>
      </c>
      <c r="CD28" s="0" t="n">
        <v>0</v>
      </c>
      <c r="CE28" s="0" t="n">
        <v>2</v>
      </c>
      <c r="CF28" s="0" t="n">
        <v>1</v>
      </c>
      <c r="CG28" s="0" t="n">
        <v>0</v>
      </c>
      <c r="CH28" s="0" t="n">
        <v>2</v>
      </c>
      <c r="CI28" s="0" t="n">
        <v>0</v>
      </c>
      <c r="CJ28" s="0" t="n">
        <v>0</v>
      </c>
      <c r="CK28" s="0" t="n">
        <v>4</v>
      </c>
      <c r="CL28" s="0" t="n">
        <v>5</v>
      </c>
      <c r="CM28" s="0" t="n">
        <v>2</v>
      </c>
      <c r="CN28" s="0" t="n">
        <v>3</v>
      </c>
      <c r="CO28" s="0" t="n">
        <v>1</v>
      </c>
      <c r="CP28" s="0" t="n">
        <v>2</v>
      </c>
      <c r="CQ28" s="0" t="n">
        <v>4</v>
      </c>
      <c r="CR28" s="0" t="n">
        <v>0</v>
      </c>
      <c r="CS28" s="0" t="n">
        <v>0</v>
      </c>
      <c r="CT28" s="0" t="n">
        <v>3</v>
      </c>
      <c r="CU28" s="0" t="n">
        <v>0</v>
      </c>
      <c r="CV28" s="0" t="n">
        <v>1</v>
      </c>
      <c r="CW28" s="0" t="n">
        <v>1</v>
      </c>
      <c r="CX28" s="0" t="n">
        <v>0</v>
      </c>
      <c r="CY28" s="0" t="n">
        <v>4</v>
      </c>
      <c r="CZ28" s="0" t="n">
        <v>0</v>
      </c>
      <c r="DA28" s="0" t="n">
        <v>3</v>
      </c>
      <c r="DB28" s="0" t="n">
        <v>1</v>
      </c>
      <c r="DC28" s="0" t="n">
        <v>0</v>
      </c>
      <c r="DD28" s="0" t="n">
        <v>0</v>
      </c>
      <c r="DE28" s="0" t="n">
        <v>0</v>
      </c>
      <c r="DF28" s="0" t="n">
        <v>1</v>
      </c>
      <c r="DG28" s="0" t="n">
        <v>2</v>
      </c>
      <c r="DH28" s="0" t="n">
        <v>1</v>
      </c>
      <c r="DI28" s="0" t="n">
        <v>0</v>
      </c>
      <c r="DJ28" s="0" t="n">
        <v>0</v>
      </c>
      <c r="DK28" s="0" t="n">
        <v>0</v>
      </c>
      <c r="DL28" s="0" t="n">
        <v>1</v>
      </c>
      <c r="DM28" s="0" t="n">
        <v>1</v>
      </c>
      <c r="DN28" s="0" t="n">
        <v>0</v>
      </c>
      <c r="DO28" s="0" t="n">
        <v>1</v>
      </c>
      <c r="DP28" s="0" t="n">
        <v>0</v>
      </c>
      <c r="DQ28" s="0" t="n">
        <v>1</v>
      </c>
      <c r="DR28" s="0" t="n">
        <v>0</v>
      </c>
      <c r="DS28" s="0" t="n">
        <v>0</v>
      </c>
      <c r="DT28" s="0" t="n">
        <v>0</v>
      </c>
      <c r="DU28" s="0" t="n">
        <v>0</v>
      </c>
      <c r="DV28" s="0" t="n">
        <v>0</v>
      </c>
      <c r="DW28" s="0" t="n">
        <v>0</v>
      </c>
      <c r="DX28" s="0" t="n">
        <v>0</v>
      </c>
      <c r="DY28" s="0" t="n">
        <v>4</v>
      </c>
      <c r="DZ28" s="0" t="n">
        <v>0</v>
      </c>
      <c r="EA28" s="0" t="n">
        <v>1</v>
      </c>
      <c r="EB28" s="0" t="n">
        <v>0</v>
      </c>
      <c r="EC28" s="0" t="n">
        <v>0</v>
      </c>
      <c r="ED28" s="0" t="n">
        <v>2</v>
      </c>
      <c r="EE28" s="0" t="n">
        <v>0</v>
      </c>
      <c r="EF28" s="0" t="n">
        <v>0</v>
      </c>
      <c r="EG28" s="0" t="n">
        <v>1</v>
      </c>
      <c r="EH28" s="0" t="n">
        <v>0</v>
      </c>
      <c r="EI28" s="0" t="n">
        <v>0</v>
      </c>
      <c r="EJ28" s="0" t="n">
        <v>0</v>
      </c>
      <c r="EK28" s="0" t="n">
        <v>0</v>
      </c>
      <c r="EL28" s="0" t="n">
        <v>1</v>
      </c>
      <c r="EM28" s="0" t="n">
        <v>0</v>
      </c>
      <c r="EN28" s="0" t="n">
        <v>0</v>
      </c>
      <c r="EO28" s="0" t="n">
        <v>0</v>
      </c>
      <c r="EP28" s="0" t="n">
        <v>0</v>
      </c>
      <c r="EQ28" s="0" t="n">
        <v>2</v>
      </c>
      <c r="ER28" s="0" t="n">
        <v>0</v>
      </c>
      <c r="ES28" s="0" t="n">
        <v>0</v>
      </c>
      <c r="ET28" s="0" t="n">
        <v>0</v>
      </c>
      <c r="EU28" s="0" t="n">
        <v>0</v>
      </c>
      <c r="EV28" s="0" t="n">
        <v>5</v>
      </c>
      <c r="EW28" s="0" t="n">
        <v>0</v>
      </c>
      <c r="EX28" s="0" t="n">
        <v>4</v>
      </c>
      <c r="EY28" s="0" t="n">
        <v>0</v>
      </c>
      <c r="EZ28" s="0" t="n">
        <v>2</v>
      </c>
      <c r="FA28" s="0" t="n">
        <v>1</v>
      </c>
      <c r="FB28" s="0" t="n">
        <v>1</v>
      </c>
      <c r="FC28" s="0" t="n">
        <v>5</v>
      </c>
      <c r="FD28" s="0" t="n">
        <v>2</v>
      </c>
      <c r="FE28" s="0" t="n">
        <v>2</v>
      </c>
      <c r="FF28" s="0" t="n">
        <v>0</v>
      </c>
      <c r="FG28" s="0" t="n">
        <v>0</v>
      </c>
      <c r="FH28" s="0" t="n">
        <v>2</v>
      </c>
      <c r="FI28" s="0" t="n">
        <v>0</v>
      </c>
      <c r="FJ28" s="0" t="n">
        <v>0</v>
      </c>
      <c r="FK28" s="0" t="n">
        <v>2</v>
      </c>
      <c r="FL28" s="0" t="n">
        <v>1</v>
      </c>
      <c r="FM28" s="0" t="n">
        <v>1</v>
      </c>
      <c r="FN28" s="0" t="n">
        <v>0</v>
      </c>
      <c r="FO28" s="0" t="n">
        <v>0</v>
      </c>
      <c r="FP28" s="0" t="n">
        <v>0</v>
      </c>
      <c r="FQ28" s="0" t="n">
        <v>1</v>
      </c>
      <c r="FR28" s="0" t="n">
        <v>2</v>
      </c>
      <c r="FS28" s="0" t="n">
        <v>0</v>
      </c>
      <c r="FT28" s="0" t="n">
        <v>0</v>
      </c>
      <c r="FU28" s="0" t="n">
        <v>0</v>
      </c>
      <c r="FV28" s="0" t="n">
        <v>1</v>
      </c>
      <c r="FW28" s="0" t="n">
        <v>0</v>
      </c>
      <c r="FX28" s="0" t="n">
        <v>1</v>
      </c>
      <c r="FY28" s="0" t="n">
        <v>0</v>
      </c>
      <c r="FZ28" s="0" t="n">
        <v>0</v>
      </c>
      <c r="GA28" s="0" t="n">
        <v>0</v>
      </c>
      <c r="GB28" s="0" t="n">
        <v>0</v>
      </c>
      <c r="GC28" s="0" t="n">
        <v>5</v>
      </c>
      <c r="GD28" s="0" t="n">
        <v>2</v>
      </c>
      <c r="GE28" s="0" t="n">
        <v>2</v>
      </c>
      <c r="GF28" s="0" t="n">
        <v>2</v>
      </c>
      <c r="GG28" s="0" t="n">
        <v>0</v>
      </c>
      <c r="GH28" s="0" t="n">
        <v>2</v>
      </c>
      <c r="GI28" s="0" t="n">
        <v>5</v>
      </c>
      <c r="GJ28" s="0" t="n">
        <v>0</v>
      </c>
      <c r="GK28" s="0" t="n">
        <v>1</v>
      </c>
      <c r="GL28" s="0" t="n">
        <v>1</v>
      </c>
      <c r="GM28" s="0" t="n">
        <v>1</v>
      </c>
      <c r="GN28" s="0" t="n">
        <v>0</v>
      </c>
      <c r="GO28" s="0" t="n">
        <v>2</v>
      </c>
      <c r="GP28" s="0" t="n">
        <v>0</v>
      </c>
      <c r="GQ28" s="0" t="n">
        <v>1</v>
      </c>
    </row>
    <row r="29" customFormat="false" ht="12" hidden="false" customHeight="false" outlineLevel="0" collapsed="false">
      <c r="A29" s="0" t="n">
        <v>5</v>
      </c>
      <c r="B29" s="0" t="n">
        <v>0</v>
      </c>
      <c r="C29" s="0" t="n">
        <v>1</v>
      </c>
      <c r="D29" s="0" t="n">
        <v>1</v>
      </c>
      <c r="E29" s="0" t="n">
        <v>0</v>
      </c>
      <c r="F29" s="0" t="n">
        <v>2</v>
      </c>
      <c r="G29" s="0" t="n">
        <v>5</v>
      </c>
      <c r="H29" s="0" t="n">
        <v>0</v>
      </c>
      <c r="I29" s="0" t="n">
        <v>0</v>
      </c>
      <c r="J29" s="0" t="n">
        <v>1</v>
      </c>
      <c r="K29" s="0" t="n">
        <v>1</v>
      </c>
      <c r="L29" s="0" t="n">
        <v>1</v>
      </c>
      <c r="M29" s="0" t="n">
        <v>1</v>
      </c>
      <c r="N29" s="0" t="n">
        <v>1</v>
      </c>
      <c r="O29" s="0" t="n">
        <v>2</v>
      </c>
      <c r="P29" s="0" t="n">
        <v>0</v>
      </c>
      <c r="Q29" s="0" t="n">
        <v>0</v>
      </c>
      <c r="R29" s="0" t="n">
        <v>3</v>
      </c>
      <c r="S29" s="0" t="n">
        <v>2</v>
      </c>
      <c r="T29" s="0" t="n">
        <v>0</v>
      </c>
      <c r="U29" s="0" t="n">
        <v>0</v>
      </c>
      <c r="V29" s="0" t="n">
        <v>1</v>
      </c>
      <c r="W29" s="0" t="n">
        <v>0</v>
      </c>
      <c r="X29" s="0" t="n">
        <v>0</v>
      </c>
      <c r="Y29" s="0" t="n">
        <v>0</v>
      </c>
      <c r="Z29" s="0" t="n">
        <v>4</v>
      </c>
      <c r="AA29" s="0" t="n">
        <v>0</v>
      </c>
      <c r="AB29" s="0" t="n">
        <v>0</v>
      </c>
      <c r="AC29" s="0" t="n">
        <v>0</v>
      </c>
      <c r="AD29" s="0" t="n">
        <v>1</v>
      </c>
      <c r="AE29" s="0" t="n">
        <v>0</v>
      </c>
      <c r="AF29" s="0" t="n">
        <v>0</v>
      </c>
      <c r="AG29" s="0" t="n">
        <v>0</v>
      </c>
      <c r="AH29" s="0" t="n">
        <v>2</v>
      </c>
      <c r="AI29" s="0" t="n">
        <v>0</v>
      </c>
      <c r="AJ29" s="0" t="n">
        <v>1</v>
      </c>
      <c r="AK29" s="0" t="n">
        <v>2</v>
      </c>
      <c r="AL29" s="0" t="n">
        <v>8</v>
      </c>
      <c r="AM29" s="0" t="n">
        <v>2</v>
      </c>
      <c r="AN29" s="0" t="n">
        <v>9</v>
      </c>
      <c r="AO29" s="0" t="n">
        <v>9</v>
      </c>
      <c r="AP29" s="0" t="n">
        <v>1</v>
      </c>
      <c r="AQ29" s="0" t="n">
        <v>1</v>
      </c>
      <c r="AR29" s="0" t="n">
        <v>2</v>
      </c>
      <c r="AS29" s="0" t="n">
        <v>1</v>
      </c>
      <c r="AT29" s="0" t="n">
        <v>0</v>
      </c>
      <c r="AU29" s="0" t="n">
        <v>0</v>
      </c>
      <c r="AV29" s="0" t="n">
        <v>1</v>
      </c>
      <c r="AW29" s="0" t="n">
        <v>0</v>
      </c>
      <c r="AX29" s="0" t="n">
        <v>1</v>
      </c>
      <c r="AY29" s="0" t="n">
        <v>1</v>
      </c>
      <c r="AZ29" s="0" t="n">
        <v>0</v>
      </c>
      <c r="BA29" s="0" t="n">
        <v>0</v>
      </c>
      <c r="BB29" s="0" t="n">
        <v>0</v>
      </c>
      <c r="BC29" s="0" t="n">
        <v>0</v>
      </c>
      <c r="BD29" s="0" t="n">
        <v>5</v>
      </c>
      <c r="BE29" s="0" t="n">
        <v>1</v>
      </c>
      <c r="BF29" s="0" t="n">
        <v>1</v>
      </c>
      <c r="BG29" s="0" t="n">
        <v>0</v>
      </c>
      <c r="BH29" s="0" t="n">
        <v>3</v>
      </c>
      <c r="BI29" s="0" t="n">
        <v>4</v>
      </c>
      <c r="BJ29" s="0" t="n">
        <v>2</v>
      </c>
      <c r="BK29" s="0" t="n">
        <v>3</v>
      </c>
      <c r="BL29" s="0" t="n">
        <v>0</v>
      </c>
      <c r="BM29" s="0" t="n">
        <v>0</v>
      </c>
      <c r="BN29" s="0" t="n">
        <v>2</v>
      </c>
      <c r="BO29" s="0" t="n">
        <v>1</v>
      </c>
      <c r="BP29" s="0" t="n">
        <v>1</v>
      </c>
      <c r="BQ29" s="0" t="n">
        <v>0</v>
      </c>
      <c r="BR29" s="0" t="n">
        <v>1</v>
      </c>
      <c r="BS29" s="0" t="n">
        <v>1</v>
      </c>
      <c r="BT29" s="0" t="n">
        <v>1</v>
      </c>
      <c r="BU29" s="0" t="n">
        <v>1</v>
      </c>
      <c r="BV29" s="0" t="n">
        <v>0</v>
      </c>
      <c r="BW29" s="0" t="n">
        <v>1</v>
      </c>
      <c r="BX29" s="0" t="n">
        <v>1</v>
      </c>
      <c r="BY29" s="0" t="n">
        <v>3</v>
      </c>
      <c r="BZ29" s="0" t="n">
        <v>1</v>
      </c>
      <c r="CA29" s="0" t="n">
        <v>0</v>
      </c>
      <c r="CB29" s="0" t="n">
        <v>0</v>
      </c>
      <c r="CC29" s="0" t="n">
        <v>2</v>
      </c>
      <c r="CD29" s="0" t="n">
        <v>3</v>
      </c>
      <c r="CE29" s="0" t="n">
        <v>6</v>
      </c>
      <c r="CF29" s="0" t="n">
        <v>5</v>
      </c>
      <c r="CG29" s="0" t="n">
        <v>0</v>
      </c>
      <c r="CH29" s="0" t="n">
        <v>1</v>
      </c>
      <c r="CI29" s="0" t="n">
        <v>0</v>
      </c>
      <c r="CJ29" s="0" t="n">
        <v>0</v>
      </c>
      <c r="CK29" s="0" t="n">
        <v>2</v>
      </c>
      <c r="CL29" s="0" t="n">
        <v>3</v>
      </c>
      <c r="CM29" s="0" t="n">
        <v>0</v>
      </c>
      <c r="CN29" s="0" t="n">
        <v>2</v>
      </c>
      <c r="CO29" s="0" t="n">
        <v>1</v>
      </c>
      <c r="CP29" s="0" t="n">
        <v>2</v>
      </c>
      <c r="CQ29" s="0" t="n">
        <v>1</v>
      </c>
      <c r="CR29" s="0" t="n">
        <v>0</v>
      </c>
      <c r="CS29" s="0" t="n">
        <v>0</v>
      </c>
      <c r="CT29" s="0" t="n">
        <v>6</v>
      </c>
      <c r="CU29" s="0" t="n">
        <v>0</v>
      </c>
      <c r="CV29" s="0" t="n">
        <v>0</v>
      </c>
      <c r="CW29" s="0" t="n">
        <v>2</v>
      </c>
      <c r="CX29" s="0" t="n">
        <v>1</v>
      </c>
      <c r="CY29" s="0" t="n">
        <v>4</v>
      </c>
      <c r="CZ29" s="0" t="n">
        <v>0</v>
      </c>
      <c r="DA29" s="0" t="n">
        <v>2</v>
      </c>
      <c r="DB29" s="0" t="n">
        <v>1</v>
      </c>
      <c r="DC29" s="0" t="n">
        <v>0</v>
      </c>
      <c r="DD29" s="0" t="n">
        <v>0</v>
      </c>
      <c r="DE29" s="0" t="n">
        <v>0</v>
      </c>
      <c r="DF29" s="0" t="n">
        <v>0</v>
      </c>
      <c r="DG29" s="0" t="n">
        <v>2</v>
      </c>
      <c r="DH29" s="0" t="n">
        <v>0</v>
      </c>
      <c r="DI29" s="0" t="n">
        <v>0</v>
      </c>
      <c r="DJ29" s="0" t="n">
        <v>0</v>
      </c>
      <c r="DK29" s="0" t="n">
        <v>0</v>
      </c>
      <c r="DL29" s="0" t="n">
        <v>2</v>
      </c>
      <c r="DM29" s="0" t="n">
        <v>0</v>
      </c>
      <c r="DN29" s="0" t="n">
        <v>0</v>
      </c>
      <c r="DO29" s="0" t="n">
        <v>2</v>
      </c>
      <c r="DP29" s="0" t="n">
        <v>0</v>
      </c>
      <c r="DQ29" s="0" t="n">
        <v>0</v>
      </c>
      <c r="DR29" s="0" t="n">
        <v>0</v>
      </c>
      <c r="DS29" s="0" t="n">
        <v>0</v>
      </c>
      <c r="DT29" s="0" t="n">
        <v>0</v>
      </c>
      <c r="DU29" s="0" t="n">
        <v>0</v>
      </c>
      <c r="DV29" s="0" t="n">
        <v>1</v>
      </c>
      <c r="DW29" s="0" t="n">
        <v>0</v>
      </c>
      <c r="DX29" s="0" t="n">
        <v>5</v>
      </c>
      <c r="DY29" s="0" t="n">
        <v>2</v>
      </c>
      <c r="DZ29" s="0" t="n">
        <v>0</v>
      </c>
      <c r="EA29" s="0" t="n">
        <v>1</v>
      </c>
      <c r="EB29" s="0" t="n">
        <v>1</v>
      </c>
      <c r="EC29" s="0" t="n">
        <v>0</v>
      </c>
      <c r="ED29" s="0" t="n">
        <v>0</v>
      </c>
      <c r="EE29" s="0" t="n">
        <v>0</v>
      </c>
      <c r="EF29" s="0" t="n">
        <v>0</v>
      </c>
      <c r="EG29" s="0" t="n">
        <v>0</v>
      </c>
      <c r="EH29" s="0" t="n">
        <v>0</v>
      </c>
      <c r="EI29" s="0" t="n">
        <v>0</v>
      </c>
      <c r="EJ29" s="0" t="n">
        <v>0</v>
      </c>
      <c r="EK29" s="0" t="n">
        <v>0</v>
      </c>
      <c r="EL29" s="0" t="n">
        <v>1</v>
      </c>
      <c r="EM29" s="0" t="n">
        <v>0</v>
      </c>
      <c r="EN29" s="0" t="n">
        <v>0</v>
      </c>
      <c r="EO29" s="0" t="n">
        <v>0</v>
      </c>
      <c r="EP29" s="0" t="n">
        <v>1</v>
      </c>
      <c r="EQ29" s="0" t="n">
        <v>0</v>
      </c>
      <c r="ER29" s="0" t="n">
        <v>0</v>
      </c>
      <c r="ES29" s="0" t="n">
        <v>0</v>
      </c>
      <c r="ET29" s="0" t="n">
        <v>0</v>
      </c>
      <c r="EU29" s="0" t="n">
        <v>0</v>
      </c>
      <c r="EV29" s="0" t="n">
        <v>4</v>
      </c>
      <c r="EW29" s="0" t="n">
        <v>1</v>
      </c>
      <c r="EX29" s="0" t="n">
        <v>1</v>
      </c>
      <c r="EY29" s="0" t="n">
        <v>1</v>
      </c>
      <c r="EZ29" s="0" t="n">
        <v>2</v>
      </c>
      <c r="FA29" s="0" t="n">
        <v>6</v>
      </c>
      <c r="FB29" s="0" t="n">
        <v>1</v>
      </c>
      <c r="FC29" s="0" t="n">
        <v>4</v>
      </c>
      <c r="FD29" s="0" t="n">
        <v>0</v>
      </c>
      <c r="FE29" s="0" t="n">
        <v>0</v>
      </c>
      <c r="FF29" s="0" t="n">
        <v>0</v>
      </c>
      <c r="FG29" s="0" t="n">
        <v>0</v>
      </c>
      <c r="FH29" s="0" t="n">
        <v>3</v>
      </c>
      <c r="FI29" s="0" t="n">
        <v>1</v>
      </c>
      <c r="FJ29" s="0" t="n">
        <v>0</v>
      </c>
      <c r="FK29" s="0" t="n">
        <v>3</v>
      </c>
      <c r="FL29" s="0" t="n">
        <v>0</v>
      </c>
      <c r="FM29" s="0" t="n">
        <v>0</v>
      </c>
      <c r="FN29" s="0" t="n">
        <v>0</v>
      </c>
      <c r="FO29" s="0" t="n">
        <v>0</v>
      </c>
      <c r="FP29" s="0" t="n">
        <v>0</v>
      </c>
      <c r="FQ29" s="0" t="n">
        <v>0</v>
      </c>
      <c r="FR29" s="0" t="n">
        <v>1</v>
      </c>
      <c r="FS29" s="0" t="n">
        <v>1</v>
      </c>
      <c r="FT29" s="0" t="n">
        <v>0</v>
      </c>
      <c r="FU29" s="0" t="n">
        <v>0</v>
      </c>
      <c r="FV29" s="0" t="n">
        <v>3</v>
      </c>
      <c r="FW29" s="0" t="n">
        <v>4</v>
      </c>
      <c r="FX29" s="0" t="n">
        <v>0</v>
      </c>
      <c r="FY29" s="0" t="n">
        <v>0</v>
      </c>
      <c r="FZ29" s="0" t="n">
        <v>1</v>
      </c>
      <c r="GA29" s="0" t="n">
        <v>0</v>
      </c>
      <c r="GB29" s="0" t="n">
        <v>1</v>
      </c>
      <c r="GC29" s="0" t="n">
        <v>5</v>
      </c>
      <c r="GD29" s="0" t="n">
        <v>0</v>
      </c>
      <c r="GE29" s="0" t="n">
        <v>0</v>
      </c>
      <c r="GF29" s="0" t="n">
        <v>4</v>
      </c>
      <c r="GG29" s="0" t="n">
        <v>0</v>
      </c>
      <c r="GH29" s="0" t="n">
        <v>0</v>
      </c>
      <c r="GI29" s="0" t="n">
        <v>5</v>
      </c>
      <c r="GJ29" s="0" t="n">
        <v>0</v>
      </c>
      <c r="GK29" s="0" t="n">
        <v>1</v>
      </c>
      <c r="GL29" s="0" t="n">
        <v>0</v>
      </c>
      <c r="GM29" s="0" t="n">
        <v>5</v>
      </c>
      <c r="GN29" s="0" t="n">
        <v>0</v>
      </c>
      <c r="GO29" s="0" t="n">
        <v>1</v>
      </c>
      <c r="GP29" s="0" t="n">
        <v>0</v>
      </c>
      <c r="GQ29" s="0" t="n">
        <v>0</v>
      </c>
    </row>
    <row r="30" customFormat="false" ht="12" hidden="false" customHeight="false" outlineLevel="0" collapsed="false">
      <c r="A30" s="0" t="n">
        <v>7</v>
      </c>
      <c r="B30" s="0" t="n">
        <v>0</v>
      </c>
      <c r="C30" s="0" t="n">
        <v>0</v>
      </c>
      <c r="D30" s="0" t="n">
        <v>0</v>
      </c>
      <c r="E30" s="0" t="n">
        <v>0</v>
      </c>
      <c r="F30" s="0" t="n">
        <v>2</v>
      </c>
      <c r="G30" s="0" t="n">
        <v>1</v>
      </c>
      <c r="H30" s="0" t="n">
        <v>0</v>
      </c>
      <c r="I30" s="0" t="n">
        <v>0</v>
      </c>
      <c r="J30" s="0" t="n">
        <v>0</v>
      </c>
      <c r="K30" s="0" t="n">
        <v>0</v>
      </c>
      <c r="L30" s="0" t="n">
        <v>0</v>
      </c>
      <c r="M30" s="0" t="n">
        <v>0</v>
      </c>
      <c r="N30" s="0" t="n">
        <v>0</v>
      </c>
      <c r="O30" s="0" t="n">
        <v>0</v>
      </c>
      <c r="P30" s="0" t="n">
        <v>0</v>
      </c>
      <c r="Q30" s="0" t="n">
        <v>0</v>
      </c>
      <c r="R30" s="0" t="n">
        <v>1</v>
      </c>
      <c r="S30" s="0" t="n">
        <v>4</v>
      </c>
      <c r="T30" s="0" t="n">
        <v>0</v>
      </c>
      <c r="U30" s="0" t="n">
        <v>0</v>
      </c>
      <c r="V30" s="0" t="n">
        <v>1</v>
      </c>
      <c r="W30" s="0" t="n">
        <v>1</v>
      </c>
      <c r="X30" s="0" t="n">
        <v>0</v>
      </c>
      <c r="Y30" s="0" t="n">
        <v>0</v>
      </c>
      <c r="Z30" s="0" t="n">
        <v>0</v>
      </c>
      <c r="AA30" s="0" t="n">
        <v>0</v>
      </c>
      <c r="AB30" s="0" t="n">
        <v>0</v>
      </c>
      <c r="AC30" s="0" t="n">
        <v>1</v>
      </c>
      <c r="AD30" s="0" t="n">
        <v>0</v>
      </c>
      <c r="AE30" s="0" t="n">
        <v>0</v>
      </c>
      <c r="AF30" s="0" t="n">
        <v>0</v>
      </c>
      <c r="AG30" s="0" t="n">
        <v>0</v>
      </c>
      <c r="AH30" s="0" t="n">
        <v>1</v>
      </c>
      <c r="AI30" s="0" t="n">
        <v>0</v>
      </c>
      <c r="AJ30" s="0" t="n">
        <v>1</v>
      </c>
      <c r="AK30" s="0" t="n">
        <v>0</v>
      </c>
      <c r="AL30" s="0" t="n">
        <v>0</v>
      </c>
      <c r="AM30" s="0" t="n">
        <v>2</v>
      </c>
      <c r="AN30" s="0" t="n">
        <v>1</v>
      </c>
      <c r="AO30" s="0" t="n">
        <v>1</v>
      </c>
      <c r="AP30" s="0" t="n">
        <v>0</v>
      </c>
      <c r="AQ30" s="0" t="n">
        <v>1</v>
      </c>
      <c r="AR30" s="0" t="n">
        <v>0</v>
      </c>
      <c r="AS30" s="0" t="n">
        <v>0</v>
      </c>
      <c r="AT30" s="0" t="n">
        <v>0</v>
      </c>
      <c r="AU30" s="0" t="n">
        <v>0</v>
      </c>
      <c r="AV30" s="0" t="n">
        <v>0</v>
      </c>
      <c r="AW30" s="0" t="n">
        <v>1</v>
      </c>
      <c r="AX30" s="0" t="n">
        <v>0</v>
      </c>
      <c r="AY30" s="0" t="n">
        <v>0</v>
      </c>
      <c r="AZ30" s="0" t="n">
        <v>0</v>
      </c>
      <c r="BA30" s="0" t="n">
        <v>0</v>
      </c>
      <c r="BB30" s="0" t="n">
        <v>0</v>
      </c>
      <c r="BC30" s="0" t="n">
        <v>0</v>
      </c>
      <c r="BD30" s="0" t="n">
        <v>1</v>
      </c>
      <c r="BE30" s="0" t="n">
        <v>0</v>
      </c>
      <c r="BF30" s="0" t="n">
        <v>0</v>
      </c>
      <c r="BG30" s="0" t="n">
        <v>0</v>
      </c>
      <c r="BH30" s="0" t="n">
        <v>3</v>
      </c>
      <c r="BI30" s="0" t="n">
        <v>1</v>
      </c>
      <c r="BJ30" s="0" t="n">
        <v>0</v>
      </c>
      <c r="BK30" s="0" t="n">
        <v>1</v>
      </c>
      <c r="BL30" s="0" t="n">
        <v>0</v>
      </c>
      <c r="BM30" s="0" t="n">
        <v>3</v>
      </c>
      <c r="BN30" s="0" t="n">
        <v>0</v>
      </c>
      <c r="BO30" s="0" t="n">
        <v>0</v>
      </c>
      <c r="BP30" s="0" t="n">
        <v>3</v>
      </c>
      <c r="BQ30" s="0" t="n">
        <v>1</v>
      </c>
      <c r="BR30" s="0" t="n">
        <v>0</v>
      </c>
      <c r="BS30" s="0" t="n">
        <v>0</v>
      </c>
      <c r="BT30" s="0" t="n">
        <v>0</v>
      </c>
      <c r="BU30" s="0" t="n">
        <v>0</v>
      </c>
      <c r="BV30" s="0" t="n">
        <v>0</v>
      </c>
      <c r="BW30" s="0" t="n">
        <v>0</v>
      </c>
      <c r="BX30" s="0" t="n">
        <v>1</v>
      </c>
      <c r="BY30" s="0" t="n">
        <v>2</v>
      </c>
      <c r="BZ30" s="0" t="n">
        <v>0</v>
      </c>
      <c r="CA30" s="0" t="n">
        <v>4</v>
      </c>
      <c r="CB30" s="0" t="n">
        <v>0</v>
      </c>
      <c r="CC30" s="0" t="n">
        <v>2</v>
      </c>
      <c r="CD30" s="0" t="n">
        <v>0</v>
      </c>
      <c r="CE30" s="0" t="n">
        <v>2</v>
      </c>
      <c r="CF30" s="0" t="n">
        <v>0</v>
      </c>
      <c r="CG30" s="0" t="n">
        <v>0</v>
      </c>
      <c r="CH30" s="0" t="n">
        <v>2</v>
      </c>
      <c r="CI30" s="0" t="n">
        <v>0</v>
      </c>
      <c r="CJ30" s="0" t="n">
        <v>0</v>
      </c>
      <c r="CK30" s="0" t="n">
        <v>0</v>
      </c>
      <c r="CL30" s="0" t="n">
        <v>2</v>
      </c>
      <c r="CM30" s="0" t="n">
        <v>1</v>
      </c>
      <c r="CN30" s="0" t="n">
        <v>0</v>
      </c>
      <c r="CO30" s="0" t="n">
        <v>0</v>
      </c>
      <c r="CP30" s="0" t="n">
        <v>1</v>
      </c>
      <c r="CQ30" s="0" t="n">
        <v>2</v>
      </c>
      <c r="CR30" s="0" t="n">
        <v>0</v>
      </c>
      <c r="CS30" s="0" t="n">
        <v>1</v>
      </c>
      <c r="CT30" s="0" t="n">
        <v>2</v>
      </c>
      <c r="CU30" s="0" t="n">
        <v>0</v>
      </c>
      <c r="CV30" s="0" t="n">
        <v>0</v>
      </c>
      <c r="CW30" s="0" t="n">
        <v>0</v>
      </c>
      <c r="CX30" s="0" t="n">
        <v>0</v>
      </c>
      <c r="CY30" s="0" t="n">
        <v>1</v>
      </c>
      <c r="CZ30" s="0" t="n">
        <v>0</v>
      </c>
      <c r="DA30" s="0" t="n">
        <v>2</v>
      </c>
      <c r="DB30" s="0" t="n">
        <v>0</v>
      </c>
      <c r="DC30" s="0" t="n">
        <v>0</v>
      </c>
      <c r="DD30" s="0" t="n">
        <v>0</v>
      </c>
      <c r="DE30" s="0" t="n">
        <v>0</v>
      </c>
      <c r="DF30" s="0" t="n">
        <v>1</v>
      </c>
      <c r="DG30" s="0" t="n">
        <v>0</v>
      </c>
      <c r="DH30" s="0" t="n">
        <v>0</v>
      </c>
      <c r="DI30" s="0" t="n">
        <v>0</v>
      </c>
      <c r="DJ30" s="0" t="n">
        <v>0</v>
      </c>
      <c r="DK30" s="0" t="n">
        <v>0</v>
      </c>
      <c r="DL30" s="0" t="n">
        <v>0</v>
      </c>
      <c r="DM30" s="0" t="n">
        <v>0</v>
      </c>
      <c r="DN30" s="0" t="n">
        <v>0</v>
      </c>
      <c r="DO30" s="0" t="n">
        <v>0</v>
      </c>
      <c r="DP30" s="0" t="n">
        <v>0</v>
      </c>
      <c r="DQ30" s="0" t="n">
        <v>0</v>
      </c>
      <c r="DR30" s="0" t="n">
        <v>0</v>
      </c>
      <c r="DS30" s="0" t="n">
        <v>0</v>
      </c>
      <c r="DT30" s="0" t="n">
        <v>2</v>
      </c>
      <c r="DU30" s="0" t="n">
        <v>0</v>
      </c>
      <c r="DV30" s="0" t="n">
        <v>0</v>
      </c>
      <c r="DW30" s="0" t="n">
        <v>0</v>
      </c>
      <c r="DX30" s="0" t="n">
        <v>0</v>
      </c>
      <c r="DY30" s="0" t="n">
        <v>0</v>
      </c>
      <c r="DZ30" s="0" t="n">
        <v>0</v>
      </c>
      <c r="EA30" s="0" t="n">
        <v>0</v>
      </c>
      <c r="EB30" s="0" t="n">
        <v>0</v>
      </c>
      <c r="EC30" s="0" t="n">
        <v>0</v>
      </c>
      <c r="ED30" s="0" t="n">
        <v>6</v>
      </c>
      <c r="EE30" s="0" t="n">
        <v>4</v>
      </c>
      <c r="EF30" s="0" t="n">
        <v>0</v>
      </c>
      <c r="EG30" s="0" t="n">
        <v>0</v>
      </c>
      <c r="EH30" s="0" t="n">
        <v>0</v>
      </c>
      <c r="EI30" s="0" t="n">
        <v>0</v>
      </c>
      <c r="EJ30" s="0" t="n">
        <v>0</v>
      </c>
      <c r="EK30" s="0" t="n">
        <v>0</v>
      </c>
      <c r="EL30" s="0" t="n">
        <v>1</v>
      </c>
      <c r="EM30" s="0" t="n">
        <v>0</v>
      </c>
      <c r="EN30" s="0" t="n">
        <v>0</v>
      </c>
      <c r="EO30" s="0" t="n">
        <v>0</v>
      </c>
      <c r="EP30" s="0" t="n">
        <v>1</v>
      </c>
      <c r="EQ30" s="0" t="n">
        <v>0</v>
      </c>
      <c r="ER30" s="0" t="n">
        <v>0</v>
      </c>
      <c r="ES30" s="0" t="n">
        <v>0</v>
      </c>
      <c r="ET30" s="0" t="n">
        <v>0</v>
      </c>
      <c r="EU30" s="0" t="n">
        <v>0</v>
      </c>
      <c r="EV30" s="0" t="n">
        <v>0</v>
      </c>
      <c r="EW30" s="0" t="n">
        <v>0</v>
      </c>
      <c r="EX30" s="0" t="n">
        <v>0</v>
      </c>
      <c r="EY30" s="0" t="n">
        <v>0</v>
      </c>
      <c r="EZ30" s="0" t="n">
        <v>0</v>
      </c>
      <c r="FA30" s="0" t="n">
        <v>0</v>
      </c>
      <c r="FB30" s="0" t="n">
        <v>0</v>
      </c>
      <c r="FC30" s="0" t="n">
        <v>0</v>
      </c>
      <c r="FD30" s="0" t="n">
        <v>0</v>
      </c>
      <c r="FE30" s="0" t="n">
        <v>0</v>
      </c>
      <c r="FF30" s="0" t="n">
        <v>0</v>
      </c>
      <c r="FG30" s="0" t="n">
        <v>1</v>
      </c>
      <c r="FH30" s="0" t="n">
        <v>0</v>
      </c>
      <c r="FI30" s="0" t="n">
        <v>0</v>
      </c>
      <c r="FJ30" s="0" t="n">
        <v>0</v>
      </c>
      <c r="FK30" s="0" t="n">
        <v>0</v>
      </c>
      <c r="FL30" s="0" t="n">
        <v>0</v>
      </c>
      <c r="FM30" s="0" t="n">
        <v>0</v>
      </c>
      <c r="FN30" s="0" t="n">
        <v>0</v>
      </c>
      <c r="FO30" s="0" t="n">
        <v>0</v>
      </c>
      <c r="FP30" s="0" t="n">
        <v>0</v>
      </c>
      <c r="FQ30" s="0" t="n">
        <v>0</v>
      </c>
      <c r="FR30" s="0" t="n">
        <v>0</v>
      </c>
      <c r="FS30" s="0" t="n">
        <v>0</v>
      </c>
      <c r="FT30" s="0" t="n">
        <v>0</v>
      </c>
      <c r="FU30" s="0" t="n">
        <v>0</v>
      </c>
      <c r="FV30" s="0" t="n">
        <v>1</v>
      </c>
      <c r="FW30" s="0" t="n">
        <v>0</v>
      </c>
      <c r="FX30" s="0" t="n">
        <v>0</v>
      </c>
      <c r="FY30" s="0" t="n">
        <v>0</v>
      </c>
      <c r="FZ30" s="0" t="n">
        <v>1</v>
      </c>
      <c r="GA30" s="0" t="n">
        <v>0</v>
      </c>
      <c r="GB30" s="0" t="n">
        <v>0</v>
      </c>
      <c r="GC30" s="0" t="n">
        <v>2</v>
      </c>
      <c r="GD30" s="0" t="n">
        <v>0</v>
      </c>
      <c r="GE30" s="0" t="n">
        <v>0</v>
      </c>
      <c r="GF30" s="0" t="n">
        <v>1</v>
      </c>
      <c r="GG30" s="0" t="n">
        <v>0</v>
      </c>
      <c r="GH30" s="0" t="n">
        <v>0</v>
      </c>
      <c r="GI30" s="0" t="n">
        <v>0</v>
      </c>
      <c r="GJ30" s="0" t="n">
        <v>0</v>
      </c>
      <c r="GK30" s="0" t="n">
        <v>1</v>
      </c>
      <c r="GL30" s="0" t="n">
        <v>0</v>
      </c>
      <c r="GM30" s="0" t="n">
        <v>0</v>
      </c>
      <c r="GN30" s="0" t="n">
        <v>0</v>
      </c>
      <c r="GO30" s="0" t="n">
        <v>0</v>
      </c>
      <c r="GP30" s="0" t="n">
        <v>0</v>
      </c>
      <c r="GQ30" s="0" t="n">
        <v>0</v>
      </c>
    </row>
    <row r="31" customFormat="false" ht="12" hidden="false" customHeight="false" outlineLevel="0" collapsed="false">
      <c r="A31" s="0" t="n">
        <v>0</v>
      </c>
      <c r="B31" s="0" t="n">
        <v>5</v>
      </c>
      <c r="C31" s="0" t="n">
        <v>0</v>
      </c>
      <c r="D31" s="0" t="n">
        <v>2</v>
      </c>
      <c r="E31" s="0" t="n">
        <v>0</v>
      </c>
      <c r="F31" s="0" t="n">
        <v>0</v>
      </c>
      <c r="G31" s="0" t="n">
        <v>1</v>
      </c>
      <c r="H31" s="0" t="n">
        <v>0</v>
      </c>
      <c r="I31" s="0" t="n">
        <v>0</v>
      </c>
      <c r="J31" s="0" t="n">
        <v>0</v>
      </c>
      <c r="K31" s="0" t="n">
        <v>0</v>
      </c>
      <c r="L31" s="0" t="n">
        <v>0</v>
      </c>
      <c r="M31" s="0" t="n">
        <v>0</v>
      </c>
      <c r="N31" s="0" t="n">
        <v>0</v>
      </c>
      <c r="O31" s="0" t="n">
        <v>0</v>
      </c>
      <c r="P31" s="0" t="n">
        <v>0</v>
      </c>
      <c r="Q31" s="0" t="n">
        <v>0</v>
      </c>
      <c r="R31" s="0" t="n">
        <v>0</v>
      </c>
      <c r="S31" s="0" t="n">
        <v>0</v>
      </c>
      <c r="T31" s="0" t="n">
        <v>0</v>
      </c>
      <c r="U31" s="0" t="n">
        <v>0</v>
      </c>
      <c r="V31" s="0" t="n">
        <v>1</v>
      </c>
      <c r="W31" s="0" t="n">
        <v>0</v>
      </c>
      <c r="X31" s="0" t="n">
        <v>0</v>
      </c>
      <c r="Y31" s="0" t="n">
        <v>0</v>
      </c>
      <c r="Z31" s="0" t="n">
        <v>0</v>
      </c>
      <c r="AA31" s="0" t="n">
        <v>0</v>
      </c>
      <c r="AB31" s="0" t="n">
        <v>0</v>
      </c>
      <c r="AC31" s="0" t="n">
        <v>0</v>
      </c>
      <c r="AD31" s="0" t="n">
        <v>0</v>
      </c>
      <c r="AE31" s="0" t="n">
        <v>0</v>
      </c>
      <c r="AF31" s="0" t="n">
        <v>0</v>
      </c>
      <c r="AG31" s="0" t="n">
        <v>0</v>
      </c>
      <c r="AH31" s="0" t="n">
        <v>0</v>
      </c>
      <c r="AI31" s="0" t="n">
        <v>0</v>
      </c>
      <c r="AJ31" s="0" t="n">
        <v>0</v>
      </c>
      <c r="AK31" s="0" t="n">
        <v>0</v>
      </c>
      <c r="AL31" s="0" t="n">
        <v>0</v>
      </c>
      <c r="AM31" s="0" t="n">
        <v>0</v>
      </c>
      <c r="AN31" s="0" t="n">
        <v>0</v>
      </c>
      <c r="AO31" s="0" t="n">
        <v>0</v>
      </c>
      <c r="AP31" s="0" t="n">
        <v>0</v>
      </c>
      <c r="AQ31" s="0" t="n">
        <v>4</v>
      </c>
      <c r="AR31" s="0" t="n">
        <v>0</v>
      </c>
      <c r="AS31" s="0" t="n">
        <v>0</v>
      </c>
      <c r="AT31" s="0" t="n">
        <v>0</v>
      </c>
      <c r="AU31" s="0" t="n">
        <v>0</v>
      </c>
      <c r="AV31" s="0" t="n">
        <v>0</v>
      </c>
      <c r="AW31" s="0" t="n">
        <v>0</v>
      </c>
      <c r="AX31" s="0" t="n">
        <v>0</v>
      </c>
      <c r="AY31" s="0" t="n">
        <v>0</v>
      </c>
      <c r="AZ31" s="0" t="n">
        <v>0</v>
      </c>
      <c r="BA31" s="0" t="n">
        <v>0</v>
      </c>
      <c r="BB31" s="0" t="n">
        <v>0</v>
      </c>
      <c r="BC31" s="0" t="n">
        <v>0</v>
      </c>
      <c r="BD31" s="0" t="n">
        <v>0</v>
      </c>
      <c r="BE31" s="0" t="n">
        <v>0</v>
      </c>
      <c r="BF31" s="0" t="n">
        <v>0</v>
      </c>
      <c r="BG31" s="0" t="n">
        <v>0</v>
      </c>
      <c r="BH31" s="0" t="n">
        <v>0</v>
      </c>
      <c r="BI31" s="0" t="n">
        <v>0</v>
      </c>
      <c r="BJ31" s="0" t="n">
        <v>0</v>
      </c>
      <c r="BK31" s="0" t="n">
        <v>0</v>
      </c>
      <c r="BL31" s="0" t="n">
        <v>0</v>
      </c>
      <c r="BM31" s="0" t="n">
        <v>0</v>
      </c>
      <c r="BN31" s="0" t="n">
        <v>0</v>
      </c>
      <c r="BO31" s="0" t="n">
        <v>0</v>
      </c>
      <c r="BP31" s="0" t="n">
        <v>1</v>
      </c>
      <c r="BQ31" s="0" t="n">
        <v>0</v>
      </c>
      <c r="BR31" s="0" t="n">
        <v>0</v>
      </c>
      <c r="BS31" s="0" t="n">
        <v>0</v>
      </c>
      <c r="BT31" s="0" t="n">
        <v>0</v>
      </c>
      <c r="BU31" s="0" t="n">
        <v>0</v>
      </c>
      <c r="BV31" s="0" t="n">
        <v>0</v>
      </c>
      <c r="BW31" s="0" t="n">
        <v>0</v>
      </c>
      <c r="BX31" s="0" t="n">
        <v>0</v>
      </c>
      <c r="BY31" s="0" t="n">
        <v>0</v>
      </c>
      <c r="BZ31" s="0" t="n">
        <v>1</v>
      </c>
      <c r="CA31" s="0" t="n">
        <v>0</v>
      </c>
      <c r="CB31" s="0" t="n">
        <v>0</v>
      </c>
      <c r="CC31" s="0" t="n">
        <v>0</v>
      </c>
      <c r="CD31" s="0" t="n">
        <v>0</v>
      </c>
      <c r="CE31" s="0" t="n">
        <v>1</v>
      </c>
      <c r="CF31" s="0" t="n">
        <v>0</v>
      </c>
      <c r="CG31" s="0" t="n">
        <v>0</v>
      </c>
      <c r="CH31" s="0" t="n">
        <v>0</v>
      </c>
      <c r="CI31" s="0" t="n">
        <v>0</v>
      </c>
      <c r="CJ31" s="0" t="n">
        <v>0</v>
      </c>
      <c r="CK31" s="0" t="n">
        <v>0</v>
      </c>
      <c r="CL31" s="0" t="n">
        <v>0</v>
      </c>
      <c r="CM31" s="0" t="n">
        <v>0</v>
      </c>
      <c r="CN31" s="0" t="n">
        <v>0</v>
      </c>
      <c r="CO31" s="0" t="n">
        <v>0</v>
      </c>
      <c r="CP31" s="0" t="n">
        <v>0</v>
      </c>
      <c r="CQ31" s="0" t="n">
        <v>0</v>
      </c>
      <c r="CR31" s="0" t="n">
        <v>0</v>
      </c>
      <c r="CS31" s="0" t="n">
        <v>0</v>
      </c>
      <c r="CT31" s="0" t="n">
        <v>4</v>
      </c>
      <c r="CU31" s="0" t="n">
        <v>0</v>
      </c>
      <c r="CV31" s="0" t="n">
        <v>0</v>
      </c>
      <c r="CW31" s="0" t="n">
        <v>0</v>
      </c>
      <c r="CX31" s="0" t="n">
        <v>0</v>
      </c>
      <c r="CY31" s="0" t="n">
        <v>0</v>
      </c>
      <c r="CZ31" s="0" t="n">
        <v>0</v>
      </c>
      <c r="DA31" s="0" t="n">
        <v>0</v>
      </c>
      <c r="DB31" s="0" t="n">
        <v>0</v>
      </c>
      <c r="DC31" s="0" t="n">
        <v>0</v>
      </c>
      <c r="DD31" s="0" t="n">
        <v>0</v>
      </c>
      <c r="DE31" s="0" t="n">
        <v>0</v>
      </c>
      <c r="DF31" s="0" t="n">
        <v>0</v>
      </c>
      <c r="DG31" s="0" t="n">
        <v>0</v>
      </c>
      <c r="DH31" s="0" t="n">
        <v>0</v>
      </c>
      <c r="DI31" s="0" t="n">
        <v>0</v>
      </c>
      <c r="DJ31" s="0" t="n">
        <v>0</v>
      </c>
      <c r="DK31" s="0" t="n">
        <v>0</v>
      </c>
      <c r="DL31" s="0" t="n">
        <v>0</v>
      </c>
      <c r="DM31" s="0" t="n">
        <v>0</v>
      </c>
      <c r="DN31" s="0" t="n">
        <v>0</v>
      </c>
      <c r="DO31" s="0" t="n">
        <v>0</v>
      </c>
      <c r="DP31" s="0" t="n">
        <v>0</v>
      </c>
      <c r="DQ31" s="0" t="n">
        <v>1</v>
      </c>
      <c r="DR31" s="0" t="n">
        <v>0</v>
      </c>
      <c r="DS31" s="0" t="n">
        <v>0</v>
      </c>
      <c r="DT31" s="0" t="n">
        <v>0</v>
      </c>
      <c r="DU31" s="0" t="n">
        <v>0</v>
      </c>
      <c r="DV31" s="0" t="n">
        <v>0</v>
      </c>
      <c r="DW31" s="0" t="n">
        <v>0</v>
      </c>
      <c r="DX31" s="0" t="n">
        <v>0</v>
      </c>
      <c r="DY31" s="0" t="n">
        <v>0</v>
      </c>
      <c r="DZ31" s="0" t="n">
        <v>0</v>
      </c>
      <c r="EA31" s="0" t="n">
        <v>0</v>
      </c>
      <c r="EB31" s="0" t="n">
        <v>0</v>
      </c>
      <c r="EC31" s="0" t="n">
        <v>0</v>
      </c>
      <c r="ED31" s="0" t="n">
        <v>0</v>
      </c>
      <c r="EE31" s="0" t="n">
        <v>0</v>
      </c>
      <c r="EF31" s="0" t="n">
        <v>0</v>
      </c>
      <c r="EG31" s="0" t="n">
        <v>0</v>
      </c>
      <c r="EH31" s="0" t="n">
        <v>0</v>
      </c>
      <c r="EI31" s="0" t="n">
        <v>0</v>
      </c>
      <c r="EJ31" s="0" t="n">
        <v>0</v>
      </c>
      <c r="EK31" s="0" t="n">
        <v>0</v>
      </c>
      <c r="EL31" s="0" t="n">
        <v>0</v>
      </c>
      <c r="EM31" s="0" t="n">
        <v>0</v>
      </c>
      <c r="EN31" s="0" t="n">
        <v>0</v>
      </c>
      <c r="EO31" s="0" t="n">
        <v>0</v>
      </c>
      <c r="EP31" s="0" t="n">
        <v>0</v>
      </c>
      <c r="EQ31" s="0" t="n">
        <v>0</v>
      </c>
      <c r="ER31" s="0" t="n">
        <v>0</v>
      </c>
      <c r="ES31" s="0" t="n">
        <v>0</v>
      </c>
      <c r="ET31" s="0" t="n">
        <v>0</v>
      </c>
      <c r="EU31" s="0" t="n">
        <v>0</v>
      </c>
      <c r="EV31" s="0" t="n">
        <v>1</v>
      </c>
      <c r="EW31" s="0" t="n">
        <v>0</v>
      </c>
      <c r="EX31" s="0" t="n">
        <v>0</v>
      </c>
      <c r="EY31" s="0" t="n">
        <v>0</v>
      </c>
      <c r="EZ31" s="0" t="n">
        <v>0</v>
      </c>
      <c r="FA31" s="0" t="n">
        <v>0</v>
      </c>
      <c r="FB31" s="0" t="n">
        <v>0</v>
      </c>
      <c r="FC31" s="0" t="n">
        <v>0</v>
      </c>
      <c r="FD31" s="0" t="n">
        <v>0</v>
      </c>
      <c r="FE31" s="0" t="n">
        <v>0</v>
      </c>
      <c r="FF31" s="0" t="n">
        <v>0</v>
      </c>
      <c r="FG31" s="0" t="n">
        <v>0</v>
      </c>
      <c r="FH31" s="0" t="n">
        <v>0</v>
      </c>
      <c r="FI31" s="0" t="n">
        <v>0</v>
      </c>
      <c r="FJ31" s="0" t="n">
        <v>0</v>
      </c>
      <c r="FK31" s="0" t="n">
        <v>0</v>
      </c>
      <c r="FL31" s="0" t="n">
        <v>0</v>
      </c>
      <c r="FM31" s="0" t="n">
        <v>0</v>
      </c>
      <c r="FN31" s="0" t="n">
        <v>0</v>
      </c>
      <c r="FO31" s="0" t="n">
        <v>0</v>
      </c>
      <c r="FP31" s="0" t="n">
        <v>0</v>
      </c>
      <c r="FQ31" s="0" t="n">
        <v>0</v>
      </c>
      <c r="FR31" s="0" t="n">
        <v>0</v>
      </c>
      <c r="FS31" s="0" t="n">
        <v>0</v>
      </c>
      <c r="FT31" s="0" t="n">
        <v>0</v>
      </c>
      <c r="FU31" s="0" t="n">
        <v>0</v>
      </c>
      <c r="FV31" s="0" t="n">
        <v>0</v>
      </c>
      <c r="FW31" s="0" t="n">
        <v>0</v>
      </c>
      <c r="FX31" s="0" t="n">
        <v>0</v>
      </c>
      <c r="FY31" s="0" t="n">
        <v>0</v>
      </c>
      <c r="FZ31" s="0" t="n">
        <v>1</v>
      </c>
      <c r="GA31" s="0" t="n">
        <v>0</v>
      </c>
      <c r="GB31" s="0" t="n">
        <v>0</v>
      </c>
      <c r="GC31" s="0" t="n">
        <v>0</v>
      </c>
      <c r="GD31" s="0" t="n">
        <v>0</v>
      </c>
      <c r="GE31" s="0" t="n">
        <v>0</v>
      </c>
      <c r="GF31" s="0" t="n">
        <v>0</v>
      </c>
      <c r="GG31" s="0" t="n">
        <v>0</v>
      </c>
      <c r="GH31" s="0" t="n">
        <v>0</v>
      </c>
      <c r="GI31" s="0" t="n">
        <v>0</v>
      </c>
      <c r="GJ31" s="0" t="n">
        <v>0</v>
      </c>
      <c r="GK31" s="0" t="n">
        <v>4</v>
      </c>
      <c r="GL31" s="0" t="n">
        <v>0</v>
      </c>
      <c r="GM31" s="0" t="n">
        <v>0</v>
      </c>
      <c r="GN31" s="0" t="n">
        <v>0</v>
      </c>
      <c r="GO31" s="0" t="n">
        <v>0</v>
      </c>
      <c r="GP31" s="0" t="n">
        <v>0</v>
      </c>
      <c r="GQ31" s="0" t="n">
        <v>0</v>
      </c>
    </row>
    <row r="32" customFormat="false" ht="12" hidden="false" customHeight="false" outlineLevel="0" collapsed="false">
      <c r="A32" s="0" t="n">
        <v>9</v>
      </c>
      <c r="B32" s="0" t="n">
        <v>5</v>
      </c>
      <c r="C32" s="0" t="n">
        <v>0</v>
      </c>
      <c r="D32" s="0" t="n">
        <v>0</v>
      </c>
      <c r="E32" s="0" t="n">
        <v>0</v>
      </c>
      <c r="F32" s="0" t="n">
        <v>2</v>
      </c>
      <c r="G32" s="0" t="n">
        <v>2</v>
      </c>
      <c r="H32" s="0" t="n">
        <v>0</v>
      </c>
      <c r="I32" s="0" t="n">
        <v>1</v>
      </c>
      <c r="J32" s="0" t="n">
        <v>1</v>
      </c>
      <c r="K32" s="0" t="n">
        <v>1</v>
      </c>
      <c r="L32" s="0" t="n">
        <v>0</v>
      </c>
      <c r="M32" s="0" t="n">
        <v>0</v>
      </c>
      <c r="N32" s="0" t="n">
        <v>1</v>
      </c>
      <c r="O32" s="0" t="n">
        <v>0</v>
      </c>
      <c r="P32" s="0" t="n">
        <v>0</v>
      </c>
      <c r="Q32" s="0" t="n">
        <v>0</v>
      </c>
      <c r="R32" s="0" t="n">
        <v>2</v>
      </c>
      <c r="S32" s="0" t="n">
        <v>1</v>
      </c>
      <c r="T32" s="0" t="n">
        <v>0</v>
      </c>
      <c r="U32" s="0" t="n">
        <v>0</v>
      </c>
      <c r="V32" s="0" t="n">
        <v>0</v>
      </c>
      <c r="W32" s="0" t="n">
        <v>0</v>
      </c>
      <c r="X32" s="0" t="n">
        <v>0</v>
      </c>
      <c r="Y32" s="0" t="n">
        <v>0</v>
      </c>
      <c r="Z32" s="0" t="n">
        <v>1</v>
      </c>
      <c r="AA32" s="0" t="n">
        <v>0</v>
      </c>
      <c r="AB32" s="0" t="n">
        <v>0</v>
      </c>
      <c r="AC32" s="0" t="n">
        <v>0</v>
      </c>
      <c r="AD32" s="0" t="n">
        <v>0</v>
      </c>
      <c r="AE32" s="0" t="n">
        <v>0</v>
      </c>
      <c r="AF32" s="0" t="n">
        <v>1</v>
      </c>
      <c r="AG32" s="0" t="n">
        <v>0</v>
      </c>
      <c r="AH32" s="0" t="n">
        <v>1</v>
      </c>
      <c r="AI32" s="0" t="n">
        <v>0</v>
      </c>
      <c r="AJ32" s="0" t="n">
        <v>2</v>
      </c>
      <c r="AK32" s="0" t="n">
        <v>1</v>
      </c>
      <c r="AL32" s="0" t="n">
        <v>2</v>
      </c>
      <c r="AM32" s="0" t="n">
        <v>3</v>
      </c>
      <c r="AN32" s="0" t="n">
        <v>4</v>
      </c>
      <c r="AO32" s="0" t="n">
        <v>4</v>
      </c>
      <c r="AP32" s="0" t="n">
        <v>1</v>
      </c>
      <c r="AQ32" s="0" t="n">
        <v>1</v>
      </c>
      <c r="AR32" s="0" t="n">
        <v>2</v>
      </c>
      <c r="AS32" s="0" t="n">
        <v>1</v>
      </c>
      <c r="AT32" s="0" t="n">
        <v>0</v>
      </c>
      <c r="AU32" s="0" t="n">
        <v>0</v>
      </c>
      <c r="AV32" s="0" t="n">
        <v>0</v>
      </c>
      <c r="AW32" s="0" t="n">
        <v>2</v>
      </c>
      <c r="AX32" s="0" t="n">
        <v>0</v>
      </c>
      <c r="AY32" s="0" t="n">
        <v>2</v>
      </c>
      <c r="AZ32" s="0" t="n">
        <v>2</v>
      </c>
      <c r="BA32" s="0" t="n">
        <v>0</v>
      </c>
      <c r="BB32" s="0" t="n">
        <v>1</v>
      </c>
      <c r="BC32" s="0" t="n">
        <v>1</v>
      </c>
      <c r="BD32" s="0" t="n">
        <v>0</v>
      </c>
      <c r="BE32" s="0" t="n">
        <v>1</v>
      </c>
      <c r="BF32" s="0" t="n">
        <v>2</v>
      </c>
      <c r="BG32" s="0" t="n">
        <v>0</v>
      </c>
      <c r="BH32" s="0" t="n">
        <v>3</v>
      </c>
      <c r="BI32" s="0" t="n">
        <v>2</v>
      </c>
      <c r="BJ32" s="0" t="n">
        <v>0</v>
      </c>
      <c r="BK32" s="0" t="n">
        <v>1</v>
      </c>
      <c r="BL32" s="0" t="n">
        <v>0</v>
      </c>
      <c r="BM32" s="0" t="n">
        <v>5</v>
      </c>
      <c r="BN32" s="0" t="n">
        <v>1</v>
      </c>
      <c r="BO32" s="0" t="n">
        <v>0</v>
      </c>
      <c r="BP32" s="0" t="n">
        <v>3</v>
      </c>
      <c r="BQ32" s="0" t="n">
        <v>1</v>
      </c>
      <c r="BR32" s="0" t="n">
        <v>0</v>
      </c>
      <c r="BS32" s="0" t="n">
        <v>1</v>
      </c>
      <c r="BT32" s="0" t="n">
        <v>4</v>
      </c>
      <c r="BU32" s="0" t="n">
        <v>0</v>
      </c>
      <c r="BV32" s="0" t="n">
        <v>1</v>
      </c>
      <c r="BW32" s="0" t="n">
        <v>1</v>
      </c>
      <c r="BX32" s="0" t="n">
        <v>4</v>
      </c>
      <c r="BY32" s="0" t="n">
        <v>1</v>
      </c>
      <c r="BZ32" s="0" t="n">
        <v>2</v>
      </c>
      <c r="CA32" s="0" t="n">
        <v>1</v>
      </c>
      <c r="CB32" s="0" t="n">
        <v>1</v>
      </c>
      <c r="CC32" s="0" t="n">
        <v>2</v>
      </c>
      <c r="CD32" s="0" t="n">
        <v>1</v>
      </c>
      <c r="CE32" s="0" t="n">
        <v>3</v>
      </c>
      <c r="CF32" s="0" t="n">
        <v>3</v>
      </c>
      <c r="CG32" s="0" t="n">
        <v>0</v>
      </c>
      <c r="CH32" s="0" t="n">
        <v>3</v>
      </c>
      <c r="CI32" s="0" t="n">
        <v>0</v>
      </c>
      <c r="CJ32" s="0" t="n">
        <v>0</v>
      </c>
      <c r="CK32" s="0" t="n">
        <v>1</v>
      </c>
      <c r="CL32" s="0" t="n">
        <v>3</v>
      </c>
      <c r="CM32" s="0" t="n">
        <v>0</v>
      </c>
      <c r="CN32" s="0" t="n">
        <v>2</v>
      </c>
      <c r="CO32" s="0" t="n">
        <v>1</v>
      </c>
      <c r="CP32" s="0" t="n">
        <v>2</v>
      </c>
      <c r="CQ32" s="0" t="n">
        <v>2</v>
      </c>
      <c r="CR32" s="0" t="n">
        <v>2</v>
      </c>
      <c r="CS32" s="0" t="n">
        <v>1</v>
      </c>
      <c r="CT32" s="0" t="n">
        <v>3</v>
      </c>
      <c r="CU32" s="0" t="n">
        <v>1</v>
      </c>
      <c r="CV32" s="0" t="n">
        <v>1</v>
      </c>
      <c r="CW32" s="0" t="n">
        <v>3</v>
      </c>
      <c r="CX32" s="0" t="n">
        <v>2</v>
      </c>
      <c r="CY32" s="0" t="n">
        <v>3</v>
      </c>
      <c r="CZ32" s="0" t="n">
        <v>0</v>
      </c>
      <c r="DA32" s="0" t="n">
        <v>4</v>
      </c>
      <c r="DB32" s="0" t="n">
        <v>1</v>
      </c>
      <c r="DC32" s="0" t="n">
        <v>0</v>
      </c>
      <c r="DD32" s="0" t="n">
        <v>0</v>
      </c>
      <c r="DE32" s="0" t="n">
        <v>0</v>
      </c>
      <c r="DF32" s="0" t="n">
        <v>2</v>
      </c>
      <c r="DG32" s="0" t="n">
        <v>2</v>
      </c>
      <c r="DH32" s="0" t="n">
        <v>0</v>
      </c>
      <c r="DI32" s="0" t="n">
        <v>4</v>
      </c>
      <c r="DJ32" s="0" t="n">
        <v>2</v>
      </c>
      <c r="DK32" s="0" t="n">
        <v>0</v>
      </c>
      <c r="DL32" s="0" t="n">
        <v>1</v>
      </c>
      <c r="DM32" s="0" t="n">
        <v>1</v>
      </c>
      <c r="DN32" s="0" t="n">
        <v>0</v>
      </c>
      <c r="DO32" s="0" t="n">
        <v>0</v>
      </c>
      <c r="DP32" s="0" t="n">
        <v>0</v>
      </c>
      <c r="DQ32" s="0" t="n">
        <v>5</v>
      </c>
      <c r="DR32" s="0" t="n">
        <v>0</v>
      </c>
      <c r="DS32" s="0" t="n">
        <v>2</v>
      </c>
      <c r="DT32" s="0" t="n">
        <v>0</v>
      </c>
      <c r="DU32" s="0" t="n">
        <v>0</v>
      </c>
      <c r="DV32" s="0" t="n">
        <v>0</v>
      </c>
      <c r="DW32" s="0" t="n">
        <v>2</v>
      </c>
      <c r="DX32" s="0" t="n">
        <v>5</v>
      </c>
      <c r="DY32" s="0" t="n">
        <v>0</v>
      </c>
      <c r="DZ32" s="0" t="n">
        <v>0</v>
      </c>
      <c r="EA32" s="0" t="n">
        <v>1</v>
      </c>
      <c r="EB32" s="0" t="n">
        <v>0</v>
      </c>
      <c r="EC32" s="0" t="n">
        <v>0</v>
      </c>
      <c r="ED32" s="0" t="n">
        <v>2</v>
      </c>
      <c r="EE32" s="0" t="n">
        <v>6</v>
      </c>
      <c r="EF32" s="0" t="n">
        <v>1</v>
      </c>
      <c r="EG32" s="0" t="n">
        <v>0</v>
      </c>
      <c r="EH32" s="0" t="n">
        <v>0</v>
      </c>
      <c r="EI32" s="0" t="n">
        <v>0</v>
      </c>
      <c r="EJ32" s="0" t="n">
        <v>0</v>
      </c>
      <c r="EK32" s="0" t="n">
        <v>0</v>
      </c>
      <c r="EL32" s="0" t="n">
        <v>1</v>
      </c>
      <c r="EM32" s="0" t="n">
        <v>0</v>
      </c>
      <c r="EN32" s="0" t="n">
        <v>0</v>
      </c>
      <c r="EO32" s="0" t="n">
        <v>0</v>
      </c>
      <c r="EP32" s="0" t="n">
        <v>1</v>
      </c>
      <c r="EQ32" s="0" t="n">
        <v>2</v>
      </c>
      <c r="ER32" s="0" t="n">
        <v>1</v>
      </c>
      <c r="ES32" s="0" t="n">
        <v>2</v>
      </c>
      <c r="ET32" s="0" t="n">
        <v>0</v>
      </c>
      <c r="EU32" s="0" t="n">
        <v>0</v>
      </c>
      <c r="EV32" s="0" t="n">
        <v>3</v>
      </c>
      <c r="EW32" s="0" t="n">
        <v>0</v>
      </c>
      <c r="EX32" s="0" t="n">
        <v>2</v>
      </c>
      <c r="EY32" s="0" t="n">
        <v>1</v>
      </c>
      <c r="EZ32" s="0" t="n">
        <v>3</v>
      </c>
      <c r="FA32" s="0" t="n">
        <v>1</v>
      </c>
      <c r="FB32" s="0" t="n">
        <v>6</v>
      </c>
      <c r="FC32" s="0" t="n">
        <v>4</v>
      </c>
      <c r="FD32" s="0" t="n">
        <v>1</v>
      </c>
      <c r="FE32" s="0" t="n">
        <v>0</v>
      </c>
      <c r="FF32" s="0" t="n">
        <v>0</v>
      </c>
      <c r="FG32" s="0" t="n">
        <v>1</v>
      </c>
      <c r="FH32" s="0" t="n">
        <v>0</v>
      </c>
      <c r="FI32" s="0" t="n">
        <v>2</v>
      </c>
      <c r="FJ32" s="0" t="n">
        <v>0</v>
      </c>
      <c r="FK32" s="0" t="n">
        <v>1</v>
      </c>
      <c r="FL32" s="0" t="n">
        <v>0</v>
      </c>
      <c r="FM32" s="0" t="n">
        <v>0</v>
      </c>
      <c r="FN32" s="0" t="n">
        <v>0</v>
      </c>
      <c r="FO32" s="0" t="n">
        <v>0</v>
      </c>
      <c r="FP32" s="0" t="n">
        <v>0</v>
      </c>
      <c r="FQ32" s="0" t="n">
        <v>0</v>
      </c>
      <c r="FR32" s="0" t="n">
        <v>2</v>
      </c>
      <c r="FS32" s="0" t="n">
        <v>0</v>
      </c>
      <c r="FT32" s="0" t="n">
        <v>1</v>
      </c>
      <c r="FU32" s="0" t="n">
        <v>1</v>
      </c>
      <c r="FV32" s="0" t="n">
        <v>1</v>
      </c>
      <c r="FW32" s="0" t="n">
        <v>0</v>
      </c>
      <c r="FX32" s="0" t="n">
        <v>1</v>
      </c>
      <c r="FY32" s="0" t="n">
        <v>0</v>
      </c>
      <c r="FZ32" s="0" t="n">
        <v>1</v>
      </c>
      <c r="GA32" s="0" t="n">
        <v>1</v>
      </c>
      <c r="GB32" s="0" t="n">
        <v>1</v>
      </c>
      <c r="GC32" s="0" t="n">
        <v>1</v>
      </c>
      <c r="GD32" s="0" t="n">
        <v>1</v>
      </c>
      <c r="GE32" s="0" t="n">
        <v>0</v>
      </c>
      <c r="GF32" s="0" t="n">
        <v>2</v>
      </c>
      <c r="GG32" s="0" t="n">
        <v>0</v>
      </c>
      <c r="GH32" s="0" t="n">
        <v>1</v>
      </c>
      <c r="GI32" s="0" t="n">
        <v>1</v>
      </c>
      <c r="GJ32" s="0" t="n">
        <v>0</v>
      </c>
      <c r="GK32" s="0" t="n">
        <v>1</v>
      </c>
      <c r="GL32" s="0" t="n">
        <v>1</v>
      </c>
      <c r="GM32" s="0" t="n">
        <v>0</v>
      </c>
      <c r="GN32" s="0" t="n">
        <v>0</v>
      </c>
      <c r="GO32" s="0" t="n">
        <v>1</v>
      </c>
      <c r="GP32" s="0" t="n">
        <v>0</v>
      </c>
      <c r="GQ32" s="0" t="n">
        <v>0</v>
      </c>
    </row>
    <row r="33" customFormat="false" ht="12" hidden="false" customHeight="false" outlineLevel="0" collapsed="false">
      <c r="A33" s="0" t="n">
        <v>9</v>
      </c>
      <c r="B33" s="0" t="n">
        <v>0</v>
      </c>
      <c r="C33" s="0" t="n">
        <v>0</v>
      </c>
      <c r="D33" s="0" t="n">
        <v>0</v>
      </c>
      <c r="E33" s="0" t="n">
        <v>0</v>
      </c>
      <c r="F33" s="0" t="n">
        <v>0</v>
      </c>
      <c r="G33" s="0" t="n">
        <v>0</v>
      </c>
      <c r="H33" s="0" t="n">
        <v>0</v>
      </c>
      <c r="I33" s="0" t="n">
        <v>0</v>
      </c>
      <c r="J33" s="0" t="n">
        <v>0</v>
      </c>
      <c r="K33" s="0" t="n">
        <v>0</v>
      </c>
      <c r="L33" s="0" t="n">
        <v>0</v>
      </c>
      <c r="M33" s="0" t="n">
        <v>0</v>
      </c>
      <c r="N33" s="0" t="n">
        <v>0</v>
      </c>
      <c r="O33" s="0" t="n">
        <v>0</v>
      </c>
      <c r="P33" s="0" t="n">
        <v>0</v>
      </c>
      <c r="Q33" s="0" t="n">
        <v>0</v>
      </c>
      <c r="R33" s="0" t="n">
        <v>0</v>
      </c>
      <c r="S33" s="0" t="n">
        <v>0</v>
      </c>
      <c r="T33" s="0" t="n">
        <v>0</v>
      </c>
      <c r="U33" s="0" t="n">
        <v>0</v>
      </c>
      <c r="V33" s="0" t="n">
        <v>0</v>
      </c>
      <c r="W33" s="0" t="n">
        <v>0</v>
      </c>
      <c r="X33" s="0" t="n">
        <v>0</v>
      </c>
      <c r="Y33" s="0" t="n">
        <v>0</v>
      </c>
      <c r="Z33" s="0" t="n">
        <v>0</v>
      </c>
      <c r="AA33" s="0" t="n">
        <v>0</v>
      </c>
      <c r="AB33" s="0" t="n">
        <v>0</v>
      </c>
      <c r="AC33" s="0" t="n">
        <v>0</v>
      </c>
      <c r="AD33" s="0" t="n">
        <v>0</v>
      </c>
      <c r="AE33" s="0" t="n">
        <v>0</v>
      </c>
      <c r="AF33" s="0" t="n">
        <v>0</v>
      </c>
      <c r="AG33" s="0" t="n">
        <v>0</v>
      </c>
      <c r="AH33" s="0" t="n">
        <v>0</v>
      </c>
      <c r="AI33" s="0" t="n">
        <v>0</v>
      </c>
      <c r="AJ33" s="0" t="n">
        <v>0</v>
      </c>
      <c r="AK33" s="0" t="n">
        <v>0</v>
      </c>
      <c r="AL33" s="0" t="n">
        <v>0</v>
      </c>
      <c r="AM33" s="0" t="n">
        <v>0</v>
      </c>
      <c r="AN33" s="0" t="n">
        <v>0</v>
      </c>
      <c r="AO33" s="0" t="n">
        <v>0</v>
      </c>
      <c r="AP33" s="0" t="n">
        <v>0</v>
      </c>
      <c r="AQ33" s="0" t="n">
        <v>0</v>
      </c>
      <c r="AR33" s="0" t="n">
        <v>0</v>
      </c>
      <c r="AS33" s="0" t="n">
        <v>0</v>
      </c>
      <c r="AT33" s="0" t="n">
        <v>3</v>
      </c>
      <c r="AU33" s="0" t="n">
        <v>0</v>
      </c>
      <c r="AV33" s="0" t="n">
        <v>0</v>
      </c>
      <c r="AW33" s="0" t="n">
        <v>0</v>
      </c>
      <c r="AX33" s="0" t="n">
        <v>0</v>
      </c>
      <c r="AY33" s="0" t="n">
        <v>0</v>
      </c>
      <c r="AZ33" s="0" t="n">
        <v>0</v>
      </c>
      <c r="BA33" s="0" t="n">
        <v>0</v>
      </c>
      <c r="BB33" s="0" t="n">
        <v>0</v>
      </c>
      <c r="BC33" s="0" t="n">
        <v>0</v>
      </c>
      <c r="BD33" s="0" t="n">
        <v>0</v>
      </c>
      <c r="BE33" s="0" t="n">
        <v>0</v>
      </c>
      <c r="BF33" s="0" t="n">
        <v>0</v>
      </c>
      <c r="BG33" s="0" t="n">
        <v>0</v>
      </c>
      <c r="BH33" s="0" t="n">
        <v>0</v>
      </c>
      <c r="BI33" s="0" t="n">
        <v>0</v>
      </c>
      <c r="BJ33" s="0" t="n">
        <v>0</v>
      </c>
      <c r="BK33" s="0" t="n">
        <v>0</v>
      </c>
      <c r="BL33" s="0" t="n">
        <v>0</v>
      </c>
      <c r="BM33" s="0" t="n">
        <v>0</v>
      </c>
      <c r="BN33" s="0" t="n">
        <v>0</v>
      </c>
      <c r="BO33" s="0" t="n">
        <v>0</v>
      </c>
      <c r="BP33" s="0" t="n">
        <v>0</v>
      </c>
      <c r="BQ33" s="0" t="n">
        <v>0</v>
      </c>
      <c r="BR33" s="0" t="n">
        <v>0</v>
      </c>
      <c r="BS33" s="0" t="n">
        <v>0</v>
      </c>
      <c r="BT33" s="0" t="n">
        <v>0</v>
      </c>
      <c r="BU33" s="0" t="n">
        <v>0</v>
      </c>
      <c r="BV33" s="0" t="n">
        <v>0</v>
      </c>
      <c r="BW33" s="0" t="n">
        <v>0</v>
      </c>
      <c r="BX33" s="0" t="n">
        <v>0</v>
      </c>
      <c r="BY33" s="0" t="n">
        <v>1</v>
      </c>
      <c r="BZ33" s="0" t="n">
        <v>0</v>
      </c>
      <c r="CA33" s="0" t="n">
        <v>0</v>
      </c>
      <c r="CB33" s="0" t="n">
        <v>0</v>
      </c>
      <c r="CC33" s="0" t="n">
        <v>0</v>
      </c>
      <c r="CD33" s="0" t="n">
        <v>0</v>
      </c>
      <c r="CE33" s="0" t="n">
        <v>0</v>
      </c>
      <c r="CF33" s="0" t="n">
        <v>0</v>
      </c>
      <c r="CG33" s="0" t="n">
        <v>0</v>
      </c>
      <c r="CH33" s="0" t="n">
        <v>0</v>
      </c>
      <c r="CI33" s="0" t="n">
        <v>0</v>
      </c>
      <c r="CJ33" s="0" t="n">
        <v>0</v>
      </c>
      <c r="CK33" s="0" t="n">
        <v>0</v>
      </c>
      <c r="CL33" s="0" t="n">
        <v>1</v>
      </c>
      <c r="CM33" s="0" t="n">
        <v>0</v>
      </c>
      <c r="CN33" s="0" t="n">
        <v>0</v>
      </c>
      <c r="CO33" s="0" t="n">
        <v>0</v>
      </c>
      <c r="CP33" s="0" t="n">
        <v>0</v>
      </c>
      <c r="CQ33" s="0" t="n">
        <v>0</v>
      </c>
      <c r="CR33" s="0" t="n">
        <v>0</v>
      </c>
      <c r="CS33" s="0" t="n">
        <v>0</v>
      </c>
      <c r="CT33" s="0" t="n">
        <v>0</v>
      </c>
      <c r="CU33" s="0" t="n">
        <v>0</v>
      </c>
      <c r="CV33" s="0" t="n">
        <v>0</v>
      </c>
      <c r="CW33" s="0" t="n">
        <v>0</v>
      </c>
      <c r="CX33" s="0" t="n">
        <v>0</v>
      </c>
      <c r="CY33" s="0" t="n">
        <v>0</v>
      </c>
      <c r="CZ33" s="0" t="n">
        <v>0</v>
      </c>
      <c r="DA33" s="0" t="n">
        <v>0</v>
      </c>
      <c r="DB33" s="0" t="n">
        <v>0</v>
      </c>
      <c r="DC33" s="0" t="n">
        <v>0</v>
      </c>
      <c r="DD33" s="0" t="n">
        <v>0</v>
      </c>
      <c r="DE33" s="0" t="n">
        <v>0</v>
      </c>
      <c r="DF33" s="0" t="n">
        <v>0</v>
      </c>
      <c r="DG33" s="0" t="n">
        <v>0</v>
      </c>
      <c r="DH33" s="0" t="n">
        <v>0</v>
      </c>
      <c r="DI33" s="0" t="n">
        <v>0</v>
      </c>
      <c r="DJ33" s="0" t="n">
        <v>0</v>
      </c>
      <c r="DK33" s="0" t="n">
        <v>0</v>
      </c>
      <c r="DL33" s="0" t="n">
        <v>0</v>
      </c>
      <c r="DM33" s="0" t="n">
        <v>0</v>
      </c>
      <c r="DN33" s="0" t="n">
        <v>0</v>
      </c>
      <c r="DO33" s="0" t="n">
        <v>0</v>
      </c>
      <c r="DP33" s="0" t="n">
        <v>0</v>
      </c>
      <c r="DQ33" s="0" t="n">
        <v>0</v>
      </c>
      <c r="DR33" s="0" t="n">
        <v>0</v>
      </c>
      <c r="DS33" s="0" t="n">
        <v>0</v>
      </c>
      <c r="DT33" s="0" t="n">
        <v>0</v>
      </c>
      <c r="DU33" s="0" t="n">
        <v>0</v>
      </c>
      <c r="DV33" s="0" t="n">
        <v>0</v>
      </c>
      <c r="DW33" s="0" t="n">
        <v>0</v>
      </c>
      <c r="DX33" s="0" t="n">
        <v>0</v>
      </c>
      <c r="DY33" s="0" t="n">
        <v>0</v>
      </c>
      <c r="DZ33" s="0" t="n">
        <v>0</v>
      </c>
      <c r="EA33" s="0" t="n">
        <v>0</v>
      </c>
      <c r="EB33" s="0" t="n">
        <v>0</v>
      </c>
      <c r="EC33" s="0" t="n">
        <v>0</v>
      </c>
      <c r="ED33" s="0" t="n">
        <v>0</v>
      </c>
      <c r="EE33" s="0" t="n">
        <v>0</v>
      </c>
      <c r="EF33" s="0" t="n">
        <v>0</v>
      </c>
      <c r="EG33" s="0" t="n">
        <v>0</v>
      </c>
      <c r="EH33" s="0" t="n">
        <v>0</v>
      </c>
      <c r="EI33" s="0" t="n">
        <v>0</v>
      </c>
      <c r="EJ33" s="0" t="n">
        <v>0</v>
      </c>
      <c r="EK33" s="0" t="n">
        <v>0</v>
      </c>
      <c r="EL33" s="0" t="n">
        <v>0</v>
      </c>
      <c r="EM33" s="0" t="n">
        <v>0</v>
      </c>
      <c r="EN33" s="0" t="n">
        <v>0</v>
      </c>
      <c r="EO33" s="0" t="n">
        <v>0</v>
      </c>
      <c r="EP33" s="0" t="n">
        <v>0</v>
      </c>
      <c r="EQ33" s="0" t="n">
        <v>0</v>
      </c>
      <c r="ER33" s="0" t="n">
        <v>0</v>
      </c>
      <c r="ES33" s="0" t="n">
        <v>0</v>
      </c>
      <c r="ET33" s="0" t="n">
        <v>0</v>
      </c>
      <c r="EU33" s="0" t="n">
        <v>0</v>
      </c>
      <c r="EV33" s="0" t="n">
        <v>0</v>
      </c>
      <c r="EW33" s="0" t="n">
        <v>0</v>
      </c>
      <c r="EX33" s="0" t="n">
        <v>0</v>
      </c>
      <c r="EY33" s="0" t="n">
        <v>0</v>
      </c>
      <c r="EZ33" s="0" t="n">
        <v>0</v>
      </c>
      <c r="FA33" s="0" t="n">
        <v>0</v>
      </c>
      <c r="FB33" s="0" t="n">
        <v>0</v>
      </c>
      <c r="FC33" s="0" t="n">
        <v>0</v>
      </c>
      <c r="FD33" s="0" t="n">
        <v>0</v>
      </c>
      <c r="FE33" s="0" t="n">
        <v>0</v>
      </c>
      <c r="FF33" s="0" t="n">
        <v>0</v>
      </c>
      <c r="FG33" s="0" t="n">
        <v>0</v>
      </c>
      <c r="FH33" s="0" t="n">
        <v>0</v>
      </c>
      <c r="FI33" s="0" t="n">
        <v>0</v>
      </c>
      <c r="FJ33" s="0" t="n">
        <v>0</v>
      </c>
      <c r="FK33" s="0" t="n">
        <v>0</v>
      </c>
      <c r="FL33" s="0" t="n">
        <v>0</v>
      </c>
      <c r="FM33" s="0" t="n">
        <v>0</v>
      </c>
      <c r="FN33" s="0" t="n">
        <v>0</v>
      </c>
      <c r="FO33" s="0" t="n">
        <v>0</v>
      </c>
      <c r="FP33" s="0" t="n">
        <v>0</v>
      </c>
      <c r="FQ33" s="0" t="n">
        <v>0</v>
      </c>
      <c r="FR33" s="0" t="n">
        <v>0</v>
      </c>
      <c r="FS33" s="0" t="n">
        <v>0</v>
      </c>
      <c r="FT33" s="0" t="n">
        <v>0</v>
      </c>
      <c r="FU33" s="0" t="n">
        <v>0</v>
      </c>
      <c r="FV33" s="0" t="n">
        <v>0</v>
      </c>
      <c r="FW33" s="0" t="n">
        <v>0</v>
      </c>
      <c r="FX33" s="0" t="n">
        <v>0</v>
      </c>
      <c r="FY33" s="0" t="n">
        <v>0</v>
      </c>
      <c r="FZ33" s="0" t="n">
        <v>0</v>
      </c>
      <c r="GA33" s="0" t="n">
        <v>0</v>
      </c>
      <c r="GB33" s="0" t="n">
        <v>0</v>
      </c>
      <c r="GC33" s="0" t="n">
        <v>0</v>
      </c>
      <c r="GD33" s="0" t="n">
        <v>0</v>
      </c>
      <c r="GE33" s="0" t="n">
        <v>0</v>
      </c>
      <c r="GF33" s="0" t="n">
        <v>0</v>
      </c>
      <c r="GG33" s="0" t="n">
        <v>0</v>
      </c>
      <c r="GH33" s="0" t="n">
        <v>0</v>
      </c>
      <c r="GI33" s="0" t="n">
        <v>0</v>
      </c>
      <c r="GJ33" s="0" t="n">
        <v>0</v>
      </c>
      <c r="GK33" s="0" t="n">
        <v>0</v>
      </c>
      <c r="GL33" s="0" t="n">
        <v>0</v>
      </c>
      <c r="GM33" s="0" t="n">
        <v>0</v>
      </c>
      <c r="GN33" s="0" t="n">
        <v>0</v>
      </c>
      <c r="GO33" s="0" t="n">
        <v>0</v>
      </c>
      <c r="GP33" s="0" t="n">
        <v>0</v>
      </c>
      <c r="GQ33" s="0" t="n">
        <v>0</v>
      </c>
    </row>
    <row r="34" customFormat="false" ht="12" hidden="false" customHeight="false" outlineLevel="0" collapsed="false">
      <c r="A34" s="0" t="n">
        <v>7</v>
      </c>
      <c r="B34" s="0" t="n">
        <v>5</v>
      </c>
      <c r="C34" s="0" t="n">
        <v>0</v>
      </c>
      <c r="D34" s="0" t="n">
        <v>0</v>
      </c>
      <c r="E34" s="0" t="n">
        <v>0</v>
      </c>
      <c r="F34" s="0" t="n">
        <v>0</v>
      </c>
      <c r="G34" s="0" t="n">
        <v>0</v>
      </c>
      <c r="H34" s="0" t="n">
        <v>0</v>
      </c>
      <c r="I34" s="0" t="n">
        <v>0</v>
      </c>
      <c r="J34" s="0" t="n">
        <v>1</v>
      </c>
      <c r="K34" s="0" t="n">
        <v>1</v>
      </c>
      <c r="L34" s="0" t="n">
        <v>0</v>
      </c>
      <c r="M34" s="0" t="n">
        <v>0</v>
      </c>
      <c r="N34" s="0" t="n">
        <v>1</v>
      </c>
      <c r="O34" s="0" t="n">
        <v>0</v>
      </c>
      <c r="P34" s="0" t="n">
        <v>0</v>
      </c>
      <c r="Q34" s="0" t="n">
        <v>0</v>
      </c>
      <c r="R34" s="0" t="n">
        <v>0</v>
      </c>
      <c r="S34" s="0" t="n">
        <v>0</v>
      </c>
      <c r="T34" s="0" t="n">
        <v>0</v>
      </c>
      <c r="U34" s="0" t="n">
        <v>0</v>
      </c>
      <c r="V34" s="0" t="n">
        <v>1</v>
      </c>
      <c r="W34" s="0" t="n">
        <v>0</v>
      </c>
      <c r="X34" s="0" t="n">
        <v>0</v>
      </c>
      <c r="Y34" s="0" t="n">
        <v>0</v>
      </c>
      <c r="Z34" s="0" t="n">
        <v>0</v>
      </c>
      <c r="AA34" s="0" t="n">
        <v>0</v>
      </c>
      <c r="AB34" s="0" t="n">
        <v>0</v>
      </c>
      <c r="AC34" s="0" t="n">
        <v>0</v>
      </c>
      <c r="AD34" s="0" t="n">
        <v>0</v>
      </c>
      <c r="AE34" s="0" t="n">
        <v>0</v>
      </c>
      <c r="AF34" s="0" t="n">
        <v>0</v>
      </c>
      <c r="AG34" s="0" t="n">
        <v>2</v>
      </c>
      <c r="AH34" s="0" t="n">
        <v>0</v>
      </c>
      <c r="AI34" s="0" t="n">
        <v>0</v>
      </c>
      <c r="AJ34" s="0" t="n">
        <v>1</v>
      </c>
      <c r="AK34" s="0" t="n">
        <v>0</v>
      </c>
      <c r="AL34" s="0" t="n">
        <v>0</v>
      </c>
      <c r="AM34" s="0" t="n">
        <v>2</v>
      </c>
      <c r="AN34" s="0" t="n">
        <v>1</v>
      </c>
      <c r="AO34" s="0" t="n">
        <v>0</v>
      </c>
      <c r="AP34" s="0" t="n">
        <v>0</v>
      </c>
      <c r="AQ34" s="0" t="n">
        <v>1</v>
      </c>
      <c r="AR34" s="0" t="n">
        <v>0</v>
      </c>
      <c r="AS34" s="0" t="n">
        <v>0</v>
      </c>
      <c r="AT34" s="0" t="n">
        <v>0</v>
      </c>
      <c r="AU34" s="0" t="n">
        <v>0</v>
      </c>
      <c r="AV34" s="0" t="n">
        <v>0</v>
      </c>
      <c r="AW34" s="0" t="n">
        <v>0</v>
      </c>
      <c r="AX34" s="0" t="n">
        <v>0</v>
      </c>
      <c r="AY34" s="0" t="n">
        <v>0</v>
      </c>
      <c r="AZ34" s="0" t="n">
        <v>0</v>
      </c>
      <c r="BA34" s="0" t="n">
        <v>1</v>
      </c>
      <c r="BB34" s="0" t="n">
        <v>0</v>
      </c>
      <c r="BC34" s="0" t="n">
        <v>0</v>
      </c>
      <c r="BD34" s="0" t="n">
        <v>0</v>
      </c>
      <c r="BE34" s="0" t="n">
        <v>0</v>
      </c>
      <c r="BF34" s="0" t="n">
        <v>0</v>
      </c>
      <c r="BG34" s="0" t="n">
        <v>0</v>
      </c>
      <c r="BH34" s="0" t="n">
        <v>3</v>
      </c>
      <c r="BI34" s="0" t="n">
        <v>0</v>
      </c>
      <c r="BJ34" s="0" t="n">
        <v>0</v>
      </c>
      <c r="BK34" s="0" t="n">
        <v>1</v>
      </c>
      <c r="BL34" s="0" t="n">
        <v>0</v>
      </c>
      <c r="BM34" s="0" t="n">
        <v>2</v>
      </c>
      <c r="BN34" s="0" t="n">
        <v>1</v>
      </c>
      <c r="BO34" s="0" t="n">
        <v>0</v>
      </c>
      <c r="BP34" s="0" t="n">
        <v>3</v>
      </c>
      <c r="BQ34" s="0" t="n">
        <v>2</v>
      </c>
      <c r="BR34" s="0" t="n">
        <v>0</v>
      </c>
      <c r="BS34" s="0" t="n">
        <v>0</v>
      </c>
      <c r="BT34" s="0" t="n">
        <v>1</v>
      </c>
      <c r="BU34" s="0" t="n">
        <v>0</v>
      </c>
      <c r="BV34" s="0" t="n">
        <v>0</v>
      </c>
      <c r="BW34" s="0" t="n">
        <v>0</v>
      </c>
      <c r="BX34" s="0" t="n">
        <v>1</v>
      </c>
      <c r="BY34" s="0" t="n">
        <v>1</v>
      </c>
      <c r="BZ34" s="0" t="n">
        <v>1</v>
      </c>
      <c r="CA34" s="0" t="n">
        <v>0</v>
      </c>
      <c r="CB34" s="0" t="n">
        <v>0</v>
      </c>
      <c r="CC34" s="0" t="n">
        <v>2</v>
      </c>
      <c r="CD34" s="0" t="n">
        <v>0</v>
      </c>
      <c r="CE34" s="0" t="n">
        <v>0</v>
      </c>
      <c r="CF34" s="0" t="n">
        <v>0</v>
      </c>
      <c r="CG34" s="0" t="n">
        <v>0</v>
      </c>
      <c r="CH34" s="0" t="n">
        <v>0</v>
      </c>
      <c r="CI34" s="0" t="n">
        <v>0</v>
      </c>
      <c r="CJ34" s="0" t="n">
        <v>0</v>
      </c>
      <c r="CK34" s="0" t="n">
        <v>2</v>
      </c>
      <c r="CL34" s="0" t="n">
        <v>2</v>
      </c>
      <c r="CM34" s="0" t="n">
        <v>0</v>
      </c>
      <c r="CN34" s="0" t="n">
        <v>2</v>
      </c>
      <c r="CO34" s="0" t="n">
        <v>1</v>
      </c>
      <c r="CP34" s="0" t="n">
        <v>0</v>
      </c>
      <c r="CQ34" s="0" t="n">
        <v>1</v>
      </c>
      <c r="CR34" s="0" t="n">
        <v>1</v>
      </c>
      <c r="CS34" s="0" t="n">
        <v>0</v>
      </c>
      <c r="CT34" s="0" t="n">
        <v>0</v>
      </c>
      <c r="CU34" s="0" t="n">
        <v>0</v>
      </c>
      <c r="CV34" s="0" t="n">
        <v>0</v>
      </c>
      <c r="CW34" s="0" t="n">
        <v>0</v>
      </c>
      <c r="CX34" s="0" t="n">
        <v>0</v>
      </c>
      <c r="CY34" s="0" t="n">
        <v>0</v>
      </c>
      <c r="CZ34" s="0" t="n">
        <v>0</v>
      </c>
      <c r="DA34" s="0" t="n">
        <v>1</v>
      </c>
      <c r="DB34" s="0" t="n">
        <v>0</v>
      </c>
      <c r="DC34" s="0" t="n">
        <v>0</v>
      </c>
      <c r="DD34" s="0" t="n">
        <v>0</v>
      </c>
      <c r="DE34" s="0" t="n">
        <v>0</v>
      </c>
      <c r="DF34" s="0" t="n">
        <v>1</v>
      </c>
      <c r="DG34" s="0" t="n">
        <v>0</v>
      </c>
      <c r="DH34" s="0" t="n">
        <v>0</v>
      </c>
      <c r="DI34" s="0" t="n">
        <v>6</v>
      </c>
      <c r="DJ34" s="0" t="n">
        <v>0</v>
      </c>
      <c r="DK34" s="0" t="n">
        <v>0</v>
      </c>
      <c r="DL34" s="0" t="n">
        <v>0</v>
      </c>
      <c r="DM34" s="0" t="n">
        <v>1</v>
      </c>
      <c r="DN34" s="0" t="n">
        <v>0</v>
      </c>
      <c r="DO34" s="0" t="n">
        <v>1</v>
      </c>
      <c r="DP34" s="0" t="n">
        <v>0</v>
      </c>
      <c r="DQ34" s="0" t="n">
        <v>1</v>
      </c>
      <c r="DR34" s="0" t="n">
        <v>0</v>
      </c>
      <c r="DS34" s="0" t="n">
        <v>0</v>
      </c>
      <c r="DT34" s="0" t="n">
        <v>0</v>
      </c>
      <c r="DU34" s="0" t="n">
        <v>0</v>
      </c>
      <c r="DV34" s="0" t="n">
        <v>0</v>
      </c>
      <c r="DW34" s="0" t="n">
        <v>0</v>
      </c>
      <c r="DX34" s="0" t="n">
        <v>5</v>
      </c>
      <c r="DY34" s="0" t="n">
        <v>0</v>
      </c>
      <c r="DZ34" s="0" t="n">
        <v>0</v>
      </c>
      <c r="EA34" s="0" t="n">
        <v>1</v>
      </c>
      <c r="EB34" s="0" t="n">
        <v>0</v>
      </c>
      <c r="EC34" s="0" t="n">
        <v>0</v>
      </c>
      <c r="ED34" s="0" t="n">
        <v>0</v>
      </c>
      <c r="EE34" s="0" t="n">
        <v>0</v>
      </c>
      <c r="EF34" s="0" t="n">
        <v>0</v>
      </c>
      <c r="EG34" s="0" t="n">
        <v>1</v>
      </c>
      <c r="EH34" s="0" t="n">
        <v>0</v>
      </c>
      <c r="EI34" s="0" t="n">
        <v>0</v>
      </c>
      <c r="EJ34" s="0" t="n">
        <v>0</v>
      </c>
      <c r="EK34" s="0" t="n">
        <v>0</v>
      </c>
      <c r="EL34" s="0" t="n">
        <v>0</v>
      </c>
      <c r="EM34" s="0" t="n">
        <v>0</v>
      </c>
      <c r="EN34" s="0" t="n">
        <v>0</v>
      </c>
      <c r="EO34" s="0" t="n">
        <v>0</v>
      </c>
      <c r="EP34" s="0" t="n">
        <v>0</v>
      </c>
      <c r="EQ34" s="0" t="n">
        <v>0</v>
      </c>
      <c r="ER34" s="0" t="n">
        <v>0</v>
      </c>
      <c r="ES34" s="0" t="n">
        <v>0</v>
      </c>
      <c r="ET34" s="0" t="n">
        <v>0</v>
      </c>
      <c r="EU34" s="0" t="n">
        <v>0</v>
      </c>
      <c r="EV34" s="0" t="n">
        <v>3</v>
      </c>
      <c r="EW34" s="0" t="n">
        <v>3</v>
      </c>
      <c r="EX34" s="0" t="n">
        <v>2</v>
      </c>
      <c r="EY34" s="0" t="n">
        <v>0</v>
      </c>
      <c r="EZ34" s="0" t="n">
        <v>0</v>
      </c>
      <c r="FA34" s="0" t="n">
        <v>0</v>
      </c>
      <c r="FB34" s="0" t="n">
        <v>0</v>
      </c>
      <c r="FC34" s="0" t="n">
        <v>1</v>
      </c>
      <c r="FD34" s="0" t="n">
        <v>0</v>
      </c>
      <c r="FE34" s="0" t="n">
        <v>0</v>
      </c>
      <c r="FF34" s="0" t="n">
        <v>0</v>
      </c>
      <c r="FG34" s="0" t="n">
        <v>1</v>
      </c>
      <c r="FH34" s="0" t="n">
        <v>0</v>
      </c>
      <c r="FI34" s="0" t="n">
        <v>0</v>
      </c>
      <c r="FJ34" s="0" t="n">
        <v>0</v>
      </c>
      <c r="FK34" s="0" t="n">
        <v>0</v>
      </c>
      <c r="FL34" s="0" t="n">
        <v>0</v>
      </c>
      <c r="FM34" s="0" t="n">
        <v>0</v>
      </c>
      <c r="FN34" s="0" t="n">
        <v>0</v>
      </c>
      <c r="FO34" s="0" t="n">
        <v>0</v>
      </c>
      <c r="FP34" s="0" t="n">
        <v>0</v>
      </c>
      <c r="FQ34" s="0" t="n">
        <v>0</v>
      </c>
      <c r="FR34" s="0" t="n">
        <v>2</v>
      </c>
      <c r="FS34" s="0" t="n">
        <v>0</v>
      </c>
      <c r="FT34" s="0" t="n">
        <v>0</v>
      </c>
      <c r="FU34" s="0" t="n">
        <v>0</v>
      </c>
      <c r="FV34" s="0" t="n">
        <v>0</v>
      </c>
      <c r="FW34" s="0" t="n">
        <v>0</v>
      </c>
      <c r="FX34" s="0" t="n">
        <v>0</v>
      </c>
      <c r="FY34" s="0" t="n">
        <v>0</v>
      </c>
      <c r="FZ34" s="0" t="n">
        <v>0</v>
      </c>
      <c r="GA34" s="0" t="n">
        <v>0</v>
      </c>
      <c r="GB34" s="0" t="n">
        <v>0</v>
      </c>
      <c r="GC34" s="0" t="n">
        <v>1</v>
      </c>
      <c r="GD34" s="0" t="n">
        <v>1</v>
      </c>
      <c r="GE34" s="0" t="n">
        <v>0</v>
      </c>
      <c r="GF34" s="0" t="n">
        <v>0</v>
      </c>
      <c r="GG34" s="0" t="n">
        <v>1</v>
      </c>
      <c r="GH34" s="0" t="n">
        <v>0</v>
      </c>
      <c r="GI34" s="0" t="n">
        <v>0</v>
      </c>
      <c r="GJ34" s="0" t="n">
        <v>0</v>
      </c>
      <c r="GK34" s="0" t="n">
        <v>0</v>
      </c>
      <c r="GL34" s="0" t="n">
        <v>0</v>
      </c>
      <c r="GM34" s="0" t="n">
        <v>0</v>
      </c>
      <c r="GN34" s="0" t="n">
        <v>0</v>
      </c>
      <c r="GO34" s="0" t="n">
        <v>4</v>
      </c>
      <c r="GP34" s="0" t="n">
        <v>0</v>
      </c>
      <c r="GQ34" s="0" t="n">
        <v>0</v>
      </c>
    </row>
    <row r="35" customFormat="false" ht="12" hidden="false" customHeight="false" outlineLevel="0" collapsed="false">
      <c r="A35" s="0" t="n">
        <v>2</v>
      </c>
      <c r="B35" s="0" t="n">
        <v>9</v>
      </c>
      <c r="C35" s="0" t="n">
        <v>0</v>
      </c>
      <c r="D35" s="0" t="n">
        <v>0</v>
      </c>
      <c r="E35" s="0" t="n">
        <v>0</v>
      </c>
      <c r="F35" s="0" t="n">
        <v>1</v>
      </c>
      <c r="G35" s="0" t="n">
        <v>2</v>
      </c>
      <c r="H35" s="0" t="n">
        <v>0</v>
      </c>
      <c r="I35" s="0" t="n">
        <v>0</v>
      </c>
      <c r="J35" s="0" t="n">
        <v>0</v>
      </c>
      <c r="K35" s="0" t="n">
        <v>1</v>
      </c>
      <c r="L35" s="0" t="n">
        <v>1</v>
      </c>
      <c r="M35" s="0" t="n">
        <v>0</v>
      </c>
      <c r="N35" s="0" t="n">
        <v>1</v>
      </c>
      <c r="O35" s="0" t="n">
        <v>0</v>
      </c>
      <c r="P35" s="0" t="n">
        <v>1</v>
      </c>
      <c r="Q35" s="0" t="n">
        <v>0</v>
      </c>
      <c r="R35" s="0" t="n">
        <v>0</v>
      </c>
      <c r="S35" s="0" t="n">
        <v>3</v>
      </c>
      <c r="T35" s="0" t="n">
        <v>0</v>
      </c>
      <c r="U35" s="0" t="n">
        <v>0</v>
      </c>
      <c r="V35" s="0" t="n">
        <v>2</v>
      </c>
      <c r="W35" s="0" t="n">
        <v>1</v>
      </c>
      <c r="X35" s="0" t="n">
        <v>0</v>
      </c>
      <c r="Y35" s="0" t="n">
        <v>0</v>
      </c>
      <c r="Z35" s="0" t="n">
        <v>0</v>
      </c>
      <c r="AA35" s="0" t="n">
        <v>0</v>
      </c>
      <c r="AB35" s="0" t="n">
        <v>0</v>
      </c>
      <c r="AC35" s="0" t="n">
        <v>0</v>
      </c>
      <c r="AD35" s="0" t="n">
        <v>0</v>
      </c>
      <c r="AE35" s="0" t="n">
        <v>0</v>
      </c>
      <c r="AF35" s="0" t="n">
        <v>0</v>
      </c>
      <c r="AG35" s="0" t="n">
        <v>0</v>
      </c>
      <c r="AH35" s="0" t="n">
        <v>2</v>
      </c>
      <c r="AI35" s="0" t="n">
        <v>1</v>
      </c>
      <c r="AJ35" s="0" t="n">
        <v>3</v>
      </c>
      <c r="AK35" s="0" t="n">
        <v>0</v>
      </c>
      <c r="AL35" s="0" t="n">
        <v>1</v>
      </c>
      <c r="AM35" s="0" t="n">
        <v>3</v>
      </c>
      <c r="AN35" s="0" t="n">
        <v>3</v>
      </c>
      <c r="AO35" s="0" t="n">
        <v>9</v>
      </c>
      <c r="AP35" s="0" t="n">
        <v>1</v>
      </c>
      <c r="AQ35" s="0" t="n">
        <v>0</v>
      </c>
      <c r="AR35" s="0" t="n">
        <v>0</v>
      </c>
      <c r="AS35" s="0" t="n">
        <v>1</v>
      </c>
      <c r="AT35" s="0" t="n">
        <v>1</v>
      </c>
      <c r="AU35" s="0" t="n">
        <v>1</v>
      </c>
      <c r="AV35" s="0" t="n">
        <v>0</v>
      </c>
      <c r="AW35" s="0" t="n">
        <v>3</v>
      </c>
      <c r="AX35" s="0" t="n">
        <v>1</v>
      </c>
      <c r="AY35" s="0" t="n">
        <v>2</v>
      </c>
      <c r="AZ35" s="0" t="n">
        <v>1</v>
      </c>
      <c r="BA35" s="0" t="n">
        <v>0</v>
      </c>
      <c r="BB35" s="0" t="n">
        <v>1</v>
      </c>
      <c r="BC35" s="0" t="n">
        <v>1</v>
      </c>
      <c r="BD35" s="0" t="n">
        <v>1</v>
      </c>
      <c r="BE35" s="0" t="n">
        <v>0</v>
      </c>
      <c r="BF35" s="0" t="n">
        <v>1</v>
      </c>
      <c r="BG35" s="0" t="n">
        <v>5</v>
      </c>
      <c r="BH35" s="0" t="n">
        <v>2</v>
      </c>
      <c r="BI35" s="0" t="n">
        <v>3</v>
      </c>
      <c r="BJ35" s="0" t="n">
        <v>0</v>
      </c>
      <c r="BK35" s="0" t="n">
        <v>3</v>
      </c>
      <c r="BL35" s="0" t="n">
        <v>0</v>
      </c>
      <c r="BM35" s="0" t="n">
        <v>3</v>
      </c>
      <c r="BN35" s="0" t="n">
        <v>1</v>
      </c>
      <c r="BO35" s="0" t="n">
        <v>0</v>
      </c>
      <c r="BP35" s="0" t="n">
        <v>2</v>
      </c>
      <c r="BQ35" s="0" t="n">
        <v>1</v>
      </c>
      <c r="BR35" s="0" t="n">
        <v>1</v>
      </c>
      <c r="BS35" s="0" t="n">
        <v>1</v>
      </c>
      <c r="BT35" s="0" t="n">
        <v>2</v>
      </c>
      <c r="BU35" s="0" t="n">
        <v>1</v>
      </c>
      <c r="BV35" s="0" t="n">
        <v>1</v>
      </c>
      <c r="BW35" s="0" t="n">
        <v>0</v>
      </c>
      <c r="BX35" s="0" t="n">
        <v>4</v>
      </c>
      <c r="BY35" s="0" t="n">
        <v>1</v>
      </c>
      <c r="BZ35" s="0" t="n">
        <v>3</v>
      </c>
      <c r="CA35" s="0" t="n">
        <v>0</v>
      </c>
      <c r="CB35" s="0" t="n">
        <v>1</v>
      </c>
      <c r="CC35" s="0" t="n">
        <v>2</v>
      </c>
      <c r="CD35" s="0" t="n">
        <v>3</v>
      </c>
      <c r="CE35" s="0" t="n">
        <v>2</v>
      </c>
      <c r="CF35" s="0" t="n">
        <v>3</v>
      </c>
      <c r="CG35" s="0" t="n">
        <v>0</v>
      </c>
      <c r="CH35" s="0" t="n">
        <v>0</v>
      </c>
      <c r="CI35" s="0" t="n">
        <v>1</v>
      </c>
      <c r="CJ35" s="0" t="n">
        <v>0</v>
      </c>
      <c r="CK35" s="0" t="n">
        <v>1</v>
      </c>
      <c r="CL35" s="0" t="n">
        <v>3</v>
      </c>
      <c r="CM35" s="0" t="n">
        <v>2</v>
      </c>
      <c r="CN35" s="0" t="n">
        <v>1</v>
      </c>
      <c r="CO35" s="0" t="n">
        <v>3</v>
      </c>
      <c r="CP35" s="0" t="n">
        <v>2</v>
      </c>
      <c r="CQ35" s="0" t="n">
        <v>1</v>
      </c>
      <c r="CR35" s="0" t="n">
        <v>1</v>
      </c>
      <c r="CS35" s="0" t="n">
        <v>1</v>
      </c>
      <c r="CT35" s="0" t="n">
        <v>7</v>
      </c>
      <c r="CU35" s="0" t="n">
        <v>0</v>
      </c>
      <c r="CV35" s="0" t="n">
        <v>0</v>
      </c>
      <c r="CW35" s="0" t="n">
        <v>0</v>
      </c>
      <c r="CX35" s="0" t="n">
        <v>2</v>
      </c>
      <c r="CY35" s="0" t="n">
        <v>3</v>
      </c>
      <c r="CZ35" s="0" t="n">
        <v>0</v>
      </c>
      <c r="DA35" s="0" t="n">
        <v>5</v>
      </c>
      <c r="DB35" s="0" t="n">
        <v>0</v>
      </c>
      <c r="DC35" s="0" t="n">
        <v>0</v>
      </c>
      <c r="DD35" s="0" t="n">
        <v>0</v>
      </c>
      <c r="DE35" s="0" t="n">
        <v>0</v>
      </c>
      <c r="DF35" s="0" t="n">
        <v>2</v>
      </c>
      <c r="DG35" s="0" t="n">
        <v>2</v>
      </c>
      <c r="DH35" s="0" t="n">
        <v>1</v>
      </c>
      <c r="DI35" s="0" t="n">
        <v>1</v>
      </c>
      <c r="DJ35" s="0" t="n">
        <v>2</v>
      </c>
      <c r="DK35" s="0" t="n">
        <v>0</v>
      </c>
      <c r="DL35" s="0" t="n">
        <v>3</v>
      </c>
      <c r="DM35" s="0" t="n">
        <v>1</v>
      </c>
      <c r="DN35" s="0" t="n">
        <v>0</v>
      </c>
      <c r="DO35" s="0" t="n">
        <v>0</v>
      </c>
      <c r="DP35" s="0" t="n">
        <v>0</v>
      </c>
      <c r="DQ35" s="0" t="n">
        <v>1</v>
      </c>
      <c r="DR35" s="0" t="n">
        <v>0</v>
      </c>
      <c r="DS35" s="0" t="n">
        <v>0</v>
      </c>
      <c r="DT35" s="0" t="n">
        <v>1</v>
      </c>
      <c r="DU35" s="0" t="n">
        <v>0</v>
      </c>
      <c r="DV35" s="0" t="n">
        <v>0</v>
      </c>
      <c r="DW35" s="0" t="n">
        <v>1</v>
      </c>
      <c r="DX35" s="0" t="n">
        <v>0</v>
      </c>
      <c r="DY35" s="0" t="n">
        <v>7</v>
      </c>
      <c r="DZ35" s="0" t="n">
        <v>0</v>
      </c>
      <c r="EA35" s="0" t="n">
        <v>2</v>
      </c>
      <c r="EB35" s="0" t="n">
        <v>1</v>
      </c>
      <c r="EC35" s="0" t="n">
        <v>0</v>
      </c>
      <c r="ED35" s="0" t="n">
        <v>7</v>
      </c>
      <c r="EE35" s="0" t="n">
        <v>9</v>
      </c>
      <c r="EF35" s="0" t="n">
        <v>0</v>
      </c>
      <c r="EG35" s="0" t="n">
        <v>1</v>
      </c>
      <c r="EH35" s="0" t="n">
        <v>0</v>
      </c>
      <c r="EI35" s="0" t="n">
        <v>0</v>
      </c>
      <c r="EJ35" s="0" t="n">
        <v>0</v>
      </c>
      <c r="EK35" s="0" t="n">
        <v>0</v>
      </c>
      <c r="EL35" s="0" t="n">
        <v>0</v>
      </c>
      <c r="EM35" s="0" t="n">
        <v>0</v>
      </c>
      <c r="EN35" s="0" t="n">
        <v>0</v>
      </c>
      <c r="EO35" s="0" t="n">
        <v>0</v>
      </c>
      <c r="EP35" s="0" t="n">
        <v>1</v>
      </c>
      <c r="EQ35" s="0" t="n">
        <v>0</v>
      </c>
      <c r="ER35" s="0" t="n">
        <v>0</v>
      </c>
      <c r="ES35" s="0" t="n">
        <v>1</v>
      </c>
      <c r="ET35" s="0" t="n">
        <v>0</v>
      </c>
      <c r="EU35" s="0" t="n">
        <v>0</v>
      </c>
      <c r="EV35" s="0" t="n">
        <v>0</v>
      </c>
      <c r="EW35" s="0" t="n">
        <v>0</v>
      </c>
      <c r="EX35" s="0" t="n">
        <v>2</v>
      </c>
      <c r="EY35" s="0" t="n">
        <v>0</v>
      </c>
      <c r="EZ35" s="0" t="n">
        <v>0</v>
      </c>
      <c r="FA35" s="0" t="n">
        <v>1</v>
      </c>
      <c r="FB35" s="0" t="n">
        <v>6</v>
      </c>
      <c r="FC35" s="0" t="n">
        <v>2</v>
      </c>
      <c r="FD35" s="0" t="n">
        <v>1</v>
      </c>
      <c r="FE35" s="0" t="n">
        <v>0</v>
      </c>
      <c r="FF35" s="0" t="n">
        <v>2</v>
      </c>
      <c r="FG35" s="0" t="n">
        <v>0</v>
      </c>
      <c r="FH35" s="0" t="n">
        <v>1</v>
      </c>
      <c r="FI35" s="0" t="n">
        <v>2</v>
      </c>
      <c r="FJ35" s="0" t="n">
        <v>0</v>
      </c>
      <c r="FK35" s="0" t="n">
        <v>2</v>
      </c>
      <c r="FL35" s="0" t="n">
        <v>0</v>
      </c>
      <c r="FM35" s="0" t="n">
        <v>0</v>
      </c>
      <c r="FN35" s="0" t="n">
        <v>0</v>
      </c>
      <c r="FO35" s="0" t="n">
        <v>1</v>
      </c>
      <c r="FP35" s="0" t="n">
        <v>0</v>
      </c>
      <c r="FQ35" s="0" t="n">
        <v>0</v>
      </c>
      <c r="FR35" s="0" t="n">
        <v>1</v>
      </c>
      <c r="FS35" s="0" t="n">
        <v>1</v>
      </c>
      <c r="FT35" s="0" t="n">
        <v>1</v>
      </c>
      <c r="FU35" s="0" t="n">
        <v>0</v>
      </c>
      <c r="FV35" s="0" t="n">
        <v>3</v>
      </c>
      <c r="FW35" s="0" t="n">
        <v>4</v>
      </c>
      <c r="FX35" s="0" t="n">
        <v>2</v>
      </c>
      <c r="FY35" s="0" t="n">
        <v>0</v>
      </c>
      <c r="FZ35" s="0" t="n">
        <v>2</v>
      </c>
      <c r="GA35" s="0" t="n">
        <v>0</v>
      </c>
      <c r="GB35" s="0" t="n">
        <v>0</v>
      </c>
      <c r="GC35" s="0" t="n">
        <v>2</v>
      </c>
      <c r="GD35" s="0" t="n">
        <v>1</v>
      </c>
      <c r="GE35" s="0" t="n">
        <v>0</v>
      </c>
      <c r="GF35" s="0" t="n">
        <v>1</v>
      </c>
      <c r="GG35" s="0" t="n">
        <v>0</v>
      </c>
      <c r="GH35" s="0" t="n">
        <v>2</v>
      </c>
      <c r="GI35" s="0" t="n">
        <v>0</v>
      </c>
      <c r="GJ35" s="0" t="n">
        <v>0</v>
      </c>
      <c r="GK35" s="0" t="n">
        <v>1</v>
      </c>
      <c r="GL35" s="0" t="n">
        <v>1</v>
      </c>
      <c r="GM35" s="0" t="n">
        <v>6</v>
      </c>
      <c r="GN35" s="0" t="n">
        <v>1</v>
      </c>
      <c r="GO35" s="0" t="n">
        <v>2</v>
      </c>
      <c r="GP35" s="0" t="n">
        <v>1</v>
      </c>
      <c r="GQ35" s="0" t="n">
        <v>1</v>
      </c>
    </row>
    <row r="36" customFormat="false" ht="12" hidden="false" customHeight="false" outlineLevel="0" collapsed="false">
      <c r="A36" s="0" t="n">
        <v>7</v>
      </c>
      <c r="B36" s="0" t="n">
        <v>5</v>
      </c>
      <c r="C36" s="0" t="n">
        <v>0</v>
      </c>
      <c r="D36" s="0" t="n">
        <v>0</v>
      </c>
      <c r="E36" s="0" t="n">
        <v>0</v>
      </c>
      <c r="F36" s="0" t="n">
        <v>0</v>
      </c>
      <c r="G36" s="0" t="n">
        <v>0</v>
      </c>
      <c r="H36" s="0" t="n">
        <v>0</v>
      </c>
      <c r="I36" s="0" t="n">
        <v>2</v>
      </c>
      <c r="J36" s="0" t="n">
        <v>0</v>
      </c>
      <c r="K36" s="0" t="n">
        <v>0</v>
      </c>
      <c r="L36" s="0" t="n">
        <v>0</v>
      </c>
      <c r="M36" s="0" t="n">
        <v>0</v>
      </c>
      <c r="N36" s="0" t="n">
        <v>1</v>
      </c>
      <c r="O36" s="0" t="n">
        <v>2</v>
      </c>
      <c r="P36" s="0" t="n">
        <v>1</v>
      </c>
      <c r="Q36" s="0" t="n">
        <v>0</v>
      </c>
      <c r="R36" s="0" t="n">
        <v>2</v>
      </c>
      <c r="S36" s="0" t="n">
        <v>1</v>
      </c>
      <c r="T36" s="0" t="n">
        <v>0</v>
      </c>
      <c r="U36" s="0" t="n">
        <v>0</v>
      </c>
      <c r="V36" s="0" t="n">
        <v>0</v>
      </c>
      <c r="W36" s="0" t="n">
        <v>0</v>
      </c>
      <c r="X36" s="0" t="n">
        <v>0</v>
      </c>
      <c r="Y36" s="0" t="n">
        <v>0</v>
      </c>
      <c r="Z36" s="0" t="n">
        <v>0</v>
      </c>
      <c r="AA36" s="0" t="n">
        <v>0</v>
      </c>
      <c r="AB36" s="0" t="n">
        <v>0</v>
      </c>
      <c r="AC36" s="0" t="n">
        <v>0</v>
      </c>
      <c r="AD36" s="0" t="n">
        <v>0</v>
      </c>
      <c r="AE36" s="0" t="n">
        <v>0</v>
      </c>
      <c r="AF36" s="0" t="n">
        <v>0</v>
      </c>
      <c r="AG36" s="0" t="n">
        <v>0</v>
      </c>
      <c r="AH36" s="0" t="n">
        <v>1</v>
      </c>
      <c r="AI36" s="0" t="n">
        <v>1</v>
      </c>
      <c r="AJ36" s="0" t="n">
        <v>0</v>
      </c>
      <c r="AK36" s="0" t="n">
        <v>0</v>
      </c>
      <c r="AL36" s="0" t="n">
        <v>1</v>
      </c>
      <c r="AM36" s="0" t="n">
        <v>0</v>
      </c>
      <c r="AN36" s="0" t="n">
        <v>1</v>
      </c>
      <c r="AO36" s="0" t="n">
        <v>2</v>
      </c>
      <c r="AP36" s="0" t="n">
        <v>0</v>
      </c>
      <c r="AQ36" s="0" t="n">
        <v>0</v>
      </c>
      <c r="AR36" s="0" t="n">
        <v>0</v>
      </c>
      <c r="AS36" s="0" t="n">
        <v>0</v>
      </c>
      <c r="AT36" s="0" t="n">
        <v>0</v>
      </c>
      <c r="AU36" s="0" t="n">
        <v>0</v>
      </c>
      <c r="AV36" s="0" t="n">
        <v>0</v>
      </c>
      <c r="AW36" s="0" t="n">
        <v>0</v>
      </c>
      <c r="AX36" s="0" t="n">
        <v>0</v>
      </c>
      <c r="AY36" s="0" t="n">
        <v>0</v>
      </c>
      <c r="AZ36" s="0" t="n">
        <v>0</v>
      </c>
      <c r="BA36" s="0" t="n">
        <v>1</v>
      </c>
      <c r="BB36" s="0" t="n">
        <v>0</v>
      </c>
      <c r="BC36" s="0" t="n">
        <v>1</v>
      </c>
      <c r="BD36" s="0" t="n">
        <v>1</v>
      </c>
      <c r="BE36" s="0" t="n">
        <v>0</v>
      </c>
      <c r="BF36" s="0" t="n">
        <v>1</v>
      </c>
      <c r="BG36" s="0" t="n">
        <v>0</v>
      </c>
      <c r="BH36" s="0" t="n">
        <v>0</v>
      </c>
      <c r="BI36" s="0" t="n">
        <v>0</v>
      </c>
      <c r="BJ36" s="0" t="n">
        <v>0</v>
      </c>
      <c r="BK36" s="0" t="n">
        <v>1</v>
      </c>
      <c r="BL36" s="0" t="n">
        <v>0</v>
      </c>
      <c r="BM36" s="0" t="n">
        <v>1</v>
      </c>
      <c r="BN36" s="0" t="n">
        <v>1</v>
      </c>
      <c r="BO36" s="0" t="n">
        <v>0</v>
      </c>
      <c r="BP36" s="0" t="n">
        <v>0</v>
      </c>
      <c r="BQ36" s="0" t="n">
        <v>0</v>
      </c>
      <c r="BR36" s="0" t="n">
        <v>0</v>
      </c>
      <c r="BS36" s="0" t="n">
        <v>1</v>
      </c>
      <c r="BT36" s="0" t="n">
        <v>0</v>
      </c>
      <c r="BU36" s="0" t="n">
        <v>0</v>
      </c>
      <c r="BV36" s="0" t="n">
        <v>0</v>
      </c>
      <c r="BW36" s="0" t="n">
        <v>0</v>
      </c>
      <c r="BX36" s="0" t="n">
        <v>2</v>
      </c>
      <c r="BY36" s="0" t="n">
        <v>2</v>
      </c>
      <c r="BZ36" s="0" t="n">
        <v>0</v>
      </c>
      <c r="CA36" s="0" t="n">
        <v>2</v>
      </c>
      <c r="CB36" s="0" t="n">
        <v>0</v>
      </c>
      <c r="CC36" s="0" t="n">
        <v>0</v>
      </c>
      <c r="CD36" s="0" t="n">
        <v>0</v>
      </c>
      <c r="CE36" s="0" t="n">
        <v>0</v>
      </c>
      <c r="CF36" s="0" t="n">
        <v>1</v>
      </c>
      <c r="CG36" s="0" t="n">
        <v>0</v>
      </c>
      <c r="CH36" s="0" t="n">
        <v>3</v>
      </c>
      <c r="CI36" s="0" t="n">
        <v>0</v>
      </c>
      <c r="CJ36" s="0" t="n">
        <v>0</v>
      </c>
      <c r="CK36" s="0" t="n">
        <v>1</v>
      </c>
      <c r="CL36" s="0" t="n">
        <v>0</v>
      </c>
      <c r="CM36" s="0" t="n">
        <v>1</v>
      </c>
      <c r="CN36" s="0" t="n">
        <v>0</v>
      </c>
      <c r="CO36" s="0" t="n">
        <v>0</v>
      </c>
      <c r="CP36" s="0" t="n">
        <v>0</v>
      </c>
      <c r="CQ36" s="0" t="n">
        <v>3</v>
      </c>
      <c r="CR36" s="0" t="n">
        <v>0</v>
      </c>
      <c r="CS36" s="0" t="n">
        <v>1</v>
      </c>
      <c r="CT36" s="0" t="n">
        <v>0</v>
      </c>
      <c r="CU36" s="0" t="n">
        <v>1</v>
      </c>
      <c r="CV36" s="0" t="n">
        <v>0</v>
      </c>
      <c r="CW36" s="0" t="n">
        <v>0</v>
      </c>
      <c r="CX36" s="0" t="n">
        <v>0</v>
      </c>
      <c r="CY36" s="0" t="n">
        <v>1</v>
      </c>
      <c r="CZ36" s="0" t="n">
        <v>1</v>
      </c>
      <c r="DA36" s="0" t="n">
        <v>1</v>
      </c>
      <c r="DB36" s="0" t="n">
        <v>0</v>
      </c>
      <c r="DC36" s="0" t="n">
        <v>0</v>
      </c>
      <c r="DD36" s="0" t="n">
        <v>0</v>
      </c>
      <c r="DE36" s="0" t="n">
        <v>0</v>
      </c>
      <c r="DF36" s="0" t="n">
        <v>0</v>
      </c>
      <c r="DG36" s="0" t="n">
        <v>0</v>
      </c>
      <c r="DH36" s="0" t="n">
        <v>0</v>
      </c>
      <c r="DI36" s="0" t="n">
        <v>2</v>
      </c>
      <c r="DJ36" s="0" t="n">
        <v>0</v>
      </c>
      <c r="DK36" s="0" t="n">
        <v>0</v>
      </c>
      <c r="DL36" s="0" t="n">
        <v>1</v>
      </c>
      <c r="DM36" s="0" t="n">
        <v>0</v>
      </c>
      <c r="DN36" s="0" t="n">
        <v>0</v>
      </c>
      <c r="DO36" s="0" t="n">
        <v>0</v>
      </c>
      <c r="DP36" s="0" t="n">
        <v>0</v>
      </c>
      <c r="DQ36" s="0" t="n">
        <v>0</v>
      </c>
      <c r="DR36" s="0" t="n">
        <v>0</v>
      </c>
      <c r="DS36" s="0" t="n">
        <v>0</v>
      </c>
      <c r="DT36" s="0" t="n">
        <v>0</v>
      </c>
      <c r="DU36" s="0" t="n">
        <v>0</v>
      </c>
      <c r="DV36" s="0" t="n">
        <v>0</v>
      </c>
      <c r="DW36" s="0" t="n">
        <v>3</v>
      </c>
      <c r="DX36" s="0" t="n">
        <v>9</v>
      </c>
      <c r="DY36" s="0" t="n">
        <v>0</v>
      </c>
      <c r="DZ36" s="0" t="n">
        <v>0</v>
      </c>
      <c r="EA36" s="0" t="n">
        <v>1</v>
      </c>
      <c r="EB36" s="0" t="n">
        <v>2</v>
      </c>
      <c r="EC36" s="0" t="n">
        <v>0</v>
      </c>
      <c r="ED36" s="0" t="n">
        <v>0</v>
      </c>
      <c r="EE36" s="0" t="n">
        <v>0</v>
      </c>
      <c r="EF36" s="0" t="n">
        <v>0</v>
      </c>
      <c r="EG36" s="0" t="n">
        <v>0</v>
      </c>
      <c r="EH36" s="0" t="n">
        <v>0</v>
      </c>
      <c r="EI36" s="0" t="n">
        <v>0</v>
      </c>
      <c r="EJ36" s="0" t="n">
        <v>0</v>
      </c>
      <c r="EK36" s="0" t="n">
        <v>0</v>
      </c>
      <c r="EL36" s="0" t="n">
        <v>1</v>
      </c>
      <c r="EM36" s="0" t="n">
        <v>0</v>
      </c>
      <c r="EN36" s="0" t="n">
        <v>0</v>
      </c>
      <c r="EO36" s="0" t="n">
        <v>0</v>
      </c>
      <c r="EP36" s="0" t="n">
        <v>1</v>
      </c>
      <c r="EQ36" s="0" t="n">
        <v>2</v>
      </c>
      <c r="ER36" s="0" t="n">
        <v>0</v>
      </c>
      <c r="ES36" s="0" t="n">
        <v>4</v>
      </c>
      <c r="ET36" s="0" t="n">
        <v>0</v>
      </c>
      <c r="EU36" s="0" t="n">
        <v>0</v>
      </c>
      <c r="EV36" s="0" t="n">
        <v>3</v>
      </c>
      <c r="EW36" s="0" t="n">
        <v>1</v>
      </c>
      <c r="EX36" s="0" t="n">
        <v>0</v>
      </c>
      <c r="EY36" s="0" t="n">
        <v>0</v>
      </c>
      <c r="EZ36" s="0" t="n">
        <v>1</v>
      </c>
      <c r="FA36" s="0" t="n">
        <v>3</v>
      </c>
      <c r="FB36" s="0" t="n">
        <v>4</v>
      </c>
      <c r="FC36" s="0" t="n">
        <v>2</v>
      </c>
      <c r="FD36" s="0" t="n">
        <v>1</v>
      </c>
      <c r="FE36" s="0" t="n">
        <v>0</v>
      </c>
      <c r="FF36" s="0" t="n">
        <v>0</v>
      </c>
      <c r="FG36" s="0" t="n">
        <v>1</v>
      </c>
      <c r="FH36" s="0" t="n">
        <v>0</v>
      </c>
      <c r="FI36" s="0" t="n">
        <v>0</v>
      </c>
      <c r="FJ36" s="0" t="n">
        <v>0</v>
      </c>
      <c r="FK36" s="0" t="n">
        <v>1</v>
      </c>
      <c r="FL36" s="0" t="n">
        <v>0</v>
      </c>
      <c r="FM36" s="0" t="n">
        <v>1</v>
      </c>
      <c r="FN36" s="0" t="n">
        <v>1</v>
      </c>
      <c r="FO36" s="0" t="n">
        <v>0</v>
      </c>
      <c r="FP36" s="0" t="n">
        <v>0</v>
      </c>
      <c r="FQ36" s="0" t="n">
        <v>1</v>
      </c>
      <c r="FR36" s="0" t="n">
        <v>0</v>
      </c>
      <c r="FS36" s="0" t="n">
        <v>0</v>
      </c>
      <c r="FT36" s="0" t="n">
        <v>1</v>
      </c>
      <c r="FU36" s="0" t="n">
        <v>0</v>
      </c>
      <c r="FV36" s="0" t="n">
        <v>0</v>
      </c>
      <c r="FW36" s="0" t="n">
        <v>1</v>
      </c>
      <c r="FX36" s="0" t="n">
        <v>1</v>
      </c>
      <c r="FY36" s="0" t="n">
        <v>1</v>
      </c>
      <c r="FZ36" s="0" t="n">
        <v>1</v>
      </c>
      <c r="GA36" s="0" t="n">
        <v>1</v>
      </c>
      <c r="GB36" s="0" t="n">
        <v>0</v>
      </c>
      <c r="GC36" s="0" t="n">
        <v>0</v>
      </c>
      <c r="GD36" s="0" t="n">
        <v>0</v>
      </c>
      <c r="GE36" s="0" t="n">
        <v>3</v>
      </c>
      <c r="GF36" s="0" t="n">
        <v>1</v>
      </c>
      <c r="GG36" s="0" t="n">
        <v>0</v>
      </c>
      <c r="GH36" s="0" t="n">
        <v>2</v>
      </c>
      <c r="GI36" s="0" t="n">
        <v>0</v>
      </c>
      <c r="GJ36" s="0" t="n">
        <v>0</v>
      </c>
      <c r="GK36" s="0" t="n">
        <v>2</v>
      </c>
      <c r="GL36" s="0" t="n">
        <v>0</v>
      </c>
      <c r="GM36" s="0" t="n">
        <v>0</v>
      </c>
      <c r="GN36" s="0" t="n">
        <v>0</v>
      </c>
      <c r="GO36" s="0" t="n">
        <v>3</v>
      </c>
      <c r="GP36" s="0" t="n">
        <v>1</v>
      </c>
      <c r="GQ36" s="0" t="n">
        <v>0</v>
      </c>
    </row>
    <row r="37" customFormat="false" ht="12" hidden="false" customHeight="false" outlineLevel="0" collapsed="false">
      <c r="A37" s="0" t="n">
        <v>9</v>
      </c>
      <c r="B37" s="0" t="n">
        <v>5</v>
      </c>
      <c r="C37" s="0" t="n">
        <v>0</v>
      </c>
      <c r="D37" s="0" t="n">
        <v>0</v>
      </c>
      <c r="E37" s="0" t="n">
        <v>0</v>
      </c>
      <c r="F37" s="0" t="n">
        <v>1</v>
      </c>
      <c r="G37" s="0" t="n">
        <v>0</v>
      </c>
      <c r="H37" s="0" t="n">
        <v>0</v>
      </c>
      <c r="I37" s="0" t="n">
        <v>1</v>
      </c>
      <c r="J37" s="0" t="n">
        <v>6</v>
      </c>
      <c r="K37" s="0" t="n">
        <v>2</v>
      </c>
      <c r="L37" s="0" t="n">
        <v>0</v>
      </c>
      <c r="M37" s="0" t="n">
        <v>3</v>
      </c>
      <c r="N37" s="0" t="n">
        <v>1</v>
      </c>
      <c r="O37" s="0" t="n">
        <v>2</v>
      </c>
      <c r="P37" s="0" t="n">
        <v>0</v>
      </c>
      <c r="Q37" s="0" t="n">
        <v>0</v>
      </c>
      <c r="R37" s="0" t="n">
        <v>1</v>
      </c>
      <c r="S37" s="0" t="n">
        <v>1</v>
      </c>
      <c r="T37" s="0" t="n">
        <v>0</v>
      </c>
      <c r="U37" s="0" t="n">
        <v>0</v>
      </c>
      <c r="V37" s="0" t="n">
        <v>5</v>
      </c>
      <c r="W37" s="0" t="n">
        <v>0</v>
      </c>
      <c r="X37" s="0" t="n">
        <v>0</v>
      </c>
      <c r="Y37" s="0" t="n">
        <v>2</v>
      </c>
      <c r="Z37" s="0" t="n">
        <v>1</v>
      </c>
      <c r="AA37" s="0" t="n">
        <v>0</v>
      </c>
      <c r="AB37" s="0" t="n">
        <v>0</v>
      </c>
      <c r="AC37" s="0" t="n">
        <v>1</v>
      </c>
      <c r="AD37" s="0" t="n">
        <v>0</v>
      </c>
      <c r="AE37" s="0" t="n">
        <v>0</v>
      </c>
      <c r="AF37" s="0" t="n">
        <v>3</v>
      </c>
      <c r="AG37" s="0" t="n">
        <v>8</v>
      </c>
      <c r="AH37" s="0" t="n">
        <v>1</v>
      </c>
      <c r="AI37" s="0" t="n">
        <v>3</v>
      </c>
      <c r="AJ37" s="0" t="n">
        <v>2</v>
      </c>
      <c r="AK37" s="0" t="n">
        <v>0</v>
      </c>
      <c r="AL37" s="0" t="n">
        <v>0</v>
      </c>
      <c r="AM37" s="0" t="n">
        <v>2</v>
      </c>
      <c r="AN37" s="0" t="n">
        <v>2</v>
      </c>
      <c r="AO37" s="0" t="n">
        <v>6</v>
      </c>
      <c r="AP37" s="0" t="n">
        <v>0</v>
      </c>
      <c r="AQ37" s="0" t="n">
        <v>1</v>
      </c>
      <c r="AR37" s="0" t="n">
        <v>2</v>
      </c>
      <c r="AS37" s="0" t="n">
        <v>1</v>
      </c>
      <c r="AT37" s="0" t="n">
        <v>2</v>
      </c>
      <c r="AU37" s="0" t="n">
        <v>1</v>
      </c>
      <c r="AV37" s="0" t="n">
        <v>1</v>
      </c>
      <c r="AW37" s="0" t="n">
        <v>1</v>
      </c>
      <c r="AX37" s="0" t="n">
        <v>1</v>
      </c>
      <c r="AY37" s="0" t="n">
        <v>0</v>
      </c>
      <c r="AZ37" s="0" t="n">
        <v>2</v>
      </c>
      <c r="BA37" s="0" t="n">
        <v>1</v>
      </c>
      <c r="BB37" s="0" t="n">
        <v>1</v>
      </c>
      <c r="BC37" s="0" t="n">
        <v>1</v>
      </c>
      <c r="BD37" s="0" t="n">
        <v>1</v>
      </c>
      <c r="BE37" s="0" t="n">
        <v>1</v>
      </c>
      <c r="BF37" s="0" t="n">
        <v>1</v>
      </c>
      <c r="BG37" s="0" t="n">
        <v>1</v>
      </c>
      <c r="BH37" s="0" t="n">
        <v>1</v>
      </c>
      <c r="BI37" s="0" t="n">
        <v>1</v>
      </c>
      <c r="BJ37" s="0" t="n">
        <v>2</v>
      </c>
      <c r="BK37" s="0" t="n">
        <v>1</v>
      </c>
      <c r="BL37" s="0" t="n">
        <v>0</v>
      </c>
      <c r="BM37" s="0" t="n">
        <v>3</v>
      </c>
      <c r="BN37" s="0" t="n">
        <v>2</v>
      </c>
      <c r="BO37" s="0" t="n">
        <v>1</v>
      </c>
      <c r="BP37" s="0" t="n">
        <v>4</v>
      </c>
      <c r="BQ37" s="0" t="n">
        <v>1</v>
      </c>
      <c r="BR37" s="0" t="n">
        <v>1</v>
      </c>
      <c r="BS37" s="0" t="n">
        <v>1</v>
      </c>
      <c r="BT37" s="0" t="n">
        <v>1</v>
      </c>
      <c r="BU37" s="0" t="n">
        <v>1</v>
      </c>
      <c r="BV37" s="0" t="n">
        <v>1</v>
      </c>
      <c r="BW37" s="0" t="n">
        <v>3</v>
      </c>
      <c r="BX37" s="0" t="n">
        <v>1</v>
      </c>
      <c r="BY37" s="0" t="n">
        <v>1</v>
      </c>
      <c r="BZ37" s="0" t="n">
        <v>0</v>
      </c>
      <c r="CA37" s="0" t="n">
        <v>1</v>
      </c>
      <c r="CB37" s="0" t="n">
        <v>3</v>
      </c>
      <c r="CC37" s="0" t="n">
        <v>3</v>
      </c>
      <c r="CD37" s="0" t="n">
        <v>1</v>
      </c>
      <c r="CE37" s="0" t="n">
        <v>2</v>
      </c>
      <c r="CF37" s="0" t="n">
        <v>0</v>
      </c>
      <c r="CG37" s="0" t="n">
        <v>0</v>
      </c>
      <c r="CH37" s="0" t="n">
        <v>2</v>
      </c>
      <c r="CI37" s="0" t="n">
        <v>1</v>
      </c>
      <c r="CJ37" s="0" t="n">
        <v>2</v>
      </c>
      <c r="CK37" s="0" t="n">
        <v>1</v>
      </c>
      <c r="CL37" s="0" t="n">
        <v>2</v>
      </c>
      <c r="CM37" s="0" t="n">
        <v>3</v>
      </c>
      <c r="CN37" s="0" t="n">
        <v>1</v>
      </c>
      <c r="CO37" s="0" t="n">
        <v>2</v>
      </c>
      <c r="CP37" s="0" t="n">
        <v>1</v>
      </c>
      <c r="CQ37" s="0" t="n">
        <v>2</v>
      </c>
      <c r="CR37" s="0" t="n">
        <v>3</v>
      </c>
      <c r="CS37" s="0" t="n">
        <v>2</v>
      </c>
      <c r="CT37" s="0" t="n">
        <v>0</v>
      </c>
      <c r="CU37" s="0" t="n">
        <v>1</v>
      </c>
      <c r="CV37" s="0" t="n">
        <v>1</v>
      </c>
      <c r="CW37" s="0" t="n">
        <v>5</v>
      </c>
      <c r="CX37" s="0" t="n">
        <v>0</v>
      </c>
      <c r="CY37" s="0" t="n">
        <v>3</v>
      </c>
      <c r="CZ37" s="0" t="n">
        <v>1</v>
      </c>
      <c r="DA37" s="0" t="n">
        <v>3</v>
      </c>
      <c r="DB37" s="0" t="n">
        <v>3</v>
      </c>
      <c r="DC37" s="0" t="n">
        <v>0</v>
      </c>
      <c r="DD37" s="0" t="n">
        <v>0</v>
      </c>
      <c r="DE37" s="0" t="n">
        <v>0</v>
      </c>
      <c r="DF37" s="0" t="n">
        <v>1</v>
      </c>
      <c r="DG37" s="0" t="n">
        <v>0</v>
      </c>
      <c r="DH37" s="0" t="n">
        <v>0</v>
      </c>
      <c r="DI37" s="0" t="n">
        <v>4</v>
      </c>
      <c r="DJ37" s="0" t="n">
        <v>3</v>
      </c>
      <c r="DK37" s="0" t="n">
        <v>0</v>
      </c>
      <c r="DL37" s="0" t="n">
        <v>3</v>
      </c>
      <c r="DM37" s="0" t="n">
        <v>0</v>
      </c>
      <c r="DN37" s="0" t="n">
        <v>0</v>
      </c>
      <c r="DO37" s="0" t="n">
        <v>1</v>
      </c>
      <c r="DP37" s="0" t="n">
        <v>5</v>
      </c>
      <c r="DQ37" s="0" t="n">
        <v>2</v>
      </c>
      <c r="DR37" s="0" t="n">
        <v>0</v>
      </c>
      <c r="DS37" s="0" t="n">
        <v>2</v>
      </c>
      <c r="DT37" s="0" t="n">
        <v>0</v>
      </c>
      <c r="DU37" s="0" t="n">
        <v>0</v>
      </c>
      <c r="DV37" s="0" t="n">
        <v>1</v>
      </c>
      <c r="DW37" s="0" t="n">
        <v>1</v>
      </c>
      <c r="DX37" s="0" t="n">
        <v>9</v>
      </c>
      <c r="DY37" s="0" t="n">
        <v>5</v>
      </c>
      <c r="DZ37" s="0" t="n">
        <v>0</v>
      </c>
      <c r="EA37" s="0" t="n">
        <v>1</v>
      </c>
      <c r="EB37" s="0" t="n">
        <v>0</v>
      </c>
      <c r="EC37" s="0" t="n">
        <v>0</v>
      </c>
      <c r="ED37" s="0" t="n">
        <v>0</v>
      </c>
      <c r="EE37" s="0" t="n">
        <v>0</v>
      </c>
      <c r="EF37" s="0" t="n">
        <v>1</v>
      </c>
      <c r="EG37" s="0" t="n">
        <v>1</v>
      </c>
      <c r="EH37" s="0" t="n">
        <v>0</v>
      </c>
      <c r="EI37" s="0" t="n">
        <v>0</v>
      </c>
      <c r="EJ37" s="0" t="n">
        <v>0</v>
      </c>
      <c r="EK37" s="0" t="n">
        <v>0</v>
      </c>
      <c r="EL37" s="0" t="n">
        <v>2</v>
      </c>
      <c r="EM37" s="0" t="n">
        <v>0</v>
      </c>
      <c r="EN37" s="0" t="n">
        <v>0</v>
      </c>
      <c r="EO37" s="0" t="n">
        <v>6</v>
      </c>
      <c r="EP37" s="0" t="n">
        <v>0</v>
      </c>
      <c r="EQ37" s="0" t="n">
        <v>0</v>
      </c>
      <c r="ER37" s="0" t="n">
        <v>2</v>
      </c>
      <c r="ES37" s="0" t="n">
        <v>0</v>
      </c>
      <c r="ET37" s="0" t="n">
        <v>0</v>
      </c>
      <c r="EU37" s="0" t="n">
        <v>0</v>
      </c>
      <c r="EV37" s="0" t="n">
        <v>3</v>
      </c>
      <c r="EW37" s="0" t="n">
        <v>0</v>
      </c>
      <c r="EX37" s="0" t="n">
        <v>1</v>
      </c>
      <c r="EY37" s="0" t="n">
        <v>1</v>
      </c>
      <c r="EZ37" s="0" t="n">
        <v>0</v>
      </c>
      <c r="FA37" s="0" t="n">
        <v>2</v>
      </c>
      <c r="FB37" s="0" t="n">
        <v>1</v>
      </c>
      <c r="FC37" s="0" t="n">
        <v>2</v>
      </c>
      <c r="FD37" s="0" t="n">
        <v>1</v>
      </c>
      <c r="FE37" s="0" t="n">
        <v>0</v>
      </c>
      <c r="FF37" s="0" t="n">
        <v>0</v>
      </c>
      <c r="FG37" s="0" t="n">
        <v>1</v>
      </c>
      <c r="FH37" s="0" t="n">
        <v>1</v>
      </c>
      <c r="FI37" s="0" t="n">
        <v>1</v>
      </c>
      <c r="FJ37" s="0" t="n">
        <v>0</v>
      </c>
      <c r="FK37" s="0" t="n">
        <v>2</v>
      </c>
      <c r="FL37" s="0" t="n">
        <v>4</v>
      </c>
      <c r="FM37" s="0" t="n">
        <v>2</v>
      </c>
      <c r="FN37" s="0" t="n">
        <v>1</v>
      </c>
      <c r="FO37" s="0" t="n">
        <v>1</v>
      </c>
      <c r="FP37" s="0" t="n">
        <v>0</v>
      </c>
      <c r="FQ37" s="0" t="n">
        <v>1</v>
      </c>
      <c r="FR37" s="0" t="n">
        <v>3</v>
      </c>
      <c r="FS37" s="0" t="n">
        <v>1</v>
      </c>
      <c r="FT37" s="0" t="n">
        <v>1</v>
      </c>
      <c r="FU37" s="0" t="n">
        <v>0</v>
      </c>
      <c r="FV37" s="0" t="n">
        <v>3</v>
      </c>
      <c r="FW37" s="0" t="n">
        <v>0</v>
      </c>
      <c r="FX37" s="0" t="n">
        <v>2</v>
      </c>
      <c r="FY37" s="0" t="n">
        <v>0</v>
      </c>
      <c r="FZ37" s="0" t="n">
        <v>1</v>
      </c>
      <c r="GA37" s="0" t="n">
        <v>1</v>
      </c>
      <c r="GB37" s="0" t="n">
        <v>3</v>
      </c>
      <c r="GC37" s="0" t="n">
        <v>5</v>
      </c>
      <c r="GD37" s="0" t="n">
        <v>1</v>
      </c>
      <c r="GE37" s="0" t="n">
        <v>0</v>
      </c>
      <c r="GF37" s="0" t="n">
        <v>2</v>
      </c>
      <c r="GG37" s="0" t="n">
        <v>3</v>
      </c>
      <c r="GH37" s="0" t="n">
        <v>2</v>
      </c>
      <c r="GI37" s="0" t="n">
        <v>1</v>
      </c>
      <c r="GJ37" s="0" t="n">
        <v>0</v>
      </c>
      <c r="GK37" s="0" t="n">
        <v>1</v>
      </c>
      <c r="GL37" s="0" t="n">
        <v>1</v>
      </c>
      <c r="GM37" s="0" t="n">
        <v>0</v>
      </c>
      <c r="GN37" s="0" t="n">
        <v>0</v>
      </c>
      <c r="GO37" s="0" t="n">
        <v>3</v>
      </c>
      <c r="GP37" s="0" t="n">
        <v>1</v>
      </c>
      <c r="GQ37" s="0" t="n">
        <v>0</v>
      </c>
    </row>
    <row r="38" customFormat="false" ht="12" hidden="false" customHeight="false" outlineLevel="0" collapsed="false">
      <c r="A38" s="0" t="n">
        <v>0</v>
      </c>
      <c r="B38" s="0" t="n">
        <v>0</v>
      </c>
      <c r="C38" s="0" t="n">
        <v>0</v>
      </c>
      <c r="D38" s="0" t="n">
        <v>0</v>
      </c>
      <c r="E38" s="0" t="n">
        <v>0</v>
      </c>
      <c r="F38" s="0" t="n">
        <v>0</v>
      </c>
      <c r="G38" s="0" t="n">
        <v>0</v>
      </c>
      <c r="H38" s="0" t="n">
        <v>0</v>
      </c>
      <c r="I38" s="0" t="n">
        <v>0</v>
      </c>
      <c r="J38" s="0" t="n">
        <v>0</v>
      </c>
      <c r="K38" s="0" t="n">
        <v>0</v>
      </c>
      <c r="L38" s="0" t="n">
        <v>0</v>
      </c>
      <c r="M38" s="0" t="n">
        <v>0</v>
      </c>
      <c r="N38" s="0" t="n">
        <v>0</v>
      </c>
      <c r="O38" s="0" t="n">
        <v>0</v>
      </c>
      <c r="P38" s="0" t="n">
        <v>0</v>
      </c>
      <c r="Q38" s="0" t="n">
        <v>0</v>
      </c>
      <c r="R38" s="0" t="n">
        <v>3</v>
      </c>
      <c r="S38" s="0" t="n">
        <v>1</v>
      </c>
      <c r="T38" s="0" t="n">
        <v>0</v>
      </c>
      <c r="U38" s="0" t="n">
        <v>0</v>
      </c>
      <c r="V38" s="0" t="n">
        <v>0</v>
      </c>
      <c r="W38" s="0" t="n">
        <v>0</v>
      </c>
      <c r="X38" s="0" t="n">
        <v>0</v>
      </c>
      <c r="Y38" s="0" t="n">
        <v>0</v>
      </c>
      <c r="Z38" s="0" t="n">
        <v>0</v>
      </c>
      <c r="AA38" s="0" t="n">
        <v>0</v>
      </c>
      <c r="AB38" s="0" t="n">
        <v>0</v>
      </c>
      <c r="AC38" s="0" t="n">
        <v>0</v>
      </c>
      <c r="AD38" s="0" t="n">
        <v>0</v>
      </c>
      <c r="AE38" s="0" t="n">
        <v>0</v>
      </c>
      <c r="AF38" s="0" t="n">
        <v>0</v>
      </c>
      <c r="AG38" s="0" t="n">
        <v>0</v>
      </c>
      <c r="AH38" s="0" t="n">
        <v>0</v>
      </c>
      <c r="AI38" s="0" t="n">
        <v>0</v>
      </c>
      <c r="AJ38" s="0" t="n">
        <v>0</v>
      </c>
      <c r="AK38" s="0" t="n">
        <v>0</v>
      </c>
      <c r="AL38" s="0" t="n">
        <v>4</v>
      </c>
      <c r="AM38" s="0" t="n">
        <v>0</v>
      </c>
      <c r="AN38" s="0" t="n">
        <v>0</v>
      </c>
      <c r="AO38" s="0" t="n">
        <v>0</v>
      </c>
      <c r="AP38" s="0" t="n">
        <v>0</v>
      </c>
      <c r="AQ38" s="0" t="n">
        <v>0</v>
      </c>
      <c r="AR38" s="0" t="n">
        <v>0</v>
      </c>
      <c r="AS38" s="0" t="n">
        <v>0</v>
      </c>
      <c r="AT38" s="0" t="n">
        <v>0</v>
      </c>
      <c r="AU38" s="0" t="n">
        <v>0</v>
      </c>
      <c r="AV38" s="0" t="n">
        <v>0</v>
      </c>
      <c r="AW38" s="0" t="n">
        <v>0</v>
      </c>
      <c r="AX38" s="0" t="n">
        <v>0</v>
      </c>
      <c r="AY38" s="0" t="n">
        <v>0</v>
      </c>
      <c r="AZ38" s="0" t="n">
        <v>0</v>
      </c>
      <c r="BA38" s="0" t="n">
        <v>0</v>
      </c>
      <c r="BB38" s="0" t="n">
        <v>0</v>
      </c>
      <c r="BC38" s="0" t="n">
        <v>0</v>
      </c>
      <c r="BD38" s="0" t="n">
        <v>0</v>
      </c>
      <c r="BE38" s="0" t="n">
        <v>0</v>
      </c>
      <c r="BF38" s="0" t="n">
        <v>0</v>
      </c>
      <c r="BG38" s="0" t="n">
        <v>0</v>
      </c>
      <c r="BH38" s="0" t="n">
        <v>0</v>
      </c>
      <c r="BI38" s="0" t="n">
        <v>0</v>
      </c>
      <c r="BJ38" s="0" t="n">
        <v>0</v>
      </c>
      <c r="BK38" s="0" t="n">
        <v>0</v>
      </c>
      <c r="BL38" s="0" t="n">
        <v>0</v>
      </c>
      <c r="BM38" s="0" t="n">
        <v>0</v>
      </c>
      <c r="BN38" s="0" t="n">
        <v>0</v>
      </c>
      <c r="BO38" s="0" t="n">
        <v>0</v>
      </c>
      <c r="BP38" s="0" t="n">
        <v>0</v>
      </c>
      <c r="BQ38" s="0" t="n">
        <v>0</v>
      </c>
      <c r="BR38" s="0" t="n">
        <v>0</v>
      </c>
      <c r="BS38" s="0" t="n">
        <v>0</v>
      </c>
      <c r="BT38" s="0" t="n">
        <v>0</v>
      </c>
      <c r="BU38" s="0" t="n">
        <v>0</v>
      </c>
      <c r="BV38" s="0" t="n">
        <v>0</v>
      </c>
      <c r="BW38" s="0" t="n">
        <v>0</v>
      </c>
      <c r="BX38" s="0" t="n">
        <v>0</v>
      </c>
      <c r="BY38" s="0" t="n">
        <v>0</v>
      </c>
      <c r="BZ38" s="0" t="n">
        <v>0</v>
      </c>
      <c r="CA38" s="0" t="n">
        <v>0</v>
      </c>
      <c r="CB38" s="0" t="n">
        <v>0</v>
      </c>
      <c r="CC38" s="0" t="n">
        <v>0</v>
      </c>
      <c r="CD38" s="0" t="n">
        <v>1</v>
      </c>
      <c r="CE38" s="0" t="n">
        <v>0</v>
      </c>
      <c r="CF38" s="0" t="n">
        <v>0</v>
      </c>
      <c r="CG38" s="0" t="n">
        <v>0</v>
      </c>
      <c r="CH38" s="0" t="n">
        <v>0</v>
      </c>
      <c r="CI38" s="0" t="n">
        <v>0</v>
      </c>
      <c r="CJ38" s="0" t="n">
        <v>0</v>
      </c>
      <c r="CK38" s="0" t="n">
        <v>0</v>
      </c>
      <c r="CL38" s="0" t="n">
        <v>7</v>
      </c>
      <c r="CM38" s="0" t="n">
        <v>3</v>
      </c>
      <c r="CN38" s="0" t="n">
        <v>0</v>
      </c>
      <c r="CO38" s="0" t="n">
        <v>0</v>
      </c>
      <c r="CP38" s="0" t="n">
        <v>0</v>
      </c>
      <c r="CQ38" s="0" t="n">
        <v>0</v>
      </c>
      <c r="CR38" s="0" t="n">
        <v>0</v>
      </c>
      <c r="CS38" s="0" t="n">
        <v>0</v>
      </c>
      <c r="CT38" s="0" t="n">
        <v>0</v>
      </c>
      <c r="CU38" s="0" t="n">
        <v>0</v>
      </c>
      <c r="CV38" s="0" t="n">
        <v>0</v>
      </c>
      <c r="CW38" s="0" t="n">
        <v>0</v>
      </c>
      <c r="CX38" s="0" t="n">
        <v>0</v>
      </c>
      <c r="CY38" s="0" t="n">
        <v>0</v>
      </c>
      <c r="CZ38" s="0" t="n">
        <v>0</v>
      </c>
      <c r="DA38" s="0" t="n">
        <v>1</v>
      </c>
      <c r="DB38" s="0" t="n">
        <v>0</v>
      </c>
      <c r="DC38" s="0" t="n">
        <v>0</v>
      </c>
      <c r="DD38" s="0" t="n">
        <v>0</v>
      </c>
      <c r="DE38" s="0" t="n">
        <v>0</v>
      </c>
      <c r="DF38" s="0" t="n">
        <v>0</v>
      </c>
      <c r="DG38" s="0" t="n">
        <v>0</v>
      </c>
      <c r="DH38" s="0" t="n">
        <v>0</v>
      </c>
      <c r="DI38" s="0" t="n">
        <v>0</v>
      </c>
      <c r="DJ38" s="0" t="n">
        <v>0</v>
      </c>
      <c r="DK38" s="0" t="n">
        <v>0</v>
      </c>
      <c r="DL38" s="0" t="n">
        <v>0</v>
      </c>
      <c r="DM38" s="0" t="n">
        <v>0</v>
      </c>
      <c r="DN38" s="0" t="n">
        <v>0</v>
      </c>
      <c r="DO38" s="0" t="n">
        <v>0</v>
      </c>
      <c r="DP38" s="0" t="n">
        <v>0</v>
      </c>
      <c r="DQ38" s="0" t="n">
        <v>0</v>
      </c>
      <c r="DR38" s="0" t="n">
        <v>0</v>
      </c>
      <c r="DS38" s="0" t="n">
        <v>0</v>
      </c>
      <c r="DT38" s="0" t="n">
        <v>0</v>
      </c>
      <c r="DU38" s="0" t="n">
        <v>0</v>
      </c>
      <c r="DV38" s="0" t="n">
        <v>0</v>
      </c>
      <c r="DW38" s="0" t="n">
        <v>0</v>
      </c>
      <c r="DX38" s="0" t="n">
        <v>0</v>
      </c>
      <c r="DY38" s="0" t="n">
        <v>0</v>
      </c>
      <c r="DZ38" s="0" t="n">
        <v>0</v>
      </c>
      <c r="EA38" s="0" t="n">
        <v>2</v>
      </c>
      <c r="EB38" s="0" t="n">
        <v>0</v>
      </c>
      <c r="EC38" s="0" t="n">
        <v>0</v>
      </c>
      <c r="ED38" s="0" t="n">
        <v>0</v>
      </c>
      <c r="EE38" s="0" t="n">
        <v>0</v>
      </c>
      <c r="EF38" s="0" t="n">
        <v>0</v>
      </c>
      <c r="EG38" s="0" t="n">
        <v>0</v>
      </c>
      <c r="EH38" s="0" t="n">
        <v>0</v>
      </c>
      <c r="EI38" s="0" t="n">
        <v>0</v>
      </c>
      <c r="EJ38" s="0" t="n">
        <v>0</v>
      </c>
      <c r="EK38" s="0" t="n">
        <v>0</v>
      </c>
      <c r="EL38" s="0" t="n">
        <v>0</v>
      </c>
      <c r="EM38" s="0" t="n">
        <v>0</v>
      </c>
      <c r="EN38" s="0" t="n">
        <v>0</v>
      </c>
      <c r="EO38" s="0" t="n">
        <v>0</v>
      </c>
      <c r="EP38" s="0" t="n">
        <v>0</v>
      </c>
      <c r="EQ38" s="0" t="n">
        <v>0</v>
      </c>
      <c r="ER38" s="0" t="n">
        <v>0</v>
      </c>
      <c r="ES38" s="0" t="n">
        <v>0</v>
      </c>
      <c r="ET38" s="0" t="n">
        <v>0</v>
      </c>
      <c r="EU38" s="0" t="n">
        <v>0</v>
      </c>
      <c r="EV38" s="0" t="n">
        <v>0</v>
      </c>
      <c r="EW38" s="0" t="n">
        <v>0</v>
      </c>
      <c r="EX38" s="0" t="n">
        <v>0</v>
      </c>
      <c r="EY38" s="0" t="n">
        <v>0</v>
      </c>
      <c r="EZ38" s="0" t="n">
        <v>0</v>
      </c>
      <c r="FA38" s="0" t="n">
        <v>0</v>
      </c>
      <c r="FB38" s="0" t="n">
        <v>0</v>
      </c>
      <c r="FC38" s="0" t="n">
        <v>0</v>
      </c>
      <c r="FD38" s="0" t="n">
        <v>0</v>
      </c>
      <c r="FE38" s="0" t="n">
        <v>0</v>
      </c>
      <c r="FF38" s="0" t="n">
        <v>0</v>
      </c>
      <c r="FG38" s="0" t="n">
        <v>0</v>
      </c>
      <c r="FH38" s="0" t="n">
        <v>0</v>
      </c>
      <c r="FI38" s="0" t="n">
        <v>0</v>
      </c>
      <c r="FJ38" s="0" t="n">
        <v>0</v>
      </c>
      <c r="FK38" s="0" t="n">
        <v>0</v>
      </c>
      <c r="FL38" s="0" t="n">
        <v>0</v>
      </c>
      <c r="FM38" s="0" t="n">
        <v>0</v>
      </c>
      <c r="FN38" s="0" t="n">
        <v>0</v>
      </c>
      <c r="FO38" s="0" t="n">
        <v>0</v>
      </c>
      <c r="FP38" s="0" t="n">
        <v>0</v>
      </c>
      <c r="FQ38" s="0" t="n">
        <v>0</v>
      </c>
      <c r="FR38" s="0" t="n">
        <v>0</v>
      </c>
      <c r="FS38" s="0" t="n">
        <v>0</v>
      </c>
      <c r="FT38" s="0" t="n">
        <v>0</v>
      </c>
      <c r="FU38" s="0" t="n">
        <v>0</v>
      </c>
      <c r="FV38" s="0" t="n">
        <v>0</v>
      </c>
      <c r="FW38" s="0" t="n">
        <v>0</v>
      </c>
      <c r="FX38" s="0" t="n">
        <v>0</v>
      </c>
      <c r="FY38" s="0" t="n">
        <v>0</v>
      </c>
      <c r="FZ38" s="0" t="n">
        <v>0</v>
      </c>
      <c r="GA38" s="0" t="n">
        <v>0</v>
      </c>
      <c r="GB38" s="0" t="n">
        <v>0</v>
      </c>
      <c r="GC38" s="0" t="n">
        <v>0</v>
      </c>
      <c r="GD38" s="0" t="n">
        <v>0</v>
      </c>
      <c r="GE38" s="0" t="n">
        <v>0</v>
      </c>
      <c r="GF38" s="0" t="n">
        <v>0</v>
      </c>
      <c r="GG38" s="0" t="n">
        <v>0</v>
      </c>
      <c r="GH38" s="0" t="n">
        <v>0</v>
      </c>
      <c r="GI38" s="0" t="n">
        <v>0</v>
      </c>
      <c r="GJ38" s="0" t="n">
        <v>0</v>
      </c>
      <c r="GK38" s="0" t="n">
        <v>3</v>
      </c>
      <c r="GL38" s="0" t="n">
        <v>0</v>
      </c>
      <c r="GM38" s="0" t="n">
        <v>0</v>
      </c>
      <c r="GN38" s="0" t="n">
        <v>0</v>
      </c>
      <c r="GO38" s="0" t="n">
        <v>0</v>
      </c>
      <c r="GP38" s="0" t="n">
        <v>0</v>
      </c>
      <c r="GQ38" s="0" t="n">
        <v>0</v>
      </c>
    </row>
    <row r="39" customFormat="false" ht="12" hidden="false" customHeight="false" outlineLevel="0" collapsed="false">
      <c r="A39" s="0" t="n">
        <v>0</v>
      </c>
      <c r="B39" s="0" t="n">
        <v>0</v>
      </c>
      <c r="C39" s="0" t="n">
        <v>0</v>
      </c>
      <c r="D39" s="0" t="n">
        <v>1</v>
      </c>
      <c r="E39" s="0" t="n">
        <v>0</v>
      </c>
      <c r="F39" s="0" t="n">
        <v>1</v>
      </c>
      <c r="G39" s="0" t="n">
        <v>3</v>
      </c>
      <c r="H39" s="0" t="n">
        <v>0</v>
      </c>
      <c r="I39" s="0" t="n">
        <v>0</v>
      </c>
      <c r="J39" s="0" t="n">
        <v>3</v>
      </c>
      <c r="K39" s="0" t="n">
        <v>4</v>
      </c>
      <c r="L39" s="0" t="n">
        <v>1</v>
      </c>
      <c r="M39" s="0" t="n">
        <v>5</v>
      </c>
      <c r="N39" s="0" t="n">
        <v>0</v>
      </c>
      <c r="O39" s="0" t="n">
        <v>0</v>
      </c>
      <c r="P39" s="0" t="n">
        <v>0</v>
      </c>
      <c r="Q39" s="0" t="n">
        <v>0</v>
      </c>
      <c r="R39" s="0" t="n">
        <v>1</v>
      </c>
      <c r="S39" s="0" t="n">
        <v>1</v>
      </c>
      <c r="T39" s="0" t="n">
        <v>0</v>
      </c>
      <c r="U39" s="0" t="n">
        <v>0</v>
      </c>
      <c r="V39" s="0" t="n">
        <v>0</v>
      </c>
      <c r="W39" s="0" t="n">
        <v>0</v>
      </c>
      <c r="X39" s="0" t="n">
        <v>0</v>
      </c>
      <c r="Y39" s="0" t="n">
        <v>0</v>
      </c>
      <c r="Z39" s="0" t="n">
        <v>6</v>
      </c>
      <c r="AA39" s="0" t="n">
        <v>0</v>
      </c>
      <c r="AB39" s="0" t="n">
        <v>0</v>
      </c>
      <c r="AC39" s="0" t="n">
        <v>0</v>
      </c>
      <c r="AD39" s="0" t="n">
        <v>2</v>
      </c>
      <c r="AE39" s="0" t="n">
        <v>0</v>
      </c>
      <c r="AF39" s="0" t="n">
        <v>0</v>
      </c>
      <c r="AG39" s="0" t="n">
        <v>1</v>
      </c>
      <c r="AH39" s="0" t="n">
        <v>2</v>
      </c>
      <c r="AI39" s="0" t="n">
        <v>0</v>
      </c>
      <c r="AJ39" s="0" t="n">
        <v>0</v>
      </c>
      <c r="AK39" s="0" t="n">
        <v>0</v>
      </c>
      <c r="AL39" s="0" t="n">
        <v>1</v>
      </c>
      <c r="AM39" s="0" t="n">
        <v>2</v>
      </c>
      <c r="AN39" s="0" t="n">
        <v>3</v>
      </c>
      <c r="AO39" s="0" t="n">
        <v>0</v>
      </c>
      <c r="AP39" s="0" t="n">
        <v>0</v>
      </c>
      <c r="AQ39" s="0" t="n">
        <v>1</v>
      </c>
      <c r="AR39" s="0" t="n">
        <v>0</v>
      </c>
      <c r="AS39" s="0" t="n">
        <v>0</v>
      </c>
      <c r="AT39" s="0" t="n">
        <v>0</v>
      </c>
      <c r="AU39" s="0" t="n">
        <v>0</v>
      </c>
      <c r="AV39" s="0" t="n">
        <v>0</v>
      </c>
      <c r="AW39" s="0" t="n">
        <v>4</v>
      </c>
      <c r="AX39" s="0" t="n">
        <v>0</v>
      </c>
      <c r="AY39" s="0" t="n">
        <v>0</v>
      </c>
      <c r="AZ39" s="0" t="n">
        <v>3</v>
      </c>
      <c r="BA39" s="0" t="n">
        <v>0</v>
      </c>
      <c r="BB39" s="0" t="n">
        <v>0</v>
      </c>
      <c r="BC39" s="0" t="n">
        <v>0</v>
      </c>
      <c r="BD39" s="0" t="n">
        <v>0</v>
      </c>
      <c r="BE39" s="0" t="n">
        <v>1</v>
      </c>
      <c r="BF39" s="0" t="n">
        <v>2</v>
      </c>
      <c r="BG39" s="0" t="n">
        <v>5</v>
      </c>
      <c r="BH39" s="0" t="n">
        <v>3</v>
      </c>
      <c r="BI39" s="0" t="n">
        <v>1</v>
      </c>
      <c r="BJ39" s="0" t="n">
        <v>1</v>
      </c>
      <c r="BK39" s="0" t="n">
        <v>1</v>
      </c>
      <c r="BL39" s="0" t="n">
        <v>0</v>
      </c>
      <c r="BM39" s="0" t="n">
        <v>7</v>
      </c>
      <c r="BN39" s="0" t="n">
        <v>1</v>
      </c>
      <c r="BO39" s="0" t="n">
        <v>1</v>
      </c>
      <c r="BP39" s="0" t="n">
        <v>7</v>
      </c>
      <c r="BQ39" s="0" t="n">
        <v>0</v>
      </c>
      <c r="BR39" s="0" t="n">
        <v>1</v>
      </c>
      <c r="BS39" s="0" t="n">
        <v>3</v>
      </c>
      <c r="BT39" s="0" t="n">
        <v>0</v>
      </c>
      <c r="BU39" s="0" t="n">
        <v>1</v>
      </c>
      <c r="BV39" s="0" t="n">
        <v>0</v>
      </c>
      <c r="BW39" s="0" t="n">
        <v>3</v>
      </c>
      <c r="BX39" s="0" t="n">
        <v>0</v>
      </c>
      <c r="BY39" s="0" t="n">
        <v>4</v>
      </c>
      <c r="BZ39" s="0" t="n">
        <v>1</v>
      </c>
      <c r="CA39" s="0" t="n">
        <v>0</v>
      </c>
      <c r="CB39" s="0" t="n">
        <v>0</v>
      </c>
      <c r="CC39" s="0" t="n">
        <v>2</v>
      </c>
      <c r="CD39" s="0" t="n">
        <v>3</v>
      </c>
      <c r="CE39" s="0" t="n">
        <v>2</v>
      </c>
      <c r="CF39" s="0" t="n">
        <v>0</v>
      </c>
      <c r="CG39" s="0" t="n">
        <v>0</v>
      </c>
      <c r="CH39" s="0" t="n">
        <v>0</v>
      </c>
      <c r="CI39" s="0" t="n">
        <v>0</v>
      </c>
      <c r="CJ39" s="0" t="n">
        <v>2</v>
      </c>
      <c r="CK39" s="0" t="n">
        <v>2</v>
      </c>
      <c r="CL39" s="0" t="n">
        <v>7</v>
      </c>
      <c r="CM39" s="0" t="n">
        <v>4</v>
      </c>
      <c r="CN39" s="0" t="n">
        <v>3</v>
      </c>
      <c r="CO39" s="0" t="n">
        <v>1</v>
      </c>
      <c r="CP39" s="0" t="n">
        <v>1</v>
      </c>
      <c r="CQ39" s="0" t="n">
        <v>2</v>
      </c>
      <c r="CR39" s="0" t="n">
        <v>0</v>
      </c>
      <c r="CS39" s="0" t="n">
        <v>2</v>
      </c>
      <c r="CT39" s="0" t="n">
        <v>0</v>
      </c>
      <c r="CU39" s="0" t="n">
        <v>0</v>
      </c>
      <c r="CV39" s="0" t="n">
        <v>0</v>
      </c>
      <c r="CW39" s="0" t="n">
        <v>0</v>
      </c>
      <c r="CX39" s="0" t="n">
        <v>0</v>
      </c>
      <c r="CY39" s="0" t="n">
        <v>0</v>
      </c>
      <c r="CZ39" s="0" t="n">
        <v>1</v>
      </c>
      <c r="DA39" s="0" t="n">
        <v>1</v>
      </c>
      <c r="DB39" s="0" t="n">
        <v>1</v>
      </c>
      <c r="DC39" s="0" t="n">
        <v>0</v>
      </c>
      <c r="DD39" s="0" t="n">
        <v>0</v>
      </c>
      <c r="DE39" s="0" t="n">
        <v>0</v>
      </c>
      <c r="DF39" s="0" t="n">
        <v>1</v>
      </c>
      <c r="DG39" s="0" t="n">
        <v>2</v>
      </c>
      <c r="DH39" s="0" t="n">
        <v>0</v>
      </c>
      <c r="DI39" s="0" t="n">
        <v>4</v>
      </c>
      <c r="DJ39" s="0" t="n">
        <v>1</v>
      </c>
      <c r="DK39" s="0" t="n">
        <v>0</v>
      </c>
      <c r="DL39" s="0" t="n">
        <v>2</v>
      </c>
      <c r="DM39" s="0" t="n">
        <v>1</v>
      </c>
      <c r="DN39" s="0" t="n">
        <v>0</v>
      </c>
      <c r="DO39" s="0" t="n">
        <v>2</v>
      </c>
      <c r="DP39" s="0" t="n">
        <v>0</v>
      </c>
      <c r="DQ39" s="0" t="n">
        <v>1</v>
      </c>
      <c r="DR39" s="0" t="n">
        <v>0</v>
      </c>
      <c r="DS39" s="0" t="n">
        <v>1</v>
      </c>
      <c r="DT39" s="0" t="n">
        <v>0</v>
      </c>
      <c r="DU39" s="0" t="n">
        <v>0</v>
      </c>
      <c r="DV39" s="0" t="n">
        <v>0</v>
      </c>
      <c r="DW39" s="0" t="n">
        <v>0</v>
      </c>
      <c r="DX39" s="0" t="n">
        <v>0</v>
      </c>
      <c r="DY39" s="0" t="n">
        <v>0</v>
      </c>
      <c r="DZ39" s="0" t="n">
        <v>0</v>
      </c>
      <c r="EA39" s="0" t="n">
        <v>0</v>
      </c>
      <c r="EB39" s="0" t="n">
        <v>0</v>
      </c>
      <c r="EC39" s="0" t="n">
        <v>0</v>
      </c>
      <c r="ED39" s="0" t="n">
        <v>1</v>
      </c>
      <c r="EE39" s="0" t="n">
        <v>0</v>
      </c>
      <c r="EF39" s="0" t="n">
        <v>0</v>
      </c>
      <c r="EG39" s="0" t="n">
        <v>1</v>
      </c>
      <c r="EH39" s="0" t="n">
        <v>0</v>
      </c>
      <c r="EI39" s="0" t="n">
        <v>0</v>
      </c>
      <c r="EJ39" s="0" t="n">
        <v>0</v>
      </c>
      <c r="EK39" s="0" t="n">
        <v>0</v>
      </c>
      <c r="EL39" s="0" t="n">
        <v>2</v>
      </c>
      <c r="EM39" s="0" t="n">
        <v>0</v>
      </c>
      <c r="EN39" s="0" t="n">
        <v>0</v>
      </c>
      <c r="EO39" s="0" t="n">
        <v>0</v>
      </c>
      <c r="EP39" s="0" t="n">
        <v>0</v>
      </c>
      <c r="EQ39" s="0" t="n">
        <v>2</v>
      </c>
      <c r="ER39" s="0" t="n">
        <v>2</v>
      </c>
      <c r="ES39" s="0" t="n">
        <v>2</v>
      </c>
      <c r="ET39" s="0" t="n">
        <v>0</v>
      </c>
      <c r="EU39" s="0" t="n">
        <v>0</v>
      </c>
      <c r="EV39" s="0" t="n">
        <v>3</v>
      </c>
      <c r="EW39" s="0" t="n">
        <v>0</v>
      </c>
      <c r="EX39" s="0" t="n">
        <v>2</v>
      </c>
      <c r="EY39" s="0" t="n">
        <v>0</v>
      </c>
      <c r="EZ39" s="0" t="n">
        <v>0</v>
      </c>
      <c r="FA39" s="0" t="n">
        <v>0</v>
      </c>
      <c r="FB39" s="0" t="n">
        <v>2</v>
      </c>
      <c r="FC39" s="0" t="n">
        <v>2</v>
      </c>
      <c r="FD39" s="0" t="n">
        <v>0</v>
      </c>
      <c r="FE39" s="0" t="n">
        <v>0</v>
      </c>
      <c r="FF39" s="0" t="n">
        <v>0</v>
      </c>
      <c r="FG39" s="0" t="n">
        <v>1</v>
      </c>
      <c r="FH39" s="0" t="n">
        <v>1</v>
      </c>
      <c r="FI39" s="0" t="n">
        <v>1</v>
      </c>
      <c r="FJ39" s="0" t="n">
        <v>2</v>
      </c>
      <c r="FK39" s="0" t="n">
        <v>2</v>
      </c>
      <c r="FL39" s="0" t="n">
        <v>0</v>
      </c>
      <c r="FM39" s="0" t="n">
        <v>0</v>
      </c>
      <c r="FN39" s="0" t="n">
        <v>0</v>
      </c>
      <c r="FO39" s="0" t="n">
        <v>0</v>
      </c>
      <c r="FP39" s="0" t="n">
        <v>0</v>
      </c>
      <c r="FQ39" s="0" t="n">
        <v>0</v>
      </c>
      <c r="FR39" s="0" t="n">
        <v>1</v>
      </c>
      <c r="FS39" s="0" t="n">
        <v>2</v>
      </c>
      <c r="FT39" s="0" t="n">
        <v>0</v>
      </c>
      <c r="FU39" s="0" t="n">
        <v>0</v>
      </c>
      <c r="FV39" s="0" t="n">
        <v>0</v>
      </c>
      <c r="FW39" s="0" t="n">
        <v>0</v>
      </c>
      <c r="FX39" s="0" t="n">
        <v>0</v>
      </c>
      <c r="FY39" s="0" t="n">
        <v>0</v>
      </c>
      <c r="FZ39" s="0" t="n">
        <v>0</v>
      </c>
      <c r="GA39" s="0" t="n">
        <v>0</v>
      </c>
      <c r="GB39" s="0" t="n">
        <v>0</v>
      </c>
      <c r="GC39" s="0" t="n">
        <v>1</v>
      </c>
      <c r="GD39" s="0" t="n">
        <v>1</v>
      </c>
      <c r="GE39" s="0" t="n">
        <v>0</v>
      </c>
      <c r="GF39" s="0" t="n">
        <v>0</v>
      </c>
      <c r="GG39" s="0" t="n">
        <v>2</v>
      </c>
      <c r="GH39" s="0" t="n">
        <v>0</v>
      </c>
      <c r="GI39" s="0" t="n">
        <v>0</v>
      </c>
      <c r="GJ39" s="0" t="n">
        <v>0</v>
      </c>
      <c r="GK39" s="0" t="n">
        <v>5</v>
      </c>
      <c r="GL39" s="0" t="n">
        <v>1</v>
      </c>
      <c r="GM39" s="0" t="n">
        <v>0</v>
      </c>
      <c r="GN39" s="0" t="n">
        <v>0</v>
      </c>
      <c r="GO39" s="0" t="n">
        <v>3</v>
      </c>
      <c r="GP39" s="0" t="n">
        <v>0</v>
      </c>
      <c r="GQ39" s="0" t="n">
        <v>0</v>
      </c>
    </row>
    <row r="40" customFormat="false" ht="12" hidden="false" customHeight="false" outlineLevel="0" collapsed="false">
      <c r="A40" s="0" t="n">
        <v>5</v>
      </c>
      <c r="B40" s="0" t="n">
        <v>5</v>
      </c>
      <c r="C40" s="0" t="n">
        <v>0</v>
      </c>
      <c r="D40" s="0" t="n">
        <v>0</v>
      </c>
      <c r="E40" s="0" t="n">
        <v>2</v>
      </c>
      <c r="F40" s="0" t="n">
        <v>0</v>
      </c>
      <c r="G40" s="0" t="n">
        <v>1</v>
      </c>
      <c r="H40" s="0" t="n">
        <v>0</v>
      </c>
      <c r="I40" s="0" t="n">
        <v>0</v>
      </c>
      <c r="J40" s="0" t="n">
        <v>1</v>
      </c>
      <c r="K40" s="0" t="n">
        <v>1</v>
      </c>
      <c r="L40" s="0" t="n">
        <v>0</v>
      </c>
      <c r="M40" s="0" t="n">
        <v>0</v>
      </c>
      <c r="N40" s="0" t="n">
        <v>0</v>
      </c>
      <c r="O40" s="0" t="n">
        <v>0</v>
      </c>
      <c r="P40" s="0" t="n">
        <v>0</v>
      </c>
      <c r="Q40" s="0" t="n">
        <v>0</v>
      </c>
      <c r="R40" s="0" t="n">
        <v>0</v>
      </c>
      <c r="S40" s="0" t="n">
        <v>0</v>
      </c>
      <c r="T40" s="0" t="n">
        <v>0</v>
      </c>
      <c r="U40" s="0" t="n">
        <v>0</v>
      </c>
      <c r="V40" s="0" t="n">
        <v>0</v>
      </c>
      <c r="W40" s="0" t="n">
        <v>0</v>
      </c>
      <c r="X40" s="0" t="n">
        <v>0</v>
      </c>
      <c r="Y40" s="0" t="n">
        <v>0</v>
      </c>
      <c r="Z40" s="0" t="n">
        <v>0</v>
      </c>
      <c r="AA40" s="0" t="n">
        <v>0</v>
      </c>
      <c r="AB40" s="0" t="n">
        <v>0</v>
      </c>
      <c r="AC40" s="0" t="n">
        <v>0</v>
      </c>
      <c r="AD40" s="0" t="n">
        <v>0</v>
      </c>
      <c r="AE40" s="0" t="n">
        <v>0</v>
      </c>
      <c r="AF40" s="0" t="n">
        <v>0</v>
      </c>
      <c r="AG40" s="0" t="n">
        <v>0</v>
      </c>
      <c r="AH40" s="0" t="n">
        <v>0</v>
      </c>
      <c r="AI40" s="0" t="n">
        <v>0</v>
      </c>
      <c r="AJ40" s="0" t="n">
        <v>0</v>
      </c>
      <c r="AK40" s="0" t="n">
        <v>1</v>
      </c>
      <c r="AL40" s="0" t="n">
        <v>4</v>
      </c>
      <c r="AM40" s="0" t="n">
        <v>2</v>
      </c>
      <c r="AN40" s="0" t="n">
        <v>1</v>
      </c>
      <c r="AO40" s="0" t="n">
        <v>0</v>
      </c>
      <c r="AP40" s="0" t="n">
        <v>0</v>
      </c>
      <c r="AQ40" s="0" t="n">
        <v>0</v>
      </c>
      <c r="AR40" s="0" t="n">
        <v>2</v>
      </c>
      <c r="AS40" s="0" t="n">
        <v>0</v>
      </c>
      <c r="AT40" s="0" t="n">
        <v>9</v>
      </c>
      <c r="AU40" s="0" t="n">
        <v>0</v>
      </c>
      <c r="AV40" s="0" t="n">
        <v>0</v>
      </c>
      <c r="AW40" s="0" t="n">
        <v>0</v>
      </c>
      <c r="AX40" s="0" t="n">
        <v>0</v>
      </c>
      <c r="AY40" s="0" t="n">
        <v>2</v>
      </c>
      <c r="AZ40" s="0" t="n">
        <v>0</v>
      </c>
      <c r="BA40" s="0" t="n">
        <v>0</v>
      </c>
      <c r="BB40" s="0" t="n">
        <v>0</v>
      </c>
      <c r="BC40" s="0" t="n">
        <v>0</v>
      </c>
      <c r="BD40" s="0" t="n">
        <v>0</v>
      </c>
      <c r="BE40" s="0" t="n">
        <v>0</v>
      </c>
      <c r="BF40" s="0" t="n">
        <v>2</v>
      </c>
      <c r="BG40" s="0" t="n">
        <v>5</v>
      </c>
      <c r="BH40" s="0" t="n">
        <v>3</v>
      </c>
      <c r="BI40" s="0" t="n">
        <v>0</v>
      </c>
      <c r="BJ40" s="0" t="n">
        <v>0</v>
      </c>
      <c r="BK40" s="0" t="n">
        <v>0</v>
      </c>
      <c r="BL40" s="0" t="n">
        <v>0</v>
      </c>
      <c r="BM40" s="0" t="n">
        <v>0</v>
      </c>
      <c r="BN40" s="0" t="n">
        <v>0</v>
      </c>
      <c r="BO40" s="0" t="n">
        <v>2</v>
      </c>
      <c r="BP40" s="0" t="n">
        <v>3</v>
      </c>
      <c r="BQ40" s="0" t="n">
        <v>0</v>
      </c>
      <c r="BR40" s="0" t="n">
        <v>0</v>
      </c>
      <c r="BS40" s="0" t="n">
        <v>0</v>
      </c>
      <c r="BT40" s="0" t="n">
        <v>0</v>
      </c>
      <c r="BU40" s="0" t="n">
        <v>1</v>
      </c>
      <c r="BV40" s="0" t="n">
        <v>0</v>
      </c>
      <c r="BW40" s="0" t="n">
        <v>0</v>
      </c>
      <c r="BX40" s="0" t="n">
        <v>0</v>
      </c>
      <c r="BY40" s="0" t="n">
        <v>0</v>
      </c>
      <c r="BZ40" s="0" t="n">
        <v>0</v>
      </c>
      <c r="CA40" s="0" t="n">
        <v>0</v>
      </c>
      <c r="CB40" s="0" t="n">
        <v>0</v>
      </c>
      <c r="CC40" s="0" t="n">
        <v>1</v>
      </c>
      <c r="CD40" s="0" t="n">
        <v>8</v>
      </c>
      <c r="CE40" s="0" t="n">
        <v>4</v>
      </c>
      <c r="CF40" s="0" t="n">
        <v>0</v>
      </c>
      <c r="CG40" s="0" t="n">
        <v>0</v>
      </c>
      <c r="CH40" s="0" t="n">
        <v>1</v>
      </c>
      <c r="CI40" s="0" t="n">
        <v>0</v>
      </c>
      <c r="CJ40" s="0" t="n">
        <v>0</v>
      </c>
      <c r="CK40" s="0" t="n">
        <v>1</v>
      </c>
      <c r="CL40" s="0" t="n">
        <v>2</v>
      </c>
      <c r="CM40" s="0" t="n">
        <v>0</v>
      </c>
      <c r="CN40" s="0" t="n">
        <v>0</v>
      </c>
      <c r="CO40" s="0" t="n">
        <v>0</v>
      </c>
      <c r="CP40" s="0" t="n">
        <v>0</v>
      </c>
      <c r="CQ40" s="0" t="n">
        <v>0</v>
      </c>
      <c r="CR40" s="0" t="n">
        <v>1</v>
      </c>
      <c r="CS40" s="0" t="n">
        <v>0</v>
      </c>
      <c r="CT40" s="0" t="n">
        <v>0</v>
      </c>
      <c r="CU40" s="0" t="n">
        <v>2</v>
      </c>
      <c r="CV40" s="0" t="n">
        <v>2</v>
      </c>
      <c r="CW40" s="0" t="n">
        <v>1</v>
      </c>
      <c r="CX40" s="0" t="n">
        <v>2</v>
      </c>
      <c r="CY40" s="0" t="n">
        <v>4</v>
      </c>
      <c r="CZ40" s="0" t="n">
        <v>2</v>
      </c>
      <c r="DA40" s="0" t="n">
        <v>1</v>
      </c>
      <c r="DB40" s="0" t="n">
        <v>0</v>
      </c>
      <c r="DC40" s="0" t="n">
        <v>0</v>
      </c>
      <c r="DD40" s="0" t="n">
        <v>1</v>
      </c>
      <c r="DE40" s="0" t="n">
        <v>0</v>
      </c>
      <c r="DF40" s="0" t="n">
        <v>0</v>
      </c>
      <c r="DG40" s="0" t="n">
        <v>0</v>
      </c>
      <c r="DH40" s="0" t="n">
        <v>0</v>
      </c>
      <c r="DI40" s="0" t="n">
        <v>0</v>
      </c>
      <c r="DJ40" s="0" t="n">
        <v>0</v>
      </c>
      <c r="DK40" s="0" t="n">
        <v>0</v>
      </c>
      <c r="DL40" s="0" t="n">
        <v>4</v>
      </c>
      <c r="DM40" s="0" t="n">
        <v>0</v>
      </c>
      <c r="DN40" s="0" t="n">
        <v>0</v>
      </c>
      <c r="DO40" s="0" t="n">
        <v>7</v>
      </c>
      <c r="DP40" s="0" t="n">
        <v>0</v>
      </c>
      <c r="DQ40" s="0" t="n">
        <v>1</v>
      </c>
      <c r="DR40" s="0" t="n">
        <v>0</v>
      </c>
      <c r="DS40" s="0" t="n">
        <v>0</v>
      </c>
      <c r="DT40" s="0" t="n">
        <v>0</v>
      </c>
      <c r="DU40" s="0" t="n">
        <v>0</v>
      </c>
      <c r="DV40" s="0" t="n">
        <v>0</v>
      </c>
      <c r="DW40" s="0" t="n">
        <v>0</v>
      </c>
      <c r="DX40" s="0" t="n">
        <v>0</v>
      </c>
      <c r="DY40" s="0" t="n">
        <v>0</v>
      </c>
      <c r="DZ40" s="0" t="n">
        <v>0</v>
      </c>
      <c r="EA40" s="0" t="n">
        <v>1</v>
      </c>
      <c r="EB40" s="0" t="n">
        <v>0</v>
      </c>
      <c r="EC40" s="0" t="n">
        <v>0</v>
      </c>
      <c r="ED40" s="0" t="n">
        <v>0</v>
      </c>
      <c r="EE40" s="0" t="n">
        <v>0</v>
      </c>
      <c r="EF40" s="0" t="n">
        <v>0</v>
      </c>
      <c r="EG40" s="0" t="n">
        <v>0</v>
      </c>
      <c r="EH40" s="0" t="n">
        <v>0</v>
      </c>
      <c r="EI40" s="0" t="n">
        <v>0</v>
      </c>
      <c r="EJ40" s="0" t="n">
        <v>0</v>
      </c>
      <c r="EK40" s="0" t="n">
        <v>0</v>
      </c>
      <c r="EL40" s="0" t="n">
        <v>0</v>
      </c>
      <c r="EM40" s="0" t="n">
        <v>0</v>
      </c>
      <c r="EN40" s="0" t="n">
        <v>0</v>
      </c>
      <c r="EO40" s="0" t="n">
        <v>0</v>
      </c>
      <c r="EP40" s="0" t="n">
        <v>0</v>
      </c>
      <c r="EQ40" s="0" t="n">
        <v>5</v>
      </c>
      <c r="ER40" s="0" t="n">
        <v>0</v>
      </c>
      <c r="ES40" s="0" t="n">
        <v>0</v>
      </c>
      <c r="ET40" s="0" t="n">
        <v>0</v>
      </c>
      <c r="EU40" s="0" t="n">
        <v>0</v>
      </c>
      <c r="EV40" s="0" t="n">
        <v>2</v>
      </c>
      <c r="EW40" s="0" t="n">
        <v>6</v>
      </c>
      <c r="EX40" s="0" t="n">
        <v>5</v>
      </c>
      <c r="EY40" s="0" t="n">
        <v>0</v>
      </c>
      <c r="EZ40" s="0" t="n">
        <v>1</v>
      </c>
      <c r="FA40" s="0" t="n">
        <v>0</v>
      </c>
      <c r="FB40" s="0" t="n">
        <v>0</v>
      </c>
      <c r="FC40" s="0" t="n">
        <v>0</v>
      </c>
      <c r="FD40" s="0" t="n">
        <v>0</v>
      </c>
      <c r="FE40" s="0" t="n">
        <v>0</v>
      </c>
      <c r="FF40" s="0" t="n">
        <v>0</v>
      </c>
      <c r="FG40" s="0" t="n">
        <v>0</v>
      </c>
      <c r="FH40" s="0" t="n">
        <v>1</v>
      </c>
      <c r="FI40" s="0" t="n">
        <v>0</v>
      </c>
      <c r="FJ40" s="0" t="n">
        <v>0</v>
      </c>
      <c r="FK40" s="0" t="n">
        <v>0</v>
      </c>
      <c r="FL40" s="0" t="n">
        <v>0</v>
      </c>
      <c r="FM40" s="0" t="n">
        <v>0</v>
      </c>
      <c r="FN40" s="0" t="n">
        <v>0</v>
      </c>
      <c r="FO40" s="0" t="n">
        <v>0</v>
      </c>
      <c r="FP40" s="0" t="n">
        <v>0</v>
      </c>
      <c r="FQ40" s="0" t="n">
        <v>0</v>
      </c>
      <c r="FR40" s="0" t="n">
        <v>0</v>
      </c>
      <c r="FS40" s="0" t="n">
        <v>0</v>
      </c>
      <c r="FT40" s="0" t="n">
        <v>0</v>
      </c>
      <c r="FU40" s="0" t="n">
        <v>1</v>
      </c>
      <c r="FV40" s="0" t="n">
        <v>0</v>
      </c>
      <c r="FW40" s="0" t="n">
        <v>0</v>
      </c>
      <c r="FX40" s="0" t="n">
        <v>1</v>
      </c>
      <c r="FY40" s="0" t="n">
        <v>0</v>
      </c>
      <c r="FZ40" s="0" t="n">
        <v>0</v>
      </c>
      <c r="GA40" s="0" t="n">
        <v>2</v>
      </c>
      <c r="GB40" s="0" t="n">
        <v>0</v>
      </c>
      <c r="GC40" s="0" t="n">
        <v>1</v>
      </c>
      <c r="GD40" s="0" t="n">
        <v>2</v>
      </c>
      <c r="GE40" s="0" t="n">
        <v>0</v>
      </c>
      <c r="GF40" s="0" t="n">
        <v>0</v>
      </c>
      <c r="GG40" s="0" t="n">
        <v>0</v>
      </c>
      <c r="GH40" s="0" t="n">
        <v>0</v>
      </c>
      <c r="GI40" s="0" t="n">
        <v>0</v>
      </c>
      <c r="GJ40" s="0" t="n">
        <v>0</v>
      </c>
      <c r="GK40" s="0" t="n">
        <v>0</v>
      </c>
      <c r="GL40" s="0" t="n">
        <v>0</v>
      </c>
      <c r="GM40" s="0" t="n">
        <v>0</v>
      </c>
      <c r="GN40" s="0" t="n">
        <v>0</v>
      </c>
      <c r="GO40" s="0" t="n">
        <v>1</v>
      </c>
      <c r="GP40" s="0" t="n">
        <v>0</v>
      </c>
      <c r="GQ40" s="0" t="n">
        <v>0</v>
      </c>
    </row>
    <row r="41" customFormat="false" ht="12" hidden="false" customHeight="false" outlineLevel="0" collapsed="false">
      <c r="A41" s="0" t="n">
        <v>0</v>
      </c>
      <c r="B41" s="0" t="n">
        <v>0</v>
      </c>
      <c r="C41" s="0" t="n">
        <v>1</v>
      </c>
      <c r="D41" s="0" t="n">
        <v>4</v>
      </c>
      <c r="E41" s="0" t="n">
        <v>0</v>
      </c>
      <c r="F41" s="0" t="n">
        <v>1</v>
      </c>
      <c r="G41" s="0" t="n">
        <v>2</v>
      </c>
      <c r="H41" s="0" t="n">
        <v>0</v>
      </c>
      <c r="I41" s="0" t="n">
        <v>0</v>
      </c>
      <c r="J41" s="0" t="n">
        <v>0</v>
      </c>
      <c r="K41" s="0" t="n">
        <v>0</v>
      </c>
      <c r="L41" s="0" t="n">
        <v>0</v>
      </c>
      <c r="M41" s="0" t="n">
        <v>0</v>
      </c>
      <c r="N41" s="0" t="n">
        <v>0</v>
      </c>
      <c r="O41" s="0" t="n">
        <v>0</v>
      </c>
      <c r="P41" s="0" t="n">
        <v>1</v>
      </c>
      <c r="Q41" s="0" t="n">
        <v>0</v>
      </c>
      <c r="R41" s="0" t="n">
        <v>0</v>
      </c>
      <c r="S41" s="0" t="n">
        <v>3</v>
      </c>
      <c r="T41" s="0" t="n">
        <v>0</v>
      </c>
      <c r="U41" s="0" t="n">
        <v>0</v>
      </c>
      <c r="V41" s="0" t="n">
        <v>4</v>
      </c>
      <c r="W41" s="0" t="n">
        <v>0</v>
      </c>
      <c r="X41" s="0" t="n">
        <v>0</v>
      </c>
      <c r="Y41" s="0" t="n">
        <v>0</v>
      </c>
      <c r="Z41" s="0" t="n">
        <v>0</v>
      </c>
      <c r="AA41" s="0" t="n">
        <v>0</v>
      </c>
      <c r="AB41" s="0" t="n">
        <v>0</v>
      </c>
      <c r="AC41" s="0" t="n">
        <v>1</v>
      </c>
      <c r="AD41" s="0" t="n">
        <v>0</v>
      </c>
      <c r="AE41" s="0" t="n">
        <v>0</v>
      </c>
      <c r="AF41" s="0" t="n">
        <v>0</v>
      </c>
      <c r="AG41" s="0" t="n">
        <v>3</v>
      </c>
      <c r="AH41" s="0" t="n">
        <v>1</v>
      </c>
      <c r="AI41" s="0" t="n">
        <v>0</v>
      </c>
      <c r="AJ41" s="0" t="n">
        <v>1</v>
      </c>
      <c r="AK41" s="0" t="n">
        <v>0</v>
      </c>
      <c r="AL41" s="0" t="n">
        <v>1</v>
      </c>
      <c r="AM41" s="0" t="n">
        <v>3</v>
      </c>
      <c r="AN41" s="0" t="n">
        <v>2</v>
      </c>
      <c r="AO41" s="0" t="n">
        <v>6</v>
      </c>
      <c r="AP41" s="0" t="n">
        <v>0</v>
      </c>
      <c r="AQ41" s="0" t="n">
        <v>0</v>
      </c>
      <c r="AR41" s="0" t="n">
        <v>8</v>
      </c>
      <c r="AS41" s="0" t="n">
        <v>1</v>
      </c>
      <c r="AT41" s="0" t="n">
        <v>2</v>
      </c>
      <c r="AU41" s="0" t="n">
        <v>0</v>
      </c>
      <c r="AV41" s="0" t="n">
        <v>0</v>
      </c>
      <c r="AW41" s="0" t="n">
        <v>0</v>
      </c>
      <c r="AX41" s="0" t="n">
        <v>0</v>
      </c>
      <c r="AY41" s="0" t="n">
        <v>3</v>
      </c>
      <c r="AZ41" s="0" t="n">
        <v>0</v>
      </c>
      <c r="BA41" s="0" t="n">
        <v>0</v>
      </c>
      <c r="BB41" s="0" t="n">
        <v>0</v>
      </c>
      <c r="BC41" s="0" t="n">
        <v>0</v>
      </c>
      <c r="BD41" s="0" t="n">
        <v>0</v>
      </c>
      <c r="BE41" s="0" t="n">
        <v>3</v>
      </c>
      <c r="BF41" s="0" t="n">
        <v>3</v>
      </c>
      <c r="BG41" s="0" t="n">
        <v>5</v>
      </c>
      <c r="BH41" s="0" t="n">
        <v>3</v>
      </c>
      <c r="BI41" s="0" t="n">
        <v>1</v>
      </c>
      <c r="BJ41" s="0" t="n">
        <v>0</v>
      </c>
      <c r="BK41" s="0" t="n">
        <v>0</v>
      </c>
      <c r="BL41" s="0" t="n">
        <v>0</v>
      </c>
      <c r="BM41" s="0" t="n">
        <v>1</v>
      </c>
      <c r="BN41" s="0" t="n">
        <v>2</v>
      </c>
      <c r="BO41" s="0" t="n">
        <v>0</v>
      </c>
      <c r="BP41" s="0" t="n">
        <v>2</v>
      </c>
      <c r="BQ41" s="0" t="n">
        <v>0</v>
      </c>
      <c r="BR41" s="0" t="n">
        <v>0</v>
      </c>
      <c r="BS41" s="0" t="n">
        <v>3</v>
      </c>
      <c r="BT41" s="0" t="n">
        <v>0</v>
      </c>
      <c r="BU41" s="0" t="n">
        <v>1</v>
      </c>
      <c r="BV41" s="0" t="n">
        <v>0</v>
      </c>
      <c r="BW41" s="0" t="n">
        <v>1</v>
      </c>
      <c r="BX41" s="0" t="n">
        <v>3</v>
      </c>
      <c r="BY41" s="0" t="n">
        <v>2</v>
      </c>
      <c r="BZ41" s="0" t="n">
        <v>4</v>
      </c>
      <c r="CA41" s="0" t="n">
        <v>2</v>
      </c>
      <c r="CB41" s="0" t="n">
        <v>0</v>
      </c>
      <c r="CC41" s="0" t="n">
        <v>0</v>
      </c>
      <c r="CD41" s="0" t="n">
        <v>3</v>
      </c>
      <c r="CE41" s="0" t="n">
        <v>1</v>
      </c>
      <c r="CF41" s="0" t="n">
        <v>1</v>
      </c>
      <c r="CG41" s="0" t="n">
        <v>0</v>
      </c>
      <c r="CH41" s="0" t="n">
        <v>1</v>
      </c>
      <c r="CI41" s="0" t="n">
        <v>0</v>
      </c>
      <c r="CJ41" s="0" t="n">
        <v>0</v>
      </c>
      <c r="CK41" s="0" t="n">
        <v>6</v>
      </c>
      <c r="CL41" s="0" t="n">
        <v>2</v>
      </c>
      <c r="CM41" s="0" t="n">
        <v>2</v>
      </c>
      <c r="CN41" s="0" t="n">
        <v>3</v>
      </c>
      <c r="CO41" s="0" t="n">
        <v>0</v>
      </c>
      <c r="CP41" s="0" t="n">
        <v>1</v>
      </c>
      <c r="CQ41" s="0" t="n">
        <v>7</v>
      </c>
      <c r="CR41" s="0" t="n">
        <v>3</v>
      </c>
      <c r="CS41" s="0" t="n">
        <v>2</v>
      </c>
      <c r="CT41" s="0" t="n">
        <v>0</v>
      </c>
      <c r="CU41" s="0" t="n">
        <v>0</v>
      </c>
      <c r="CV41" s="0" t="n">
        <v>4</v>
      </c>
      <c r="CW41" s="0" t="n">
        <v>1</v>
      </c>
      <c r="CX41" s="0" t="n">
        <v>0</v>
      </c>
      <c r="CY41" s="0" t="n">
        <v>2</v>
      </c>
      <c r="CZ41" s="0" t="n">
        <v>1</v>
      </c>
      <c r="DA41" s="0" t="n">
        <v>2</v>
      </c>
      <c r="DB41" s="0" t="n">
        <v>0</v>
      </c>
      <c r="DC41" s="0" t="n">
        <v>0</v>
      </c>
      <c r="DD41" s="0" t="n">
        <v>4</v>
      </c>
      <c r="DE41" s="0" t="n">
        <v>0</v>
      </c>
      <c r="DF41" s="0" t="n">
        <v>3</v>
      </c>
      <c r="DG41" s="0" t="n">
        <v>1</v>
      </c>
      <c r="DH41" s="0" t="n">
        <v>0</v>
      </c>
      <c r="DI41" s="0" t="n">
        <v>4</v>
      </c>
      <c r="DJ41" s="0" t="n">
        <v>3</v>
      </c>
      <c r="DK41" s="0" t="n">
        <v>0</v>
      </c>
      <c r="DL41" s="0" t="n">
        <v>2</v>
      </c>
      <c r="DM41" s="0" t="n">
        <v>0</v>
      </c>
      <c r="DN41" s="0" t="n">
        <v>0</v>
      </c>
      <c r="DO41" s="0" t="n">
        <v>2</v>
      </c>
      <c r="DP41" s="0" t="n">
        <v>0</v>
      </c>
      <c r="DQ41" s="0" t="n">
        <v>0</v>
      </c>
      <c r="DR41" s="0" t="n">
        <v>0</v>
      </c>
      <c r="DS41" s="0" t="n">
        <v>0</v>
      </c>
      <c r="DT41" s="0" t="n">
        <v>1</v>
      </c>
      <c r="DU41" s="0" t="n">
        <v>0</v>
      </c>
      <c r="DV41" s="0" t="n">
        <v>0</v>
      </c>
      <c r="DW41" s="0" t="n">
        <v>0</v>
      </c>
      <c r="DX41" s="0" t="n">
        <v>0</v>
      </c>
      <c r="DY41" s="0" t="n">
        <v>0</v>
      </c>
      <c r="DZ41" s="0" t="n">
        <v>0</v>
      </c>
      <c r="EA41" s="0" t="n">
        <v>3</v>
      </c>
      <c r="EB41" s="0" t="n">
        <v>0</v>
      </c>
      <c r="EC41" s="0" t="n">
        <v>0</v>
      </c>
      <c r="ED41" s="0" t="n">
        <v>0</v>
      </c>
      <c r="EE41" s="0" t="n">
        <v>2</v>
      </c>
      <c r="EF41" s="0" t="n">
        <v>2</v>
      </c>
      <c r="EG41" s="0" t="n">
        <v>1</v>
      </c>
      <c r="EH41" s="0" t="n">
        <v>1</v>
      </c>
      <c r="EI41" s="0" t="n">
        <v>1</v>
      </c>
      <c r="EJ41" s="0" t="n">
        <v>0</v>
      </c>
      <c r="EK41" s="0" t="n">
        <v>0</v>
      </c>
      <c r="EL41" s="0" t="n">
        <v>1</v>
      </c>
      <c r="EM41" s="0" t="n">
        <v>0</v>
      </c>
      <c r="EN41" s="0" t="n">
        <v>0</v>
      </c>
      <c r="EO41" s="0" t="n">
        <v>0</v>
      </c>
      <c r="EP41" s="0" t="n">
        <v>0</v>
      </c>
      <c r="EQ41" s="0" t="n">
        <v>2</v>
      </c>
      <c r="ER41" s="0" t="n">
        <v>2</v>
      </c>
      <c r="ES41" s="0" t="n">
        <v>3</v>
      </c>
      <c r="ET41" s="0" t="n">
        <v>1</v>
      </c>
      <c r="EU41" s="0" t="n">
        <v>0</v>
      </c>
      <c r="EV41" s="0" t="n">
        <v>4</v>
      </c>
      <c r="EW41" s="0" t="n">
        <v>4</v>
      </c>
      <c r="EX41" s="0" t="n">
        <v>3</v>
      </c>
      <c r="EY41" s="0" t="n">
        <v>1</v>
      </c>
      <c r="EZ41" s="0" t="n">
        <v>2</v>
      </c>
      <c r="FA41" s="0" t="n">
        <v>1</v>
      </c>
      <c r="FB41" s="0" t="n">
        <v>0</v>
      </c>
      <c r="FC41" s="0" t="n">
        <v>5</v>
      </c>
      <c r="FD41" s="0" t="n">
        <v>2</v>
      </c>
      <c r="FE41" s="0" t="n">
        <v>2</v>
      </c>
      <c r="FF41" s="0" t="n">
        <v>1</v>
      </c>
      <c r="FG41" s="0" t="n">
        <v>5</v>
      </c>
      <c r="FH41" s="0" t="n">
        <v>0</v>
      </c>
      <c r="FI41" s="0" t="n">
        <v>1</v>
      </c>
      <c r="FJ41" s="0" t="n">
        <v>2</v>
      </c>
      <c r="FK41" s="0" t="n">
        <v>2</v>
      </c>
      <c r="FL41" s="0" t="n">
        <v>0</v>
      </c>
      <c r="FM41" s="0" t="n">
        <v>0</v>
      </c>
      <c r="FN41" s="0" t="n">
        <v>0</v>
      </c>
      <c r="FO41" s="0" t="n">
        <v>1</v>
      </c>
      <c r="FP41" s="0" t="n">
        <v>0</v>
      </c>
      <c r="FQ41" s="0" t="n">
        <v>1</v>
      </c>
      <c r="FR41" s="0" t="n">
        <v>1</v>
      </c>
      <c r="FS41" s="0" t="n">
        <v>1</v>
      </c>
      <c r="FT41" s="0" t="n">
        <v>0</v>
      </c>
      <c r="FU41" s="0" t="n">
        <v>1</v>
      </c>
      <c r="FV41" s="0" t="n">
        <v>2</v>
      </c>
      <c r="FW41" s="0" t="n">
        <v>0</v>
      </c>
      <c r="FX41" s="0" t="n">
        <v>0</v>
      </c>
      <c r="FY41" s="0" t="n">
        <v>0</v>
      </c>
      <c r="FZ41" s="0" t="n">
        <v>0</v>
      </c>
      <c r="GA41" s="0" t="n">
        <v>2</v>
      </c>
      <c r="GB41" s="0" t="n">
        <v>5</v>
      </c>
      <c r="GC41" s="0" t="n">
        <v>1</v>
      </c>
      <c r="GD41" s="0" t="n">
        <v>4</v>
      </c>
      <c r="GE41" s="0" t="n">
        <v>3</v>
      </c>
      <c r="GF41" s="0" t="n">
        <v>1</v>
      </c>
      <c r="GG41" s="0" t="n">
        <v>0</v>
      </c>
      <c r="GH41" s="0" t="n">
        <v>0</v>
      </c>
      <c r="GI41" s="0" t="n">
        <v>1</v>
      </c>
      <c r="GJ41" s="0" t="n">
        <v>0</v>
      </c>
      <c r="GK41" s="0" t="n">
        <v>1</v>
      </c>
      <c r="GL41" s="0" t="n">
        <v>2</v>
      </c>
      <c r="GM41" s="0" t="n">
        <v>0</v>
      </c>
      <c r="GN41" s="0" t="n">
        <v>0</v>
      </c>
      <c r="GO41" s="0" t="n">
        <v>5</v>
      </c>
      <c r="GP41" s="0" t="n">
        <v>0</v>
      </c>
      <c r="GQ41" s="0" t="n">
        <v>1</v>
      </c>
    </row>
    <row r="42" customFormat="false" ht="12" hidden="false" customHeight="false" outlineLevel="0" collapsed="false">
      <c r="A42" s="0" t="n">
        <v>9</v>
      </c>
      <c r="B42" s="0" t="n">
        <v>9</v>
      </c>
      <c r="C42" s="0" t="n">
        <v>6</v>
      </c>
      <c r="D42" s="0" t="n">
        <v>0</v>
      </c>
      <c r="E42" s="0" t="n">
        <v>0</v>
      </c>
      <c r="F42" s="0" t="n">
        <v>0</v>
      </c>
      <c r="G42" s="0" t="n">
        <v>0</v>
      </c>
      <c r="H42" s="0" t="n">
        <v>0</v>
      </c>
      <c r="I42" s="0" t="n">
        <v>0</v>
      </c>
      <c r="J42" s="0" t="n">
        <v>1</v>
      </c>
      <c r="K42" s="0" t="n">
        <v>0</v>
      </c>
      <c r="L42" s="0" t="n">
        <v>0</v>
      </c>
      <c r="M42" s="0" t="n">
        <v>0</v>
      </c>
      <c r="N42" s="0" t="n">
        <v>1</v>
      </c>
      <c r="O42" s="0" t="n">
        <v>8</v>
      </c>
      <c r="P42" s="0" t="n">
        <v>3</v>
      </c>
      <c r="Q42" s="0" t="n">
        <v>0</v>
      </c>
      <c r="R42" s="0" t="n">
        <v>0</v>
      </c>
      <c r="S42" s="0" t="n">
        <v>0</v>
      </c>
      <c r="T42" s="0" t="n">
        <v>0</v>
      </c>
      <c r="U42" s="0" t="n">
        <v>0</v>
      </c>
      <c r="V42" s="0" t="n">
        <v>0</v>
      </c>
      <c r="W42" s="0" t="n">
        <v>0</v>
      </c>
      <c r="X42" s="0" t="n">
        <v>0</v>
      </c>
      <c r="Y42" s="0" t="n">
        <v>0</v>
      </c>
      <c r="Z42" s="0" t="n">
        <v>2</v>
      </c>
      <c r="AA42" s="0" t="n">
        <v>0</v>
      </c>
      <c r="AB42" s="0" t="n">
        <v>0</v>
      </c>
      <c r="AC42" s="0" t="n">
        <v>0</v>
      </c>
      <c r="AD42" s="0" t="n">
        <v>0</v>
      </c>
      <c r="AE42" s="0" t="n">
        <v>0</v>
      </c>
      <c r="AF42" s="0" t="n">
        <v>5</v>
      </c>
      <c r="AG42" s="0" t="n">
        <v>0</v>
      </c>
      <c r="AH42" s="0" t="n">
        <v>0</v>
      </c>
      <c r="AI42" s="0" t="n">
        <v>0</v>
      </c>
      <c r="AJ42" s="0" t="n">
        <v>0</v>
      </c>
      <c r="AK42" s="0" t="n">
        <v>0</v>
      </c>
      <c r="AL42" s="0" t="n">
        <v>0</v>
      </c>
      <c r="AM42" s="0" t="n">
        <v>1</v>
      </c>
      <c r="AN42" s="0" t="n">
        <v>1</v>
      </c>
      <c r="AO42" s="0" t="n">
        <v>0</v>
      </c>
      <c r="AP42" s="0" t="n">
        <v>2</v>
      </c>
      <c r="AQ42" s="0" t="n">
        <v>0</v>
      </c>
      <c r="AR42" s="0" t="n">
        <v>0</v>
      </c>
      <c r="AS42" s="0" t="n">
        <v>0</v>
      </c>
      <c r="AT42" s="0" t="n">
        <v>0</v>
      </c>
      <c r="AU42" s="0" t="n">
        <v>0</v>
      </c>
      <c r="AV42" s="0" t="n">
        <v>0</v>
      </c>
      <c r="AW42" s="0" t="n">
        <v>0</v>
      </c>
      <c r="AX42" s="0" t="n">
        <v>0</v>
      </c>
      <c r="AY42" s="0" t="n">
        <v>1</v>
      </c>
      <c r="AZ42" s="0" t="n">
        <v>1</v>
      </c>
      <c r="BA42" s="0" t="n">
        <v>1</v>
      </c>
      <c r="BB42" s="0" t="n">
        <v>1</v>
      </c>
      <c r="BC42" s="0" t="n">
        <v>0</v>
      </c>
      <c r="BD42" s="0" t="n">
        <v>0</v>
      </c>
      <c r="BE42" s="0" t="n">
        <v>0</v>
      </c>
      <c r="BF42" s="0" t="n">
        <v>0</v>
      </c>
      <c r="BG42" s="0" t="n">
        <v>0</v>
      </c>
      <c r="BH42" s="0" t="n">
        <v>3</v>
      </c>
      <c r="BI42" s="0" t="n">
        <v>3</v>
      </c>
      <c r="BJ42" s="0" t="n">
        <v>1</v>
      </c>
      <c r="BK42" s="0" t="n">
        <v>1</v>
      </c>
      <c r="BL42" s="0" t="n">
        <v>0</v>
      </c>
      <c r="BM42" s="0" t="n">
        <v>0</v>
      </c>
      <c r="BN42" s="0" t="n">
        <v>0</v>
      </c>
      <c r="BO42" s="0" t="n">
        <v>2</v>
      </c>
      <c r="BP42" s="0" t="n">
        <v>0</v>
      </c>
      <c r="BQ42" s="0" t="n">
        <v>0</v>
      </c>
      <c r="BR42" s="0" t="n">
        <v>2</v>
      </c>
      <c r="BS42" s="0" t="n">
        <v>0</v>
      </c>
      <c r="BT42" s="0" t="n">
        <v>0</v>
      </c>
      <c r="BU42" s="0" t="n">
        <v>0</v>
      </c>
      <c r="BV42" s="0" t="n">
        <v>0</v>
      </c>
      <c r="BW42" s="0" t="n">
        <v>0</v>
      </c>
      <c r="BX42" s="0" t="n">
        <v>1</v>
      </c>
      <c r="BY42" s="0" t="n">
        <v>2</v>
      </c>
      <c r="BZ42" s="0" t="n">
        <v>0</v>
      </c>
      <c r="CA42" s="0" t="n">
        <v>0</v>
      </c>
      <c r="CB42" s="0" t="n">
        <v>1</v>
      </c>
      <c r="CC42" s="0" t="n">
        <v>0</v>
      </c>
      <c r="CD42" s="0" t="n">
        <v>0</v>
      </c>
      <c r="CE42" s="0" t="n">
        <v>5</v>
      </c>
      <c r="CF42" s="0" t="n">
        <v>2</v>
      </c>
      <c r="CG42" s="0" t="n">
        <v>4</v>
      </c>
      <c r="CH42" s="0" t="n">
        <v>4</v>
      </c>
      <c r="CI42" s="0" t="n">
        <v>0</v>
      </c>
      <c r="CJ42" s="0" t="n">
        <v>0</v>
      </c>
      <c r="CK42" s="0" t="n">
        <v>1</v>
      </c>
      <c r="CL42" s="0" t="n">
        <v>2</v>
      </c>
      <c r="CM42" s="0" t="n">
        <v>0</v>
      </c>
      <c r="CN42" s="0" t="n">
        <v>0</v>
      </c>
      <c r="CO42" s="0" t="n">
        <v>1</v>
      </c>
      <c r="CP42" s="0" t="n">
        <v>2</v>
      </c>
      <c r="CQ42" s="0" t="n">
        <v>2</v>
      </c>
      <c r="CR42" s="0" t="n">
        <v>1</v>
      </c>
      <c r="CS42" s="0" t="n">
        <v>0</v>
      </c>
      <c r="CT42" s="0" t="n">
        <v>0</v>
      </c>
      <c r="CU42" s="0" t="n">
        <v>0</v>
      </c>
      <c r="CV42" s="0" t="n">
        <v>1</v>
      </c>
      <c r="CW42" s="0" t="n">
        <v>0</v>
      </c>
      <c r="CX42" s="0" t="n">
        <v>0</v>
      </c>
      <c r="CY42" s="0" t="n">
        <v>1</v>
      </c>
      <c r="CZ42" s="0" t="n">
        <v>0</v>
      </c>
      <c r="DA42" s="0" t="n">
        <v>0</v>
      </c>
      <c r="DB42" s="0" t="n">
        <v>0</v>
      </c>
      <c r="DC42" s="0" t="n">
        <v>0</v>
      </c>
      <c r="DD42" s="0" t="n">
        <v>0</v>
      </c>
      <c r="DE42" s="0" t="n">
        <v>0</v>
      </c>
      <c r="DF42" s="0" t="n">
        <v>1</v>
      </c>
      <c r="DG42" s="0" t="n">
        <v>0</v>
      </c>
      <c r="DH42" s="0" t="n">
        <v>0</v>
      </c>
      <c r="DI42" s="0" t="n">
        <v>0</v>
      </c>
      <c r="DJ42" s="0" t="n">
        <v>2</v>
      </c>
      <c r="DK42" s="0" t="n">
        <v>0</v>
      </c>
      <c r="DL42" s="0" t="n">
        <v>1</v>
      </c>
      <c r="DM42" s="0" t="n">
        <v>0</v>
      </c>
      <c r="DN42" s="0" t="n">
        <v>0</v>
      </c>
      <c r="DO42" s="0" t="n">
        <v>1</v>
      </c>
      <c r="DP42" s="0" t="n">
        <v>0</v>
      </c>
      <c r="DQ42" s="0" t="n">
        <v>5</v>
      </c>
      <c r="DR42" s="0" t="n">
        <v>0</v>
      </c>
      <c r="DS42" s="0" t="n">
        <v>0</v>
      </c>
      <c r="DT42" s="0" t="n">
        <v>0</v>
      </c>
      <c r="DU42" s="0" t="n">
        <v>0</v>
      </c>
      <c r="DV42" s="0" t="n">
        <v>0</v>
      </c>
      <c r="DW42" s="0" t="n">
        <v>0</v>
      </c>
      <c r="DX42" s="0" t="n">
        <v>0</v>
      </c>
      <c r="DY42" s="0" t="n">
        <v>0</v>
      </c>
      <c r="DZ42" s="0" t="n">
        <v>0</v>
      </c>
      <c r="EA42" s="0" t="n">
        <v>0</v>
      </c>
      <c r="EB42" s="0" t="n">
        <v>0</v>
      </c>
      <c r="EC42" s="0" t="n">
        <v>0</v>
      </c>
      <c r="ED42" s="0" t="n">
        <v>0</v>
      </c>
      <c r="EE42" s="0" t="n">
        <v>0</v>
      </c>
      <c r="EF42" s="0" t="n">
        <v>0</v>
      </c>
      <c r="EG42" s="0" t="n">
        <v>0</v>
      </c>
      <c r="EH42" s="0" t="n">
        <v>0</v>
      </c>
      <c r="EI42" s="0" t="n">
        <v>0</v>
      </c>
      <c r="EJ42" s="0" t="n">
        <v>0</v>
      </c>
      <c r="EK42" s="0" t="n">
        <v>0</v>
      </c>
      <c r="EL42" s="0" t="n">
        <v>0</v>
      </c>
      <c r="EM42" s="0" t="n">
        <v>0</v>
      </c>
      <c r="EN42" s="0" t="n">
        <v>0</v>
      </c>
      <c r="EO42" s="0" t="n">
        <v>0</v>
      </c>
      <c r="EP42" s="0" t="n">
        <v>2</v>
      </c>
      <c r="EQ42" s="0" t="n">
        <v>0</v>
      </c>
      <c r="ER42" s="0" t="n">
        <v>0</v>
      </c>
      <c r="ES42" s="0" t="n">
        <v>0</v>
      </c>
      <c r="ET42" s="0" t="n">
        <v>0</v>
      </c>
      <c r="EU42" s="0" t="n">
        <v>0</v>
      </c>
      <c r="EV42" s="0" t="n">
        <v>0</v>
      </c>
      <c r="EW42" s="0" t="n">
        <v>0</v>
      </c>
      <c r="EX42" s="0" t="n">
        <v>1</v>
      </c>
      <c r="EY42" s="0" t="n">
        <v>0</v>
      </c>
      <c r="EZ42" s="0" t="n">
        <v>1</v>
      </c>
      <c r="FA42" s="0" t="n">
        <v>0</v>
      </c>
      <c r="FB42" s="0" t="n">
        <v>0</v>
      </c>
      <c r="FC42" s="0" t="n">
        <v>0</v>
      </c>
      <c r="FD42" s="0" t="n">
        <v>0</v>
      </c>
      <c r="FE42" s="0" t="n">
        <v>0</v>
      </c>
      <c r="FF42" s="0" t="n">
        <v>0</v>
      </c>
      <c r="FG42" s="0" t="n">
        <v>0</v>
      </c>
      <c r="FH42" s="0" t="n">
        <v>1</v>
      </c>
      <c r="FI42" s="0" t="n">
        <v>1</v>
      </c>
      <c r="FJ42" s="0" t="n">
        <v>0</v>
      </c>
      <c r="FK42" s="0" t="n">
        <v>2</v>
      </c>
      <c r="FL42" s="0" t="n">
        <v>0</v>
      </c>
      <c r="FM42" s="0" t="n">
        <v>0</v>
      </c>
      <c r="FN42" s="0" t="n">
        <v>0</v>
      </c>
      <c r="FO42" s="0" t="n">
        <v>1</v>
      </c>
      <c r="FP42" s="0" t="n">
        <v>0</v>
      </c>
      <c r="FQ42" s="0" t="n">
        <v>0</v>
      </c>
      <c r="FR42" s="0" t="n">
        <v>0</v>
      </c>
      <c r="FS42" s="0" t="n">
        <v>2</v>
      </c>
      <c r="FT42" s="0" t="n">
        <v>0</v>
      </c>
      <c r="FU42" s="0" t="n">
        <v>1</v>
      </c>
      <c r="FV42" s="0" t="n">
        <v>5</v>
      </c>
      <c r="FW42" s="0" t="n">
        <v>1</v>
      </c>
      <c r="FX42" s="0" t="n">
        <v>0</v>
      </c>
      <c r="FY42" s="0" t="n">
        <v>5</v>
      </c>
      <c r="FZ42" s="0" t="n">
        <v>3</v>
      </c>
      <c r="GA42" s="0" t="n">
        <v>0</v>
      </c>
      <c r="GB42" s="0" t="n">
        <v>0</v>
      </c>
      <c r="GC42" s="0" t="n">
        <v>0</v>
      </c>
      <c r="GD42" s="0" t="n">
        <v>0</v>
      </c>
      <c r="GE42" s="0" t="n">
        <v>0</v>
      </c>
      <c r="GF42" s="0" t="n">
        <v>3</v>
      </c>
      <c r="GG42" s="0" t="n">
        <v>0</v>
      </c>
      <c r="GH42" s="0" t="n">
        <v>2</v>
      </c>
      <c r="GI42" s="0" t="n">
        <v>0</v>
      </c>
      <c r="GJ42" s="0" t="n">
        <v>0</v>
      </c>
      <c r="GK42" s="0" t="n">
        <v>0</v>
      </c>
      <c r="GL42" s="0" t="n">
        <v>0</v>
      </c>
      <c r="GM42" s="0" t="n">
        <v>3</v>
      </c>
      <c r="GN42" s="0" t="n">
        <v>0</v>
      </c>
      <c r="GO42" s="0" t="n">
        <v>1</v>
      </c>
      <c r="GP42" s="0" t="n">
        <v>0</v>
      </c>
      <c r="GQ42" s="0" t="n">
        <v>1</v>
      </c>
    </row>
    <row r="43" customFormat="false" ht="12" hidden="false" customHeight="false" outlineLevel="0" collapsed="false">
      <c r="A43" s="0" t="n">
        <v>5</v>
      </c>
      <c r="B43" s="0" t="n">
        <v>5</v>
      </c>
      <c r="C43" s="0" t="n">
        <v>0</v>
      </c>
      <c r="D43" s="0" t="n">
        <v>0</v>
      </c>
      <c r="E43" s="0" t="n">
        <v>0</v>
      </c>
      <c r="F43" s="0" t="n">
        <v>0</v>
      </c>
      <c r="G43" s="0" t="n">
        <v>1</v>
      </c>
      <c r="H43" s="0" t="n">
        <v>0</v>
      </c>
      <c r="I43" s="0" t="n">
        <v>0</v>
      </c>
      <c r="J43" s="0" t="n">
        <v>0</v>
      </c>
      <c r="K43" s="0" t="n">
        <v>1</v>
      </c>
      <c r="L43" s="0" t="n">
        <v>0</v>
      </c>
      <c r="M43" s="0" t="n">
        <v>0</v>
      </c>
      <c r="N43" s="0" t="n">
        <v>2</v>
      </c>
      <c r="O43" s="0" t="n">
        <v>0</v>
      </c>
      <c r="P43" s="0" t="n">
        <v>0</v>
      </c>
      <c r="Q43" s="0" t="n">
        <v>0</v>
      </c>
      <c r="R43" s="0" t="n">
        <v>2</v>
      </c>
      <c r="S43" s="0" t="n">
        <v>0</v>
      </c>
      <c r="T43" s="0" t="n">
        <v>0</v>
      </c>
      <c r="U43" s="0" t="n">
        <v>0</v>
      </c>
      <c r="V43" s="0" t="n">
        <v>0</v>
      </c>
      <c r="W43" s="0" t="n">
        <v>0</v>
      </c>
      <c r="X43" s="0" t="n">
        <v>0</v>
      </c>
      <c r="Y43" s="0" t="n">
        <v>0</v>
      </c>
      <c r="Z43" s="0" t="n">
        <v>0</v>
      </c>
      <c r="AA43" s="0" t="n">
        <v>0</v>
      </c>
      <c r="AB43" s="0" t="n">
        <v>0</v>
      </c>
      <c r="AC43" s="0" t="n">
        <v>0</v>
      </c>
      <c r="AD43" s="0" t="n">
        <v>0</v>
      </c>
      <c r="AE43" s="0" t="n">
        <v>0</v>
      </c>
      <c r="AF43" s="0" t="n">
        <v>1</v>
      </c>
      <c r="AG43" s="0" t="n">
        <v>2</v>
      </c>
      <c r="AH43" s="0" t="n">
        <v>0</v>
      </c>
      <c r="AI43" s="0" t="n">
        <v>0</v>
      </c>
      <c r="AJ43" s="0" t="n">
        <v>1</v>
      </c>
      <c r="AK43" s="0" t="n">
        <v>0</v>
      </c>
      <c r="AL43" s="0" t="n">
        <v>0</v>
      </c>
      <c r="AM43" s="0" t="n">
        <v>2</v>
      </c>
      <c r="AN43" s="0" t="n">
        <v>2</v>
      </c>
      <c r="AO43" s="0" t="n">
        <v>6</v>
      </c>
      <c r="AP43" s="0" t="n">
        <v>0</v>
      </c>
      <c r="AQ43" s="0" t="n">
        <v>1</v>
      </c>
      <c r="AR43" s="0" t="n">
        <v>2</v>
      </c>
      <c r="AS43" s="0" t="n">
        <v>1</v>
      </c>
      <c r="AT43" s="0" t="n">
        <v>0</v>
      </c>
      <c r="AU43" s="0" t="n">
        <v>0</v>
      </c>
      <c r="AV43" s="0" t="n">
        <v>1</v>
      </c>
      <c r="AW43" s="0" t="n">
        <v>3</v>
      </c>
      <c r="AX43" s="0" t="n">
        <v>1</v>
      </c>
      <c r="AY43" s="0" t="n">
        <v>1</v>
      </c>
      <c r="AZ43" s="0" t="n">
        <v>3</v>
      </c>
      <c r="BA43" s="0" t="n">
        <v>5</v>
      </c>
      <c r="BB43" s="0" t="n">
        <v>1</v>
      </c>
      <c r="BC43" s="0" t="n">
        <v>0</v>
      </c>
      <c r="BD43" s="0" t="n">
        <v>1</v>
      </c>
      <c r="BE43" s="0" t="n">
        <v>0</v>
      </c>
      <c r="BF43" s="0" t="n">
        <v>1</v>
      </c>
      <c r="BG43" s="0" t="n">
        <v>0</v>
      </c>
      <c r="BH43" s="0" t="n">
        <v>3</v>
      </c>
      <c r="BI43" s="0" t="n">
        <v>1</v>
      </c>
      <c r="BJ43" s="0" t="n">
        <v>2</v>
      </c>
      <c r="BK43" s="0" t="n">
        <v>1</v>
      </c>
      <c r="BL43" s="0" t="n">
        <v>0</v>
      </c>
      <c r="BM43" s="0" t="n">
        <v>1</v>
      </c>
      <c r="BN43" s="0" t="n">
        <v>0</v>
      </c>
      <c r="BO43" s="0" t="n">
        <v>1</v>
      </c>
      <c r="BP43" s="0" t="n">
        <v>1</v>
      </c>
      <c r="BQ43" s="0" t="n">
        <v>0</v>
      </c>
      <c r="BR43" s="0" t="n">
        <v>2</v>
      </c>
      <c r="BS43" s="0" t="n">
        <v>0</v>
      </c>
      <c r="BT43" s="0" t="n">
        <v>1</v>
      </c>
      <c r="BU43" s="0" t="n">
        <v>0</v>
      </c>
      <c r="BV43" s="0" t="n">
        <v>1</v>
      </c>
      <c r="BW43" s="0" t="n">
        <v>1</v>
      </c>
      <c r="BX43" s="0" t="n">
        <v>2</v>
      </c>
      <c r="BY43" s="0" t="n">
        <v>1</v>
      </c>
      <c r="BZ43" s="0" t="n">
        <v>1</v>
      </c>
      <c r="CA43" s="0" t="n">
        <v>0</v>
      </c>
      <c r="CB43" s="0" t="n">
        <v>1</v>
      </c>
      <c r="CC43" s="0" t="n">
        <v>3</v>
      </c>
      <c r="CD43" s="0" t="n">
        <v>3</v>
      </c>
      <c r="CE43" s="0" t="n">
        <v>3</v>
      </c>
      <c r="CF43" s="0" t="n">
        <v>1</v>
      </c>
      <c r="CG43" s="0" t="n">
        <v>1</v>
      </c>
      <c r="CH43" s="0" t="n">
        <v>1</v>
      </c>
      <c r="CI43" s="0" t="n">
        <v>0</v>
      </c>
      <c r="CJ43" s="0" t="n">
        <v>0</v>
      </c>
      <c r="CK43" s="0" t="n">
        <v>1</v>
      </c>
      <c r="CL43" s="0" t="n">
        <v>1</v>
      </c>
      <c r="CM43" s="0" t="n">
        <v>0</v>
      </c>
      <c r="CN43" s="0" t="n">
        <v>0</v>
      </c>
      <c r="CO43" s="0" t="n">
        <v>1</v>
      </c>
      <c r="CP43" s="0" t="n">
        <v>2</v>
      </c>
      <c r="CQ43" s="0" t="n">
        <v>1</v>
      </c>
      <c r="CR43" s="0" t="n">
        <v>3</v>
      </c>
      <c r="CS43" s="0" t="n">
        <v>1</v>
      </c>
      <c r="CT43" s="0" t="n">
        <v>0</v>
      </c>
      <c r="CU43" s="0" t="n">
        <v>2</v>
      </c>
      <c r="CV43" s="0" t="n">
        <v>4</v>
      </c>
      <c r="CW43" s="0" t="n">
        <v>1</v>
      </c>
      <c r="CX43" s="0" t="n">
        <v>0</v>
      </c>
      <c r="CY43" s="0" t="n">
        <v>1</v>
      </c>
      <c r="CZ43" s="0" t="n">
        <v>0</v>
      </c>
      <c r="DA43" s="0" t="n">
        <v>2</v>
      </c>
      <c r="DB43" s="0" t="n">
        <v>0</v>
      </c>
      <c r="DC43" s="0" t="n">
        <v>0</v>
      </c>
      <c r="DD43" s="0" t="n">
        <v>0</v>
      </c>
      <c r="DE43" s="0" t="n">
        <v>0</v>
      </c>
      <c r="DF43" s="0" t="n">
        <v>2</v>
      </c>
      <c r="DG43" s="0" t="n">
        <v>3</v>
      </c>
      <c r="DH43" s="0" t="n">
        <v>0</v>
      </c>
      <c r="DI43" s="0" t="n">
        <v>0</v>
      </c>
      <c r="DJ43" s="0" t="n">
        <v>5</v>
      </c>
      <c r="DK43" s="0" t="n">
        <v>0</v>
      </c>
      <c r="DL43" s="0" t="n">
        <v>5</v>
      </c>
      <c r="DM43" s="0" t="n">
        <v>0</v>
      </c>
      <c r="DN43" s="0" t="n">
        <v>0</v>
      </c>
      <c r="DO43" s="0" t="n">
        <v>0</v>
      </c>
      <c r="DP43" s="0" t="n">
        <v>0</v>
      </c>
      <c r="DQ43" s="0" t="n">
        <v>1</v>
      </c>
      <c r="DR43" s="0" t="n">
        <v>0</v>
      </c>
      <c r="DS43" s="0" t="n">
        <v>0</v>
      </c>
      <c r="DT43" s="0" t="n">
        <v>0</v>
      </c>
      <c r="DU43" s="0" t="n">
        <v>0</v>
      </c>
      <c r="DV43" s="0" t="n">
        <v>0</v>
      </c>
      <c r="DW43" s="0" t="n">
        <v>0</v>
      </c>
      <c r="DX43" s="0" t="n">
        <v>5</v>
      </c>
      <c r="DY43" s="0" t="n">
        <v>3</v>
      </c>
      <c r="DZ43" s="0" t="n">
        <v>0</v>
      </c>
      <c r="EA43" s="0" t="n">
        <v>3</v>
      </c>
      <c r="EB43" s="0" t="n">
        <v>0</v>
      </c>
      <c r="EC43" s="0" t="n">
        <v>0</v>
      </c>
      <c r="ED43" s="0" t="n">
        <v>0</v>
      </c>
      <c r="EE43" s="0" t="n">
        <v>0</v>
      </c>
      <c r="EF43" s="0" t="n">
        <v>1</v>
      </c>
      <c r="EG43" s="0" t="n">
        <v>1</v>
      </c>
      <c r="EH43" s="0" t="n">
        <v>0</v>
      </c>
      <c r="EI43" s="0" t="n">
        <v>1</v>
      </c>
      <c r="EJ43" s="0" t="n">
        <v>0</v>
      </c>
      <c r="EK43" s="0" t="n">
        <v>1</v>
      </c>
      <c r="EL43" s="0" t="n">
        <v>1</v>
      </c>
      <c r="EM43" s="0" t="n">
        <v>0</v>
      </c>
      <c r="EN43" s="0" t="n">
        <v>0</v>
      </c>
      <c r="EO43" s="0" t="n">
        <v>0</v>
      </c>
      <c r="EP43" s="0" t="n">
        <v>0</v>
      </c>
      <c r="EQ43" s="0" t="n">
        <v>3</v>
      </c>
      <c r="ER43" s="0" t="n">
        <v>0</v>
      </c>
      <c r="ES43" s="0" t="n">
        <v>0</v>
      </c>
      <c r="ET43" s="0" t="n">
        <v>0</v>
      </c>
      <c r="EU43" s="0" t="n">
        <v>0</v>
      </c>
      <c r="EV43" s="0" t="n">
        <v>3</v>
      </c>
      <c r="EW43" s="0" t="n">
        <v>0</v>
      </c>
      <c r="EX43" s="0" t="n">
        <v>1</v>
      </c>
      <c r="EY43" s="0" t="n">
        <v>1</v>
      </c>
      <c r="EZ43" s="0" t="n">
        <v>0</v>
      </c>
      <c r="FA43" s="0" t="n">
        <v>2</v>
      </c>
      <c r="FB43" s="0" t="n">
        <v>1</v>
      </c>
      <c r="FC43" s="0" t="n">
        <v>3</v>
      </c>
      <c r="FD43" s="0" t="n">
        <v>1</v>
      </c>
      <c r="FE43" s="0" t="n">
        <v>4</v>
      </c>
      <c r="FF43" s="0" t="n">
        <v>0</v>
      </c>
      <c r="FG43" s="0" t="n">
        <v>1</v>
      </c>
      <c r="FH43" s="0" t="n">
        <v>1</v>
      </c>
      <c r="FI43" s="0" t="n">
        <v>1</v>
      </c>
      <c r="FJ43" s="0" t="n">
        <v>0</v>
      </c>
      <c r="FK43" s="0" t="n">
        <v>0</v>
      </c>
      <c r="FL43" s="0" t="n">
        <v>0</v>
      </c>
      <c r="FM43" s="0" t="n">
        <v>0</v>
      </c>
      <c r="FN43" s="0" t="n">
        <v>1</v>
      </c>
      <c r="FO43" s="0" t="n">
        <v>0</v>
      </c>
      <c r="FP43" s="0" t="n">
        <v>0</v>
      </c>
      <c r="FQ43" s="0" t="n">
        <v>1</v>
      </c>
      <c r="FR43" s="0" t="n">
        <v>2</v>
      </c>
      <c r="FS43" s="0" t="n">
        <v>0</v>
      </c>
      <c r="FT43" s="0" t="n">
        <v>0</v>
      </c>
      <c r="FU43" s="0" t="n">
        <v>3</v>
      </c>
      <c r="FV43" s="0" t="n">
        <v>5</v>
      </c>
      <c r="FW43" s="0" t="n">
        <v>5</v>
      </c>
      <c r="FX43" s="0" t="n">
        <v>1</v>
      </c>
      <c r="FY43" s="0" t="n">
        <v>5</v>
      </c>
      <c r="FZ43" s="0" t="n">
        <v>1</v>
      </c>
      <c r="GA43" s="0" t="n">
        <v>0</v>
      </c>
      <c r="GB43" s="0" t="n">
        <v>2</v>
      </c>
      <c r="GC43" s="0" t="n">
        <v>1</v>
      </c>
      <c r="GD43" s="0" t="n">
        <v>1</v>
      </c>
      <c r="GE43" s="0" t="n">
        <v>3</v>
      </c>
      <c r="GF43" s="0" t="n">
        <v>2</v>
      </c>
      <c r="GG43" s="0" t="n">
        <v>2</v>
      </c>
      <c r="GH43" s="0" t="n">
        <v>2</v>
      </c>
      <c r="GI43" s="0" t="n">
        <v>0</v>
      </c>
      <c r="GJ43" s="0" t="n">
        <v>0</v>
      </c>
      <c r="GK43" s="0" t="n">
        <v>1</v>
      </c>
      <c r="GL43" s="0" t="n">
        <v>1</v>
      </c>
      <c r="GM43" s="0" t="n">
        <v>3</v>
      </c>
      <c r="GN43" s="0" t="n">
        <v>0</v>
      </c>
      <c r="GO43" s="0" t="n">
        <v>1</v>
      </c>
      <c r="GP43" s="0" t="n">
        <v>2</v>
      </c>
      <c r="GQ43" s="0" t="n">
        <v>0</v>
      </c>
    </row>
    <row r="44" customFormat="false" ht="12" hidden="false" customHeight="false" outlineLevel="0" collapsed="false">
      <c r="A44" s="0" t="n">
        <v>0</v>
      </c>
      <c r="B44" s="0" t="n">
        <v>0</v>
      </c>
      <c r="C44" s="0" t="n">
        <v>0</v>
      </c>
      <c r="D44" s="0" t="n">
        <v>0</v>
      </c>
      <c r="E44" s="0" t="n">
        <v>0</v>
      </c>
      <c r="F44" s="0" t="n">
        <v>0</v>
      </c>
      <c r="G44" s="0" t="n">
        <v>0</v>
      </c>
      <c r="H44" s="0" t="n">
        <v>0</v>
      </c>
      <c r="I44" s="0" t="n">
        <v>0</v>
      </c>
      <c r="J44" s="0" t="n">
        <v>0</v>
      </c>
      <c r="K44" s="0" t="n">
        <v>1</v>
      </c>
      <c r="L44" s="0" t="n">
        <v>0</v>
      </c>
      <c r="M44" s="0" t="n">
        <v>0</v>
      </c>
      <c r="N44" s="0" t="n">
        <v>0</v>
      </c>
      <c r="O44" s="0" t="n">
        <v>0</v>
      </c>
      <c r="P44" s="0" t="n">
        <v>0</v>
      </c>
      <c r="Q44" s="0" t="n">
        <v>0</v>
      </c>
      <c r="R44" s="0" t="n">
        <v>1</v>
      </c>
      <c r="S44" s="0" t="n">
        <v>0</v>
      </c>
      <c r="T44" s="0" t="n">
        <v>0</v>
      </c>
      <c r="U44" s="0" t="n">
        <v>0</v>
      </c>
      <c r="V44" s="0" t="n">
        <v>2</v>
      </c>
      <c r="W44" s="0" t="n">
        <v>1</v>
      </c>
      <c r="X44" s="0" t="n">
        <v>0</v>
      </c>
      <c r="Y44" s="0" t="n">
        <v>0</v>
      </c>
      <c r="Z44" s="0" t="n">
        <v>1</v>
      </c>
      <c r="AA44" s="0" t="n">
        <v>0</v>
      </c>
      <c r="AB44" s="0" t="n">
        <v>0</v>
      </c>
      <c r="AC44" s="0" t="n">
        <v>0</v>
      </c>
      <c r="AD44" s="0" t="n">
        <v>0</v>
      </c>
      <c r="AE44" s="0" t="n">
        <v>0</v>
      </c>
      <c r="AF44" s="0" t="n">
        <v>0</v>
      </c>
      <c r="AG44" s="0" t="n">
        <v>0</v>
      </c>
      <c r="AH44" s="0" t="n">
        <v>0</v>
      </c>
      <c r="AI44" s="0" t="n">
        <v>0</v>
      </c>
      <c r="AJ44" s="0" t="n">
        <v>0</v>
      </c>
      <c r="AK44" s="0" t="n">
        <v>0</v>
      </c>
      <c r="AL44" s="0" t="n">
        <v>0</v>
      </c>
      <c r="AM44" s="0" t="n">
        <v>1</v>
      </c>
      <c r="AN44" s="0" t="n">
        <v>1</v>
      </c>
      <c r="AO44" s="0" t="n">
        <v>0</v>
      </c>
      <c r="AP44" s="0" t="n">
        <v>0</v>
      </c>
      <c r="AQ44" s="0" t="n">
        <v>0</v>
      </c>
      <c r="AR44" s="0" t="n">
        <v>0</v>
      </c>
      <c r="AS44" s="0" t="n">
        <v>0</v>
      </c>
      <c r="AT44" s="0" t="n">
        <v>0</v>
      </c>
      <c r="AU44" s="0" t="n">
        <v>0</v>
      </c>
      <c r="AV44" s="0" t="n">
        <v>0</v>
      </c>
      <c r="AW44" s="0" t="n">
        <v>0</v>
      </c>
      <c r="AX44" s="0" t="n">
        <v>0</v>
      </c>
      <c r="AY44" s="0" t="n">
        <v>0</v>
      </c>
      <c r="AZ44" s="0" t="n">
        <v>0</v>
      </c>
      <c r="BA44" s="0" t="n">
        <v>0</v>
      </c>
      <c r="BB44" s="0" t="n">
        <v>0</v>
      </c>
      <c r="BC44" s="0" t="n">
        <v>0</v>
      </c>
      <c r="BD44" s="0" t="n">
        <v>0</v>
      </c>
      <c r="BE44" s="0" t="n">
        <v>0</v>
      </c>
      <c r="BF44" s="0" t="n">
        <v>0</v>
      </c>
      <c r="BG44" s="0" t="n">
        <v>0</v>
      </c>
      <c r="BH44" s="0" t="n">
        <v>3</v>
      </c>
      <c r="BI44" s="0" t="n">
        <v>1</v>
      </c>
      <c r="BJ44" s="0" t="n">
        <v>0</v>
      </c>
      <c r="BK44" s="0" t="n">
        <v>1</v>
      </c>
      <c r="BL44" s="0" t="n">
        <v>0</v>
      </c>
      <c r="BM44" s="0" t="n">
        <v>0</v>
      </c>
      <c r="BN44" s="0" t="n">
        <v>0</v>
      </c>
      <c r="BO44" s="0" t="n">
        <v>0</v>
      </c>
      <c r="BP44" s="0" t="n">
        <v>0</v>
      </c>
      <c r="BQ44" s="0" t="n">
        <v>0</v>
      </c>
      <c r="BR44" s="0" t="n">
        <v>0</v>
      </c>
      <c r="BS44" s="0" t="n">
        <v>0</v>
      </c>
      <c r="BT44" s="0" t="n">
        <v>0</v>
      </c>
      <c r="BU44" s="0" t="n">
        <v>1</v>
      </c>
      <c r="BV44" s="0" t="n">
        <v>0</v>
      </c>
      <c r="BW44" s="0" t="n">
        <v>0</v>
      </c>
      <c r="BX44" s="0" t="n">
        <v>0</v>
      </c>
      <c r="BY44" s="0" t="n">
        <v>0</v>
      </c>
      <c r="BZ44" s="0" t="n">
        <v>0</v>
      </c>
      <c r="CA44" s="0" t="n">
        <v>0</v>
      </c>
      <c r="CB44" s="0" t="n">
        <v>0</v>
      </c>
      <c r="CC44" s="0" t="n">
        <v>2</v>
      </c>
      <c r="CD44" s="0" t="n">
        <v>0</v>
      </c>
      <c r="CE44" s="0" t="n">
        <v>1</v>
      </c>
      <c r="CF44" s="0" t="n">
        <v>0</v>
      </c>
      <c r="CG44" s="0" t="n">
        <v>0</v>
      </c>
      <c r="CH44" s="0" t="n">
        <v>0</v>
      </c>
      <c r="CI44" s="0" t="n">
        <v>0</v>
      </c>
      <c r="CJ44" s="0" t="n">
        <v>0</v>
      </c>
      <c r="CK44" s="0" t="n">
        <v>0</v>
      </c>
      <c r="CL44" s="0" t="n">
        <v>0</v>
      </c>
      <c r="CM44" s="0" t="n">
        <v>0</v>
      </c>
      <c r="CN44" s="0" t="n">
        <v>0</v>
      </c>
      <c r="CO44" s="0" t="n">
        <v>0</v>
      </c>
      <c r="CP44" s="0" t="n">
        <v>0</v>
      </c>
      <c r="CQ44" s="0" t="n">
        <v>0</v>
      </c>
      <c r="CR44" s="0" t="n">
        <v>0</v>
      </c>
      <c r="CS44" s="0" t="n">
        <v>0</v>
      </c>
      <c r="CT44" s="0" t="n">
        <v>0</v>
      </c>
      <c r="CU44" s="0" t="n">
        <v>0</v>
      </c>
      <c r="CV44" s="0" t="n">
        <v>0</v>
      </c>
      <c r="CW44" s="0" t="n">
        <v>0</v>
      </c>
      <c r="CX44" s="0" t="n">
        <v>0</v>
      </c>
      <c r="CY44" s="0" t="n">
        <v>2</v>
      </c>
      <c r="CZ44" s="0" t="n">
        <v>0</v>
      </c>
      <c r="DA44" s="0" t="n">
        <v>0</v>
      </c>
      <c r="DB44" s="0" t="n">
        <v>0</v>
      </c>
      <c r="DC44" s="0" t="n">
        <v>0</v>
      </c>
      <c r="DD44" s="0" t="n">
        <v>0</v>
      </c>
      <c r="DE44" s="0" t="n">
        <v>0</v>
      </c>
      <c r="DF44" s="0" t="n">
        <v>2</v>
      </c>
      <c r="DG44" s="0" t="n">
        <v>0</v>
      </c>
      <c r="DH44" s="0" t="n">
        <v>0</v>
      </c>
      <c r="DI44" s="0" t="n">
        <v>0</v>
      </c>
      <c r="DJ44" s="0" t="n">
        <v>0</v>
      </c>
      <c r="DK44" s="0" t="n">
        <v>0</v>
      </c>
      <c r="DL44" s="0" t="n">
        <v>0</v>
      </c>
      <c r="DM44" s="0" t="n">
        <v>0</v>
      </c>
      <c r="DN44" s="0" t="n">
        <v>0</v>
      </c>
      <c r="DO44" s="0" t="n">
        <v>1</v>
      </c>
      <c r="DP44" s="0" t="n">
        <v>0</v>
      </c>
      <c r="DQ44" s="0" t="n">
        <v>0</v>
      </c>
      <c r="DR44" s="0" t="n">
        <v>0</v>
      </c>
      <c r="DS44" s="0" t="n">
        <v>0</v>
      </c>
      <c r="DT44" s="0" t="n">
        <v>0</v>
      </c>
      <c r="DU44" s="0" t="n">
        <v>0</v>
      </c>
      <c r="DV44" s="0" t="n">
        <v>0</v>
      </c>
      <c r="DW44" s="0" t="n">
        <v>0</v>
      </c>
      <c r="DX44" s="0" t="n">
        <v>0</v>
      </c>
      <c r="DY44" s="0" t="n">
        <v>0</v>
      </c>
      <c r="DZ44" s="0" t="n">
        <v>0</v>
      </c>
      <c r="EA44" s="0" t="n">
        <v>0</v>
      </c>
      <c r="EB44" s="0" t="n">
        <v>0</v>
      </c>
      <c r="EC44" s="0" t="n">
        <v>0</v>
      </c>
      <c r="ED44" s="0" t="n">
        <v>0</v>
      </c>
      <c r="EE44" s="0" t="n">
        <v>0</v>
      </c>
      <c r="EF44" s="0" t="n">
        <v>0</v>
      </c>
      <c r="EG44" s="0" t="n">
        <v>0</v>
      </c>
      <c r="EH44" s="0" t="n">
        <v>0</v>
      </c>
      <c r="EI44" s="0" t="n">
        <v>0</v>
      </c>
      <c r="EJ44" s="0" t="n">
        <v>0</v>
      </c>
      <c r="EK44" s="0" t="n">
        <v>0</v>
      </c>
      <c r="EL44" s="0" t="n">
        <v>0</v>
      </c>
      <c r="EM44" s="0" t="n">
        <v>0</v>
      </c>
      <c r="EN44" s="0" t="n">
        <v>0</v>
      </c>
      <c r="EO44" s="0" t="n">
        <v>0</v>
      </c>
      <c r="EP44" s="0" t="n">
        <v>0</v>
      </c>
      <c r="EQ44" s="0" t="n">
        <v>0</v>
      </c>
      <c r="ER44" s="0" t="n">
        <v>0</v>
      </c>
      <c r="ES44" s="0" t="n">
        <v>0</v>
      </c>
      <c r="ET44" s="0" t="n">
        <v>0</v>
      </c>
      <c r="EU44" s="0" t="n">
        <v>0</v>
      </c>
      <c r="EV44" s="0" t="n">
        <v>1</v>
      </c>
      <c r="EW44" s="0" t="n">
        <v>0</v>
      </c>
      <c r="EX44" s="0" t="n">
        <v>0</v>
      </c>
      <c r="EY44" s="0" t="n">
        <v>0</v>
      </c>
      <c r="EZ44" s="0" t="n">
        <v>0</v>
      </c>
      <c r="FA44" s="0" t="n">
        <v>2</v>
      </c>
      <c r="FB44" s="0" t="n">
        <v>0</v>
      </c>
      <c r="FC44" s="0" t="n">
        <v>1</v>
      </c>
      <c r="FD44" s="0" t="n">
        <v>0</v>
      </c>
      <c r="FE44" s="0" t="n">
        <v>0</v>
      </c>
      <c r="FF44" s="0" t="n">
        <v>0</v>
      </c>
      <c r="FG44" s="0" t="n">
        <v>0</v>
      </c>
      <c r="FH44" s="0" t="n">
        <v>0</v>
      </c>
      <c r="FI44" s="0" t="n">
        <v>0</v>
      </c>
      <c r="FJ44" s="0" t="n">
        <v>0</v>
      </c>
      <c r="FK44" s="0" t="n">
        <v>0</v>
      </c>
      <c r="FL44" s="0" t="n">
        <v>0</v>
      </c>
      <c r="FM44" s="0" t="n">
        <v>0</v>
      </c>
      <c r="FN44" s="0" t="n">
        <v>1</v>
      </c>
      <c r="FO44" s="0" t="n">
        <v>0</v>
      </c>
      <c r="FP44" s="0" t="n">
        <v>0</v>
      </c>
      <c r="FQ44" s="0" t="n">
        <v>0</v>
      </c>
      <c r="FR44" s="0" t="n">
        <v>0</v>
      </c>
      <c r="FS44" s="0" t="n">
        <v>0</v>
      </c>
      <c r="FT44" s="0" t="n">
        <v>0</v>
      </c>
      <c r="FU44" s="0" t="n">
        <v>3</v>
      </c>
      <c r="FV44" s="0" t="n">
        <v>0</v>
      </c>
      <c r="FW44" s="0" t="n">
        <v>1</v>
      </c>
      <c r="FX44" s="0" t="n">
        <v>0</v>
      </c>
      <c r="FY44" s="0" t="n">
        <v>1</v>
      </c>
      <c r="FZ44" s="0" t="n">
        <v>1</v>
      </c>
      <c r="GA44" s="0" t="n">
        <v>0</v>
      </c>
      <c r="GB44" s="0" t="n">
        <v>0</v>
      </c>
      <c r="GC44" s="0" t="n">
        <v>1</v>
      </c>
      <c r="GD44" s="0" t="n">
        <v>0</v>
      </c>
      <c r="GE44" s="0" t="n">
        <v>0</v>
      </c>
      <c r="GF44" s="0" t="n">
        <v>0</v>
      </c>
      <c r="GG44" s="0" t="n">
        <v>0</v>
      </c>
      <c r="GH44" s="0" t="n">
        <v>1</v>
      </c>
      <c r="GI44" s="0" t="n">
        <v>0</v>
      </c>
      <c r="GJ44" s="0" t="n">
        <v>0</v>
      </c>
      <c r="GK44" s="0" t="n">
        <v>1</v>
      </c>
      <c r="GL44" s="0" t="n">
        <v>0</v>
      </c>
      <c r="GM44" s="0" t="n">
        <v>0</v>
      </c>
      <c r="GN44" s="0" t="n">
        <v>0</v>
      </c>
      <c r="GO44" s="0" t="n">
        <v>1</v>
      </c>
      <c r="GP44" s="0" t="n">
        <v>0</v>
      </c>
      <c r="GQ44" s="0" t="n">
        <v>0</v>
      </c>
    </row>
    <row r="45" customFormat="false" ht="12" hidden="false" customHeight="false" outlineLevel="0" collapsed="false">
      <c r="A45" s="0" t="n">
        <v>0</v>
      </c>
      <c r="B45" s="0" t="n">
        <v>0</v>
      </c>
      <c r="C45" s="0" t="n">
        <v>0</v>
      </c>
      <c r="D45" s="0" t="n">
        <v>0</v>
      </c>
      <c r="E45" s="0" t="n">
        <v>0</v>
      </c>
      <c r="F45" s="0" t="n">
        <v>0</v>
      </c>
      <c r="G45" s="0" t="n">
        <v>0</v>
      </c>
      <c r="H45" s="0" t="n">
        <v>0</v>
      </c>
      <c r="I45" s="0" t="n">
        <v>0</v>
      </c>
      <c r="J45" s="0" t="n">
        <v>0</v>
      </c>
      <c r="K45" s="0" t="n">
        <v>0</v>
      </c>
      <c r="L45" s="0" t="n">
        <v>0</v>
      </c>
      <c r="M45" s="0" t="n">
        <v>0</v>
      </c>
      <c r="N45" s="0" t="n">
        <v>0</v>
      </c>
      <c r="O45" s="0" t="n">
        <v>0</v>
      </c>
      <c r="P45" s="0" t="n">
        <v>1</v>
      </c>
      <c r="Q45" s="0" t="n">
        <v>0</v>
      </c>
      <c r="R45" s="0" t="n">
        <v>0</v>
      </c>
      <c r="S45" s="0" t="n">
        <v>0</v>
      </c>
      <c r="T45" s="0" t="n">
        <v>0</v>
      </c>
      <c r="U45" s="0" t="n">
        <v>0</v>
      </c>
      <c r="V45" s="0" t="n">
        <v>0</v>
      </c>
      <c r="W45" s="0" t="n">
        <v>0</v>
      </c>
      <c r="X45" s="0" t="n">
        <v>0</v>
      </c>
      <c r="Y45" s="0" t="n">
        <v>0</v>
      </c>
      <c r="Z45" s="0" t="n">
        <v>0</v>
      </c>
      <c r="AA45" s="0" t="n">
        <v>0</v>
      </c>
      <c r="AB45" s="0" t="n">
        <v>0</v>
      </c>
      <c r="AC45" s="0" t="n">
        <v>0</v>
      </c>
      <c r="AD45" s="0" t="n">
        <v>0</v>
      </c>
      <c r="AE45" s="0" t="n">
        <v>0</v>
      </c>
      <c r="AF45" s="0" t="n">
        <v>0</v>
      </c>
      <c r="AG45" s="0" t="n">
        <v>0</v>
      </c>
      <c r="AH45" s="0" t="n">
        <v>0</v>
      </c>
      <c r="AI45" s="0" t="n">
        <v>0</v>
      </c>
      <c r="AJ45" s="0" t="n">
        <v>0</v>
      </c>
      <c r="AK45" s="0" t="n">
        <v>0</v>
      </c>
      <c r="AL45" s="0" t="n">
        <v>1</v>
      </c>
      <c r="AM45" s="0" t="n">
        <v>0</v>
      </c>
      <c r="AN45" s="0" t="n">
        <v>0</v>
      </c>
      <c r="AO45" s="0" t="n">
        <v>0</v>
      </c>
      <c r="AP45" s="0" t="n">
        <v>0</v>
      </c>
      <c r="AQ45" s="0" t="n">
        <v>0</v>
      </c>
      <c r="AR45" s="0" t="n">
        <v>0</v>
      </c>
      <c r="AS45" s="0" t="n">
        <v>0</v>
      </c>
      <c r="AT45" s="0" t="n">
        <v>0</v>
      </c>
      <c r="AU45" s="0" t="n">
        <v>0</v>
      </c>
      <c r="AV45" s="0" t="n">
        <v>0</v>
      </c>
      <c r="AW45" s="0" t="n">
        <v>0</v>
      </c>
      <c r="AX45" s="0" t="n">
        <v>0</v>
      </c>
      <c r="AY45" s="0" t="n">
        <v>0</v>
      </c>
      <c r="AZ45" s="0" t="n">
        <v>0</v>
      </c>
      <c r="BA45" s="0" t="n">
        <v>0</v>
      </c>
      <c r="BB45" s="0" t="n">
        <v>0</v>
      </c>
      <c r="BC45" s="0" t="n">
        <v>0</v>
      </c>
      <c r="BD45" s="0" t="n">
        <v>0</v>
      </c>
      <c r="BE45" s="0" t="n">
        <v>0</v>
      </c>
      <c r="BF45" s="0" t="n">
        <v>0</v>
      </c>
      <c r="BG45" s="0" t="n">
        <v>0</v>
      </c>
      <c r="BH45" s="0" t="n">
        <v>0</v>
      </c>
      <c r="BI45" s="0" t="n">
        <v>0</v>
      </c>
      <c r="BJ45" s="0" t="n">
        <v>0</v>
      </c>
      <c r="BK45" s="0" t="n">
        <v>0</v>
      </c>
      <c r="BL45" s="0" t="n">
        <v>0</v>
      </c>
      <c r="BM45" s="0" t="n">
        <v>0</v>
      </c>
      <c r="BN45" s="0" t="n">
        <v>0</v>
      </c>
      <c r="BO45" s="0" t="n">
        <v>0</v>
      </c>
      <c r="BP45" s="0" t="n">
        <v>0</v>
      </c>
      <c r="BQ45" s="0" t="n">
        <v>0</v>
      </c>
      <c r="BR45" s="0" t="n">
        <v>0</v>
      </c>
      <c r="BS45" s="0" t="n">
        <v>0</v>
      </c>
      <c r="BT45" s="0" t="n">
        <v>0</v>
      </c>
      <c r="BU45" s="0" t="n">
        <v>0</v>
      </c>
      <c r="BV45" s="0" t="n">
        <v>0</v>
      </c>
      <c r="BW45" s="0" t="n">
        <v>0</v>
      </c>
      <c r="BX45" s="0" t="n">
        <v>0</v>
      </c>
      <c r="BY45" s="0" t="n">
        <v>0</v>
      </c>
      <c r="BZ45" s="0" t="n">
        <v>0</v>
      </c>
      <c r="CA45" s="0" t="n">
        <v>0</v>
      </c>
      <c r="CB45" s="0" t="n">
        <v>0</v>
      </c>
      <c r="CC45" s="0" t="n">
        <v>0</v>
      </c>
      <c r="CD45" s="0" t="n">
        <v>0</v>
      </c>
      <c r="CE45" s="0" t="n">
        <v>1</v>
      </c>
      <c r="CF45" s="0" t="n">
        <v>0</v>
      </c>
      <c r="CG45" s="0" t="n">
        <v>0</v>
      </c>
      <c r="CH45" s="0" t="n">
        <v>6</v>
      </c>
      <c r="CI45" s="0" t="n">
        <v>0</v>
      </c>
      <c r="CJ45" s="0" t="n">
        <v>0</v>
      </c>
      <c r="CK45" s="0" t="n">
        <v>0</v>
      </c>
      <c r="CL45" s="0" t="n">
        <v>0</v>
      </c>
      <c r="CM45" s="0" t="n">
        <v>0</v>
      </c>
      <c r="CN45" s="0" t="n">
        <v>0</v>
      </c>
      <c r="CO45" s="0" t="n">
        <v>0</v>
      </c>
      <c r="CP45" s="0" t="n">
        <v>0</v>
      </c>
      <c r="CQ45" s="0" t="n">
        <v>2</v>
      </c>
      <c r="CR45" s="0" t="n">
        <v>0</v>
      </c>
      <c r="CS45" s="0" t="n">
        <v>0</v>
      </c>
      <c r="CT45" s="0" t="n">
        <v>1</v>
      </c>
      <c r="CU45" s="0" t="n">
        <v>0</v>
      </c>
      <c r="CV45" s="0" t="n">
        <v>0</v>
      </c>
      <c r="CW45" s="0" t="n">
        <v>0</v>
      </c>
      <c r="CX45" s="0" t="n">
        <v>0</v>
      </c>
      <c r="CY45" s="0" t="n">
        <v>0</v>
      </c>
      <c r="CZ45" s="0" t="n">
        <v>0</v>
      </c>
      <c r="DA45" s="0" t="n">
        <v>0</v>
      </c>
      <c r="DB45" s="0" t="n">
        <v>0</v>
      </c>
      <c r="DC45" s="0" t="n">
        <v>0</v>
      </c>
      <c r="DD45" s="0" t="n">
        <v>0</v>
      </c>
      <c r="DE45" s="0" t="n">
        <v>0</v>
      </c>
      <c r="DF45" s="0" t="n">
        <v>0</v>
      </c>
      <c r="DG45" s="0" t="n">
        <v>0</v>
      </c>
      <c r="DH45" s="0" t="n">
        <v>0</v>
      </c>
      <c r="DI45" s="0" t="n">
        <v>0</v>
      </c>
      <c r="DJ45" s="0" t="n">
        <v>0</v>
      </c>
      <c r="DK45" s="0" t="n">
        <v>0</v>
      </c>
      <c r="DL45" s="0" t="n">
        <v>0</v>
      </c>
      <c r="DM45" s="0" t="n">
        <v>0</v>
      </c>
      <c r="DN45" s="0" t="n">
        <v>0</v>
      </c>
      <c r="DO45" s="0" t="n">
        <v>0</v>
      </c>
      <c r="DP45" s="0" t="n">
        <v>0</v>
      </c>
      <c r="DQ45" s="0" t="n">
        <v>0</v>
      </c>
      <c r="DR45" s="0" t="n">
        <v>0</v>
      </c>
      <c r="DS45" s="0" t="n">
        <v>0</v>
      </c>
      <c r="DT45" s="0" t="n">
        <v>0</v>
      </c>
      <c r="DU45" s="0" t="n">
        <v>0</v>
      </c>
      <c r="DV45" s="0" t="n">
        <v>0</v>
      </c>
      <c r="DW45" s="0" t="n">
        <v>0</v>
      </c>
      <c r="DX45" s="0" t="n">
        <v>0</v>
      </c>
      <c r="DY45" s="0" t="n">
        <v>0</v>
      </c>
      <c r="DZ45" s="0" t="n">
        <v>0</v>
      </c>
      <c r="EA45" s="0" t="n">
        <v>0</v>
      </c>
      <c r="EB45" s="0" t="n">
        <v>0</v>
      </c>
      <c r="EC45" s="0" t="n">
        <v>0</v>
      </c>
      <c r="ED45" s="0" t="n">
        <v>0</v>
      </c>
      <c r="EE45" s="0" t="n">
        <v>0</v>
      </c>
      <c r="EF45" s="0" t="n">
        <v>0</v>
      </c>
      <c r="EG45" s="0" t="n">
        <v>0</v>
      </c>
      <c r="EH45" s="0" t="n">
        <v>0</v>
      </c>
      <c r="EI45" s="0" t="n">
        <v>0</v>
      </c>
      <c r="EJ45" s="0" t="n">
        <v>0</v>
      </c>
      <c r="EK45" s="0" t="n">
        <v>0</v>
      </c>
      <c r="EL45" s="0" t="n">
        <v>3</v>
      </c>
      <c r="EM45" s="0" t="n">
        <v>0</v>
      </c>
      <c r="EN45" s="0" t="n">
        <v>2</v>
      </c>
      <c r="EO45" s="0" t="n">
        <v>0</v>
      </c>
      <c r="EP45" s="0" t="n">
        <v>3</v>
      </c>
      <c r="EQ45" s="0" t="n">
        <v>0</v>
      </c>
      <c r="ER45" s="0" t="n">
        <v>0</v>
      </c>
      <c r="ES45" s="0" t="n">
        <v>0</v>
      </c>
      <c r="ET45" s="0" t="n">
        <v>0</v>
      </c>
      <c r="EU45" s="0" t="n">
        <v>0</v>
      </c>
      <c r="EV45" s="0" t="n">
        <v>0</v>
      </c>
      <c r="EW45" s="0" t="n">
        <v>0</v>
      </c>
      <c r="EX45" s="0" t="n">
        <v>0</v>
      </c>
      <c r="EY45" s="0" t="n">
        <v>0</v>
      </c>
      <c r="EZ45" s="0" t="n">
        <v>0</v>
      </c>
      <c r="FA45" s="0" t="n">
        <v>0</v>
      </c>
      <c r="FB45" s="0" t="n">
        <v>0</v>
      </c>
      <c r="FC45" s="0" t="n">
        <v>0</v>
      </c>
      <c r="FD45" s="0" t="n">
        <v>0</v>
      </c>
      <c r="FE45" s="0" t="n">
        <v>0</v>
      </c>
      <c r="FF45" s="0" t="n">
        <v>0</v>
      </c>
      <c r="FG45" s="0" t="n">
        <v>0</v>
      </c>
      <c r="FH45" s="0" t="n">
        <v>0</v>
      </c>
      <c r="FI45" s="0" t="n">
        <v>0</v>
      </c>
      <c r="FJ45" s="0" t="n">
        <v>0</v>
      </c>
      <c r="FK45" s="0" t="n">
        <v>0</v>
      </c>
      <c r="FL45" s="0" t="n">
        <v>0</v>
      </c>
      <c r="FM45" s="0" t="n">
        <v>0</v>
      </c>
      <c r="FN45" s="0" t="n">
        <v>0</v>
      </c>
      <c r="FO45" s="0" t="n">
        <v>0</v>
      </c>
      <c r="FP45" s="0" t="n">
        <v>0</v>
      </c>
      <c r="FQ45" s="0" t="n">
        <v>0</v>
      </c>
      <c r="FR45" s="0" t="n">
        <v>0</v>
      </c>
      <c r="FS45" s="0" t="n">
        <v>0</v>
      </c>
      <c r="FT45" s="0" t="n">
        <v>0</v>
      </c>
      <c r="FU45" s="0" t="n">
        <v>0</v>
      </c>
      <c r="FV45" s="0" t="n">
        <v>0</v>
      </c>
      <c r="FW45" s="0" t="n">
        <v>0</v>
      </c>
      <c r="FX45" s="0" t="n">
        <v>0</v>
      </c>
      <c r="FY45" s="0" t="n">
        <v>0</v>
      </c>
      <c r="FZ45" s="0" t="n">
        <v>0</v>
      </c>
      <c r="GA45" s="0" t="n">
        <v>0</v>
      </c>
      <c r="GB45" s="0" t="n">
        <v>0</v>
      </c>
      <c r="GC45" s="0" t="n">
        <v>0</v>
      </c>
      <c r="GD45" s="0" t="n">
        <v>0</v>
      </c>
      <c r="GE45" s="0" t="n">
        <v>0</v>
      </c>
      <c r="GF45" s="0" t="n">
        <v>0</v>
      </c>
      <c r="GG45" s="0" t="n">
        <v>0</v>
      </c>
      <c r="GH45" s="0" t="n">
        <v>0</v>
      </c>
      <c r="GI45" s="0" t="n">
        <v>0</v>
      </c>
      <c r="GJ45" s="0" t="n">
        <v>0</v>
      </c>
      <c r="GK45" s="0" t="n">
        <v>4</v>
      </c>
      <c r="GL45" s="0" t="n">
        <v>0</v>
      </c>
      <c r="GM45" s="0" t="n">
        <v>0</v>
      </c>
      <c r="GN45" s="0" t="n">
        <v>0</v>
      </c>
      <c r="GO45" s="0" t="n">
        <v>0</v>
      </c>
      <c r="GP45" s="0" t="n">
        <v>0</v>
      </c>
      <c r="GQ45" s="0" t="n">
        <v>0</v>
      </c>
    </row>
    <row r="46" customFormat="false" ht="12" hidden="false" customHeight="false" outlineLevel="0" collapsed="false">
      <c r="A46" s="0" t="n">
        <v>0</v>
      </c>
      <c r="B46" s="0" t="n">
        <v>9</v>
      </c>
      <c r="C46" s="0" t="n">
        <v>0</v>
      </c>
      <c r="D46" s="0" t="n">
        <v>0</v>
      </c>
      <c r="E46" s="0" t="n">
        <v>0</v>
      </c>
      <c r="F46" s="0" t="n">
        <v>0</v>
      </c>
      <c r="G46" s="0" t="n">
        <v>0</v>
      </c>
      <c r="H46" s="0" t="n">
        <v>0</v>
      </c>
      <c r="I46" s="0" t="n">
        <v>0</v>
      </c>
      <c r="J46" s="0" t="n">
        <v>0</v>
      </c>
      <c r="K46" s="0" t="n">
        <v>0</v>
      </c>
      <c r="L46" s="0" t="n">
        <v>0</v>
      </c>
      <c r="M46" s="0" t="n">
        <v>0</v>
      </c>
      <c r="N46" s="0" t="n">
        <v>0</v>
      </c>
      <c r="O46" s="0" t="n">
        <v>0</v>
      </c>
      <c r="P46" s="0" t="n">
        <v>0</v>
      </c>
      <c r="Q46" s="0" t="n">
        <v>0</v>
      </c>
      <c r="R46" s="0" t="n">
        <v>0</v>
      </c>
      <c r="S46" s="0" t="n">
        <v>0</v>
      </c>
      <c r="T46" s="0" t="n">
        <v>0</v>
      </c>
      <c r="U46" s="0" t="n">
        <v>0</v>
      </c>
      <c r="V46" s="0" t="n">
        <v>0</v>
      </c>
      <c r="W46" s="0" t="n">
        <v>0</v>
      </c>
      <c r="X46" s="0" t="n">
        <v>0</v>
      </c>
      <c r="Y46" s="0" t="n">
        <v>0</v>
      </c>
      <c r="Z46" s="0" t="n">
        <v>0</v>
      </c>
      <c r="AA46" s="0" t="n">
        <v>0</v>
      </c>
      <c r="AB46" s="0" t="n">
        <v>0</v>
      </c>
      <c r="AC46" s="0" t="n">
        <v>0</v>
      </c>
      <c r="AD46" s="0" t="n">
        <v>0</v>
      </c>
      <c r="AE46" s="0" t="n">
        <v>0</v>
      </c>
      <c r="AF46" s="0" t="n">
        <v>0</v>
      </c>
      <c r="AG46" s="0" t="n">
        <v>0</v>
      </c>
      <c r="AH46" s="0" t="n">
        <v>0</v>
      </c>
      <c r="AI46" s="0" t="n">
        <v>0</v>
      </c>
      <c r="AJ46" s="0" t="n">
        <v>0</v>
      </c>
      <c r="AK46" s="0" t="n">
        <v>0</v>
      </c>
      <c r="AL46" s="0" t="n">
        <v>6</v>
      </c>
      <c r="AM46" s="0" t="n">
        <v>0</v>
      </c>
      <c r="AN46" s="0" t="n">
        <v>0</v>
      </c>
      <c r="AO46" s="0" t="n">
        <v>0</v>
      </c>
      <c r="AP46" s="0" t="n">
        <v>0</v>
      </c>
      <c r="AQ46" s="0" t="n">
        <v>0</v>
      </c>
      <c r="AR46" s="0" t="n">
        <v>0</v>
      </c>
      <c r="AS46" s="0" t="n">
        <v>0</v>
      </c>
      <c r="AT46" s="0" t="n">
        <v>0</v>
      </c>
      <c r="AU46" s="0" t="n">
        <v>0</v>
      </c>
      <c r="AV46" s="0" t="n">
        <v>0</v>
      </c>
      <c r="AW46" s="0" t="n">
        <v>0</v>
      </c>
      <c r="AX46" s="0" t="n">
        <v>0</v>
      </c>
      <c r="AY46" s="0" t="n">
        <v>0</v>
      </c>
      <c r="AZ46" s="0" t="n">
        <v>0</v>
      </c>
      <c r="BA46" s="0" t="n">
        <v>0</v>
      </c>
      <c r="BB46" s="0" t="n">
        <v>0</v>
      </c>
      <c r="BC46" s="0" t="n">
        <v>0</v>
      </c>
      <c r="BD46" s="0" t="n">
        <v>0</v>
      </c>
      <c r="BE46" s="0" t="n">
        <v>0</v>
      </c>
      <c r="BF46" s="0" t="n">
        <v>0</v>
      </c>
      <c r="BG46" s="0" t="n">
        <v>0</v>
      </c>
      <c r="BH46" s="0" t="n">
        <v>0</v>
      </c>
      <c r="BI46" s="0" t="n">
        <v>0</v>
      </c>
      <c r="BJ46" s="0" t="n">
        <v>0</v>
      </c>
      <c r="BK46" s="0" t="n">
        <v>0</v>
      </c>
      <c r="BL46" s="0" t="n">
        <v>0</v>
      </c>
      <c r="BM46" s="0" t="n">
        <v>0</v>
      </c>
      <c r="BN46" s="0" t="n">
        <v>0</v>
      </c>
      <c r="BO46" s="0" t="n">
        <v>0</v>
      </c>
      <c r="BP46" s="0" t="n">
        <v>0</v>
      </c>
      <c r="BQ46" s="0" t="n">
        <v>0</v>
      </c>
      <c r="BR46" s="0" t="n">
        <v>0</v>
      </c>
      <c r="BS46" s="0" t="n">
        <v>0</v>
      </c>
      <c r="BT46" s="0" t="n">
        <v>0</v>
      </c>
      <c r="BU46" s="0" t="n">
        <v>0</v>
      </c>
      <c r="BV46" s="0" t="n">
        <v>0</v>
      </c>
      <c r="BW46" s="0" t="n">
        <v>0</v>
      </c>
      <c r="BX46" s="0" t="n">
        <v>0</v>
      </c>
      <c r="BY46" s="0" t="n">
        <v>1</v>
      </c>
      <c r="BZ46" s="0" t="n">
        <v>0</v>
      </c>
      <c r="CA46" s="0" t="n">
        <v>0</v>
      </c>
      <c r="CB46" s="0" t="n">
        <v>0</v>
      </c>
      <c r="CC46" s="0" t="n">
        <v>0</v>
      </c>
      <c r="CD46" s="0" t="n">
        <v>0</v>
      </c>
      <c r="CE46" s="0" t="n">
        <v>2</v>
      </c>
      <c r="CF46" s="0" t="n">
        <v>0</v>
      </c>
      <c r="CG46" s="0" t="n">
        <v>0</v>
      </c>
      <c r="CH46" s="0" t="n">
        <v>0</v>
      </c>
      <c r="CI46" s="0" t="n">
        <v>0</v>
      </c>
      <c r="CJ46" s="0" t="n">
        <v>0</v>
      </c>
      <c r="CK46" s="0" t="n">
        <v>0</v>
      </c>
      <c r="CL46" s="0" t="n">
        <v>0</v>
      </c>
      <c r="CM46" s="0" t="n">
        <v>0</v>
      </c>
      <c r="CN46" s="0" t="n">
        <v>0</v>
      </c>
      <c r="CO46" s="0" t="n">
        <v>0</v>
      </c>
      <c r="CP46" s="0" t="n">
        <v>0</v>
      </c>
      <c r="CQ46" s="0" t="n">
        <v>2</v>
      </c>
      <c r="CR46" s="0" t="n">
        <v>0</v>
      </c>
      <c r="CS46" s="0" t="n">
        <v>0</v>
      </c>
      <c r="CT46" s="0" t="n">
        <v>0</v>
      </c>
      <c r="CU46" s="0" t="n">
        <v>0</v>
      </c>
      <c r="CV46" s="0" t="n">
        <v>0</v>
      </c>
      <c r="CW46" s="0" t="n">
        <v>0</v>
      </c>
      <c r="CX46" s="0" t="n">
        <v>0</v>
      </c>
      <c r="CY46" s="0" t="n">
        <v>0</v>
      </c>
      <c r="CZ46" s="0" t="n">
        <v>0</v>
      </c>
      <c r="DA46" s="0" t="n">
        <v>0</v>
      </c>
      <c r="DB46" s="0" t="n">
        <v>0</v>
      </c>
      <c r="DC46" s="0" t="n">
        <v>0</v>
      </c>
      <c r="DD46" s="0" t="n">
        <v>0</v>
      </c>
      <c r="DE46" s="0" t="n">
        <v>0</v>
      </c>
      <c r="DF46" s="0" t="n">
        <v>1</v>
      </c>
      <c r="DG46" s="0" t="n">
        <v>0</v>
      </c>
      <c r="DH46" s="0" t="n">
        <v>0</v>
      </c>
      <c r="DI46" s="0" t="n">
        <v>0</v>
      </c>
      <c r="DJ46" s="0" t="n">
        <v>0</v>
      </c>
      <c r="DK46" s="0" t="n">
        <v>0</v>
      </c>
      <c r="DL46" s="0" t="n">
        <v>0</v>
      </c>
      <c r="DM46" s="0" t="n">
        <v>0</v>
      </c>
      <c r="DN46" s="0" t="n">
        <v>0</v>
      </c>
      <c r="DO46" s="0" t="n">
        <v>0</v>
      </c>
      <c r="DP46" s="0" t="n">
        <v>0</v>
      </c>
      <c r="DQ46" s="0" t="n">
        <v>1</v>
      </c>
      <c r="DR46" s="0" t="n">
        <v>0</v>
      </c>
      <c r="DS46" s="0" t="n">
        <v>0</v>
      </c>
      <c r="DT46" s="0" t="n">
        <v>0</v>
      </c>
      <c r="DU46" s="0" t="n">
        <v>0</v>
      </c>
      <c r="DV46" s="0" t="n">
        <v>0</v>
      </c>
      <c r="DW46" s="0" t="n">
        <v>0</v>
      </c>
      <c r="DX46" s="0" t="n">
        <v>0</v>
      </c>
      <c r="DY46" s="0" t="n">
        <v>2</v>
      </c>
      <c r="DZ46" s="0" t="n">
        <v>0</v>
      </c>
      <c r="EA46" s="0" t="n">
        <v>0</v>
      </c>
      <c r="EB46" s="0" t="n">
        <v>0</v>
      </c>
      <c r="EC46" s="0" t="n">
        <v>0</v>
      </c>
      <c r="ED46" s="0" t="n">
        <v>0</v>
      </c>
      <c r="EE46" s="0" t="n">
        <v>0</v>
      </c>
      <c r="EF46" s="0" t="n">
        <v>0</v>
      </c>
      <c r="EG46" s="0" t="n">
        <v>0</v>
      </c>
      <c r="EH46" s="0" t="n">
        <v>0</v>
      </c>
      <c r="EI46" s="0" t="n">
        <v>0</v>
      </c>
      <c r="EJ46" s="0" t="n">
        <v>0</v>
      </c>
      <c r="EK46" s="0" t="n">
        <v>0</v>
      </c>
      <c r="EL46" s="0" t="n">
        <v>0</v>
      </c>
      <c r="EM46" s="0" t="n">
        <v>0</v>
      </c>
      <c r="EN46" s="0" t="n">
        <v>0</v>
      </c>
      <c r="EO46" s="0" t="n">
        <v>0</v>
      </c>
      <c r="EP46" s="0" t="n">
        <v>0</v>
      </c>
      <c r="EQ46" s="0" t="n">
        <v>0</v>
      </c>
      <c r="ER46" s="0" t="n">
        <v>0</v>
      </c>
      <c r="ES46" s="0" t="n">
        <v>0</v>
      </c>
      <c r="ET46" s="0" t="n">
        <v>0</v>
      </c>
      <c r="EU46" s="0" t="n">
        <v>0</v>
      </c>
      <c r="EV46" s="0" t="n">
        <v>0</v>
      </c>
      <c r="EW46" s="0" t="n">
        <v>0</v>
      </c>
      <c r="EX46" s="0" t="n">
        <v>0</v>
      </c>
      <c r="EY46" s="0" t="n">
        <v>0</v>
      </c>
      <c r="EZ46" s="0" t="n">
        <v>0</v>
      </c>
      <c r="FA46" s="0" t="n">
        <v>0</v>
      </c>
      <c r="FB46" s="0" t="n">
        <v>0</v>
      </c>
      <c r="FC46" s="0" t="n">
        <v>0</v>
      </c>
      <c r="FD46" s="0" t="n">
        <v>0</v>
      </c>
      <c r="FE46" s="0" t="n">
        <v>0</v>
      </c>
      <c r="FF46" s="0" t="n">
        <v>0</v>
      </c>
      <c r="FG46" s="0" t="n">
        <v>0</v>
      </c>
      <c r="FH46" s="0" t="n">
        <v>0</v>
      </c>
      <c r="FI46" s="0" t="n">
        <v>0</v>
      </c>
      <c r="FJ46" s="0" t="n">
        <v>0</v>
      </c>
      <c r="FK46" s="0" t="n">
        <v>2</v>
      </c>
      <c r="FL46" s="0" t="n">
        <v>0</v>
      </c>
      <c r="FM46" s="0" t="n">
        <v>0</v>
      </c>
      <c r="FN46" s="0" t="n">
        <v>0</v>
      </c>
      <c r="FO46" s="0" t="n">
        <v>0</v>
      </c>
      <c r="FP46" s="0" t="n">
        <v>0</v>
      </c>
      <c r="FQ46" s="0" t="n">
        <v>0</v>
      </c>
      <c r="FR46" s="0" t="n">
        <v>0</v>
      </c>
      <c r="FS46" s="0" t="n">
        <v>0</v>
      </c>
      <c r="FT46" s="0" t="n">
        <v>0</v>
      </c>
      <c r="FU46" s="0" t="n">
        <v>0</v>
      </c>
      <c r="FV46" s="0" t="n">
        <v>0</v>
      </c>
      <c r="FW46" s="0" t="n">
        <v>0</v>
      </c>
      <c r="FX46" s="0" t="n">
        <v>0</v>
      </c>
      <c r="FY46" s="0" t="n">
        <v>0</v>
      </c>
      <c r="FZ46" s="0" t="n">
        <v>0</v>
      </c>
      <c r="GA46" s="0" t="n">
        <v>0</v>
      </c>
      <c r="GB46" s="0" t="n">
        <v>0</v>
      </c>
      <c r="GC46" s="0" t="n">
        <v>0</v>
      </c>
      <c r="GD46" s="0" t="n">
        <v>0</v>
      </c>
      <c r="GE46" s="0" t="n">
        <v>0</v>
      </c>
      <c r="GF46" s="0" t="n">
        <v>0</v>
      </c>
      <c r="GG46" s="0" t="n">
        <v>0</v>
      </c>
      <c r="GH46" s="0" t="n">
        <v>0</v>
      </c>
      <c r="GI46" s="0" t="n">
        <v>0</v>
      </c>
      <c r="GJ46" s="0" t="n">
        <v>0</v>
      </c>
      <c r="GK46" s="0" t="n">
        <v>0</v>
      </c>
      <c r="GL46" s="0" t="n">
        <v>0</v>
      </c>
      <c r="GM46" s="0" t="n">
        <v>0</v>
      </c>
      <c r="GN46" s="0" t="n">
        <v>0</v>
      </c>
      <c r="GO46" s="0" t="n">
        <v>0</v>
      </c>
      <c r="GP46" s="0" t="n">
        <v>0</v>
      </c>
      <c r="GQ46" s="0" t="n">
        <v>0</v>
      </c>
    </row>
    <row r="47" customFormat="false" ht="12" hidden="false" customHeight="false" outlineLevel="0" collapsed="false">
      <c r="A47" s="0" t="n">
        <v>0</v>
      </c>
      <c r="B47" s="0" t="n">
        <v>9</v>
      </c>
      <c r="C47" s="0" t="n">
        <v>0</v>
      </c>
      <c r="D47" s="0" t="n">
        <v>0</v>
      </c>
      <c r="E47" s="0" t="n">
        <v>0</v>
      </c>
      <c r="F47" s="0" t="n">
        <v>0</v>
      </c>
      <c r="G47" s="0" t="n">
        <v>0</v>
      </c>
      <c r="H47" s="0" t="n">
        <v>0</v>
      </c>
      <c r="I47" s="0" t="n">
        <v>0</v>
      </c>
      <c r="J47" s="0" t="n">
        <v>0</v>
      </c>
      <c r="K47" s="0" t="n">
        <v>0</v>
      </c>
      <c r="L47" s="0" t="n">
        <v>0</v>
      </c>
      <c r="M47" s="0" t="n">
        <v>0</v>
      </c>
      <c r="N47" s="0" t="n">
        <v>0</v>
      </c>
      <c r="O47" s="0" t="n">
        <v>0</v>
      </c>
      <c r="P47" s="0" t="n">
        <v>0</v>
      </c>
      <c r="Q47" s="0" t="n">
        <v>0</v>
      </c>
      <c r="R47" s="0" t="n">
        <v>0</v>
      </c>
      <c r="S47" s="0" t="n">
        <v>0</v>
      </c>
      <c r="T47" s="0" t="n">
        <v>0</v>
      </c>
      <c r="U47" s="0" t="n">
        <v>0</v>
      </c>
      <c r="V47" s="0" t="n">
        <v>0</v>
      </c>
      <c r="W47" s="0" t="n">
        <v>0</v>
      </c>
      <c r="X47" s="0" t="n">
        <v>0</v>
      </c>
      <c r="Y47" s="0" t="n">
        <v>0</v>
      </c>
      <c r="Z47" s="0" t="n">
        <v>0</v>
      </c>
      <c r="AA47" s="0" t="n">
        <v>0</v>
      </c>
      <c r="AB47" s="0" t="n">
        <v>0</v>
      </c>
      <c r="AC47" s="0" t="n">
        <v>0</v>
      </c>
      <c r="AD47" s="0" t="n">
        <v>0</v>
      </c>
      <c r="AE47" s="0" t="n">
        <v>0</v>
      </c>
      <c r="AF47" s="0" t="n">
        <v>4</v>
      </c>
      <c r="AG47" s="0" t="n">
        <v>3</v>
      </c>
      <c r="AH47" s="0" t="n">
        <v>0</v>
      </c>
      <c r="AI47" s="0" t="n">
        <v>0</v>
      </c>
      <c r="AJ47" s="0" t="n">
        <v>0</v>
      </c>
      <c r="AK47" s="0" t="n">
        <v>0</v>
      </c>
      <c r="AL47" s="0" t="n">
        <v>1</v>
      </c>
      <c r="AM47" s="0" t="n">
        <v>1</v>
      </c>
      <c r="AN47" s="0" t="n">
        <v>2</v>
      </c>
      <c r="AO47" s="0" t="n">
        <v>0</v>
      </c>
      <c r="AP47" s="0" t="n">
        <v>0</v>
      </c>
      <c r="AQ47" s="0" t="n">
        <v>0</v>
      </c>
      <c r="AR47" s="0" t="n">
        <v>0</v>
      </c>
      <c r="AS47" s="0" t="n">
        <v>0</v>
      </c>
      <c r="AT47" s="0" t="n">
        <v>0</v>
      </c>
      <c r="AU47" s="0" t="n">
        <v>0</v>
      </c>
      <c r="AV47" s="0" t="n">
        <v>0</v>
      </c>
      <c r="AW47" s="0" t="n">
        <v>0</v>
      </c>
      <c r="AX47" s="0" t="n">
        <v>1</v>
      </c>
      <c r="AY47" s="0" t="n">
        <v>0</v>
      </c>
      <c r="AZ47" s="0" t="n">
        <v>1</v>
      </c>
      <c r="BA47" s="0" t="n">
        <v>0</v>
      </c>
      <c r="BB47" s="0" t="n">
        <v>0</v>
      </c>
      <c r="BC47" s="0" t="n">
        <v>0</v>
      </c>
      <c r="BD47" s="0" t="n">
        <v>0</v>
      </c>
      <c r="BE47" s="0" t="n">
        <v>0</v>
      </c>
      <c r="BF47" s="0" t="n">
        <v>0</v>
      </c>
      <c r="BG47" s="0" t="n">
        <v>0</v>
      </c>
      <c r="BH47" s="0" t="n">
        <v>0</v>
      </c>
      <c r="BI47" s="0" t="n">
        <v>0</v>
      </c>
      <c r="BJ47" s="0" t="n">
        <v>0</v>
      </c>
      <c r="BK47" s="0" t="n">
        <v>0</v>
      </c>
      <c r="BL47" s="0" t="n">
        <v>0</v>
      </c>
      <c r="BM47" s="0" t="n">
        <v>0</v>
      </c>
      <c r="BN47" s="0" t="n">
        <v>0</v>
      </c>
      <c r="BO47" s="0" t="n">
        <v>0</v>
      </c>
      <c r="BP47" s="0" t="n">
        <v>2</v>
      </c>
      <c r="BQ47" s="0" t="n">
        <v>0</v>
      </c>
      <c r="BR47" s="0" t="n">
        <v>0</v>
      </c>
      <c r="BS47" s="0" t="n">
        <v>0</v>
      </c>
      <c r="BT47" s="0" t="n">
        <v>2</v>
      </c>
      <c r="BU47" s="0" t="n">
        <v>0</v>
      </c>
      <c r="BV47" s="0" t="n">
        <v>0</v>
      </c>
      <c r="BW47" s="0" t="n">
        <v>3</v>
      </c>
      <c r="BX47" s="0" t="n">
        <v>0</v>
      </c>
      <c r="BY47" s="0" t="n">
        <v>1</v>
      </c>
      <c r="BZ47" s="0" t="n">
        <v>0</v>
      </c>
      <c r="CA47" s="0" t="n">
        <v>0</v>
      </c>
      <c r="CB47" s="0" t="n">
        <v>0</v>
      </c>
      <c r="CC47" s="0" t="n">
        <v>0</v>
      </c>
      <c r="CD47" s="0" t="n">
        <v>0</v>
      </c>
      <c r="CE47" s="0" t="n">
        <v>1</v>
      </c>
      <c r="CF47" s="0" t="n">
        <v>0</v>
      </c>
      <c r="CG47" s="0" t="n">
        <v>0</v>
      </c>
      <c r="CH47" s="0" t="n">
        <v>0</v>
      </c>
      <c r="CI47" s="0" t="n">
        <v>0</v>
      </c>
      <c r="CJ47" s="0" t="n">
        <v>0</v>
      </c>
      <c r="CK47" s="0" t="n">
        <v>0</v>
      </c>
      <c r="CL47" s="0" t="n">
        <v>0</v>
      </c>
      <c r="CM47" s="0" t="n">
        <v>0</v>
      </c>
      <c r="CN47" s="0" t="n">
        <v>0</v>
      </c>
      <c r="CO47" s="0" t="n">
        <v>0</v>
      </c>
      <c r="CP47" s="0" t="n">
        <v>0</v>
      </c>
      <c r="CQ47" s="0" t="n">
        <v>1</v>
      </c>
      <c r="CR47" s="0" t="n">
        <v>0</v>
      </c>
      <c r="CS47" s="0" t="n">
        <v>0</v>
      </c>
      <c r="CT47" s="0" t="n">
        <v>0</v>
      </c>
      <c r="CU47" s="0" t="n">
        <v>0</v>
      </c>
      <c r="CV47" s="0" t="n">
        <v>0</v>
      </c>
      <c r="CW47" s="0" t="n">
        <v>0</v>
      </c>
      <c r="CX47" s="0" t="n">
        <v>0</v>
      </c>
      <c r="CY47" s="0" t="n">
        <v>0</v>
      </c>
      <c r="CZ47" s="0" t="n">
        <v>0</v>
      </c>
      <c r="DA47" s="0" t="n">
        <v>3</v>
      </c>
      <c r="DB47" s="0" t="n">
        <v>1</v>
      </c>
      <c r="DC47" s="0" t="n">
        <v>0</v>
      </c>
      <c r="DD47" s="0" t="n">
        <v>0</v>
      </c>
      <c r="DE47" s="0" t="n">
        <v>0</v>
      </c>
      <c r="DF47" s="0" t="n">
        <v>1</v>
      </c>
      <c r="DG47" s="0" t="n">
        <v>0</v>
      </c>
      <c r="DH47" s="0" t="n">
        <v>0</v>
      </c>
      <c r="DI47" s="0" t="n">
        <v>0</v>
      </c>
      <c r="DJ47" s="0" t="n">
        <v>0</v>
      </c>
      <c r="DK47" s="0" t="n">
        <v>0</v>
      </c>
      <c r="DL47" s="0" t="n">
        <v>0</v>
      </c>
      <c r="DM47" s="0" t="n">
        <v>0</v>
      </c>
      <c r="DN47" s="0" t="n">
        <v>0</v>
      </c>
      <c r="DO47" s="0" t="n">
        <v>0</v>
      </c>
      <c r="DP47" s="0" t="n">
        <v>0</v>
      </c>
      <c r="DQ47" s="0" t="n">
        <v>0</v>
      </c>
      <c r="DR47" s="0" t="n">
        <v>0</v>
      </c>
      <c r="DS47" s="0" t="n">
        <v>0</v>
      </c>
      <c r="DT47" s="0" t="n">
        <v>1</v>
      </c>
      <c r="DU47" s="0" t="n">
        <v>0</v>
      </c>
      <c r="DV47" s="0" t="n">
        <v>0</v>
      </c>
      <c r="DW47" s="0" t="n">
        <v>0</v>
      </c>
      <c r="DX47" s="0" t="n">
        <v>0</v>
      </c>
      <c r="DY47" s="0" t="n">
        <v>0</v>
      </c>
      <c r="DZ47" s="0" t="n">
        <v>0</v>
      </c>
      <c r="EA47" s="0" t="n">
        <v>0</v>
      </c>
      <c r="EB47" s="0" t="n">
        <v>0</v>
      </c>
      <c r="EC47" s="0" t="n">
        <v>0</v>
      </c>
      <c r="ED47" s="0" t="n">
        <v>0</v>
      </c>
      <c r="EE47" s="0" t="n">
        <v>0</v>
      </c>
      <c r="EF47" s="0" t="n">
        <v>0</v>
      </c>
      <c r="EG47" s="0" t="n">
        <v>0</v>
      </c>
      <c r="EH47" s="0" t="n">
        <v>0</v>
      </c>
      <c r="EI47" s="0" t="n">
        <v>0</v>
      </c>
      <c r="EJ47" s="0" t="n">
        <v>0</v>
      </c>
      <c r="EK47" s="0" t="n">
        <v>0</v>
      </c>
      <c r="EL47" s="0" t="n">
        <v>2</v>
      </c>
      <c r="EM47" s="0" t="n">
        <v>0</v>
      </c>
      <c r="EN47" s="0" t="n">
        <v>1</v>
      </c>
      <c r="EO47" s="0" t="n">
        <v>0</v>
      </c>
      <c r="EP47" s="0" t="n">
        <v>0</v>
      </c>
      <c r="EQ47" s="0" t="n">
        <v>0</v>
      </c>
      <c r="ER47" s="0" t="n">
        <v>0</v>
      </c>
      <c r="ES47" s="0" t="n">
        <v>0</v>
      </c>
      <c r="ET47" s="0" t="n">
        <v>0</v>
      </c>
      <c r="EU47" s="0" t="n">
        <v>0</v>
      </c>
      <c r="EV47" s="0" t="n">
        <v>0</v>
      </c>
      <c r="EW47" s="0" t="n">
        <v>0</v>
      </c>
      <c r="EX47" s="0" t="n">
        <v>0</v>
      </c>
      <c r="EY47" s="0" t="n">
        <v>0</v>
      </c>
      <c r="EZ47" s="0" t="n">
        <v>0</v>
      </c>
      <c r="FA47" s="0" t="n">
        <v>1</v>
      </c>
      <c r="FB47" s="0" t="n">
        <v>0</v>
      </c>
      <c r="FC47" s="0" t="n">
        <v>1</v>
      </c>
      <c r="FD47" s="0" t="n">
        <v>0</v>
      </c>
      <c r="FE47" s="0" t="n">
        <v>0</v>
      </c>
      <c r="FF47" s="0" t="n">
        <v>0</v>
      </c>
      <c r="FG47" s="0" t="n">
        <v>1</v>
      </c>
      <c r="FH47" s="0" t="n">
        <v>0</v>
      </c>
      <c r="FI47" s="0" t="n">
        <v>0</v>
      </c>
      <c r="FJ47" s="0" t="n">
        <v>0</v>
      </c>
      <c r="FK47" s="0" t="n">
        <v>0</v>
      </c>
      <c r="FL47" s="0" t="n">
        <v>0</v>
      </c>
      <c r="FM47" s="0" t="n">
        <v>0</v>
      </c>
      <c r="FN47" s="0" t="n">
        <v>0</v>
      </c>
      <c r="FO47" s="0" t="n">
        <v>0</v>
      </c>
      <c r="FP47" s="0" t="n">
        <v>0</v>
      </c>
      <c r="FQ47" s="0" t="n">
        <v>0</v>
      </c>
      <c r="FR47" s="0" t="n">
        <v>2</v>
      </c>
      <c r="FS47" s="0" t="n">
        <v>0</v>
      </c>
      <c r="FT47" s="0" t="n">
        <v>0</v>
      </c>
      <c r="FU47" s="0" t="n">
        <v>0</v>
      </c>
      <c r="FV47" s="0" t="n">
        <v>1</v>
      </c>
      <c r="FW47" s="0" t="n">
        <v>5</v>
      </c>
      <c r="FX47" s="0" t="n">
        <v>0</v>
      </c>
      <c r="FY47" s="0" t="n">
        <v>1</v>
      </c>
      <c r="FZ47" s="0" t="n">
        <v>0</v>
      </c>
      <c r="GA47" s="0" t="n">
        <v>0</v>
      </c>
      <c r="GB47" s="0" t="n">
        <v>0</v>
      </c>
      <c r="GC47" s="0" t="n">
        <v>0</v>
      </c>
      <c r="GD47" s="0" t="n">
        <v>0</v>
      </c>
      <c r="GE47" s="0" t="n">
        <v>0</v>
      </c>
      <c r="GF47" s="0" t="n">
        <v>0</v>
      </c>
      <c r="GG47" s="0" t="n">
        <v>0</v>
      </c>
      <c r="GH47" s="0" t="n">
        <v>0</v>
      </c>
      <c r="GI47" s="0" t="n">
        <v>0</v>
      </c>
      <c r="GJ47" s="0" t="n">
        <v>0</v>
      </c>
      <c r="GK47" s="0" t="n">
        <v>0</v>
      </c>
      <c r="GL47" s="0" t="n">
        <v>0</v>
      </c>
      <c r="GM47" s="0" t="n">
        <v>0</v>
      </c>
      <c r="GN47" s="0" t="n">
        <v>0</v>
      </c>
      <c r="GO47" s="0" t="n">
        <v>0</v>
      </c>
      <c r="GP47" s="0" t="n">
        <v>1</v>
      </c>
      <c r="GQ47" s="0" t="n">
        <v>3</v>
      </c>
    </row>
    <row r="48" customFormat="false" ht="12" hidden="false" customHeight="false" outlineLevel="0" collapsed="false">
      <c r="A48" s="0" t="n">
        <v>0</v>
      </c>
      <c r="B48" s="0" t="n">
        <v>0</v>
      </c>
      <c r="C48" s="0" t="n">
        <v>0</v>
      </c>
      <c r="D48" s="0" t="n">
        <v>0</v>
      </c>
      <c r="E48" s="0" t="n">
        <v>1</v>
      </c>
      <c r="F48" s="0" t="n">
        <v>1</v>
      </c>
      <c r="G48" s="0" t="n">
        <v>0</v>
      </c>
      <c r="H48" s="0" t="n">
        <v>0</v>
      </c>
      <c r="I48" s="0" t="n">
        <v>0</v>
      </c>
      <c r="J48" s="0" t="n">
        <v>0</v>
      </c>
      <c r="K48" s="0" t="n">
        <v>0</v>
      </c>
      <c r="L48" s="0" t="n">
        <v>0</v>
      </c>
      <c r="M48" s="0" t="n">
        <v>0</v>
      </c>
      <c r="N48" s="0" t="n">
        <v>0</v>
      </c>
      <c r="O48" s="0" t="n">
        <v>0</v>
      </c>
      <c r="P48" s="0" t="n">
        <v>0</v>
      </c>
      <c r="Q48" s="0" t="n">
        <v>0</v>
      </c>
      <c r="R48" s="0" t="n">
        <v>0</v>
      </c>
      <c r="S48" s="0" t="n">
        <v>0</v>
      </c>
      <c r="T48" s="0" t="n">
        <v>0</v>
      </c>
      <c r="U48" s="0" t="n">
        <v>0</v>
      </c>
      <c r="V48" s="0" t="n">
        <v>0</v>
      </c>
      <c r="W48" s="0" t="n">
        <v>0</v>
      </c>
      <c r="X48" s="0" t="n">
        <v>0</v>
      </c>
      <c r="Y48" s="0" t="n">
        <v>0</v>
      </c>
      <c r="Z48" s="0" t="n">
        <v>0</v>
      </c>
      <c r="AA48" s="0" t="n">
        <v>0</v>
      </c>
      <c r="AB48" s="0" t="n">
        <v>0</v>
      </c>
      <c r="AC48" s="0" t="n">
        <v>0</v>
      </c>
      <c r="AD48" s="0" t="n">
        <v>0</v>
      </c>
      <c r="AE48" s="0" t="n">
        <v>0</v>
      </c>
      <c r="AF48" s="0" t="n">
        <v>0</v>
      </c>
      <c r="AG48" s="0" t="n">
        <v>1</v>
      </c>
      <c r="AH48" s="0" t="n">
        <v>0</v>
      </c>
      <c r="AI48" s="0" t="n">
        <v>0</v>
      </c>
      <c r="AJ48" s="0" t="n">
        <v>0</v>
      </c>
      <c r="AK48" s="0" t="n">
        <v>0</v>
      </c>
      <c r="AL48" s="0" t="n">
        <v>0</v>
      </c>
      <c r="AM48" s="0" t="n">
        <v>0</v>
      </c>
      <c r="AN48" s="0" t="n">
        <v>0</v>
      </c>
      <c r="AO48" s="0" t="n">
        <v>0</v>
      </c>
      <c r="AP48" s="0" t="n">
        <v>0</v>
      </c>
      <c r="AQ48" s="0" t="n">
        <v>0</v>
      </c>
      <c r="AR48" s="0" t="n">
        <v>0</v>
      </c>
      <c r="AS48" s="0" t="n">
        <v>0</v>
      </c>
      <c r="AT48" s="0" t="n">
        <v>0</v>
      </c>
      <c r="AU48" s="0" t="n">
        <v>0</v>
      </c>
      <c r="AV48" s="0" t="n">
        <v>0</v>
      </c>
      <c r="AW48" s="0" t="n">
        <v>0</v>
      </c>
      <c r="AX48" s="0" t="n">
        <v>0</v>
      </c>
      <c r="AY48" s="0" t="n">
        <v>0</v>
      </c>
      <c r="AZ48" s="0" t="n">
        <v>0</v>
      </c>
      <c r="BA48" s="0" t="n">
        <v>0</v>
      </c>
      <c r="BB48" s="0" t="n">
        <v>0</v>
      </c>
      <c r="BC48" s="0" t="n">
        <v>0</v>
      </c>
      <c r="BD48" s="0" t="n">
        <v>0</v>
      </c>
      <c r="BE48" s="0" t="n">
        <v>0</v>
      </c>
      <c r="BF48" s="0" t="n">
        <v>1</v>
      </c>
      <c r="BG48" s="0" t="n">
        <v>0</v>
      </c>
      <c r="BH48" s="0" t="n">
        <v>0</v>
      </c>
      <c r="BI48" s="0" t="n">
        <v>0</v>
      </c>
      <c r="BJ48" s="0" t="n">
        <v>0</v>
      </c>
      <c r="BK48" s="0" t="n">
        <v>0</v>
      </c>
      <c r="BL48" s="0" t="n">
        <v>0</v>
      </c>
      <c r="BM48" s="0" t="n">
        <v>0</v>
      </c>
      <c r="BN48" s="0" t="n">
        <v>0</v>
      </c>
      <c r="BO48" s="0" t="n">
        <v>0</v>
      </c>
      <c r="BP48" s="0" t="n">
        <v>0</v>
      </c>
      <c r="BQ48" s="0" t="n">
        <v>0</v>
      </c>
      <c r="BR48" s="0" t="n">
        <v>0</v>
      </c>
      <c r="BS48" s="0" t="n">
        <v>0</v>
      </c>
      <c r="BT48" s="0" t="n">
        <v>0</v>
      </c>
      <c r="BU48" s="0" t="n">
        <v>0</v>
      </c>
      <c r="BV48" s="0" t="n">
        <v>0</v>
      </c>
      <c r="BW48" s="0" t="n">
        <v>0</v>
      </c>
      <c r="BX48" s="0" t="n">
        <v>1</v>
      </c>
      <c r="BY48" s="0" t="n">
        <v>0</v>
      </c>
      <c r="BZ48" s="0" t="n">
        <v>0</v>
      </c>
      <c r="CA48" s="0" t="n">
        <v>0</v>
      </c>
      <c r="CB48" s="0" t="n">
        <v>0</v>
      </c>
      <c r="CC48" s="0" t="n">
        <v>0</v>
      </c>
      <c r="CD48" s="0" t="n">
        <v>0</v>
      </c>
      <c r="CE48" s="0" t="n">
        <v>0</v>
      </c>
      <c r="CF48" s="0" t="n">
        <v>0</v>
      </c>
      <c r="CG48" s="0" t="n">
        <v>0</v>
      </c>
      <c r="CH48" s="0" t="n">
        <v>5</v>
      </c>
      <c r="CI48" s="0" t="n">
        <v>0</v>
      </c>
      <c r="CJ48" s="0" t="n">
        <v>0</v>
      </c>
      <c r="CK48" s="0" t="n">
        <v>0</v>
      </c>
      <c r="CL48" s="0" t="n">
        <v>0</v>
      </c>
      <c r="CM48" s="0" t="n">
        <v>0</v>
      </c>
      <c r="CN48" s="0" t="n">
        <v>0</v>
      </c>
      <c r="CO48" s="0" t="n">
        <v>2</v>
      </c>
      <c r="CP48" s="0" t="n">
        <v>0</v>
      </c>
      <c r="CQ48" s="0" t="n">
        <v>0</v>
      </c>
      <c r="CR48" s="0" t="n">
        <v>0</v>
      </c>
      <c r="CS48" s="0" t="n">
        <v>0</v>
      </c>
      <c r="CT48" s="0" t="n">
        <v>1</v>
      </c>
      <c r="CU48" s="0" t="n">
        <v>0</v>
      </c>
      <c r="CV48" s="0" t="n">
        <v>0</v>
      </c>
      <c r="CW48" s="0" t="n">
        <v>0</v>
      </c>
      <c r="CX48" s="0" t="n">
        <v>0</v>
      </c>
      <c r="CY48" s="0" t="n">
        <v>4</v>
      </c>
      <c r="CZ48" s="0" t="n">
        <v>0</v>
      </c>
      <c r="DA48" s="0" t="n">
        <v>0</v>
      </c>
      <c r="DB48" s="0" t="n">
        <v>0</v>
      </c>
      <c r="DC48" s="0" t="n">
        <v>0</v>
      </c>
      <c r="DD48" s="0" t="n">
        <v>0</v>
      </c>
      <c r="DE48" s="0" t="n">
        <v>0</v>
      </c>
      <c r="DF48" s="0" t="n">
        <v>1</v>
      </c>
      <c r="DG48" s="0" t="n">
        <v>0</v>
      </c>
      <c r="DH48" s="0" t="n">
        <v>0</v>
      </c>
      <c r="DI48" s="0" t="n">
        <v>0</v>
      </c>
      <c r="DJ48" s="0" t="n">
        <v>0</v>
      </c>
      <c r="DK48" s="0" t="n">
        <v>0</v>
      </c>
      <c r="DL48" s="0" t="n">
        <v>0</v>
      </c>
      <c r="DM48" s="0" t="n">
        <v>0</v>
      </c>
      <c r="DN48" s="0" t="n">
        <v>0</v>
      </c>
      <c r="DO48" s="0" t="n">
        <v>0</v>
      </c>
      <c r="DP48" s="0" t="n">
        <v>0</v>
      </c>
      <c r="DQ48" s="0" t="n">
        <v>0</v>
      </c>
      <c r="DR48" s="0" t="n">
        <v>0</v>
      </c>
      <c r="DS48" s="0" t="n">
        <v>0</v>
      </c>
      <c r="DT48" s="0" t="n">
        <v>1</v>
      </c>
      <c r="DU48" s="0" t="n">
        <v>0</v>
      </c>
      <c r="DV48" s="0" t="n">
        <v>0</v>
      </c>
      <c r="DW48" s="0" t="n">
        <v>0</v>
      </c>
      <c r="DX48" s="0" t="n">
        <v>0</v>
      </c>
      <c r="DY48" s="0" t="n">
        <v>0</v>
      </c>
      <c r="DZ48" s="0" t="n">
        <v>0</v>
      </c>
      <c r="EA48" s="0" t="n">
        <v>1</v>
      </c>
      <c r="EB48" s="0" t="n">
        <v>0</v>
      </c>
      <c r="EC48" s="0" t="n">
        <v>0</v>
      </c>
      <c r="ED48" s="0" t="n">
        <v>0</v>
      </c>
      <c r="EE48" s="0" t="n">
        <v>0</v>
      </c>
      <c r="EF48" s="0" t="n">
        <v>0</v>
      </c>
      <c r="EG48" s="0" t="n">
        <v>0</v>
      </c>
      <c r="EH48" s="0" t="n">
        <v>0</v>
      </c>
      <c r="EI48" s="0" t="n">
        <v>0</v>
      </c>
      <c r="EJ48" s="0" t="n">
        <v>0</v>
      </c>
      <c r="EK48" s="0" t="n">
        <v>0</v>
      </c>
      <c r="EL48" s="0" t="n">
        <v>0</v>
      </c>
      <c r="EM48" s="0" t="n">
        <v>0</v>
      </c>
      <c r="EN48" s="0" t="n">
        <v>0</v>
      </c>
      <c r="EO48" s="0" t="n">
        <v>0</v>
      </c>
      <c r="EP48" s="0" t="n">
        <v>0</v>
      </c>
      <c r="EQ48" s="0" t="n">
        <v>0</v>
      </c>
      <c r="ER48" s="0" t="n">
        <v>0</v>
      </c>
      <c r="ES48" s="0" t="n">
        <v>0</v>
      </c>
      <c r="ET48" s="0" t="n">
        <v>0</v>
      </c>
      <c r="EU48" s="0" t="n">
        <v>0</v>
      </c>
      <c r="EV48" s="0" t="n">
        <v>0</v>
      </c>
      <c r="EW48" s="0" t="n">
        <v>0</v>
      </c>
      <c r="EX48" s="0" t="n">
        <v>0</v>
      </c>
      <c r="EY48" s="0" t="n">
        <v>0</v>
      </c>
      <c r="EZ48" s="0" t="n">
        <v>0</v>
      </c>
      <c r="FA48" s="0" t="n">
        <v>0</v>
      </c>
      <c r="FB48" s="0" t="n">
        <v>0</v>
      </c>
      <c r="FC48" s="0" t="n">
        <v>1</v>
      </c>
      <c r="FD48" s="0" t="n">
        <v>0</v>
      </c>
      <c r="FE48" s="0" t="n">
        <v>0</v>
      </c>
      <c r="FF48" s="0" t="n">
        <v>0</v>
      </c>
      <c r="FG48" s="0" t="n">
        <v>0</v>
      </c>
      <c r="FH48" s="0" t="n">
        <v>0</v>
      </c>
      <c r="FI48" s="0" t="n">
        <v>0</v>
      </c>
      <c r="FJ48" s="0" t="n">
        <v>0</v>
      </c>
      <c r="FK48" s="0" t="n">
        <v>0</v>
      </c>
      <c r="FL48" s="0" t="n">
        <v>0</v>
      </c>
      <c r="FM48" s="0" t="n">
        <v>0</v>
      </c>
      <c r="FN48" s="0" t="n">
        <v>0</v>
      </c>
      <c r="FO48" s="0" t="n">
        <v>0</v>
      </c>
      <c r="FP48" s="0" t="n">
        <v>0</v>
      </c>
      <c r="FQ48" s="0" t="n">
        <v>0</v>
      </c>
      <c r="FR48" s="0" t="n">
        <v>0</v>
      </c>
      <c r="FS48" s="0" t="n">
        <v>0</v>
      </c>
      <c r="FT48" s="0" t="n">
        <v>0</v>
      </c>
      <c r="FU48" s="0" t="n">
        <v>0</v>
      </c>
      <c r="FV48" s="0" t="n">
        <v>0</v>
      </c>
      <c r="FW48" s="0" t="n">
        <v>0</v>
      </c>
      <c r="FX48" s="0" t="n">
        <v>0</v>
      </c>
      <c r="FY48" s="0" t="n">
        <v>0</v>
      </c>
      <c r="FZ48" s="0" t="n">
        <v>2</v>
      </c>
      <c r="GA48" s="0" t="n">
        <v>0</v>
      </c>
      <c r="GB48" s="0" t="n">
        <v>0</v>
      </c>
      <c r="GC48" s="0" t="n">
        <v>0</v>
      </c>
      <c r="GD48" s="0" t="n">
        <v>0</v>
      </c>
      <c r="GE48" s="0" t="n">
        <v>0</v>
      </c>
      <c r="GF48" s="0" t="n">
        <v>0</v>
      </c>
      <c r="GG48" s="0" t="n">
        <v>0</v>
      </c>
      <c r="GH48" s="0" t="n">
        <v>0</v>
      </c>
      <c r="GI48" s="0" t="n">
        <v>0</v>
      </c>
      <c r="GJ48" s="0" t="n">
        <v>0</v>
      </c>
      <c r="GK48" s="0" t="n">
        <v>1</v>
      </c>
      <c r="GL48" s="0" t="n">
        <v>0</v>
      </c>
      <c r="GM48" s="0" t="n">
        <v>0</v>
      </c>
      <c r="GN48" s="0" t="n">
        <v>0</v>
      </c>
      <c r="GO48" s="0" t="n">
        <v>0</v>
      </c>
      <c r="GP48" s="0" t="n">
        <v>0</v>
      </c>
      <c r="GQ48" s="0" t="n">
        <v>1</v>
      </c>
    </row>
    <row r="49" customFormat="false" ht="12" hidden="false" customHeight="false" outlineLevel="0" collapsed="false">
      <c r="A49" s="0" t="n">
        <v>0</v>
      </c>
      <c r="B49" s="0" t="n">
        <v>0</v>
      </c>
      <c r="C49" s="0" t="n">
        <v>0</v>
      </c>
      <c r="D49" s="0" t="n">
        <v>0</v>
      </c>
      <c r="E49" s="0" t="n">
        <v>0</v>
      </c>
      <c r="F49" s="0" t="n">
        <v>0</v>
      </c>
      <c r="G49" s="0" t="n">
        <v>0</v>
      </c>
      <c r="H49" s="0" t="n">
        <v>0</v>
      </c>
      <c r="I49" s="0" t="n">
        <v>0</v>
      </c>
      <c r="J49" s="0" t="n">
        <v>0</v>
      </c>
      <c r="K49" s="0" t="n">
        <v>0</v>
      </c>
      <c r="L49" s="0" t="n">
        <v>0</v>
      </c>
      <c r="M49" s="0" t="n">
        <v>0</v>
      </c>
      <c r="N49" s="0" t="n">
        <v>0</v>
      </c>
      <c r="O49" s="0" t="n">
        <v>1</v>
      </c>
      <c r="P49" s="0" t="n">
        <v>0</v>
      </c>
      <c r="Q49" s="0" t="n">
        <v>0</v>
      </c>
      <c r="R49" s="0" t="n">
        <v>0</v>
      </c>
      <c r="S49" s="0" t="n">
        <v>0</v>
      </c>
      <c r="T49" s="0" t="n">
        <v>0</v>
      </c>
      <c r="U49" s="0" t="n">
        <v>0</v>
      </c>
      <c r="V49" s="0" t="n">
        <v>0</v>
      </c>
      <c r="W49" s="0" t="n">
        <v>0</v>
      </c>
      <c r="X49" s="0" t="n">
        <v>0</v>
      </c>
      <c r="Y49" s="0" t="n">
        <v>0</v>
      </c>
      <c r="Z49" s="0" t="n">
        <v>0</v>
      </c>
      <c r="AA49" s="0" t="n">
        <v>0</v>
      </c>
      <c r="AB49" s="0" t="n">
        <v>0</v>
      </c>
      <c r="AC49" s="0" t="n">
        <v>0</v>
      </c>
      <c r="AD49" s="0" t="n">
        <v>0</v>
      </c>
      <c r="AE49" s="0" t="n">
        <v>0</v>
      </c>
      <c r="AF49" s="0" t="n">
        <v>0</v>
      </c>
      <c r="AG49" s="0" t="n">
        <v>0</v>
      </c>
      <c r="AH49" s="0" t="n">
        <v>0</v>
      </c>
      <c r="AI49" s="0" t="n">
        <v>0</v>
      </c>
      <c r="AJ49" s="0" t="n">
        <v>0</v>
      </c>
      <c r="AK49" s="0" t="n">
        <v>0</v>
      </c>
      <c r="AL49" s="0" t="n">
        <v>0</v>
      </c>
      <c r="AM49" s="0" t="n">
        <v>0</v>
      </c>
      <c r="AN49" s="0" t="n">
        <v>0</v>
      </c>
      <c r="AO49" s="0" t="n">
        <v>0</v>
      </c>
      <c r="AP49" s="0" t="n">
        <v>0</v>
      </c>
      <c r="AQ49" s="0" t="n">
        <v>0</v>
      </c>
      <c r="AR49" s="0" t="n">
        <v>0</v>
      </c>
      <c r="AS49" s="0" t="n">
        <v>0</v>
      </c>
      <c r="AT49" s="0" t="n">
        <v>0</v>
      </c>
      <c r="AU49" s="0" t="n">
        <v>0</v>
      </c>
      <c r="AV49" s="0" t="n">
        <v>0</v>
      </c>
      <c r="AW49" s="0" t="n">
        <v>0</v>
      </c>
      <c r="AX49" s="0" t="n">
        <v>0</v>
      </c>
      <c r="AY49" s="0" t="n">
        <v>0</v>
      </c>
      <c r="AZ49" s="0" t="n">
        <v>0</v>
      </c>
      <c r="BA49" s="0" t="n">
        <v>0</v>
      </c>
      <c r="BB49" s="0" t="n">
        <v>0</v>
      </c>
      <c r="BC49" s="0" t="n">
        <v>0</v>
      </c>
      <c r="BD49" s="0" t="n">
        <v>0</v>
      </c>
      <c r="BE49" s="0" t="n">
        <v>0</v>
      </c>
      <c r="BF49" s="0" t="n">
        <v>0</v>
      </c>
      <c r="BG49" s="0" t="n">
        <v>0</v>
      </c>
      <c r="BH49" s="0" t="n">
        <v>0</v>
      </c>
      <c r="BI49" s="0" t="n">
        <v>0</v>
      </c>
      <c r="BJ49" s="0" t="n">
        <v>0</v>
      </c>
      <c r="BK49" s="0" t="n">
        <v>0</v>
      </c>
      <c r="BL49" s="0" t="n">
        <v>0</v>
      </c>
      <c r="BM49" s="0" t="n">
        <v>0</v>
      </c>
      <c r="BN49" s="0" t="n">
        <v>0</v>
      </c>
      <c r="BO49" s="0" t="n">
        <v>0</v>
      </c>
      <c r="BP49" s="0" t="n">
        <v>0</v>
      </c>
      <c r="BQ49" s="0" t="n">
        <v>0</v>
      </c>
      <c r="BR49" s="0" t="n">
        <v>0</v>
      </c>
      <c r="BS49" s="0" t="n">
        <v>0</v>
      </c>
      <c r="BT49" s="0" t="n">
        <v>0</v>
      </c>
      <c r="BU49" s="0" t="n">
        <v>0</v>
      </c>
      <c r="BV49" s="0" t="n">
        <v>0</v>
      </c>
      <c r="BW49" s="0" t="n">
        <v>0</v>
      </c>
      <c r="BX49" s="0" t="n">
        <v>0</v>
      </c>
      <c r="BY49" s="0" t="n">
        <v>0</v>
      </c>
      <c r="BZ49" s="0" t="n">
        <v>0</v>
      </c>
      <c r="CA49" s="0" t="n">
        <v>0</v>
      </c>
      <c r="CB49" s="0" t="n">
        <v>0</v>
      </c>
      <c r="CC49" s="0" t="n">
        <v>0</v>
      </c>
      <c r="CD49" s="0" t="n">
        <v>0</v>
      </c>
      <c r="CE49" s="0" t="n">
        <v>1</v>
      </c>
      <c r="CF49" s="0" t="n">
        <v>0</v>
      </c>
      <c r="CG49" s="0" t="n">
        <v>0</v>
      </c>
      <c r="CH49" s="0" t="n">
        <v>2</v>
      </c>
      <c r="CI49" s="0" t="n">
        <v>0</v>
      </c>
      <c r="CJ49" s="0" t="n">
        <v>0</v>
      </c>
      <c r="CK49" s="0" t="n">
        <v>0</v>
      </c>
      <c r="CL49" s="0" t="n">
        <v>0</v>
      </c>
      <c r="CM49" s="0" t="n">
        <v>0</v>
      </c>
      <c r="CN49" s="0" t="n">
        <v>0</v>
      </c>
      <c r="CO49" s="0" t="n">
        <v>0</v>
      </c>
      <c r="CP49" s="0" t="n">
        <v>0</v>
      </c>
      <c r="CQ49" s="0" t="n">
        <v>0</v>
      </c>
      <c r="CR49" s="0" t="n">
        <v>0</v>
      </c>
      <c r="CS49" s="0" t="n">
        <v>0</v>
      </c>
      <c r="CT49" s="0" t="n">
        <v>1</v>
      </c>
      <c r="CU49" s="0" t="n">
        <v>0</v>
      </c>
      <c r="CV49" s="0" t="n">
        <v>0</v>
      </c>
      <c r="CW49" s="0" t="n">
        <v>0</v>
      </c>
      <c r="CX49" s="0" t="n">
        <v>0</v>
      </c>
      <c r="CY49" s="0" t="n">
        <v>0</v>
      </c>
      <c r="CZ49" s="0" t="n">
        <v>0</v>
      </c>
      <c r="DA49" s="0" t="n">
        <v>0</v>
      </c>
      <c r="DB49" s="0" t="n">
        <v>0</v>
      </c>
      <c r="DC49" s="0" t="n">
        <v>0</v>
      </c>
      <c r="DD49" s="0" t="n">
        <v>0</v>
      </c>
      <c r="DE49" s="0" t="n">
        <v>0</v>
      </c>
      <c r="DF49" s="0" t="n">
        <v>0</v>
      </c>
      <c r="DG49" s="0" t="n">
        <v>0</v>
      </c>
      <c r="DH49" s="0" t="n">
        <v>0</v>
      </c>
      <c r="DI49" s="0" t="n">
        <v>0</v>
      </c>
      <c r="DJ49" s="0" t="n">
        <v>0</v>
      </c>
      <c r="DK49" s="0" t="n">
        <v>0</v>
      </c>
      <c r="DL49" s="0" t="n">
        <v>0</v>
      </c>
      <c r="DM49" s="0" t="n">
        <v>0</v>
      </c>
      <c r="DN49" s="0" t="n">
        <v>0</v>
      </c>
      <c r="DO49" s="0" t="n">
        <v>0</v>
      </c>
      <c r="DP49" s="0" t="n">
        <v>0</v>
      </c>
      <c r="DQ49" s="0" t="n">
        <v>0</v>
      </c>
      <c r="DR49" s="0" t="n">
        <v>0</v>
      </c>
      <c r="DS49" s="0" t="n">
        <v>0</v>
      </c>
      <c r="DT49" s="0" t="n">
        <v>0</v>
      </c>
      <c r="DU49" s="0" t="n">
        <v>0</v>
      </c>
      <c r="DV49" s="0" t="n">
        <v>0</v>
      </c>
      <c r="DW49" s="0" t="n">
        <v>0</v>
      </c>
      <c r="DX49" s="0" t="n">
        <v>2</v>
      </c>
      <c r="DY49" s="0" t="n">
        <v>0</v>
      </c>
      <c r="DZ49" s="0" t="n">
        <v>0</v>
      </c>
      <c r="EA49" s="0" t="n">
        <v>0</v>
      </c>
      <c r="EB49" s="0" t="n">
        <v>0</v>
      </c>
      <c r="EC49" s="0" t="n">
        <v>0</v>
      </c>
      <c r="ED49" s="0" t="n">
        <v>0</v>
      </c>
      <c r="EE49" s="0" t="n">
        <v>0</v>
      </c>
      <c r="EF49" s="0" t="n">
        <v>0</v>
      </c>
      <c r="EG49" s="0" t="n">
        <v>0</v>
      </c>
      <c r="EH49" s="0" t="n">
        <v>0</v>
      </c>
      <c r="EI49" s="0" t="n">
        <v>0</v>
      </c>
      <c r="EJ49" s="0" t="n">
        <v>0</v>
      </c>
      <c r="EK49" s="0" t="n">
        <v>0</v>
      </c>
      <c r="EL49" s="0" t="n">
        <v>0</v>
      </c>
      <c r="EM49" s="0" t="n">
        <v>0</v>
      </c>
      <c r="EN49" s="0" t="n">
        <v>0</v>
      </c>
      <c r="EO49" s="0" t="n">
        <v>0</v>
      </c>
      <c r="EP49" s="0" t="n">
        <v>0</v>
      </c>
      <c r="EQ49" s="0" t="n">
        <v>0</v>
      </c>
      <c r="ER49" s="0" t="n">
        <v>0</v>
      </c>
      <c r="ES49" s="0" t="n">
        <v>0</v>
      </c>
      <c r="ET49" s="0" t="n">
        <v>0</v>
      </c>
      <c r="EU49" s="0" t="n">
        <v>0</v>
      </c>
      <c r="EV49" s="0" t="n">
        <v>0</v>
      </c>
      <c r="EW49" s="0" t="n">
        <v>0</v>
      </c>
      <c r="EX49" s="0" t="n">
        <v>0</v>
      </c>
      <c r="EY49" s="0" t="n">
        <v>0</v>
      </c>
      <c r="EZ49" s="0" t="n">
        <v>0</v>
      </c>
      <c r="FA49" s="0" t="n">
        <v>0</v>
      </c>
      <c r="FB49" s="0" t="n">
        <v>0</v>
      </c>
      <c r="FC49" s="0" t="n">
        <v>0</v>
      </c>
      <c r="FD49" s="0" t="n">
        <v>0</v>
      </c>
      <c r="FE49" s="0" t="n">
        <v>0</v>
      </c>
      <c r="FF49" s="0" t="n">
        <v>0</v>
      </c>
      <c r="FG49" s="0" t="n">
        <v>0</v>
      </c>
      <c r="FH49" s="0" t="n">
        <v>0</v>
      </c>
      <c r="FI49" s="0" t="n">
        <v>0</v>
      </c>
      <c r="FJ49" s="0" t="n">
        <v>0</v>
      </c>
      <c r="FK49" s="0" t="n">
        <v>1</v>
      </c>
      <c r="FL49" s="0" t="n">
        <v>0</v>
      </c>
      <c r="FM49" s="0" t="n">
        <v>0</v>
      </c>
      <c r="FN49" s="0" t="n">
        <v>0</v>
      </c>
      <c r="FO49" s="0" t="n">
        <v>0</v>
      </c>
      <c r="FP49" s="0" t="n">
        <v>0</v>
      </c>
      <c r="FQ49" s="0" t="n">
        <v>1</v>
      </c>
      <c r="FR49" s="0" t="n">
        <v>0</v>
      </c>
      <c r="FS49" s="0" t="n">
        <v>0</v>
      </c>
      <c r="FT49" s="0" t="n">
        <v>0</v>
      </c>
      <c r="FU49" s="0" t="n">
        <v>0</v>
      </c>
      <c r="FV49" s="0" t="n">
        <v>3</v>
      </c>
      <c r="FW49" s="0" t="n">
        <v>3</v>
      </c>
      <c r="FX49" s="0" t="n">
        <v>0</v>
      </c>
      <c r="FY49" s="0" t="n">
        <v>3</v>
      </c>
      <c r="FZ49" s="0" t="n">
        <v>0</v>
      </c>
      <c r="GA49" s="0" t="n">
        <v>0</v>
      </c>
      <c r="GB49" s="0" t="n">
        <v>0</v>
      </c>
      <c r="GC49" s="0" t="n">
        <v>0</v>
      </c>
      <c r="GD49" s="0" t="n">
        <v>0</v>
      </c>
      <c r="GE49" s="0" t="n">
        <v>0</v>
      </c>
      <c r="GF49" s="0" t="n">
        <v>0</v>
      </c>
      <c r="GG49" s="0" t="n">
        <v>0</v>
      </c>
      <c r="GH49" s="0" t="n">
        <v>0</v>
      </c>
      <c r="GI49" s="0" t="n">
        <v>0</v>
      </c>
      <c r="GJ49" s="0" t="n">
        <v>0</v>
      </c>
      <c r="GK49" s="0" t="n">
        <v>0</v>
      </c>
      <c r="GL49" s="0" t="n">
        <v>0</v>
      </c>
      <c r="GM49" s="0" t="n">
        <v>0</v>
      </c>
      <c r="GN49" s="0" t="n">
        <v>0</v>
      </c>
      <c r="GO49" s="0" t="n">
        <v>0</v>
      </c>
      <c r="GP49" s="0" t="n">
        <v>0</v>
      </c>
      <c r="GQ49" s="0" t="n">
        <v>0</v>
      </c>
    </row>
    <row r="50" customFormat="false" ht="12" hidden="false" customHeight="false" outlineLevel="0" collapsed="false">
      <c r="A50" s="0" t="n">
        <v>0</v>
      </c>
      <c r="B50" s="0" t="n">
        <v>0</v>
      </c>
      <c r="C50" s="0" t="n">
        <v>0</v>
      </c>
      <c r="D50" s="0" t="n">
        <v>0</v>
      </c>
      <c r="E50" s="0" t="n">
        <v>0</v>
      </c>
      <c r="F50" s="0" t="n">
        <v>0</v>
      </c>
      <c r="G50" s="0" t="n">
        <v>0</v>
      </c>
      <c r="H50" s="0" t="n">
        <v>0</v>
      </c>
      <c r="I50" s="0" t="n">
        <v>0</v>
      </c>
      <c r="J50" s="0" t="n">
        <v>0</v>
      </c>
      <c r="K50" s="0" t="n">
        <v>0</v>
      </c>
      <c r="L50" s="0" t="n">
        <v>0</v>
      </c>
      <c r="M50" s="0" t="n">
        <v>0</v>
      </c>
      <c r="N50" s="0" t="n">
        <v>0</v>
      </c>
      <c r="O50" s="0" t="n">
        <v>7</v>
      </c>
      <c r="P50" s="0" t="n">
        <v>0</v>
      </c>
      <c r="Q50" s="0" t="n">
        <v>0</v>
      </c>
      <c r="R50" s="0" t="n">
        <v>0</v>
      </c>
      <c r="S50" s="0" t="n">
        <v>0</v>
      </c>
      <c r="T50" s="0" t="n">
        <v>0</v>
      </c>
      <c r="U50" s="0" t="n">
        <v>0</v>
      </c>
      <c r="V50" s="0" t="n">
        <v>0</v>
      </c>
      <c r="W50" s="0" t="n">
        <v>0</v>
      </c>
      <c r="X50" s="0" t="n">
        <v>0</v>
      </c>
      <c r="Y50" s="0" t="n">
        <v>0</v>
      </c>
      <c r="Z50" s="0" t="n">
        <v>0</v>
      </c>
      <c r="AA50" s="0" t="n">
        <v>0</v>
      </c>
      <c r="AB50" s="0" t="n">
        <v>0</v>
      </c>
      <c r="AC50" s="0" t="n">
        <v>0</v>
      </c>
      <c r="AD50" s="0" t="n">
        <v>0</v>
      </c>
      <c r="AE50" s="0" t="n">
        <v>0</v>
      </c>
      <c r="AF50" s="0" t="n">
        <v>1</v>
      </c>
      <c r="AG50" s="0" t="n">
        <v>0</v>
      </c>
      <c r="AH50" s="0" t="n">
        <v>0</v>
      </c>
      <c r="AI50" s="0" t="n">
        <v>0</v>
      </c>
      <c r="AJ50" s="0" t="n">
        <v>0</v>
      </c>
      <c r="AK50" s="0" t="n">
        <v>0</v>
      </c>
      <c r="AL50" s="0" t="n">
        <v>0</v>
      </c>
      <c r="AM50" s="0" t="n">
        <v>0</v>
      </c>
      <c r="AN50" s="0" t="n">
        <v>0</v>
      </c>
      <c r="AO50" s="0" t="n">
        <v>0</v>
      </c>
      <c r="AP50" s="0" t="n">
        <v>0</v>
      </c>
      <c r="AQ50" s="0" t="n">
        <v>0</v>
      </c>
      <c r="AR50" s="0" t="n">
        <v>0</v>
      </c>
      <c r="AS50" s="0" t="n">
        <v>0</v>
      </c>
      <c r="AT50" s="0" t="n">
        <v>0</v>
      </c>
      <c r="AU50" s="0" t="n">
        <v>0</v>
      </c>
      <c r="AV50" s="0" t="n">
        <v>0</v>
      </c>
      <c r="AW50" s="0" t="n">
        <v>0</v>
      </c>
      <c r="AX50" s="0" t="n">
        <v>0</v>
      </c>
      <c r="AY50" s="0" t="n">
        <v>0</v>
      </c>
      <c r="AZ50" s="0" t="n">
        <v>0</v>
      </c>
      <c r="BA50" s="0" t="n">
        <v>0</v>
      </c>
      <c r="BB50" s="0" t="n">
        <v>0</v>
      </c>
      <c r="BC50" s="0" t="n">
        <v>0</v>
      </c>
      <c r="BD50" s="0" t="n">
        <v>0</v>
      </c>
      <c r="BE50" s="0" t="n">
        <v>0</v>
      </c>
      <c r="BF50" s="0" t="n">
        <v>0</v>
      </c>
      <c r="BG50" s="0" t="n">
        <v>0</v>
      </c>
      <c r="BH50" s="0" t="n">
        <v>0</v>
      </c>
      <c r="BI50" s="0" t="n">
        <v>0</v>
      </c>
      <c r="BJ50" s="0" t="n">
        <v>0</v>
      </c>
      <c r="BK50" s="0" t="n">
        <v>0</v>
      </c>
      <c r="BL50" s="0" t="n">
        <v>0</v>
      </c>
      <c r="BM50" s="0" t="n">
        <v>0</v>
      </c>
      <c r="BN50" s="0" t="n">
        <v>0</v>
      </c>
      <c r="BO50" s="0" t="n">
        <v>0</v>
      </c>
      <c r="BP50" s="0" t="n">
        <v>0</v>
      </c>
      <c r="BQ50" s="0" t="n">
        <v>0</v>
      </c>
      <c r="BR50" s="0" t="n">
        <v>0</v>
      </c>
      <c r="BS50" s="0" t="n">
        <v>0</v>
      </c>
      <c r="BT50" s="0" t="n">
        <v>0</v>
      </c>
      <c r="BU50" s="0" t="n">
        <v>0</v>
      </c>
      <c r="BV50" s="0" t="n">
        <v>0</v>
      </c>
      <c r="BW50" s="0" t="n">
        <v>0</v>
      </c>
      <c r="BX50" s="0" t="n">
        <v>0</v>
      </c>
      <c r="BY50" s="0" t="n">
        <v>1</v>
      </c>
      <c r="BZ50" s="0" t="n">
        <v>0</v>
      </c>
      <c r="CA50" s="0" t="n">
        <v>0</v>
      </c>
      <c r="CB50" s="0" t="n">
        <v>0</v>
      </c>
      <c r="CC50" s="0" t="n">
        <v>0</v>
      </c>
      <c r="CD50" s="0" t="n">
        <v>0</v>
      </c>
      <c r="CE50" s="0" t="n">
        <v>0</v>
      </c>
      <c r="CF50" s="0" t="n">
        <v>0</v>
      </c>
      <c r="CG50" s="0" t="n">
        <v>0</v>
      </c>
      <c r="CH50" s="0" t="n">
        <v>6</v>
      </c>
      <c r="CI50" s="0" t="n">
        <v>0</v>
      </c>
      <c r="CJ50" s="0" t="n">
        <v>0</v>
      </c>
      <c r="CK50" s="0" t="n">
        <v>0</v>
      </c>
      <c r="CL50" s="0" t="n">
        <v>0</v>
      </c>
      <c r="CM50" s="0" t="n">
        <v>0</v>
      </c>
      <c r="CN50" s="0" t="n">
        <v>0</v>
      </c>
      <c r="CO50" s="0" t="n">
        <v>0</v>
      </c>
      <c r="CP50" s="0" t="n">
        <v>0</v>
      </c>
      <c r="CQ50" s="0" t="n">
        <v>0</v>
      </c>
      <c r="CR50" s="0" t="n">
        <v>0</v>
      </c>
      <c r="CS50" s="0" t="n">
        <v>0</v>
      </c>
      <c r="CT50" s="0" t="n">
        <v>1</v>
      </c>
      <c r="CU50" s="0" t="n">
        <v>0</v>
      </c>
      <c r="CV50" s="0" t="n">
        <v>0</v>
      </c>
      <c r="CW50" s="0" t="n">
        <v>0</v>
      </c>
      <c r="CX50" s="0" t="n">
        <v>0</v>
      </c>
      <c r="CY50" s="0" t="n">
        <v>2</v>
      </c>
      <c r="CZ50" s="0" t="n">
        <v>0</v>
      </c>
      <c r="DA50" s="0" t="n">
        <v>0</v>
      </c>
      <c r="DB50" s="0" t="n">
        <v>0</v>
      </c>
      <c r="DC50" s="0" t="n">
        <v>0</v>
      </c>
      <c r="DD50" s="0" t="n">
        <v>0</v>
      </c>
      <c r="DE50" s="0" t="n">
        <v>0</v>
      </c>
      <c r="DF50" s="0" t="n">
        <v>0</v>
      </c>
      <c r="DG50" s="0" t="n">
        <v>0</v>
      </c>
      <c r="DH50" s="0" t="n">
        <v>0</v>
      </c>
      <c r="DI50" s="0" t="n">
        <v>0</v>
      </c>
      <c r="DJ50" s="0" t="n">
        <v>0</v>
      </c>
      <c r="DK50" s="0" t="n">
        <v>0</v>
      </c>
      <c r="DL50" s="0" t="n">
        <v>0</v>
      </c>
      <c r="DM50" s="0" t="n">
        <v>0</v>
      </c>
      <c r="DN50" s="0" t="n">
        <v>0</v>
      </c>
      <c r="DO50" s="0" t="n">
        <v>0</v>
      </c>
      <c r="DP50" s="0" t="n">
        <v>0</v>
      </c>
      <c r="DQ50" s="0" t="n">
        <v>0</v>
      </c>
      <c r="DR50" s="0" t="n">
        <v>0</v>
      </c>
      <c r="DS50" s="0" t="n">
        <v>0</v>
      </c>
      <c r="DT50" s="0" t="n">
        <v>0</v>
      </c>
      <c r="DU50" s="0" t="n">
        <v>0</v>
      </c>
      <c r="DV50" s="0" t="n">
        <v>0</v>
      </c>
      <c r="DW50" s="0" t="n">
        <v>0</v>
      </c>
      <c r="DX50" s="0" t="n">
        <v>0</v>
      </c>
      <c r="DY50" s="0" t="n">
        <v>0</v>
      </c>
      <c r="DZ50" s="0" t="n">
        <v>0</v>
      </c>
      <c r="EA50" s="0" t="n">
        <v>0</v>
      </c>
      <c r="EB50" s="0" t="n">
        <v>0</v>
      </c>
      <c r="EC50" s="0" t="n">
        <v>0</v>
      </c>
      <c r="ED50" s="0" t="n">
        <v>0</v>
      </c>
      <c r="EE50" s="0" t="n">
        <v>0</v>
      </c>
      <c r="EF50" s="0" t="n">
        <v>0</v>
      </c>
      <c r="EG50" s="0" t="n">
        <v>0</v>
      </c>
      <c r="EH50" s="0" t="n">
        <v>0</v>
      </c>
      <c r="EI50" s="0" t="n">
        <v>0</v>
      </c>
      <c r="EJ50" s="0" t="n">
        <v>0</v>
      </c>
      <c r="EK50" s="0" t="n">
        <v>0</v>
      </c>
      <c r="EL50" s="0" t="n">
        <v>0</v>
      </c>
      <c r="EM50" s="0" t="n">
        <v>0</v>
      </c>
      <c r="EN50" s="0" t="n">
        <v>0</v>
      </c>
      <c r="EO50" s="0" t="n">
        <v>0</v>
      </c>
      <c r="EP50" s="0" t="n">
        <v>0</v>
      </c>
      <c r="EQ50" s="0" t="n">
        <v>0</v>
      </c>
      <c r="ER50" s="0" t="n">
        <v>0</v>
      </c>
      <c r="ES50" s="0" t="n">
        <v>1</v>
      </c>
      <c r="ET50" s="0" t="n">
        <v>0</v>
      </c>
      <c r="EU50" s="0" t="n">
        <v>0</v>
      </c>
      <c r="EV50" s="0" t="n">
        <v>0</v>
      </c>
      <c r="EW50" s="0" t="n">
        <v>0</v>
      </c>
      <c r="EX50" s="0" t="n">
        <v>0</v>
      </c>
      <c r="EY50" s="0" t="n">
        <v>0</v>
      </c>
      <c r="EZ50" s="0" t="n">
        <v>0</v>
      </c>
      <c r="FA50" s="0" t="n">
        <v>0</v>
      </c>
      <c r="FB50" s="0" t="n">
        <v>0</v>
      </c>
      <c r="FC50" s="0" t="n">
        <v>0</v>
      </c>
      <c r="FD50" s="0" t="n">
        <v>0</v>
      </c>
      <c r="FE50" s="0" t="n">
        <v>0</v>
      </c>
      <c r="FF50" s="0" t="n">
        <v>0</v>
      </c>
      <c r="FG50" s="0" t="n">
        <v>0</v>
      </c>
      <c r="FH50" s="0" t="n">
        <v>0</v>
      </c>
      <c r="FI50" s="0" t="n">
        <v>0</v>
      </c>
      <c r="FJ50" s="0" t="n">
        <v>0</v>
      </c>
      <c r="FK50" s="0" t="n">
        <v>0</v>
      </c>
      <c r="FL50" s="0" t="n">
        <v>0</v>
      </c>
      <c r="FM50" s="0" t="n">
        <v>0</v>
      </c>
      <c r="FN50" s="0" t="n">
        <v>0</v>
      </c>
      <c r="FO50" s="0" t="n">
        <v>0</v>
      </c>
      <c r="FP50" s="0" t="n">
        <v>0</v>
      </c>
      <c r="FQ50" s="0" t="n">
        <v>0</v>
      </c>
      <c r="FR50" s="0" t="n">
        <v>0</v>
      </c>
      <c r="FS50" s="0" t="n">
        <v>0</v>
      </c>
      <c r="FT50" s="0" t="n">
        <v>0</v>
      </c>
      <c r="FU50" s="0" t="n">
        <v>0</v>
      </c>
      <c r="FV50" s="0" t="n">
        <v>0</v>
      </c>
      <c r="FW50" s="0" t="n">
        <v>0</v>
      </c>
      <c r="FX50" s="0" t="n">
        <v>0</v>
      </c>
      <c r="FY50" s="0" t="n">
        <v>0</v>
      </c>
      <c r="FZ50" s="0" t="n">
        <v>0</v>
      </c>
      <c r="GA50" s="0" t="n">
        <v>0</v>
      </c>
      <c r="GB50" s="0" t="n">
        <v>0</v>
      </c>
      <c r="GC50" s="0" t="n">
        <v>0</v>
      </c>
      <c r="GD50" s="0" t="n">
        <v>0</v>
      </c>
      <c r="GE50" s="0" t="n">
        <v>0</v>
      </c>
      <c r="GF50" s="0" t="n">
        <v>0</v>
      </c>
      <c r="GG50" s="0" t="n">
        <v>0</v>
      </c>
      <c r="GH50" s="0" t="n">
        <v>0</v>
      </c>
      <c r="GI50" s="0" t="n">
        <v>0</v>
      </c>
      <c r="GJ50" s="0" t="n">
        <v>0</v>
      </c>
      <c r="GK50" s="0" t="n">
        <v>0</v>
      </c>
      <c r="GL50" s="0" t="n">
        <v>0</v>
      </c>
      <c r="GM50" s="0" t="n">
        <v>0</v>
      </c>
      <c r="GN50" s="0" t="n">
        <v>0</v>
      </c>
      <c r="GO50" s="0" t="n">
        <v>0</v>
      </c>
      <c r="GP50" s="0" t="n">
        <v>0</v>
      </c>
      <c r="GQ50" s="0" t="n">
        <v>0</v>
      </c>
    </row>
    <row r="51" customFormat="false" ht="12" hidden="false" customHeight="false" outlineLevel="0" collapsed="false">
      <c r="A51" s="0" t="n">
        <v>0</v>
      </c>
      <c r="B51" s="0" t="n">
        <v>9</v>
      </c>
      <c r="C51" s="0" t="n">
        <v>0</v>
      </c>
      <c r="D51" s="0" t="n">
        <v>0</v>
      </c>
      <c r="E51" s="0" t="n">
        <v>0</v>
      </c>
      <c r="F51" s="0" t="n">
        <v>0</v>
      </c>
      <c r="G51" s="0" t="n">
        <v>0</v>
      </c>
      <c r="H51" s="0" t="n">
        <v>0</v>
      </c>
      <c r="I51" s="0" t="n">
        <v>0</v>
      </c>
      <c r="J51" s="0" t="n">
        <v>0</v>
      </c>
      <c r="K51" s="0" t="n">
        <v>0</v>
      </c>
      <c r="L51" s="0" t="n">
        <v>0</v>
      </c>
      <c r="M51" s="0" t="n">
        <v>0</v>
      </c>
      <c r="N51" s="0" t="n">
        <v>0</v>
      </c>
      <c r="O51" s="0" t="n">
        <v>0</v>
      </c>
      <c r="P51" s="0" t="n">
        <v>0</v>
      </c>
      <c r="Q51" s="0" t="n">
        <v>0</v>
      </c>
      <c r="R51" s="0" t="n">
        <v>0</v>
      </c>
      <c r="S51" s="0" t="n">
        <v>0</v>
      </c>
      <c r="T51" s="0" t="n">
        <v>0</v>
      </c>
      <c r="U51" s="0" t="n">
        <v>0</v>
      </c>
      <c r="V51" s="0" t="n">
        <v>0</v>
      </c>
      <c r="W51" s="0" t="n">
        <v>0</v>
      </c>
      <c r="X51" s="0" t="n">
        <v>0</v>
      </c>
      <c r="Y51" s="0" t="n">
        <v>0</v>
      </c>
      <c r="Z51" s="0" t="n">
        <v>0</v>
      </c>
      <c r="AA51" s="0" t="n">
        <v>0</v>
      </c>
      <c r="AB51" s="0" t="n">
        <v>0</v>
      </c>
      <c r="AC51" s="0" t="n">
        <v>0</v>
      </c>
      <c r="AD51" s="0" t="n">
        <v>0</v>
      </c>
      <c r="AE51" s="0" t="n">
        <v>0</v>
      </c>
      <c r="AF51" s="0" t="n">
        <v>0</v>
      </c>
      <c r="AG51" s="0" t="n">
        <v>0</v>
      </c>
      <c r="AH51" s="0" t="n">
        <v>0</v>
      </c>
      <c r="AI51" s="0" t="n">
        <v>0</v>
      </c>
      <c r="AJ51" s="0" t="n">
        <v>0</v>
      </c>
      <c r="AK51" s="0" t="n">
        <v>0</v>
      </c>
      <c r="AL51" s="0" t="n">
        <v>0</v>
      </c>
      <c r="AM51" s="0" t="n">
        <v>0</v>
      </c>
      <c r="AN51" s="0" t="n">
        <v>1</v>
      </c>
      <c r="AO51" s="0" t="n">
        <v>0</v>
      </c>
      <c r="AP51" s="0" t="n">
        <v>0</v>
      </c>
      <c r="AQ51" s="0" t="n">
        <v>0</v>
      </c>
      <c r="AR51" s="0" t="n">
        <v>0</v>
      </c>
      <c r="AS51" s="0" t="n">
        <v>0</v>
      </c>
      <c r="AT51" s="0" t="n">
        <v>0</v>
      </c>
      <c r="AU51" s="0" t="n">
        <v>0</v>
      </c>
      <c r="AV51" s="0" t="n">
        <v>0</v>
      </c>
      <c r="AW51" s="0" t="n">
        <v>0</v>
      </c>
      <c r="AX51" s="0" t="n">
        <v>0</v>
      </c>
      <c r="AY51" s="0" t="n">
        <v>0</v>
      </c>
      <c r="AZ51" s="0" t="n">
        <v>0</v>
      </c>
      <c r="BA51" s="0" t="n">
        <v>0</v>
      </c>
      <c r="BB51" s="0" t="n">
        <v>0</v>
      </c>
      <c r="BC51" s="0" t="n">
        <v>0</v>
      </c>
      <c r="BD51" s="0" t="n">
        <v>0</v>
      </c>
      <c r="BE51" s="0" t="n">
        <v>0</v>
      </c>
      <c r="BF51" s="0" t="n">
        <v>0</v>
      </c>
      <c r="BG51" s="0" t="n">
        <v>0</v>
      </c>
      <c r="BH51" s="0" t="n">
        <v>0</v>
      </c>
      <c r="BI51" s="0" t="n">
        <v>0</v>
      </c>
      <c r="BJ51" s="0" t="n">
        <v>0</v>
      </c>
      <c r="BK51" s="0" t="n">
        <v>0</v>
      </c>
      <c r="BL51" s="0" t="n">
        <v>0</v>
      </c>
      <c r="BM51" s="0" t="n">
        <v>0</v>
      </c>
      <c r="BN51" s="0" t="n">
        <v>0</v>
      </c>
      <c r="BO51" s="0" t="n">
        <v>0</v>
      </c>
      <c r="BP51" s="0" t="n">
        <v>0</v>
      </c>
      <c r="BQ51" s="0" t="n">
        <v>0</v>
      </c>
      <c r="BR51" s="0" t="n">
        <v>0</v>
      </c>
      <c r="BS51" s="0" t="n">
        <v>0</v>
      </c>
      <c r="BT51" s="0" t="n">
        <v>0</v>
      </c>
      <c r="BU51" s="0" t="n">
        <v>0</v>
      </c>
      <c r="BV51" s="0" t="n">
        <v>0</v>
      </c>
      <c r="BW51" s="0" t="n">
        <v>0</v>
      </c>
      <c r="BX51" s="0" t="n">
        <v>0</v>
      </c>
      <c r="BY51" s="0" t="n">
        <v>1</v>
      </c>
      <c r="BZ51" s="0" t="n">
        <v>0</v>
      </c>
      <c r="CA51" s="0" t="n">
        <v>0</v>
      </c>
      <c r="CB51" s="0" t="n">
        <v>0</v>
      </c>
      <c r="CC51" s="0" t="n">
        <v>0</v>
      </c>
      <c r="CD51" s="0" t="n">
        <v>0</v>
      </c>
      <c r="CE51" s="0" t="n">
        <v>0</v>
      </c>
      <c r="CF51" s="0" t="n">
        <v>0</v>
      </c>
      <c r="CG51" s="0" t="n">
        <v>0</v>
      </c>
      <c r="CH51" s="0" t="n">
        <v>0</v>
      </c>
      <c r="CI51" s="0" t="n">
        <v>0</v>
      </c>
      <c r="CJ51" s="0" t="n">
        <v>0</v>
      </c>
      <c r="CK51" s="0" t="n">
        <v>0</v>
      </c>
      <c r="CL51" s="0" t="n">
        <v>0</v>
      </c>
      <c r="CM51" s="0" t="n">
        <v>0</v>
      </c>
      <c r="CN51" s="0" t="n">
        <v>0</v>
      </c>
      <c r="CO51" s="0" t="n">
        <v>0</v>
      </c>
      <c r="CP51" s="0" t="n">
        <v>4</v>
      </c>
      <c r="CQ51" s="0" t="n">
        <v>3</v>
      </c>
      <c r="CR51" s="0" t="n">
        <v>0</v>
      </c>
      <c r="CS51" s="0" t="n">
        <v>0</v>
      </c>
      <c r="CT51" s="0" t="n">
        <v>2</v>
      </c>
      <c r="CU51" s="0" t="n">
        <v>0</v>
      </c>
      <c r="CV51" s="0" t="n">
        <v>0</v>
      </c>
      <c r="CW51" s="0" t="n">
        <v>0</v>
      </c>
      <c r="CX51" s="0" t="n">
        <v>0</v>
      </c>
      <c r="CY51" s="0" t="n">
        <v>0</v>
      </c>
      <c r="CZ51" s="0" t="n">
        <v>0</v>
      </c>
      <c r="DA51" s="0" t="n">
        <v>0</v>
      </c>
      <c r="DB51" s="0" t="n">
        <v>0</v>
      </c>
      <c r="DC51" s="0" t="n">
        <v>0</v>
      </c>
      <c r="DD51" s="0" t="n">
        <v>0</v>
      </c>
      <c r="DE51" s="0" t="n">
        <v>0</v>
      </c>
      <c r="DF51" s="0" t="n">
        <v>1</v>
      </c>
      <c r="DG51" s="0" t="n">
        <v>0</v>
      </c>
      <c r="DH51" s="0" t="n">
        <v>0</v>
      </c>
      <c r="DI51" s="0" t="n">
        <v>0</v>
      </c>
      <c r="DJ51" s="0" t="n">
        <v>0</v>
      </c>
      <c r="DK51" s="0" t="n">
        <v>0</v>
      </c>
      <c r="DL51" s="0" t="n">
        <v>0</v>
      </c>
      <c r="DM51" s="0" t="n">
        <v>0</v>
      </c>
      <c r="DN51" s="0" t="n">
        <v>0</v>
      </c>
      <c r="DO51" s="0" t="n">
        <v>0</v>
      </c>
      <c r="DP51" s="0" t="n">
        <v>0</v>
      </c>
      <c r="DQ51" s="0" t="n">
        <v>0</v>
      </c>
      <c r="DR51" s="0" t="n">
        <v>0</v>
      </c>
      <c r="DS51" s="0" t="n">
        <v>0</v>
      </c>
      <c r="DT51" s="0" t="n">
        <v>0</v>
      </c>
      <c r="DU51" s="0" t="n">
        <v>0</v>
      </c>
      <c r="DV51" s="0" t="n">
        <v>0</v>
      </c>
      <c r="DW51" s="0" t="n">
        <v>0</v>
      </c>
      <c r="DX51" s="0" t="n">
        <v>0</v>
      </c>
      <c r="DY51" s="0" t="n">
        <v>0</v>
      </c>
      <c r="DZ51" s="0" t="n">
        <v>0</v>
      </c>
      <c r="EA51" s="0" t="n">
        <v>0</v>
      </c>
      <c r="EB51" s="0" t="n">
        <v>0</v>
      </c>
      <c r="EC51" s="0" t="n">
        <v>0</v>
      </c>
      <c r="ED51" s="0" t="n">
        <v>0</v>
      </c>
      <c r="EE51" s="0" t="n">
        <v>0</v>
      </c>
      <c r="EF51" s="0" t="n">
        <v>0</v>
      </c>
      <c r="EG51" s="0" t="n">
        <v>0</v>
      </c>
      <c r="EH51" s="0" t="n">
        <v>0</v>
      </c>
      <c r="EI51" s="0" t="n">
        <v>0</v>
      </c>
      <c r="EJ51" s="0" t="n">
        <v>0</v>
      </c>
      <c r="EK51" s="0" t="n">
        <v>0</v>
      </c>
      <c r="EL51" s="0" t="n">
        <v>0</v>
      </c>
      <c r="EM51" s="0" t="n">
        <v>0</v>
      </c>
      <c r="EN51" s="0" t="n">
        <v>0</v>
      </c>
      <c r="EO51" s="0" t="n">
        <v>0</v>
      </c>
      <c r="EP51" s="0" t="n">
        <v>2</v>
      </c>
      <c r="EQ51" s="0" t="n">
        <v>0</v>
      </c>
      <c r="ER51" s="0" t="n">
        <v>0</v>
      </c>
      <c r="ES51" s="0" t="n">
        <v>0</v>
      </c>
      <c r="ET51" s="0" t="n">
        <v>0</v>
      </c>
      <c r="EU51" s="0" t="n">
        <v>0</v>
      </c>
      <c r="EV51" s="0" t="n">
        <v>0</v>
      </c>
      <c r="EW51" s="0" t="n">
        <v>0</v>
      </c>
      <c r="EX51" s="0" t="n">
        <v>0</v>
      </c>
      <c r="EY51" s="0" t="n">
        <v>0</v>
      </c>
      <c r="EZ51" s="0" t="n">
        <v>0</v>
      </c>
      <c r="FA51" s="0" t="n">
        <v>4</v>
      </c>
      <c r="FB51" s="0" t="n">
        <v>0</v>
      </c>
      <c r="FC51" s="0" t="n">
        <v>0</v>
      </c>
      <c r="FD51" s="0" t="n">
        <v>0</v>
      </c>
      <c r="FE51" s="0" t="n">
        <v>0</v>
      </c>
      <c r="FF51" s="0" t="n">
        <v>0</v>
      </c>
      <c r="FG51" s="0" t="n">
        <v>0</v>
      </c>
      <c r="FH51" s="0" t="n">
        <v>0</v>
      </c>
      <c r="FI51" s="0" t="n">
        <v>0</v>
      </c>
      <c r="FJ51" s="0" t="n">
        <v>0</v>
      </c>
      <c r="FK51" s="0" t="n">
        <v>0</v>
      </c>
      <c r="FL51" s="0" t="n">
        <v>0</v>
      </c>
      <c r="FM51" s="0" t="n">
        <v>0</v>
      </c>
      <c r="FN51" s="0" t="n">
        <v>0</v>
      </c>
      <c r="FO51" s="0" t="n">
        <v>0</v>
      </c>
      <c r="FP51" s="0" t="n">
        <v>0</v>
      </c>
      <c r="FQ51" s="0" t="n">
        <v>0</v>
      </c>
      <c r="FR51" s="0" t="n">
        <v>0</v>
      </c>
      <c r="FS51" s="0" t="n">
        <v>0</v>
      </c>
      <c r="FT51" s="0" t="n">
        <v>0</v>
      </c>
      <c r="FU51" s="0" t="n">
        <v>0</v>
      </c>
      <c r="FV51" s="0" t="n">
        <v>0</v>
      </c>
      <c r="FW51" s="0" t="n">
        <v>0</v>
      </c>
      <c r="FX51" s="0" t="n">
        <v>0</v>
      </c>
      <c r="FY51" s="0" t="n">
        <v>0</v>
      </c>
      <c r="FZ51" s="0" t="n">
        <v>0</v>
      </c>
      <c r="GA51" s="0" t="n">
        <v>0</v>
      </c>
      <c r="GB51" s="0" t="n">
        <v>0</v>
      </c>
      <c r="GC51" s="0" t="n">
        <v>0</v>
      </c>
      <c r="GD51" s="0" t="n">
        <v>0</v>
      </c>
      <c r="GE51" s="0" t="n">
        <v>0</v>
      </c>
      <c r="GF51" s="0" t="n">
        <v>0</v>
      </c>
      <c r="GG51" s="0" t="n">
        <v>0</v>
      </c>
      <c r="GH51" s="0" t="n">
        <v>0</v>
      </c>
      <c r="GI51" s="0" t="n">
        <v>0</v>
      </c>
      <c r="GJ51" s="0" t="n">
        <v>0</v>
      </c>
      <c r="GK51" s="0" t="n">
        <v>0</v>
      </c>
      <c r="GL51" s="0" t="n">
        <v>0</v>
      </c>
      <c r="GM51" s="0" t="n">
        <v>0</v>
      </c>
      <c r="GN51" s="0" t="n">
        <v>0</v>
      </c>
      <c r="GO51" s="0" t="n">
        <v>0</v>
      </c>
      <c r="GP51" s="0" t="n">
        <v>0</v>
      </c>
      <c r="GQ51" s="0" t="n">
        <v>1</v>
      </c>
    </row>
    <row r="52" customFormat="false" ht="12" hidden="false" customHeight="false" outlineLevel="0" collapsed="false">
      <c r="A52" s="0" t="n">
        <v>0</v>
      </c>
      <c r="B52" s="0" t="n">
        <v>0</v>
      </c>
      <c r="C52" s="0" t="n">
        <v>0</v>
      </c>
      <c r="D52" s="0" t="n">
        <v>0</v>
      </c>
      <c r="E52" s="0" t="n">
        <v>0</v>
      </c>
      <c r="F52" s="0" t="n">
        <v>0</v>
      </c>
      <c r="G52" s="0" t="n">
        <v>0</v>
      </c>
      <c r="H52" s="0" t="n">
        <v>0</v>
      </c>
      <c r="I52" s="0" t="n">
        <v>0</v>
      </c>
      <c r="J52" s="0" t="n">
        <v>0</v>
      </c>
      <c r="K52" s="0" t="n">
        <v>0</v>
      </c>
      <c r="L52" s="0" t="n">
        <v>0</v>
      </c>
      <c r="M52" s="0" t="n">
        <v>0</v>
      </c>
      <c r="N52" s="0" t="n">
        <v>0</v>
      </c>
      <c r="O52" s="0" t="n">
        <v>0</v>
      </c>
      <c r="P52" s="0" t="n">
        <v>1</v>
      </c>
      <c r="Q52" s="0" t="n">
        <v>0</v>
      </c>
      <c r="R52" s="0" t="n">
        <v>3</v>
      </c>
      <c r="S52" s="0" t="n">
        <v>0</v>
      </c>
      <c r="T52" s="0" t="n">
        <v>0</v>
      </c>
      <c r="U52" s="0" t="n">
        <v>0</v>
      </c>
      <c r="V52" s="0" t="n">
        <v>0</v>
      </c>
      <c r="W52" s="0" t="n">
        <v>0</v>
      </c>
      <c r="X52" s="0" t="n">
        <v>0</v>
      </c>
      <c r="Y52" s="0" t="n">
        <v>0</v>
      </c>
      <c r="Z52" s="0" t="n">
        <v>0</v>
      </c>
      <c r="AA52" s="0" t="n">
        <v>0</v>
      </c>
      <c r="AB52" s="0" t="n">
        <v>0</v>
      </c>
      <c r="AC52" s="0" t="n">
        <v>1</v>
      </c>
      <c r="AD52" s="0" t="n">
        <v>0</v>
      </c>
      <c r="AE52" s="0" t="n">
        <v>0</v>
      </c>
      <c r="AF52" s="0" t="n">
        <v>0</v>
      </c>
      <c r="AG52" s="0" t="n">
        <v>0</v>
      </c>
      <c r="AH52" s="0" t="n">
        <v>0</v>
      </c>
      <c r="AI52" s="0" t="n">
        <v>0</v>
      </c>
      <c r="AJ52" s="0" t="n">
        <v>0</v>
      </c>
      <c r="AK52" s="0" t="n">
        <v>0</v>
      </c>
      <c r="AL52" s="0" t="n">
        <v>0</v>
      </c>
      <c r="AM52" s="0" t="n">
        <v>2</v>
      </c>
      <c r="AN52" s="0" t="n">
        <v>1</v>
      </c>
      <c r="AO52" s="0" t="n">
        <v>0</v>
      </c>
      <c r="AP52" s="0" t="n">
        <v>0</v>
      </c>
      <c r="AQ52" s="0" t="n">
        <v>0</v>
      </c>
      <c r="AR52" s="0" t="n">
        <v>0</v>
      </c>
      <c r="AS52" s="0" t="n">
        <v>0</v>
      </c>
      <c r="AT52" s="0" t="n">
        <v>0</v>
      </c>
      <c r="AU52" s="0" t="n">
        <v>0</v>
      </c>
      <c r="AV52" s="0" t="n">
        <v>0</v>
      </c>
      <c r="AW52" s="0" t="n">
        <v>0</v>
      </c>
      <c r="AX52" s="0" t="n">
        <v>0</v>
      </c>
      <c r="AY52" s="0" t="n">
        <v>0</v>
      </c>
      <c r="AZ52" s="0" t="n">
        <v>0</v>
      </c>
      <c r="BA52" s="0" t="n">
        <v>0</v>
      </c>
      <c r="BB52" s="0" t="n">
        <v>0</v>
      </c>
      <c r="BC52" s="0" t="n">
        <v>0</v>
      </c>
      <c r="BD52" s="0" t="n">
        <v>0</v>
      </c>
      <c r="BE52" s="0" t="n">
        <v>0</v>
      </c>
      <c r="BF52" s="0" t="n">
        <v>1</v>
      </c>
      <c r="BG52" s="0" t="n">
        <v>0</v>
      </c>
      <c r="BH52" s="0" t="n">
        <v>0</v>
      </c>
      <c r="BI52" s="0" t="n">
        <v>1</v>
      </c>
      <c r="BJ52" s="0" t="n">
        <v>0</v>
      </c>
      <c r="BK52" s="0" t="n">
        <v>0</v>
      </c>
      <c r="BL52" s="0" t="n">
        <v>0</v>
      </c>
      <c r="BM52" s="0" t="n">
        <v>0</v>
      </c>
      <c r="BN52" s="0" t="n">
        <v>0</v>
      </c>
      <c r="BO52" s="0" t="n">
        <v>0</v>
      </c>
      <c r="BP52" s="0" t="n">
        <v>1</v>
      </c>
      <c r="BQ52" s="0" t="n">
        <v>0</v>
      </c>
      <c r="BR52" s="0" t="n">
        <v>0</v>
      </c>
      <c r="BS52" s="0" t="n">
        <v>0</v>
      </c>
      <c r="BT52" s="0" t="n">
        <v>0</v>
      </c>
      <c r="BU52" s="0" t="n">
        <v>0</v>
      </c>
      <c r="BV52" s="0" t="n">
        <v>0</v>
      </c>
      <c r="BW52" s="0" t="n">
        <v>0</v>
      </c>
      <c r="BX52" s="0" t="n">
        <v>0</v>
      </c>
      <c r="BY52" s="0" t="n">
        <v>0</v>
      </c>
      <c r="BZ52" s="0" t="n">
        <v>1</v>
      </c>
      <c r="CA52" s="0" t="n">
        <v>0</v>
      </c>
      <c r="CB52" s="0" t="n">
        <v>0</v>
      </c>
      <c r="CC52" s="0" t="n">
        <v>0</v>
      </c>
      <c r="CD52" s="0" t="n">
        <v>0</v>
      </c>
      <c r="CE52" s="0" t="n">
        <v>3</v>
      </c>
      <c r="CF52" s="0" t="n">
        <v>0</v>
      </c>
      <c r="CG52" s="0" t="n">
        <v>0</v>
      </c>
      <c r="CH52" s="0" t="n">
        <v>0</v>
      </c>
      <c r="CI52" s="0" t="n">
        <v>0</v>
      </c>
      <c r="CJ52" s="0" t="n">
        <v>0</v>
      </c>
      <c r="CK52" s="0" t="n">
        <v>0</v>
      </c>
      <c r="CL52" s="0" t="n">
        <v>0</v>
      </c>
      <c r="CM52" s="0" t="n">
        <v>1</v>
      </c>
      <c r="CN52" s="0" t="n">
        <v>0</v>
      </c>
      <c r="CO52" s="0" t="n">
        <v>0</v>
      </c>
      <c r="CP52" s="0" t="n">
        <v>0</v>
      </c>
      <c r="CQ52" s="0" t="n">
        <v>3</v>
      </c>
      <c r="CR52" s="0" t="n">
        <v>0</v>
      </c>
      <c r="CS52" s="0" t="n">
        <v>0</v>
      </c>
      <c r="CT52" s="0" t="n">
        <v>1</v>
      </c>
      <c r="CU52" s="0" t="n">
        <v>0</v>
      </c>
      <c r="CV52" s="0" t="n">
        <v>0</v>
      </c>
      <c r="CW52" s="0" t="n">
        <v>0</v>
      </c>
      <c r="CX52" s="0" t="n">
        <v>0</v>
      </c>
      <c r="CY52" s="0" t="n">
        <v>1</v>
      </c>
      <c r="CZ52" s="0" t="n">
        <v>0</v>
      </c>
      <c r="DA52" s="0" t="n">
        <v>0</v>
      </c>
      <c r="DB52" s="0" t="n">
        <v>1</v>
      </c>
      <c r="DC52" s="0" t="n">
        <v>0</v>
      </c>
      <c r="DD52" s="0" t="n">
        <v>0</v>
      </c>
      <c r="DE52" s="0" t="n">
        <v>0</v>
      </c>
      <c r="DF52" s="0" t="n">
        <v>1</v>
      </c>
      <c r="DG52" s="0" t="n">
        <v>1</v>
      </c>
      <c r="DH52" s="0" t="n">
        <v>0</v>
      </c>
      <c r="DI52" s="0" t="n">
        <v>0</v>
      </c>
      <c r="DJ52" s="0" t="n">
        <v>0</v>
      </c>
      <c r="DK52" s="0" t="n">
        <v>0</v>
      </c>
      <c r="DL52" s="0" t="n">
        <v>0</v>
      </c>
      <c r="DM52" s="0" t="n">
        <v>0</v>
      </c>
      <c r="DN52" s="0" t="n">
        <v>0</v>
      </c>
      <c r="DO52" s="0" t="n">
        <v>0</v>
      </c>
      <c r="DP52" s="0" t="n">
        <v>0</v>
      </c>
      <c r="DQ52" s="0" t="n">
        <v>0</v>
      </c>
      <c r="DR52" s="0" t="n">
        <v>0</v>
      </c>
      <c r="DS52" s="0" t="n">
        <v>0</v>
      </c>
      <c r="DT52" s="0" t="n">
        <v>0</v>
      </c>
      <c r="DU52" s="0" t="n">
        <v>0</v>
      </c>
      <c r="DV52" s="0" t="n">
        <v>0</v>
      </c>
      <c r="DW52" s="0" t="n">
        <v>0</v>
      </c>
      <c r="DX52" s="0" t="n">
        <v>0</v>
      </c>
      <c r="DY52" s="0" t="n">
        <v>0</v>
      </c>
      <c r="DZ52" s="0" t="n">
        <v>0</v>
      </c>
      <c r="EA52" s="0" t="n">
        <v>0</v>
      </c>
      <c r="EB52" s="0" t="n">
        <v>0</v>
      </c>
      <c r="EC52" s="0" t="n">
        <v>0</v>
      </c>
      <c r="ED52" s="0" t="n">
        <v>0</v>
      </c>
      <c r="EE52" s="0" t="n">
        <v>0</v>
      </c>
      <c r="EF52" s="0" t="n">
        <v>1</v>
      </c>
      <c r="EG52" s="0" t="n">
        <v>0</v>
      </c>
      <c r="EH52" s="0" t="n">
        <v>0</v>
      </c>
      <c r="EI52" s="0" t="n">
        <v>0</v>
      </c>
      <c r="EJ52" s="0" t="n">
        <v>0</v>
      </c>
      <c r="EK52" s="0" t="n">
        <v>0</v>
      </c>
      <c r="EL52" s="0" t="n">
        <v>0</v>
      </c>
      <c r="EM52" s="0" t="n">
        <v>0</v>
      </c>
      <c r="EN52" s="0" t="n">
        <v>0</v>
      </c>
      <c r="EO52" s="0" t="n">
        <v>0</v>
      </c>
      <c r="EP52" s="0" t="n">
        <v>0</v>
      </c>
      <c r="EQ52" s="0" t="n">
        <v>0</v>
      </c>
      <c r="ER52" s="0" t="n">
        <v>0</v>
      </c>
      <c r="ES52" s="0" t="n">
        <v>0</v>
      </c>
      <c r="ET52" s="0" t="n">
        <v>0</v>
      </c>
      <c r="EU52" s="0" t="n">
        <v>0</v>
      </c>
      <c r="EV52" s="0" t="n">
        <v>0</v>
      </c>
      <c r="EW52" s="0" t="n">
        <v>0</v>
      </c>
      <c r="EX52" s="0" t="n">
        <v>0</v>
      </c>
      <c r="EY52" s="0" t="n">
        <v>0</v>
      </c>
      <c r="EZ52" s="0" t="n">
        <v>0</v>
      </c>
      <c r="FA52" s="0" t="n">
        <v>2</v>
      </c>
      <c r="FB52" s="0" t="n">
        <v>0</v>
      </c>
      <c r="FC52" s="0" t="n">
        <v>0</v>
      </c>
      <c r="FD52" s="0" t="n">
        <v>0</v>
      </c>
      <c r="FE52" s="0" t="n">
        <v>0</v>
      </c>
      <c r="FF52" s="0" t="n">
        <v>0</v>
      </c>
      <c r="FG52" s="0" t="n">
        <v>0</v>
      </c>
      <c r="FH52" s="0" t="n">
        <v>1</v>
      </c>
      <c r="FI52" s="0" t="n">
        <v>0</v>
      </c>
      <c r="FJ52" s="0" t="n">
        <v>0</v>
      </c>
      <c r="FK52" s="0" t="n">
        <v>0</v>
      </c>
      <c r="FL52" s="0" t="n">
        <v>0</v>
      </c>
      <c r="FM52" s="0" t="n">
        <v>0</v>
      </c>
      <c r="FN52" s="0" t="n">
        <v>0</v>
      </c>
      <c r="FO52" s="0" t="n">
        <v>0</v>
      </c>
      <c r="FP52" s="0" t="n">
        <v>0</v>
      </c>
      <c r="FQ52" s="0" t="n">
        <v>0</v>
      </c>
      <c r="FR52" s="0" t="n">
        <v>0</v>
      </c>
      <c r="FS52" s="0" t="n">
        <v>0</v>
      </c>
      <c r="FT52" s="0" t="n">
        <v>0</v>
      </c>
      <c r="FU52" s="0" t="n">
        <v>0</v>
      </c>
      <c r="FV52" s="0" t="n">
        <v>3</v>
      </c>
      <c r="FW52" s="0" t="n">
        <v>6</v>
      </c>
      <c r="FX52" s="0" t="n">
        <v>1</v>
      </c>
      <c r="FY52" s="0" t="n">
        <v>6</v>
      </c>
      <c r="FZ52" s="0" t="n">
        <v>0</v>
      </c>
      <c r="GA52" s="0" t="n">
        <v>0</v>
      </c>
      <c r="GB52" s="0" t="n">
        <v>0</v>
      </c>
      <c r="GC52" s="0" t="n">
        <v>0</v>
      </c>
      <c r="GD52" s="0" t="n">
        <v>0</v>
      </c>
      <c r="GE52" s="0" t="n">
        <v>0</v>
      </c>
      <c r="GF52" s="0" t="n">
        <v>4</v>
      </c>
      <c r="GG52" s="0" t="n">
        <v>0</v>
      </c>
      <c r="GH52" s="0" t="n">
        <v>0</v>
      </c>
      <c r="GI52" s="0" t="n">
        <v>0</v>
      </c>
      <c r="GJ52" s="0" t="n">
        <v>0</v>
      </c>
      <c r="GK52" s="0" t="n">
        <v>0</v>
      </c>
      <c r="GL52" s="0" t="n">
        <v>1</v>
      </c>
      <c r="GM52" s="0" t="n">
        <v>0</v>
      </c>
      <c r="GN52" s="0" t="n">
        <v>0</v>
      </c>
      <c r="GO52" s="0" t="n">
        <v>0</v>
      </c>
      <c r="GP52" s="0" t="n">
        <v>0</v>
      </c>
      <c r="GQ52" s="0" t="n">
        <v>0</v>
      </c>
    </row>
    <row r="53" customFormat="false" ht="12" hidden="false" customHeight="false" outlineLevel="0" collapsed="false">
      <c r="A53" s="0" t="n">
        <v>0</v>
      </c>
      <c r="B53" s="0" t="n">
        <v>9</v>
      </c>
      <c r="C53" s="0" t="n">
        <v>0</v>
      </c>
      <c r="D53" s="0" t="n">
        <v>0</v>
      </c>
      <c r="E53" s="0" t="n">
        <v>0</v>
      </c>
      <c r="F53" s="0" t="n">
        <v>0</v>
      </c>
      <c r="G53" s="0" t="n">
        <v>0</v>
      </c>
      <c r="H53" s="0" t="n">
        <v>0</v>
      </c>
      <c r="I53" s="0" t="n">
        <v>0</v>
      </c>
      <c r="J53" s="0" t="n">
        <v>0</v>
      </c>
      <c r="K53" s="0" t="n">
        <v>0</v>
      </c>
      <c r="L53" s="0" t="n">
        <v>0</v>
      </c>
      <c r="M53" s="0" t="n">
        <v>0</v>
      </c>
      <c r="N53" s="0" t="n">
        <v>0</v>
      </c>
      <c r="O53" s="0" t="n">
        <v>0</v>
      </c>
      <c r="P53" s="0" t="n">
        <v>0</v>
      </c>
      <c r="Q53" s="0" t="n">
        <v>0</v>
      </c>
      <c r="R53" s="0" t="n">
        <v>0</v>
      </c>
      <c r="S53" s="0" t="n">
        <v>0</v>
      </c>
      <c r="T53" s="0" t="n">
        <v>0</v>
      </c>
      <c r="U53" s="0" t="n">
        <v>0</v>
      </c>
      <c r="V53" s="0" t="n">
        <v>0</v>
      </c>
      <c r="W53" s="0" t="n">
        <v>0</v>
      </c>
      <c r="X53" s="0" t="n">
        <v>0</v>
      </c>
      <c r="Y53" s="0" t="n">
        <v>0</v>
      </c>
      <c r="Z53" s="0" t="n">
        <v>0</v>
      </c>
      <c r="AA53" s="0" t="n">
        <v>0</v>
      </c>
      <c r="AB53" s="0" t="n">
        <v>0</v>
      </c>
      <c r="AC53" s="0" t="n">
        <v>0</v>
      </c>
      <c r="AD53" s="0" t="n">
        <v>0</v>
      </c>
      <c r="AE53" s="0" t="n">
        <v>0</v>
      </c>
      <c r="AF53" s="0" t="n">
        <v>0</v>
      </c>
      <c r="AG53" s="0" t="n">
        <v>0</v>
      </c>
      <c r="AH53" s="0" t="n">
        <v>0</v>
      </c>
      <c r="AI53" s="0" t="n">
        <v>0</v>
      </c>
      <c r="AJ53" s="0" t="n">
        <v>0</v>
      </c>
      <c r="AK53" s="0" t="n">
        <v>0</v>
      </c>
      <c r="AL53" s="0" t="n">
        <v>0</v>
      </c>
      <c r="AM53" s="0" t="n">
        <v>0</v>
      </c>
      <c r="AN53" s="0" t="n">
        <v>0</v>
      </c>
      <c r="AO53" s="0" t="n">
        <v>0</v>
      </c>
      <c r="AP53" s="0" t="n">
        <v>0</v>
      </c>
      <c r="AQ53" s="0" t="n">
        <v>0</v>
      </c>
      <c r="AR53" s="0" t="n">
        <v>0</v>
      </c>
      <c r="AS53" s="0" t="n">
        <v>0</v>
      </c>
      <c r="AT53" s="0" t="n">
        <v>0</v>
      </c>
      <c r="AU53" s="0" t="n">
        <v>0</v>
      </c>
      <c r="AV53" s="0" t="n">
        <v>0</v>
      </c>
      <c r="AW53" s="0" t="n">
        <v>0</v>
      </c>
      <c r="AX53" s="0" t="n">
        <v>0</v>
      </c>
      <c r="AY53" s="0" t="n">
        <v>0</v>
      </c>
      <c r="AZ53" s="0" t="n">
        <v>0</v>
      </c>
      <c r="BA53" s="0" t="n">
        <v>0</v>
      </c>
      <c r="BB53" s="0" t="n">
        <v>0</v>
      </c>
      <c r="BC53" s="0" t="n">
        <v>0</v>
      </c>
      <c r="BD53" s="0" t="n">
        <v>0</v>
      </c>
      <c r="BE53" s="0" t="n">
        <v>0</v>
      </c>
      <c r="BF53" s="0" t="n">
        <v>0</v>
      </c>
      <c r="BG53" s="0" t="n">
        <v>0</v>
      </c>
      <c r="BH53" s="0" t="n">
        <v>0</v>
      </c>
      <c r="BI53" s="0" t="n">
        <v>0</v>
      </c>
      <c r="BJ53" s="0" t="n">
        <v>0</v>
      </c>
      <c r="BK53" s="0" t="n">
        <v>0</v>
      </c>
      <c r="BL53" s="0" t="n">
        <v>0</v>
      </c>
      <c r="BM53" s="0" t="n">
        <v>0</v>
      </c>
      <c r="BN53" s="0" t="n">
        <v>0</v>
      </c>
      <c r="BO53" s="0" t="n">
        <v>0</v>
      </c>
      <c r="BP53" s="0" t="n">
        <v>0</v>
      </c>
      <c r="BQ53" s="0" t="n">
        <v>0</v>
      </c>
      <c r="BR53" s="0" t="n">
        <v>0</v>
      </c>
      <c r="BS53" s="0" t="n">
        <v>0</v>
      </c>
      <c r="BT53" s="0" t="n">
        <v>0</v>
      </c>
      <c r="BU53" s="0" t="n">
        <v>0</v>
      </c>
      <c r="BV53" s="0" t="n">
        <v>0</v>
      </c>
      <c r="BW53" s="0" t="n">
        <v>0</v>
      </c>
      <c r="BX53" s="0" t="n">
        <v>0</v>
      </c>
      <c r="BY53" s="0" t="n">
        <v>0</v>
      </c>
      <c r="BZ53" s="0" t="n">
        <v>0</v>
      </c>
      <c r="CA53" s="0" t="n">
        <v>0</v>
      </c>
      <c r="CB53" s="0" t="n">
        <v>0</v>
      </c>
      <c r="CC53" s="0" t="n">
        <v>0</v>
      </c>
      <c r="CD53" s="0" t="n">
        <v>0</v>
      </c>
      <c r="CE53" s="0" t="n">
        <v>1</v>
      </c>
      <c r="CF53" s="0" t="n">
        <v>0</v>
      </c>
      <c r="CG53" s="0" t="n">
        <v>0</v>
      </c>
      <c r="CH53" s="0" t="n">
        <v>0</v>
      </c>
      <c r="CI53" s="0" t="n">
        <v>0</v>
      </c>
      <c r="CJ53" s="0" t="n">
        <v>0</v>
      </c>
      <c r="CK53" s="0" t="n">
        <v>0</v>
      </c>
      <c r="CL53" s="0" t="n">
        <v>0</v>
      </c>
      <c r="CM53" s="0" t="n">
        <v>0</v>
      </c>
      <c r="CN53" s="0" t="n">
        <v>0</v>
      </c>
      <c r="CO53" s="0" t="n">
        <v>0</v>
      </c>
      <c r="CP53" s="0" t="n">
        <v>0</v>
      </c>
      <c r="CQ53" s="0" t="n">
        <v>0</v>
      </c>
      <c r="CR53" s="0" t="n">
        <v>0</v>
      </c>
      <c r="CS53" s="0" t="n">
        <v>0</v>
      </c>
      <c r="CT53" s="0" t="n">
        <v>0</v>
      </c>
      <c r="CU53" s="0" t="n">
        <v>0</v>
      </c>
      <c r="CV53" s="0" t="n">
        <v>0</v>
      </c>
      <c r="CW53" s="0" t="n">
        <v>0</v>
      </c>
      <c r="CX53" s="0" t="n">
        <v>0</v>
      </c>
      <c r="CY53" s="0" t="n">
        <v>0</v>
      </c>
      <c r="CZ53" s="0" t="n">
        <v>0</v>
      </c>
      <c r="DA53" s="0" t="n">
        <v>0</v>
      </c>
      <c r="DB53" s="0" t="n">
        <v>0</v>
      </c>
      <c r="DC53" s="0" t="n">
        <v>0</v>
      </c>
      <c r="DD53" s="0" t="n">
        <v>0</v>
      </c>
      <c r="DE53" s="0" t="n">
        <v>0</v>
      </c>
      <c r="DF53" s="0" t="n">
        <v>1</v>
      </c>
      <c r="DG53" s="0" t="n">
        <v>0</v>
      </c>
      <c r="DH53" s="0" t="n">
        <v>0</v>
      </c>
      <c r="DI53" s="0" t="n">
        <v>0</v>
      </c>
      <c r="DJ53" s="0" t="n">
        <v>0</v>
      </c>
      <c r="DK53" s="0" t="n">
        <v>0</v>
      </c>
      <c r="DL53" s="0" t="n">
        <v>0</v>
      </c>
      <c r="DM53" s="0" t="n">
        <v>0</v>
      </c>
      <c r="DN53" s="0" t="n">
        <v>0</v>
      </c>
      <c r="DO53" s="0" t="n">
        <v>0</v>
      </c>
      <c r="DP53" s="0" t="n">
        <v>0</v>
      </c>
      <c r="DQ53" s="0" t="n">
        <v>0</v>
      </c>
      <c r="DR53" s="0" t="n">
        <v>0</v>
      </c>
      <c r="DS53" s="0" t="n">
        <v>0</v>
      </c>
      <c r="DT53" s="0" t="n">
        <v>0</v>
      </c>
      <c r="DU53" s="0" t="n">
        <v>0</v>
      </c>
      <c r="DV53" s="0" t="n">
        <v>0</v>
      </c>
      <c r="DW53" s="0" t="n">
        <v>0</v>
      </c>
      <c r="DX53" s="0" t="n">
        <v>0</v>
      </c>
      <c r="DY53" s="0" t="n">
        <v>0</v>
      </c>
      <c r="DZ53" s="0" t="n">
        <v>0</v>
      </c>
      <c r="EA53" s="0" t="n">
        <v>0</v>
      </c>
      <c r="EB53" s="0" t="n">
        <v>0</v>
      </c>
      <c r="EC53" s="0" t="n">
        <v>0</v>
      </c>
      <c r="ED53" s="0" t="n">
        <v>0</v>
      </c>
      <c r="EE53" s="0" t="n">
        <v>0</v>
      </c>
      <c r="EF53" s="0" t="n">
        <v>0</v>
      </c>
      <c r="EG53" s="0" t="n">
        <v>0</v>
      </c>
      <c r="EH53" s="0" t="n">
        <v>0</v>
      </c>
      <c r="EI53" s="0" t="n">
        <v>0</v>
      </c>
      <c r="EJ53" s="0" t="n">
        <v>0</v>
      </c>
      <c r="EK53" s="0" t="n">
        <v>0</v>
      </c>
      <c r="EL53" s="0" t="n">
        <v>0</v>
      </c>
      <c r="EM53" s="0" t="n">
        <v>0</v>
      </c>
      <c r="EN53" s="0" t="n">
        <v>0</v>
      </c>
      <c r="EO53" s="0" t="n">
        <v>0</v>
      </c>
      <c r="EP53" s="0" t="n">
        <v>0</v>
      </c>
      <c r="EQ53" s="0" t="n">
        <v>0</v>
      </c>
      <c r="ER53" s="0" t="n">
        <v>0</v>
      </c>
      <c r="ES53" s="0" t="n">
        <v>0</v>
      </c>
      <c r="ET53" s="0" t="n">
        <v>0</v>
      </c>
      <c r="EU53" s="0" t="n">
        <v>0</v>
      </c>
      <c r="EV53" s="0" t="n">
        <v>0</v>
      </c>
      <c r="EW53" s="0" t="n">
        <v>0</v>
      </c>
      <c r="EX53" s="0" t="n">
        <v>0</v>
      </c>
      <c r="EY53" s="0" t="n">
        <v>0</v>
      </c>
      <c r="EZ53" s="0" t="n">
        <v>0</v>
      </c>
      <c r="FA53" s="0" t="n">
        <v>0</v>
      </c>
      <c r="FB53" s="0" t="n">
        <v>0</v>
      </c>
      <c r="FC53" s="0" t="n">
        <v>0</v>
      </c>
      <c r="FD53" s="0" t="n">
        <v>0</v>
      </c>
      <c r="FE53" s="0" t="n">
        <v>0</v>
      </c>
      <c r="FF53" s="0" t="n">
        <v>0</v>
      </c>
      <c r="FG53" s="0" t="n">
        <v>0</v>
      </c>
      <c r="FH53" s="0" t="n">
        <v>0</v>
      </c>
      <c r="FI53" s="0" t="n">
        <v>0</v>
      </c>
      <c r="FJ53" s="0" t="n">
        <v>0</v>
      </c>
      <c r="FK53" s="0" t="n">
        <v>0</v>
      </c>
      <c r="FL53" s="0" t="n">
        <v>0</v>
      </c>
      <c r="FM53" s="0" t="n">
        <v>0</v>
      </c>
      <c r="FN53" s="0" t="n">
        <v>0</v>
      </c>
      <c r="FO53" s="0" t="n">
        <v>0</v>
      </c>
      <c r="FP53" s="0" t="n">
        <v>0</v>
      </c>
      <c r="FQ53" s="0" t="n">
        <v>1</v>
      </c>
      <c r="FR53" s="0" t="n">
        <v>0</v>
      </c>
      <c r="FS53" s="0" t="n">
        <v>0</v>
      </c>
      <c r="FT53" s="0" t="n">
        <v>0</v>
      </c>
      <c r="FU53" s="0" t="n">
        <v>0</v>
      </c>
      <c r="FV53" s="0" t="n">
        <v>1</v>
      </c>
      <c r="FW53" s="0" t="n">
        <v>0</v>
      </c>
      <c r="FX53" s="0" t="n">
        <v>0</v>
      </c>
      <c r="FY53" s="0" t="n">
        <v>0</v>
      </c>
      <c r="FZ53" s="0" t="n">
        <v>0</v>
      </c>
      <c r="GA53" s="0" t="n">
        <v>0</v>
      </c>
      <c r="GB53" s="0" t="n">
        <v>0</v>
      </c>
      <c r="GC53" s="0" t="n">
        <v>0</v>
      </c>
      <c r="GD53" s="0" t="n">
        <v>0</v>
      </c>
      <c r="GE53" s="0" t="n">
        <v>0</v>
      </c>
      <c r="GF53" s="0" t="n">
        <v>0</v>
      </c>
      <c r="GG53" s="0" t="n">
        <v>0</v>
      </c>
      <c r="GH53" s="0" t="n">
        <v>0</v>
      </c>
      <c r="GI53" s="0" t="n">
        <v>0</v>
      </c>
      <c r="GJ53" s="0" t="n">
        <v>0</v>
      </c>
      <c r="GK53" s="0" t="n">
        <v>0</v>
      </c>
      <c r="GL53" s="0" t="n">
        <v>0</v>
      </c>
      <c r="GM53" s="0" t="n">
        <v>0</v>
      </c>
      <c r="GN53" s="0" t="n">
        <v>0</v>
      </c>
      <c r="GO53" s="0" t="n">
        <v>0</v>
      </c>
      <c r="GP53" s="0" t="n">
        <v>0</v>
      </c>
      <c r="GQ53" s="0" t="n">
        <v>0</v>
      </c>
    </row>
    <row r="54" customFormat="false" ht="12" hidden="false" customHeight="false" outlineLevel="0" collapsed="false">
      <c r="A54" s="0" t="n">
        <v>0</v>
      </c>
      <c r="B54" s="0" t="n">
        <v>5</v>
      </c>
      <c r="C54" s="0" t="n">
        <v>0</v>
      </c>
      <c r="D54" s="0" t="n">
        <v>0</v>
      </c>
      <c r="E54" s="0" t="n">
        <v>0</v>
      </c>
      <c r="F54" s="0" t="n">
        <v>0</v>
      </c>
      <c r="G54" s="0" t="n">
        <v>0</v>
      </c>
      <c r="H54" s="0" t="n">
        <v>0</v>
      </c>
      <c r="I54" s="0" t="n">
        <v>0</v>
      </c>
      <c r="J54" s="0" t="n">
        <v>0</v>
      </c>
      <c r="K54" s="0" t="n">
        <v>0</v>
      </c>
      <c r="L54" s="0" t="n">
        <v>0</v>
      </c>
      <c r="M54" s="0" t="n">
        <v>0</v>
      </c>
      <c r="N54" s="0" t="n">
        <v>0</v>
      </c>
      <c r="O54" s="0" t="n">
        <v>0</v>
      </c>
      <c r="P54" s="0" t="n">
        <v>0</v>
      </c>
      <c r="Q54" s="0" t="n">
        <v>0</v>
      </c>
      <c r="R54" s="0" t="n">
        <v>0</v>
      </c>
      <c r="S54" s="0" t="n">
        <v>0</v>
      </c>
      <c r="T54" s="0" t="n">
        <v>0</v>
      </c>
      <c r="U54" s="0" t="n">
        <v>0</v>
      </c>
      <c r="V54" s="0" t="n">
        <v>0</v>
      </c>
      <c r="W54" s="0" t="n">
        <v>0</v>
      </c>
      <c r="X54" s="0" t="n">
        <v>0</v>
      </c>
      <c r="Y54" s="0" t="n">
        <v>0</v>
      </c>
      <c r="Z54" s="0" t="n">
        <v>0</v>
      </c>
      <c r="AA54" s="0" t="n">
        <v>0</v>
      </c>
      <c r="AB54" s="0" t="n">
        <v>0</v>
      </c>
      <c r="AC54" s="0" t="n">
        <v>0</v>
      </c>
      <c r="AD54" s="0" t="n">
        <v>0</v>
      </c>
      <c r="AE54" s="0" t="n">
        <v>0</v>
      </c>
      <c r="AF54" s="0" t="n">
        <v>0</v>
      </c>
      <c r="AG54" s="0" t="n">
        <v>0</v>
      </c>
      <c r="AH54" s="0" t="n">
        <v>0</v>
      </c>
      <c r="AI54" s="0" t="n">
        <v>0</v>
      </c>
      <c r="AJ54" s="0" t="n">
        <v>0</v>
      </c>
      <c r="AK54" s="0" t="n">
        <v>0</v>
      </c>
      <c r="AL54" s="0" t="n">
        <v>0</v>
      </c>
      <c r="AM54" s="0" t="n">
        <v>0</v>
      </c>
      <c r="AN54" s="0" t="n">
        <v>0</v>
      </c>
      <c r="AO54" s="0" t="n">
        <v>0</v>
      </c>
      <c r="AP54" s="0" t="n">
        <v>0</v>
      </c>
      <c r="AQ54" s="0" t="n">
        <v>0</v>
      </c>
      <c r="AR54" s="0" t="n">
        <v>0</v>
      </c>
      <c r="AS54" s="0" t="n">
        <v>0</v>
      </c>
      <c r="AT54" s="0" t="n">
        <v>0</v>
      </c>
      <c r="AU54" s="0" t="n">
        <v>0</v>
      </c>
      <c r="AV54" s="0" t="n">
        <v>0</v>
      </c>
      <c r="AW54" s="0" t="n">
        <v>0</v>
      </c>
      <c r="AX54" s="0" t="n">
        <v>0</v>
      </c>
      <c r="AY54" s="0" t="n">
        <v>0</v>
      </c>
      <c r="AZ54" s="0" t="n">
        <v>0</v>
      </c>
      <c r="BA54" s="0" t="n">
        <v>0</v>
      </c>
      <c r="BB54" s="0" t="n">
        <v>0</v>
      </c>
      <c r="BC54" s="0" t="n">
        <v>0</v>
      </c>
      <c r="BD54" s="0" t="n">
        <v>0</v>
      </c>
      <c r="BE54" s="0" t="n">
        <v>0</v>
      </c>
      <c r="BF54" s="0" t="n">
        <v>0</v>
      </c>
      <c r="BG54" s="0" t="n">
        <v>0</v>
      </c>
      <c r="BH54" s="0" t="n">
        <v>0</v>
      </c>
      <c r="BI54" s="0" t="n">
        <v>0</v>
      </c>
      <c r="BJ54" s="0" t="n">
        <v>0</v>
      </c>
      <c r="BK54" s="0" t="n">
        <v>0</v>
      </c>
      <c r="BL54" s="0" t="n">
        <v>0</v>
      </c>
      <c r="BM54" s="0" t="n">
        <v>0</v>
      </c>
      <c r="BN54" s="0" t="n">
        <v>0</v>
      </c>
      <c r="BO54" s="0" t="n">
        <v>0</v>
      </c>
      <c r="BP54" s="0" t="n">
        <v>1</v>
      </c>
      <c r="BQ54" s="0" t="n">
        <v>0</v>
      </c>
      <c r="BR54" s="0" t="n">
        <v>0</v>
      </c>
      <c r="BS54" s="0" t="n">
        <v>0</v>
      </c>
      <c r="BT54" s="0" t="n">
        <v>0</v>
      </c>
      <c r="BU54" s="0" t="n">
        <v>0</v>
      </c>
      <c r="BV54" s="0" t="n">
        <v>0</v>
      </c>
      <c r="BW54" s="0" t="n">
        <v>0</v>
      </c>
      <c r="BX54" s="0" t="n">
        <v>0</v>
      </c>
      <c r="BY54" s="0" t="n">
        <v>3</v>
      </c>
      <c r="BZ54" s="0" t="n">
        <v>0</v>
      </c>
      <c r="CA54" s="0" t="n">
        <v>0</v>
      </c>
      <c r="CB54" s="0" t="n">
        <v>0</v>
      </c>
      <c r="CC54" s="0" t="n">
        <v>0</v>
      </c>
      <c r="CD54" s="0" t="n">
        <v>0</v>
      </c>
      <c r="CE54" s="0" t="n">
        <v>0</v>
      </c>
      <c r="CF54" s="0" t="n">
        <v>1</v>
      </c>
      <c r="CG54" s="0" t="n">
        <v>0</v>
      </c>
      <c r="CH54" s="0" t="n">
        <v>1</v>
      </c>
      <c r="CI54" s="0" t="n">
        <v>0</v>
      </c>
      <c r="CJ54" s="0" t="n">
        <v>0</v>
      </c>
      <c r="CK54" s="0" t="n">
        <v>0</v>
      </c>
      <c r="CL54" s="0" t="n">
        <v>0</v>
      </c>
      <c r="CM54" s="0" t="n">
        <v>0</v>
      </c>
      <c r="CN54" s="0" t="n">
        <v>0</v>
      </c>
      <c r="CO54" s="0" t="n">
        <v>1</v>
      </c>
      <c r="CP54" s="0" t="n">
        <v>0</v>
      </c>
      <c r="CQ54" s="0" t="n">
        <v>0</v>
      </c>
      <c r="CR54" s="0" t="n">
        <v>0</v>
      </c>
      <c r="CS54" s="0" t="n">
        <v>0</v>
      </c>
      <c r="CT54" s="0" t="n">
        <v>1</v>
      </c>
      <c r="CU54" s="0" t="n">
        <v>0</v>
      </c>
      <c r="CV54" s="0" t="n">
        <v>0</v>
      </c>
      <c r="CW54" s="0" t="n">
        <v>0</v>
      </c>
      <c r="CX54" s="0" t="n">
        <v>0</v>
      </c>
      <c r="CY54" s="0" t="n">
        <v>0</v>
      </c>
      <c r="CZ54" s="0" t="n">
        <v>0</v>
      </c>
      <c r="DA54" s="0" t="n">
        <v>6</v>
      </c>
      <c r="DB54" s="0" t="n">
        <v>0</v>
      </c>
      <c r="DC54" s="0" t="n">
        <v>0</v>
      </c>
      <c r="DD54" s="0" t="n">
        <v>0</v>
      </c>
      <c r="DE54" s="0" t="n">
        <v>0</v>
      </c>
      <c r="DF54" s="0" t="n">
        <v>0</v>
      </c>
      <c r="DG54" s="0" t="n">
        <v>0</v>
      </c>
      <c r="DH54" s="0" t="n">
        <v>0</v>
      </c>
      <c r="DI54" s="0" t="n">
        <v>0</v>
      </c>
      <c r="DJ54" s="0" t="n">
        <v>0</v>
      </c>
      <c r="DK54" s="0" t="n">
        <v>0</v>
      </c>
      <c r="DL54" s="0" t="n">
        <v>0</v>
      </c>
      <c r="DM54" s="0" t="n">
        <v>0</v>
      </c>
      <c r="DN54" s="0" t="n">
        <v>0</v>
      </c>
      <c r="DO54" s="0" t="n">
        <v>0</v>
      </c>
      <c r="DP54" s="0" t="n">
        <v>0</v>
      </c>
      <c r="DQ54" s="0" t="n">
        <v>3</v>
      </c>
      <c r="DR54" s="0" t="n">
        <v>0</v>
      </c>
      <c r="DS54" s="0" t="n">
        <v>0</v>
      </c>
      <c r="DT54" s="0" t="n">
        <v>0</v>
      </c>
      <c r="DU54" s="0" t="n">
        <v>0</v>
      </c>
      <c r="DV54" s="0" t="n">
        <v>0</v>
      </c>
      <c r="DW54" s="0" t="n">
        <v>0</v>
      </c>
      <c r="DX54" s="0" t="n">
        <v>0</v>
      </c>
      <c r="DY54" s="0" t="n">
        <v>0</v>
      </c>
      <c r="DZ54" s="0" t="n">
        <v>0</v>
      </c>
      <c r="EA54" s="0" t="n">
        <v>0</v>
      </c>
      <c r="EB54" s="0" t="n">
        <v>0</v>
      </c>
      <c r="EC54" s="0" t="n">
        <v>0</v>
      </c>
      <c r="ED54" s="0" t="n">
        <v>0</v>
      </c>
      <c r="EE54" s="0" t="n">
        <v>0</v>
      </c>
      <c r="EF54" s="0" t="n">
        <v>1</v>
      </c>
      <c r="EG54" s="0" t="n">
        <v>1</v>
      </c>
      <c r="EH54" s="0" t="n">
        <v>0</v>
      </c>
      <c r="EI54" s="0" t="n">
        <v>0</v>
      </c>
      <c r="EJ54" s="0" t="n">
        <v>0</v>
      </c>
      <c r="EK54" s="0" t="n">
        <v>0</v>
      </c>
      <c r="EL54" s="0" t="n">
        <v>0</v>
      </c>
      <c r="EM54" s="0" t="n">
        <v>0</v>
      </c>
      <c r="EN54" s="0" t="n">
        <v>0</v>
      </c>
      <c r="EO54" s="0" t="n">
        <v>0</v>
      </c>
      <c r="EP54" s="0" t="n">
        <v>0</v>
      </c>
      <c r="EQ54" s="0" t="n">
        <v>0</v>
      </c>
      <c r="ER54" s="0" t="n">
        <v>0</v>
      </c>
      <c r="ES54" s="0" t="n">
        <v>0</v>
      </c>
      <c r="ET54" s="0" t="n">
        <v>0</v>
      </c>
      <c r="EU54" s="0" t="n">
        <v>0</v>
      </c>
      <c r="EV54" s="0" t="n">
        <v>0</v>
      </c>
      <c r="EW54" s="0" t="n">
        <v>0</v>
      </c>
      <c r="EX54" s="0" t="n">
        <v>0</v>
      </c>
      <c r="EY54" s="0" t="n">
        <v>0</v>
      </c>
      <c r="EZ54" s="0" t="n">
        <v>0</v>
      </c>
      <c r="FA54" s="0" t="n">
        <v>0</v>
      </c>
      <c r="FB54" s="0" t="n">
        <v>0</v>
      </c>
      <c r="FC54" s="0" t="n">
        <v>0</v>
      </c>
      <c r="FD54" s="0" t="n">
        <v>0</v>
      </c>
      <c r="FE54" s="0" t="n">
        <v>0</v>
      </c>
      <c r="FF54" s="0" t="n">
        <v>0</v>
      </c>
      <c r="FG54" s="0" t="n">
        <v>0</v>
      </c>
      <c r="FH54" s="0" t="n">
        <v>0</v>
      </c>
      <c r="FI54" s="0" t="n">
        <v>1</v>
      </c>
      <c r="FJ54" s="0" t="n">
        <v>0</v>
      </c>
      <c r="FK54" s="0" t="n">
        <v>0</v>
      </c>
      <c r="FL54" s="0" t="n">
        <v>0</v>
      </c>
      <c r="FM54" s="0" t="n">
        <v>0</v>
      </c>
      <c r="FN54" s="0" t="n">
        <v>0</v>
      </c>
      <c r="FO54" s="0" t="n">
        <v>0</v>
      </c>
      <c r="FP54" s="0" t="n">
        <v>0</v>
      </c>
      <c r="FQ54" s="0" t="n">
        <v>0</v>
      </c>
      <c r="FR54" s="0" t="n">
        <v>0</v>
      </c>
      <c r="FS54" s="0" t="n">
        <v>0</v>
      </c>
      <c r="FT54" s="0" t="n">
        <v>0</v>
      </c>
      <c r="FU54" s="0" t="n">
        <v>0</v>
      </c>
      <c r="FV54" s="0" t="n">
        <v>0</v>
      </c>
      <c r="FW54" s="0" t="n">
        <v>0</v>
      </c>
      <c r="FX54" s="0" t="n">
        <v>0</v>
      </c>
      <c r="FY54" s="0" t="n">
        <v>0</v>
      </c>
      <c r="FZ54" s="0" t="n">
        <v>0</v>
      </c>
      <c r="GA54" s="0" t="n">
        <v>0</v>
      </c>
      <c r="GB54" s="0" t="n">
        <v>0</v>
      </c>
      <c r="GC54" s="0" t="n">
        <v>1</v>
      </c>
      <c r="GD54" s="0" t="n">
        <v>0</v>
      </c>
      <c r="GE54" s="0" t="n">
        <v>0</v>
      </c>
      <c r="GF54" s="0" t="n">
        <v>0</v>
      </c>
      <c r="GG54" s="0" t="n">
        <v>0</v>
      </c>
      <c r="GH54" s="0" t="n">
        <v>0</v>
      </c>
      <c r="GI54" s="0" t="n">
        <v>0</v>
      </c>
      <c r="GJ54" s="0" t="n">
        <v>0</v>
      </c>
      <c r="GK54" s="0" t="n">
        <v>0</v>
      </c>
      <c r="GL54" s="0" t="n">
        <v>0</v>
      </c>
      <c r="GM54" s="0" t="n">
        <v>0</v>
      </c>
      <c r="GN54" s="0" t="n">
        <v>0</v>
      </c>
      <c r="GO54" s="0" t="n">
        <v>0</v>
      </c>
      <c r="GP54" s="0" t="n">
        <v>0</v>
      </c>
      <c r="GQ54" s="0" t="n">
        <v>0</v>
      </c>
    </row>
    <row r="55" customFormat="false" ht="12" hidden="false" customHeight="false" outlineLevel="0" collapsed="false">
      <c r="A55" s="0" t="n">
        <v>0</v>
      </c>
      <c r="B55" s="0" t="n">
        <v>0</v>
      </c>
      <c r="C55" s="0" t="n">
        <v>0</v>
      </c>
      <c r="D55" s="0" t="n">
        <v>7</v>
      </c>
      <c r="E55" s="0" t="n">
        <v>0</v>
      </c>
      <c r="F55" s="0" t="n">
        <v>6</v>
      </c>
      <c r="G55" s="0" t="n">
        <v>0</v>
      </c>
      <c r="H55" s="0" t="n">
        <v>0</v>
      </c>
      <c r="I55" s="0" t="n">
        <v>0</v>
      </c>
      <c r="J55" s="0" t="n">
        <v>0</v>
      </c>
      <c r="K55" s="0" t="n">
        <v>0</v>
      </c>
      <c r="L55" s="0" t="n">
        <v>0</v>
      </c>
      <c r="M55" s="0" t="n">
        <v>1</v>
      </c>
      <c r="N55" s="0" t="n">
        <v>1</v>
      </c>
      <c r="O55" s="0" t="n">
        <v>0</v>
      </c>
      <c r="P55" s="0" t="n">
        <v>0</v>
      </c>
      <c r="Q55" s="0" t="n">
        <v>0</v>
      </c>
      <c r="R55" s="0" t="n">
        <v>1</v>
      </c>
      <c r="S55" s="0" t="n">
        <v>0</v>
      </c>
      <c r="T55" s="0" t="n">
        <v>0</v>
      </c>
      <c r="U55" s="0" t="n">
        <v>0</v>
      </c>
      <c r="V55" s="0" t="n">
        <v>1</v>
      </c>
      <c r="W55" s="0" t="n">
        <v>0</v>
      </c>
      <c r="X55" s="0" t="n">
        <v>0</v>
      </c>
      <c r="Y55" s="0" t="n">
        <v>0</v>
      </c>
      <c r="Z55" s="0" t="n">
        <v>0</v>
      </c>
      <c r="AA55" s="0" t="n">
        <v>0</v>
      </c>
      <c r="AB55" s="0" t="n">
        <v>0</v>
      </c>
      <c r="AC55" s="0" t="n">
        <v>0</v>
      </c>
      <c r="AD55" s="0" t="n">
        <v>1</v>
      </c>
      <c r="AE55" s="0" t="n">
        <v>0</v>
      </c>
      <c r="AF55" s="0" t="n">
        <v>1</v>
      </c>
      <c r="AG55" s="0" t="n">
        <v>1</v>
      </c>
      <c r="AH55" s="0" t="n">
        <v>0</v>
      </c>
      <c r="AI55" s="0" t="n">
        <v>5</v>
      </c>
      <c r="AJ55" s="0" t="n">
        <v>0</v>
      </c>
      <c r="AK55" s="0" t="n">
        <v>0</v>
      </c>
      <c r="AL55" s="0" t="n">
        <v>0</v>
      </c>
      <c r="AM55" s="0" t="n">
        <v>3</v>
      </c>
      <c r="AN55" s="0" t="n">
        <v>7</v>
      </c>
      <c r="AO55" s="0" t="n">
        <v>3</v>
      </c>
      <c r="AP55" s="0" t="n">
        <v>2</v>
      </c>
      <c r="AQ55" s="0" t="n">
        <v>0</v>
      </c>
      <c r="AR55" s="0" t="n">
        <v>2</v>
      </c>
      <c r="AS55" s="0" t="n">
        <v>1</v>
      </c>
      <c r="AT55" s="0" t="n">
        <v>0</v>
      </c>
      <c r="AU55" s="0" t="n">
        <v>0</v>
      </c>
      <c r="AV55" s="0" t="n">
        <v>1</v>
      </c>
      <c r="AW55" s="0" t="n">
        <v>0</v>
      </c>
      <c r="AX55" s="0" t="n">
        <v>1</v>
      </c>
      <c r="AY55" s="0" t="n">
        <v>0</v>
      </c>
      <c r="AZ55" s="0" t="n">
        <v>1</v>
      </c>
      <c r="BA55" s="0" t="n">
        <v>1</v>
      </c>
      <c r="BB55" s="0" t="n">
        <v>0</v>
      </c>
      <c r="BC55" s="0" t="n">
        <v>4</v>
      </c>
      <c r="BD55" s="0" t="n">
        <v>1</v>
      </c>
      <c r="BE55" s="0" t="n">
        <v>0</v>
      </c>
      <c r="BF55" s="0" t="n">
        <v>0</v>
      </c>
      <c r="BG55" s="0" t="n">
        <v>0</v>
      </c>
      <c r="BH55" s="0" t="n">
        <v>2</v>
      </c>
      <c r="BI55" s="0" t="n">
        <v>2</v>
      </c>
      <c r="BJ55" s="0" t="n">
        <v>1</v>
      </c>
      <c r="BK55" s="0" t="n">
        <v>1</v>
      </c>
      <c r="BL55" s="0" t="n">
        <v>1</v>
      </c>
      <c r="BM55" s="0" t="n">
        <v>4</v>
      </c>
      <c r="BN55" s="0" t="n">
        <v>1</v>
      </c>
      <c r="BO55" s="0" t="n">
        <v>2</v>
      </c>
      <c r="BP55" s="0" t="n">
        <v>5</v>
      </c>
      <c r="BQ55" s="0" t="n">
        <v>0</v>
      </c>
      <c r="BR55" s="0" t="n">
        <v>1</v>
      </c>
      <c r="BS55" s="0" t="n">
        <v>3</v>
      </c>
      <c r="BT55" s="0" t="n">
        <v>1</v>
      </c>
      <c r="BU55" s="0" t="n">
        <v>0</v>
      </c>
      <c r="BV55" s="0" t="n">
        <v>0</v>
      </c>
      <c r="BW55" s="0" t="n">
        <v>0</v>
      </c>
      <c r="BX55" s="0" t="n">
        <v>1</v>
      </c>
      <c r="BY55" s="0" t="n">
        <v>2</v>
      </c>
      <c r="BZ55" s="0" t="n">
        <v>0</v>
      </c>
      <c r="CA55" s="0" t="n">
        <v>1</v>
      </c>
      <c r="CB55" s="0" t="n">
        <v>0</v>
      </c>
      <c r="CC55" s="0" t="n">
        <v>0</v>
      </c>
      <c r="CD55" s="0" t="n">
        <v>1</v>
      </c>
      <c r="CE55" s="0" t="n">
        <v>1</v>
      </c>
      <c r="CF55" s="0" t="n">
        <v>1</v>
      </c>
      <c r="CG55" s="0" t="n">
        <v>0</v>
      </c>
      <c r="CH55" s="0" t="n">
        <v>0</v>
      </c>
      <c r="CI55" s="0" t="n">
        <v>0</v>
      </c>
      <c r="CJ55" s="0" t="n">
        <v>0</v>
      </c>
      <c r="CK55" s="0" t="n">
        <v>3</v>
      </c>
      <c r="CL55" s="0" t="n">
        <v>1</v>
      </c>
      <c r="CM55" s="0" t="n">
        <v>0</v>
      </c>
      <c r="CN55" s="0" t="n">
        <v>3</v>
      </c>
      <c r="CO55" s="0" t="n">
        <v>6</v>
      </c>
      <c r="CP55" s="0" t="n">
        <v>1</v>
      </c>
      <c r="CQ55" s="0" t="n">
        <v>2</v>
      </c>
      <c r="CR55" s="0" t="n">
        <v>1</v>
      </c>
      <c r="CS55" s="0" t="n">
        <v>0</v>
      </c>
      <c r="CT55" s="0" t="n">
        <v>0</v>
      </c>
      <c r="CU55" s="0" t="n">
        <v>0</v>
      </c>
      <c r="CV55" s="0" t="n">
        <v>1</v>
      </c>
      <c r="CW55" s="0" t="n">
        <v>1</v>
      </c>
      <c r="CX55" s="0" t="n">
        <v>0</v>
      </c>
      <c r="CY55" s="0" t="n">
        <v>1</v>
      </c>
      <c r="CZ55" s="0" t="n">
        <v>2</v>
      </c>
      <c r="DA55" s="0" t="n">
        <v>4</v>
      </c>
      <c r="DB55" s="0" t="n">
        <v>0</v>
      </c>
      <c r="DC55" s="0" t="n">
        <v>0</v>
      </c>
      <c r="DD55" s="0" t="n">
        <v>0</v>
      </c>
      <c r="DE55" s="0" t="n">
        <v>0</v>
      </c>
      <c r="DF55" s="0" t="n">
        <v>2</v>
      </c>
      <c r="DG55" s="0" t="n">
        <v>0</v>
      </c>
      <c r="DH55" s="0" t="n">
        <v>1</v>
      </c>
      <c r="DI55" s="0" t="n">
        <v>0</v>
      </c>
      <c r="DJ55" s="0" t="n">
        <v>3</v>
      </c>
      <c r="DK55" s="0" t="n">
        <v>0</v>
      </c>
      <c r="DL55" s="0" t="n">
        <v>0</v>
      </c>
      <c r="DM55" s="0" t="n">
        <v>0</v>
      </c>
      <c r="DN55" s="0" t="n">
        <v>0</v>
      </c>
      <c r="DO55" s="0" t="n">
        <v>0</v>
      </c>
      <c r="DP55" s="0" t="n">
        <v>4</v>
      </c>
      <c r="DQ55" s="0" t="n">
        <v>0</v>
      </c>
      <c r="DR55" s="0" t="n">
        <v>0</v>
      </c>
      <c r="DS55" s="0" t="n">
        <v>0</v>
      </c>
      <c r="DT55" s="0" t="n">
        <v>2</v>
      </c>
      <c r="DU55" s="0" t="n">
        <v>0</v>
      </c>
      <c r="DV55" s="0" t="n">
        <v>0</v>
      </c>
      <c r="DW55" s="0" t="n">
        <v>0</v>
      </c>
      <c r="DX55" s="0" t="n">
        <v>5</v>
      </c>
      <c r="DY55" s="0" t="n">
        <v>0</v>
      </c>
      <c r="DZ55" s="0" t="n">
        <v>0</v>
      </c>
      <c r="EA55" s="0" t="n">
        <v>1</v>
      </c>
      <c r="EB55" s="0" t="n">
        <v>0</v>
      </c>
      <c r="EC55" s="0" t="n">
        <v>0</v>
      </c>
      <c r="ED55" s="0" t="n">
        <v>0</v>
      </c>
      <c r="EE55" s="0" t="n">
        <v>0</v>
      </c>
      <c r="EF55" s="0" t="n">
        <v>1</v>
      </c>
      <c r="EG55" s="0" t="n">
        <v>0</v>
      </c>
      <c r="EH55" s="0" t="n">
        <v>0</v>
      </c>
      <c r="EI55" s="0" t="n">
        <v>0</v>
      </c>
      <c r="EJ55" s="0" t="n">
        <v>0</v>
      </c>
      <c r="EK55" s="0" t="n">
        <v>0</v>
      </c>
      <c r="EL55" s="0" t="n">
        <v>1</v>
      </c>
      <c r="EM55" s="0" t="n">
        <v>0</v>
      </c>
      <c r="EN55" s="0" t="n">
        <v>0</v>
      </c>
      <c r="EO55" s="0" t="n">
        <v>0</v>
      </c>
      <c r="EP55" s="0" t="n">
        <v>1</v>
      </c>
      <c r="EQ55" s="0" t="n">
        <v>0</v>
      </c>
      <c r="ER55" s="0" t="n">
        <v>0</v>
      </c>
      <c r="ES55" s="0" t="n">
        <v>2</v>
      </c>
      <c r="ET55" s="0" t="n">
        <v>0</v>
      </c>
      <c r="EU55" s="0" t="n">
        <v>0</v>
      </c>
      <c r="EV55" s="0" t="n">
        <v>4</v>
      </c>
      <c r="EW55" s="0" t="n">
        <v>1</v>
      </c>
      <c r="EX55" s="0" t="n">
        <v>2</v>
      </c>
      <c r="EY55" s="0" t="n">
        <v>0</v>
      </c>
      <c r="EZ55" s="0" t="n">
        <v>0</v>
      </c>
      <c r="FA55" s="0" t="n">
        <v>0</v>
      </c>
      <c r="FB55" s="0" t="n">
        <v>0</v>
      </c>
      <c r="FC55" s="0" t="n">
        <v>3</v>
      </c>
      <c r="FD55" s="0" t="n">
        <v>0</v>
      </c>
      <c r="FE55" s="0" t="n">
        <v>1</v>
      </c>
      <c r="FF55" s="0" t="n">
        <v>0</v>
      </c>
      <c r="FG55" s="0" t="n">
        <v>1</v>
      </c>
      <c r="FH55" s="0" t="n">
        <v>0</v>
      </c>
      <c r="FI55" s="0" t="n">
        <v>2</v>
      </c>
      <c r="FJ55" s="0" t="n">
        <v>2</v>
      </c>
      <c r="FK55" s="0" t="n">
        <v>2</v>
      </c>
      <c r="FL55" s="0" t="n">
        <v>0</v>
      </c>
      <c r="FM55" s="0" t="n">
        <v>0</v>
      </c>
      <c r="FN55" s="0" t="n">
        <v>0</v>
      </c>
      <c r="FO55" s="0" t="n">
        <v>1</v>
      </c>
      <c r="FP55" s="0" t="n">
        <v>0</v>
      </c>
      <c r="FQ55" s="0" t="n">
        <v>6</v>
      </c>
      <c r="FR55" s="0" t="n">
        <v>6</v>
      </c>
      <c r="FS55" s="0" t="n">
        <v>1</v>
      </c>
      <c r="FT55" s="0" t="n">
        <v>0</v>
      </c>
      <c r="FU55" s="0" t="n">
        <v>1</v>
      </c>
      <c r="FV55" s="0" t="n">
        <v>1</v>
      </c>
      <c r="FW55" s="0" t="n">
        <v>4</v>
      </c>
      <c r="FX55" s="0" t="n">
        <v>0</v>
      </c>
      <c r="FY55" s="0" t="n">
        <v>0</v>
      </c>
      <c r="FZ55" s="0" t="n">
        <v>1</v>
      </c>
      <c r="GA55" s="0" t="n">
        <v>1</v>
      </c>
      <c r="GB55" s="0" t="n">
        <v>0</v>
      </c>
      <c r="GC55" s="0" t="n">
        <v>0</v>
      </c>
      <c r="GD55" s="0" t="n">
        <v>1</v>
      </c>
      <c r="GE55" s="0" t="n">
        <v>0</v>
      </c>
      <c r="GF55" s="0" t="n">
        <v>1</v>
      </c>
      <c r="GG55" s="0" t="n">
        <v>2</v>
      </c>
      <c r="GH55" s="0" t="n">
        <v>1</v>
      </c>
      <c r="GI55" s="0" t="n">
        <v>0</v>
      </c>
      <c r="GJ55" s="0" t="n">
        <v>0</v>
      </c>
      <c r="GK55" s="0" t="n">
        <v>0</v>
      </c>
      <c r="GL55" s="0" t="n">
        <v>1</v>
      </c>
      <c r="GM55" s="0" t="n">
        <v>0</v>
      </c>
      <c r="GN55" s="0" t="n">
        <v>0</v>
      </c>
      <c r="GO55" s="0" t="n">
        <v>4</v>
      </c>
      <c r="GP55" s="0" t="n">
        <v>0</v>
      </c>
      <c r="GQ55" s="0" t="n">
        <v>0</v>
      </c>
    </row>
    <row r="56" customFormat="false" ht="12" hidden="false" customHeight="false" outlineLevel="0" collapsed="false">
      <c r="A56" s="0" t="n">
        <v>0</v>
      </c>
      <c r="B56" s="0" t="n">
        <v>0</v>
      </c>
      <c r="C56" s="0" t="n">
        <v>0</v>
      </c>
      <c r="D56" s="0" t="n">
        <v>7</v>
      </c>
      <c r="E56" s="0" t="n">
        <v>0</v>
      </c>
      <c r="F56" s="0" t="n">
        <v>4</v>
      </c>
      <c r="G56" s="0" t="n">
        <v>0</v>
      </c>
      <c r="H56" s="0" t="n">
        <v>0</v>
      </c>
      <c r="I56" s="0" t="n">
        <v>0</v>
      </c>
      <c r="J56" s="0" t="n">
        <v>0</v>
      </c>
      <c r="K56" s="0" t="n">
        <v>0</v>
      </c>
      <c r="L56" s="0" t="n">
        <v>0</v>
      </c>
      <c r="M56" s="0" t="n">
        <v>0</v>
      </c>
      <c r="N56" s="0" t="n">
        <v>1</v>
      </c>
      <c r="O56" s="0" t="n">
        <v>0</v>
      </c>
      <c r="P56" s="0" t="n">
        <v>0</v>
      </c>
      <c r="Q56" s="0" t="n">
        <v>0</v>
      </c>
      <c r="R56" s="0" t="n">
        <v>0</v>
      </c>
      <c r="S56" s="0" t="n">
        <v>0</v>
      </c>
      <c r="T56" s="0" t="n">
        <v>0</v>
      </c>
      <c r="U56" s="0" t="n">
        <v>0</v>
      </c>
      <c r="V56" s="0" t="n">
        <v>0</v>
      </c>
      <c r="W56" s="0" t="n">
        <v>0</v>
      </c>
      <c r="X56" s="0" t="n">
        <v>0</v>
      </c>
      <c r="Y56" s="0" t="n">
        <v>0</v>
      </c>
      <c r="Z56" s="0" t="n">
        <v>0</v>
      </c>
      <c r="AA56" s="0" t="n">
        <v>0</v>
      </c>
      <c r="AB56" s="0" t="n">
        <v>0</v>
      </c>
      <c r="AC56" s="0" t="n">
        <v>0</v>
      </c>
      <c r="AD56" s="0" t="n">
        <v>1</v>
      </c>
      <c r="AE56" s="0" t="n">
        <v>0</v>
      </c>
      <c r="AF56" s="0" t="n">
        <v>1</v>
      </c>
      <c r="AG56" s="0" t="n">
        <v>0</v>
      </c>
      <c r="AH56" s="0" t="n">
        <v>0</v>
      </c>
      <c r="AI56" s="0" t="n">
        <v>6</v>
      </c>
      <c r="AJ56" s="0" t="n">
        <v>0</v>
      </c>
      <c r="AK56" s="0" t="n">
        <v>0</v>
      </c>
      <c r="AL56" s="0" t="n">
        <v>0</v>
      </c>
      <c r="AM56" s="0" t="n">
        <v>1</v>
      </c>
      <c r="AN56" s="0" t="n">
        <v>1</v>
      </c>
      <c r="AO56" s="0" t="n">
        <v>1</v>
      </c>
      <c r="AP56" s="0" t="n">
        <v>1</v>
      </c>
      <c r="AQ56" s="0" t="n">
        <v>0</v>
      </c>
      <c r="AR56" s="0" t="n">
        <v>0</v>
      </c>
      <c r="AS56" s="0" t="n">
        <v>0</v>
      </c>
      <c r="AT56" s="0" t="n">
        <v>0</v>
      </c>
      <c r="AU56" s="0" t="n">
        <v>0</v>
      </c>
      <c r="AV56" s="0" t="n">
        <v>0</v>
      </c>
      <c r="AW56" s="0" t="n">
        <v>0</v>
      </c>
      <c r="AX56" s="0" t="n">
        <v>0</v>
      </c>
      <c r="AY56" s="0" t="n">
        <v>0</v>
      </c>
      <c r="AZ56" s="0" t="n">
        <v>0</v>
      </c>
      <c r="BA56" s="0" t="n">
        <v>0</v>
      </c>
      <c r="BB56" s="0" t="n">
        <v>0</v>
      </c>
      <c r="BC56" s="0" t="n">
        <v>1</v>
      </c>
      <c r="BD56" s="0" t="n">
        <v>0</v>
      </c>
      <c r="BE56" s="0" t="n">
        <v>0</v>
      </c>
      <c r="BF56" s="0" t="n">
        <v>0</v>
      </c>
      <c r="BG56" s="0" t="n">
        <v>0</v>
      </c>
      <c r="BH56" s="0" t="n">
        <v>2</v>
      </c>
      <c r="BI56" s="0" t="n">
        <v>1</v>
      </c>
      <c r="BJ56" s="0" t="n">
        <v>1</v>
      </c>
      <c r="BK56" s="0" t="n">
        <v>0</v>
      </c>
      <c r="BL56" s="0" t="n">
        <v>1</v>
      </c>
      <c r="BM56" s="0" t="n">
        <v>2</v>
      </c>
      <c r="BN56" s="0" t="n">
        <v>0</v>
      </c>
      <c r="BO56" s="0" t="n">
        <v>0</v>
      </c>
      <c r="BP56" s="0" t="n">
        <v>3</v>
      </c>
      <c r="BQ56" s="0" t="n">
        <v>0</v>
      </c>
      <c r="BR56" s="0" t="n">
        <v>0</v>
      </c>
      <c r="BS56" s="0" t="n">
        <v>1</v>
      </c>
      <c r="BT56" s="0" t="n">
        <v>0</v>
      </c>
      <c r="BU56" s="0" t="n">
        <v>0</v>
      </c>
      <c r="BV56" s="0" t="n">
        <v>0</v>
      </c>
      <c r="BW56" s="0" t="n">
        <v>0</v>
      </c>
      <c r="BX56" s="0" t="n">
        <v>1</v>
      </c>
      <c r="BY56" s="0" t="n">
        <v>7</v>
      </c>
      <c r="BZ56" s="0" t="n">
        <v>2</v>
      </c>
      <c r="CA56" s="0" t="n">
        <v>1</v>
      </c>
      <c r="CB56" s="0" t="n">
        <v>0</v>
      </c>
      <c r="CC56" s="0" t="n">
        <v>0</v>
      </c>
      <c r="CD56" s="0" t="n">
        <v>3</v>
      </c>
      <c r="CE56" s="0" t="n">
        <v>1</v>
      </c>
      <c r="CF56" s="0" t="n">
        <v>0</v>
      </c>
      <c r="CG56" s="0" t="n">
        <v>0</v>
      </c>
      <c r="CH56" s="0" t="n">
        <v>0</v>
      </c>
      <c r="CI56" s="0" t="n">
        <v>0</v>
      </c>
      <c r="CJ56" s="0" t="n">
        <v>0</v>
      </c>
      <c r="CK56" s="0" t="n">
        <v>1</v>
      </c>
      <c r="CL56" s="0" t="n">
        <v>1</v>
      </c>
      <c r="CM56" s="0" t="n">
        <v>0</v>
      </c>
      <c r="CN56" s="0" t="n">
        <v>2</v>
      </c>
      <c r="CO56" s="0" t="n">
        <v>4</v>
      </c>
      <c r="CP56" s="0" t="n">
        <v>1</v>
      </c>
      <c r="CQ56" s="0" t="n">
        <v>0</v>
      </c>
      <c r="CR56" s="0" t="n">
        <v>1</v>
      </c>
      <c r="CS56" s="0" t="n">
        <v>0</v>
      </c>
      <c r="CT56" s="0" t="n">
        <v>0</v>
      </c>
      <c r="CU56" s="0" t="n">
        <v>0</v>
      </c>
      <c r="CV56" s="0" t="n">
        <v>0</v>
      </c>
      <c r="CW56" s="0" t="n">
        <v>1</v>
      </c>
      <c r="CX56" s="0" t="n">
        <v>0</v>
      </c>
      <c r="CY56" s="0" t="n">
        <v>1</v>
      </c>
      <c r="CZ56" s="0" t="n">
        <v>0</v>
      </c>
      <c r="DA56" s="0" t="n">
        <v>3</v>
      </c>
      <c r="DB56" s="0" t="n">
        <v>0</v>
      </c>
      <c r="DC56" s="0" t="n">
        <v>0</v>
      </c>
      <c r="DD56" s="0" t="n">
        <v>0</v>
      </c>
      <c r="DE56" s="0" t="n">
        <v>0</v>
      </c>
      <c r="DF56" s="0" t="n">
        <v>1</v>
      </c>
      <c r="DG56" s="0" t="n">
        <v>0</v>
      </c>
      <c r="DH56" s="0" t="n">
        <v>0</v>
      </c>
      <c r="DI56" s="0" t="n">
        <v>0</v>
      </c>
      <c r="DJ56" s="0" t="n">
        <v>3</v>
      </c>
      <c r="DK56" s="0" t="n">
        <v>0</v>
      </c>
      <c r="DL56" s="0" t="n">
        <v>0</v>
      </c>
      <c r="DM56" s="0" t="n">
        <v>0</v>
      </c>
      <c r="DN56" s="0" t="n">
        <v>0</v>
      </c>
      <c r="DO56" s="0" t="n">
        <v>0</v>
      </c>
      <c r="DP56" s="0" t="n">
        <v>0</v>
      </c>
      <c r="DQ56" s="0" t="n">
        <v>0</v>
      </c>
      <c r="DR56" s="0" t="n">
        <v>0</v>
      </c>
      <c r="DS56" s="0" t="n">
        <v>0</v>
      </c>
      <c r="DT56" s="0" t="n">
        <v>0</v>
      </c>
      <c r="DU56" s="0" t="n">
        <v>0</v>
      </c>
      <c r="DV56" s="0" t="n">
        <v>0</v>
      </c>
      <c r="DW56" s="0" t="n">
        <v>0</v>
      </c>
      <c r="DX56" s="0" t="n">
        <v>0</v>
      </c>
      <c r="DY56" s="0" t="n">
        <v>0</v>
      </c>
      <c r="DZ56" s="0" t="n">
        <v>0</v>
      </c>
      <c r="EA56" s="0" t="n">
        <v>0</v>
      </c>
      <c r="EB56" s="0" t="n">
        <v>0</v>
      </c>
      <c r="EC56" s="0" t="n">
        <v>0</v>
      </c>
      <c r="ED56" s="0" t="n">
        <v>0</v>
      </c>
      <c r="EE56" s="0" t="n">
        <v>0</v>
      </c>
      <c r="EF56" s="0" t="n">
        <v>0</v>
      </c>
      <c r="EG56" s="0" t="n">
        <v>0</v>
      </c>
      <c r="EH56" s="0" t="n">
        <v>0</v>
      </c>
      <c r="EI56" s="0" t="n">
        <v>0</v>
      </c>
      <c r="EJ56" s="0" t="n">
        <v>0</v>
      </c>
      <c r="EK56" s="0" t="n">
        <v>0</v>
      </c>
      <c r="EL56" s="0" t="n">
        <v>1</v>
      </c>
      <c r="EM56" s="0" t="n">
        <v>0</v>
      </c>
      <c r="EN56" s="0" t="n">
        <v>0</v>
      </c>
      <c r="EO56" s="0" t="n">
        <v>0</v>
      </c>
      <c r="EP56" s="0" t="n">
        <v>1</v>
      </c>
      <c r="EQ56" s="0" t="n">
        <v>0</v>
      </c>
      <c r="ER56" s="0" t="n">
        <v>0</v>
      </c>
      <c r="ES56" s="0" t="n">
        <v>1</v>
      </c>
      <c r="ET56" s="0" t="n">
        <v>0</v>
      </c>
      <c r="EU56" s="0" t="n">
        <v>0</v>
      </c>
      <c r="EV56" s="0" t="n">
        <v>3</v>
      </c>
      <c r="EW56" s="0" t="n">
        <v>2</v>
      </c>
      <c r="EX56" s="0" t="n">
        <v>1</v>
      </c>
      <c r="EY56" s="0" t="n">
        <v>1</v>
      </c>
      <c r="EZ56" s="0" t="n">
        <v>1</v>
      </c>
      <c r="FA56" s="0" t="n">
        <v>0</v>
      </c>
      <c r="FB56" s="0" t="n">
        <v>0</v>
      </c>
      <c r="FC56" s="0" t="n">
        <v>2</v>
      </c>
      <c r="FD56" s="0" t="n">
        <v>0</v>
      </c>
      <c r="FE56" s="0" t="n">
        <v>1</v>
      </c>
      <c r="FF56" s="0" t="n">
        <v>0</v>
      </c>
      <c r="FG56" s="0" t="n">
        <v>1</v>
      </c>
      <c r="FH56" s="0" t="n">
        <v>0</v>
      </c>
      <c r="FI56" s="0" t="n">
        <v>2</v>
      </c>
      <c r="FJ56" s="0" t="n">
        <v>0</v>
      </c>
      <c r="FK56" s="0" t="n">
        <v>3</v>
      </c>
      <c r="FL56" s="0" t="n">
        <v>2</v>
      </c>
      <c r="FM56" s="0" t="n">
        <v>0</v>
      </c>
      <c r="FN56" s="0" t="n">
        <v>0</v>
      </c>
      <c r="FO56" s="0" t="n">
        <v>1</v>
      </c>
      <c r="FP56" s="0" t="n">
        <v>0</v>
      </c>
      <c r="FQ56" s="0" t="n">
        <v>3</v>
      </c>
      <c r="FR56" s="0" t="n">
        <v>1</v>
      </c>
      <c r="FS56" s="0" t="n">
        <v>0</v>
      </c>
      <c r="FT56" s="0" t="n">
        <v>0</v>
      </c>
      <c r="FU56" s="0" t="n">
        <v>1</v>
      </c>
      <c r="FV56" s="0" t="n">
        <v>1</v>
      </c>
      <c r="FW56" s="0" t="n">
        <v>4</v>
      </c>
      <c r="FX56" s="0" t="n">
        <v>1</v>
      </c>
      <c r="FY56" s="0" t="n">
        <v>0</v>
      </c>
      <c r="FZ56" s="0" t="n">
        <v>1</v>
      </c>
      <c r="GA56" s="0" t="n">
        <v>0</v>
      </c>
      <c r="GB56" s="0" t="n">
        <v>0</v>
      </c>
      <c r="GC56" s="0" t="n">
        <v>0</v>
      </c>
      <c r="GD56" s="0" t="n">
        <v>0</v>
      </c>
      <c r="GE56" s="0" t="n">
        <v>0</v>
      </c>
      <c r="GF56" s="0" t="n">
        <v>1</v>
      </c>
      <c r="GG56" s="0" t="n">
        <v>1</v>
      </c>
      <c r="GH56" s="0" t="n">
        <v>1</v>
      </c>
      <c r="GI56" s="0" t="n">
        <v>0</v>
      </c>
      <c r="GJ56" s="0" t="n">
        <v>0</v>
      </c>
      <c r="GK56" s="0" t="n">
        <v>0</v>
      </c>
      <c r="GL56" s="0" t="n">
        <v>1</v>
      </c>
      <c r="GM56" s="0" t="n">
        <v>0</v>
      </c>
      <c r="GN56" s="0" t="n">
        <v>0</v>
      </c>
      <c r="GO56" s="0" t="n">
        <v>4</v>
      </c>
      <c r="GP56" s="0" t="n">
        <v>0</v>
      </c>
      <c r="GQ56" s="0" t="n">
        <v>0</v>
      </c>
    </row>
    <row r="57" customFormat="false" ht="12" hidden="false" customHeight="false" outlineLevel="0" collapsed="false">
      <c r="A57" s="0" t="n">
        <v>0</v>
      </c>
      <c r="B57" s="0" t="n">
        <v>0</v>
      </c>
      <c r="C57" s="0" t="n">
        <v>0</v>
      </c>
      <c r="D57" s="0" t="n">
        <v>0</v>
      </c>
      <c r="E57" s="0" t="n">
        <v>0</v>
      </c>
      <c r="F57" s="0" t="n">
        <v>0</v>
      </c>
      <c r="G57" s="0" t="n">
        <v>0</v>
      </c>
      <c r="H57" s="0" t="n">
        <v>0</v>
      </c>
      <c r="I57" s="0" t="n">
        <v>0</v>
      </c>
      <c r="J57" s="0" t="n">
        <v>0</v>
      </c>
      <c r="K57" s="0" t="n">
        <v>0</v>
      </c>
      <c r="L57" s="0" t="n">
        <v>0</v>
      </c>
      <c r="M57" s="0" t="n">
        <v>0</v>
      </c>
      <c r="N57" s="0" t="n">
        <v>0</v>
      </c>
      <c r="O57" s="0" t="n">
        <v>1</v>
      </c>
      <c r="P57" s="0" t="n">
        <v>0</v>
      </c>
      <c r="Q57" s="0" t="n">
        <v>0</v>
      </c>
      <c r="R57" s="0" t="n">
        <v>0</v>
      </c>
      <c r="S57" s="0" t="n">
        <v>0</v>
      </c>
      <c r="T57" s="0" t="n">
        <v>0</v>
      </c>
      <c r="U57" s="0" t="n">
        <v>0</v>
      </c>
      <c r="V57" s="0" t="n">
        <v>0</v>
      </c>
      <c r="W57" s="0" t="n">
        <v>0</v>
      </c>
      <c r="X57" s="0" t="n">
        <v>0</v>
      </c>
      <c r="Y57" s="0" t="n">
        <v>0</v>
      </c>
      <c r="Z57" s="0" t="n">
        <v>0</v>
      </c>
      <c r="AA57" s="0" t="n">
        <v>0</v>
      </c>
      <c r="AB57" s="0" t="n">
        <v>0</v>
      </c>
      <c r="AC57" s="0" t="n">
        <v>0</v>
      </c>
      <c r="AD57" s="0" t="n">
        <v>0</v>
      </c>
      <c r="AE57" s="0" t="n">
        <v>0</v>
      </c>
      <c r="AF57" s="0" t="n">
        <v>0</v>
      </c>
      <c r="AG57" s="0" t="n">
        <v>1</v>
      </c>
      <c r="AH57" s="0" t="n">
        <v>0</v>
      </c>
      <c r="AI57" s="0" t="n">
        <v>0</v>
      </c>
      <c r="AJ57" s="0" t="n">
        <v>0</v>
      </c>
      <c r="AK57" s="0" t="n">
        <v>0</v>
      </c>
      <c r="AL57" s="0" t="n">
        <v>0</v>
      </c>
      <c r="AM57" s="0" t="n">
        <v>0</v>
      </c>
      <c r="AN57" s="0" t="n">
        <v>8</v>
      </c>
      <c r="AO57" s="0" t="n">
        <v>0</v>
      </c>
      <c r="AP57" s="0" t="n">
        <v>0</v>
      </c>
      <c r="AQ57" s="0" t="n">
        <v>0</v>
      </c>
      <c r="AR57" s="0" t="n">
        <v>0</v>
      </c>
      <c r="AS57" s="0" t="n">
        <v>0</v>
      </c>
      <c r="AT57" s="0" t="n">
        <v>0</v>
      </c>
      <c r="AU57" s="0" t="n">
        <v>0</v>
      </c>
      <c r="AV57" s="0" t="n">
        <v>0</v>
      </c>
      <c r="AW57" s="0" t="n">
        <v>2</v>
      </c>
      <c r="AX57" s="0" t="n">
        <v>0</v>
      </c>
      <c r="AY57" s="0" t="n">
        <v>0</v>
      </c>
      <c r="AZ57" s="0" t="n">
        <v>0</v>
      </c>
      <c r="BA57" s="0" t="n">
        <v>0</v>
      </c>
      <c r="BB57" s="0" t="n">
        <v>0</v>
      </c>
      <c r="BC57" s="0" t="n">
        <v>0</v>
      </c>
      <c r="BD57" s="0" t="n">
        <v>0</v>
      </c>
      <c r="BE57" s="0" t="n">
        <v>0</v>
      </c>
      <c r="BF57" s="0" t="n">
        <v>0</v>
      </c>
      <c r="BG57" s="0" t="n">
        <v>0</v>
      </c>
      <c r="BH57" s="0" t="n">
        <v>0</v>
      </c>
      <c r="BI57" s="0" t="n">
        <v>0</v>
      </c>
      <c r="BJ57" s="0" t="n">
        <v>0</v>
      </c>
      <c r="BK57" s="0" t="n">
        <v>0</v>
      </c>
      <c r="BL57" s="0" t="n">
        <v>0</v>
      </c>
      <c r="BM57" s="0" t="n">
        <v>0</v>
      </c>
      <c r="BN57" s="0" t="n">
        <v>0</v>
      </c>
      <c r="BO57" s="0" t="n">
        <v>0</v>
      </c>
      <c r="BP57" s="0" t="n">
        <v>3</v>
      </c>
      <c r="BQ57" s="0" t="n">
        <v>0</v>
      </c>
      <c r="BR57" s="0" t="n">
        <v>0</v>
      </c>
      <c r="BS57" s="0" t="n">
        <v>0</v>
      </c>
      <c r="BT57" s="0" t="n">
        <v>0</v>
      </c>
      <c r="BU57" s="0" t="n">
        <v>0</v>
      </c>
      <c r="BV57" s="0" t="n">
        <v>0</v>
      </c>
      <c r="BW57" s="0" t="n">
        <v>0</v>
      </c>
      <c r="BX57" s="0" t="n">
        <v>0</v>
      </c>
      <c r="BY57" s="0" t="n">
        <v>0</v>
      </c>
      <c r="BZ57" s="0" t="n">
        <v>0</v>
      </c>
      <c r="CA57" s="0" t="n">
        <v>0</v>
      </c>
      <c r="CB57" s="0" t="n">
        <v>0</v>
      </c>
      <c r="CC57" s="0" t="n">
        <v>2</v>
      </c>
      <c r="CD57" s="0" t="n">
        <v>0</v>
      </c>
      <c r="CE57" s="0" t="n">
        <v>0</v>
      </c>
      <c r="CF57" s="0" t="n">
        <v>0</v>
      </c>
      <c r="CG57" s="0" t="n">
        <v>0</v>
      </c>
      <c r="CH57" s="0" t="n">
        <v>0</v>
      </c>
      <c r="CI57" s="0" t="n">
        <v>0</v>
      </c>
      <c r="CJ57" s="0" t="n">
        <v>0</v>
      </c>
      <c r="CK57" s="0" t="n">
        <v>1</v>
      </c>
      <c r="CL57" s="0" t="n">
        <v>0</v>
      </c>
      <c r="CM57" s="0" t="n">
        <v>0</v>
      </c>
      <c r="CN57" s="0" t="n">
        <v>0</v>
      </c>
      <c r="CO57" s="0" t="n">
        <v>0</v>
      </c>
      <c r="CP57" s="0" t="n">
        <v>0</v>
      </c>
      <c r="CQ57" s="0" t="n">
        <v>0</v>
      </c>
      <c r="CR57" s="0" t="n">
        <v>0</v>
      </c>
      <c r="CS57" s="0" t="n">
        <v>0</v>
      </c>
      <c r="CT57" s="0" t="n">
        <v>0</v>
      </c>
      <c r="CU57" s="0" t="n">
        <v>0</v>
      </c>
      <c r="CV57" s="0" t="n">
        <v>0</v>
      </c>
      <c r="CW57" s="0" t="n">
        <v>0</v>
      </c>
      <c r="CX57" s="0" t="n">
        <v>0</v>
      </c>
      <c r="CY57" s="0" t="n">
        <v>0</v>
      </c>
      <c r="CZ57" s="0" t="n">
        <v>0</v>
      </c>
      <c r="DA57" s="0" t="n">
        <v>0</v>
      </c>
      <c r="DB57" s="0" t="n">
        <v>0</v>
      </c>
      <c r="DC57" s="0" t="n">
        <v>0</v>
      </c>
      <c r="DD57" s="0" t="n">
        <v>0</v>
      </c>
      <c r="DE57" s="0" t="n">
        <v>0</v>
      </c>
      <c r="DF57" s="0" t="n">
        <v>0</v>
      </c>
      <c r="DG57" s="0" t="n">
        <v>0</v>
      </c>
      <c r="DH57" s="0" t="n">
        <v>0</v>
      </c>
      <c r="DI57" s="0" t="n">
        <v>0</v>
      </c>
      <c r="DJ57" s="0" t="n">
        <v>0</v>
      </c>
      <c r="DK57" s="0" t="n">
        <v>0</v>
      </c>
      <c r="DL57" s="0" t="n">
        <v>0</v>
      </c>
      <c r="DM57" s="0" t="n">
        <v>0</v>
      </c>
      <c r="DN57" s="0" t="n">
        <v>0</v>
      </c>
      <c r="DO57" s="0" t="n">
        <v>0</v>
      </c>
      <c r="DP57" s="0" t="n">
        <v>0</v>
      </c>
      <c r="DQ57" s="0" t="n">
        <v>0</v>
      </c>
      <c r="DR57" s="0" t="n">
        <v>0</v>
      </c>
      <c r="DS57" s="0" t="n">
        <v>0</v>
      </c>
      <c r="DT57" s="0" t="n">
        <v>0</v>
      </c>
      <c r="DU57" s="0" t="n">
        <v>0</v>
      </c>
      <c r="DV57" s="0" t="n">
        <v>0</v>
      </c>
      <c r="DW57" s="0" t="n">
        <v>0</v>
      </c>
      <c r="DX57" s="0" t="n">
        <v>0</v>
      </c>
      <c r="DY57" s="0" t="n">
        <v>0</v>
      </c>
      <c r="DZ57" s="0" t="n">
        <v>0</v>
      </c>
      <c r="EA57" s="0" t="n">
        <v>0</v>
      </c>
      <c r="EB57" s="0" t="n">
        <v>0</v>
      </c>
      <c r="EC57" s="0" t="n">
        <v>0</v>
      </c>
      <c r="ED57" s="0" t="n">
        <v>0</v>
      </c>
      <c r="EE57" s="0" t="n">
        <v>0</v>
      </c>
      <c r="EF57" s="0" t="n">
        <v>0</v>
      </c>
      <c r="EG57" s="0" t="n">
        <v>0</v>
      </c>
      <c r="EH57" s="0" t="n">
        <v>0</v>
      </c>
      <c r="EI57" s="0" t="n">
        <v>0</v>
      </c>
      <c r="EJ57" s="0" t="n">
        <v>0</v>
      </c>
      <c r="EK57" s="0" t="n">
        <v>0</v>
      </c>
      <c r="EL57" s="0" t="n">
        <v>0</v>
      </c>
      <c r="EM57" s="0" t="n">
        <v>0</v>
      </c>
      <c r="EN57" s="0" t="n">
        <v>0</v>
      </c>
      <c r="EO57" s="0" t="n">
        <v>0</v>
      </c>
      <c r="EP57" s="0" t="n">
        <v>0</v>
      </c>
      <c r="EQ57" s="0" t="n">
        <v>0</v>
      </c>
      <c r="ER57" s="0" t="n">
        <v>0</v>
      </c>
      <c r="ES57" s="0" t="n">
        <v>0</v>
      </c>
      <c r="ET57" s="0" t="n">
        <v>0</v>
      </c>
      <c r="EU57" s="0" t="n">
        <v>0</v>
      </c>
      <c r="EV57" s="0" t="n">
        <v>0</v>
      </c>
      <c r="EW57" s="0" t="n">
        <v>0</v>
      </c>
      <c r="EX57" s="0" t="n">
        <v>0</v>
      </c>
      <c r="EY57" s="0" t="n">
        <v>0</v>
      </c>
      <c r="EZ57" s="0" t="n">
        <v>0</v>
      </c>
      <c r="FA57" s="0" t="n">
        <v>0</v>
      </c>
      <c r="FB57" s="0" t="n">
        <v>0</v>
      </c>
      <c r="FC57" s="0" t="n">
        <v>0</v>
      </c>
      <c r="FD57" s="0" t="n">
        <v>0</v>
      </c>
      <c r="FE57" s="0" t="n">
        <v>0</v>
      </c>
      <c r="FF57" s="0" t="n">
        <v>0</v>
      </c>
      <c r="FG57" s="0" t="n">
        <v>0</v>
      </c>
      <c r="FH57" s="0" t="n">
        <v>0</v>
      </c>
      <c r="FI57" s="0" t="n">
        <v>0</v>
      </c>
      <c r="FJ57" s="0" t="n">
        <v>0</v>
      </c>
      <c r="FK57" s="0" t="n">
        <v>0</v>
      </c>
      <c r="FL57" s="0" t="n">
        <v>0</v>
      </c>
      <c r="FM57" s="0" t="n">
        <v>0</v>
      </c>
      <c r="FN57" s="0" t="n">
        <v>0</v>
      </c>
      <c r="FO57" s="0" t="n">
        <v>0</v>
      </c>
      <c r="FP57" s="0" t="n">
        <v>0</v>
      </c>
      <c r="FQ57" s="0" t="n">
        <v>0</v>
      </c>
      <c r="FR57" s="0" t="n">
        <v>0</v>
      </c>
      <c r="FS57" s="0" t="n">
        <v>0</v>
      </c>
      <c r="FT57" s="0" t="n">
        <v>0</v>
      </c>
      <c r="FU57" s="0" t="n">
        <v>0</v>
      </c>
      <c r="FV57" s="0" t="n">
        <v>0</v>
      </c>
      <c r="FW57" s="0" t="n">
        <v>0</v>
      </c>
      <c r="FX57" s="0" t="n">
        <v>0</v>
      </c>
      <c r="FY57" s="0" t="n">
        <v>0</v>
      </c>
      <c r="FZ57" s="0" t="n">
        <v>0</v>
      </c>
      <c r="GA57" s="0" t="n">
        <v>0</v>
      </c>
      <c r="GB57" s="0" t="n">
        <v>0</v>
      </c>
      <c r="GC57" s="0" t="n">
        <v>0</v>
      </c>
      <c r="GD57" s="0" t="n">
        <v>0</v>
      </c>
      <c r="GE57" s="0" t="n">
        <v>0</v>
      </c>
      <c r="GF57" s="0" t="n">
        <v>0</v>
      </c>
      <c r="GG57" s="0" t="n">
        <v>0</v>
      </c>
      <c r="GH57" s="0" t="n">
        <v>0</v>
      </c>
      <c r="GI57" s="0" t="n">
        <v>0</v>
      </c>
      <c r="GJ57" s="0" t="n">
        <v>0</v>
      </c>
      <c r="GK57" s="0" t="n">
        <v>0</v>
      </c>
      <c r="GL57" s="0" t="n">
        <v>0</v>
      </c>
      <c r="GM57" s="0" t="n">
        <v>0</v>
      </c>
      <c r="GN57" s="0" t="n">
        <v>0</v>
      </c>
      <c r="GO57" s="0" t="n">
        <v>0</v>
      </c>
      <c r="GP57" s="0" t="n">
        <v>0</v>
      </c>
      <c r="GQ57" s="0" t="n">
        <v>0</v>
      </c>
    </row>
    <row r="58" customFormat="false" ht="12" hidden="false" customHeight="false" outlineLevel="0" collapsed="false">
      <c r="A58" s="0" t="n">
        <v>0</v>
      </c>
      <c r="B58" s="0" t="n">
        <v>0</v>
      </c>
      <c r="C58" s="0" t="n">
        <v>0</v>
      </c>
      <c r="D58" s="0" t="n">
        <v>0</v>
      </c>
      <c r="E58" s="0" t="n">
        <v>0</v>
      </c>
      <c r="F58" s="0" t="n">
        <v>0</v>
      </c>
      <c r="G58" s="0" t="n">
        <v>0</v>
      </c>
      <c r="H58" s="0" t="n">
        <v>0</v>
      </c>
      <c r="I58" s="0" t="n">
        <v>0</v>
      </c>
      <c r="J58" s="0" t="n">
        <v>0</v>
      </c>
      <c r="K58" s="0" t="n">
        <v>0</v>
      </c>
      <c r="L58" s="0" t="n">
        <v>0</v>
      </c>
      <c r="M58" s="0" t="n">
        <v>0</v>
      </c>
      <c r="N58" s="0" t="n">
        <v>0</v>
      </c>
      <c r="O58" s="0" t="n">
        <v>0</v>
      </c>
      <c r="P58" s="0" t="n">
        <v>0</v>
      </c>
      <c r="Q58" s="0" t="n">
        <v>0</v>
      </c>
      <c r="R58" s="0" t="n">
        <v>1</v>
      </c>
      <c r="S58" s="0" t="n">
        <v>0</v>
      </c>
      <c r="T58" s="0" t="n">
        <v>0</v>
      </c>
      <c r="U58" s="0" t="n">
        <v>0</v>
      </c>
      <c r="V58" s="0" t="n">
        <v>1</v>
      </c>
      <c r="W58" s="0" t="n">
        <v>0</v>
      </c>
      <c r="X58" s="0" t="n">
        <v>0</v>
      </c>
      <c r="Y58" s="0" t="n">
        <v>0</v>
      </c>
      <c r="Z58" s="0" t="n">
        <v>0</v>
      </c>
      <c r="AA58" s="0" t="n">
        <v>0</v>
      </c>
      <c r="AB58" s="0" t="n">
        <v>0</v>
      </c>
      <c r="AC58" s="0" t="n">
        <v>1</v>
      </c>
      <c r="AD58" s="0" t="n">
        <v>0</v>
      </c>
      <c r="AE58" s="0" t="n">
        <v>0</v>
      </c>
      <c r="AF58" s="0" t="n">
        <v>0</v>
      </c>
      <c r="AG58" s="0" t="n">
        <v>0</v>
      </c>
      <c r="AH58" s="0" t="n">
        <v>0</v>
      </c>
      <c r="AI58" s="0" t="n">
        <v>2</v>
      </c>
      <c r="AJ58" s="0" t="n">
        <v>0</v>
      </c>
      <c r="AK58" s="0" t="n">
        <v>0</v>
      </c>
      <c r="AL58" s="0" t="n">
        <v>0</v>
      </c>
      <c r="AM58" s="0" t="n">
        <v>0</v>
      </c>
      <c r="AN58" s="0" t="n">
        <v>4</v>
      </c>
      <c r="AO58" s="0" t="n">
        <v>0</v>
      </c>
      <c r="AP58" s="0" t="n">
        <v>0</v>
      </c>
      <c r="AQ58" s="0" t="n">
        <v>0</v>
      </c>
      <c r="AR58" s="0" t="n">
        <v>0</v>
      </c>
      <c r="AS58" s="0" t="n">
        <v>0</v>
      </c>
      <c r="AT58" s="0" t="n">
        <v>0</v>
      </c>
      <c r="AU58" s="0" t="n">
        <v>0</v>
      </c>
      <c r="AV58" s="0" t="n">
        <v>0</v>
      </c>
      <c r="AW58" s="0" t="n">
        <v>0</v>
      </c>
      <c r="AX58" s="0" t="n">
        <v>0</v>
      </c>
      <c r="AY58" s="0" t="n">
        <v>0</v>
      </c>
      <c r="AZ58" s="0" t="n">
        <v>0</v>
      </c>
      <c r="BA58" s="0" t="n">
        <v>0</v>
      </c>
      <c r="BB58" s="0" t="n">
        <v>0</v>
      </c>
      <c r="BC58" s="0" t="n">
        <v>0</v>
      </c>
      <c r="BD58" s="0" t="n">
        <v>0</v>
      </c>
      <c r="BE58" s="0" t="n">
        <v>0</v>
      </c>
      <c r="BF58" s="0" t="n">
        <v>0</v>
      </c>
      <c r="BG58" s="0" t="n">
        <v>0</v>
      </c>
      <c r="BH58" s="0" t="n">
        <v>2</v>
      </c>
      <c r="BI58" s="0" t="n">
        <v>0</v>
      </c>
      <c r="BJ58" s="0" t="n">
        <v>0</v>
      </c>
      <c r="BK58" s="0" t="n">
        <v>0</v>
      </c>
      <c r="BL58" s="0" t="n">
        <v>0</v>
      </c>
      <c r="BM58" s="0" t="n">
        <v>0</v>
      </c>
      <c r="BN58" s="0" t="n">
        <v>0</v>
      </c>
      <c r="BO58" s="0" t="n">
        <v>0</v>
      </c>
      <c r="BP58" s="0" t="n">
        <v>0</v>
      </c>
      <c r="BQ58" s="0" t="n">
        <v>0</v>
      </c>
      <c r="BR58" s="0" t="n">
        <v>0</v>
      </c>
      <c r="BS58" s="0" t="n">
        <v>0</v>
      </c>
      <c r="BT58" s="0" t="n">
        <v>0</v>
      </c>
      <c r="BU58" s="0" t="n">
        <v>0</v>
      </c>
      <c r="BV58" s="0" t="n">
        <v>0</v>
      </c>
      <c r="BW58" s="0" t="n">
        <v>0</v>
      </c>
      <c r="BX58" s="0" t="n">
        <v>0</v>
      </c>
      <c r="BY58" s="0" t="n">
        <v>2</v>
      </c>
      <c r="BZ58" s="0" t="n">
        <v>0</v>
      </c>
      <c r="CA58" s="0" t="n">
        <v>0</v>
      </c>
      <c r="CB58" s="0" t="n">
        <v>0</v>
      </c>
      <c r="CC58" s="0" t="n">
        <v>3</v>
      </c>
      <c r="CD58" s="0" t="n">
        <v>0</v>
      </c>
      <c r="CE58" s="0" t="n">
        <v>0</v>
      </c>
      <c r="CF58" s="0" t="n">
        <v>0</v>
      </c>
      <c r="CG58" s="0" t="n">
        <v>0</v>
      </c>
      <c r="CH58" s="0" t="n">
        <v>0</v>
      </c>
      <c r="CI58" s="0" t="n">
        <v>0</v>
      </c>
      <c r="CJ58" s="0" t="n">
        <v>0</v>
      </c>
      <c r="CK58" s="0" t="n">
        <v>0</v>
      </c>
      <c r="CL58" s="0" t="n">
        <v>0</v>
      </c>
      <c r="CM58" s="0" t="n">
        <v>0</v>
      </c>
      <c r="CN58" s="0" t="n">
        <v>0</v>
      </c>
      <c r="CO58" s="0" t="n">
        <v>0</v>
      </c>
      <c r="CP58" s="0" t="n">
        <v>0</v>
      </c>
      <c r="CQ58" s="0" t="n">
        <v>0</v>
      </c>
      <c r="CR58" s="0" t="n">
        <v>0</v>
      </c>
      <c r="CS58" s="0" t="n">
        <v>0</v>
      </c>
      <c r="CT58" s="0" t="n">
        <v>0</v>
      </c>
      <c r="CU58" s="0" t="n">
        <v>0</v>
      </c>
      <c r="CV58" s="0" t="n">
        <v>0</v>
      </c>
      <c r="CW58" s="0" t="n">
        <v>0</v>
      </c>
      <c r="CX58" s="0" t="n">
        <v>0</v>
      </c>
      <c r="CY58" s="0" t="n">
        <v>0</v>
      </c>
      <c r="CZ58" s="0" t="n">
        <v>2</v>
      </c>
      <c r="DA58" s="0" t="n">
        <v>0</v>
      </c>
      <c r="DB58" s="0" t="n">
        <v>3</v>
      </c>
      <c r="DC58" s="0" t="n">
        <v>0</v>
      </c>
      <c r="DD58" s="0" t="n">
        <v>0</v>
      </c>
      <c r="DE58" s="0" t="n">
        <v>0</v>
      </c>
      <c r="DF58" s="0" t="n">
        <v>0</v>
      </c>
      <c r="DG58" s="0" t="n">
        <v>0</v>
      </c>
      <c r="DH58" s="0" t="n">
        <v>0</v>
      </c>
      <c r="DI58" s="0" t="n">
        <v>0</v>
      </c>
      <c r="DJ58" s="0" t="n">
        <v>0</v>
      </c>
      <c r="DK58" s="0" t="n">
        <v>0</v>
      </c>
      <c r="DL58" s="0" t="n">
        <v>0</v>
      </c>
      <c r="DM58" s="0" t="n">
        <v>0</v>
      </c>
      <c r="DN58" s="0" t="n">
        <v>0</v>
      </c>
      <c r="DO58" s="0" t="n">
        <v>0</v>
      </c>
      <c r="DP58" s="0" t="n">
        <v>0</v>
      </c>
      <c r="DQ58" s="0" t="n">
        <v>0</v>
      </c>
      <c r="DR58" s="0" t="n">
        <v>0</v>
      </c>
      <c r="DS58" s="0" t="n">
        <v>0</v>
      </c>
      <c r="DT58" s="0" t="n">
        <v>0</v>
      </c>
      <c r="DU58" s="0" t="n">
        <v>0</v>
      </c>
      <c r="DV58" s="0" t="n">
        <v>0</v>
      </c>
      <c r="DW58" s="0" t="n">
        <v>0</v>
      </c>
      <c r="DX58" s="0" t="n">
        <v>0</v>
      </c>
      <c r="DY58" s="0" t="n">
        <v>0</v>
      </c>
      <c r="DZ58" s="0" t="n">
        <v>0</v>
      </c>
      <c r="EA58" s="0" t="n">
        <v>0</v>
      </c>
      <c r="EB58" s="0" t="n">
        <v>0</v>
      </c>
      <c r="EC58" s="0" t="n">
        <v>0</v>
      </c>
      <c r="ED58" s="0" t="n">
        <v>0</v>
      </c>
      <c r="EE58" s="0" t="n">
        <v>0</v>
      </c>
      <c r="EF58" s="0" t="n">
        <v>0</v>
      </c>
      <c r="EG58" s="0" t="n">
        <v>0</v>
      </c>
      <c r="EH58" s="0" t="n">
        <v>0</v>
      </c>
      <c r="EI58" s="0" t="n">
        <v>0</v>
      </c>
      <c r="EJ58" s="0" t="n">
        <v>0</v>
      </c>
      <c r="EK58" s="0" t="n">
        <v>0</v>
      </c>
      <c r="EL58" s="0" t="n">
        <v>0</v>
      </c>
      <c r="EM58" s="0" t="n">
        <v>0</v>
      </c>
      <c r="EN58" s="0" t="n">
        <v>0</v>
      </c>
      <c r="EO58" s="0" t="n">
        <v>0</v>
      </c>
      <c r="EP58" s="0" t="n">
        <v>0</v>
      </c>
      <c r="EQ58" s="0" t="n">
        <v>0</v>
      </c>
      <c r="ER58" s="0" t="n">
        <v>0</v>
      </c>
      <c r="ES58" s="0" t="n">
        <v>0</v>
      </c>
      <c r="ET58" s="0" t="n">
        <v>0</v>
      </c>
      <c r="EU58" s="0" t="n">
        <v>0</v>
      </c>
      <c r="EV58" s="0" t="n">
        <v>0</v>
      </c>
      <c r="EW58" s="0" t="n">
        <v>0</v>
      </c>
      <c r="EX58" s="0" t="n">
        <v>0</v>
      </c>
      <c r="EY58" s="0" t="n">
        <v>0</v>
      </c>
      <c r="EZ58" s="0" t="n">
        <v>0</v>
      </c>
      <c r="FA58" s="0" t="n">
        <v>0</v>
      </c>
      <c r="FB58" s="0" t="n">
        <v>0</v>
      </c>
      <c r="FC58" s="0" t="n">
        <v>0</v>
      </c>
      <c r="FD58" s="0" t="n">
        <v>0</v>
      </c>
      <c r="FE58" s="0" t="n">
        <v>0</v>
      </c>
      <c r="FF58" s="0" t="n">
        <v>0</v>
      </c>
      <c r="FG58" s="0" t="n">
        <v>0</v>
      </c>
      <c r="FH58" s="0" t="n">
        <v>0</v>
      </c>
      <c r="FI58" s="0" t="n">
        <v>0</v>
      </c>
      <c r="FJ58" s="0" t="n">
        <v>0</v>
      </c>
      <c r="FK58" s="0" t="n">
        <v>0</v>
      </c>
      <c r="FL58" s="0" t="n">
        <v>0</v>
      </c>
      <c r="FM58" s="0" t="n">
        <v>0</v>
      </c>
      <c r="FN58" s="0" t="n">
        <v>0</v>
      </c>
      <c r="FO58" s="0" t="n">
        <v>0</v>
      </c>
      <c r="FP58" s="0" t="n">
        <v>0</v>
      </c>
      <c r="FQ58" s="0" t="n">
        <v>0</v>
      </c>
      <c r="FR58" s="0" t="n">
        <v>1</v>
      </c>
      <c r="FS58" s="0" t="n">
        <v>0</v>
      </c>
      <c r="FT58" s="0" t="n">
        <v>0</v>
      </c>
      <c r="FU58" s="0" t="n">
        <v>0</v>
      </c>
      <c r="FV58" s="0" t="n">
        <v>0</v>
      </c>
      <c r="FW58" s="0" t="n">
        <v>0</v>
      </c>
      <c r="FX58" s="0" t="n">
        <v>0</v>
      </c>
      <c r="FY58" s="0" t="n">
        <v>0</v>
      </c>
      <c r="FZ58" s="0" t="n">
        <v>0</v>
      </c>
      <c r="GA58" s="0" t="n">
        <v>0</v>
      </c>
      <c r="GB58" s="0" t="n">
        <v>0</v>
      </c>
      <c r="GC58" s="0" t="n">
        <v>0</v>
      </c>
      <c r="GD58" s="0" t="n">
        <v>0</v>
      </c>
      <c r="GE58" s="0" t="n">
        <v>0</v>
      </c>
      <c r="GF58" s="0" t="n">
        <v>0</v>
      </c>
      <c r="GG58" s="0" t="n">
        <v>0</v>
      </c>
      <c r="GH58" s="0" t="n">
        <v>0</v>
      </c>
      <c r="GI58" s="0" t="n">
        <v>0</v>
      </c>
      <c r="GJ58" s="0" t="n">
        <v>0</v>
      </c>
      <c r="GK58" s="0" t="n">
        <v>0</v>
      </c>
      <c r="GL58" s="0" t="n">
        <v>0</v>
      </c>
      <c r="GM58" s="0" t="n">
        <v>0</v>
      </c>
      <c r="GN58" s="0" t="n">
        <v>0</v>
      </c>
      <c r="GO58" s="0" t="n">
        <v>0</v>
      </c>
      <c r="GP58" s="0" t="n">
        <v>0</v>
      </c>
      <c r="GQ58" s="0" t="n">
        <v>0</v>
      </c>
    </row>
    <row r="59" customFormat="false" ht="12" hidden="false" customHeight="false" outlineLevel="0" collapsed="false">
      <c r="A59" s="0" t="n">
        <v>0</v>
      </c>
      <c r="B59" s="0" t="n">
        <v>0</v>
      </c>
      <c r="C59" s="0" t="n">
        <v>0</v>
      </c>
      <c r="D59" s="0" t="n">
        <v>0</v>
      </c>
      <c r="E59" s="0" t="n">
        <v>0</v>
      </c>
      <c r="F59" s="0" t="n">
        <v>3</v>
      </c>
      <c r="G59" s="0" t="n">
        <v>0</v>
      </c>
      <c r="H59" s="0" t="n">
        <v>0</v>
      </c>
      <c r="I59" s="0" t="n">
        <v>0</v>
      </c>
      <c r="J59" s="0" t="n">
        <v>0</v>
      </c>
      <c r="K59" s="0" t="n">
        <v>0</v>
      </c>
      <c r="L59" s="0" t="n">
        <v>0</v>
      </c>
      <c r="M59" s="0" t="n">
        <v>1</v>
      </c>
      <c r="N59" s="0" t="n">
        <v>0</v>
      </c>
      <c r="O59" s="0" t="n">
        <v>0</v>
      </c>
      <c r="P59" s="0" t="n">
        <v>0</v>
      </c>
      <c r="Q59" s="0" t="n">
        <v>0</v>
      </c>
      <c r="R59" s="0" t="n">
        <v>1</v>
      </c>
      <c r="S59" s="0" t="n">
        <v>1</v>
      </c>
      <c r="T59" s="0" t="n">
        <v>0</v>
      </c>
      <c r="U59" s="0" t="n">
        <v>0</v>
      </c>
      <c r="V59" s="0" t="n">
        <v>0</v>
      </c>
      <c r="W59" s="0" t="n">
        <v>0</v>
      </c>
      <c r="X59" s="0" t="n">
        <v>0</v>
      </c>
      <c r="Y59" s="0" t="n">
        <v>0</v>
      </c>
      <c r="Z59" s="0" t="n">
        <v>0</v>
      </c>
      <c r="AA59" s="0" t="n">
        <v>0</v>
      </c>
      <c r="AB59" s="0" t="n">
        <v>0</v>
      </c>
      <c r="AC59" s="0" t="n">
        <v>0</v>
      </c>
      <c r="AD59" s="0" t="n">
        <v>0</v>
      </c>
      <c r="AE59" s="0" t="n">
        <v>0</v>
      </c>
      <c r="AF59" s="0" t="n">
        <v>0</v>
      </c>
      <c r="AG59" s="0" t="n">
        <v>1</v>
      </c>
      <c r="AH59" s="0" t="n">
        <v>1</v>
      </c>
      <c r="AI59" s="0" t="n">
        <v>1</v>
      </c>
      <c r="AJ59" s="0" t="n">
        <v>0</v>
      </c>
      <c r="AK59" s="0" t="n">
        <v>0</v>
      </c>
      <c r="AL59" s="0" t="n">
        <v>1</v>
      </c>
      <c r="AM59" s="0" t="n">
        <v>0</v>
      </c>
      <c r="AN59" s="0" t="n">
        <v>4</v>
      </c>
      <c r="AO59" s="0" t="n">
        <v>0</v>
      </c>
      <c r="AP59" s="0" t="n">
        <v>2</v>
      </c>
      <c r="AQ59" s="0" t="n">
        <v>0</v>
      </c>
      <c r="AR59" s="0" t="n">
        <v>0</v>
      </c>
      <c r="AS59" s="0" t="n">
        <v>0</v>
      </c>
      <c r="AT59" s="0" t="n">
        <v>0</v>
      </c>
      <c r="AU59" s="0" t="n">
        <v>0</v>
      </c>
      <c r="AV59" s="0" t="n">
        <v>0</v>
      </c>
      <c r="AW59" s="0" t="n">
        <v>0</v>
      </c>
      <c r="AX59" s="0" t="n">
        <v>0</v>
      </c>
      <c r="AY59" s="0" t="n">
        <v>0</v>
      </c>
      <c r="AZ59" s="0" t="n">
        <v>1</v>
      </c>
      <c r="BA59" s="0" t="n">
        <v>1</v>
      </c>
      <c r="BB59" s="0" t="n">
        <v>0</v>
      </c>
      <c r="BC59" s="0" t="n">
        <v>1</v>
      </c>
      <c r="BD59" s="0" t="n">
        <v>0</v>
      </c>
      <c r="BE59" s="0" t="n">
        <v>0</v>
      </c>
      <c r="BF59" s="0" t="n">
        <v>1</v>
      </c>
      <c r="BG59" s="0" t="n">
        <v>0</v>
      </c>
      <c r="BH59" s="0" t="n">
        <v>0</v>
      </c>
      <c r="BI59" s="0" t="n">
        <v>1</v>
      </c>
      <c r="BJ59" s="0" t="n">
        <v>0</v>
      </c>
      <c r="BK59" s="0" t="n">
        <v>0</v>
      </c>
      <c r="BL59" s="0" t="n">
        <v>0</v>
      </c>
      <c r="BM59" s="0" t="n">
        <v>2</v>
      </c>
      <c r="BN59" s="0" t="n">
        <v>0</v>
      </c>
      <c r="BO59" s="0" t="n">
        <v>0</v>
      </c>
      <c r="BP59" s="0" t="n">
        <v>3</v>
      </c>
      <c r="BQ59" s="0" t="n">
        <v>0</v>
      </c>
      <c r="BR59" s="0" t="n">
        <v>0</v>
      </c>
      <c r="BS59" s="0" t="n">
        <v>9</v>
      </c>
      <c r="BT59" s="0" t="n">
        <v>0</v>
      </c>
      <c r="BU59" s="0" t="n">
        <v>0</v>
      </c>
      <c r="BV59" s="0" t="n">
        <v>0</v>
      </c>
      <c r="BW59" s="0" t="n">
        <v>0</v>
      </c>
      <c r="BX59" s="0" t="n">
        <v>1</v>
      </c>
      <c r="BY59" s="0" t="n">
        <v>5</v>
      </c>
      <c r="BZ59" s="0" t="n">
        <v>0</v>
      </c>
      <c r="CA59" s="0" t="n">
        <v>0</v>
      </c>
      <c r="CB59" s="0" t="n">
        <v>0</v>
      </c>
      <c r="CC59" s="0" t="n">
        <v>0</v>
      </c>
      <c r="CD59" s="0" t="n">
        <v>1</v>
      </c>
      <c r="CE59" s="0" t="n">
        <v>2</v>
      </c>
      <c r="CF59" s="0" t="n">
        <v>0</v>
      </c>
      <c r="CG59" s="0" t="n">
        <v>0</v>
      </c>
      <c r="CH59" s="0" t="n">
        <v>0</v>
      </c>
      <c r="CI59" s="0" t="n">
        <v>0</v>
      </c>
      <c r="CJ59" s="0" t="n">
        <v>0</v>
      </c>
      <c r="CK59" s="0" t="n">
        <v>2</v>
      </c>
      <c r="CL59" s="0" t="n">
        <v>1</v>
      </c>
      <c r="CM59" s="0" t="n">
        <v>0</v>
      </c>
      <c r="CN59" s="0" t="n">
        <v>0</v>
      </c>
      <c r="CO59" s="0" t="n">
        <v>1</v>
      </c>
      <c r="CP59" s="0" t="n">
        <v>0</v>
      </c>
      <c r="CQ59" s="0" t="n">
        <v>1</v>
      </c>
      <c r="CR59" s="0" t="n">
        <v>0</v>
      </c>
      <c r="CS59" s="0" t="n">
        <v>0</v>
      </c>
      <c r="CT59" s="0" t="n">
        <v>0</v>
      </c>
      <c r="CU59" s="0" t="n">
        <v>0</v>
      </c>
      <c r="CV59" s="0" t="n">
        <v>0</v>
      </c>
      <c r="CW59" s="0" t="n">
        <v>0</v>
      </c>
      <c r="CX59" s="0" t="n">
        <v>0</v>
      </c>
      <c r="CY59" s="0" t="n">
        <v>2</v>
      </c>
      <c r="CZ59" s="0" t="n">
        <v>0</v>
      </c>
      <c r="DA59" s="0" t="n">
        <v>3</v>
      </c>
      <c r="DB59" s="0" t="n">
        <v>0</v>
      </c>
      <c r="DC59" s="0" t="n">
        <v>0</v>
      </c>
      <c r="DD59" s="0" t="n">
        <v>0</v>
      </c>
      <c r="DE59" s="0" t="n">
        <v>0</v>
      </c>
      <c r="DF59" s="0" t="n">
        <v>2</v>
      </c>
      <c r="DG59" s="0" t="n">
        <v>2</v>
      </c>
      <c r="DH59" s="0" t="n">
        <v>0</v>
      </c>
      <c r="DI59" s="0" t="n">
        <v>0</v>
      </c>
      <c r="DJ59" s="0" t="n">
        <v>0</v>
      </c>
      <c r="DK59" s="0" t="n">
        <v>0</v>
      </c>
      <c r="DL59" s="0" t="n">
        <v>0</v>
      </c>
      <c r="DM59" s="0" t="n">
        <v>0</v>
      </c>
      <c r="DN59" s="0" t="n">
        <v>0</v>
      </c>
      <c r="DO59" s="0" t="n">
        <v>0</v>
      </c>
      <c r="DP59" s="0" t="n">
        <v>0</v>
      </c>
      <c r="DQ59" s="0" t="n">
        <v>0</v>
      </c>
      <c r="DR59" s="0" t="n">
        <v>0</v>
      </c>
      <c r="DS59" s="0" t="n">
        <v>0</v>
      </c>
      <c r="DT59" s="0" t="n">
        <v>0</v>
      </c>
      <c r="DU59" s="0" t="n">
        <v>0</v>
      </c>
      <c r="DV59" s="0" t="n">
        <v>0</v>
      </c>
      <c r="DW59" s="0" t="n">
        <v>0</v>
      </c>
      <c r="DX59" s="0" t="n">
        <v>0</v>
      </c>
      <c r="DY59" s="0" t="n">
        <v>0</v>
      </c>
      <c r="DZ59" s="0" t="n">
        <v>0</v>
      </c>
      <c r="EA59" s="0" t="n">
        <v>1</v>
      </c>
      <c r="EB59" s="0" t="n">
        <v>0</v>
      </c>
      <c r="EC59" s="0" t="n">
        <v>0</v>
      </c>
      <c r="ED59" s="0" t="n">
        <v>0</v>
      </c>
      <c r="EE59" s="0" t="n">
        <v>0</v>
      </c>
      <c r="EF59" s="0" t="n">
        <v>0</v>
      </c>
      <c r="EG59" s="0" t="n">
        <v>0</v>
      </c>
      <c r="EH59" s="0" t="n">
        <v>0</v>
      </c>
      <c r="EI59" s="0" t="n">
        <v>0</v>
      </c>
      <c r="EJ59" s="0" t="n">
        <v>0</v>
      </c>
      <c r="EK59" s="0" t="n">
        <v>0</v>
      </c>
      <c r="EL59" s="0" t="n">
        <v>0</v>
      </c>
      <c r="EM59" s="0" t="n">
        <v>0</v>
      </c>
      <c r="EN59" s="0" t="n">
        <v>0</v>
      </c>
      <c r="EO59" s="0" t="n">
        <v>0</v>
      </c>
      <c r="EP59" s="0" t="n">
        <v>0</v>
      </c>
      <c r="EQ59" s="0" t="n">
        <v>0</v>
      </c>
      <c r="ER59" s="0" t="n">
        <v>1</v>
      </c>
      <c r="ES59" s="0" t="n">
        <v>0</v>
      </c>
      <c r="ET59" s="0" t="n">
        <v>0</v>
      </c>
      <c r="EU59" s="0" t="n">
        <v>0</v>
      </c>
      <c r="EV59" s="0" t="n">
        <v>3</v>
      </c>
      <c r="EW59" s="0" t="n">
        <v>2</v>
      </c>
      <c r="EX59" s="0" t="n">
        <v>1</v>
      </c>
      <c r="EY59" s="0" t="n">
        <v>0</v>
      </c>
      <c r="EZ59" s="0" t="n">
        <v>0</v>
      </c>
      <c r="FA59" s="0" t="n">
        <v>0</v>
      </c>
      <c r="FB59" s="0" t="n">
        <v>0</v>
      </c>
      <c r="FC59" s="0" t="n">
        <v>0</v>
      </c>
      <c r="FD59" s="0" t="n">
        <v>0</v>
      </c>
      <c r="FE59" s="0" t="n">
        <v>0</v>
      </c>
      <c r="FF59" s="0" t="n">
        <v>0</v>
      </c>
      <c r="FG59" s="0" t="n">
        <v>0</v>
      </c>
      <c r="FH59" s="0" t="n">
        <v>0</v>
      </c>
      <c r="FI59" s="0" t="n">
        <v>3</v>
      </c>
      <c r="FJ59" s="0" t="n">
        <v>0</v>
      </c>
      <c r="FK59" s="0" t="n">
        <v>1</v>
      </c>
      <c r="FL59" s="0" t="n">
        <v>0</v>
      </c>
      <c r="FM59" s="0" t="n">
        <v>0</v>
      </c>
      <c r="FN59" s="0" t="n">
        <v>0</v>
      </c>
      <c r="FO59" s="0" t="n">
        <v>0</v>
      </c>
      <c r="FP59" s="0" t="n">
        <v>0</v>
      </c>
      <c r="FQ59" s="0" t="n">
        <v>5</v>
      </c>
      <c r="FR59" s="0" t="n">
        <v>2</v>
      </c>
      <c r="FS59" s="0" t="n">
        <v>1</v>
      </c>
      <c r="FT59" s="0" t="n">
        <v>0</v>
      </c>
      <c r="FU59" s="0" t="n">
        <v>0</v>
      </c>
      <c r="FV59" s="0" t="n">
        <v>0</v>
      </c>
      <c r="FW59" s="0" t="n">
        <v>0</v>
      </c>
      <c r="FX59" s="0" t="n">
        <v>0</v>
      </c>
      <c r="FY59" s="0" t="n">
        <v>0</v>
      </c>
      <c r="FZ59" s="0" t="n">
        <v>2</v>
      </c>
      <c r="GA59" s="0" t="n">
        <v>0</v>
      </c>
      <c r="GB59" s="0" t="n">
        <v>0</v>
      </c>
      <c r="GC59" s="0" t="n">
        <v>0</v>
      </c>
      <c r="GD59" s="0" t="n">
        <v>1</v>
      </c>
      <c r="GE59" s="0" t="n">
        <v>0</v>
      </c>
      <c r="GF59" s="0" t="n">
        <v>0</v>
      </c>
      <c r="GG59" s="0" t="n">
        <v>0</v>
      </c>
      <c r="GH59" s="0" t="n">
        <v>0</v>
      </c>
      <c r="GI59" s="0" t="n">
        <v>0</v>
      </c>
      <c r="GJ59" s="0" t="n">
        <v>0</v>
      </c>
      <c r="GK59" s="0" t="n">
        <v>0</v>
      </c>
      <c r="GL59" s="0" t="n">
        <v>0</v>
      </c>
      <c r="GM59" s="0" t="n">
        <v>0</v>
      </c>
      <c r="GN59" s="0" t="n">
        <v>0</v>
      </c>
      <c r="GO59" s="0" t="n">
        <v>2</v>
      </c>
      <c r="GP59" s="0" t="n">
        <v>0</v>
      </c>
      <c r="GQ59" s="0" t="n">
        <v>0</v>
      </c>
    </row>
    <row r="60" customFormat="false" ht="12" hidden="false" customHeight="false" outlineLevel="0" collapsed="false">
      <c r="A60" s="0" t="n">
        <v>0</v>
      </c>
      <c r="B60" s="0" t="n">
        <v>0</v>
      </c>
      <c r="C60" s="0" t="n">
        <v>0</v>
      </c>
      <c r="D60" s="0" t="n">
        <v>0</v>
      </c>
      <c r="E60" s="0" t="n">
        <v>0</v>
      </c>
      <c r="F60" s="0" t="n">
        <v>4</v>
      </c>
      <c r="G60" s="0" t="n">
        <v>0</v>
      </c>
      <c r="H60" s="0" t="n">
        <v>0</v>
      </c>
      <c r="I60" s="0" t="n">
        <v>0</v>
      </c>
      <c r="J60" s="0" t="n">
        <v>0</v>
      </c>
      <c r="K60" s="0" t="n">
        <v>0</v>
      </c>
      <c r="L60" s="0" t="n">
        <v>0</v>
      </c>
      <c r="M60" s="0" t="n">
        <v>0</v>
      </c>
      <c r="N60" s="0" t="n">
        <v>0</v>
      </c>
      <c r="O60" s="0" t="n">
        <v>0</v>
      </c>
      <c r="P60" s="0" t="n">
        <v>0</v>
      </c>
      <c r="Q60" s="0" t="n">
        <v>0</v>
      </c>
      <c r="R60" s="0" t="n">
        <v>1</v>
      </c>
      <c r="S60" s="0" t="n">
        <v>0</v>
      </c>
      <c r="T60" s="0" t="n">
        <v>0</v>
      </c>
      <c r="U60" s="0" t="n">
        <v>0</v>
      </c>
      <c r="V60" s="0" t="n">
        <v>0</v>
      </c>
      <c r="W60" s="0" t="n">
        <v>0</v>
      </c>
      <c r="X60" s="0" t="n">
        <v>0</v>
      </c>
      <c r="Y60" s="0" t="n">
        <v>0</v>
      </c>
      <c r="Z60" s="0" t="n">
        <v>0</v>
      </c>
      <c r="AA60" s="0" t="n">
        <v>0</v>
      </c>
      <c r="AB60" s="0" t="n">
        <v>0</v>
      </c>
      <c r="AC60" s="0" t="n">
        <v>0</v>
      </c>
      <c r="AD60" s="0" t="n">
        <v>0</v>
      </c>
      <c r="AE60" s="0" t="n">
        <v>0</v>
      </c>
      <c r="AF60" s="0" t="n">
        <v>0</v>
      </c>
      <c r="AG60" s="0" t="n">
        <v>1</v>
      </c>
      <c r="AH60" s="0" t="n">
        <v>0</v>
      </c>
      <c r="AI60" s="0" t="n">
        <v>1</v>
      </c>
      <c r="AJ60" s="0" t="n">
        <v>0</v>
      </c>
      <c r="AK60" s="0" t="n">
        <v>0</v>
      </c>
      <c r="AL60" s="0" t="n">
        <v>0</v>
      </c>
      <c r="AM60" s="0" t="n">
        <v>0</v>
      </c>
      <c r="AN60" s="0" t="n">
        <v>6</v>
      </c>
      <c r="AO60" s="0" t="n">
        <v>0</v>
      </c>
      <c r="AP60" s="0" t="n">
        <v>2</v>
      </c>
      <c r="AQ60" s="0" t="n">
        <v>0</v>
      </c>
      <c r="AR60" s="0" t="n">
        <v>0</v>
      </c>
      <c r="AS60" s="0" t="n">
        <v>0</v>
      </c>
      <c r="AT60" s="0" t="n">
        <v>0</v>
      </c>
      <c r="AU60" s="0" t="n">
        <v>0</v>
      </c>
      <c r="AV60" s="0" t="n">
        <v>0</v>
      </c>
      <c r="AW60" s="0" t="n">
        <v>0</v>
      </c>
      <c r="AX60" s="0" t="n">
        <v>0</v>
      </c>
      <c r="AY60" s="0" t="n">
        <v>0</v>
      </c>
      <c r="AZ60" s="0" t="n">
        <v>1</v>
      </c>
      <c r="BA60" s="0" t="n">
        <v>1</v>
      </c>
      <c r="BB60" s="0" t="n">
        <v>0</v>
      </c>
      <c r="BC60" s="0" t="n">
        <v>1</v>
      </c>
      <c r="BD60" s="0" t="n">
        <v>0</v>
      </c>
      <c r="BE60" s="0" t="n">
        <v>0</v>
      </c>
      <c r="BF60" s="0" t="n">
        <v>0</v>
      </c>
      <c r="BG60" s="0" t="n">
        <v>0</v>
      </c>
      <c r="BH60" s="0" t="n">
        <v>1</v>
      </c>
      <c r="BI60" s="0" t="n">
        <v>0</v>
      </c>
      <c r="BJ60" s="0" t="n">
        <v>0</v>
      </c>
      <c r="BK60" s="0" t="n">
        <v>0</v>
      </c>
      <c r="BL60" s="0" t="n">
        <v>1</v>
      </c>
      <c r="BM60" s="0" t="n">
        <v>3</v>
      </c>
      <c r="BN60" s="0" t="n">
        <v>0</v>
      </c>
      <c r="BO60" s="0" t="n">
        <v>0</v>
      </c>
      <c r="BP60" s="0" t="n">
        <v>3</v>
      </c>
      <c r="BQ60" s="0" t="n">
        <v>0</v>
      </c>
      <c r="BR60" s="0" t="n">
        <v>0</v>
      </c>
      <c r="BS60" s="0" t="n">
        <v>9</v>
      </c>
      <c r="BT60" s="0" t="n">
        <v>0</v>
      </c>
      <c r="BU60" s="0" t="n">
        <v>0</v>
      </c>
      <c r="BV60" s="0" t="n">
        <v>0</v>
      </c>
      <c r="BW60" s="0" t="n">
        <v>0</v>
      </c>
      <c r="BX60" s="0" t="n">
        <v>1</v>
      </c>
      <c r="BY60" s="0" t="n">
        <v>5</v>
      </c>
      <c r="BZ60" s="0" t="n">
        <v>0</v>
      </c>
      <c r="CA60" s="0" t="n">
        <v>0</v>
      </c>
      <c r="CB60" s="0" t="n">
        <v>0</v>
      </c>
      <c r="CC60" s="0" t="n">
        <v>2</v>
      </c>
      <c r="CD60" s="0" t="n">
        <v>1</v>
      </c>
      <c r="CE60" s="0" t="n">
        <v>1</v>
      </c>
      <c r="CF60" s="0" t="n">
        <v>0</v>
      </c>
      <c r="CG60" s="0" t="n">
        <v>0</v>
      </c>
      <c r="CH60" s="0" t="n">
        <v>0</v>
      </c>
      <c r="CI60" s="0" t="n">
        <v>0</v>
      </c>
      <c r="CJ60" s="0" t="n">
        <v>0</v>
      </c>
      <c r="CK60" s="0" t="n">
        <v>2</v>
      </c>
      <c r="CL60" s="0" t="n">
        <v>1</v>
      </c>
      <c r="CM60" s="0" t="n">
        <v>0</v>
      </c>
      <c r="CN60" s="0" t="n">
        <v>0</v>
      </c>
      <c r="CO60" s="0" t="n">
        <v>1</v>
      </c>
      <c r="CP60" s="0" t="n">
        <v>0</v>
      </c>
      <c r="CQ60" s="0" t="n">
        <v>1</v>
      </c>
      <c r="CR60" s="0" t="n">
        <v>0</v>
      </c>
      <c r="CS60" s="0" t="n">
        <v>0</v>
      </c>
      <c r="CT60" s="0" t="n">
        <v>0</v>
      </c>
      <c r="CU60" s="0" t="n">
        <v>0</v>
      </c>
      <c r="CV60" s="0" t="n">
        <v>0</v>
      </c>
      <c r="CW60" s="0" t="n">
        <v>1</v>
      </c>
      <c r="CX60" s="0" t="n">
        <v>0</v>
      </c>
      <c r="CY60" s="0" t="n">
        <v>0</v>
      </c>
      <c r="CZ60" s="0" t="n">
        <v>0</v>
      </c>
      <c r="DA60" s="0" t="n">
        <v>3</v>
      </c>
      <c r="DB60" s="0" t="n">
        <v>0</v>
      </c>
      <c r="DC60" s="0" t="n">
        <v>0</v>
      </c>
      <c r="DD60" s="0" t="n">
        <v>0</v>
      </c>
      <c r="DE60" s="0" t="n">
        <v>0</v>
      </c>
      <c r="DF60" s="0" t="n">
        <v>1</v>
      </c>
      <c r="DG60" s="0" t="n">
        <v>0</v>
      </c>
      <c r="DH60" s="0" t="n">
        <v>0</v>
      </c>
      <c r="DI60" s="0" t="n">
        <v>0</v>
      </c>
      <c r="DJ60" s="0" t="n">
        <v>0</v>
      </c>
      <c r="DK60" s="0" t="n">
        <v>0</v>
      </c>
      <c r="DL60" s="0" t="n">
        <v>0</v>
      </c>
      <c r="DM60" s="0" t="n">
        <v>0</v>
      </c>
      <c r="DN60" s="0" t="n">
        <v>0</v>
      </c>
      <c r="DO60" s="0" t="n">
        <v>0</v>
      </c>
      <c r="DP60" s="0" t="n">
        <v>0</v>
      </c>
      <c r="DQ60" s="0" t="n">
        <v>0</v>
      </c>
      <c r="DR60" s="0" t="n">
        <v>0</v>
      </c>
      <c r="DS60" s="0" t="n">
        <v>0</v>
      </c>
      <c r="DT60" s="0" t="n">
        <v>0</v>
      </c>
      <c r="DU60" s="0" t="n">
        <v>0</v>
      </c>
      <c r="DV60" s="0" t="n">
        <v>0</v>
      </c>
      <c r="DW60" s="0" t="n">
        <v>0</v>
      </c>
      <c r="DX60" s="0" t="n">
        <v>0</v>
      </c>
      <c r="DY60" s="0" t="n">
        <v>0</v>
      </c>
      <c r="DZ60" s="0" t="n">
        <v>0</v>
      </c>
      <c r="EA60" s="0" t="n">
        <v>0</v>
      </c>
      <c r="EB60" s="0" t="n">
        <v>0</v>
      </c>
      <c r="EC60" s="0" t="n">
        <v>0</v>
      </c>
      <c r="ED60" s="0" t="n">
        <v>0</v>
      </c>
      <c r="EE60" s="0" t="n">
        <v>0</v>
      </c>
      <c r="EF60" s="0" t="n">
        <v>0</v>
      </c>
      <c r="EG60" s="0" t="n">
        <v>0</v>
      </c>
      <c r="EH60" s="0" t="n">
        <v>0</v>
      </c>
      <c r="EI60" s="0" t="n">
        <v>0</v>
      </c>
      <c r="EJ60" s="0" t="n">
        <v>0</v>
      </c>
      <c r="EK60" s="0" t="n">
        <v>0</v>
      </c>
      <c r="EL60" s="0" t="n">
        <v>0</v>
      </c>
      <c r="EM60" s="0" t="n">
        <v>0</v>
      </c>
      <c r="EN60" s="0" t="n">
        <v>0</v>
      </c>
      <c r="EO60" s="0" t="n">
        <v>0</v>
      </c>
      <c r="EP60" s="0" t="n">
        <v>0</v>
      </c>
      <c r="EQ60" s="0" t="n">
        <v>0</v>
      </c>
      <c r="ER60" s="0" t="n">
        <v>0</v>
      </c>
      <c r="ES60" s="0" t="n">
        <v>0</v>
      </c>
      <c r="ET60" s="0" t="n">
        <v>0</v>
      </c>
      <c r="EU60" s="0" t="n">
        <v>0</v>
      </c>
      <c r="EV60" s="0" t="n">
        <v>3</v>
      </c>
      <c r="EW60" s="0" t="n">
        <v>2</v>
      </c>
      <c r="EX60" s="0" t="n">
        <v>2</v>
      </c>
      <c r="EY60" s="0" t="n">
        <v>0</v>
      </c>
      <c r="EZ60" s="0" t="n">
        <v>0</v>
      </c>
      <c r="FA60" s="0" t="n">
        <v>0</v>
      </c>
      <c r="FB60" s="0" t="n">
        <v>0</v>
      </c>
      <c r="FC60" s="0" t="n">
        <v>1</v>
      </c>
      <c r="FD60" s="0" t="n">
        <v>0</v>
      </c>
      <c r="FE60" s="0" t="n">
        <v>0</v>
      </c>
      <c r="FF60" s="0" t="n">
        <v>0</v>
      </c>
      <c r="FG60" s="0" t="n">
        <v>0</v>
      </c>
      <c r="FH60" s="0" t="n">
        <v>0</v>
      </c>
      <c r="FI60" s="0" t="n">
        <v>0</v>
      </c>
      <c r="FJ60" s="0" t="n">
        <v>0</v>
      </c>
      <c r="FK60" s="0" t="n">
        <v>0</v>
      </c>
      <c r="FL60" s="0" t="n">
        <v>0</v>
      </c>
      <c r="FM60" s="0" t="n">
        <v>0</v>
      </c>
      <c r="FN60" s="0" t="n">
        <v>0</v>
      </c>
      <c r="FO60" s="0" t="n">
        <v>0</v>
      </c>
      <c r="FP60" s="0" t="n">
        <v>0</v>
      </c>
      <c r="FQ60" s="0" t="n">
        <v>5</v>
      </c>
      <c r="FR60" s="0" t="n">
        <v>0</v>
      </c>
      <c r="FS60" s="0" t="n">
        <v>0</v>
      </c>
      <c r="FT60" s="0" t="n">
        <v>0</v>
      </c>
      <c r="FU60" s="0" t="n">
        <v>0</v>
      </c>
      <c r="FV60" s="0" t="n">
        <v>0</v>
      </c>
      <c r="FW60" s="0" t="n">
        <v>0</v>
      </c>
      <c r="FX60" s="0" t="n">
        <v>1</v>
      </c>
      <c r="FY60" s="0" t="n">
        <v>0</v>
      </c>
      <c r="FZ60" s="0" t="n">
        <v>1</v>
      </c>
      <c r="GA60" s="0" t="n">
        <v>0</v>
      </c>
      <c r="GB60" s="0" t="n">
        <v>0</v>
      </c>
      <c r="GC60" s="0" t="n">
        <v>0</v>
      </c>
      <c r="GD60" s="0" t="n">
        <v>1</v>
      </c>
      <c r="GE60" s="0" t="n">
        <v>0</v>
      </c>
      <c r="GF60" s="0" t="n">
        <v>0</v>
      </c>
      <c r="GG60" s="0" t="n">
        <v>0</v>
      </c>
      <c r="GH60" s="0" t="n">
        <v>0</v>
      </c>
      <c r="GI60" s="0" t="n">
        <v>0</v>
      </c>
      <c r="GJ60" s="0" t="n">
        <v>0</v>
      </c>
      <c r="GK60" s="0" t="n">
        <v>0</v>
      </c>
      <c r="GL60" s="0" t="n">
        <v>0</v>
      </c>
      <c r="GM60" s="0" t="n">
        <v>0</v>
      </c>
      <c r="GN60" s="0" t="n">
        <v>0</v>
      </c>
      <c r="GO60" s="0" t="n">
        <v>1</v>
      </c>
      <c r="GP60" s="0" t="n">
        <v>0</v>
      </c>
      <c r="GQ60" s="0" t="n">
        <v>0</v>
      </c>
    </row>
    <row r="61" customFormat="false" ht="12" hidden="false" customHeight="false" outlineLevel="0" collapsed="false">
      <c r="A61" s="0" t="n">
        <v>0</v>
      </c>
      <c r="B61" s="0" t="n">
        <v>0</v>
      </c>
      <c r="C61" s="0" t="n">
        <v>0</v>
      </c>
      <c r="D61" s="0" t="n">
        <v>0</v>
      </c>
      <c r="E61" s="0" t="n">
        <v>0</v>
      </c>
      <c r="F61" s="0" t="n">
        <v>0</v>
      </c>
      <c r="G61" s="0" t="n">
        <v>0</v>
      </c>
      <c r="H61" s="0" t="n">
        <v>0</v>
      </c>
      <c r="I61" s="0" t="n">
        <v>0</v>
      </c>
      <c r="J61" s="0" t="n">
        <v>0</v>
      </c>
      <c r="K61" s="0" t="n">
        <v>0</v>
      </c>
      <c r="L61" s="0" t="n">
        <v>0</v>
      </c>
      <c r="M61" s="0" t="n">
        <v>0</v>
      </c>
      <c r="N61" s="0" t="n">
        <v>0</v>
      </c>
      <c r="O61" s="0" t="n">
        <v>0</v>
      </c>
      <c r="P61" s="0" t="n">
        <v>2</v>
      </c>
      <c r="Q61" s="0" t="n">
        <v>0</v>
      </c>
      <c r="R61" s="0" t="n">
        <v>0</v>
      </c>
      <c r="S61" s="0" t="n">
        <v>0</v>
      </c>
      <c r="T61" s="0" t="n">
        <v>0</v>
      </c>
      <c r="U61" s="0" t="n">
        <v>0</v>
      </c>
      <c r="V61" s="0" t="n">
        <v>0</v>
      </c>
      <c r="W61" s="0" t="n">
        <v>0</v>
      </c>
      <c r="X61" s="0" t="n">
        <v>0</v>
      </c>
      <c r="Y61" s="0" t="n">
        <v>0</v>
      </c>
      <c r="Z61" s="0" t="n">
        <v>0</v>
      </c>
      <c r="AA61" s="0" t="n">
        <v>0</v>
      </c>
      <c r="AB61" s="0" t="n">
        <v>0</v>
      </c>
      <c r="AC61" s="0" t="n">
        <v>0</v>
      </c>
      <c r="AD61" s="0" t="n">
        <v>0</v>
      </c>
      <c r="AE61" s="0" t="n">
        <v>0</v>
      </c>
      <c r="AF61" s="0" t="n">
        <v>0</v>
      </c>
      <c r="AG61" s="0" t="n">
        <v>0</v>
      </c>
      <c r="AH61" s="0" t="n">
        <v>0</v>
      </c>
      <c r="AI61" s="0" t="n">
        <v>0</v>
      </c>
      <c r="AJ61" s="0" t="n">
        <v>0</v>
      </c>
      <c r="AK61" s="0" t="n">
        <v>0</v>
      </c>
      <c r="AL61" s="0" t="n">
        <v>0</v>
      </c>
      <c r="AM61" s="0" t="n">
        <v>0</v>
      </c>
      <c r="AN61" s="0" t="n">
        <v>0</v>
      </c>
      <c r="AO61" s="0" t="n">
        <v>0</v>
      </c>
      <c r="AP61" s="0" t="n">
        <v>0</v>
      </c>
      <c r="AQ61" s="0" t="n">
        <v>0</v>
      </c>
      <c r="AR61" s="0" t="n">
        <v>0</v>
      </c>
      <c r="AS61" s="0" t="n">
        <v>0</v>
      </c>
      <c r="AT61" s="0" t="n">
        <v>0</v>
      </c>
      <c r="AU61" s="0" t="n">
        <v>0</v>
      </c>
      <c r="AV61" s="0" t="n">
        <v>0</v>
      </c>
      <c r="AW61" s="0" t="n">
        <v>0</v>
      </c>
      <c r="AX61" s="0" t="n">
        <v>0</v>
      </c>
      <c r="AY61" s="0" t="n">
        <v>0</v>
      </c>
      <c r="AZ61" s="0" t="n">
        <v>0</v>
      </c>
      <c r="BA61" s="0" t="n">
        <v>0</v>
      </c>
      <c r="BB61" s="0" t="n">
        <v>0</v>
      </c>
      <c r="BC61" s="0" t="n">
        <v>0</v>
      </c>
      <c r="BD61" s="0" t="n">
        <v>0</v>
      </c>
      <c r="BE61" s="0" t="n">
        <v>0</v>
      </c>
      <c r="BF61" s="0" t="n">
        <v>0</v>
      </c>
      <c r="BG61" s="0" t="n">
        <v>0</v>
      </c>
      <c r="BH61" s="0" t="n">
        <v>0</v>
      </c>
      <c r="BI61" s="0" t="n">
        <v>0</v>
      </c>
      <c r="BJ61" s="0" t="n">
        <v>0</v>
      </c>
      <c r="BK61" s="0" t="n">
        <v>0</v>
      </c>
      <c r="BL61" s="0" t="n">
        <v>0</v>
      </c>
      <c r="BM61" s="0" t="n">
        <v>0</v>
      </c>
      <c r="BN61" s="0" t="n">
        <v>0</v>
      </c>
      <c r="BO61" s="0" t="n">
        <v>0</v>
      </c>
      <c r="BP61" s="0" t="n">
        <v>1</v>
      </c>
      <c r="BQ61" s="0" t="n">
        <v>0</v>
      </c>
      <c r="BR61" s="0" t="n">
        <v>0</v>
      </c>
      <c r="BS61" s="0" t="n">
        <v>0</v>
      </c>
      <c r="BT61" s="0" t="n">
        <v>0</v>
      </c>
      <c r="BU61" s="0" t="n">
        <v>0</v>
      </c>
      <c r="BV61" s="0" t="n">
        <v>0</v>
      </c>
      <c r="BW61" s="0" t="n">
        <v>0</v>
      </c>
      <c r="BX61" s="0" t="n">
        <v>0</v>
      </c>
      <c r="BY61" s="0" t="n">
        <v>0</v>
      </c>
      <c r="BZ61" s="0" t="n">
        <v>0</v>
      </c>
      <c r="CA61" s="0" t="n">
        <v>0</v>
      </c>
      <c r="CB61" s="0" t="n">
        <v>0</v>
      </c>
      <c r="CC61" s="0" t="n">
        <v>1</v>
      </c>
      <c r="CD61" s="0" t="n">
        <v>0</v>
      </c>
      <c r="CE61" s="0" t="n">
        <v>0</v>
      </c>
      <c r="CF61" s="0" t="n">
        <v>0</v>
      </c>
      <c r="CG61" s="0" t="n">
        <v>0</v>
      </c>
      <c r="CH61" s="0" t="n">
        <v>0</v>
      </c>
      <c r="CI61" s="0" t="n">
        <v>0</v>
      </c>
      <c r="CJ61" s="0" t="n">
        <v>0</v>
      </c>
      <c r="CK61" s="0" t="n">
        <v>0</v>
      </c>
      <c r="CL61" s="0" t="n">
        <v>0</v>
      </c>
      <c r="CM61" s="0" t="n">
        <v>0</v>
      </c>
      <c r="CN61" s="0" t="n">
        <v>0</v>
      </c>
      <c r="CO61" s="0" t="n">
        <v>1</v>
      </c>
      <c r="CP61" s="0" t="n">
        <v>0</v>
      </c>
      <c r="CQ61" s="0" t="n">
        <v>0</v>
      </c>
      <c r="CR61" s="0" t="n">
        <v>0</v>
      </c>
      <c r="CS61" s="0" t="n">
        <v>1</v>
      </c>
      <c r="CT61" s="0" t="n">
        <v>0</v>
      </c>
      <c r="CU61" s="0" t="n">
        <v>0</v>
      </c>
      <c r="CV61" s="0" t="n">
        <v>0</v>
      </c>
      <c r="CW61" s="0" t="n">
        <v>0</v>
      </c>
      <c r="CX61" s="0" t="n">
        <v>0</v>
      </c>
      <c r="CY61" s="0" t="n">
        <v>2</v>
      </c>
      <c r="CZ61" s="0" t="n">
        <v>0</v>
      </c>
      <c r="DA61" s="0" t="n">
        <v>0</v>
      </c>
      <c r="DB61" s="0" t="n">
        <v>0</v>
      </c>
      <c r="DC61" s="0" t="n">
        <v>0</v>
      </c>
      <c r="DD61" s="0" t="n">
        <v>0</v>
      </c>
      <c r="DE61" s="0" t="n">
        <v>0</v>
      </c>
      <c r="DF61" s="0" t="n">
        <v>0</v>
      </c>
      <c r="DG61" s="0" t="n">
        <v>0</v>
      </c>
      <c r="DH61" s="0" t="n">
        <v>0</v>
      </c>
      <c r="DI61" s="0" t="n">
        <v>0</v>
      </c>
      <c r="DJ61" s="0" t="n">
        <v>3</v>
      </c>
      <c r="DK61" s="0" t="n">
        <v>0</v>
      </c>
      <c r="DL61" s="0" t="n">
        <v>0</v>
      </c>
      <c r="DM61" s="0" t="n">
        <v>0</v>
      </c>
      <c r="DN61" s="0" t="n">
        <v>0</v>
      </c>
      <c r="DO61" s="0" t="n">
        <v>1</v>
      </c>
      <c r="DP61" s="0" t="n">
        <v>0</v>
      </c>
      <c r="DQ61" s="0" t="n">
        <v>0</v>
      </c>
      <c r="DR61" s="0" t="n">
        <v>0</v>
      </c>
      <c r="DS61" s="0" t="n">
        <v>0</v>
      </c>
      <c r="DT61" s="0" t="n">
        <v>0</v>
      </c>
      <c r="DU61" s="0" t="n">
        <v>0</v>
      </c>
      <c r="DV61" s="0" t="n">
        <v>0</v>
      </c>
      <c r="DW61" s="0" t="n">
        <v>0</v>
      </c>
      <c r="DX61" s="0" t="n">
        <v>0</v>
      </c>
      <c r="DY61" s="0" t="n">
        <v>0</v>
      </c>
      <c r="DZ61" s="0" t="n">
        <v>0</v>
      </c>
      <c r="EA61" s="0" t="n">
        <v>1</v>
      </c>
      <c r="EB61" s="0" t="n">
        <v>0</v>
      </c>
      <c r="EC61" s="0" t="n">
        <v>0</v>
      </c>
      <c r="ED61" s="0" t="n">
        <v>0</v>
      </c>
      <c r="EE61" s="0" t="n">
        <v>0</v>
      </c>
      <c r="EF61" s="0" t="n">
        <v>0</v>
      </c>
      <c r="EG61" s="0" t="n">
        <v>0</v>
      </c>
      <c r="EH61" s="0" t="n">
        <v>0</v>
      </c>
      <c r="EI61" s="0" t="n">
        <v>0</v>
      </c>
      <c r="EJ61" s="0" t="n">
        <v>0</v>
      </c>
      <c r="EK61" s="0" t="n">
        <v>0</v>
      </c>
      <c r="EL61" s="0" t="n">
        <v>0</v>
      </c>
      <c r="EM61" s="0" t="n">
        <v>0</v>
      </c>
      <c r="EN61" s="0" t="n">
        <v>0</v>
      </c>
      <c r="EO61" s="0" t="n">
        <v>0</v>
      </c>
      <c r="EP61" s="0" t="n">
        <v>0</v>
      </c>
      <c r="EQ61" s="0" t="n">
        <v>0</v>
      </c>
      <c r="ER61" s="0" t="n">
        <v>0</v>
      </c>
      <c r="ES61" s="0" t="n">
        <v>0</v>
      </c>
      <c r="ET61" s="0" t="n">
        <v>0</v>
      </c>
      <c r="EU61" s="0" t="n">
        <v>0</v>
      </c>
      <c r="EV61" s="0" t="n">
        <v>0</v>
      </c>
      <c r="EW61" s="0" t="n">
        <v>0</v>
      </c>
      <c r="EX61" s="0" t="n">
        <v>0</v>
      </c>
      <c r="EY61" s="0" t="n">
        <v>0</v>
      </c>
      <c r="EZ61" s="0" t="n">
        <v>0</v>
      </c>
      <c r="FA61" s="0" t="n">
        <v>0</v>
      </c>
      <c r="FB61" s="0" t="n">
        <v>0</v>
      </c>
      <c r="FC61" s="0" t="n">
        <v>0</v>
      </c>
      <c r="FD61" s="0" t="n">
        <v>0</v>
      </c>
      <c r="FE61" s="0" t="n">
        <v>0</v>
      </c>
      <c r="FF61" s="0" t="n">
        <v>0</v>
      </c>
      <c r="FG61" s="0" t="n">
        <v>0</v>
      </c>
      <c r="FH61" s="0" t="n">
        <v>0</v>
      </c>
      <c r="FI61" s="0" t="n">
        <v>0</v>
      </c>
      <c r="FJ61" s="0" t="n">
        <v>0</v>
      </c>
      <c r="FK61" s="0" t="n">
        <v>0</v>
      </c>
      <c r="FL61" s="0" t="n">
        <v>0</v>
      </c>
      <c r="FM61" s="0" t="n">
        <v>0</v>
      </c>
      <c r="FN61" s="0" t="n">
        <v>0</v>
      </c>
      <c r="FO61" s="0" t="n">
        <v>0</v>
      </c>
      <c r="FP61" s="0" t="n">
        <v>0</v>
      </c>
      <c r="FQ61" s="0" t="n">
        <v>0</v>
      </c>
      <c r="FR61" s="0" t="n">
        <v>0</v>
      </c>
      <c r="FS61" s="0" t="n">
        <v>0</v>
      </c>
      <c r="FT61" s="0" t="n">
        <v>0</v>
      </c>
      <c r="FU61" s="0" t="n">
        <v>0</v>
      </c>
      <c r="FV61" s="0" t="n">
        <v>0</v>
      </c>
      <c r="FW61" s="0" t="n">
        <v>0</v>
      </c>
      <c r="FX61" s="0" t="n">
        <v>0</v>
      </c>
      <c r="FY61" s="0" t="n">
        <v>0</v>
      </c>
      <c r="FZ61" s="0" t="n">
        <v>0</v>
      </c>
      <c r="GA61" s="0" t="n">
        <v>0</v>
      </c>
      <c r="GB61" s="0" t="n">
        <v>0</v>
      </c>
      <c r="GC61" s="0" t="n">
        <v>0</v>
      </c>
      <c r="GD61" s="0" t="n">
        <v>0</v>
      </c>
      <c r="GE61" s="0" t="n">
        <v>0</v>
      </c>
      <c r="GF61" s="0" t="n">
        <v>1</v>
      </c>
      <c r="GG61" s="0" t="n">
        <v>0</v>
      </c>
      <c r="GH61" s="0" t="n">
        <v>0</v>
      </c>
      <c r="GI61" s="0" t="n">
        <v>0</v>
      </c>
      <c r="GJ61" s="0" t="n">
        <v>0</v>
      </c>
      <c r="GK61" s="0" t="n">
        <v>0</v>
      </c>
      <c r="GL61" s="0" t="n">
        <v>0</v>
      </c>
      <c r="GM61" s="0" t="n">
        <v>0</v>
      </c>
      <c r="GN61" s="0" t="n">
        <v>0</v>
      </c>
      <c r="GO61" s="0" t="n">
        <v>0</v>
      </c>
      <c r="GP61" s="0" t="n">
        <v>0</v>
      </c>
      <c r="GQ61" s="0" t="n">
        <v>0</v>
      </c>
    </row>
    <row r="62" customFormat="false" ht="12" hidden="false" customHeight="false" outlineLevel="0" collapsed="false">
      <c r="A62" s="0" t="n">
        <v>0</v>
      </c>
      <c r="B62" s="0" t="n">
        <v>0</v>
      </c>
      <c r="C62" s="0" t="n">
        <v>0</v>
      </c>
      <c r="D62" s="0" t="n">
        <v>0</v>
      </c>
      <c r="E62" s="0" t="n">
        <v>0</v>
      </c>
      <c r="F62" s="0" t="n">
        <v>0</v>
      </c>
      <c r="G62" s="0" t="n">
        <v>0</v>
      </c>
      <c r="H62" s="0" t="n">
        <v>0</v>
      </c>
      <c r="I62" s="0" t="n">
        <v>0</v>
      </c>
      <c r="J62" s="0" t="n">
        <v>0</v>
      </c>
      <c r="K62" s="0" t="n">
        <v>0</v>
      </c>
      <c r="L62" s="0" t="n">
        <v>0</v>
      </c>
      <c r="M62" s="0" t="n">
        <v>0</v>
      </c>
      <c r="N62" s="0" t="n">
        <v>0</v>
      </c>
      <c r="O62" s="0" t="n">
        <v>0</v>
      </c>
      <c r="P62" s="0" t="n">
        <v>0</v>
      </c>
      <c r="Q62" s="0" t="n">
        <v>0</v>
      </c>
      <c r="R62" s="0" t="n">
        <v>0</v>
      </c>
      <c r="S62" s="0" t="n">
        <v>0</v>
      </c>
      <c r="T62" s="0" t="n">
        <v>0</v>
      </c>
      <c r="U62" s="0" t="n">
        <v>0</v>
      </c>
      <c r="V62" s="0" t="n">
        <v>0</v>
      </c>
      <c r="W62" s="0" t="n">
        <v>0</v>
      </c>
      <c r="X62" s="0" t="n">
        <v>0</v>
      </c>
      <c r="Y62" s="0" t="n">
        <v>0</v>
      </c>
      <c r="Z62" s="0" t="n">
        <v>0</v>
      </c>
      <c r="AA62" s="0" t="n">
        <v>0</v>
      </c>
      <c r="AB62" s="0" t="n">
        <v>0</v>
      </c>
      <c r="AC62" s="0" t="n">
        <v>0</v>
      </c>
      <c r="AD62" s="0" t="n">
        <v>0</v>
      </c>
      <c r="AE62" s="0" t="n">
        <v>0</v>
      </c>
      <c r="AF62" s="0" t="n">
        <v>1</v>
      </c>
      <c r="AG62" s="0" t="n">
        <v>0</v>
      </c>
      <c r="AH62" s="0" t="n">
        <v>0</v>
      </c>
      <c r="AI62" s="0" t="n">
        <v>0</v>
      </c>
      <c r="AJ62" s="0" t="n">
        <v>0</v>
      </c>
      <c r="AK62" s="0" t="n">
        <v>0</v>
      </c>
      <c r="AL62" s="0" t="n">
        <v>0</v>
      </c>
      <c r="AM62" s="0" t="n">
        <v>0</v>
      </c>
      <c r="AN62" s="0" t="n">
        <v>2</v>
      </c>
      <c r="AO62" s="0" t="n">
        <v>0</v>
      </c>
      <c r="AP62" s="0" t="n">
        <v>0</v>
      </c>
      <c r="AQ62" s="0" t="n">
        <v>1</v>
      </c>
      <c r="AR62" s="0" t="n">
        <v>0</v>
      </c>
      <c r="AS62" s="0" t="n">
        <v>0</v>
      </c>
      <c r="AT62" s="0" t="n">
        <v>0</v>
      </c>
      <c r="AU62" s="0" t="n">
        <v>0</v>
      </c>
      <c r="AV62" s="0" t="n">
        <v>0</v>
      </c>
      <c r="AW62" s="0" t="n">
        <v>0</v>
      </c>
      <c r="AX62" s="0" t="n">
        <v>0</v>
      </c>
      <c r="AY62" s="0" t="n">
        <v>1</v>
      </c>
      <c r="AZ62" s="0" t="n">
        <v>5</v>
      </c>
      <c r="BA62" s="0" t="n">
        <v>0</v>
      </c>
      <c r="BB62" s="0" t="n">
        <v>0</v>
      </c>
      <c r="BC62" s="0" t="n">
        <v>0</v>
      </c>
      <c r="BD62" s="0" t="n">
        <v>0</v>
      </c>
      <c r="BE62" s="0" t="n">
        <v>0</v>
      </c>
      <c r="BF62" s="0" t="n">
        <v>1</v>
      </c>
      <c r="BG62" s="0" t="n">
        <v>0</v>
      </c>
      <c r="BH62" s="0" t="n">
        <v>0</v>
      </c>
      <c r="BI62" s="0" t="n">
        <v>3</v>
      </c>
      <c r="BJ62" s="0" t="n">
        <v>1</v>
      </c>
      <c r="BK62" s="0" t="n">
        <v>0</v>
      </c>
      <c r="BL62" s="0" t="n">
        <v>0</v>
      </c>
      <c r="BM62" s="0" t="n">
        <v>0</v>
      </c>
      <c r="BN62" s="0" t="n">
        <v>0</v>
      </c>
      <c r="BO62" s="0" t="n">
        <v>0</v>
      </c>
      <c r="BP62" s="0" t="n">
        <v>0</v>
      </c>
      <c r="BQ62" s="0" t="n">
        <v>0</v>
      </c>
      <c r="BR62" s="0" t="n">
        <v>0</v>
      </c>
      <c r="BS62" s="0" t="n">
        <v>0</v>
      </c>
      <c r="BT62" s="0" t="n">
        <v>0</v>
      </c>
      <c r="BU62" s="0" t="n">
        <v>0</v>
      </c>
      <c r="BV62" s="0" t="n">
        <v>0</v>
      </c>
      <c r="BW62" s="0" t="n">
        <v>0</v>
      </c>
      <c r="BX62" s="0" t="n">
        <v>0</v>
      </c>
      <c r="BY62" s="0" t="n">
        <v>0</v>
      </c>
      <c r="BZ62" s="0" t="n">
        <v>0</v>
      </c>
      <c r="CA62" s="0" t="n">
        <v>0</v>
      </c>
      <c r="CB62" s="0" t="n">
        <v>0</v>
      </c>
      <c r="CC62" s="0" t="n">
        <v>0</v>
      </c>
      <c r="CD62" s="0" t="n">
        <v>1</v>
      </c>
      <c r="CE62" s="0" t="n">
        <v>1</v>
      </c>
      <c r="CF62" s="0" t="n">
        <v>0</v>
      </c>
      <c r="CG62" s="0" t="n">
        <v>0</v>
      </c>
      <c r="CH62" s="0" t="n">
        <v>0</v>
      </c>
      <c r="CI62" s="0" t="n">
        <v>1</v>
      </c>
      <c r="CJ62" s="0" t="n">
        <v>0</v>
      </c>
      <c r="CK62" s="0" t="n">
        <v>0</v>
      </c>
      <c r="CL62" s="0" t="n">
        <v>0</v>
      </c>
      <c r="CM62" s="0" t="n">
        <v>0</v>
      </c>
      <c r="CN62" s="0" t="n">
        <v>0</v>
      </c>
      <c r="CO62" s="0" t="n">
        <v>3</v>
      </c>
      <c r="CP62" s="0" t="n">
        <v>0</v>
      </c>
      <c r="CQ62" s="0" t="n">
        <v>0</v>
      </c>
      <c r="CR62" s="0" t="n">
        <v>3</v>
      </c>
      <c r="CS62" s="0" t="n">
        <v>0</v>
      </c>
      <c r="CT62" s="0" t="n">
        <v>0</v>
      </c>
      <c r="CU62" s="0" t="n">
        <v>0</v>
      </c>
      <c r="CV62" s="0" t="n">
        <v>0</v>
      </c>
      <c r="CW62" s="0" t="n">
        <v>0</v>
      </c>
      <c r="CX62" s="0" t="n">
        <v>0</v>
      </c>
      <c r="CY62" s="0" t="n">
        <v>0</v>
      </c>
      <c r="CZ62" s="0" t="n">
        <v>0</v>
      </c>
      <c r="DA62" s="0" t="n">
        <v>0</v>
      </c>
      <c r="DB62" s="0" t="n">
        <v>0</v>
      </c>
      <c r="DC62" s="0" t="n">
        <v>0</v>
      </c>
      <c r="DD62" s="0" t="n">
        <v>0</v>
      </c>
      <c r="DE62" s="0" t="n">
        <v>0</v>
      </c>
      <c r="DF62" s="0" t="n">
        <v>0</v>
      </c>
      <c r="DG62" s="0" t="n">
        <v>0</v>
      </c>
      <c r="DH62" s="0" t="n">
        <v>0</v>
      </c>
      <c r="DI62" s="0" t="n">
        <v>0</v>
      </c>
      <c r="DJ62" s="0" t="n">
        <v>0</v>
      </c>
      <c r="DK62" s="0" t="n">
        <v>0</v>
      </c>
      <c r="DL62" s="0" t="n">
        <v>0</v>
      </c>
      <c r="DM62" s="0" t="n">
        <v>0</v>
      </c>
      <c r="DN62" s="0" t="n">
        <v>0</v>
      </c>
      <c r="DO62" s="0" t="n">
        <v>0</v>
      </c>
      <c r="DP62" s="0" t="n">
        <v>0</v>
      </c>
      <c r="DQ62" s="0" t="n">
        <v>0</v>
      </c>
      <c r="DR62" s="0" t="n">
        <v>0</v>
      </c>
      <c r="DS62" s="0" t="n">
        <v>0</v>
      </c>
      <c r="DT62" s="0" t="n">
        <v>0</v>
      </c>
      <c r="DU62" s="0" t="n">
        <v>0</v>
      </c>
      <c r="DV62" s="0" t="n">
        <v>0</v>
      </c>
      <c r="DW62" s="0" t="n">
        <v>0</v>
      </c>
      <c r="DX62" s="0" t="n">
        <v>0</v>
      </c>
      <c r="DY62" s="0" t="n">
        <v>3</v>
      </c>
      <c r="DZ62" s="0" t="n">
        <v>0</v>
      </c>
      <c r="EA62" s="0" t="n">
        <v>0</v>
      </c>
      <c r="EB62" s="0" t="n">
        <v>0</v>
      </c>
      <c r="EC62" s="0" t="n">
        <v>0</v>
      </c>
      <c r="ED62" s="0" t="n">
        <v>0</v>
      </c>
      <c r="EE62" s="0" t="n">
        <v>0</v>
      </c>
      <c r="EF62" s="0" t="n">
        <v>0</v>
      </c>
      <c r="EG62" s="0" t="n">
        <v>0</v>
      </c>
      <c r="EH62" s="0" t="n">
        <v>0</v>
      </c>
      <c r="EI62" s="0" t="n">
        <v>0</v>
      </c>
      <c r="EJ62" s="0" t="n">
        <v>0</v>
      </c>
      <c r="EK62" s="0" t="n">
        <v>0</v>
      </c>
      <c r="EL62" s="0" t="n">
        <v>0</v>
      </c>
      <c r="EM62" s="0" t="n">
        <v>0</v>
      </c>
      <c r="EN62" s="0" t="n">
        <v>0</v>
      </c>
      <c r="EO62" s="0" t="n">
        <v>0</v>
      </c>
      <c r="EP62" s="0" t="n">
        <v>0</v>
      </c>
      <c r="EQ62" s="0" t="n">
        <v>0</v>
      </c>
      <c r="ER62" s="0" t="n">
        <v>0</v>
      </c>
      <c r="ES62" s="0" t="n">
        <v>2</v>
      </c>
      <c r="ET62" s="0" t="n">
        <v>0</v>
      </c>
      <c r="EU62" s="0" t="n">
        <v>0</v>
      </c>
      <c r="EV62" s="0" t="n">
        <v>0</v>
      </c>
      <c r="EW62" s="0" t="n">
        <v>0</v>
      </c>
      <c r="EX62" s="0" t="n">
        <v>0</v>
      </c>
      <c r="EY62" s="0" t="n">
        <v>0</v>
      </c>
      <c r="EZ62" s="0" t="n">
        <v>0</v>
      </c>
      <c r="FA62" s="0" t="n">
        <v>0</v>
      </c>
      <c r="FB62" s="0" t="n">
        <v>0</v>
      </c>
      <c r="FC62" s="0" t="n">
        <v>0</v>
      </c>
      <c r="FD62" s="0" t="n">
        <v>0</v>
      </c>
      <c r="FE62" s="0" t="n">
        <v>0</v>
      </c>
      <c r="FF62" s="0" t="n">
        <v>0</v>
      </c>
      <c r="FG62" s="0" t="n">
        <v>0</v>
      </c>
      <c r="FH62" s="0" t="n">
        <v>0</v>
      </c>
      <c r="FI62" s="0" t="n">
        <v>0</v>
      </c>
      <c r="FJ62" s="0" t="n">
        <v>0</v>
      </c>
      <c r="FK62" s="0" t="n">
        <v>0</v>
      </c>
      <c r="FL62" s="0" t="n">
        <v>0</v>
      </c>
      <c r="FM62" s="0" t="n">
        <v>0</v>
      </c>
      <c r="FN62" s="0" t="n">
        <v>0</v>
      </c>
      <c r="FO62" s="0" t="n">
        <v>0</v>
      </c>
      <c r="FP62" s="0" t="n">
        <v>0</v>
      </c>
      <c r="FQ62" s="0" t="n">
        <v>0</v>
      </c>
      <c r="FR62" s="0" t="n">
        <v>0</v>
      </c>
      <c r="FS62" s="0" t="n">
        <v>0</v>
      </c>
      <c r="FT62" s="0" t="n">
        <v>0</v>
      </c>
      <c r="FU62" s="0" t="n">
        <v>0</v>
      </c>
      <c r="FV62" s="0" t="n">
        <v>0</v>
      </c>
      <c r="FW62" s="0" t="n">
        <v>0</v>
      </c>
      <c r="FX62" s="0" t="n">
        <v>0</v>
      </c>
      <c r="FY62" s="0" t="n">
        <v>0</v>
      </c>
      <c r="FZ62" s="0" t="n">
        <v>0</v>
      </c>
      <c r="GA62" s="0" t="n">
        <v>0</v>
      </c>
      <c r="GB62" s="0" t="n">
        <v>0</v>
      </c>
      <c r="GC62" s="0" t="n">
        <v>0</v>
      </c>
      <c r="GD62" s="0" t="n">
        <v>0</v>
      </c>
      <c r="GE62" s="0" t="n">
        <v>0</v>
      </c>
      <c r="GF62" s="0" t="n">
        <v>0</v>
      </c>
      <c r="GG62" s="0" t="n">
        <v>0</v>
      </c>
      <c r="GH62" s="0" t="n">
        <v>0</v>
      </c>
      <c r="GI62" s="0" t="n">
        <v>0</v>
      </c>
      <c r="GJ62" s="0" t="n">
        <v>0</v>
      </c>
      <c r="GK62" s="0" t="n">
        <v>0</v>
      </c>
      <c r="GL62" s="0" t="n">
        <v>0</v>
      </c>
      <c r="GM62" s="0" t="n">
        <v>0</v>
      </c>
      <c r="GN62" s="0" t="n">
        <v>0</v>
      </c>
      <c r="GO62" s="0" t="n">
        <v>0</v>
      </c>
      <c r="GP62" s="0" t="n">
        <v>0</v>
      </c>
      <c r="GQ62" s="0" t="n">
        <v>1</v>
      </c>
    </row>
    <row r="63" customFormat="false" ht="12" hidden="false" customHeight="false" outlineLevel="0" collapsed="false">
      <c r="A63" s="0" t="n">
        <v>0</v>
      </c>
      <c r="B63" s="0" t="n">
        <v>0</v>
      </c>
      <c r="C63" s="0" t="n">
        <v>0</v>
      </c>
      <c r="D63" s="0" t="n">
        <v>0</v>
      </c>
      <c r="E63" s="0" t="n">
        <v>0</v>
      </c>
      <c r="F63" s="0" t="n">
        <v>0</v>
      </c>
      <c r="G63" s="0" t="n">
        <v>0</v>
      </c>
      <c r="H63" s="0" t="n">
        <v>0</v>
      </c>
      <c r="I63" s="0" t="n">
        <v>0</v>
      </c>
      <c r="J63" s="0" t="n">
        <v>0</v>
      </c>
      <c r="K63" s="0" t="n">
        <v>0</v>
      </c>
      <c r="L63" s="0" t="n">
        <v>0</v>
      </c>
      <c r="M63" s="0" t="n">
        <v>0</v>
      </c>
      <c r="N63" s="0" t="n">
        <v>0</v>
      </c>
      <c r="O63" s="0" t="n">
        <v>0</v>
      </c>
      <c r="P63" s="0" t="n">
        <v>2</v>
      </c>
      <c r="Q63" s="0" t="n">
        <v>0</v>
      </c>
      <c r="R63" s="0" t="n">
        <v>2</v>
      </c>
      <c r="S63" s="0" t="n">
        <v>0</v>
      </c>
      <c r="T63" s="0" t="n">
        <v>0</v>
      </c>
      <c r="U63" s="0" t="n">
        <v>0</v>
      </c>
      <c r="V63" s="0" t="n">
        <v>0</v>
      </c>
      <c r="W63" s="0" t="n">
        <v>0</v>
      </c>
      <c r="X63" s="0" t="n">
        <v>0</v>
      </c>
      <c r="Y63" s="0" t="n">
        <v>0</v>
      </c>
      <c r="Z63" s="0" t="n">
        <v>0</v>
      </c>
      <c r="AA63" s="0" t="n">
        <v>0</v>
      </c>
      <c r="AB63" s="0" t="n">
        <v>0</v>
      </c>
      <c r="AC63" s="0" t="n">
        <v>0</v>
      </c>
      <c r="AD63" s="0" t="n">
        <v>0</v>
      </c>
      <c r="AE63" s="0" t="n">
        <v>0</v>
      </c>
      <c r="AF63" s="0" t="n">
        <v>0</v>
      </c>
      <c r="AG63" s="0" t="n">
        <v>2</v>
      </c>
      <c r="AH63" s="0" t="n">
        <v>0</v>
      </c>
      <c r="AI63" s="0" t="n">
        <v>0</v>
      </c>
      <c r="AJ63" s="0" t="n">
        <v>0</v>
      </c>
      <c r="AK63" s="0" t="n">
        <v>0</v>
      </c>
      <c r="AL63" s="0" t="n">
        <v>0</v>
      </c>
      <c r="AM63" s="0" t="n">
        <v>0</v>
      </c>
      <c r="AN63" s="0" t="n">
        <v>1</v>
      </c>
      <c r="AO63" s="0" t="n">
        <v>0</v>
      </c>
      <c r="AP63" s="0" t="n">
        <v>0</v>
      </c>
      <c r="AQ63" s="0" t="n">
        <v>0</v>
      </c>
      <c r="AR63" s="0" t="n">
        <v>0</v>
      </c>
      <c r="AS63" s="0" t="n">
        <v>0</v>
      </c>
      <c r="AT63" s="0" t="n">
        <v>0</v>
      </c>
      <c r="AU63" s="0" t="n">
        <v>0</v>
      </c>
      <c r="AV63" s="0" t="n">
        <v>0</v>
      </c>
      <c r="AW63" s="0" t="n">
        <v>0</v>
      </c>
      <c r="AX63" s="0" t="n">
        <v>0</v>
      </c>
      <c r="AY63" s="0" t="n">
        <v>0</v>
      </c>
      <c r="AZ63" s="0" t="n">
        <v>1</v>
      </c>
      <c r="BA63" s="0" t="n">
        <v>0</v>
      </c>
      <c r="BB63" s="0" t="n">
        <v>0</v>
      </c>
      <c r="BC63" s="0" t="n">
        <v>0</v>
      </c>
      <c r="BD63" s="0" t="n">
        <v>0</v>
      </c>
      <c r="BE63" s="0" t="n">
        <v>0</v>
      </c>
      <c r="BF63" s="0" t="n">
        <v>0</v>
      </c>
      <c r="BG63" s="0" t="n">
        <v>0</v>
      </c>
      <c r="BH63" s="0" t="n">
        <v>0</v>
      </c>
      <c r="BI63" s="0" t="n">
        <v>0</v>
      </c>
      <c r="BJ63" s="0" t="n">
        <v>0</v>
      </c>
      <c r="BK63" s="0" t="n">
        <v>0</v>
      </c>
      <c r="BL63" s="0" t="n">
        <v>0</v>
      </c>
      <c r="BM63" s="0" t="n">
        <v>0</v>
      </c>
      <c r="BN63" s="0" t="n">
        <v>0</v>
      </c>
      <c r="BO63" s="0" t="n">
        <v>0</v>
      </c>
      <c r="BP63" s="0" t="n">
        <v>0</v>
      </c>
      <c r="BQ63" s="0" t="n">
        <v>0</v>
      </c>
      <c r="BR63" s="0" t="n">
        <v>0</v>
      </c>
      <c r="BS63" s="0" t="n">
        <v>0</v>
      </c>
      <c r="BT63" s="0" t="n">
        <v>0</v>
      </c>
      <c r="BU63" s="0" t="n">
        <v>0</v>
      </c>
      <c r="BV63" s="0" t="n">
        <v>0</v>
      </c>
      <c r="BW63" s="0" t="n">
        <v>0</v>
      </c>
      <c r="BX63" s="0" t="n">
        <v>0</v>
      </c>
      <c r="BY63" s="0" t="n">
        <v>0</v>
      </c>
      <c r="BZ63" s="0" t="n">
        <v>0</v>
      </c>
      <c r="CA63" s="0" t="n">
        <v>0</v>
      </c>
      <c r="CB63" s="0" t="n">
        <v>0</v>
      </c>
      <c r="CC63" s="0" t="n">
        <v>0</v>
      </c>
      <c r="CD63" s="0" t="n">
        <v>0</v>
      </c>
      <c r="CE63" s="0" t="n">
        <v>0</v>
      </c>
      <c r="CF63" s="0" t="n">
        <v>0</v>
      </c>
      <c r="CG63" s="0" t="n">
        <v>0</v>
      </c>
      <c r="CH63" s="0" t="n">
        <v>0</v>
      </c>
      <c r="CI63" s="0" t="n">
        <v>1</v>
      </c>
      <c r="CJ63" s="0" t="n">
        <v>0</v>
      </c>
      <c r="CK63" s="0" t="n">
        <v>0</v>
      </c>
      <c r="CL63" s="0" t="n">
        <v>0</v>
      </c>
      <c r="CM63" s="0" t="n">
        <v>0</v>
      </c>
      <c r="CN63" s="0" t="n">
        <v>0</v>
      </c>
      <c r="CO63" s="0" t="n">
        <v>0</v>
      </c>
      <c r="CP63" s="0" t="n">
        <v>0</v>
      </c>
      <c r="CQ63" s="0" t="n">
        <v>0</v>
      </c>
      <c r="CR63" s="0" t="n">
        <v>0</v>
      </c>
      <c r="CS63" s="0" t="n">
        <v>0</v>
      </c>
      <c r="CT63" s="0" t="n">
        <v>2</v>
      </c>
      <c r="CU63" s="0" t="n">
        <v>0</v>
      </c>
      <c r="CV63" s="0" t="n">
        <v>0</v>
      </c>
      <c r="CW63" s="0" t="n">
        <v>0</v>
      </c>
      <c r="CX63" s="0" t="n">
        <v>0</v>
      </c>
      <c r="CY63" s="0" t="n">
        <v>0</v>
      </c>
      <c r="CZ63" s="0" t="n">
        <v>0</v>
      </c>
      <c r="DA63" s="0" t="n">
        <v>0</v>
      </c>
      <c r="DB63" s="0" t="n">
        <v>0</v>
      </c>
      <c r="DC63" s="0" t="n">
        <v>0</v>
      </c>
      <c r="DD63" s="0" t="n">
        <v>0</v>
      </c>
      <c r="DE63" s="0" t="n">
        <v>0</v>
      </c>
      <c r="DF63" s="0" t="n">
        <v>0</v>
      </c>
      <c r="DG63" s="0" t="n">
        <v>0</v>
      </c>
      <c r="DH63" s="0" t="n">
        <v>0</v>
      </c>
      <c r="DI63" s="0" t="n">
        <v>0</v>
      </c>
      <c r="DJ63" s="0" t="n">
        <v>0</v>
      </c>
      <c r="DK63" s="0" t="n">
        <v>0</v>
      </c>
      <c r="DL63" s="0" t="n">
        <v>0</v>
      </c>
      <c r="DM63" s="0" t="n">
        <v>0</v>
      </c>
      <c r="DN63" s="0" t="n">
        <v>0</v>
      </c>
      <c r="DO63" s="0" t="n">
        <v>0</v>
      </c>
      <c r="DP63" s="0" t="n">
        <v>0</v>
      </c>
      <c r="DQ63" s="0" t="n">
        <v>0</v>
      </c>
      <c r="DR63" s="0" t="n">
        <v>0</v>
      </c>
      <c r="DS63" s="0" t="n">
        <v>0</v>
      </c>
      <c r="DT63" s="0" t="n">
        <v>1</v>
      </c>
      <c r="DU63" s="0" t="n">
        <v>0</v>
      </c>
      <c r="DV63" s="0" t="n">
        <v>0</v>
      </c>
      <c r="DW63" s="0" t="n">
        <v>0</v>
      </c>
      <c r="DX63" s="0" t="n">
        <v>0</v>
      </c>
      <c r="DY63" s="0" t="n">
        <v>0</v>
      </c>
      <c r="DZ63" s="0" t="n">
        <v>0</v>
      </c>
      <c r="EA63" s="0" t="n">
        <v>0</v>
      </c>
      <c r="EB63" s="0" t="n">
        <v>0</v>
      </c>
      <c r="EC63" s="0" t="n">
        <v>0</v>
      </c>
      <c r="ED63" s="0" t="n">
        <v>0</v>
      </c>
      <c r="EE63" s="0" t="n">
        <v>0</v>
      </c>
      <c r="EF63" s="0" t="n">
        <v>0</v>
      </c>
      <c r="EG63" s="0" t="n">
        <v>0</v>
      </c>
      <c r="EH63" s="0" t="n">
        <v>0</v>
      </c>
      <c r="EI63" s="0" t="n">
        <v>0</v>
      </c>
      <c r="EJ63" s="0" t="n">
        <v>0</v>
      </c>
      <c r="EK63" s="0" t="n">
        <v>0</v>
      </c>
      <c r="EL63" s="0" t="n">
        <v>0</v>
      </c>
      <c r="EM63" s="0" t="n">
        <v>0</v>
      </c>
      <c r="EN63" s="0" t="n">
        <v>0</v>
      </c>
      <c r="EO63" s="0" t="n">
        <v>0</v>
      </c>
      <c r="EP63" s="0" t="n">
        <v>0</v>
      </c>
      <c r="EQ63" s="0" t="n">
        <v>0</v>
      </c>
      <c r="ER63" s="0" t="n">
        <v>0</v>
      </c>
      <c r="ES63" s="0" t="n">
        <v>0</v>
      </c>
      <c r="ET63" s="0" t="n">
        <v>0</v>
      </c>
      <c r="EU63" s="0" t="n">
        <v>0</v>
      </c>
      <c r="EV63" s="0" t="n">
        <v>0</v>
      </c>
      <c r="EW63" s="0" t="n">
        <v>0</v>
      </c>
      <c r="EX63" s="0" t="n">
        <v>0</v>
      </c>
      <c r="EY63" s="0" t="n">
        <v>0</v>
      </c>
      <c r="EZ63" s="0" t="n">
        <v>0</v>
      </c>
      <c r="FA63" s="0" t="n">
        <v>0</v>
      </c>
      <c r="FB63" s="0" t="n">
        <v>0</v>
      </c>
      <c r="FC63" s="0" t="n">
        <v>0</v>
      </c>
      <c r="FD63" s="0" t="n">
        <v>0</v>
      </c>
      <c r="FE63" s="0" t="n">
        <v>0</v>
      </c>
      <c r="FF63" s="0" t="n">
        <v>0</v>
      </c>
      <c r="FG63" s="0" t="n">
        <v>0</v>
      </c>
      <c r="FH63" s="0" t="n">
        <v>0</v>
      </c>
      <c r="FI63" s="0" t="n">
        <v>0</v>
      </c>
      <c r="FJ63" s="0" t="n">
        <v>0</v>
      </c>
      <c r="FK63" s="0" t="n">
        <v>0</v>
      </c>
      <c r="FL63" s="0" t="n">
        <v>0</v>
      </c>
      <c r="FM63" s="0" t="n">
        <v>0</v>
      </c>
      <c r="FN63" s="0" t="n">
        <v>0</v>
      </c>
      <c r="FO63" s="0" t="n">
        <v>0</v>
      </c>
      <c r="FP63" s="0" t="n">
        <v>0</v>
      </c>
      <c r="FQ63" s="0" t="n">
        <v>0</v>
      </c>
      <c r="FR63" s="0" t="n">
        <v>0</v>
      </c>
      <c r="FS63" s="0" t="n">
        <v>0</v>
      </c>
      <c r="FT63" s="0" t="n">
        <v>0</v>
      </c>
      <c r="FU63" s="0" t="n">
        <v>0</v>
      </c>
      <c r="FV63" s="0" t="n">
        <v>1</v>
      </c>
      <c r="FW63" s="0" t="n">
        <v>0</v>
      </c>
      <c r="FX63" s="0" t="n">
        <v>0</v>
      </c>
      <c r="FY63" s="0" t="n">
        <v>0</v>
      </c>
      <c r="FZ63" s="0" t="n">
        <v>0</v>
      </c>
      <c r="GA63" s="0" t="n">
        <v>0</v>
      </c>
      <c r="GB63" s="0" t="n">
        <v>0</v>
      </c>
      <c r="GC63" s="0" t="n">
        <v>0</v>
      </c>
      <c r="GD63" s="0" t="n">
        <v>0</v>
      </c>
      <c r="GE63" s="0" t="n">
        <v>0</v>
      </c>
      <c r="GF63" s="0" t="n">
        <v>0</v>
      </c>
      <c r="GG63" s="0" t="n">
        <v>0</v>
      </c>
      <c r="GH63" s="0" t="n">
        <v>4</v>
      </c>
      <c r="GI63" s="0" t="n">
        <v>0</v>
      </c>
      <c r="GJ63" s="0" t="n">
        <v>0</v>
      </c>
      <c r="GK63" s="0" t="n">
        <v>0</v>
      </c>
      <c r="GL63" s="0" t="n">
        <v>0</v>
      </c>
      <c r="GM63" s="0" t="n">
        <v>0</v>
      </c>
      <c r="GN63" s="0" t="n">
        <v>0</v>
      </c>
      <c r="GO63" s="0" t="n">
        <v>0</v>
      </c>
      <c r="GP63" s="0" t="n">
        <v>0</v>
      </c>
      <c r="GQ63" s="0" t="n">
        <v>0</v>
      </c>
    </row>
    <row r="64" customFormat="false" ht="12" hidden="false" customHeight="false" outlineLevel="0" collapsed="false">
      <c r="A64" s="0" t="n">
        <v>0</v>
      </c>
      <c r="B64" s="0" t="n">
        <v>0</v>
      </c>
      <c r="C64" s="0" t="n">
        <v>0</v>
      </c>
      <c r="D64" s="0" t="n">
        <v>0</v>
      </c>
      <c r="E64" s="0" t="n">
        <v>0</v>
      </c>
      <c r="F64" s="0" t="n">
        <v>0</v>
      </c>
      <c r="G64" s="0" t="n">
        <v>0</v>
      </c>
      <c r="H64" s="0" t="n">
        <v>0</v>
      </c>
      <c r="I64" s="0" t="n">
        <v>0</v>
      </c>
      <c r="J64" s="0" t="n">
        <v>0</v>
      </c>
      <c r="K64" s="0" t="n">
        <v>0</v>
      </c>
      <c r="L64" s="0" t="n">
        <v>0</v>
      </c>
      <c r="M64" s="0" t="n">
        <v>0</v>
      </c>
      <c r="N64" s="0" t="n">
        <v>0</v>
      </c>
      <c r="O64" s="0" t="n">
        <v>0</v>
      </c>
      <c r="P64" s="0" t="n">
        <v>0</v>
      </c>
      <c r="Q64" s="0" t="n">
        <v>0</v>
      </c>
      <c r="R64" s="0" t="n">
        <v>0</v>
      </c>
      <c r="S64" s="0" t="n">
        <v>0</v>
      </c>
      <c r="T64" s="0" t="n">
        <v>0</v>
      </c>
      <c r="U64" s="0" t="n">
        <v>0</v>
      </c>
      <c r="V64" s="0" t="n">
        <v>0</v>
      </c>
      <c r="W64" s="0" t="n">
        <v>0</v>
      </c>
      <c r="X64" s="0" t="n">
        <v>0</v>
      </c>
      <c r="Y64" s="0" t="n">
        <v>0</v>
      </c>
      <c r="Z64" s="0" t="n">
        <v>0</v>
      </c>
      <c r="AA64" s="0" t="n">
        <v>0</v>
      </c>
      <c r="AB64" s="0" t="n">
        <v>0</v>
      </c>
      <c r="AC64" s="0" t="n">
        <v>0</v>
      </c>
      <c r="AD64" s="0" t="n">
        <v>0</v>
      </c>
      <c r="AE64" s="0" t="n">
        <v>0</v>
      </c>
      <c r="AF64" s="0" t="n">
        <v>0</v>
      </c>
      <c r="AG64" s="0" t="n">
        <v>0</v>
      </c>
      <c r="AH64" s="0" t="n">
        <v>1</v>
      </c>
      <c r="AI64" s="0" t="n">
        <v>0</v>
      </c>
      <c r="AJ64" s="0" t="n">
        <v>1</v>
      </c>
      <c r="AK64" s="0" t="n">
        <v>0</v>
      </c>
      <c r="AL64" s="0" t="n">
        <v>0</v>
      </c>
      <c r="AM64" s="0" t="n">
        <v>0</v>
      </c>
      <c r="AN64" s="0" t="n">
        <v>1</v>
      </c>
      <c r="AO64" s="0" t="n">
        <v>1</v>
      </c>
      <c r="AP64" s="0" t="n">
        <v>0</v>
      </c>
      <c r="AQ64" s="0" t="n">
        <v>0</v>
      </c>
      <c r="AR64" s="0" t="n">
        <v>0</v>
      </c>
      <c r="AS64" s="0" t="n">
        <v>0</v>
      </c>
      <c r="AT64" s="0" t="n">
        <v>0</v>
      </c>
      <c r="AU64" s="0" t="n">
        <v>0</v>
      </c>
      <c r="AV64" s="0" t="n">
        <v>0</v>
      </c>
      <c r="AW64" s="0" t="n">
        <v>0</v>
      </c>
      <c r="AX64" s="0" t="n">
        <v>0</v>
      </c>
      <c r="AY64" s="0" t="n">
        <v>0</v>
      </c>
      <c r="AZ64" s="0" t="n">
        <v>0</v>
      </c>
      <c r="BA64" s="0" t="n">
        <v>0</v>
      </c>
      <c r="BB64" s="0" t="n">
        <v>0</v>
      </c>
      <c r="BC64" s="0" t="n">
        <v>0</v>
      </c>
      <c r="BD64" s="0" t="n">
        <v>0</v>
      </c>
      <c r="BE64" s="0" t="n">
        <v>0</v>
      </c>
      <c r="BF64" s="0" t="n">
        <v>0</v>
      </c>
      <c r="BG64" s="0" t="n">
        <v>0</v>
      </c>
      <c r="BH64" s="0" t="n">
        <v>0</v>
      </c>
      <c r="BI64" s="0" t="n">
        <v>1</v>
      </c>
      <c r="BJ64" s="0" t="n">
        <v>0</v>
      </c>
      <c r="BK64" s="0" t="n">
        <v>0</v>
      </c>
      <c r="BL64" s="0" t="n">
        <v>0</v>
      </c>
      <c r="BM64" s="0" t="n">
        <v>0</v>
      </c>
      <c r="BN64" s="0" t="n">
        <v>0</v>
      </c>
      <c r="BO64" s="0" t="n">
        <v>0</v>
      </c>
      <c r="BP64" s="0" t="n">
        <v>0</v>
      </c>
      <c r="BQ64" s="0" t="n">
        <v>0</v>
      </c>
      <c r="BR64" s="0" t="n">
        <v>0</v>
      </c>
      <c r="BS64" s="0" t="n">
        <v>0</v>
      </c>
      <c r="BT64" s="0" t="n">
        <v>0</v>
      </c>
      <c r="BU64" s="0" t="n">
        <v>0</v>
      </c>
      <c r="BV64" s="0" t="n">
        <v>0</v>
      </c>
      <c r="BW64" s="0" t="n">
        <v>0</v>
      </c>
      <c r="BX64" s="0" t="n">
        <v>0</v>
      </c>
      <c r="BY64" s="0" t="n">
        <v>0</v>
      </c>
      <c r="BZ64" s="0" t="n">
        <v>0</v>
      </c>
      <c r="CA64" s="0" t="n">
        <v>0</v>
      </c>
      <c r="CB64" s="0" t="n">
        <v>0</v>
      </c>
      <c r="CC64" s="0" t="n">
        <v>0</v>
      </c>
      <c r="CD64" s="0" t="n">
        <v>0</v>
      </c>
      <c r="CE64" s="0" t="n">
        <v>1</v>
      </c>
      <c r="CF64" s="0" t="n">
        <v>0</v>
      </c>
      <c r="CG64" s="0" t="n">
        <v>0</v>
      </c>
      <c r="CH64" s="0" t="n">
        <v>0</v>
      </c>
      <c r="CI64" s="0" t="n">
        <v>0</v>
      </c>
      <c r="CJ64" s="0" t="n">
        <v>0</v>
      </c>
      <c r="CK64" s="0" t="n">
        <v>0</v>
      </c>
      <c r="CL64" s="0" t="n">
        <v>0</v>
      </c>
      <c r="CM64" s="0" t="n">
        <v>0</v>
      </c>
      <c r="CN64" s="0" t="n">
        <v>0</v>
      </c>
      <c r="CO64" s="0" t="n">
        <v>0</v>
      </c>
      <c r="CP64" s="0" t="n">
        <v>0</v>
      </c>
      <c r="CQ64" s="0" t="n">
        <v>0</v>
      </c>
      <c r="CR64" s="0" t="n">
        <v>0</v>
      </c>
      <c r="CS64" s="0" t="n">
        <v>0</v>
      </c>
      <c r="CT64" s="0" t="n">
        <v>1</v>
      </c>
      <c r="CU64" s="0" t="n">
        <v>0</v>
      </c>
      <c r="CV64" s="0" t="n">
        <v>0</v>
      </c>
      <c r="CW64" s="0" t="n">
        <v>0</v>
      </c>
      <c r="CX64" s="0" t="n">
        <v>0</v>
      </c>
      <c r="CY64" s="0" t="n">
        <v>0</v>
      </c>
      <c r="CZ64" s="0" t="n">
        <v>0</v>
      </c>
      <c r="DA64" s="0" t="n">
        <v>0</v>
      </c>
      <c r="DB64" s="0" t="n">
        <v>2</v>
      </c>
      <c r="DC64" s="0" t="n">
        <v>0</v>
      </c>
      <c r="DD64" s="0" t="n">
        <v>0</v>
      </c>
      <c r="DE64" s="0" t="n">
        <v>0</v>
      </c>
      <c r="DF64" s="0" t="n">
        <v>0</v>
      </c>
      <c r="DG64" s="0" t="n">
        <v>0</v>
      </c>
      <c r="DH64" s="0" t="n">
        <v>0</v>
      </c>
      <c r="DI64" s="0" t="n">
        <v>0</v>
      </c>
      <c r="DJ64" s="0" t="n">
        <v>0</v>
      </c>
      <c r="DK64" s="0" t="n">
        <v>0</v>
      </c>
      <c r="DL64" s="0" t="n">
        <v>0</v>
      </c>
      <c r="DM64" s="0" t="n">
        <v>0</v>
      </c>
      <c r="DN64" s="0" t="n">
        <v>0</v>
      </c>
      <c r="DO64" s="0" t="n">
        <v>0</v>
      </c>
      <c r="DP64" s="0" t="n">
        <v>0</v>
      </c>
      <c r="DQ64" s="0" t="n">
        <v>0</v>
      </c>
      <c r="DR64" s="0" t="n">
        <v>0</v>
      </c>
      <c r="DS64" s="0" t="n">
        <v>0</v>
      </c>
      <c r="DT64" s="0" t="n">
        <v>0</v>
      </c>
      <c r="DU64" s="0" t="n">
        <v>0</v>
      </c>
      <c r="DV64" s="0" t="n">
        <v>0</v>
      </c>
      <c r="DW64" s="0" t="n">
        <v>0</v>
      </c>
      <c r="DX64" s="0" t="n">
        <v>0</v>
      </c>
      <c r="DY64" s="0" t="n">
        <v>0</v>
      </c>
      <c r="DZ64" s="0" t="n">
        <v>0</v>
      </c>
      <c r="EA64" s="0" t="n">
        <v>0</v>
      </c>
      <c r="EB64" s="0" t="n">
        <v>0</v>
      </c>
      <c r="EC64" s="0" t="n">
        <v>0</v>
      </c>
      <c r="ED64" s="0" t="n">
        <v>0</v>
      </c>
      <c r="EE64" s="0" t="n">
        <v>0</v>
      </c>
      <c r="EF64" s="0" t="n">
        <v>0</v>
      </c>
      <c r="EG64" s="0" t="n">
        <v>0</v>
      </c>
      <c r="EH64" s="0" t="n">
        <v>0</v>
      </c>
      <c r="EI64" s="0" t="n">
        <v>0</v>
      </c>
      <c r="EJ64" s="0" t="n">
        <v>0</v>
      </c>
      <c r="EK64" s="0" t="n">
        <v>0</v>
      </c>
      <c r="EL64" s="0" t="n">
        <v>0</v>
      </c>
      <c r="EM64" s="0" t="n">
        <v>0</v>
      </c>
      <c r="EN64" s="0" t="n">
        <v>0</v>
      </c>
      <c r="EO64" s="0" t="n">
        <v>0</v>
      </c>
      <c r="EP64" s="0" t="n">
        <v>0</v>
      </c>
      <c r="EQ64" s="0" t="n">
        <v>0</v>
      </c>
      <c r="ER64" s="0" t="n">
        <v>0</v>
      </c>
      <c r="ES64" s="0" t="n">
        <v>0</v>
      </c>
      <c r="ET64" s="0" t="n">
        <v>0</v>
      </c>
      <c r="EU64" s="0" t="n">
        <v>0</v>
      </c>
      <c r="EV64" s="0" t="n">
        <v>0</v>
      </c>
      <c r="EW64" s="0" t="n">
        <v>0</v>
      </c>
      <c r="EX64" s="0" t="n">
        <v>0</v>
      </c>
      <c r="EY64" s="0" t="n">
        <v>0</v>
      </c>
      <c r="EZ64" s="0" t="n">
        <v>0</v>
      </c>
      <c r="FA64" s="0" t="n">
        <v>0</v>
      </c>
      <c r="FB64" s="0" t="n">
        <v>0</v>
      </c>
      <c r="FC64" s="0" t="n">
        <v>0</v>
      </c>
      <c r="FD64" s="0" t="n">
        <v>0</v>
      </c>
      <c r="FE64" s="0" t="n">
        <v>0</v>
      </c>
      <c r="FF64" s="0" t="n">
        <v>0</v>
      </c>
      <c r="FG64" s="0" t="n">
        <v>0</v>
      </c>
      <c r="FH64" s="0" t="n">
        <v>0</v>
      </c>
      <c r="FI64" s="0" t="n">
        <v>0</v>
      </c>
      <c r="FJ64" s="0" t="n">
        <v>0</v>
      </c>
      <c r="FK64" s="0" t="n">
        <v>2</v>
      </c>
      <c r="FL64" s="0" t="n">
        <v>0</v>
      </c>
      <c r="FM64" s="0" t="n">
        <v>0</v>
      </c>
      <c r="FN64" s="0" t="n">
        <v>0</v>
      </c>
      <c r="FO64" s="0" t="n">
        <v>0</v>
      </c>
      <c r="FP64" s="0" t="n">
        <v>0</v>
      </c>
      <c r="FQ64" s="0" t="n">
        <v>0</v>
      </c>
      <c r="FR64" s="0" t="n">
        <v>0</v>
      </c>
      <c r="FS64" s="0" t="n">
        <v>0</v>
      </c>
      <c r="FT64" s="0" t="n">
        <v>0</v>
      </c>
      <c r="FU64" s="0" t="n">
        <v>0</v>
      </c>
      <c r="FV64" s="0" t="n">
        <v>0</v>
      </c>
      <c r="FW64" s="0" t="n">
        <v>0</v>
      </c>
      <c r="FX64" s="0" t="n">
        <v>0</v>
      </c>
      <c r="FY64" s="0" t="n">
        <v>0</v>
      </c>
      <c r="FZ64" s="0" t="n">
        <v>0</v>
      </c>
      <c r="GA64" s="0" t="n">
        <v>0</v>
      </c>
      <c r="GB64" s="0" t="n">
        <v>0</v>
      </c>
      <c r="GC64" s="0" t="n">
        <v>0</v>
      </c>
      <c r="GD64" s="0" t="n">
        <v>0</v>
      </c>
      <c r="GE64" s="0" t="n">
        <v>0</v>
      </c>
      <c r="GF64" s="0" t="n">
        <v>0</v>
      </c>
      <c r="GG64" s="0" t="n">
        <v>0</v>
      </c>
      <c r="GH64" s="0" t="n">
        <v>0</v>
      </c>
      <c r="GI64" s="0" t="n">
        <v>0</v>
      </c>
      <c r="GJ64" s="0" t="n">
        <v>0</v>
      </c>
      <c r="GK64" s="0" t="n">
        <v>0</v>
      </c>
      <c r="GL64" s="0" t="n">
        <v>0</v>
      </c>
      <c r="GM64" s="0" t="n">
        <v>0</v>
      </c>
      <c r="GN64" s="0" t="n">
        <v>0</v>
      </c>
      <c r="GO64" s="0" t="n">
        <v>0</v>
      </c>
      <c r="GP64" s="0" t="n">
        <v>0</v>
      </c>
      <c r="GQ64" s="0" t="n">
        <v>0</v>
      </c>
    </row>
    <row r="65" customFormat="false" ht="12" hidden="false" customHeight="false" outlineLevel="0" collapsed="false">
      <c r="A65" s="0" t="n">
        <v>0</v>
      </c>
      <c r="B65" s="0" t="n">
        <v>0</v>
      </c>
      <c r="C65" s="0" t="n">
        <v>0</v>
      </c>
      <c r="D65" s="0" t="n">
        <v>0</v>
      </c>
      <c r="E65" s="0" t="n">
        <v>0</v>
      </c>
      <c r="F65" s="0" t="n">
        <v>0</v>
      </c>
      <c r="G65" s="0" t="n">
        <v>0</v>
      </c>
      <c r="H65" s="0" t="n">
        <v>0</v>
      </c>
      <c r="I65" s="0" t="n">
        <v>0</v>
      </c>
      <c r="J65" s="0" t="n">
        <v>0</v>
      </c>
      <c r="K65" s="0" t="n">
        <v>0</v>
      </c>
      <c r="L65" s="0" t="n">
        <v>0</v>
      </c>
      <c r="M65" s="0" t="n">
        <v>0</v>
      </c>
      <c r="N65" s="0" t="n">
        <v>0</v>
      </c>
      <c r="O65" s="0" t="n">
        <v>0</v>
      </c>
      <c r="P65" s="0" t="n">
        <v>0</v>
      </c>
      <c r="Q65" s="0" t="n">
        <v>0</v>
      </c>
      <c r="R65" s="0" t="n">
        <v>0</v>
      </c>
      <c r="S65" s="0" t="n">
        <v>0</v>
      </c>
      <c r="T65" s="0" t="n">
        <v>0</v>
      </c>
      <c r="U65" s="0" t="n">
        <v>0</v>
      </c>
      <c r="V65" s="0" t="n">
        <v>0</v>
      </c>
      <c r="W65" s="0" t="n">
        <v>0</v>
      </c>
      <c r="X65" s="0" t="n">
        <v>0</v>
      </c>
      <c r="Y65" s="0" t="n">
        <v>0</v>
      </c>
      <c r="Z65" s="0" t="n">
        <v>0</v>
      </c>
      <c r="AA65" s="0" t="n">
        <v>0</v>
      </c>
      <c r="AB65" s="0" t="n">
        <v>0</v>
      </c>
      <c r="AC65" s="0" t="n">
        <v>3</v>
      </c>
      <c r="AD65" s="0" t="n">
        <v>0</v>
      </c>
      <c r="AE65" s="0" t="n">
        <v>0</v>
      </c>
      <c r="AF65" s="0" t="n">
        <v>0</v>
      </c>
      <c r="AG65" s="0" t="n">
        <v>0</v>
      </c>
      <c r="AH65" s="0" t="n">
        <v>0</v>
      </c>
      <c r="AI65" s="0" t="n">
        <v>0</v>
      </c>
      <c r="AJ65" s="0" t="n">
        <v>0</v>
      </c>
      <c r="AK65" s="0" t="n">
        <v>0</v>
      </c>
      <c r="AL65" s="0" t="n">
        <v>0</v>
      </c>
      <c r="AM65" s="0" t="n">
        <v>0</v>
      </c>
      <c r="AN65" s="0" t="n">
        <v>3</v>
      </c>
      <c r="AO65" s="0" t="n">
        <v>0</v>
      </c>
      <c r="AP65" s="0" t="n">
        <v>0</v>
      </c>
      <c r="AQ65" s="0" t="n">
        <v>0</v>
      </c>
      <c r="AR65" s="0" t="n">
        <v>0</v>
      </c>
      <c r="AS65" s="0" t="n">
        <v>0</v>
      </c>
      <c r="AT65" s="0" t="n">
        <v>0</v>
      </c>
      <c r="AU65" s="0" t="n">
        <v>0</v>
      </c>
      <c r="AV65" s="0" t="n">
        <v>0</v>
      </c>
      <c r="AW65" s="0" t="n">
        <v>0</v>
      </c>
      <c r="AX65" s="0" t="n">
        <v>0</v>
      </c>
      <c r="AY65" s="0" t="n">
        <v>0</v>
      </c>
      <c r="AZ65" s="0" t="n">
        <v>0</v>
      </c>
      <c r="BA65" s="0" t="n">
        <v>0</v>
      </c>
      <c r="BB65" s="0" t="n">
        <v>0</v>
      </c>
      <c r="BC65" s="0" t="n">
        <v>0</v>
      </c>
      <c r="BD65" s="0" t="n">
        <v>0</v>
      </c>
      <c r="BE65" s="0" t="n">
        <v>0</v>
      </c>
      <c r="BF65" s="0" t="n">
        <v>1</v>
      </c>
      <c r="BG65" s="0" t="n">
        <v>0</v>
      </c>
      <c r="BH65" s="0" t="n">
        <v>0</v>
      </c>
      <c r="BI65" s="0" t="n">
        <v>1</v>
      </c>
      <c r="BJ65" s="0" t="n">
        <v>1</v>
      </c>
      <c r="BK65" s="0" t="n">
        <v>0</v>
      </c>
      <c r="BL65" s="0" t="n">
        <v>0</v>
      </c>
      <c r="BM65" s="0" t="n">
        <v>0</v>
      </c>
      <c r="BN65" s="0" t="n">
        <v>0</v>
      </c>
      <c r="BO65" s="0" t="n">
        <v>0</v>
      </c>
      <c r="BP65" s="0" t="n">
        <v>0</v>
      </c>
      <c r="BQ65" s="0" t="n">
        <v>0</v>
      </c>
      <c r="BR65" s="0" t="n">
        <v>0</v>
      </c>
      <c r="BS65" s="0" t="n">
        <v>0</v>
      </c>
      <c r="BT65" s="0" t="n">
        <v>0</v>
      </c>
      <c r="BU65" s="0" t="n">
        <v>0</v>
      </c>
      <c r="BV65" s="0" t="n">
        <v>0</v>
      </c>
      <c r="BW65" s="0" t="n">
        <v>0</v>
      </c>
      <c r="BX65" s="0" t="n">
        <v>1</v>
      </c>
      <c r="BY65" s="0" t="n">
        <v>1</v>
      </c>
      <c r="BZ65" s="0" t="n">
        <v>0</v>
      </c>
      <c r="CA65" s="0" t="n">
        <v>0</v>
      </c>
      <c r="CB65" s="0" t="n">
        <v>0</v>
      </c>
      <c r="CC65" s="0" t="n">
        <v>0</v>
      </c>
      <c r="CD65" s="0" t="n">
        <v>0</v>
      </c>
      <c r="CE65" s="0" t="n">
        <v>0</v>
      </c>
      <c r="CF65" s="0" t="n">
        <v>0</v>
      </c>
      <c r="CG65" s="0" t="n">
        <v>0</v>
      </c>
      <c r="CH65" s="0" t="n">
        <v>0</v>
      </c>
      <c r="CI65" s="0" t="n">
        <v>0</v>
      </c>
      <c r="CJ65" s="0" t="n">
        <v>0</v>
      </c>
      <c r="CK65" s="0" t="n">
        <v>0</v>
      </c>
      <c r="CL65" s="0" t="n">
        <v>0</v>
      </c>
      <c r="CM65" s="0" t="n">
        <v>0</v>
      </c>
      <c r="CN65" s="0" t="n">
        <v>0</v>
      </c>
      <c r="CO65" s="0" t="n">
        <v>2</v>
      </c>
      <c r="CP65" s="0" t="n">
        <v>0</v>
      </c>
      <c r="CQ65" s="0" t="n">
        <v>2</v>
      </c>
      <c r="CR65" s="0" t="n">
        <v>0</v>
      </c>
      <c r="CS65" s="0" t="n">
        <v>0</v>
      </c>
      <c r="CT65" s="0" t="n">
        <v>0</v>
      </c>
      <c r="CU65" s="0" t="n">
        <v>0</v>
      </c>
      <c r="CV65" s="0" t="n">
        <v>0</v>
      </c>
      <c r="CW65" s="0" t="n">
        <v>0</v>
      </c>
      <c r="CX65" s="0" t="n">
        <v>0</v>
      </c>
      <c r="CY65" s="0" t="n">
        <v>0</v>
      </c>
      <c r="CZ65" s="0" t="n">
        <v>0</v>
      </c>
      <c r="DA65" s="0" t="n">
        <v>2</v>
      </c>
      <c r="DB65" s="0" t="n">
        <v>0</v>
      </c>
      <c r="DC65" s="0" t="n">
        <v>0</v>
      </c>
      <c r="DD65" s="0" t="n">
        <v>0</v>
      </c>
      <c r="DE65" s="0" t="n">
        <v>0</v>
      </c>
      <c r="DF65" s="0" t="n">
        <v>0</v>
      </c>
      <c r="DG65" s="0" t="n">
        <v>0</v>
      </c>
      <c r="DH65" s="0" t="n">
        <v>0</v>
      </c>
      <c r="DI65" s="0" t="n">
        <v>0</v>
      </c>
      <c r="DJ65" s="0" t="n">
        <v>0</v>
      </c>
      <c r="DK65" s="0" t="n">
        <v>0</v>
      </c>
      <c r="DL65" s="0" t="n">
        <v>0</v>
      </c>
      <c r="DM65" s="0" t="n">
        <v>0</v>
      </c>
      <c r="DN65" s="0" t="n">
        <v>0</v>
      </c>
      <c r="DO65" s="0" t="n">
        <v>0</v>
      </c>
      <c r="DP65" s="0" t="n">
        <v>0</v>
      </c>
      <c r="DQ65" s="0" t="n">
        <v>0</v>
      </c>
      <c r="DR65" s="0" t="n">
        <v>0</v>
      </c>
      <c r="DS65" s="0" t="n">
        <v>0</v>
      </c>
      <c r="DT65" s="0" t="n">
        <v>0</v>
      </c>
      <c r="DU65" s="0" t="n">
        <v>0</v>
      </c>
      <c r="DV65" s="0" t="n">
        <v>0</v>
      </c>
      <c r="DW65" s="0" t="n">
        <v>0</v>
      </c>
      <c r="DX65" s="0" t="n">
        <v>0</v>
      </c>
      <c r="DY65" s="0" t="n">
        <v>3</v>
      </c>
      <c r="DZ65" s="0" t="n">
        <v>0</v>
      </c>
      <c r="EA65" s="0" t="n">
        <v>0</v>
      </c>
      <c r="EB65" s="0" t="n">
        <v>0</v>
      </c>
      <c r="EC65" s="0" t="n">
        <v>0</v>
      </c>
      <c r="ED65" s="0" t="n">
        <v>0</v>
      </c>
      <c r="EE65" s="0" t="n">
        <v>0</v>
      </c>
      <c r="EF65" s="0" t="n">
        <v>0</v>
      </c>
      <c r="EG65" s="0" t="n">
        <v>0</v>
      </c>
      <c r="EH65" s="0" t="n">
        <v>0</v>
      </c>
      <c r="EI65" s="0" t="n">
        <v>0</v>
      </c>
      <c r="EJ65" s="0" t="n">
        <v>0</v>
      </c>
      <c r="EK65" s="0" t="n">
        <v>0</v>
      </c>
      <c r="EL65" s="0" t="n">
        <v>2</v>
      </c>
      <c r="EM65" s="0" t="n">
        <v>0</v>
      </c>
      <c r="EN65" s="0" t="n">
        <v>0</v>
      </c>
      <c r="EO65" s="0" t="n">
        <v>0</v>
      </c>
      <c r="EP65" s="0" t="n">
        <v>0</v>
      </c>
      <c r="EQ65" s="0" t="n">
        <v>0</v>
      </c>
      <c r="ER65" s="0" t="n">
        <v>0</v>
      </c>
      <c r="ES65" s="0" t="n">
        <v>0</v>
      </c>
      <c r="ET65" s="0" t="n">
        <v>0</v>
      </c>
      <c r="EU65" s="0" t="n">
        <v>0</v>
      </c>
      <c r="EV65" s="0" t="n">
        <v>0</v>
      </c>
      <c r="EW65" s="0" t="n">
        <v>0</v>
      </c>
      <c r="EX65" s="0" t="n">
        <v>0</v>
      </c>
      <c r="EY65" s="0" t="n">
        <v>0</v>
      </c>
      <c r="EZ65" s="0" t="n">
        <v>0</v>
      </c>
      <c r="FA65" s="0" t="n">
        <v>0</v>
      </c>
      <c r="FB65" s="0" t="n">
        <v>0</v>
      </c>
      <c r="FC65" s="0" t="n">
        <v>0</v>
      </c>
      <c r="FD65" s="0" t="n">
        <v>0</v>
      </c>
      <c r="FE65" s="0" t="n">
        <v>0</v>
      </c>
      <c r="FF65" s="0" t="n">
        <v>0</v>
      </c>
      <c r="FG65" s="0" t="n">
        <v>0</v>
      </c>
      <c r="FH65" s="0" t="n">
        <v>0</v>
      </c>
      <c r="FI65" s="0" t="n">
        <v>0</v>
      </c>
      <c r="FJ65" s="0" t="n">
        <v>0</v>
      </c>
      <c r="FK65" s="0" t="n">
        <v>0</v>
      </c>
      <c r="FL65" s="0" t="n">
        <v>0</v>
      </c>
      <c r="FM65" s="0" t="n">
        <v>0</v>
      </c>
      <c r="FN65" s="0" t="n">
        <v>0</v>
      </c>
      <c r="FO65" s="0" t="n">
        <v>0</v>
      </c>
      <c r="FP65" s="0" t="n">
        <v>0</v>
      </c>
      <c r="FQ65" s="0" t="n">
        <v>0</v>
      </c>
      <c r="FR65" s="0" t="n">
        <v>0</v>
      </c>
      <c r="FS65" s="0" t="n">
        <v>0</v>
      </c>
      <c r="FT65" s="0" t="n">
        <v>0</v>
      </c>
      <c r="FU65" s="0" t="n">
        <v>0</v>
      </c>
      <c r="FV65" s="0" t="n">
        <v>0</v>
      </c>
      <c r="FW65" s="0" t="n">
        <v>0</v>
      </c>
      <c r="FX65" s="0" t="n">
        <v>0</v>
      </c>
      <c r="FY65" s="0" t="n">
        <v>0</v>
      </c>
      <c r="FZ65" s="0" t="n">
        <v>0</v>
      </c>
      <c r="GA65" s="0" t="n">
        <v>0</v>
      </c>
      <c r="GB65" s="0" t="n">
        <v>0</v>
      </c>
      <c r="GC65" s="0" t="n">
        <v>0</v>
      </c>
      <c r="GD65" s="0" t="n">
        <v>0</v>
      </c>
      <c r="GE65" s="0" t="n">
        <v>0</v>
      </c>
      <c r="GF65" s="0" t="n">
        <v>0</v>
      </c>
      <c r="GG65" s="0" t="n">
        <v>0</v>
      </c>
      <c r="GH65" s="0" t="n">
        <v>0</v>
      </c>
      <c r="GI65" s="0" t="n">
        <v>0</v>
      </c>
      <c r="GJ65" s="0" t="n">
        <v>0</v>
      </c>
      <c r="GK65" s="0" t="n">
        <v>0</v>
      </c>
      <c r="GL65" s="0" t="n">
        <v>0</v>
      </c>
      <c r="GM65" s="0" t="n">
        <v>0</v>
      </c>
      <c r="GN65" s="0" t="n">
        <v>0</v>
      </c>
      <c r="GO65" s="0" t="n">
        <v>0</v>
      </c>
      <c r="GP65" s="0" t="n">
        <v>0</v>
      </c>
      <c r="GQ65" s="0" t="n">
        <v>0</v>
      </c>
    </row>
    <row r="66" customFormat="false" ht="12" hidden="false" customHeight="false" outlineLevel="0" collapsed="false">
      <c r="A66" s="0" t="n">
        <v>0</v>
      </c>
      <c r="B66" s="0" t="n">
        <v>0</v>
      </c>
      <c r="C66" s="0" t="n">
        <v>0</v>
      </c>
      <c r="D66" s="0" t="n">
        <v>0</v>
      </c>
      <c r="E66" s="0" t="n">
        <v>0</v>
      </c>
      <c r="F66" s="0" t="n">
        <v>0</v>
      </c>
      <c r="G66" s="0" t="n">
        <v>0</v>
      </c>
      <c r="H66" s="0" t="n">
        <v>0</v>
      </c>
      <c r="I66" s="0" t="n">
        <v>0</v>
      </c>
      <c r="J66" s="0" t="n">
        <v>0</v>
      </c>
      <c r="K66" s="0" t="n">
        <v>0</v>
      </c>
      <c r="L66" s="0" t="n">
        <v>0</v>
      </c>
      <c r="M66" s="0" t="n">
        <v>0</v>
      </c>
      <c r="N66" s="0" t="n">
        <v>0</v>
      </c>
      <c r="O66" s="0" t="n">
        <v>0</v>
      </c>
      <c r="P66" s="0" t="n">
        <v>0</v>
      </c>
      <c r="Q66" s="0" t="n">
        <v>0</v>
      </c>
      <c r="R66" s="0" t="n">
        <v>0</v>
      </c>
      <c r="S66" s="0" t="n">
        <v>0</v>
      </c>
      <c r="T66" s="0" t="n">
        <v>0</v>
      </c>
      <c r="U66" s="0" t="n">
        <v>0</v>
      </c>
      <c r="V66" s="0" t="n">
        <v>0</v>
      </c>
      <c r="W66" s="0" t="n">
        <v>0</v>
      </c>
      <c r="X66" s="0" t="n">
        <v>0</v>
      </c>
      <c r="Y66" s="0" t="n">
        <v>0</v>
      </c>
      <c r="Z66" s="0" t="n">
        <v>0</v>
      </c>
      <c r="AA66" s="0" t="n">
        <v>0</v>
      </c>
      <c r="AB66" s="0" t="n">
        <v>0</v>
      </c>
      <c r="AC66" s="0" t="n">
        <v>0</v>
      </c>
      <c r="AD66" s="0" t="n">
        <v>0</v>
      </c>
      <c r="AE66" s="0" t="n">
        <v>0</v>
      </c>
      <c r="AF66" s="0" t="n">
        <v>0</v>
      </c>
      <c r="AG66" s="0" t="n">
        <v>2</v>
      </c>
      <c r="AH66" s="0" t="n">
        <v>0</v>
      </c>
      <c r="AI66" s="0" t="n">
        <v>0</v>
      </c>
      <c r="AJ66" s="0" t="n">
        <v>0</v>
      </c>
      <c r="AK66" s="0" t="n">
        <v>0</v>
      </c>
      <c r="AL66" s="0" t="n">
        <v>0</v>
      </c>
      <c r="AM66" s="0" t="n">
        <v>2</v>
      </c>
      <c r="AN66" s="0" t="n">
        <v>0</v>
      </c>
      <c r="AO66" s="0" t="n">
        <v>0</v>
      </c>
      <c r="AP66" s="0" t="n">
        <v>0</v>
      </c>
      <c r="AQ66" s="0" t="n">
        <v>0</v>
      </c>
      <c r="AR66" s="0" t="n">
        <v>0</v>
      </c>
      <c r="AS66" s="0" t="n">
        <v>0</v>
      </c>
      <c r="AT66" s="0" t="n">
        <v>0</v>
      </c>
      <c r="AU66" s="0" t="n">
        <v>0</v>
      </c>
      <c r="AV66" s="0" t="n">
        <v>0</v>
      </c>
      <c r="AW66" s="0" t="n">
        <v>0</v>
      </c>
      <c r="AX66" s="0" t="n">
        <v>0</v>
      </c>
      <c r="AY66" s="0" t="n">
        <v>0</v>
      </c>
      <c r="AZ66" s="0" t="n">
        <v>0</v>
      </c>
      <c r="BA66" s="0" t="n">
        <v>0</v>
      </c>
      <c r="BB66" s="0" t="n">
        <v>0</v>
      </c>
      <c r="BC66" s="0" t="n">
        <v>0</v>
      </c>
      <c r="BD66" s="0" t="n">
        <v>0</v>
      </c>
      <c r="BE66" s="0" t="n">
        <v>0</v>
      </c>
      <c r="BF66" s="0" t="n">
        <v>0</v>
      </c>
      <c r="BG66" s="0" t="n">
        <v>0</v>
      </c>
      <c r="BH66" s="0" t="n">
        <v>0</v>
      </c>
      <c r="BI66" s="0" t="n">
        <v>0</v>
      </c>
      <c r="BJ66" s="0" t="n">
        <v>0</v>
      </c>
      <c r="BK66" s="0" t="n">
        <v>0</v>
      </c>
      <c r="BL66" s="0" t="n">
        <v>0</v>
      </c>
      <c r="BM66" s="0" t="n">
        <v>0</v>
      </c>
      <c r="BN66" s="0" t="n">
        <v>0</v>
      </c>
      <c r="BO66" s="0" t="n">
        <v>0</v>
      </c>
      <c r="BP66" s="0" t="n">
        <v>1</v>
      </c>
      <c r="BQ66" s="0" t="n">
        <v>0</v>
      </c>
      <c r="BR66" s="0" t="n">
        <v>0</v>
      </c>
      <c r="BS66" s="0" t="n">
        <v>0</v>
      </c>
      <c r="BT66" s="0" t="n">
        <v>0</v>
      </c>
      <c r="BU66" s="0" t="n">
        <v>0</v>
      </c>
      <c r="BV66" s="0" t="n">
        <v>0</v>
      </c>
      <c r="BW66" s="0" t="n">
        <v>0</v>
      </c>
      <c r="BX66" s="0" t="n">
        <v>0</v>
      </c>
      <c r="BY66" s="0" t="n">
        <v>0</v>
      </c>
      <c r="BZ66" s="0" t="n">
        <v>0</v>
      </c>
      <c r="CA66" s="0" t="n">
        <v>0</v>
      </c>
      <c r="CB66" s="0" t="n">
        <v>0</v>
      </c>
      <c r="CC66" s="0" t="n">
        <v>0</v>
      </c>
      <c r="CD66" s="0" t="n">
        <v>0</v>
      </c>
      <c r="CE66" s="0" t="n">
        <v>1</v>
      </c>
      <c r="CF66" s="0" t="n">
        <v>0</v>
      </c>
      <c r="CG66" s="0" t="n">
        <v>0</v>
      </c>
      <c r="CH66" s="0" t="n">
        <v>0</v>
      </c>
      <c r="CI66" s="0" t="n">
        <v>0</v>
      </c>
      <c r="CJ66" s="0" t="n">
        <v>0</v>
      </c>
      <c r="CK66" s="0" t="n">
        <v>0</v>
      </c>
      <c r="CL66" s="0" t="n">
        <v>0</v>
      </c>
      <c r="CM66" s="0" t="n">
        <v>0</v>
      </c>
      <c r="CN66" s="0" t="n">
        <v>0</v>
      </c>
      <c r="CO66" s="0" t="n">
        <v>0</v>
      </c>
      <c r="CP66" s="0" t="n">
        <v>0</v>
      </c>
      <c r="CQ66" s="0" t="n">
        <v>3</v>
      </c>
      <c r="CR66" s="0" t="n">
        <v>0</v>
      </c>
      <c r="CS66" s="0" t="n">
        <v>0</v>
      </c>
      <c r="CT66" s="0" t="n">
        <v>2</v>
      </c>
      <c r="CU66" s="0" t="n">
        <v>0</v>
      </c>
      <c r="CV66" s="0" t="n">
        <v>0</v>
      </c>
      <c r="CW66" s="0" t="n">
        <v>0</v>
      </c>
      <c r="CX66" s="0" t="n">
        <v>0</v>
      </c>
      <c r="CY66" s="0" t="n">
        <v>0</v>
      </c>
      <c r="CZ66" s="0" t="n">
        <v>0</v>
      </c>
      <c r="DA66" s="0" t="n">
        <v>0</v>
      </c>
      <c r="DB66" s="0" t="n">
        <v>0</v>
      </c>
      <c r="DC66" s="0" t="n">
        <v>0</v>
      </c>
      <c r="DD66" s="0" t="n">
        <v>0</v>
      </c>
      <c r="DE66" s="0" t="n">
        <v>0</v>
      </c>
      <c r="DF66" s="0" t="n">
        <v>0</v>
      </c>
      <c r="DG66" s="0" t="n">
        <v>0</v>
      </c>
      <c r="DH66" s="0" t="n">
        <v>0</v>
      </c>
      <c r="DI66" s="0" t="n">
        <v>0</v>
      </c>
      <c r="DJ66" s="0" t="n">
        <v>0</v>
      </c>
      <c r="DK66" s="0" t="n">
        <v>0</v>
      </c>
      <c r="DL66" s="0" t="n">
        <v>0</v>
      </c>
      <c r="DM66" s="0" t="n">
        <v>0</v>
      </c>
      <c r="DN66" s="0" t="n">
        <v>0</v>
      </c>
      <c r="DO66" s="0" t="n">
        <v>0</v>
      </c>
      <c r="DP66" s="0" t="n">
        <v>0</v>
      </c>
      <c r="DQ66" s="0" t="n">
        <v>0</v>
      </c>
      <c r="DR66" s="0" t="n">
        <v>0</v>
      </c>
      <c r="DS66" s="0" t="n">
        <v>0</v>
      </c>
      <c r="DT66" s="0" t="n">
        <v>0</v>
      </c>
      <c r="DU66" s="0" t="n">
        <v>0</v>
      </c>
      <c r="DV66" s="0" t="n">
        <v>0</v>
      </c>
      <c r="DW66" s="0" t="n">
        <v>0</v>
      </c>
      <c r="DX66" s="0" t="n">
        <v>0</v>
      </c>
      <c r="DY66" s="0" t="n">
        <v>0</v>
      </c>
      <c r="DZ66" s="0" t="n">
        <v>0</v>
      </c>
      <c r="EA66" s="0" t="n">
        <v>0</v>
      </c>
      <c r="EB66" s="0" t="n">
        <v>0</v>
      </c>
      <c r="EC66" s="0" t="n">
        <v>0</v>
      </c>
      <c r="ED66" s="0" t="n">
        <v>0</v>
      </c>
      <c r="EE66" s="0" t="n">
        <v>0</v>
      </c>
      <c r="EF66" s="0" t="n">
        <v>0</v>
      </c>
      <c r="EG66" s="0" t="n">
        <v>0</v>
      </c>
      <c r="EH66" s="0" t="n">
        <v>0</v>
      </c>
      <c r="EI66" s="0" t="n">
        <v>0</v>
      </c>
      <c r="EJ66" s="0" t="n">
        <v>0</v>
      </c>
      <c r="EK66" s="0" t="n">
        <v>0</v>
      </c>
      <c r="EL66" s="0" t="n">
        <v>2</v>
      </c>
      <c r="EM66" s="0" t="n">
        <v>0</v>
      </c>
      <c r="EN66" s="0" t="n">
        <v>0</v>
      </c>
      <c r="EO66" s="0" t="n">
        <v>0</v>
      </c>
      <c r="EP66" s="0" t="n">
        <v>0</v>
      </c>
      <c r="EQ66" s="0" t="n">
        <v>0</v>
      </c>
      <c r="ER66" s="0" t="n">
        <v>0</v>
      </c>
      <c r="ES66" s="0" t="n">
        <v>0</v>
      </c>
      <c r="ET66" s="0" t="n">
        <v>0</v>
      </c>
      <c r="EU66" s="0" t="n">
        <v>0</v>
      </c>
      <c r="EV66" s="0" t="n">
        <v>0</v>
      </c>
      <c r="EW66" s="0" t="n">
        <v>0</v>
      </c>
      <c r="EX66" s="0" t="n">
        <v>0</v>
      </c>
      <c r="EY66" s="0" t="n">
        <v>0</v>
      </c>
      <c r="EZ66" s="0" t="n">
        <v>0</v>
      </c>
      <c r="FA66" s="0" t="n">
        <v>0</v>
      </c>
      <c r="FB66" s="0" t="n">
        <v>0</v>
      </c>
      <c r="FC66" s="0" t="n">
        <v>0</v>
      </c>
      <c r="FD66" s="0" t="n">
        <v>0</v>
      </c>
      <c r="FE66" s="0" t="n">
        <v>0</v>
      </c>
      <c r="FF66" s="0" t="n">
        <v>0</v>
      </c>
      <c r="FG66" s="0" t="n">
        <v>0</v>
      </c>
      <c r="FH66" s="0" t="n">
        <v>0</v>
      </c>
      <c r="FI66" s="0" t="n">
        <v>0</v>
      </c>
      <c r="FJ66" s="0" t="n">
        <v>0</v>
      </c>
      <c r="FK66" s="0" t="n">
        <v>0</v>
      </c>
      <c r="FL66" s="0" t="n">
        <v>0</v>
      </c>
      <c r="FM66" s="0" t="n">
        <v>0</v>
      </c>
      <c r="FN66" s="0" t="n">
        <v>0</v>
      </c>
      <c r="FO66" s="0" t="n">
        <v>0</v>
      </c>
      <c r="FP66" s="0" t="n">
        <v>0</v>
      </c>
      <c r="FQ66" s="0" t="n">
        <v>0</v>
      </c>
      <c r="FR66" s="0" t="n">
        <v>0</v>
      </c>
      <c r="FS66" s="0" t="n">
        <v>0</v>
      </c>
      <c r="FT66" s="0" t="n">
        <v>0</v>
      </c>
      <c r="FU66" s="0" t="n">
        <v>0</v>
      </c>
      <c r="FV66" s="0" t="n">
        <v>1</v>
      </c>
      <c r="FW66" s="0" t="n">
        <v>0</v>
      </c>
      <c r="FX66" s="0" t="n">
        <v>1</v>
      </c>
      <c r="FY66" s="0" t="n">
        <v>0</v>
      </c>
      <c r="FZ66" s="0" t="n">
        <v>0</v>
      </c>
      <c r="GA66" s="0" t="n">
        <v>0</v>
      </c>
      <c r="GB66" s="0" t="n">
        <v>0</v>
      </c>
      <c r="GC66" s="0" t="n">
        <v>0</v>
      </c>
      <c r="GD66" s="0" t="n">
        <v>0</v>
      </c>
      <c r="GE66" s="0" t="n">
        <v>0</v>
      </c>
      <c r="GF66" s="0" t="n">
        <v>0</v>
      </c>
      <c r="GG66" s="0" t="n">
        <v>0</v>
      </c>
      <c r="GH66" s="0" t="n">
        <v>3</v>
      </c>
      <c r="GI66" s="0" t="n">
        <v>0</v>
      </c>
      <c r="GJ66" s="0" t="n">
        <v>0</v>
      </c>
      <c r="GK66" s="0" t="n">
        <v>0</v>
      </c>
      <c r="GL66" s="0" t="n">
        <v>0</v>
      </c>
      <c r="GM66" s="0" t="n">
        <v>0</v>
      </c>
      <c r="GN66" s="0" t="n">
        <v>0</v>
      </c>
      <c r="GO66" s="0" t="n">
        <v>0</v>
      </c>
      <c r="GP66" s="0" t="n">
        <v>0</v>
      </c>
      <c r="GQ66" s="0" t="n">
        <v>0</v>
      </c>
    </row>
    <row r="67" customFormat="false" ht="12" hidden="false" customHeight="false" outlineLevel="0" collapsed="false">
      <c r="A67" s="0" t="n">
        <v>0</v>
      </c>
      <c r="B67" s="0" t="n">
        <v>0</v>
      </c>
      <c r="C67" s="0" t="n">
        <v>0</v>
      </c>
      <c r="D67" s="0" t="n">
        <v>0</v>
      </c>
      <c r="E67" s="0" t="n">
        <v>0</v>
      </c>
      <c r="F67" s="0" t="n">
        <v>0</v>
      </c>
      <c r="G67" s="0" t="n">
        <v>0</v>
      </c>
      <c r="H67" s="0" t="n">
        <v>0</v>
      </c>
      <c r="I67" s="0" t="n">
        <v>0</v>
      </c>
      <c r="J67" s="0" t="n">
        <v>0</v>
      </c>
      <c r="K67" s="0" t="n">
        <v>0</v>
      </c>
      <c r="L67" s="0" t="n">
        <v>0</v>
      </c>
      <c r="M67" s="0" t="n">
        <v>0</v>
      </c>
      <c r="N67" s="0" t="n">
        <v>0</v>
      </c>
      <c r="O67" s="0" t="n">
        <v>0</v>
      </c>
      <c r="P67" s="0" t="n">
        <v>0</v>
      </c>
      <c r="Q67" s="0" t="n">
        <v>0</v>
      </c>
      <c r="R67" s="0" t="n">
        <v>0</v>
      </c>
      <c r="S67" s="0" t="n">
        <v>0</v>
      </c>
      <c r="T67" s="0" t="n">
        <v>0</v>
      </c>
      <c r="U67" s="0" t="n">
        <v>0</v>
      </c>
      <c r="V67" s="0" t="n">
        <v>0</v>
      </c>
      <c r="W67" s="0" t="n">
        <v>0</v>
      </c>
      <c r="X67" s="0" t="n">
        <v>0</v>
      </c>
      <c r="Y67" s="0" t="n">
        <v>0</v>
      </c>
      <c r="Z67" s="0" t="n">
        <v>0</v>
      </c>
      <c r="AA67" s="0" t="n">
        <v>0</v>
      </c>
      <c r="AB67" s="0" t="n">
        <v>0</v>
      </c>
      <c r="AC67" s="0" t="n">
        <v>0</v>
      </c>
      <c r="AD67" s="0" t="n">
        <v>0</v>
      </c>
      <c r="AE67" s="0" t="n">
        <v>0</v>
      </c>
      <c r="AF67" s="0" t="n">
        <v>0</v>
      </c>
      <c r="AG67" s="0" t="n">
        <v>0</v>
      </c>
      <c r="AH67" s="0" t="n">
        <v>0</v>
      </c>
      <c r="AI67" s="0" t="n">
        <v>0</v>
      </c>
      <c r="AJ67" s="0" t="n">
        <v>0</v>
      </c>
      <c r="AK67" s="0" t="n">
        <v>0</v>
      </c>
      <c r="AL67" s="0" t="n">
        <v>0</v>
      </c>
      <c r="AM67" s="0" t="n">
        <v>0</v>
      </c>
      <c r="AN67" s="0" t="n">
        <v>0</v>
      </c>
      <c r="AO67" s="0" t="n">
        <v>0</v>
      </c>
      <c r="AP67" s="0" t="n">
        <v>0</v>
      </c>
      <c r="AQ67" s="0" t="n">
        <v>0</v>
      </c>
      <c r="AR67" s="0" t="n">
        <v>0</v>
      </c>
      <c r="AS67" s="0" t="n">
        <v>0</v>
      </c>
      <c r="AT67" s="0" t="n">
        <v>0</v>
      </c>
      <c r="AU67" s="0" t="n">
        <v>0</v>
      </c>
      <c r="AV67" s="0" t="n">
        <v>0</v>
      </c>
      <c r="AW67" s="0" t="n">
        <v>0</v>
      </c>
      <c r="AX67" s="0" t="n">
        <v>0</v>
      </c>
      <c r="AY67" s="0" t="n">
        <v>0</v>
      </c>
      <c r="AZ67" s="0" t="n">
        <v>0</v>
      </c>
      <c r="BA67" s="0" t="n">
        <v>0</v>
      </c>
      <c r="BB67" s="0" t="n">
        <v>0</v>
      </c>
      <c r="BC67" s="0" t="n">
        <v>0</v>
      </c>
      <c r="BD67" s="0" t="n">
        <v>0</v>
      </c>
      <c r="BE67" s="0" t="n">
        <v>0</v>
      </c>
      <c r="BF67" s="0" t="n">
        <v>0</v>
      </c>
      <c r="BG67" s="0" t="n">
        <v>0</v>
      </c>
      <c r="BH67" s="0" t="n">
        <v>0</v>
      </c>
      <c r="BI67" s="0" t="n">
        <v>0</v>
      </c>
      <c r="BJ67" s="0" t="n">
        <v>0</v>
      </c>
      <c r="BK67" s="0" t="n">
        <v>1</v>
      </c>
      <c r="BL67" s="0" t="n">
        <v>0</v>
      </c>
      <c r="BM67" s="0" t="n">
        <v>0</v>
      </c>
      <c r="BN67" s="0" t="n">
        <v>0</v>
      </c>
      <c r="BO67" s="0" t="n">
        <v>0</v>
      </c>
      <c r="BP67" s="0" t="n">
        <v>0</v>
      </c>
      <c r="BQ67" s="0" t="n">
        <v>0</v>
      </c>
      <c r="BR67" s="0" t="n">
        <v>0</v>
      </c>
      <c r="BS67" s="0" t="n">
        <v>0</v>
      </c>
      <c r="BT67" s="0" t="n">
        <v>0</v>
      </c>
      <c r="BU67" s="0" t="n">
        <v>0</v>
      </c>
      <c r="BV67" s="0" t="n">
        <v>0</v>
      </c>
      <c r="BW67" s="0" t="n">
        <v>0</v>
      </c>
      <c r="BX67" s="0" t="n">
        <v>0</v>
      </c>
      <c r="BY67" s="0" t="n">
        <v>0</v>
      </c>
      <c r="BZ67" s="0" t="n">
        <v>0</v>
      </c>
      <c r="CA67" s="0" t="n">
        <v>0</v>
      </c>
      <c r="CB67" s="0" t="n">
        <v>0</v>
      </c>
      <c r="CC67" s="0" t="n">
        <v>0</v>
      </c>
      <c r="CD67" s="0" t="n">
        <v>0</v>
      </c>
      <c r="CE67" s="0" t="n">
        <v>0</v>
      </c>
      <c r="CF67" s="0" t="n">
        <v>0</v>
      </c>
      <c r="CG67" s="0" t="n">
        <v>0</v>
      </c>
      <c r="CH67" s="0" t="n">
        <v>0</v>
      </c>
      <c r="CI67" s="0" t="n">
        <v>0</v>
      </c>
      <c r="CJ67" s="0" t="n">
        <v>0</v>
      </c>
      <c r="CK67" s="0" t="n">
        <v>0</v>
      </c>
      <c r="CL67" s="0" t="n">
        <v>0</v>
      </c>
      <c r="CM67" s="0" t="n">
        <v>0</v>
      </c>
      <c r="CN67" s="0" t="n">
        <v>0</v>
      </c>
      <c r="CO67" s="0" t="n">
        <v>0</v>
      </c>
      <c r="CP67" s="0" t="n">
        <v>0</v>
      </c>
      <c r="CQ67" s="0" t="n">
        <v>0</v>
      </c>
      <c r="CR67" s="0" t="n">
        <v>0</v>
      </c>
      <c r="CS67" s="0" t="n">
        <v>0</v>
      </c>
      <c r="CT67" s="0" t="n">
        <v>0</v>
      </c>
      <c r="CU67" s="0" t="n">
        <v>0</v>
      </c>
      <c r="CV67" s="0" t="n">
        <v>0</v>
      </c>
      <c r="CW67" s="0" t="n">
        <v>0</v>
      </c>
      <c r="CX67" s="0" t="n">
        <v>0</v>
      </c>
      <c r="CY67" s="0" t="n">
        <v>0</v>
      </c>
      <c r="CZ67" s="0" t="n">
        <v>0</v>
      </c>
      <c r="DA67" s="0" t="n">
        <v>2</v>
      </c>
      <c r="DB67" s="0" t="n">
        <v>1</v>
      </c>
      <c r="DC67" s="0" t="n">
        <v>0</v>
      </c>
      <c r="DD67" s="0" t="n">
        <v>0</v>
      </c>
      <c r="DE67" s="0" t="n">
        <v>0</v>
      </c>
      <c r="DF67" s="0" t="n">
        <v>1</v>
      </c>
      <c r="DG67" s="0" t="n">
        <v>0</v>
      </c>
      <c r="DH67" s="0" t="n">
        <v>0</v>
      </c>
      <c r="DI67" s="0" t="n">
        <v>0</v>
      </c>
      <c r="DJ67" s="0" t="n">
        <v>0</v>
      </c>
      <c r="DK67" s="0" t="n">
        <v>0</v>
      </c>
      <c r="DL67" s="0" t="n">
        <v>0</v>
      </c>
      <c r="DM67" s="0" t="n">
        <v>0</v>
      </c>
      <c r="DN67" s="0" t="n">
        <v>0</v>
      </c>
      <c r="DO67" s="0" t="n">
        <v>0</v>
      </c>
      <c r="DP67" s="0" t="n">
        <v>0</v>
      </c>
      <c r="DQ67" s="0" t="n">
        <v>0</v>
      </c>
      <c r="DR67" s="0" t="n">
        <v>0</v>
      </c>
      <c r="DS67" s="0" t="n">
        <v>0</v>
      </c>
      <c r="DT67" s="0" t="n">
        <v>0</v>
      </c>
      <c r="DU67" s="0" t="n">
        <v>0</v>
      </c>
      <c r="DV67" s="0" t="n">
        <v>0</v>
      </c>
      <c r="DW67" s="0" t="n">
        <v>0</v>
      </c>
      <c r="DX67" s="0" t="n">
        <v>0</v>
      </c>
      <c r="DY67" s="0" t="n">
        <v>0</v>
      </c>
      <c r="DZ67" s="0" t="n">
        <v>0</v>
      </c>
      <c r="EA67" s="0" t="n">
        <v>0</v>
      </c>
      <c r="EB67" s="0" t="n">
        <v>0</v>
      </c>
      <c r="EC67" s="0" t="n">
        <v>0</v>
      </c>
      <c r="ED67" s="0" t="n">
        <v>0</v>
      </c>
      <c r="EE67" s="0" t="n">
        <v>0</v>
      </c>
      <c r="EF67" s="0" t="n">
        <v>0</v>
      </c>
      <c r="EG67" s="0" t="n">
        <v>0</v>
      </c>
      <c r="EH67" s="0" t="n">
        <v>0</v>
      </c>
      <c r="EI67" s="0" t="n">
        <v>0</v>
      </c>
      <c r="EJ67" s="0" t="n">
        <v>0</v>
      </c>
      <c r="EK67" s="0" t="n">
        <v>0</v>
      </c>
      <c r="EL67" s="0" t="n">
        <v>0</v>
      </c>
      <c r="EM67" s="0" t="n">
        <v>0</v>
      </c>
      <c r="EN67" s="0" t="n">
        <v>0</v>
      </c>
      <c r="EO67" s="0" t="n">
        <v>0</v>
      </c>
      <c r="EP67" s="0" t="n">
        <v>0</v>
      </c>
      <c r="EQ67" s="0" t="n">
        <v>0</v>
      </c>
      <c r="ER67" s="0" t="n">
        <v>0</v>
      </c>
      <c r="ES67" s="0" t="n">
        <v>0</v>
      </c>
      <c r="ET67" s="0" t="n">
        <v>0</v>
      </c>
      <c r="EU67" s="0" t="n">
        <v>0</v>
      </c>
      <c r="EV67" s="0" t="n">
        <v>0</v>
      </c>
      <c r="EW67" s="0" t="n">
        <v>0</v>
      </c>
      <c r="EX67" s="0" t="n">
        <v>0</v>
      </c>
      <c r="EY67" s="0" t="n">
        <v>0</v>
      </c>
      <c r="EZ67" s="0" t="n">
        <v>0</v>
      </c>
      <c r="FA67" s="0" t="n">
        <v>1</v>
      </c>
      <c r="FB67" s="0" t="n">
        <v>0</v>
      </c>
      <c r="FC67" s="0" t="n">
        <v>0</v>
      </c>
      <c r="FD67" s="0" t="n">
        <v>0</v>
      </c>
      <c r="FE67" s="0" t="n">
        <v>0</v>
      </c>
      <c r="FF67" s="0" t="n">
        <v>0</v>
      </c>
      <c r="FG67" s="0" t="n">
        <v>0</v>
      </c>
      <c r="FH67" s="0" t="n">
        <v>0</v>
      </c>
      <c r="FI67" s="0" t="n">
        <v>1</v>
      </c>
      <c r="FJ67" s="0" t="n">
        <v>0</v>
      </c>
      <c r="FK67" s="0" t="n">
        <v>0</v>
      </c>
      <c r="FL67" s="0" t="n">
        <v>0</v>
      </c>
      <c r="FM67" s="0" t="n">
        <v>0</v>
      </c>
      <c r="FN67" s="0" t="n">
        <v>0</v>
      </c>
      <c r="FO67" s="0" t="n">
        <v>0</v>
      </c>
      <c r="FP67" s="0" t="n">
        <v>0</v>
      </c>
      <c r="FQ67" s="0" t="n">
        <v>0</v>
      </c>
      <c r="FR67" s="0" t="n">
        <v>0</v>
      </c>
      <c r="FS67" s="0" t="n">
        <v>0</v>
      </c>
      <c r="FT67" s="0" t="n">
        <v>0</v>
      </c>
      <c r="FU67" s="0" t="n">
        <v>0</v>
      </c>
      <c r="FV67" s="0" t="n">
        <v>1</v>
      </c>
      <c r="FW67" s="0" t="n">
        <v>0</v>
      </c>
      <c r="FX67" s="0" t="n">
        <v>0</v>
      </c>
      <c r="FY67" s="0" t="n">
        <v>0</v>
      </c>
      <c r="FZ67" s="0" t="n">
        <v>0</v>
      </c>
      <c r="GA67" s="0" t="n">
        <v>0</v>
      </c>
      <c r="GB67" s="0" t="n">
        <v>0</v>
      </c>
      <c r="GC67" s="0" t="n">
        <v>0</v>
      </c>
      <c r="GD67" s="0" t="n">
        <v>0</v>
      </c>
      <c r="GE67" s="0" t="n">
        <v>0</v>
      </c>
      <c r="GF67" s="0" t="n">
        <v>0</v>
      </c>
      <c r="GG67" s="0" t="n">
        <v>0</v>
      </c>
      <c r="GH67" s="0" t="n">
        <v>0</v>
      </c>
      <c r="GI67" s="0" t="n">
        <v>0</v>
      </c>
      <c r="GJ67" s="0" t="n">
        <v>0</v>
      </c>
      <c r="GK67" s="0" t="n">
        <v>0</v>
      </c>
      <c r="GL67" s="0" t="n">
        <v>0</v>
      </c>
      <c r="GM67" s="0" t="n">
        <v>0</v>
      </c>
      <c r="GN67" s="0" t="n">
        <v>0</v>
      </c>
      <c r="GO67" s="0" t="n">
        <v>0</v>
      </c>
      <c r="GP67" s="0" t="n">
        <v>0</v>
      </c>
      <c r="GQ67" s="0" t="n">
        <v>0</v>
      </c>
    </row>
    <row r="68" customFormat="false" ht="12" hidden="false" customHeight="false" outlineLevel="0" collapsed="false">
      <c r="A68" s="0" t="n">
        <v>0</v>
      </c>
      <c r="B68" s="0" t="n">
        <v>0</v>
      </c>
      <c r="C68" s="0" t="n">
        <v>0</v>
      </c>
      <c r="D68" s="0" t="n">
        <v>0</v>
      </c>
      <c r="E68" s="0" t="n">
        <v>0</v>
      </c>
      <c r="F68" s="0" t="n">
        <v>0</v>
      </c>
      <c r="G68" s="0" t="n">
        <v>0</v>
      </c>
      <c r="H68" s="0" t="n">
        <v>0</v>
      </c>
      <c r="I68" s="0" t="n">
        <v>0</v>
      </c>
      <c r="J68" s="0" t="n">
        <v>5</v>
      </c>
      <c r="K68" s="0" t="n">
        <v>0</v>
      </c>
      <c r="L68" s="0" t="n">
        <v>0</v>
      </c>
      <c r="M68" s="0" t="n">
        <v>0</v>
      </c>
      <c r="N68" s="0" t="n">
        <v>0</v>
      </c>
      <c r="O68" s="0" t="n">
        <v>2</v>
      </c>
      <c r="P68" s="0" t="n">
        <v>0</v>
      </c>
      <c r="Q68" s="0" t="n">
        <v>0</v>
      </c>
      <c r="R68" s="0" t="n">
        <v>1</v>
      </c>
      <c r="S68" s="0" t="n">
        <v>0</v>
      </c>
      <c r="T68" s="0" t="n">
        <v>0</v>
      </c>
      <c r="U68" s="0" t="n">
        <v>0</v>
      </c>
      <c r="V68" s="0" t="n">
        <v>0</v>
      </c>
      <c r="W68" s="0" t="n">
        <v>0</v>
      </c>
      <c r="X68" s="0" t="n">
        <v>0</v>
      </c>
      <c r="Y68" s="0" t="n">
        <v>0</v>
      </c>
      <c r="Z68" s="0" t="n">
        <v>0</v>
      </c>
      <c r="AA68" s="0" t="n">
        <v>0</v>
      </c>
      <c r="AB68" s="0" t="n">
        <v>0</v>
      </c>
      <c r="AC68" s="0" t="n">
        <v>0</v>
      </c>
      <c r="AD68" s="0" t="n">
        <v>0</v>
      </c>
      <c r="AE68" s="0" t="n">
        <v>0</v>
      </c>
      <c r="AF68" s="0" t="n">
        <v>0</v>
      </c>
      <c r="AG68" s="0" t="n">
        <v>3</v>
      </c>
      <c r="AH68" s="0" t="n">
        <v>6</v>
      </c>
      <c r="AI68" s="0" t="n">
        <v>0</v>
      </c>
      <c r="AJ68" s="0" t="n">
        <v>0</v>
      </c>
      <c r="AK68" s="0" t="n">
        <v>0</v>
      </c>
      <c r="AL68" s="0" t="n">
        <v>0</v>
      </c>
      <c r="AM68" s="0" t="n">
        <v>0</v>
      </c>
      <c r="AN68" s="0" t="n">
        <v>0</v>
      </c>
      <c r="AO68" s="0" t="n">
        <v>0</v>
      </c>
      <c r="AP68" s="0" t="n">
        <v>0</v>
      </c>
      <c r="AQ68" s="0" t="n">
        <v>0</v>
      </c>
      <c r="AR68" s="0" t="n">
        <v>0</v>
      </c>
      <c r="AS68" s="0" t="n">
        <v>0</v>
      </c>
      <c r="AT68" s="0" t="n">
        <v>0</v>
      </c>
      <c r="AU68" s="0" t="n">
        <v>0</v>
      </c>
      <c r="AV68" s="0" t="n">
        <v>0</v>
      </c>
      <c r="AW68" s="0" t="n">
        <v>0</v>
      </c>
      <c r="AX68" s="0" t="n">
        <v>0</v>
      </c>
      <c r="AY68" s="0" t="n">
        <v>0</v>
      </c>
      <c r="AZ68" s="0" t="n">
        <v>0</v>
      </c>
      <c r="BA68" s="0" t="n">
        <v>0</v>
      </c>
      <c r="BB68" s="0" t="n">
        <v>0</v>
      </c>
      <c r="BC68" s="0" t="n">
        <v>0</v>
      </c>
      <c r="BD68" s="0" t="n">
        <v>0</v>
      </c>
      <c r="BE68" s="0" t="n">
        <v>0</v>
      </c>
      <c r="BF68" s="0" t="n">
        <v>0</v>
      </c>
      <c r="BG68" s="0" t="n">
        <v>0</v>
      </c>
      <c r="BH68" s="0" t="n">
        <v>0</v>
      </c>
      <c r="BI68" s="0" t="n">
        <v>0</v>
      </c>
      <c r="BJ68" s="0" t="n">
        <v>0</v>
      </c>
      <c r="BK68" s="0" t="n">
        <v>0</v>
      </c>
      <c r="BL68" s="0" t="n">
        <v>0</v>
      </c>
      <c r="BM68" s="0" t="n">
        <v>0</v>
      </c>
      <c r="BN68" s="0" t="n">
        <v>0</v>
      </c>
      <c r="BO68" s="0" t="n">
        <v>0</v>
      </c>
      <c r="BP68" s="0" t="n">
        <v>0</v>
      </c>
      <c r="BQ68" s="0" t="n">
        <v>0</v>
      </c>
      <c r="BR68" s="0" t="n">
        <v>1</v>
      </c>
      <c r="BS68" s="0" t="n">
        <v>2</v>
      </c>
      <c r="BT68" s="0" t="n">
        <v>0</v>
      </c>
      <c r="BU68" s="0" t="n">
        <v>0</v>
      </c>
      <c r="BV68" s="0" t="n">
        <v>0</v>
      </c>
      <c r="BW68" s="0" t="n">
        <v>1</v>
      </c>
      <c r="BX68" s="0" t="n">
        <v>1</v>
      </c>
      <c r="BY68" s="0" t="n">
        <v>0</v>
      </c>
      <c r="BZ68" s="0" t="n">
        <v>0</v>
      </c>
      <c r="CA68" s="0" t="n">
        <v>0</v>
      </c>
      <c r="CB68" s="0" t="n">
        <v>1</v>
      </c>
      <c r="CC68" s="0" t="n">
        <v>1</v>
      </c>
      <c r="CD68" s="0" t="n">
        <v>0</v>
      </c>
      <c r="CE68" s="0" t="n">
        <v>0</v>
      </c>
      <c r="CF68" s="0" t="n">
        <v>0</v>
      </c>
      <c r="CG68" s="0" t="n">
        <v>0</v>
      </c>
      <c r="CH68" s="0" t="n">
        <v>0</v>
      </c>
      <c r="CI68" s="0" t="n">
        <v>0</v>
      </c>
      <c r="CJ68" s="0" t="n">
        <v>0</v>
      </c>
      <c r="CK68" s="0" t="n">
        <v>1</v>
      </c>
      <c r="CL68" s="0" t="n">
        <v>0</v>
      </c>
      <c r="CM68" s="0" t="n">
        <v>0</v>
      </c>
      <c r="CN68" s="0" t="n">
        <v>0</v>
      </c>
      <c r="CO68" s="0" t="n">
        <v>1</v>
      </c>
      <c r="CP68" s="0" t="n">
        <v>0</v>
      </c>
      <c r="CQ68" s="0" t="n">
        <v>0</v>
      </c>
      <c r="CR68" s="0" t="n">
        <v>0</v>
      </c>
      <c r="CS68" s="0" t="n">
        <v>0</v>
      </c>
      <c r="CT68" s="0" t="n">
        <v>0</v>
      </c>
      <c r="CU68" s="0" t="n">
        <v>0</v>
      </c>
      <c r="CV68" s="0" t="n">
        <v>0</v>
      </c>
      <c r="CW68" s="0" t="n">
        <v>0</v>
      </c>
      <c r="CX68" s="0" t="n">
        <v>0</v>
      </c>
      <c r="CY68" s="0" t="n">
        <v>1</v>
      </c>
      <c r="CZ68" s="0" t="n">
        <v>0</v>
      </c>
      <c r="DA68" s="0" t="n">
        <v>0</v>
      </c>
      <c r="DB68" s="0" t="n">
        <v>0</v>
      </c>
      <c r="DC68" s="0" t="n">
        <v>0</v>
      </c>
      <c r="DD68" s="0" t="n">
        <v>0</v>
      </c>
      <c r="DE68" s="0" t="n">
        <v>0</v>
      </c>
      <c r="DF68" s="0" t="n">
        <v>1</v>
      </c>
      <c r="DG68" s="0" t="n">
        <v>0</v>
      </c>
      <c r="DH68" s="0" t="n">
        <v>0</v>
      </c>
      <c r="DI68" s="0" t="n">
        <v>0</v>
      </c>
      <c r="DJ68" s="0" t="n">
        <v>0</v>
      </c>
      <c r="DK68" s="0" t="n">
        <v>0</v>
      </c>
      <c r="DL68" s="0" t="n">
        <v>0</v>
      </c>
      <c r="DM68" s="0" t="n">
        <v>0</v>
      </c>
      <c r="DN68" s="0" t="n">
        <v>0</v>
      </c>
      <c r="DO68" s="0" t="n">
        <v>0</v>
      </c>
      <c r="DP68" s="0" t="n">
        <v>0</v>
      </c>
      <c r="DQ68" s="0" t="n">
        <v>0</v>
      </c>
      <c r="DR68" s="0" t="n">
        <v>0</v>
      </c>
      <c r="DS68" s="0" t="n">
        <v>1</v>
      </c>
      <c r="DT68" s="0" t="n">
        <v>0</v>
      </c>
      <c r="DU68" s="0" t="n">
        <v>0</v>
      </c>
      <c r="DV68" s="0" t="n">
        <v>0</v>
      </c>
      <c r="DW68" s="0" t="n">
        <v>0</v>
      </c>
      <c r="DX68" s="0" t="n">
        <v>0</v>
      </c>
      <c r="DY68" s="0" t="n">
        <v>0</v>
      </c>
      <c r="DZ68" s="0" t="n">
        <v>0</v>
      </c>
      <c r="EA68" s="0" t="n">
        <v>0</v>
      </c>
      <c r="EB68" s="0" t="n">
        <v>0</v>
      </c>
      <c r="EC68" s="0" t="n">
        <v>0</v>
      </c>
      <c r="ED68" s="0" t="n">
        <v>0</v>
      </c>
      <c r="EE68" s="0" t="n">
        <v>0</v>
      </c>
      <c r="EF68" s="0" t="n">
        <v>0</v>
      </c>
      <c r="EG68" s="0" t="n">
        <v>0</v>
      </c>
      <c r="EH68" s="0" t="n">
        <v>0</v>
      </c>
      <c r="EI68" s="0" t="n">
        <v>0</v>
      </c>
      <c r="EJ68" s="0" t="n">
        <v>0</v>
      </c>
      <c r="EK68" s="0" t="n">
        <v>0</v>
      </c>
      <c r="EL68" s="0" t="n">
        <v>0</v>
      </c>
      <c r="EM68" s="0" t="n">
        <v>0</v>
      </c>
      <c r="EN68" s="0" t="n">
        <v>0</v>
      </c>
      <c r="EO68" s="0" t="n">
        <v>0</v>
      </c>
      <c r="EP68" s="0" t="n">
        <v>0</v>
      </c>
      <c r="EQ68" s="0" t="n">
        <v>0</v>
      </c>
      <c r="ER68" s="0" t="n">
        <v>0</v>
      </c>
      <c r="ES68" s="0" t="n">
        <v>0</v>
      </c>
      <c r="ET68" s="0" t="n">
        <v>0</v>
      </c>
      <c r="EU68" s="0" t="n">
        <v>0</v>
      </c>
      <c r="EV68" s="0" t="n">
        <v>0</v>
      </c>
      <c r="EW68" s="0" t="n">
        <v>0</v>
      </c>
      <c r="EX68" s="0" t="n">
        <v>0</v>
      </c>
      <c r="EY68" s="0" t="n">
        <v>0</v>
      </c>
      <c r="EZ68" s="0" t="n">
        <v>0</v>
      </c>
      <c r="FA68" s="0" t="n">
        <v>2</v>
      </c>
      <c r="FB68" s="0" t="n">
        <v>0</v>
      </c>
      <c r="FC68" s="0" t="n">
        <v>0</v>
      </c>
      <c r="FD68" s="0" t="n">
        <v>0</v>
      </c>
      <c r="FE68" s="0" t="n">
        <v>0</v>
      </c>
      <c r="FF68" s="0" t="n">
        <v>0</v>
      </c>
      <c r="FG68" s="0" t="n">
        <v>0</v>
      </c>
      <c r="FH68" s="0" t="n">
        <v>0</v>
      </c>
      <c r="FI68" s="0" t="n">
        <v>0</v>
      </c>
      <c r="FJ68" s="0" t="n">
        <v>0</v>
      </c>
      <c r="FK68" s="0" t="n">
        <v>0</v>
      </c>
      <c r="FL68" s="0" t="n">
        <v>0</v>
      </c>
      <c r="FM68" s="0" t="n">
        <v>0</v>
      </c>
      <c r="FN68" s="0" t="n">
        <v>0</v>
      </c>
      <c r="FO68" s="0" t="n">
        <v>0</v>
      </c>
      <c r="FP68" s="0" t="n">
        <v>0</v>
      </c>
      <c r="FQ68" s="0" t="n">
        <v>0</v>
      </c>
      <c r="FR68" s="0" t="n">
        <v>0</v>
      </c>
      <c r="FS68" s="0" t="n">
        <v>0</v>
      </c>
      <c r="FT68" s="0" t="n">
        <v>0</v>
      </c>
      <c r="FU68" s="0" t="n">
        <v>0</v>
      </c>
      <c r="FV68" s="0" t="n">
        <v>1</v>
      </c>
      <c r="FW68" s="0" t="n">
        <v>0</v>
      </c>
      <c r="FX68" s="0" t="n">
        <v>0</v>
      </c>
      <c r="FY68" s="0" t="n">
        <v>0</v>
      </c>
      <c r="FZ68" s="0" t="n">
        <v>0</v>
      </c>
      <c r="GA68" s="0" t="n">
        <v>0</v>
      </c>
      <c r="GB68" s="0" t="n">
        <v>0</v>
      </c>
      <c r="GC68" s="0" t="n">
        <v>8</v>
      </c>
      <c r="GD68" s="0" t="n">
        <v>0</v>
      </c>
      <c r="GE68" s="0" t="n">
        <v>0</v>
      </c>
      <c r="GF68" s="0" t="n">
        <v>0</v>
      </c>
      <c r="GG68" s="0" t="n">
        <v>0</v>
      </c>
      <c r="GH68" s="0" t="n">
        <v>0</v>
      </c>
      <c r="GI68" s="0" t="n">
        <v>1</v>
      </c>
      <c r="GJ68" s="0" t="n">
        <v>0</v>
      </c>
      <c r="GK68" s="0" t="n">
        <v>0</v>
      </c>
      <c r="GL68" s="0" t="n">
        <v>0</v>
      </c>
      <c r="GM68" s="0" t="n">
        <v>0</v>
      </c>
      <c r="GN68" s="0" t="n">
        <v>0</v>
      </c>
      <c r="GO68" s="0" t="n">
        <v>2</v>
      </c>
      <c r="GP68" s="0" t="n">
        <v>0</v>
      </c>
      <c r="GQ68" s="0" t="n">
        <v>0</v>
      </c>
    </row>
    <row r="69" customFormat="false" ht="12" hidden="false" customHeight="false" outlineLevel="0" collapsed="false">
      <c r="A69" s="0" t="n">
        <v>9</v>
      </c>
      <c r="B69" s="0" t="n">
        <v>0</v>
      </c>
      <c r="C69" s="0" t="n">
        <v>0</v>
      </c>
      <c r="D69" s="0" t="n">
        <v>2</v>
      </c>
      <c r="E69" s="0" t="n">
        <v>1</v>
      </c>
      <c r="F69" s="0" t="n">
        <v>5</v>
      </c>
      <c r="G69" s="0" t="n">
        <v>6</v>
      </c>
      <c r="H69" s="0" t="n">
        <v>4</v>
      </c>
      <c r="I69" s="0" t="n">
        <v>3</v>
      </c>
      <c r="J69" s="0" t="n">
        <v>3</v>
      </c>
      <c r="K69" s="0" t="n">
        <v>3</v>
      </c>
      <c r="L69" s="0" t="n">
        <v>1</v>
      </c>
      <c r="M69" s="0" t="n">
        <v>3</v>
      </c>
      <c r="N69" s="0" t="n">
        <v>4</v>
      </c>
      <c r="O69" s="0" t="n">
        <v>3</v>
      </c>
      <c r="P69" s="0" t="n">
        <v>6</v>
      </c>
      <c r="Q69" s="0" t="n">
        <v>0</v>
      </c>
      <c r="R69" s="0" t="n">
        <v>3</v>
      </c>
      <c r="S69" s="0" t="n">
        <v>2</v>
      </c>
      <c r="T69" s="0" t="n">
        <v>0</v>
      </c>
      <c r="U69" s="0" t="n">
        <v>0</v>
      </c>
      <c r="V69" s="0" t="n">
        <v>3</v>
      </c>
      <c r="W69" s="0" t="n">
        <v>1</v>
      </c>
      <c r="X69" s="0" t="n">
        <v>0</v>
      </c>
      <c r="Y69" s="0" t="n">
        <v>7</v>
      </c>
      <c r="Z69" s="0" t="n">
        <v>6</v>
      </c>
      <c r="AA69" s="0" t="n">
        <v>0</v>
      </c>
      <c r="AB69" s="0" t="n">
        <v>0</v>
      </c>
      <c r="AC69" s="0" t="n">
        <v>1</v>
      </c>
      <c r="AD69" s="0" t="n">
        <v>0</v>
      </c>
      <c r="AE69" s="0" t="n">
        <v>0</v>
      </c>
      <c r="AF69" s="0" t="n">
        <v>4</v>
      </c>
      <c r="AG69" s="0" t="n">
        <v>1</v>
      </c>
      <c r="AH69" s="0" t="n">
        <v>3</v>
      </c>
      <c r="AI69" s="0" t="n">
        <v>0</v>
      </c>
      <c r="AJ69" s="0" t="n">
        <v>2</v>
      </c>
      <c r="AK69" s="0" t="n">
        <v>4</v>
      </c>
      <c r="AL69" s="0" t="n">
        <v>5</v>
      </c>
      <c r="AM69" s="0" t="n">
        <v>4</v>
      </c>
      <c r="AN69" s="0" t="n">
        <v>3</v>
      </c>
      <c r="AO69" s="0" t="n">
        <v>9</v>
      </c>
      <c r="AP69" s="0" t="n">
        <v>2</v>
      </c>
      <c r="AQ69" s="0" t="n">
        <v>2</v>
      </c>
      <c r="AR69" s="0" t="n">
        <v>2</v>
      </c>
      <c r="AS69" s="0" t="n">
        <v>1</v>
      </c>
      <c r="AT69" s="0" t="n">
        <v>0</v>
      </c>
      <c r="AU69" s="0" t="n">
        <v>1</v>
      </c>
      <c r="AV69" s="0" t="n">
        <v>1</v>
      </c>
      <c r="AW69" s="0" t="n">
        <v>3</v>
      </c>
      <c r="AX69" s="0" t="n">
        <v>3</v>
      </c>
      <c r="AY69" s="0" t="n">
        <v>4</v>
      </c>
      <c r="AZ69" s="0" t="n">
        <v>3</v>
      </c>
      <c r="BA69" s="0" t="n">
        <v>9</v>
      </c>
      <c r="BB69" s="0" t="n">
        <v>3</v>
      </c>
      <c r="BC69" s="0" t="n">
        <v>1</v>
      </c>
      <c r="BD69" s="0" t="n">
        <v>1</v>
      </c>
      <c r="BE69" s="0" t="n">
        <v>6</v>
      </c>
      <c r="BF69" s="0" t="n">
        <v>6</v>
      </c>
      <c r="BG69" s="0" t="n">
        <v>5</v>
      </c>
      <c r="BH69" s="0" t="n">
        <v>3</v>
      </c>
      <c r="BI69" s="0" t="n">
        <v>3</v>
      </c>
      <c r="BJ69" s="0" t="n">
        <v>3</v>
      </c>
      <c r="BK69" s="0" t="n">
        <v>4</v>
      </c>
      <c r="BL69" s="0" t="n">
        <v>7</v>
      </c>
      <c r="BM69" s="0" t="n">
        <v>4</v>
      </c>
      <c r="BN69" s="0" t="n">
        <v>5</v>
      </c>
      <c r="BO69" s="0" t="n">
        <v>4</v>
      </c>
      <c r="BP69" s="0" t="n">
        <v>8</v>
      </c>
      <c r="BQ69" s="0" t="n">
        <v>3</v>
      </c>
      <c r="BR69" s="0" t="n">
        <v>2</v>
      </c>
      <c r="BS69" s="0" t="n">
        <v>5</v>
      </c>
      <c r="BT69" s="0" t="n">
        <v>1</v>
      </c>
      <c r="BU69" s="0" t="n">
        <v>6</v>
      </c>
      <c r="BV69" s="0" t="n">
        <v>1</v>
      </c>
      <c r="BW69" s="0" t="n">
        <v>5</v>
      </c>
      <c r="BX69" s="0" t="n">
        <v>3</v>
      </c>
      <c r="BY69" s="0" t="n">
        <v>6</v>
      </c>
      <c r="BZ69" s="0" t="n">
        <v>6</v>
      </c>
      <c r="CA69" s="0" t="n">
        <v>2</v>
      </c>
      <c r="CB69" s="0" t="n">
        <v>1</v>
      </c>
      <c r="CC69" s="0" t="n">
        <v>3</v>
      </c>
      <c r="CD69" s="0" t="n">
        <v>3</v>
      </c>
      <c r="CE69" s="0" t="n">
        <v>5</v>
      </c>
      <c r="CF69" s="0" t="n">
        <v>3</v>
      </c>
      <c r="CG69" s="0" t="n">
        <v>1</v>
      </c>
      <c r="CH69" s="0" t="n">
        <v>6</v>
      </c>
      <c r="CI69" s="0" t="n">
        <v>0</v>
      </c>
      <c r="CJ69" s="0" t="n">
        <v>0</v>
      </c>
      <c r="CK69" s="0" t="n">
        <v>4</v>
      </c>
      <c r="CL69" s="0" t="n">
        <v>5</v>
      </c>
      <c r="CM69" s="0" t="n">
        <v>4</v>
      </c>
      <c r="CN69" s="0" t="n">
        <v>1</v>
      </c>
      <c r="CO69" s="0" t="n">
        <v>5</v>
      </c>
      <c r="CP69" s="0" t="n">
        <v>4</v>
      </c>
      <c r="CQ69" s="0" t="n">
        <v>6</v>
      </c>
      <c r="CR69" s="0" t="n">
        <v>5</v>
      </c>
      <c r="CS69" s="0" t="n">
        <v>4</v>
      </c>
      <c r="CT69" s="0" t="n">
        <v>3</v>
      </c>
      <c r="CU69" s="0" t="n">
        <v>4</v>
      </c>
      <c r="CV69" s="0" t="n">
        <v>4</v>
      </c>
      <c r="CW69" s="0" t="n">
        <v>2</v>
      </c>
      <c r="CX69" s="0" t="n">
        <v>3</v>
      </c>
      <c r="CY69" s="0" t="n">
        <v>2</v>
      </c>
      <c r="CZ69" s="0" t="n">
        <v>6</v>
      </c>
      <c r="DA69" s="0" t="n">
        <v>3</v>
      </c>
      <c r="DB69" s="0" t="n">
        <v>4</v>
      </c>
      <c r="DC69" s="0" t="n">
        <v>3</v>
      </c>
      <c r="DD69" s="0" t="n">
        <v>3</v>
      </c>
      <c r="DE69" s="0" t="n">
        <v>1</v>
      </c>
      <c r="DF69" s="0" t="n">
        <v>5</v>
      </c>
      <c r="DG69" s="0" t="n">
        <v>2</v>
      </c>
      <c r="DH69" s="0" t="n">
        <v>4</v>
      </c>
      <c r="DI69" s="0" t="n">
        <v>6</v>
      </c>
      <c r="DJ69" s="0" t="n">
        <v>2</v>
      </c>
      <c r="DK69" s="0" t="n">
        <v>4</v>
      </c>
      <c r="DL69" s="0" t="n">
        <v>2</v>
      </c>
      <c r="DM69" s="0" t="n">
        <v>4</v>
      </c>
      <c r="DN69" s="0" t="n">
        <v>0</v>
      </c>
      <c r="DO69" s="0" t="n">
        <v>1</v>
      </c>
      <c r="DP69" s="0" t="n">
        <v>9</v>
      </c>
      <c r="DQ69" s="0" t="n">
        <v>2</v>
      </c>
      <c r="DR69" s="0" t="n">
        <v>3</v>
      </c>
      <c r="DS69" s="0" t="n">
        <v>1</v>
      </c>
      <c r="DT69" s="0" t="n">
        <v>1</v>
      </c>
      <c r="DU69" s="0" t="n">
        <v>0</v>
      </c>
      <c r="DV69" s="0" t="n">
        <v>1</v>
      </c>
      <c r="DW69" s="0" t="n">
        <v>4</v>
      </c>
      <c r="DX69" s="0" t="n">
        <v>9</v>
      </c>
      <c r="DY69" s="0" t="n">
        <v>7</v>
      </c>
      <c r="DZ69" s="0" t="n">
        <v>0</v>
      </c>
      <c r="EA69" s="0" t="n">
        <v>6</v>
      </c>
      <c r="EB69" s="0" t="n">
        <v>1</v>
      </c>
      <c r="EC69" s="0" t="n">
        <v>7</v>
      </c>
      <c r="ED69" s="0" t="n">
        <v>3</v>
      </c>
      <c r="EE69" s="0" t="n">
        <v>4</v>
      </c>
      <c r="EF69" s="0" t="n">
        <v>1</v>
      </c>
      <c r="EG69" s="0" t="n">
        <v>3</v>
      </c>
      <c r="EH69" s="0" t="n">
        <v>4</v>
      </c>
      <c r="EI69" s="0" t="n">
        <v>1</v>
      </c>
      <c r="EJ69" s="0" t="n">
        <v>1</v>
      </c>
      <c r="EK69" s="0" t="n">
        <v>2</v>
      </c>
      <c r="EL69" s="0" t="n">
        <v>2</v>
      </c>
      <c r="EM69" s="0" t="n">
        <v>0</v>
      </c>
      <c r="EN69" s="0" t="n">
        <v>5</v>
      </c>
      <c r="EO69" s="0" t="n">
        <v>4</v>
      </c>
      <c r="EP69" s="0" t="n">
        <v>3</v>
      </c>
      <c r="EQ69" s="0" t="n">
        <v>3</v>
      </c>
      <c r="ER69" s="0" t="n">
        <v>3</v>
      </c>
      <c r="ES69" s="0" t="n">
        <v>4</v>
      </c>
      <c r="ET69" s="0" t="n">
        <v>1</v>
      </c>
      <c r="EU69" s="0" t="n">
        <v>0</v>
      </c>
      <c r="EV69" s="0" t="n">
        <v>4</v>
      </c>
      <c r="EW69" s="0" t="n">
        <v>5</v>
      </c>
      <c r="EX69" s="0" t="n">
        <v>4</v>
      </c>
      <c r="EY69" s="0" t="n">
        <v>1</v>
      </c>
      <c r="EZ69" s="0" t="n">
        <v>2</v>
      </c>
      <c r="FA69" s="0" t="n">
        <v>8</v>
      </c>
      <c r="FB69" s="0" t="n">
        <v>6</v>
      </c>
      <c r="FC69" s="0" t="n">
        <v>3</v>
      </c>
      <c r="FD69" s="0" t="n">
        <v>2</v>
      </c>
      <c r="FE69" s="0" t="n">
        <v>2</v>
      </c>
      <c r="FF69" s="0" t="n">
        <v>0</v>
      </c>
      <c r="FG69" s="0" t="n">
        <v>1</v>
      </c>
      <c r="FH69" s="0" t="n">
        <v>2</v>
      </c>
      <c r="FI69" s="0" t="n">
        <v>5</v>
      </c>
      <c r="FJ69" s="0" t="n">
        <v>0</v>
      </c>
      <c r="FK69" s="0" t="n">
        <v>6</v>
      </c>
      <c r="FL69" s="0" t="n">
        <v>3</v>
      </c>
      <c r="FM69" s="0" t="n">
        <v>2</v>
      </c>
      <c r="FN69" s="0" t="n">
        <v>1</v>
      </c>
      <c r="FO69" s="0" t="n">
        <v>5</v>
      </c>
      <c r="FP69" s="0" t="n">
        <v>0</v>
      </c>
      <c r="FQ69" s="0" t="n">
        <v>5</v>
      </c>
      <c r="FR69" s="0" t="n">
        <v>6</v>
      </c>
      <c r="FS69" s="0" t="n">
        <v>3</v>
      </c>
      <c r="FT69" s="0" t="n">
        <v>4</v>
      </c>
      <c r="FU69" s="0" t="n">
        <v>1</v>
      </c>
      <c r="FV69" s="0" t="n">
        <v>8</v>
      </c>
      <c r="FW69" s="0" t="n">
        <v>8</v>
      </c>
      <c r="FX69" s="0" t="n">
        <v>4</v>
      </c>
      <c r="FY69" s="0" t="n">
        <v>8</v>
      </c>
      <c r="FZ69" s="0" t="n">
        <v>4</v>
      </c>
      <c r="GA69" s="0" t="n">
        <v>4</v>
      </c>
      <c r="GB69" s="0" t="n">
        <v>2</v>
      </c>
      <c r="GC69" s="0" t="n">
        <v>8</v>
      </c>
      <c r="GD69" s="0" t="n">
        <v>9</v>
      </c>
      <c r="GE69" s="0" t="n">
        <v>1</v>
      </c>
      <c r="GF69" s="0" t="n">
        <v>4</v>
      </c>
      <c r="GG69" s="0" t="n">
        <v>4</v>
      </c>
      <c r="GH69" s="0" t="n">
        <v>4</v>
      </c>
      <c r="GI69" s="0" t="n">
        <v>1</v>
      </c>
      <c r="GJ69" s="0" t="n">
        <v>3</v>
      </c>
      <c r="GK69" s="0" t="n">
        <v>3</v>
      </c>
      <c r="GL69" s="0" t="n">
        <v>5</v>
      </c>
      <c r="GM69" s="0" t="n">
        <v>2</v>
      </c>
      <c r="GN69" s="0" t="n">
        <v>3</v>
      </c>
      <c r="GO69" s="0" t="n">
        <v>3</v>
      </c>
      <c r="GP69" s="0" t="n">
        <v>2</v>
      </c>
      <c r="GQ69" s="0" t="n">
        <v>1</v>
      </c>
    </row>
    <row r="70" customFormat="false" ht="12" hidden="false" customHeight="false" outlineLevel="0" collapsed="false">
      <c r="A70" s="0" t="n">
        <v>5</v>
      </c>
      <c r="B70" s="0" t="n">
        <v>0</v>
      </c>
      <c r="C70" s="0" t="n">
        <v>0</v>
      </c>
      <c r="D70" s="0" t="n">
        <v>0</v>
      </c>
      <c r="E70" s="0" t="n">
        <v>0</v>
      </c>
      <c r="F70" s="0" t="n">
        <v>2</v>
      </c>
      <c r="G70" s="0" t="n">
        <v>2</v>
      </c>
      <c r="H70" s="0" t="n">
        <v>0</v>
      </c>
      <c r="I70" s="0" t="n">
        <v>2</v>
      </c>
      <c r="J70" s="0" t="n">
        <v>0</v>
      </c>
      <c r="K70" s="0" t="n">
        <v>1</v>
      </c>
      <c r="L70" s="0" t="n">
        <v>1</v>
      </c>
      <c r="M70" s="0" t="n">
        <v>2</v>
      </c>
      <c r="N70" s="0" t="n">
        <v>2</v>
      </c>
      <c r="O70" s="0" t="n">
        <v>2</v>
      </c>
      <c r="P70" s="0" t="n">
        <v>2</v>
      </c>
      <c r="Q70" s="0" t="n">
        <v>0</v>
      </c>
      <c r="R70" s="0" t="n">
        <v>0</v>
      </c>
      <c r="S70" s="0" t="n">
        <v>1</v>
      </c>
      <c r="T70" s="0" t="n">
        <v>0</v>
      </c>
      <c r="U70" s="0" t="n">
        <v>0</v>
      </c>
      <c r="V70" s="0" t="n">
        <v>0</v>
      </c>
      <c r="W70" s="0" t="n">
        <v>0</v>
      </c>
      <c r="X70" s="0" t="n">
        <v>0</v>
      </c>
      <c r="Y70" s="0" t="n">
        <v>0</v>
      </c>
      <c r="Z70" s="0" t="n">
        <v>3</v>
      </c>
      <c r="AA70" s="0" t="n">
        <v>0</v>
      </c>
      <c r="AB70" s="0" t="n">
        <v>0</v>
      </c>
      <c r="AC70" s="0" t="n">
        <v>0</v>
      </c>
      <c r="AD70" s="0" t="n">
        <v>0</v>
      </c>
      <c r="AE70" s="0" t="n">
        <v>0</v>
      </c>
      <c r="AF70" s="0" t="n">
        <v>0</v>
      </c>
      <c r="AG70" s="0" t="n">
        <v>0</v>
      </c>
      <c r="AH70" s="0" t="n">
        <v>2</v>
      </c>
      <c r="AI70" s="0" t="n">
        <v>0</v>
      </c>
      <c r="AJ70" s="0" t="n">
        <v>0</v>
      </c>
      <c r="AK70" s="0" t="n">
        <v>0</v>
      </c>
      <c r="AL70" s="0" t="n">
        <v>1</v>
      </c>
      <c r="AM70" s="0" t="n">
        <v>0</v>
      </c>
      <c r="AN70" s="0" t="n">
        <v>1</v>
      </c>
      <c r="AO70" s="0" t="n">
        <v>6</v>
      </c>
      <c r="AP70" s="0" t="n">
        <v>1</v>
      </c>
      <c r="AQ70" s="0" t="n">
        <v>1</v>
      </c>
      <c r="AR70" s="0" t="n">
        <v>0</v>
      </c>
      <c r="AS70" s="0" t="n">
        <v>1</v>
      </c>
      <c r="AT70" s="0" t="n">
        <v>0</v>
      </c>
      <c r="AU70" s="0" t="n">
        <v>1</v>
      </c>
      <c r="AV70" s="0" t="n">
        <v>0</v>
      </c>
      <c r="AW70" s="0" t="n">
        <v>1</v>
      </c>
      <c r="AX70" s="0" t="n">
        <v>0</v>
      </c>
      <c r="AY70" s="0" t="n">
        <v>1</v>
      </c>
      <c r="AZ70" s="0" t="n">
        <v>1</v>
      </c>
      <c r="BA70" s="0" t="n">
        <v>0</v>
      </c>
      <c r="BB70" s="0" t="n">
        <v>0</v>
      </c>
      <c r="BC70" s="0" t="n">
        <v>0</v>
      </c>
      <c r="BD70" s="0" t="n">
        <v>1</v>
      </c>
      <c r="BE70" s="0" t="n">
        <v>0</v>
      </c>
      <c r="BF70" s="0" t="n">
        <v>1</v>
      </c>
      <c r="BG70" s="0" t="n">
        <v>0</v>
      </c>
      <c r="BH70" s="0" t="n">
        <v>2</v>
      </c>
      <c r="BI70" s="0" t="n">
        <v>0</v>
      </c>
      <c r="BJ70" s="0" t="n">
        <v>0</v>
      </c>
      <c r="BK70" s="0" t="n">
        <v>0</v>
      </c>
      <c r="BL70" s="0" t="n">
        <v>1</v>
      </c>
      <c r="BM70" s="0" t="n">
        <v>2</v>
      </c>
      <c r="BN70" s="0" t="n">
        <v>1</v>
      </c>
      <c r="BO70" s="0" t="n">
        <v>1</v>
      </c>
      <c r="BP70" s="0" t="n">
        <v>4</v>
      </c>
      <c r="BQ70" s="0" t="n">
        <v>0</v>
      </c>
      <c r="BR70" s="0" t="n">
        <v>1</v>
      </c>
      <c r="BS70" s="0" t="n">
        <v>3</v>
      </c>
      <c r="BT70" s="0" t="n">
        <v>0</v>
      </c>
      <c r="BU70" s="0" t="n">
        <v>0</v>
      </c>
      <c r="BV70" s="0" t="n">
        <v>1</v>
      </c>
      <c r="BW70" s="0" t="n">
        <v>0</v>
      </c>
      <c r="BX70" s="0" t="n">
        <v>0</v>
      </c>
      <c r="BY70" s="0" t="n">
        <v>2</v>
      </c>
      <c r="BZ70" s="0" t="n">
        <v>4</v>
      </c>
      <c r="CA70" s="0" t="n">
        <v>0</v>
      </c>
      <c r="CB70" s="0" t="n">
        <v>1</v>
      </c>
      <c r="CC70" s="0" t="n">
        <v>0</v>
      </c>
      <c r="CD70" s="0" t="n">
        <v>1</v>
      </c>
      <c r="CE70" s="0" t="n">
        <v>2</v>
      </c>
      <c r="CF70" s="0" t="n">
        <v>0</v>
      </c>
      <c r="CG70" s="0" t="n">
        <v>0</v>
      </c>
      <c r="CH70" s="0" t="n">
        <v>1</v>
      </c>
      <c r="CI70" s="0" t="n">
        <v>0</v>
      </c>
      <c r="CJ70" s="0" t="n">
        <v>0</v>
      </c>
      <c r="CK70" s="0" t="n">
        <v>1</v>
      </c>
      <c r="CL70" s="0" t="n">
        <v>2</v>
      </c>
      <c r="CM70" s="0" t="n">
        <v>1</v>
      </c>
      <c r="CN70" s="0" t="n">
        <v>1</v>
      </c>
      <c r="CO70" s="0" t="n">
        <v>0</v>
      </c>
      <c r="CP70" s="0" t="n">
        <v>2</v>
      </c>
      <c r="CQ70" s="0" t="n">
        <v>3</v>
      </c>
      <c r="CR70" s="0" t="n">
        <v>2</v>
      </c>
      <c r="CS70" s="0" t="n">
        <v>3</v>
      </c>
      <c r="CT70" s="0" t="n">
        <v>1</v>
      </c>
      <c r="CU70" s="0" t="n">
        <v>1</v>
      </c>
      <c r="CV70" s="0" t="n">
        <v>0</v>
      </c>
      <c r="CW70" s="0" t="n">
        <v>1</v>
      </c>
      <c r="CX70" s="0" t="n">
        <v>1</v>
      </c>
      <c r="CY70" s="0" t="n">
        <v>0</v>
      </c>
      <c r="CZ70" s="0" t="n">
        <v>0</v>
      </c>
      <c r="DA70" s="0" t="n">
        <v>1</v>
      </c>
      <c r="DB70" s="0" t="n">
        <v>0</v>
      </c>
      <c r="DC70" s="0" t="n">
        <v>0</v>
      </c>
      <c r="DD70" s="0" t="n">
        <v>0</v>
      </c>
      <c r="DE70" s="0" t="n">
        <v>0</v>
      </c>
      <c r="DF70" s="0" t="n">
        <v>0</v>
      </c>
      <c r="DG70" s="0" t="n">
        <v>1</v>
      </c>
      <c r="DH70" s="0" t="n">
        <v>0</v>
      </c>
      <c r="DI70" s="0" t="n">
        <v>0</v>
      </c>
      <c r="DJ70" s="0" t="n">
        <v>0</v>
      </c>
      <c r="DK70" s="0" t="n">
        <v>0</v>
      </c>
      <c r="DL70" s="0" t="n">
        <v>0</v>
      </c>
      <c r="DM70" s="0" t="n">
        <v>0</v>
      </c>
      <c r="DN70" s="0" t="n">
        <v>0</v>
      </c>
      <c r="DO70" s="0" t="n">
        <v>0</v>
      </c>
      <c r="DP70" s="0" t="n">
        <v>0</v>
      </c>
      <c r="DQ70" s="0" t="n">
        <v>0</v>
      </c>
      <c r="DR70" s="0" t="n">
        <v>0</v>
      </c>
      <c r="DS70" s="0" t="n">
        <v>0</v>
      </c>
      <c r="DT70" s="0" t="n">
        <v>0</v>
      </c>
      <c r="DU70" s="0" t="n">
        <v>0</v>
      </c>
      <c r="DV70" s="0" t="n">
        <v>0</v>
      </c>
      <c r="DW70" s="0" t="n">
        <v>0</v>
      </c>
      <c r="DX70" s="0" t="n">
        <v>0</v>
      </c>
      <c r="DY70" s="0" t="n">
        <v>0</v>
      </c>
      <c r="DZ70" s="0" t="n">
        <v>0</v>
      </c>
      <c r="EA70" s="0" t="n">
        <v>1</v>
      </c>
      <c r="EB70" s="0" t="n">
        <v>0</v>
      </c>
      <c r="EC70" s="0" t="n">
        <v>0</v>
      </c>
      <c r="ED70" s="0" t="n">
        <v>0</v>
      </c>
      <c r="EE70" s="0" t="n">
        <v>0</v>
      </c>
      <c r="EF70" s="0" t="n">
        <v>0</v>
      </c>
      <c r="EG70" s="0" t="n">
        <v>0</v>
      </c>
      <c r="EH70" s="0" t="n">
        <v>1</v>
      </c>
      <c r="EI70" s="0" t="n">
        <v>0</v>
      </c>
      <c r="EJ70" s="0" t="n">
        <v>0</v>
      </c>
      <c r="EK70" s="0" t="n">
        <v>0</v>
      </c>
      <c r="EL70" s="0" t="n">
        <v>0</v>
      </c>
      <c r="EM70" s="0" t="n">
        <v>0</v>
      </c>
      <c r="EN70" s="0" t="n">
        <v>0</v>
      </c>
      <c r="EO70" s="0" t="n">
        <v>0</v>
      </c>
      <c r="EP70" s="0" t="n">
        <v>0</v>
      </c>
      <c r="EQ70" s="0" t="n">
        <v>0</v>
      </c>
      <c r="ER70" s="0" t="n">
        <v>0</v>
      </c>
      <c r="ES70" s="0" t="n">
        <v>2</v>
      </c>
      <c r="ET70" s="0" t="n">
        <v>0</v>
      </c>
      <c r="EU70" s="0" t="n">
        <v>0</v>
      </c>
      <c r="EV70" s="0" t="n">
        <v>3</v>
      </c>
      <c r="EW70" s="0" t="n">
        <v>1</v>
      </c>
      <c r="EX70" s="0" t="n">
        <v>1</v>
      </c>
      <c r="EY70" s="0" t="n">
        <v>1</v>
      </c>
      <c r="EZ70" s="0" t="n">
        <v>0</v>
      </c>
      <c r="FA70" s="0" t="n">
        <v>2</v>
      </c>
      <c r="FB70" s="0" t="n">
        <v>1</v>
      </c>
      <c r="FC70" s="0" t="n">
        <v>2</v>
      </c>
      <c r="FD70" s="0" t="n">
        <v>1</v>
      </c>
      <c r="FE70" s="0" t="n">
        <v>0</v>
      </c>
      <c r="FF70" s="0" t="n">
        <v>0</v>
      </c>
      <c r="FG70" s="0" t="n">
        <v>1</v>
      </c>
      <c r="FH70" s="0" t="n">
        <v>1</v>
      </c>
      <c r="FI70" s="0" t="n">
        <v>1</v>
      </c>
      <c r="FJ70" s="0" t="n">
        <v>0</v>
      </c>
      <c r="FK70" s="0" t="n">
        <v>1</v>
      </c>
      <c r="FL70" s="0" t="n">
        <v>3</v>
      </c>
      <c r="FM70" s="0" t="n">
        <v>0</v>
      </c>
      <c r="FN70" s="0" t="n">
        <v>1</v>
      </c>
      <c r="FO70" s="0" t="n">
        <v>0</v>
      </c>
      <c r="FP70" s="0" t="n">
        <v>0</v>
      </c>
      <c r="FQ70" s="0" t="n">
        <v>1</v>
      </c>
      <c r="FR70" s="0" t="n">
        <v>2</v>
      </c>
      <c r="FS70" s="0" t="n">
        <v>2</v>
      </c>
      <c r="FT70" s="0" t="n">
        <v>2</v>
      </c>
      <c r="FU70" s="0" t="n">
        <v>1</v>
      </c>
      <c r="FV70" s="0" t="n">
        <v>1</v>
      </c>
      <c r="FW70" s="0" t="n">
        <v>0</v>
      </c>
      <c r="FX70" s="0" t="n">
        <v>1</v>
      </c>
      <c r="FY70" s="0" t="n">
        <v>1</v>
      </c>
      <c r="FZ70" s="0" t="n">
        <v>1</v>
      </c>
      <c r="GA70" s="0" t="n">
        <v>2</v>
      </c>
      <c r="GB70" s="0" t="n">
        <v>2</v>
      </c>
      <c r="GC70" s="0" t="n">
        <v>4</v>
      </c>
      <c r="GD70" s="0" t="n">
        <v>3</v>
      </c>
      <c r="GE70" s="0" t="n">
        <v>0</v>
      </c>
      <c r="GF70" s="0" t="n">
        <v>2</v>
      </c>
      <c r="GG70" s="0" t="n">
        <v>1</v>
      </c>
      <c r="GH70" s="0" t="n">
        <v>0</v>
      </c>
      <c r="GI70" s="0" t="n">
        <v>1</v>
      </c>
      <c r="GJ70" s="0" t="n">
        <v>1</v>
      </c>
      <c r="GK70" s="0" t="n">
        <v>1</v>
      </c>
      <c r="GL70" s="0" t="n">
        <v>1</v>
      </c>
      <c r="GM70" s="0" t="n">
        <v>0</v>
      </c>
      <c r="GN70" s="0" t="n">
        <v>0</v>
      </c>
      <c r="GO70" s="0" t="n">
        <v>2</v>
      </c>
      <c r="GP70" s="0" t="n">
        <v>0</v>
      </c>
      <c r="GQ70" s="0" t="n">
        <v>0</v>
      </c>
    </row>
    <row r="71" customFormat="false" ht="12" hidden="false" customHeight="false" outlineLevel="0" collapsed="false">
      <c r="A71" s="0" t="n">
        <v>9</v>
      </c>
      <c r="B71" s="0" t="n">
        <v>0</v>
      </c>
      <c r="C71" s="0" t="n">
        <v>0</v>
      </c>
      <c r="D71" s="0" t="n">
        <v>0</v>
      </c>
      <c r="E71" s="0" t="n">
        <v>0</v>
      </c>
      <c r="F71" s="0" t="n">
        <v>3</v>
      </c>
      <c r="G71" s="0" t="n">
        <v>1</v>
      </c>
      <c r="H71" s="0" t="n">
        <v>0</v>
      </c>
      <c r="I71" s="0" t="n">
        <v>1</v>
      </c>
      <c r="J71" s="0" t="n">
        <v>0</v>
      </c>
      <c r="K71" s="0" t="n">
        <v>1</v>
      </c>
      <c r="L71" s="0" t="n">
        <v>0</v>
      </c>
      <c r="M71" s="0" t="n">
        <v>0</v>
      </c>
      <c r="N71" s="0" t="n">
        <v>1</v>
      </c>
      <c r="O71" s="0" t="n">
        <v>1</v>
      </c>
      <c r="P71" s="0" t="n">
        <v>0</v>
      </c>
      <c r="Q71" s="0" t="n">
        <v>0</v>
      </c>
      <c r="R71" s="0" t="n">
        <v>1</v>
      </c>
      <c r="S71" s="0" t="n">
        <v>0</v>
      </c>
      <c r="T71" s="0" t="n">
        <v>0</v>
      </c>
      <c r="U71" s="0" t="n">
        <v>0</v>
      </c>
      <c r="V71" s="0" t="n">
        <v>2</v>
      </c>
      <c r="W71" s="0" t="n">
        <v>0</v>
      </c>
      <c r="X71" s="0" t="n">
        <v>0</v>
      </c>
      <c r="Y71" s="0" t="n">
        <v>7</v>
      </c>
      <c r="Z71" s="0" t="n">
        <v>0</v>
      </c>
      <c r="AA71" s="0" t="n">
        <v>0</v>
      </c>
      <c r="AB71" s="0" t="n">
        <v>0</v>
      </c>
      <c r="AC71" s="0" t="n">
        <v>0</v>
      </c>
      <c r="AD71" s="0" t="n">
        <v>0</v>
      </c>
      <c r="AE71" s="0" t="n">
        <v>0</v>
      </c>
      <c r="AF71" s="0" t="n">
        <v>0</v>
      </c>
      <c r="AG71" s="0" t="n">
        <v>0</v>
      </c>
      <c r="AH71" s="0" t="n">
        <v>1</v>
      </c>
      <c r="AI71" s="0" t="n">
        <v>0</v>
      </c>
      <c r="AJ71" s="0" t="n">
        <v>1</v>
      </c>
      <c r="AK71" s="0" t="n">
        <v>0</v>
      </c>
      <c r="AL71" s="0" t="n">
        <v>1</v>
      </c>
      <c r="AM71" s="0" t="n">
        <v>1</v>
      </c>
      <c r="AN71" s="0" t="n">
        <v>2</v>
      </c>
      <c r="AO71" s="0" t="n">
        <v>0</v>
      </c>
      <c r="AP71" s="0" t="n">
        <v>0</v>
      </c>
      <c r="AQ71" s="0" t="n">
        <v>1</v>
      </c>
      <c r="AR71" s="0" t="n">
        <v>2</v>
      </c>
      <c r="AS71" s="0" t="n">
        <v>0</v>
      </c>
      <c r="AT71" s="0" t="n">
        <v>0</v>
      </c>
      <c r="AU71" s="0" t="n">
        <v>0</v>
      </c>
      <c r="AV71" s="0" t="n">
        <v>0</v>
      </c>
      <c r="AW71" s="0" t="n">
        <v>0</v>
      </c>
      <c r="AX71" s="0" t="n">
        <v>0</v>
      </c>
      <c r="AY71" s="0" t="n">
        <v>3</v>
      </c>
      <c r="AZ71" s="0" t="n">
        <v>1</v>
      </c>
      <c r="BA71" s="0" t="n">
        <v>0</v>
      </c>
      <c r="BB71" s="0" t="n">
        <v>0</v>
      </c>
      <c r="BC71" s="0" t="n">
        <v>0</v>
      </c>
      <c r="BD71" s="0" t="n">
        <v>0</v>
      </c>
      <c r="BE71" s="0" t="n">
        <v>1</v>
      </c>
      <c r="BF71" s="0" t="n">
        <v>4</v>
      </c>
      <c r="BG71" s="0" t="n">
        <v>0</v>
      </c>
      <c r="BH71" s="0" t="n">
        <v>0</v>
      </c>
      <c r="BI71" s="0" t="n">
        <v>1</v>
      </c>
      <c r="BJ71" s="0" t="n">
        <v>0</v>
      </c>
      <c r="BK71" s="0" t="n">
        <v>2</v>
      </c>
      <c r="BL71" s="0" t="n">
        <v>0</v>
      </c>
      <c r="BM71" s="0" t="n">
        <v>0</v>
      </c>
      <c r="BN71" s="0" t="n">
        <v>1</v>
      </c>
      <c r="BO71" s="0" t="n">
        <v>0</v>
      </c>
      <c r="BP71" s="0" t="n">
        <v>8</v>
      </c>
      <c r="BQ71" s="0" t="n">
        <v>2</v>
      </c>
      <c r="BR71" s="0" t="n">
        <v>0</v>
      </c>
      <c r="BS71" s="0" t="n">
        <v>0</v>
      </c>
      <c r="BT71" s="0" t="n">
        <v>1</v>
      </c>
      <c r="BU71" s="0" t="n">
        <v>0</v>
      </c>
      <c r="BV71" s="0" t="n">
        <v>1</v>
      </c>
      <c r="BW71" s="0" t="n">
        <v>1</v>
      </c>
      <c r="BX71" s="0" t="n">
        <v>0</v>
      </c>
      <c r="BY71" s="0" t="n">
        <v>3</v>
      </c>
      <c r="BZ71" s="0" t="n">
        <v>5</v>
      </c>
      <c r="CA71" s="0" t="n">
        <v>2</v>
      </c>
      <c r="CB71" s="0" t="n">
        <v>1</v>
      </c>
      <c r="CC71" s="0" t="n">
        <v>1</v>
      </c>
      <c r="CD71" s="0" t="n">
        <v>1</v>
      </c>
      <c r="CE71" s="0" t="n">
        <v>2</v>
      </c>
      <c r="CF71" s="0" t="n">
        <v>0</v>
      </c>
      <c r="CG71" s="0" t="n">
        <v>0</v>
      </c>
      <c r="CH71" s="0" t="n">
        <v>1</v>
      </c>
      <c r="CI71" s="0" t="n">
        <v>0</v>
      </c>
      <c r="CJ71" s="0" t="n">
        <v>0</v>
      </c>
      <c r="CK71" s="0" t="n">
        <v>4</v>
      </c>
      <c r="CL71" s="0" t="n">
        <v>4</v>
      </c>
      <c r="CM71" s="0" t="n">
        <v>3</v>
      </c>
      <c r="CN71" s="0" t="n">
        <v>1</v>
      </c>
      <c r="CO71" s="0" t="n">
        <v>3</v>
      </c>
      <c r="CP71" s="0" t="n">
        <v>2</v>
      </c>
      <c r="CQ71" s="0" t="n">
        <v>1</v>
      </c>
      <c r="CR71" s="0" t="n">
        <v>0</v>
      </c>
      <c r="CS71" s="0" t="n">
        <v>0</v>
      </c>
      <c r="CT71" s="0" t="n">
        <v>2</v>
      </c>
      <c r="CU71" s="0" t="n">
        <v>0</v>
      </c>
      <c r="CV71" s="0" t="n">
        <v>0</v>
      </c>
      <c r="CW71" s="0" t="n">
        <v>0</v>
      </c>
      <c r="CX71" s="0" t="n">
        <v>0</v>
      </c>
      <c r="CY71" s="0" t="n">
        <v>1</v>
      </c>
      <c r="CZ71" s="0" t="n">
        <v>0</v>
      </c>
      <c r="DA71" s="0" t="n">
        <v>3</v>
      </c>
      <c r="DB71" s="0" t="n">
        <v>0</v>
      </c>
      <c r="DC71" s="0" t="n">
        <v>0</v>
      </c>
      <c r="DD71" s="0" t="n">
        <v>0</v>
      </c>
      <c r="DE71" s="0" t="n">
        <v>0</v>
      </c>
      <c r="DF71" s="0" t="n">
        <v>3</v>
      </c>
      <c r="DG71" s="0" t="n">
        <v>2</v>
      </c>
      <c r="DH71" s="0" t="n">
        <v>2</v>
      </c>
      <c r="DI71" s="0" t="n">
        <v>0</v>
      </c>
      <c r="DJ71" s="0" t="n">
        <v>2</v>
      </c>
      <c r="DK71" s="0" t="n">
        <v>0</v>
      </c>
      <c r="DL71" s="0" t="n">
        <v>0</v>
      </c>
      <c r="DM71" s="0" t="n">
        <v>0</v>
      </c>
      <c r="DN71" s="0" t="n">
        <v>0</v>
      </c>
      <c r="DO71" s="0" t="n">
        <v>0</v>
      </c>
      <c r="DP71" s="0" t="n">
        <v>0</v>
      </c>
      <c r="DQ71" s="0" t="n">
        <v>0</v>
      </c>
      <c r="DR71" s="0" t="n">
        <v>0</v>
      </c>
      <c r="DS71" s="0" t="n">
        <v>0</v>
      </c>
      <c r="DT71" s="0" t="n">
        <v>0</v>
      </c>
      <c r="DU71" s="0" t="n">
        <v>0</v>
      </c>
      <c r="DV71" s="0" t="n">
        <v>0</v>
      </c>
      <c r="DW71" s="0" t="n">
        <v>0</v>
      </c>
      <c r="DX71" s="0" t="n">
        <v>0</v>
      </c>
      <c r="DY71" s="0" t="n">
        <v>0</v>
      </c>
      <c r="DZ71" s="0" t="n">
        <v>0</v>
      </c>
      <c r="EA71" s="0" t="n">
        <v>2</v>
      </c>
      <c r="EB71" s="0" t="n">
        <v>0</v>
      </c>
      <c r="EC71" s="0" t="n">
        <v>0</v>
      </c>
      <c r="ED71" s="0" t="n">
        <v>0</v>
      </c>
      <c r="EE71" s="0" t="n">
        <v>0</v>
      </c>
      <c r="EF71" s="0" t="n">
        <v>0</v>
      </c>
      <c r="EG71" s="0" t="n">
        <v>0</v>
      </c>
      <c r="EH71" s="0" t="n">
        <v>0</v>
      </c>
      <c r="EI71" s="0" t="n">
        <v>0</v>
      </c>
      <c r="EJ71" s="0" t="n">
        <v>0</v>
      </c>
      <c r="EK71" s="0" t="n">
        <v>0</v>
      </c>
      <c r="EL71" s="0" t="n">
        <v>2</v>
      </c>
      <c r="EM71" s="0" t="n">
        <v>0</v>
      </c>
      <c r="EN71" s="0" t="n">
        <v>0</v>
      </c>
      <c r="EO71" s="0" t="n">
        <v>0</v>
      </c>
      <c r="EP71" s="0" t="n">
        <v>1</v>
      </c>
      <c r="EQ71" s="0" t="n">
        <v>1</v>
      </c>
      <c r="ER71" s="0" t="n">
        <v>1</v>
      </c>
      <c r="ES71" s="0" t="n">
        <v>2</v>
      </c>
      <c r="ET71" s="0" t="n">
        <v>0</v>
      </c>
      <c r="EU71" s="0" t="n">
        <v>0</v>
      </c>
      <c r="EV71" s="0" t="n">
        <v>0</v>
      </c>
      <c r="EW71" s="0" t="n">
        <v>0</v>
      </c>
      <c r="EX71" s="0" t="n">
        <v>0</v>
      </c>
      <c r="EY71" s="0" t="n">
        <v>1</v>
      </c>
      <c r="EZ71" s="0" t="n">
        <v>2</v>
      </c>
      <c r="FA71" s="0" t="n">
        <v>0</v>
      </c>
      <c r="FB71" s="0" t="n">
        <v>5</v>
      </c>
      <c r="FC71" s="0" t="n">
        <v>2</v>
      </c>
      <c r="FD71" s="0" t="n">
        <v>0</v>
      </c>
      <c r="FE71" s="0" t="n">
        <v>0</v>
      </c>
      <c r="FF71" s="0" t="n">
        <v>0</v>
      </c>
      <c r="FG71" s="0" t="n">
        <v>0</v>
      </c>
      <c r="FH71" s="0" t="n">
        <v>1</v>
      </c>
      <c r="FI71" s="0" t="n">
        <v>0</v>
      </c>
      <c r="FJ71" s="0" t="n">
        <v>0</v>
      </c>
      <c r="FK71" s="0" t="n">
        <v>0</v>
      </c>
      <c r="FL71" s="0" t="n">
        <v>0</v>
      </c>
      <c r="FM71" s="0" t="n">
        <v>0</v>
      </c>
      <c r="FN71" s="0" t="n">
        <v>0</v>
      </c>
      <c r="FO71" s="0" t="n">
        <v>0</v>
      </c>
      <c r="FP71" s="0" t="n">
        <v>0</v>
      </c>
      <c r="FQ71" s="0" t="n">
        <v>4</v>
      </c>
      <c r="FR71" s="0" t="n">
        <v>1</v>
      </c>
      <c r="FS71" s="0" t="n">
        <v>0</v>
      </c>
      <c r="FT71" s="0" t="n">
        <v>1</v>
      </c>
      <c r="FU71" s="0" t="n">
        <v>1</v>
      </c>
      <c r="FV71" s="0" t="n">
        <v>7</v>
      </c>
      <c r="FW71" s="0" t="n">
        <v>4</v>
      </c>
      <c r="FX71" s="0" t="n">
        <v>2</v>
      </c>
      <c r="FY71" s="0" t="n">
        <v>8</v>
      </c>
      <c r="FZ71" s="0" t="n">
        <v>0</v>
      </c>
      <c r="GA71" s="0" t="n">
        <v>1</v>
      </c>
      <c r="GB71" s="0" t="n">
        <v>0</v>
      </c>
      <c r="GC71" s="0" t="n">
        <v>1</v>
      </c>
      <c r="GD71" s="0" t="n">
        <v>9</v>
      </c>
      <c r="GE71" s="0" t="n">
        <v>0</v>
      </c>
      <c r="GF71" s="0" t="n">
        <v>1</v>
      </c>
      <c r="GG71" s="0" t="n">
        <v>3</v>
      </c>
      <c r="GH71" s="0" t="n">
        <v>3</v>
      </c>
      <c r="GI71" s="0" t="n">
        <v>0</v>
      </c>
      <c r="GJ71" s="0" t="n">
        <v>1</v>
      </c>
      <c r="GK71" s="0" t="n">
        <v>0</v>
      </c>
      <c r="GL71" s="0" t="n">
        <v>3</v>
      </c>
      <c r="GM71" s="0" t="n">
        <v>0</v>
      </c>
      <c r="GN71" s="0" t="n">
        <v>0</v>
      </c>
      <c r="GO71" s="0" t="n">
        <v>1</v>
      </c>
      <c r="GP71" s="0" t="n">
        <v>0</v>
      </c>
      <c r="GQ71" s="0" t="n">
        <v>0</v>
      </c>
    </row>
    <row r="72" customFormat="false" ht="12" hidden="false" customHeight="false" outlineLevel="0" collapsed="false">
      <c r="A72" s="0" t="n">
        <v>5</v>
      </c>
      <c r="B72" s="0" t="n">
        <v>0</v>
      </c>
      <c r="C72" s="0" t="n">
        <v>0</v>
      </c>
      <c r="D72" s="0" t="n">
        <v>0</v>
      </c>
      <c r="E72" s="0" t="n">
        <v>0</v>
      </c>
      <c r="F72" s="0" t="n">
        <v>1</v>
      </c>
      <c r="G72" s="0" t="n">
        <v>0</v>
      </c>
      <c r="H72" s="0" t="n">
        <v>0</v>
      </c>
      <c r="I72" s="0" t="n">
        <v>0</v>
      </c>
      <c r="J72" s="0" t="n">
        <v>0</v>
      </c>
      <c r="K72" s="0" t="n">
        <v>2</v>
      </c>
      <c r="L72" s="0" t="n">
        <v>0</v>
      </c>
      <c r="M72" s="0" t="n">
        <v>0</v>
      </c>
      <c r="N72" s="0" t="n">
        <v>1</v>
      </c>
      <c r="O72" s="0" t="n">
        <v>0</v>
      </c>
      <c r="P72" s="0" t="n">
        <v>0</v>
      </c>
      <c r="Q72" s="0" t="n">
        <v>0</v>
      </c>
      <c r="R72" s="0" t="n">
        <v>0</v>
      </c>
      <c r="S72" s="0" t="n">
        <v>0</v>
      </c>
      <c r="T72" s="0" t="n">
        <v>0</v>
      </c>
      <c r="U72" s="0" t="n">
        <v>0</v>
      </c>
      <c r="V72" s="0" t="n">
        <v>0</v>
      </c>
      <c r="W72" s="0" t="n">
        <v>0</v>
      </c>
      <c r="X72" s="0" t="n">
        <v>0</v>
      </c>
      <c r="Y72" s="0" t="n">
        <v>0</v>
      </c>
      <c r="Z72" s="0" t="n">
        <v>1</v>
      </c>
      <c r="AA72" s="0" t="n">
        <v>0</v>
      </c>
      <c r="AB72" s="0" t="n">
        <v>0</v>
      </c>
      <c r="AC72" s="0" t="n">
        <v>0</v>
      </c>
      <c r="AD72" s="0" t="n">
        <v>0</v>
      </c>
      <c r="AE72" s="0" t="n">
        <v>0</v>
      </c>
      <c r="AF72" s="0" t="n">
        <v>0</v>
      </c>
      <c r="AG72" s="0" t="n">
        <v>0</v>
      </c>
      <c r="AH72" s="0" t="n">
        <v>0</v>
      </c>
      <c r="AI72" s="0" t="n">
        <v>0</v>
      </c>
      <c r="AJ72" s="0" t="n">
        <v>1</v>
      </c>
      <c r="AK72" s="0" t="n">
        <v>0</v>
      </c>
      <c r="AL72" s="0" t="n">
        <v>0</v>
      </c>
      <c r="AM72" s="0" t="n">
        <v>1</v>
      </c>
      <c r="AN72" s="0" t="n">
        <v>1</v>
      </c>
      <c r="AO72" s="0" t="n">
        <v>0</v>
      </c>
      <c r="AP72" s="0" t="n">
        <v>0</v>
      </c>
      <c r="AQ72" s="0" t="n">
        <v>0</v>
      </c>
      <c r="AR72" s="0" t="n">
        <v>2</v>
      </c>
      <c r="AS72" s="0" t="n">
        <v>0</v>
      </c>
      <c r="AT72" s="0" t="n">
        <v>0</v>
      </c>
      <c r="AU72" s="0" t="n">
        <v>0</v>
      </c>
      <c r="AV72" s="0" t="n">
        <v>0</v>
      </c>
      <c r="AW72" s="0" t="n">
        <v>0</v>
      </c>
      <c r="AX72" s="0" t="n">
        <v>0</v>
      </c>
      <c r="AY72" s="0" t="n">
        <v>2</v>
      </c>
      <c r="AZ72" s="0" t="n">
        <v>0</v>
      </c>
      <c r="BA72" s="0" t="n">
        <v>1</v>
      </c>
      <c r="BB72" s="0" t="n">
        <v>0</v>
      </c>
      <c r="BC72" s="0" t="n">
        <v>0</v>
      </c>
      <c r="BD72" s="0" t="n">
        <v>0</v>
      </c>
      <c r="BE72" s="0" t="n">
        <v>1</v>
      </c>
      <c r="BF72" s="0" t="n">
        <v>0</v>
      </c>
      <c r="BG72" s="0" t="n">
        <v>0</v>
      </c>
      <c r="BH72" s="0" t="n">
        <v>0</v>
      </c>
      <c r="BI72" s="0" t="n">
        <v>0</v>
      </c>
      <c r="BJ72" s="0" t="n">
        <v>0</v>
      </c>
      <c r="BK72" s="0" t="n">
        <v>0</v>
      </c>
      <c r="BL72" s="0" t="n">
        <v>0</v>
      </c>
      <c r="BM72" s="0" t="n">
        <v>0</v>
      </c>
      <c r="BN72" s="0" t="n">
        <v>1</v>
      </c>
      <c r="BO72" s="0" t="n">
        <v>0</v>
      </c>
      <c r="BP72" s="0" t="n">
        <v>2</v>
      </c>
      <c r="BQ72" s="0" t="n">
        <v>0</v>
      </c>
      <c r="BR72" s="0" t="n">
        <v>0</v>
      </c>
      <c r="BS72" s="0" t="n">
        <v>1</v>
      </c>
      <c r="BT72" s="0" t="n">
        <v>0</v>
      </c>
      <c r="BU72" s="0" t="n">
        <v>0</v>
      </c>
      <c r="BV72" s="0" t="n">
        <v>0</v>
      </c>
      <c r="BW72" s="0" t="n">
        <v>1</v>
      </c>
      <c r="BX72" s="0" t="n">
        <v>0</v>
      </c>
      <c r="BY72" s="0" t="n">
        <v>3</v>
      </c>
      <c r="BZ72" s="0" t="n">
        <v>0</v>
      </c>
      <c r="CA72" s="0" t="n">
        <v>0</v>
      </c>
      <c r="CB72" s="0" t="n">
        <v>0</v>
      </c>
      <c r="CC72" s="0" t="n">
        <v>0</v>
      </c>
      <c r="CD72" s="0" t="n">
        <v>1</v>
      </c>
      <c r="CE72" s="0" t="n">
        <v>1</v>
      </c>
      <c r="CF72" s="0" t="n">
        <v>0</v>
      </c>
      <c r="CG72" s="0" t="n">
        <v>0</v>
      </c>
      <c r="CH72" s="0" t="n">
        <v>0</v>
      </c>
      <c r="CI72" s="0" t="n">
        <v>0</v>
      </c>
      <c r="CJ72" s="0" t="n">
        <v>0</v>
      </c>
      <c r="CK72" s="0" t="n">
        <v>1</v>
      </c>
      <c r="CL72" s="0" t="n">
        <v>0</v>
      </c>
      <c r="CM72" s="0" t="n">
        <v>1</v>
      </c>
      <c r="CN72" s="0" t="n">
        <v>0</v>
      </c>
      <c r="CO72" s="0" t="n">
        <v>0</v>
      </c>
      <c r="CP72" s="0" t="n">
        <v>0</v>
      </c>
      <c r="CQ72" s="0" t="n">
        <v>1</v>
      </c>
      <c r="CR72" s="0" t="n">
        <v>0</v>
      </c>
      <c r="CS72" s="0" t="n">
        <v>0</v>
      </c>
      <c r="CT72" s="0" t="n">
        <v>0</v>
      </c>
      <c r="CU72" s="0" t="n">
        <v>0</v>
      </c>
      <c r="CV72" s="0" t="n">
        <v>1</v>
      </c>
      <c r="CW72" s="0" t="n">
        <v>0</v>
      </c>
      <c r="CX72" s="0" t="n">
        <v>0</v>
      </c>
      <c r="CY72" s="0" t="n">
        <v>1</v>
      </c>
      <c r="CZ72" s="0" t="n">
        <v>0</v>
      </c>
      <c r="DA72" s="0" t="n">
        <v>1</v>
      </c>
      <c r="DB72" s="0" t="n">
        <v>0</v>
      </c>
      <c r="DC72" s="0" t="n">
        <v>0</v>
      </c>
      <c r="DD72" s="0" t="n">
        <v>0</v>
      </c>
      <c r="DE72" s="0" t="n">
        <v>0</v>
      </c>
      <c r="DF72" s="0" t="n">
        <v>0</v>
      </c>
      <c r="DG72" s="0" t="n">
        <v>0</v>
      </c>
      <c r="DH72" s="0" t="n">
        <v>0</v>
      </c>
      <c r="DI72" s="0" t="n">
        <v>0</v>
      </c>
      <c r="DJ72" s="0" t="n">
        <v>0</v>
      </c>
      <c r="DK72" s="0" t="n">
        <v>0</v>
      </c>
      <c r="DL72" s="0" t="n">
        <v>0</v>
      </c>
      <c r="DM72" s="0" t="n">
        <v>0</v>
      </c>
      <c r="DN72" s="0" t="n">
        <v>0</v>
      </c>
      <c r="DO72" s="0" t="n">
        <v>0</v>
      </c>
      <c r="DP72" s="0" t="n">
        <v>0</v>
      </c>
      <c r="DQ72" s="0" t="n">
        <v>0</v>
      </c>
      <c r="DR72" s="0" t="n">
        <v>0</v>
      </c>
      <c r="DS72" s="0" t="n">
        <v>0</v>
      </c>
      <c r="DT72" s="0" t="n">
        <v>0</v>
      </c>
      <c r="DU72" s="0" t="n">
        <v>0</v>
      </c>
      <c r="DV72" s="0" t="n">
        <v>0</v>
      </c>
      <c r="DW72" s="0" t="n">
        <v>0</v>
      </c>
      <c r="DX72" s="0" t="n">
        <v>5</v>
      </c>
      <c r="DY72" s="0" t="n">
        <v>0</v>
      </c>
      <c r="DZ72" s="0" t="n">
        <v>0</v>
      </c>
      <c r="EA72" s="0" t="n">
        <v>0</v>
      </c>
      <c r="EB72" s="0" t="n">
        <v>0</v>
      </c>
      <c r="EC72" s="0" t="n">
        <v>0</v>
      </c>
      <c r="ED72" s="0" t="n">
        <v>4</v>
      </c>
      <c r="EE72" s="0" t="n">
        <v>0</v>
      </c>
      <c r="EF72" s="0" t="n">
        <v>0</v>
      </c>
      <c r="EG72" s="0" t="n">
        <v>0</v>
      </c>
      <c r="EH72" s="0" t="n">
        <v>0</v>
      </c>
      <c r="EI72" s="0" t="n">
        <v>0</v>
      </c>
      <c r="EJ72" s="0" t="n">
        <v>0</v>
      </c>
      <c r="EK72" s="0" t="n">
        <v>0</v>
      </c>
      <c r="EL72" s="0" t="n">
        <v>1</v>
      </c>
      <c r="EM72" s="0" t="n">
        <v>0</v>
      </c>
      <c r="EN72" s="0" t="n">
        <v>0</v>
      </c>
      <c r="EO72" s="0" t="n">
        <v>0</v>
      </c>
      <c r="EP72" s="0" t="n">
        <v>0</v>
      </c>
      <c r="EQ72" s="0" t="n">
        <v>0</v>
      </c>
      <c r="ER72" s="0" t="n">
        <v>0</v>
      </c>
      <c r="ES72" s="0" t="n">
        <v>0</v>
      </c>
      <c r="ET72" s="0" t="n">
        <v>0</v>
      </c>
      <c r="EU72" s="0" t="n">
        <v>0</v>
      </c>
      <c r="EV72" s="0" t="n">
        <v>0</v>
      </c>
      <c r="EW72" s="0" t="n">
        <v>0</v>
      </c>
      <c r="EX72" s="0" t="n">
        <v>2</v>
      </c>
      <c r="EY72" s="0" t="n">
        <v>0</v>
      </c>
      <c r="EZ72" s="0" t="n">
        <v>0</v>
      </c>
      <c r="FA72" s="0" t="n">
        <v>1</v>
      </c>
      <c r="FB72" s="0" t="n">
        <v>0</v>
      </c>
      <c r="FC72" s="0" t="n">
        <v>1</v>
      </c>
      <c r="FD72" s="0" t="n">
        <v>0</v>
      </c>
      <c r="FE72" s="0" t="n">
        <v>0</v>
      </c>
      <c r="FF72" s="0" t="n">
        <v>0</v>
      </c>
      <c r="FG72" s="0" t="n">
        <v>0</v>
      </c>
      <c r="FH72" s="0" t="n">
        <v>0</v>
      </c>
      <c r="FI72" s="0" t="n">
        <v>1</v>
      </c>
      <c r="FJ72" s="0" t="n">
        <v>0</v>
      </c>
      <c r="FK72" s="0" t="n">
        <v>2</v>
      </c>
      <c r="FL72" s="0" t="n">
        <v>0</v>
      </c>
      <c r="FM72" s="0" t="n">
        <v>0</v>
      </c>
      <c r="FN72" s="0" t="n">
        <v>1</v>
      </c>
      <c r="FO72" s="0" t="n">
        <v>0</v>
      </c>
      <c r="FP72" s="0" t="n">
        <v>0</v>
      </c>
      <c r="FQ72" s="0" t="n">
        <v>1</v>
      </c>
      <c r="FR72" s="0" t="n">
        <v>1</v>
      </c>
      <c r="FS72" s="0" t="n">
        <v>1</v>
      </c>
      <c r="FT72" s="0" t="n">
        <v>1</v>
      </c>
      <c r="FU72" s="0" t="n">
        <v>0</v>
      </c>
      <c r="FV72" s="0" t="n">
        <v>2</v>
      </c>
      <c r="FW72" s="0" t="n">
        <v>0</v>
      </c>
      <c r="FX72" s="0" t="n">
        <v>0</v>
      </c>
      <c r="FY72" s="0" t="n">
        <v>0</v>
      </c>
      <c r="FZ72" s="0" t="n">
        <v>0</v>
      </c>
      <c r="GA72" s="0" t="n">
        <v>0</v>
      </c>
      <c r="GB72" s="0" t="n">
        <v>0</v>
      </c>
      <c r="GC72" s="0" t="n">
        <v>0</v>
      </c>
      <c r="GD72" s="0" t="n">
        <v>1</v>
      </c>
      <c r="GE72" s="0" t="n">
        <v>1</v>
      </c>
      <c r="GF72" s="0" t="n">
        <v>1</v>
      </c>
      <c r="GG72" s="0" t="n">
        <v>0</v>
      </c>
      <c r="GH72" s="0" t="n">
        <v>1</v>
      </c>
      <c r="GI72" s="0" t="n">
        <v>0</v>
      </c>
      <c r="GJ72" s="0" t="n">
        <v>0</v>
      </c>
      <c r="GK72" s="0" t="n">
        <v>0</v>
      </c>
      <c r="GL72" s="0" t="n">
        <v>0</v>
      </c>
      <c r="GM72" s="0" t="n">
        <v>0</v>
      </c>
      <c r="GN72" s="0" t="n">
        <v>0</v>
      </c>
      <c r="GO72" s="0" t="n">
        <v>1</v>
      </c>
      <c r="GP72" s="0" t="n">
        <v>0</v>
      </c>
      <c r="GQ72" s="0" t="n">
        <v>1</v>
      </c>
    </row>
    <row r="73" customFormat="false" ht="12" hidden="false" customHeight="false" outlineLevel="0" collapsed="false">
      <c r="A73" s="0" t="n">
        <v>9</v>
      </c>
      <c r="B73" s="0" t="n">
        <v>0</v>
      </c>
      <c r="C73" s="0" t="n">
        <v>0</v>
      </c>
      <c r="D73" s="0" t="n">
        <v>0</v>
      </c>
      <c r="E73" s="0" t="n">
        <v>0</v>
      </c>
      <c r="F73" s="0" t="n">
        <v>2</v>
      </c>
      <c r="G73" s="0" t="n">
        <v>2</v>
      </c>
      <c r="H73" s="0" t="n">
        <v>0</v>
      </c>
      <c r="I73" s="0" t="n">
        <v>1</v>
      </c>
      <c r="J73" s="0" t="n">
        <v>1</v>
      </c>
      <c r="K73" s="0" t="n">
        <v>2</v>
      </c>
      <c r="L73" s="0" t="n">
        <v>0</v>
      </c>
      <c r="M73" s="0" t="n">
        <v>2</v>
      </c>
      <c r="N73" s="0" t="n">
        <v>3</v>
      </c>
      <c r="O73" s="0" t="n">
        <v>0</v>
      </c>
      <c r="P73" s="0" t="n">
        <v>4</v>
      </c>
      <c r="Q73" s="0" t="n">
        <v>0</v>
      </c>
      <c r="R73" s="0" t="n">
        <v>1</v>
      </c>
      <c r="S73" s="0" t="n">
        <v>1</v>
      </c>
      <c r="T73" s="0" t="n">
        <v>0</v>
      </c>
      <c r="U73" s="0" t="n">
        <v>0</v>
      </c>
      <c r="V73" s="0" t="n">
        <v>0</v>
      </c>
      <c r="W73" s="0" t="n">
        <v>0</v>
      </c>
      <c r="X73" s="0" t="n">
        <v>0</v>
      </c>
      <c r="Y73" s="0" t="n">
        <v>0</v>
      </c>
      <c r="Z73" s="0" t="n">
        <v>2</v>
      </c>
      <c r="AA73" s="0" t="n">
        <v>0</v>
      </c>
      <c r="AB73" s="0" t="n">
        <v>0</v>
      </c>
      <c r="AC73" s="0" t="n">
        <v>1</v>
      </c>
      <c r="AD73" s="0" t="n">
        <v>0</v>
      </c>
      <c r="AE73" s="0" t="n">
        <v>0</v>
      </c>
      <c r="AF73" s="0" t="n">
        <v>1</v>
      </c>
      <c r="AG73" s="0" t="n">
        <v>0</v>
      </c>
      <c r="AH73" s="0" t="n">
        <v>0</v>
      </c>
      <c r="AI73" s="0" t="n">
        <v>0</v>
      </c>
      <c r="AJ73" s="0" t="n">
        <v>1</v>
      </c>
      <c r="AK73" s="0" t="n">
        <v>0</v>
      </c>
      <c r="AL73" s="0" t="n">
        <v>1</v>
      </c>
      <c r="AM73" s="0" t="n">
        <v>2</v>
      </c>
      <c r="AN73" s="0" t="n">
        <v>1</v>
      </c>
      <c r="AO73" s="0" t="n">
        <v>4</v>
      </c>
      <c r="AP73" s="0" t="n">
        <v>1</v>
      </c>
      <c r="AQ73" s="0" t="n">
        <v>1</v>
      </c>
      <c r="AR73" s="0" t="n">
        <v>2</v>
      </c>
      <c r="AS73" s="0" t="n">
        <v>1</v>
      </c>
      <c r="AT73" s="0" t="n">
        <v>0</v>
      </c>
      <c r="AU73" s="0" t="n">
        <v>1</v>
      </c>
      <c r="AV73" s="0" t="n">
        <v>1</v>
      </c>
      <c r="AW73" s="0" t="n">
        <v>1</v>
      </c>
      <c r="AX73" s="0" t="n">
        <v>1</v>
      </c>
      <c r="AY73" s="0" t="n">
        <v>2</v>
      </c>
      <c r="AZ73" s="0" t="n">
        <v>2</v>
      </c>
      <c r="BA73" s="0" t="n">
        <v>1</v>
      </c>
      <c r="BB73" s="0" t="n">
        <v>3</v>
      </c>
      <c r="BC73" s="0" t="n">
        <v>1</v>
      </c>
      <c r="BD73" s="0" t="n">
        <v>1</v>
      </c>
      <c r="BE73" s="0" t="n">
        <v>1</v>
      </c>
      <c r="BF73" s="0" t="n">
        <v>2</v>
      </c>
      <c r="BG73" s="0" t="n">
        <v>5</v>
      </c>
      <c r="BH73" s="0" t="n">
        <v>3</v>
      </c>
      <c r="BI73" s="0" t="n">
        <v>2</v>
      </c>
      <c r="BJ73" s="0" t="n">
        <v>2</v>
      </c>
      <c r="BK73" s="0" t="n">
        <v>4</v>
      </c>
      <c r="BL73" s="0" t="n">
        <v>3</v>
      </c>
      <c r="BM73" s="0" t="n">
        <v>2</v>
      </c>
      <c r="BN73" s="0" t="n">
        <v>3</v>
      </c>
      <c r="BO73" s="0" t="n">
        <v>0</v>
      </c>
      <c r="BP73" s="0" t="n">
        <v>1</v>
      </c>
      <c r="BQ73" s="0" t="n">
        <v>0</v>
      </c>
      <c r="BR73" s="0" t="n">
        <v>1</v>
      </c>
      <c r="BS73" s="0" t="n">
        <v>3</v>
      </c>
      <c r="BT73" s="0" t="n">
        <v>0</v>
      </c>
      <c r="BU73" s="0" t="n">
        <v>0</v>
      </c>
      <c r="BV73" s="0" t="n">
        <v>1</v>
      </c>
      <c r="BW73" s="0" t="n">
        <v>1</v>
      </c>
      <c r="BX73" s="0" t="n">
        <v>1</v>
      </c>
      <c r="BY73" s="0" t="n">
        <v>4</v>
      </c>
      <c r="BZ73" s="0" t="n">
        <v>0</v>
      </c>
      <c r="CA73" s="0" t="n">
        <v>1</v>
      </c>
      <c r="CB73" s="0" t="n">
        <v>1</v>
      </c>
      <c r="CC73" s="0" t="n">
        <v>1</v>
      </c>
      <c r="CD73" s="0" t="n">
        <v>1</v>
      </c>
      <c r="CE73" s="0" t="n">
        <v>2</v>
      </c>
      <c r="CF73" s="0" t="n">
        <v>0</v>
      </c>
      <c r="CG73" s="0" t="n">
        <v>1</v>
      </c>
      <c r="CH73" s="0" t="n">
        <v>1</v>
      </c>
      <c r="CI73" s="0" t="n">
        <v>0</v>
      </c>
      <c r="CJ73" s="0" t="n">
        <v>0</v>
      </c>
      <c r="CK73" s="0" t="n">
        <v>2</v>
      </c>
      <c r="CL73" s="0" t="n">
        <v>0</v>
      </c>
      <c r="CM73" s="0" t="n">
        <v>1</v>
      </c>
      <c r="CN73" s="0" t="n">
        <v>1</v>
      </c>
      <c r="CO73" s="0" t="n">
        <v>2</v>
      </c>
      <c r="CP73" s="0" t="n">
        <v>1</v>
      </c>
      <c r="CQ73" s="0" t="n">
        <v>2</v>
      </c>
      <c r="CR73" s="0" t="n">
        <v>4</v>
      </c>
      <c r="CS73" s="0" t="n">
        <v>3</v>
      </c>
      <c r="CT73" s="0" t="n">
        <v>1</v>
      </c>
      <c r="CU73" s="0" t="n">
        <v>3</v>
      </c>
      <c r="CV73" s="0" t="n">
        <v>1</v>
      </c>
      <c r="CW73" s="0" t="n">
        <v>1</v>
      </c>
      <c r="CX73" s="0" t="n">
        <v>2</v>
      </c>
      <c r="CY73" s="0" t="n">
        <v>1</v>
      </c>
      <c r="CZ73" s="0" t="n">
        <v>2</v>
      </c>
      <c r="DA73" s="0" t="n">
        <v>1</v>
      </c>
      <c r="DB73" s="0" t="n">
        <v>2</v>
      </c>
      <c r="DC73" s="0" t="n">
        <v>0</v>
      </c>
      <c r="DD73" s="0" t="n">
        <v>0</v>
      </c>
      <c r="DE73" s="0" t="n">
        <v>0</v>
      </c>
      <c r="DF73" s="0" t="n">
        <v>0</v>
      </c>
      <c r="DG73" s="0" t="n">
        <v>0</v>
      </c>
      <c r="DH73" s="0" t="n">
        <v>0</v>
      </c>
      <c r="DI73" s="0" t="n">
        <v>0</v>
      </c>
      <c r="DJ73" s="0" t="n">
        <v>0</v>
      </c>
      <c r="DK73" s="0" t="n">
        <v>3</v>
      </c>
      <c r="DL73" s="0" t="n">
        <v>2</v>
      </c>
      <c r="DM73" s="0" t="n">
        <v>0</v>
      </c>
      <c r="DN73" s="0" t="n">
        <v>0</v>
      </c>
      <c r="DO73" s="0" t="n">
        <v>0</v>
      </c>
      <c r="DP73" s="0" t="n">
        <v>6</v>
      </c>
      <c r="DQ73" s="0" t="n">
        <v>0</v>
      </c>
      <c r="DR73" s="0" t="n">
        <v>2</v>
      </c>
      <c r="DS73" s="0" t="n">
        <v>0</v>
      </c>
      <c r="DT73" s="0" t="n">
        <v>1</v>
      </c>
      <c r="DU73" s="0" t="n">
        <v>0</v>
      </c>
      <c r="DV73" s="0" t="n">
        <v>1</v>
      </c>
      <c r="DW73" s="0" t="n">
        <v>0</v>
      </c>
      <c r="DX73" s="0" t="n">
        <v>9</v>
      </c>
      <c r="DY73" s="0" t="n">
        <v>0</v>
      </c>
      <c r="DZ73" s="0" t="n">
        <v>0</v>
      </c>
      <c r="EA73" s="0" t="n">
        <v>1</v>
      </c>
      <c r="EB73" s="0" t="n">
        <v>1</v>
      </c>
      <c r="EC73" s="0" t="n">
        <v>7</v>
      </c>
      <c r="ED73" s="0" t="n">
        <v>0</v>
      </c>
      <c r="EE73" s="0" t="n">
        <v>0</v>
      </c>
      <c r="EF73" s="0" t="n">
        <v>1</v>
      </c>
      <c r="EG73" s="0" t="n">
        <v>1</v>
      </c>
      <c r="EH73" s="0" t="n">
        <v>1</v>
      </c>
      <c r="EI73" s="0" t="n">
        <v>1</v>
      </c>
      <c r="EJ73" s="0" t="n">
        <v>0</v>
      </c>
      <c r="EK73" s="0" t="n">
        <v>0</v>
      </c>
      <c r="EL73" s="0" t="n">
        <v>0</v>
      </c>
      <c r="EM73" s="0" t="n">
        <v>0</v>
      </c>
      <c r="EN73" s="0" t="n">
        <v>3</v>
      </c>
      <c r="EO73" s="0" t="n">
        <v>0</v>
      </c>
      <c r="EP73" s="0" t="n">
        <v>2</v>
      </c>
      <c r="EQ73" s="0" t="n">
        <v>0</v>
      </c>
      <c r="ER73" s="0" t="n">
        <v>1</v>
      </c>
      <c r="ES73" s="0" t="n">
        <v>0</v>
      </c>
      <c r="ET73" s="0" t="n">
        <v>1</v>
      </c>
      <c r="EU73" s="0" t="n">
        <v>0</v>
      </c>
      <c r="EV73" s="0" t="n">
        <v>3</v>
      </c>
      <c r="EW73" s="0" t="n">
        <v>1</v>
      </c>
      <c r="EX73" s="0" t="n">
        <v>2</v>
      </c>
      <c r="EY73" s="0" t="n">
        <v>1</v>
      </c>
      <c r="EZ73" s="0" t="n">
        <v>2</v>
      </c>
      <c r="FA73" s="0" t="n">
        <v>3</v>
      </c>
      <c r="FB73" s="0" t="n">
        <v>5</v>
      </c>
      <c r="FC73" s="0" t="n">
        <v>1</v>
      </c>
      <c r="FD73" s="0" t="n">
        <v>1</v>
      </c>
      <c r="FE73" s="0" t="n">
        <v>0</v>
      </c>
      <c r="FF73" s="0" t="n">
        <v>0</v>
      </c>
      <c r="FG73" s="0" t="n">
        <v>0</v>
      </c>
      <c r="FH73" s="0" t="n">
        <v>1</v>
      </c>
      <c r="FI73" s="0" t="n">
        <v>1</v>
      </c>
      <c r="FJ73" s="0" t="n">
        <v>0</v>
      </c>
      <c r="FK73" s="0" t="n">
        <v>3</v>
      </c>
      <c r="FL73" s="0" t="n">
        <v>1</v>
      </c>
      <c r="FM73" s="0" t="n">
        <v>0</v>
      </c>
      <c r="FN73" s="0" t="n">
        <v>1</v>
      </c>
      <c r="FO73" s="0" t="n">
        <v>1</v>
      </c>
      <c r="FP73" s="0" t="n">
        <v>0</v>
      </c>
      <c r="FQ73" s="0" t="n">
        <v>2</v>
      </c>
      <c r="FR73" s="0" t="n">
        <v>6</v>
      </c>
      <c r="FS73" s="0" t="n">
        <v>3</v>
      </c>
      <c r="FT73" s="0" t="n">
        <v>2</v>
      </c>
      <c r="FU73" s="0" t="n">
        <v>1</v>
      </c>
      <c r="FV73" s="0" t="n">
        <v>1</v>
      </c>
      <c r="FW73" s="0" t="n">
        <v>0</v>
      </c>
      <c r="FX73" s="0" t="n">
        <v>1</v>
      </c>
      <c r="FY73" s="0" t="n">
        <v>4</v>
      </c>
      <c r="FZ73" s="0" t="n">
        <v>1</v>
      </c>
      <c r="GA73" s="0" t="n">
        <v>3</v>
      </c>
      <c r="GB73" s="0" t="n">
        <v>0</v>
      </c>
      <c r="GC73" s="0" t="n">
        <v>3</v>
      </c>
      <c r="GD73" s="0" t="n">
        <v>2</v>
      </c>
      <c r="GE73" s="0" t="n">
        <v>1</v>
      </c>
      <c r="GF73" s="0" t="n">
        <v>1</v>
      </c>
      <c r="GG73" s="0" t="n">
        <v>1</v>
      </c>
      <c r="GH73" s="0" t="n">
        <v>1</v>
      </c>
      <c r="GI73" s="0" t="n">
        <v>0</v>
      </c>
      <c r="GJ73" s="0" t="n">
        <v>3</v>
      </c>
      <c r="GK73" s="0" t="n">
        <v>3</v>
      </c>
      <c r="GL73" s="0" t="n">
        <v>2</v>
      </c>
      <c r="GM73" s="0" t="n">
        <v>2</v>
      </c>
      <c r="GN73" s="0" t="n">
        <v>1</v>
      </c>
      <c r="GO73" s="0" t="n">
        <v>1</v>
      </c>
      <c r="GP73" s="0" t="n">
        <v>2</v>
      </c>
      <c r="GQ73" s="0" t="n">
        <v>0</v>
      </c>
    </row>
    <row r="74" customFormat="false" ht="12" hidden="false" customHeight="false" outlineLevel="0" collapsed="false">
      <c r="A74" s="0" t="n">
        <v>5</v>
      </c>
      <c r="B74" s="0" t="n">
        <v>0</v>
      </c>
      <c r="C74" s="0" t="n">
        <v>0</v>
      </c>
      <c r="D74" s="0" t="n">
        <v>0</v>
      </c>
      <c r="E74" s="0" t="n">
        <v>0</v>
      </c>
      <c r="F74" s="0" t="n">
        <v>0</v>
      </c>
      <c r="G74" s="0" t="n">
        <v>5</v>
      </c>
      <c r="H74" s="0" t="n">
        <v>0</v>
      </c>
      <c r="I74" s="0" t="n">
        <v>2</v>
      </c>
      <c r="J74" s="0" t="n">
        <v>1</v>
      </c>
      <c r="K74" s="0" t="n">
        <v>0</v>
      </c>
      <c r="L74" s="0" t="n">
        <v>1</v>
      </c>
      <c r="M74" s="0" t="n">
        <v>0</v>
      </c>
      <c r="N74" s="0" t="n">
        <v>1</v>
      </c>
      <c r="O74" s="0" t="n">
        <v>1</v>
      </c>
      <c r="P74" s="0" t="n">
        <v>1</v>
      </c>
      <c r="Q74" s="0" t="n">
        <v>0</v>
      </c>
      <c r="R74" s="0" t="n">
        <v>0</v>
      </c>
      <c r="S74" s="0" t="n">
        <v>1</v>
      </c>
      <c r="T74" s="0" t="n">
        <v>0</v>
      </c>
      <c r="U74" s="0" t="n">
        <v>0</v>
      </c>
      <c r="V74" s="0" t="n">
        <v>0</v>
      </c>
      <c r="W74" s="0" t="n">
        <v>0</v>
      </c>
      <c r="X74" s="0" t="n">
        <v>0</v>
      </c>
      <c r="Y74" s="0" t="n">
        <v>0</v>
      </c>
      <c r="Z74" s="0" t="n">
        <v>0</v>
      </c>
      <c r="AA74" s="0" t="n">
        <v>0</v>
      </c>
      <c r="AB74" s="0" t="n">
        <v>0</v>
      </c>
      <c r="AC74" s="0" t="n">
        <v>0</v>
      </c>
      <c r="AD74" s="0" t="n">
        <v>0</v>
      </c>
      <c r="AE74" s="0" t="n">
        <v>0</v>
      </c>
      <c r="AF74" s="0" t="n">
        <v>1</v>
      </c>
      <c r="AG74" s="0" t="n">
        <v>0</v>
      </c>
      <c r="AH74" s="0" t="n">
        <v>0</v>
      </c>
      <c r="AI74" s="0" t="n">
        <v>0</v>
      </c>
      <c r="AJ74" s="0" t="n">
        <v>0</v>
      </c>
      <c r="AK74" s="0" t="n">
        <v>0</v>
      </c>
      <c r="AL74" s="0" t="n">
        <v>0</v>
      </c>
      <c r="AM74" s="0" t="n">
        <v>2</v>
      </c>
      <c r="AN74" s="0" t="n">
        <v>2</v>
      </c>
      <c r="AO74" s="0" t="n">
        <v>3</v>
      </c>
      <c r="AP74" s="0" t="n">
        <v>0</v>
      </c>
      <c r="AQ74" s="0" t="n">
        <v>1</v>
      </c>
      <c r="AR74" s="0" t="n">
        <v>2</v>
      </c>
      <c r="AS74" s="0" t="n">
        <v>1</v>
      </c>
      <c r="AT74" s="0" t="n">
        <v>0</v>
      </c>
      <c r="AU74" s="0" t="n">
        <v>1</v>
      </c>
      <c r="AV74" s="0" t="n">
        <v>1</v>
      </c>
      <c r="AW74" s="0" t="n">
        <v>1</v>
      </c>
      <c r="AX74" s="0" t="n">
        <v>1</v>
      </c>
      <c r="AY74" s="0" t="n">
        <v>0</v>
      </c>
      <c r="AZ74" s="0" t="n">
        <v>0</v>
      </c>
      <c r="BA74" s="0" t="n">
        <v>0</v>
      </c>
      <c r="BB74" s="0" t="n">
        <v>0</v>
      </c>
      <c r="BC74" s="0" t="n">
        <v>0</v>
      </c>
      <c r="BD74" s="0" t="n">
        <v>0</v>
      </c>
      <c r="BE74" s="0" t="n">
        <v>1</v>
      </c>
      <c r="BF74" s="0" t="n">
        <v>3</v>
      </c>
      <c r="BG74" s="0" t="n">
        <v>5</v>
      </c>
      <c r="BH74" s="0" t="n">
        <v>3</v>
      </c>
      <c r="BI74" s="0" t="n">
        <v>1</v>
      </c>
      <c r="BJ74" s="0" t="n">
        <v>0</v>
      </c>
      <c r="BK74" s="0" t="n">
        <v>1</v>
      </c>
      <c r="BL74" s="0" t="n">
        <v>0</v>
      </c>
      <c r="BM74" s="0" t="n">
        <v>3</v>
      </c>
      <c r="BN74" s="0" t="n">
        <v>3</v>
      </c>
      <c r="BO74" s="0" t="n">
        <v>0</v>
      </c>
      <c r="BP74" s="0" t="n">
        <v>1</v>
      </c>
      <c r="BQ74" s="0" t="n">
        <v>2</v>
      </c>
      <c r="BR74" s="0" t="n">
        <v>1</v>
      </c>
      <c r="BS74" s="0" t="n">
        <v>1</v>
      </c>
      <c r="BT74" s="0" t="n">
        <v>0</v>
      </c>
      <c r="BU74" s="0" t="n">
        <v>0</v>
      </c>
      <c r="BV74" s="0" t="n">
        <v>0</v>
      </c>
      <c r="BW74" s="0" t="n">
        <v>3</v>
      </c>
      <c r="BX74" s="0" t="n">
        <v>1</v>
      </c>
      <c r="BY74" s="0" t="n">
        <v>3</v>
      </c>
      <c r="BZ74" s="0" t="n">
        <v>4</v>
      </c>
      <c r="CA74" s="0" t="n">
        <v>1</v>
      </c>
      <c r="CB74" s="0" t="n">
        <v>1</v>
      </c>
      <c r="CC74" s="0" t="n">
        <v>0</v>
      </c>
      <c r="CD74" s="0" t="n">
        <v>1</v>
      </c>
      <c r="CE74" s="0" t="n">
        <v>2</v>
      </c>
      <c r="CF74" s="0" t="n">
        <v>0</v>
      </c>
      <c r="CG74" s="0" t="n">
        <v>1</v>
      </c>
      <c r="CH74" s="0" t="n">
        <v>2</v>
      </c>
      <c r="CI74" s="0" t="n">
        <v>0</v>
      </c>
      <c r="CJ74" s="0" t="n">
        <v>0</v>
      </c>
      <c r="CK74" s="0" t="n">
        <v>4</v>
      </c>
      <c r="CL74" s="0" t="n">
        <v>5</v>
      </c>
      <c r="CM74" s="0" t="n">
        <v>3</v>
      </c>
      <c r="CN74" s="0" t="n">
        <v>1</v>
      </c>
      <c r="CO74" s="0" t="n">
        <v>1</v>
      </c>
      <c r="CP74" s="0" t="n">
        <v>2</v>
      </c>
      <c r="CQ74" s="0" t="n">
        <v>4</v>
      </c>
      <c r="CR74" s="0" t="n">
        <v>1</v>
      </c>
      <c r="CS74" s="0" t="n">
        <v>0</v>
      </c>
      <c r="CT74" s="0" t="n">
        <v>0</v>
      </c>
      <c r="CU74" s="0" t="n">
        <v>1</v>
      </c>
      <c r="CV74" s="0" t="n">
        <v>1</v>
      </c>
      <c r="CW74" s="0" t="n">
        <v>0</v>
      </c>
      <c r="CX74" s="0" t="n">
        <v>0</v>
      </c>
      <c r="CY74" s="0" t="n">
        <v>1</v>
      </c>
      <c r="CZ74" s="0" t="n">
        <v>1</v>
      </c>
      <c r="DA74" s="0" t="n">
        <v>1</v>
      </c>
      <c r="DB74" s="0" t="n">
        <v>2</v>
      </c>
      <c r="DC74" s="0" t="n">
        <v>0</v>
      </c>
      <c r="DD74" s="0" t="n">
        <v>1</v>
      </c>
      <c r="DE74" s="0" t="n">
        <v>0</v>
      </c>
      <c r="DF74" s="0" t="n">
        <v>1</v>
      </c>
      <c r="DG74" s="0" t="n">
        <v>0</v>
      </c>
      <c r="DH74" s="0" t="n">
        <v>0</v>
      </c>
      <c r="DI74" s="0" t="n">
        <v>0</v>
      </c>
      <c r="DJ74" s="0" t="n">
        <v>1</v>
      </c>
      <c r="DK74" s="0" t="n">
        <v>0</v>
      </c>
      <c r="DL74" s="0" t="n">
        <v>2</v>
      </c>
      <c r="DM74" s="0" t="n">
        <v>0</v>
      </c>
      <c r="DN74" s="0" t="n">
        <v>0</v>
      </c>
      <c r="DO74" s="0" t="n">
        <v>1</v>
      </c>
      <c r="DP74" s="0" t="n">
        <v>0</v>
      </c>
      <c r="DQ74" s="0" t="n">
        <v>0</v>
      </c>
      <c r="DR74" s="0" t="n">
        <v>1</v>
      </c>
      <c r="DS74" s="0" t="n">
        <v>0</v>
      </c>
      <c r="DT74" s="0" t="n">
        <v>0</v>
      </c>
      <c r="DU74" s="0" t="n">
        <v>0</v>
      </c>
      <c r="DV74" s="0" t="n">
        <v>0</v>
      </c>
      <c r="DW74" s="0" t="n">
        <v>0</v>
      </c>
      <c r="DX74" s="0" t="n">
        <v>0</v>
      </c>
      <c r="DY74" s="0" t="n">
        <v>0</v>
      </c>
      <c r="DZ74" s="0" t="n">
        <v>0</v>
      </c>
      <c r="EA74" s="0" t="n">
        <v>2</v>
      </c>
      <c r="EB74" s="0" t="n">
        <v>1</v>
      </c>
      <c r="EC74" s="0" t="n">
        <v>0</v>
      </c>
      <c r="ED74" s="0" t="n">
        <v>1</v>
      </c>
      <c r="EE74" s="0" t="n">
        <v>0</v>
      </c>
      <c r="EF74" s="0" t="n">
        <v>1</v>
      </c>
      <c r="EG74" s="0" t="n">
        <v>0</v>
      </c>
      <c r="EH74" s="0" t="n">
        <v>0</v>
      </c>
      <c r="EI74" s="0" t="n">
        <v>0</v>
      </c>
      <c r="EJ74" s="0" t="n">
        <v>1</v>
      </c>
      <c r="EK74" s="0" t="n">
        <v>0</v>
      </c>
      <c r="EL74" s="0" t="n">
        <v>1</v>
      </c>
      <c r="EM74" s="0" t="n">
        <v>0</v>
      </c>
      <c r="EN74" s="0" t="n">
        <v>0</v>
      </c>
      <c r="EO74" s="0" t="n">
        <v>0</v>
      </c>
      <c r="EP74" s="0" t="n">
        <v>1</v>
      </c>
      <c r="EQ74" s="0" t="n">
        <v>1</v>
      </c>
      <c r="ER74" s="0" t="n">
        <v>0</v>
      </c>
      <c r="ES74" s="0" t="n">
        <v>3</v>
      </c>
      <c r="ET74" s="0" t="n">
        <v>0</v>
      </c>
      <c r="EU74" s="0" t="n">
        <v>0</v>
      </c>
      <c r="EV74" s="0" t="n">
        <v>3</v>
      </c>
      <c r="EW74" s="0" t="n">
        <v>1</v>
      </c>
      <c r="EX74" s="0" t="n">
        <v>1</v>
      </c>
      <c r="EY74" s="0" t="n">
        <v>1</v>
      </c>
      <c r="EZ74" s="0" t="n">
        <v>2</v>
      </c>
      <c r="FA74" s="0" t="n">
        <v>0</v>
      </c>
      <c r="FB74" s="0" t="n">
        <v>5</v>
      </c>
      <c r="FC74" s="0" t="n">
        <v>1</v>
      </c>
      <c r="FD74" s="0" t="n">
        <v>1</v>
      </c>
      <c r="FE74" s="0" t="n">
        <v>0</v>
      </c>
      <c r="FF74" s="0" t="n">
        <v>0</v>
      </c>
      <c r="FG74" s="0" t="n">
        <v>0</v>
      </c>
      <c r="FH74" s="0" t="n">
        <v>0</v>
      </c>
      <c r="FI74" s="0" t="n">
        <v>2</v>
      </c>
      <c r="FJ74" s="0" t="n">
        <v>0</v>
      </c>
      <c r="FK74" s="0" t="n">
        <v>4</v>
      </c>
      <c r="FL74" s="0" t="n">
        <v>3</v>
      </c>
      <c r="FM74" s="0" t="n">
        <v>0</v>
      </c>
      <c r="FN74" s="0" t="n">
        <v>1</v>
      </c>
      <c r="FO74" s="0" t="n">
        <v>0</v>
      </c>
      <c r="FP74" s="0" t="n">
        <v>0</v>
      </c>
      <c r="FQ74" s="0" t="n">
        <v>4</v>
      </c>
      <c r="FR74" s="0" t="n">
        <v>1</v>
      </c>
      <c r="FS74" s="0" t="n">
        <v>3</v>
      </c>
      <c r="FT74" s="0" t="n">
        <v>0</v>
      </c>
      <c r="FU74" s="0" t="n">
        <v>1</v>
      </c>
      <c r="FV74" s="0" t="n">
        <v>2</v>
      </c>
      <c r="FW74" s="0" t="n">
        <v>4</v>
      </c>
      <c r="FX74" s="0" t="n">
        <v>1</v>
      </c>
      <c r="FY74" s="0" t="n">
        <v>0</v>
      </c>
      <c r="FZ74" s="0" t="n">
        <v>3</v>
      </c>
      <c r="GA74" s="0" t="n">
        <v>2</v>
      </c>
      <c r="GB74" s="0" t="n">
        <v>0</v>
      </c>
      <c r="GC74" s="0" t="n">
        <v>6</v>
      </c>
      <c r="GD74" s="0" t="n">
        <v>2</v>
      </c>
      <c r="GE74" s="0" t="n">
        <v>1</v>
      </c>
      <c r="GF74" s="0" t="n">
        <v>3</v>
      </c>
      <c r="GG74" s="0" t="n">
        <v>0</v>
      </c>
      <c r="GH74" s="0" t="n">
        <v>2</v>
      </c>
      <c r="GI74" s="0" t="n">
        <v>0</v>
      </c>
      <c r="GJ74" s="0" t="n">
        <v>0</v>
      </c>
      <c r="GK74" s="0" t="n">
        <v>1</v>
      </c>
      <c r="GL74" s="0" t="n">
        <v>0</v>
      </c>
      <c r="GM74" s="0" t="n">
        <v>0</v>
      </c>
      <c r="GN74" s="0" t="n">
        <v>0</v>
      </c>
      <c r="GO74" s="0" t="n">
        <v>3</v>
      </c>
      <c r="GP74" s="0" t="n">
        <v>2</v>
      </c>
      <c r="GQ74" s="0" t="n">
        <v>0</v>
      </c>
    </row>
    <row r="75" customFormat="false" ht="12" hidden="false" customHeight="false" outlineLevel="0" collapsed="false">
      <c r="A75" s="0" t="n">
        <v>5</v>
      </c>
      <c r="B75" s="0" t="n">
        <v>0</v>
      </c>
      <c r="C75" s="0" t="n">
        <v>0</v>
      </c>
      <c r="D75" s="0" t="n">
        <v>0</v>
      </c>
      <c r="E75" s="0" t="n">
        <v>0</v>
      </c>
      <c r="F75" s="0" t="n">
        <v>1</v>
      </c>
      <c r="G75" s="0" t="n">
        <v>1</v>
      </c>
      <c r="H75" s="0" t="n">
        <v>1</v>
      </c>
      <c r="I75" s="0" t="n">
        <v>0</v>
      </c>
      <c r="J75" s="0" t="n">
        <v>1</v>
      </c>
      <c r="K75" s="0" t="n">
        <v>1</v>
      </c>
      <c r="L75" s="0" t="n">
        <v>0</v>
      </c>
      <c r="M75" s="0" t="n">
        <v>0</v>
      </c>
      <c r="N75" s="0" t="n">
        <v>2</v>
      </c>
      <c r="O75" s="0" t="n">
        <v>1</v>
      </c>
      <c r="P75" s="0" t="n">
        <v>0</v>
      </c>
      <c r="Q75" s="0" t="n">
        <v>0</v>
      </c>
      <c r="R75" s="0" t="n">
        <v>0</v>
      </c>
      <c r="S75" s="0" t="n">
        <v>1</v>
      </c>
      <c r="T75" s="0" t="n">
        <v>0</v>
      </c>
      <c r="U75" s="0" t="n">
        <v>0</v>
      </c>
      <c r="V75" s="0" t="n">
        <v>0</v>
      </c>
      <c r="W75" s="0" t="n">
        <v>0</v>
      </c>
      <c r="X75" s="0" t="n">
        <v>0</v>
      </c>
      <c r="Y75" s="0" t="n">
        <v>2</v>
      </c>
      <c r="Z75" s="0" t="n">
        <v>2</v>
      </c>
      <c r="AA75" s="0" t="n">
        <v>0</v>
      </c>
      <c r="AB75" s="0" t="n">
        <v>0</v>
      </c>
      <c r="AC75" s="0" t="n">
        <v>1</v>
      </c>
      <c r="AD75" s="0" t="n">
        <v>0</v>
      </c>
      <c r="AE75" s="0" t="n">
        <v>0</v>
      </c>
      <c r="AF75" s="0" t="n">
        <v>0</v>
      </c>
      <c r="AG75" s="0" t="n">
        <v>0</v>
      </c>
      <c r="AH75" s="0" t="n">
        <v>0</v>
      </c>
      <c r="AI75" s="0" t="n">
        <v>0</v>
      </c>
      <c r="AJ75" s="0" t="n">
        <v>1</v>
      </c>
      <c r="AK75" s="0" t="n">
        <v>0</v>
      </c>
      <c r="AL75" s="0" t="n">
        <v>1</v>
      </c>
      <c r="AM75" s="0" t="n">
        <v>2</v>
      </c>
      <c r="AN75" s="0" t="n">
        <v>1</v>
      </c>
      <c r="AO75" s="0" t="n">
        <v>1</v>
      </c>
      <c r="AP75" s="0" t="n">
        <v>1</v>
      </c>
      <c r="AQ75" s="0" t="n">
        <v>0</v>
      </c>
      <c r="AR75" s="0" t="n">
        <v>0</v>
      </c>
      <c r="AS75" s="0" t="n">
        <v>0</v>
      </c>
      <c r="AT75" s="0" t="n">
        <v>0</v>
      </c>
      <c r="AU75" s="0" t="n">
        <v>1</v>
      </c>
      <c r="AV75" s="0" t="n">
        <v>1</v>
      </c>
      <c r="AW75" s="0" t="n">
        <v>1</v>
      </c>
      <c r="AX75" s="0" t="n">
        <v>1</v>
      </c>
      <c r="AY75" s="0" t="n">
        <v>2</v>
      </c>
      <c r="AZ75" s="0" t="n">
        <v>2</v>
      </c>
      <c r="BA75" s="0" t="n">
        <v>5</v>
      </c>
      <c r="BB75" s="0" t="n">
        <v>0</v>
      </c>
      <c r="BC75" s="0" t="n">
        <v>1</v>
      </c>
      <c r="BD75" s="0" t="n">
        <v>1</v>
      </c>
      <c r="BE75" s="0" t="n">
        <v>1</v>
      </c>
      <c r="BF75" s="0" t="n">
        <v>1</v>
      </c>
      <c r="BG75" s="0" t="n">
        <v>5</v>
      </c>
      <c r="BH75" s="0" t="n">
        <v>1</v>
      </c>
      <c r="BI75" s="0" t="n">
        <v>1</v>
      </c>
      <c r="BJ75" s="0" t="n">
        <v>0</v>
      </c>
      <c r="BK75" s="0" t="n">
        <v>2</v>
      </c>
      <c r="BL75" s="0" t="n">
        <v>1</v>
      </c>
      <c r="BM75" s="0" t="n">
        <v>0</v>
      </c>
      <c r="BN75" s="0" t="n">
        <v>1</v>
      </c>
      <c r="BO75" s="0" t="n">
        <v>0</v>
      </c>
      <c r="BP75" s="0" t="n">
        <v>4</v>
      </c>
      <c r="BQ75" s="0" t="n">
        <v>2</v>
      </c>
      <c r="BR75" s="0" t="n">
        <v>1</v>
      </c>
      <c r="BS75" s="0" t="n">
        <v>1</v>
      </c>
      <c r="BT75" s="0" t="n">
        <v>0</v>
      </c>
      <c r="BU75" s="0" t="n">
        <v>0</v>
      </c>
      <c r="BV75" s="0" t="n">
        <v>1</v>
      </c>
      <c r="BW75" s="0" t="n">
        <v>1</v>
      </c>
      <c r="BX75" s="0" t="n">
        <v>0</v>
      </c>
      <c r="BY75" s="0" t="n">
        <v>2</v>
      </c>
      <c r="BZ75" s="0" t="n">
        <v>2</v>
      </c>
      <c r="CA75" s="0" t="n">
        <v>0</v>
      </c>
      <c r="CB75" s="0" t="n">
        <v>1</v>
      </c>
      <c r="CC75" s="0" t="n">
        <v>1</v>
      </c>
      <c r="CD75" s="0" t="n">
        <v>1</v>
      </c>
      <c r="CE75" s="0" t="n">
        <v>1</v>
      </c>
      <c r="CF75" s="0" t="n">
        <v>0</v>
      </c>
      <c r="CG75" s="0" t="n">
        <v>1</v>
      </c>
      <c r="CH75" s="0" t="n">
        <v>0</v>
      </c>
      <c r="CI75" s="0" t="n">
        <v>0</v>
      </c>
      <c r="CJ75" s="0" t="n">
        <v>0</v>
      </c>
      <c r="CK75" s="0" t="n">
        <v>2</v>
      </c>
      <c r="CL75" s="0" t="n">
        <v>0</v>
      </c>
      <c r="CM75" s="0" t="n">
        <v>2</v>
      </c>
      <c r="CN75" s="0" t="n">
        <v>0</v>
      </c>
      <c r="CO75" s="0" t="n">
        <v>2</v>
      </c>
      <c r="CP75" s="0" t="n">
        <v>1</v>
      </c>
      <c r="CQ75" s="0" t="n">
        <v>1</v>
      </c>
      <c r="CR75" s="0" t="n">
        <v>4</v>
      </c>
      <c r="CS75" s="0" t="n">
        <v>0</v>
      </c>
      <c r="CT75" s="0" t="n">
        <v>0</v>
      </c>
      <c r="CU75" s="0" t="n">
        <v>0</v>
      </c>
      <c r="CV75" s="0" t="n">
        <v>1</v>
      </c>
      <c r="CW75" s="0" t="n">
        <v>0</v>
      </c>
      <c r="CX75" s="0" t="n">
        <v>0</v>
      </c>
      <c r="CY75" s="0" t="n">
        <v>1</v>
      </c>
      <c r="CZ75" s="0" t="n">
        <v>1</v>
      </c>
      <c r="DA75" s="0" t="n">
        <v>1</v>
      </c>
      <c r="DB75" s="0" t="n">
        <v>0</v>
      </c>
      <c r="DC75" s="0" t="n">
        <v>3</v>
      </c>
      <c r="DD75" s="0" t="n">
        <v>0</v>
      </c>
      <c r="DE75" s="0" t="n">
        <v>0</v>
      </c>
      <c r="DF75" s="0" t="n">
        <v>1</v>
      </c>
      <c r="DG75" s="0" t="n">
        <v>0</v>
      </c>
      <c r="DH75" s="0" t="n">
        <v>0</v>
      </c>
      <c r="DI75" s="0" t="n">
        <v>6</v>
      </c>
      <c r="DJ75" s="0" t="n">
        <v>0</v>
      </c>
      <c r="DK75" s="0" t="n">
        <v>0</v>
      </c>
      <c r="DL75" s="0" t="n">
        <v>0</v>
      </c>
      <c r="DM75" s="0" t="n">
        <v>0</v>
      </c>
      <c r="DN75" s="0" t="n">
        <v>0</v>
      </c>
      <c r="DO75" s="0" t="n">
        <v>0</v>
      </c>
      <c r="DP75" s="0" t="n">
        <v>0</v>
      </c>
      <c r="DQ75" s="0" t="n">
        <v>0</v>
      </c>
      <c r="DR75" s="0" t="n">
        <v>1</v>
      </c>
      <c r="DS75" s="0" t="n">
        <v>0</v>
      </c>
      <c r="DT75" s="0" t="n">
        <v>0</v>
      </c>
      <c r="DU75" s="0" t="n">
        <v>0</v>
      </c>
      <c r="DV75" s="0" t="n">
        <v>1</v>
      </c>
      <c r="DW75" s="0" t="n">
        <v>0</v>
      </c>
      <c r="DX75" s="0" t="n">
        <v>0</v>
      </c>
      <c r="DY75" s="0" t="n">
        <v>0</v>
      </c>
      <c r="DZ75" s="0" t="n">
        <v>0</v>
      </c>
      <c r="EA75" s="0" t="n">
        <v>0</v>
      </c>
      <c r="EB75" s="0" t="n">
        <v>0</v>
      </c>
      <c r="EC75" s="0" t="n">
        <v>0</v>
      </c>
      <c r="ED75" s="0" t="n">
        <v>0</v>
      </c>
      <c r="EE75" s="0" t="n">
        <v>0</v>
      </c>
      <c r="EF75" s="0" t="n">
        <v>0</v>
      </c>
      <c r="EG75" s="0" t="n">
        <v>0</v>
      </c>
      <c r="EH75" s="0" t="n">
        <v>0</v>
      </c>
      <c r="EI75" s="0" t="n">
        <v>0</v>
      </c>
      <c r="EJ75" s="0" t="n">
        <v>0</v>
      </c>
      <c r="EK75" s="0" t="n">
        <v>2</v>
      </c>
      <c r="EL75" s="0" t="n">
        <v>0</v>
      </c>
      <c r="EM75" s="0" t="n">
        <v>0</v>
      </c>
      <c r="EN75" s="0" t="n">
        <v>1</v>
      </c>
      <c r="EO75" s="0" t="n">
        <v>0</v>
      </c>
      <c r="EP75" s="0" t="n">
        <v>0</v>
      </c>
      <c r="EQ75" s="0" t="n">
        <v>1</v>
      </c>
      <c r="ER75" s="0" t="n">
        <v>0</v>
      </c>
      <c r="ES75" s="0" t="n">
        <v>0</v>
      </c>
      <c r="ET75" s="0" t="n">
        <v>0</v>
      </c>
      <c r="EU75" s="0" t="n">
        <v>0</v>
      </c>
      <c r="EV75" s="0" t="n">
        <v>3</v>
      </c>
      <c r="EW75" s="0" t="n">
        <v>2</v>
      </c>
      <c r="EX75" s="0" t="n">
        <v>1</v>
      </c>
      <c r="EY75" s="0" t="n">
        <v>1</v>
      </c>
      <c r="EZ75" s="0" t="n">
        <v>0</v>
      </c>
      <c r="FA75" s="0" t="n">
        <v>2</v>
      </c>
      <c r="FB75" s="0" t="n">
        <v>4</v>
      </c>
      <c r="FC75" s="0" t="n">
        <v>1</v>
      </c>
      <c r="FD75" s="0" t="n">
        <v>2</v>
      </c>
      <c r="FE75" s="0" t="n">
        <v>0</v>
      </c>
      <c r="FF75" s="0" t="n">
        <v>0</v>
      </c>
      <c r="FG75" s="0" t="n">
        <v>0</v>
      </c>
      <c r="FH75" s="0" t="n">
        <v>1</v>
      </c>
      <c r="FI75" s="0" t="n">
        <v>0</v>
      </c>
      <c r="FJ75" s="0" t="n">
        <v>0</v>
      </c>
      <c r="FK75" s="0" t="n">
        <v>1</v>
      </c>
      <c r="FL75" s="0" t="n">
        <v>3</v>
      </c>
      <c r="FM75" s="0" t="n">
        <v>0</v>
      </c>
      <c r="FN75" s="0" t="n">
        <v>0</v>
      </c>
      <c r="FO75" s="0" t="n">
        <v>0</v>
      </c>
      <c r="FP75" s="0" t="n">
        <v>0</v>
      </c>
      <c r="FQ75" s="0" t="n">
        <v>1</v>
      </c>
      <c r="FR75" s="0" t="n">
        <v>1</v>
      </c>
      <c r="FS75" s="0" t="n">
        <v>0</v>
      </c>
      <c r="FT75" s="0" t="n">
        <v>0</v>
      </c>
      <c r="FU75" s="0" t="n">
        <v>0</v>
      </c>
      <c r="FV75" s="0" t="n">
        <v>1</v>
      </c>
      <c r="FW75" s="0" t="n">
        <v>4</v>
      </c>
      <c r="FX75" s="0" t="n">
        <v>1</v>
      </c>
      <c r="FY75" s="0" t="n">
        <v>0</v>
      </c>
      <c r="FZ75" s="0" t="n">
        <v>2</v>
      </c>
      <c r="GA75" s="0" t="n">
        <v>2</v>
      </c>
      <c r="GB75" s="0" t="n">
        <v>0</v>
      </c>
      <c r="GC75" s="0" t="n">
        <v>1</v>
      </c>
      <c r="GD75" s="0" t="n">
        <v>2</v>
      </c>
      <c r="GE75" s="0" t="n">
        <v>1</v>
      </c>
      <c r="GF75" s="0" t="n">
        <v>1</v>
      </c>
      <c r="GG75" s="0" t="n">
        <v>3</v>
      </c>
      <c r="GH75" s="0" t="n">
        <v>2</v>
      </c>
      <c r="GI75" s="0" t="n">
        <v>0</v>
      </c>
      <c r="GJ75" s="0" t="n">
        <v>3</v>
      </c>
      <c r="GK75" s="0" t="n">
        <v>0</v>
      </c>
      <c r="GL75" s="0" t="n">
        <v>3</v>
      </c>
      <c r="GM75" s="0" t="n">
        <v>0</v>
      </c>
      <c r="GN75" s="0" t="n">
        <v>0</v>
      </c>
      <c r="GO75" s="0" t="n">
        <v>0</v>
      </c>
      <c r="GP75" s="0" t="n">
        <v>1</v>
      </c>
      <c r="GQ75" s="0" t="n">
        <v>1</v>
      </c>
    </row>
    <row r="76" customFormat="false" ht="12" hidden="false" customHeight="false" outlineLevel="0" collapsed="false">
      <c r="A76" s="0" t="n">
        <v>5</v>
      </c>
      <c r="B76" s="0" t="n">
        <v>0</v>
      </c>
      <c r="C76" s="0" t="n">
        <v>0</v>
      </c>
      <c r="D76" s="0" t="n">
        <v>0</v>
      </c>
      <c r="E76" s="0" t="n">
        <v>0</v>
      </c>
      <c r="F76" s="0" t="n">
        <v>0</v>
      </c>
      <c r="G76" s="0" t="n">
        <v>2</v>
      </c>
      <c r="H76" s="0" t="n">
        <v>0</v>
      </c>
      <c r="I76" s="0" t="n">
        <v>0</v>
      </c>
      <c r="J76" s="0" t="n">
        <v>1</v>
      </c>
      <c r="K76" s="0" t="n">
        <v>0</v>
      </c>
      <c r="L76" s="0" t="n">
        <v>0</v>
      </c>
      <c r="M76" s="0" t="n">
        <v>0</v>
      </c>
      <c r="N76" s="0" t="n">
        <v>0</v>
      </c>
      <c r="O76" s="0" t="n">
        <v>0</v>
      </c>
      <c r="P76" s="0" t="n">
        <v>1</v>
      </c>
      <c r="Q76" s="0" t="n">
        <v>0</v>
      </c>
      <c r="R76" s="0" t="n">
        <v>0</v>
      </c>
      <c r="S76" s="0" t="n">
        <v>0</v>
      </c>
      <c r="T76" s="0" t="n">
        <v>0</v>
      </c>
      <c r="U76" s="0" t="n">
        <v>0</v>
      </c>
      <c r="V76" s="0" t="n">
        <v>0</v>
      </c>
      <c r="W76" s="0" t="n">
        <v>0</v>
      </c>
      <c r="X76" s="0" t="n">
        <v>0</v>
      </c>
      <c r="Y76" s="0" t="n">
        <v>0</v>
      </c>
      <c r="Z76" s="0" t="n">
        <v>1</v>
      </c>
      <c r="AA76" s="0" t="n">
        <v>0</v>
      </c>
      <c r="AB76" s="0" t="n">
        <v>0</v>
      </c>
      <c r="AC76" s="0" t="n">
        <v>1</v>
      </c>
      <c r="AD76" s="0" t="n">
        <v>0</v>
      </c>
      <c r="AE76" s="0" t="n">
        <v>0</v>
      </c>
      <c r="AF76" s="0" t="n">
        <v>1</v>
      </c>
      <c r="AG76" s="0" t="n">
        <v>0</v>
      </c>
      <c r="AH76" s="0" t="n">
        <v>0</v>
      </c>
      <c r="AI76" s="0" t="n">
        <v>0</v>
      </c>
      <c r="AJ76" s="0" t="n">
        <v>0</v>
      </c>
      <c r="AK76" s="0" t="n">
        <v>1</v>
      </c>
      <c r="AL76" s="0" t="n">
        <v>1</v>
      </c>
      <c r="AM76" s="0" t="n">
        <v>1</v>
      </c>
      <c r="AN76" s="0" t="n">
        <v>2</v>
      </c>
      <c r="AO76" s="0" t="n">
        <v>0</v>
      </c>
      <c r="AP76" s="0" t="n">
        <v>0</v>
      </c>
      <c r="AQ76" s="0" t="n">
        <v>1</v>
      </c>
      <c r="AR76" s="0" t="n">
        <v>0</v>
      </c>
      <c r="AS76" s="0" t="n">
        <v>0</v>
      </c>
      <c r="AT76" s="0" t="n">
        <v>0</v>
      </c>
      <c r="AU76" s="0" t="n">
        <v>0</v>
      </c>
      <c r="AV76" s="0" t="n">
        <v>1</v>
      </c>
      <c r="AW76" s="0" t="n">
        <v>1</v>
      </c>
      <c r="AX76" s="0" t="n">
        <v>0</v>
      </c>
      <c r="AY76" s="0" t="n">
        <v>1</v>
      </c>
      <c r="AZ76" s="0" t="n">
        <v>0</v>
      </c>
      <c r="BA76" s="0" t="n">
        <v>0</v>
      </c>
      <c r="BB76" s="0" t="n">
        <v>0</v>
      </c>
      <c r="BC76" s="0" t="n">
        <v>0</v>
      </c>
      <c r="BD76" s="0" t="n">
        <v>0</v>
      </c>
      <c r="BE76" s="0" t="n">
        <v>0</v>
      </c>
      <c r="BF76" s="0" t="n">
        <v>0</v>
      </c>
      <c r="BG76" s="0" t="n">
        <v>0</v>
      </c>
      <c r="BH76" s="0" t="n">
        <v>0</v>
      </c>
      <c r="BI76" s="0" t="n">
        <v>0</v>
      </c>
      <c r="BJ76" s="0" t="n">
        <v>2</v>
      </c>
      <c r="BK76" s="0" t="n">
        <v>2</v>
      </c>
      <c r="BL76" s="0" t="n">
        <v>0</v>
      </c>
      <c r="BM76" s="0" t="n">
        <v>0</v>
      </c>
      <c r="BN76" s="0" t="n">
        <v>1</v>
      </c>
      <c r="BO76" s="0" t="n">
        <v>0</v>
      </c>
      <c r="BP76" s="0" t="n">
        <v>1</v>
      </c>
      <c r="BQ76" s="0" t="n">
        <v>1</v>
      </c>
      <c r="BR76" s="0" t="n">
        <v>0</v>
      </c>
      <c r="BS76" s="0" t="n">
        <v>0</v>
      </c>
      <c r="BT76" s="0" t="n">
        <v>0</v>
      </c>
      <c r="BU76" s="0" t="n">
        <v>0</v>
      </c>
      <c r="BV76" s="0" t="n">
        <v>0</v>
      </c>
      <c r="BW76" s="0" t="n">
        <v>2</v>
      </c>
      <c r="BX76" s="0" t="n">
        <v>0</v>
      </c>
      <c r="BY76" s="0" t="n">
        <v>2</v>
      </c>
      <c r="BZ76" s="0" t="n">
        <v>4</v>
      </c>
      <c r="CA76" s="0" t="n">
        <v>0</v>
      </c>
      <c r="CB76" s="0" t="n">
        <v>1</v>
      </c>
      <c r="CC76" s="0" t="n">
        <v>0</v>
      </c>
      <c r="CD76" s="0" t="n">
        <v>1</v>
      </c>
      <c r="CE76" s="0" t="n">
        <v>2</v>
      </c>
      <c r="CF76" s="0" t="n">
        <v>0</v>
      </c>
      <c r="CG76" s="0" t="n">
        <v>0</v>
      </c>
      <c r="CH76" s="0" t="n">
        <v>0</v>
      </c>
      <c r="CI76" s="0" t="n">
        <v>0</v>
      </c>
      <c r="CJ76" s="0" t="n">
        <v>0</v>
      </c>
      <c r="CK76" s="0" t="n">
        <v>0</v>
      </c>
      <c r="CL76" s="0" t="n">
        <v>2</v>
      </c>
      <c r="CM76" s="0" t="n">
        <v>0</v>
      </c>
      <c r="CN76" s="0" t="n">
        <v>0</v>
      </c>
      <c r="CO76" s="0" t="n">
        <v>1</v>
      </c>
      <c r="CP76" s="0" t="n">
        <v>3</v>
      </c>
      <c r="CQ76" s="0" t="n">
        <v>0</v>
      </c>
      <c r="CR76" s="0" t="n">
        <v>2</v>
      </c>
      <c r="CS76" s="0" t="n">
        <v>0</v>
      </c>
      <c r="CT76" s="0" t="n">
        <v>3</v>
      </c>
      <c r="CU76" s="0" t="n">
        <v>2</v>
      </c>
      <c r="CV76" s="0" t="n">
        <v>0</v>
      </c>
      <c r="CW76" s="0" t="n">
        <v>0</v>
      </c>
      <c r="CX76" s="0" t="n">
        <v>0</v>
      </c>
      <c r="CY76" s="0" t="n">
        <v>0</v>
      </c>
      <c r="CZ76" s="0" t="n">
        <v>4</v>
      </c>
      <c r="DA76" s="0" t="n">
        <v>3</v>
      </c>
      <c r="DB76" s="0" t="n">
        <v>2</v>
      </c>
      <c r="DC76" s="0" t="n">
        <v>0</v>
      </c>
      <c r="DD76" s="0" t="n">
        <v>3</v>
      </c>
      <c r="DE76" s="0" t="n">
        <v>0</v>
      </c>
      <c r="DF76" s="0" t="n">
        <v>0</v>
      </c>
      <c r="DG76" s="0" t="n">
        <v>0</v>
      </c>
      <c r="DH76" s="0" t="n">
        <v>0</v>
      </c>
      <c r="DI76" s="0" t="n">
        <v>0</v>
      </c>
      <c r="DJ76" s="0" t="n">
        <v>0</v>
      </c>
      <c r="DK76" s="0" t="n">
        <v>0</v>
      </c>
      <c r="DL76" s="0" t="n">
        <v>0</v>
      </c>
      <c r="DM76" s="0" t="n">
        <v>0</v>
      </c>
      <c r="DN76" s="0" t="n">
        <v>0</v>
      </c>
      <c r="DO76" s="0" t="n">
        <v>1</v>
      </c>
      <c r="DP76" s="0" t="n">
        <v>0</v>
      </c>
      <c r="DQ76" s="0" t="n">
        <v>0</v>
      </c>
      <c r="DR76" s="0" t="n">
        <v>0</v>
      </c>
      <c r="DS76" s="0" t="n">
        <v>0</v>
      </c>
      <c r="DT76" s="0" t="n">
        <v>1</v>
      </c>
      <c r="DU76" s="0" t="n">
        <v>0</v>
      </c>
      <c r="DV76" s="0" t="n">
        <v>0</v>
      </c>
      <c r="DW76" s="0" t="n">
        <v>1</v>
      </c>
      <c r="DX76" s="0" t="n">
        <v>0</v>
      </c>
      <c r="DY76" s="0" t="n">
        <v>0</v>
      </c>
      <c r="DZ76" s="0" t="n">
        <v>0</v>
      </c>
      <c r="EA76" s="0" t="n">
        <v>3</v>
      </c>
      <c r="EB76" s="0" t="n">
        <v>0</v>
      </c>
      <c r="EC76" s="0" t="n">
        <v>0</v>
      </c>
      <c r="ED76" s="0" t="n">
        <v>3</v>
      </c>
      <c r="EE76" s="0" t="n">
        <v>0</v>
      </c>
      <c r="EF76" s="0" t="n">
        <v>0</v>
      </c>
      <c r="EG76" s="0" t="n">
        <v>0</v>
      </c>
      <c r="EH76" s="0" t="n">
        <v>0</v>
      </c>
      <c r="EI76" s="0" t="n">
        <v>0</v>
      </c>
      <c r="EJ76" s="0" t="n">
        <v>0</v>
      </c>
      <c r="EK76" s="0" t="n">
        <v>1</v>
      </c>
      <c r="EL76" s="0" t="n">
        <v>1</v>
      </c>
      <c r="EM76" s="0" t="n">
        <v>0</v>
      </c>
      <c r="EN76" s="0" t="n">
        <v>0</v>
      </c>
      <c r="EO76" s="0" t="n">
        <v>0</v>
      </c>
      <c r="EP76" s="0" t="n">
        <v>0</v>
      </c>
      <c r="EQ76" s="0" t="n">
        <v>0</v>
      </c>
      <c r="ER76" s="0" t="n">
        <v>1</v>
      </c>
      <c r="ES76" s="0" t="n">
        <v>1</v>
      </c>
      <c r="ET76" s="0" t="n">
        <v>0</v>
      </c>
      <c r="EU76" s="0" t="n">
        <v>0</v>
      </c>
      <c r="EV76" s="0" t="n">
        <v>0</v>
      </c>
      <c r="EW76" s="0" t="n">
        <v>0</v>
      </c>
      <c r="EX76" s="0" t="n">
        <v>0</v>
      </c>
      <c r="EY76" s="0" t="n">
        <v>0</v>
      </c>
      <c r="EZ76" s="0" t="n">
        <v>0</v>
      </c>
      <c r="FA76" s="0" t="n">
        <v>6</v>
      </c>
      <c r="FB76" s="0" t="n">
        <v>1</v>
      </c>
      <c r="FC76" s="0" t="n">
        <v>0</v>
      </c>
      <c r="FD76" s="0" t="n">
        <v>0</v>
      </c>
      <c r="FE76" s="0" t="n">
        <v>0</v>
      </c>
      <c r="FF76" s="0" t="n">
        <v>0</v>
      </c>
      <c r="FG76" s="0" t="n">
        <v>0</v>
      </c>
      <c r="FH76" s="0" t="n">
        <v>1</v>
      </c>
      <c r="FI76" s="0" t="n">
        <v>0</v>
      </c>
      <c r="FJ76" s="0" t="n">
        <v>0</v>
      </c>
      <c r="FK76" s="0" t="n">
        <v>0</v>
      </c>
      <c r="FL76" s="0" t="n">
        <v>0</v>
      </c>
      <c r="FM76" s="0" t="n">
        <v>0</v>
      </c>
      <c r="FN76" s="0" t="n">
        <v>0</v>
      </c>
      <c r="FO76" s="0" t="n">
        <v>0</v>
      </c>
      <c r="FP76" s="0" t="n">
        <v>0</v>
      </c>
      <c r="FQ76" s="0" t="n">
        <v>2</v>
      </c>
      <c r="FR76" s="0" t="n">
        <v>4</v>
      </c>
      <c r="FS76" s="0" t="n">
        <v>0</v>
      </c>
      <c r="FT76" s="0" t="n">
        <v>0</v>
      </c>
      <c r="FU76" s="0" t="n">
        <v>0</v>
      </c>
      <c r="FV76" s="0" t="n">
        <v>1</v>
      </c>
      <c r="FW76" s="0" t="n">
        <v>0</v>
      </c>
      <c r="FX76" s="0" t="n">
        <v>1</v>
      </c>
      <c r="FY76" s="0" t="n">
        <v>0</v>
      </c>
      <c r="FZ76" s="0" t="n">
        <v>0</v>
      </c>
      <c r="GA76" s="0" t="n">
        <v>2</v>
      </c>
      <c r="GB76" s="0" t="n">
        <v>0</v>
      </c>
      <c r="GC76" s="0" t="n">
        <v>5</v>
      </c>
      <c r="GD76" s="0" t="n">
        <v>2</v>
      </c>
      <c r="GE76" s="0" t="n">
        <v>0</v>
      </c>
      <c r="GF76" s="0" t="n">
        <v>2</v>
      </c>
      <c r="GG76" s="0" t="n">
        <v>3</v>
      </c>
      <c r="GH76" s="0" t="n">
        <v>2</v>
      </c>
      <c r="GI76" s="0" t="n">
        <v>0</v>
      </c>
      <c r="GJ76" s="0" t="n">
        <v>0</v>
      </c>
      <c r="GK76" s="0" t="n">
        <v>0</v>
      </c>
      <c r="GL76" s="0" t="n">
        <v>0</v>
      </c>
      <c r="GM76" s="0" t="n">
        <v>0</v>
      </c>
      <c r="GN76" s="0" t="n">
        <v>0</v>
      </c>
      <c r="GO76" s="0" t="n">
        <v>0</v>
      </c>
      <c r="GP76" s="0" t="n">
        <v>0</v>
      </c>
      <c r="GQ76" s="0" t="n">
        <v>0</v>
      </c>
    </row>
    <row r="77" customFormat="false" ht="12" hidden="false" customHeight="false" outlineLevel="0" collapsed="false">
      <c r="A77" s="0" t="n">
        <v>5</v>
      </c>
      <c r="B77" s="0" t="n">
        <v>0</v>
      </c>
      <c r="C77" s="0" t="n">
        <v>0</v>
      </c>
      <c r="D77" s="0" t="n">
        <v>0</v>
      </c>
      <c r="E77" s="0" t="n">
        <v>0</v>
      </c>
      <c r="F77" s="0" t="n">
        <v>0</v>
      </c>
      <c r="G77" s="0" t="n">
        <v>0</v>
      </c>
      <c r="H77" s="0" t="n">
        <v>0</v>
      </c>
      <c r="I77" s="0" t="n">
        <v>0</v>
      </c>
      <c r="J77" s="0" t="n">
        <v>0</v>
      </c>
      <c r="K77" s="0" t="n">
        <v>0</v>
      </c>
      <c r="L77" s="0" t="n">
        <v>0</v>
      </c>
      <c r="M77" s="0" t="n">
        <v>0</v>
      </c>
      <c r="N77" s="0" t="n">
        <v>1</v>
      </c>
      <c r="O77" s="0" t="n">
        <v>1</v>
      </c>
      <c r="P77" s="0" t="n">
        <v>0</v>
      </c>
      <c r="Q77" s="0" t="n">
        <v>0</v>
      </c>
      <c r="R77" s="0" t="n">
        <v>1</v>
      </c>
      <c r="S77" s="0" t="n">
        <v>1</v>
      </c>
      <c r="T77" s="0" t="n">
        <v>0</v>
      </c>
      <c r="U77" s="0" t="n">
        <v>0</v>
      </c>
      <c r="V77" s="0" t="n">
        <v>0</v>
      </c>
      <c r="W77" s="0" t="n">
        <v>1</v>
      </c>
      <c r="X77" s="0" t="n">
        <v>0</v>
      </c>
      <c r="Y77" s="0" t="n">
        <v>0</v>
      </c>
      <c r="Z77" s="0" t="n">
        <v>0</v>
      </c>
      <c r="AA77" s="0" t="n">
        <v>0</v>
      </c>
      <c r="AB77" s="0" t="n">
        <v>0</v>
      </c>
      <c r="AC77" s="0" t="n">
        <v>0</v>
      </c>
      <c r="AD77" s="0" t="n">
        <v>0</v>
      </c>
      <c r="AE77" s="0" t="n">
        <v>0</v>
      </c>
      <c r="AF77" s="0" t="n">
        <v>0</v>
      </c>
      <c r="AG77" s="0" t="n">
        <v>0</v>
      </c>
      <c r="AH77" s="0" t="n">
        <v>0</v>
      </c>
      <c r="AI77" s="0" t="n">
        <v>0</v>
      </c>
      <c r="AJ77" s="0" t="n">
        <v>0</v>
      </c>
      <c r="AK77" s="0" t="n">
        <v>0</v>
      </c>
      <c r="AL77" s="0" t="n">
        <v>0</v>
      </c>
      <c r="AM77" s="0" t="n">
        <v>0</v>
      </c>
      <c r="AN77" s="0" t="n">
        <v>2</v>
      </c>
      <c r="AO77" s="0" t="n">
        <v>0</v>
      </c>
      <c r="AP77" s="0" t="n">
        <v>0</v>
      </c>
      <c r="AQ77" s="0" t="n">
        <v>4</v>
      </c>
      <c r="AR77" s="0" t="n">
        <v>0</v>
      </c>
      <c r="AS77" s="0" t="n">
        <v>0</v>
      </c>
      <c r="AT77" s="0" t="n">
        <v>0</v>
      </c>
      <c r="AU77" s="0" t="n">
        <v>0</v>
      </c>
      <c r="AV77" s="0" t="n">
        <v>0</v>
      </c>
      <c r="AW77" s="0" t="n">
        <v>0</v>
      </c>
      <c r="AX77" s="0" t="n">
        <v>2</v>
      </c>
      <c r="AY77" s="0" t="n">
        <v>0</v>
      </c>
      <c r="AZ77" s="0" t="n">
        <v>0</v>
      </c>
      <c r="BA77" s="0" t="n">
        <v>0</v>
      </c>
      <c r="BB77" s="0" t="n">
        <v>1</v>
      </c>
      <c r="BC77" s="0" t="n">
        <v>0</v>
      </c>
      <c r="BD77" s="0" t="n">
        <v>0</v>
      </c>
      <c r="BE77" s="0" t="n">
        <v>0</v>
      </c>
      <c r="BF77" s="0" t="n">
        <v>0</v>
      </c>
      <c r="BG77" s="0" t="n">
        <v>0</v>
      </c>
      <c r="BH77" s="0" t="n">
        <v>0</v>
      </c>
      <c r="BI77" s="0" t="n">
        <v>3</v>
      </c>
      <c r="BJ77" s="0" t="n">
        <v>2</v>
      </c>
      <c r="BK77" s="0" t="n">
        <v>1</v>
      </c>
      <c r="BL77" s="0" t="n">
        <v>0</v>
      </c>
      <c r="BM77" s="0" t="n">
        <v>0</v>
      </c>
      <c r="BN77" s="0" t="n">
        <v>3</v>
      </c>
      <c r="BO77" s="0" t="n">
        <v>0</v>
      </c>
      <c r="BP77" s="0" t="n">
        <v>0</v>
      </c>
      <c r="BQ77" s="0" t="n">
        <v>0</v>
      </c>
      <c r="BR77" s="0" t="n">
        <v>0</v>
      </c>
      <c r="BS77" s="0" t="n">
        <v>0</v>
      </c>
      <c r="BT77" s="0" t="n">
        <v>0</v>
      </c>
      <c r="BU77" s="0" t="n">
        <v>0</v>
      </c>
      <c r="BV77" s="0" t="n">
        <v>0</v>
      </c>
      <c r="BW77" s="0" t="n">
        <v>0</v>
      </c>
      <c r="BX77" s="0" t="n">
        <v>1</v>
      </c>
      <c r="BY77" s="0" t="n">
        <v>0</v>
      </c>
      <c r="BZ77" s="0" t="n">
        <v>0</v>
      </c>
      <c r="CA77" s="0" t="n">
        <v>0</v>
      </c>
      <c r="CB77" s="0" t="n">
        <v>0</v>
      </c>
      <c r="CC77" s="0" t="n">
        <v>0</v>
      </c>
      <c r="CD77" s="0" t="n">
        <v>0</v>
      </c>
      <c r="CE77" s="0" t="n">
        <v>1</v>
      </c>
      <c r="CF77" s="0" t="n">
        <v>1</v>
      </c>
      <c r="CG77" s="0" t="n">
        <v>1</v>
      </c>
      <c r="CH77" s="0" t="n">
        <v>1</v>
      </c>
      <c r="CI77" s="0" t="n">
        <v>0</v>
      </c>
      <c r="CJ77" s="0" t="n">
        <v>0</v>
      </c>
      <c r="CK77" s="0" t="n">
        <v>0</v>
      </c>
      <c r="CL77" s="0" t="n">
        <v>0</v>
      </c>
      <c r="CM77" s="0" t="n">
        <v>0</v>
      </c>
      <c r="CN77" s="0" t="n">
        <v>1</v>
      </c>
      <c r="CO77" s="0" t="n">
        <v>0</v>
      </c>
      <c r="CP77" s="0" t="n">
        <v>1</v>
      </c>
      <c r="CQ77" s="0" t="n">
        <v>2</v>
      </c>
      <c r="CR77" s="0" t="n">
        <v>0</v>
      </c>
      <c r="CS77" s="0" t="n">
        <v>0</v>
      </c>
      <c r="CT77" s="0" t="n">
        <v>0</v>
      </c>
      <c r="CU77" s="0" t="n">
        <v>0</v>
      </c>
      <c r="CV77" s="0" t="n">
        <v>0</v>
      </c>
      <c r="CW77" s="0" t="n">
        <v>0</v>
      </c>
      <c r="CX77" s="0" t="n">
        <v>0</v>
      </c>
      <c r="CY77" s="0" t="n">
        <v>0</v>
      </c>
      <c r="CZ77" s="0" t="n">
        <v>0</v>
      </c>
      <c r="DA77" s="0" t="n">
        <v>0</v>
      </c>
      <c r="DB77" s="0" t="n">
        <v>0</v>
      </c>
      <c r="DC77" s="0" t="n">
        <v>0</v>
      </c>
      <c r="DD77" s="0" t="n">
        <v>0</v>
      </c>
      <c r="DE77" s="0" t="n">
        <v>0</v>
      </c>
      <c r="DF77" s="0" t="n">
        <v>0</v>
      </c>
      <c r="DG77" s="0" t="n">
        <v>0</v>
      </c>
      <c r="DH77" s="0" t="n">
        <v>0</v>
      </c>
      <c r="DI77" s="0" t="n">
        <v>0</v>
      </c>
      <c r="DJ77" s="0" t="n">
        <v>0</v>
      </c>
      <c r="DK77" s="0" t="n">
        <v>0</v>
      </c>
      <c r="DL77" s="0" t="n">
        <v>0</v>
      </c>
      <c r="DM77" s="0" t="n">
        <v>0</v>
      </c>
      <c r="DN77" s="0" t="n">
        <v>0</v>
      </c>
      <c r="DO77" s="0" t="n">
        <v>0</v>
      </c>
      <c r="DP77" s="0" t="n">
        <v>0</v>
      </c>
      <c r="DQ77" s="0" t="n">
        <v>0</v>
      </c>
      <c r="DR77" s="0" t="n">
        <v>0</v>
      </c>
      <c r="DS77" s="0" t="n">
        <v>0</v>
      </c>
      <c r="DT77" s="0" t="n">
        <v>0</v>
      </c>
      <c r="DU77" s="0" t="n">
        <v>0</v>
      </c>
      <c r="DV77" s="0" t="n">
        <v>0</v>
      </c>
      <c r="DW77" s="0" t="n">
        <v>0</v>
      </c>
      <c r="DX77" s="0" t="n">
        <v>0</v>
      </c>
      <c r="DY77" s="0" t="n">
        <v>0</v>
      </c>
      <c r="DZ77" s="0" t="n">
        <v>0</v>
      </c>
      <c r="EA77" s="0" t="n">
        <v>0</v>
      </c>
      <c r="EB77" s="0" t="n">
        <v>0</v>
      </c>
      <c r="EC77" s="0" t="n">
        <v>0</v>
      </c>
      <c r="ED77" s="0" t="n">
        <v>0</v>
      </c>
      <c r="EE77" s="0" t="n">
        <v>0</v>
      </c>
      <c r="EF77" s="0" t="n">
        <v>0</v>
      </c>
      <c r="EG77" s="0" t="n">
        <v>0</v>
      </c>
      <c r="EH77" s="0" t="n">
        <v>0</v>
      </c>
      <c r="EI77" s="0" t="n">
        <v>0</v>
      </c>
      <c r="EJ77" s="0" t="n">
        <v>0</v>
      </c>
      <c r="EK77" s="0" t="n">
        <v>0</v>
      </c>
      <c r="EL77" s="0" t="n">
        <v>0</v>
      </c>
      <c r="EM77" s="0" t="n">
        <v>0</v>
      </c>
      <c r="EN77" s="0" t="n">
        <v>0</v>
      </c>
      <c r="EO77" s="0" t="n">
        <v>0</v>
      </c>
      <c r="EP77" s="0" t="n">
        <v>1</v>
      </c>
      <c r="EQ77" s="0" t="n">
        <v>0</v>
      </c>
      <c r="ER77" s="0" t="n">
        <v>0</v>
      </c>
      <c r="ES77" s="0" t="n">
        <v>0</v>
      </c>
      <c r="ET77" s="0" t="n">
        <v>0</v>
      </c>
      <c r="EU77" s="0" t="n">
        <v>0</v>
      </c>
      <c r="EV77" s="0" t="n">
        <v>0</v>
      </c>
      <c r="EW77" s="0" t="n">
        <v>0</v>
      </c>
      <c r="EX77" s="0" t="n">
        <v>0</v>
      </c>
      <c r="EY77" s="0" t="n">
        <v>1</v>
      </c>
      <c r="EZ77" s="0" t="n">
        <v>0</v>
      </c>
      <c r="FA77" s="0" t="n">
        <v>0</v>
      </c>
      <c r="FB77" s="0" t="n">
        <v>0</v>
      </c>
      <c r="FC77" s="0" t="n">
        <v>0</v>
      </c>
      <c r="FD77" s="0" t="n">
        <v>0</v>
      </c>
      <c r="FE77" s="0" t="n">
        <v>0</v>
      </c>
      <c r="FF77" s="0" t="n">
        <v>0</v>
      </c>
      <c r="FG77" s="0" t="n">
        <v>0</v>
      </c>
      <c r="FH77" s="0" t="n">
        <v>0</v>
      </c>
      <c r="FI77" s="0" t="n">
        <v>1</v>
      </c>
      <c r="FJ77" s="0" t="n">
        <v>0</v>
      </c>
      <c r="FK77" s="0" t="n">
        <v>0</v>
      </c>
      <c r="FL77" s="0" t="n">
        <v>0</v>
      </c>
      <c r="FM77" s="0" t="n">
        <v>0</v>
      </c>
      <c r="FN77" s="0" t="n">
        <v>0</v>
      </c>
      <c r="FO77" s="0" t="n">
        <v>0</v>
      </c>
      <c r="FP77" s="0" t="n">
        <v>0</v>
      </c>
      <c r="FQ77" s="0" t="n">
        <v>0</v>
      </c>
      <c r="FR77" s="0" t="n">
        <v>0</v>
      </c>
      <c r="FS77" s="0" t="n">
        <v>0</v>
      </c>
      <c r="FT77" s="0" t="n">
        <v>0</v>
      </c>
      <c r="FU77" s="0" t="n">
        <v>0</v>
      </c>
      <c r="FV77" s="0" t="n">
        <v>1</v>
      </c>
      <c r="FW77" s="0" t="n">
        <v>0</v>
      </c>
      <c r="FX77" s="0" t="n">
        <v>0</v>
      </c>
      <c r="FY77" s="0" t="n">
        <v>0</v>
      </c>
      <c r="FZ77" s="0" t="n">
        <v>5</v>
      </c>
      <c r="GA77" s="0" t="n">
        <v>2</v>
      </c>
      <c r="GB77" s="0" t="n">
        <v>0</v>
      </c>
      <c r="GC77" s="0" t="n">
        <v>0</v>
      </c>
      <c r="GD77" s="0" t="n">
        <v>0</v>
      </c>
      <c r="GE77" s="0" t="n">
        <v>0</v>
      </c>
      <c r="GF77" s="0" t="n">
        <v>3</v>
      </c>
      <c r="GG77" s="0" t="n">
        <v>0</v>
      </c>
      <c r="GH77" s="0" t="n">
        <v>0</v>
      </c>
      <c r="GI77" s="0" t="n">
        <v>0</v>
      </c>
      <c r="GJ77" s="0" t="n">
        <v>0</v>
      </c>
      <c r="GK77" s="0" t="n">
        <v>0</v>
      </c>
      <c r="GL77" s="0" t="n">
        <v>0</v>
      </c>
      <c r="GM77" s="0" t="n">
        <v>0</v>
      </c>
      <c r="GN77" s="0" t="n">
        <v>0</v>
      </c>
      <c r="GO77" s="0" t="n">
        <v>2</v>
      </c>
      <c r="GP77" s="0" t="n">
        <v>0</v>
      </c>
      <c r="GQ77" s="0" t="n">
        <v>0</v>
      </c>
    </row>
    <row r="78" customFormat="false" ht="12" hidden="false" customHeight="false" outlineLevel="0" collapsed="false">
      <c r="A78" s="0" t="n">
        <v>5</v>
      </c>
      <c r="B78" s="0" t="n">
        <v>0</v>
      </c>
      <c r="C78" s="0" t="n">
        <v>0</v>
      </c>
      <c r="D78" s="0" t="n">
        <v>0</v>
      </c>
      <c r="E78" s="0" t="n">
        <v>0</v>
      </c>
      <c r="F78" s="0" t="n">
        <v>0</v>
      </c>
      <c r="G78" s="0" t="n">
        <v>0</v>
      </c>
      <c r="H78" s="0" t="n">
        <v>0</v>
      </c>
      <c r="I78" s="0" t="n">
        <v>0</v>
      </c>
      <c r="J78" s="0" t="n">
        <v>0</v>
      </c>
      <c r="K78" s="0" t="n">
        <v>0</v>
      </c>
      <c r="L78" s="0" t="n">
        <v>0</v>
      </c>
      <c r="M78" s="0" t="n">
        <v>0</v>
      </c>
      <c r="N78" s="0" t="n">
        <v>0</v>
      </c>
      <c r="O78" s="0" t="n">
        <v>1</v>
      </c>
      <c r="P78" s="0" t="n">
        <v>0</v>
      </c>
      <c r="Q78" s="0" t="n">
        <v>0</v>
      </c>
      <c r="R78" s="0" t="n">
        <v>0</v>
      </c>
      <c r="S78" s="0" t="n">
        <v>0</v>
      </c>
      <c r="T78" s="0" t="n">
        <v>0</v>
      </c>
      <c r="U78" s="0" t="n">
        <v>0</v>
      </c>
      <c r="V78" s="0" t="n">
        <v>0</v>
      </c>
      <c r="W78" s="0" t="n">
        <v>0</v>
      </c>
      <c r="X78" s="0" t="n">
        <v>0</v>
      </c>
      <c r="Y78" s="0" t="n">
        <v>0</v>
      </c>
      <c r="Z78" s="0" t="n">
        <v>0</v>
      </c>
      <c r="AA78" s="0" t="n">
        <v>0</v>
      </c>
      <c r="AB78" s="0" t="n">
        <v>0</v>
      </c>
      <c r="AC78" s="0" t="n">
        <v>0</v>
      </c>
      <c r="AD78" s="0" t="n">
        <v>0</v>
      </c>
      <c r="AE78" s="0" t="n">
        <v>0</v>
      </c>
      <c r="AF78" s="0" t="n">
        <v>0</v>
      </c>
      <c r="AG78" s="0" t="n">
        <v>0</v>
      </c>
      <c r="AH78" s="0" t="n">
        <v>0</v>
      </c>
      <c r="AI78" s="0" t="n">
        <v>0</v>
      </c>
      <c r="AJ78" s="0" t="n">
        <v>0</v>
      </c>
      <c r="AK78" s="0" t="n">
        <v>0</v>
      </c>
      <c r="AL78" s="0" t="n">
        <v>0</v>
      </c>
      <c r="AM78" s="0" t="n">
        <v>0</v>
      </c>
      <c r="AN78" s="0" t="n">
        <v>0</v>
      </c>
      <c r="AO78" s="0" t="n">
        <v>0</v>
      </c>
      <c r="AP78" s="0" t="n">
        <v>0</v>
      </c>
      <c r="AQ78" s="0" t="n">
        <v>0</v>
      </c>
      <c r="AR78" s="0" t="n">
        <v>0</v>
      </c>
      <c r="AS78" s="0" t="n">
        <v>0</v>
      </c>
      <c r="AT78" s="0" t="n">
        <v>0</v>
      </c>
      <c r="AU78" s="0" t="n">
        <v>0</v>
      </c>
      <c r="AV78" s="0" t="n">
        <v>0</v>
      </c>
      <c r="AW78" s="0" t="n">
        <v>0</v>
      </c>
      <c r="AX78" s="0" t="n">
        <v>1</v>
      </c>
      <c r="AY78" s="0" t="n">
        <v>0</v>
      </c>
      <c r="AZ78" s="0" t="n">
        <v>0</v>
      </c>
      <c r="BA78" s="0" t="n">
        <v>0</v>
      </c>
      <c r="BB78" s="0" t="n">
        <v>0</v>
      </c>
      <c r="BC78" s="0" t="n">
        <v>0</v>
      </c>
      <c r="BD78" s="0" t="n">
        <v>0</v>
      </c>
      <c r="BE78" s="0" t="n">
        <v>0</v>
      </c>
      <c r="BF78" s="0" t="n">
        <v>0</v>
      </c>
      <c r="BG78" s="0" t="n">
        <v>0</v>
      </c>
      <c r="BH78" s="0" t="n">
        <v>0</v>
      </c>
      <c r="BI78" s="0" t="n">
        <v>0</v>
      </c>
      <c r="BJ78" s="0" t="n">
        <v>0</v>
      </c>
      <c r="BK78" s="0" t="n">
        <v>1</v>
      </c>
      <c r="BL78" s="0" t="n">
        <v>1</v>
      </c>
      <c r="BM78" s="0" t="n">
        <v>0</v>
      </c>
      <c r="BN78" s="0" t="n">
        <v>2</v>
      </c>
      <c r="BO78" s="0" t="n">
        <v>0</v>
      </c>
      <c r="BP78" s="0" t="n">
        <v>0</v>
      </c>
      <c r="BQ78" s="0" t="n">
        <v>0</v>
      </c>
      <c r="BR78" s="0" t="n">
        <v>0</v>
      </c>
      <c r="BS78" s="0" t="n">
        <v>0</v>
      </c>
      <c r="BT78" s="0" t="n">
        <v>0</v>
      </c>
      <c r="BU78" s="0" t="n">
        <v>0</v>
      </c>
      <c r="BV78" s="0" t="n">
        <v>0</v>
      </c>
      <c r="BW78" s="0" t="n">
        <v>0</v>
      </c>
      <c r="BX78" s="0" t="n">
        <v>0</v>
      </c>
      <c r="BY78" s="0" t="n">
        <v>1</v>
      </c>
      <c r="BZ78" s="0" t="n">
        <v>0</v>
      </c>
      <c r="CA78" s="0" t="n">
        <v>0</v>
      </c>
      <c r="CB78" s="0" t="n">
        <v>0</v>
      </c>
      <c r="CC78" s="0" t="n">
        <v>0</v>
      </c>
      <c r="CD78" s="0" t="n">
        <v>0</v>
      </c>
      <c r="CE78" s="0" t="n">
        <v>1</v>
      </c>
      <c r="CF78" s="0" t="n">
        <v>0</v>
      </c>
      <c r="CG78" s="0" t="n">
        <v>0</v>
      </c>
      <c r="CH78" s="0" t="n">
        <v>1</v>
      </c>
      <c r="CI78" s="0" t="n">
        <v>0</v>
      </c>
      <c r="CJ78" s="0" t="n">
        <v>0</v>
      </c>
      <c r="CK78" s="0" t="n">
        <v>0</v>
      </c>
      <c r="CL78" s="0" t="n">
        <v>0</v>
      </c>
      <c r="CM78" s="0" t="n">
        <v>0</v>
      </c>
      <c r="CN78" s="0" t="n">
        <v>1</v>
      </c>
      <c r="CO78" s="0" t="n">
        <v>0</v>
      </c>
      <c r="CP78" s="0" t="n">
        <v>0</v>
      </c>
      <c r="CQ78" s="0" t="n">
        <v>0</v>
      </c>
      <c r="CR78" s="0" t="n">
        <v>0</v>
      </c>
      <c r="CS78" s="0" t="n">
        <v>0</v>
      </c>
      <c r="CT78" s="0" t="n">
        <v>0</v>
      </c>
      <c r="CU78" s="0" t="n">
        <v>0</v>
      </c>
      <c r="CV78" s="0" t="n">
        <v>0</v>
      </c>
      <c r="CW78" s="0" t="n">
        <v>0</v>
      </c>
      <c r="CX78" s="0" t="n">
        <v>0</v>
      </c>
      <c r="CY78" s="0" t="n">
        <v>0</v>
      </c>
      <c r="CZ78" s="0" t="n">
        <v>0</v>
      </c>
      <c r="DA78" s="0" t="n">
        <v>0</v>
      </c>
      <c r="DB78" s="0" t="n">
        <v>0</v>
      </c>
      <c r="DC78" s="0" t="n">
        <v>0</v>
      </c>
      <c r="DD78" s="0" t="n">
        <v>0</v>
      </c>
      <c r="DE78" s="0" t="n">
        <v>0</v>
      </c>
      <c r="DF78" s="0" t="n">
        <v>1</v>
      </c>
      <c r="DG78" s="0" t="n">
        <v>0</v>
      </c>
      <c r="DH78" s="0" t="n">
        <v>0</v>
      </c>
      <c r="DI78" s="0" t="n">
        <v>0</v>
      </c>
      <c r="DJ78" s="0" t="n">
        <v>0</v>
      </c>
      <c r="DK78" s="0" t="n">
        <v>0</v>
      </c>
      <c r="DL78" s="0" t="n">
        <v>0</v>
      </c>
      <c r="DM78" s="0" t="n">
        <v>0</v>
      </c>
      <c r="DN78" s="0" t="n">
        <v>0</v>
      </c>
      <c r="DO78" s="0" t="n">
        <v>0</v>
      </c>
      <c r="DP78" s="0" t="n">
        <v>0</v>
      </c>
      <c r="DQ78" s="0" t="n">
        <v>0</v>
      </c>
      <c r="DR78" s="0" t="n">
        <v>0</v>
      </c>
      <c r="DS78" s="0" t="n">
        <v>0</v>
      </c>
      <c r="DT78" s="0" t="n">
        <v>0</v>
      </c>
      <c r="DU78" s="0" t="n">
        <v>0</v>
      </c>
      <c r="DV78" s="0" t="n">
        <v>0</v>
      </c>
      <c r="DW78" s="0" t="n">
        <v>0</v>
      </c>
      <c r="DX78" s="0" t="n">
        <v>0</v>
      </c>
      <c r="DY78" s="0" t="n">
        <v>0</v>
      </c>
      <c r="DZ78" s="0" t="n">
        <v>0</v>
      </c>
      <c r="EA78" s="0" t="n">
        <v>0</v>
      </c>
      <c r="EB78" s="0" t="n">
        <v>0</v>
      </c>
      <c r="EC78" s="0" t="n">
        <v>0</v>
      </c>
      <c r="ED78" s="0" t="n">
        <v>0</v>
      </c>
      <c r="EE78" s="0" t="n">
        <v>0</v>
      </c>
      <c r="EF78" s="0" t="n">
        <v>0</v>
      </c>
      <c r="EG78" s="0" t="n">
        <v>0</v>
      </c>
      <c r="EH78" s="0" t="n">
        <v>0</v>
      </c>
      <c r="EI78" s="0" t="n">
        <v>0</v>
      </c>
      <c r="EJ78" s="0" t="n">
        <v>0</v>
      </c>
      <c r="EK78" s="0" t="n">
        <v>0</v>
      </c>
      <c r="EL78" s="0" t="n">
        <v>0</v>
      </c>
      <c r="EM78" s="0" t="n">
        <v>0</v>
      </c>
      <c r="EN78" s="0" t="n">
        <v>0</v>
      </c>
      <c r="EO78" s="0" t="n">
        <v>0</v>
      </c>
      <c r="EP78" s="0" t="n">
        <v>0</v>
      </c>
      <c r="EQ78" s="0" t="n">
        <v>0</v>
      </c>
      <c r="ER78" s="0" t="n">
        <v>0</v>
      </c>
      <c r="ES78" s="0" t="n">
        <v>0</v>
      </c>
      <c r="ET78" s="0" t="n">
        <v>0</v>
      </c>
      <c r="EU78" s="0" t="n">
        <v>0</v>
      </c>
      <c r="EV78" s="0" t="n">
        <v>0</v>
      </c>
      <c r="EW78" s="0" t="n">
        <v>0</v>
      </c>
      <c r="EX78" s="0" t="n">
        <v>0</v>
      </c>
      <c r="EY78" s="0" t="n">
        <v>0</v>
      </c>
      <c r="EZ78" s="0" t="n">
        <v>0</v>
      </c>
      <c r="FA78" s="0" t="n">
        <v>0</v>
      </c>
      <c r="FB78" s="0" t="n">
        <v>0</v>
      </c>
      <c r="FC78" s="0" t="n">
        <v>0</v>
      </c>
      <c r="FD78" s="0" t="n">
        <v>0</v>
      </c>
      <c r="FE78" s="0" t="n">
        <v>0</v>
      </c>
      <c r="FF78" s="0" t="n">
        <v>0</v>
      </c>
      <c r="FG78" s="0" t="n">
        <v>0</v>
      </c>
      <c r="FH78" s="0" t="n">
        <v>0</v>
      </c>
      <c r="FI78" s="0" t="n">
        <v>1</v>
      </c>
      <c r="FJ78" s="0" t="n">
        <v>0</v>
      </c>
      <c r="FK78" s="0" t="n">
        <v>0</v>
      </c>
      <c r="FL78" s="0" t="n">
        <v>0</v>
      </c>
      <c r="FM78" s="0" t="n">
        <v>0</v>
      </c>
      <c r="FN78" s="0" t="n">
        <v>0</v>
      </c>
      <c r="FO78" s="0" t="n">
        <v>0</v>
      </c>
      <c r="FP78" s="0" t="n">
        <v>0</v>
      </c>
      <c r="FQ78" s="0" t="n">
        <v>0</v>
      </c>
      <c r="FR78" s="0" t="n">
        <v>0</v>
      </c>
      <c r="FS78" s="0" t="n">
        <v>0</v>
      </c>
      <c r="FT78" s="0" t="n">
        <v>0</v>
      </c>
      <c r="FU78" s="0" t="n">
        <v>0</v>
      </c>
      <c r="FV78" s="0" t="n">
        <v>0</v>
      </c>
      <c r="FW78" s="0" t="n">
        <v>0</v>
      </c>
      <c r="FX78" s="0" t="n">
        <v>0</v>
      </c>
      <c r="FY78" s="0" t="n">
        <v>0</v>
      </c>
      <c r="FZ78" s="0" t="n">
        <v>0</v>
      </c>
      <c r="GA78" s="0" t="n">
        <v>0</v>
      </c>
      <c r="GB78" s="0" t="n">
        <v>0</v>
      </c>
      <c r="GC78" s="0" t="n">
        <v>0</v>
      </c>
      <c r="GD78" s="0" t="n">
        <v>0</v>
      </c>
      <c r="GE78" s="0" t="n">
        <v>0</v>
      </c>
      <c r="GF78" s="0" t="n">
        <v>2</v>
      </c>
      <c r="GG78" s="0" t="n">
        <v>0</v>
      </c>
      <c r="GH78" s="0" t="n">
        <v>0</v>
      </c>
      <c r="GI78" s="0" t="n">
        <v>0</v>
      </c>
      <c r="GJ78" s="0" t="n">
        <v>0</v>
      </c>
      <c r="GK78" s="0" t="n">
        <v>0</v>
      </c>
      <c r="GL78" s="0" t="n">
        <v>0</v>
      </c>
      <c r="GM78" s="0" t="n">
        <v>0</v>
      </c>
      <c r="GN78" s="0" t="n">
        <v>0</v>
      </c>
      <c r="GO78" s="0" t="n">
        <v>1</v>
      </c>
      <c r="GP78" s="0" t="n">
        <v>0</v>
      </c>
      <c r="GQ78" s="0" t="n">
        <v>0</v>
      </c>
    </row>
    <row r="79" customFormat="false" ht="12" hidden="false" customHeight="false" outlineLevel="0" collapsed="false">
      <c r="A79" s="0" t="n">
        <v>0</v>
      </c>
      <c r="B79" s="0" t="n">
        <v>0</v>
      </c>
      <c r="C79" s="0" t="n">
        <v>0</v>
      </c>
      <c r="D79" s="0" t="n">
        <v>0</v>
      </c>
      <c r="E79" s="0" t="n">
        <v>0</v>
      </c>
      <c r="F79" s="0" t="n">
        <v>0</v>
      </c>
      <c r="G79" s="0" t="n">
        <v>0</v>
      </c>
      <c r="H79" s="0" t="n">
        <v>0</v>
      </c>
      <c r="I79" s="0" t="n">
        <v>0</v>
      </c>
      <c r="J79" s="0" t="n">
        <v>0</v>
      </c>
      <c r="K79" s="0" t="n">
        <v>0</v>
      </c>
      <c r="L79" s="0" t="n">
        <v>0</v>
      </c>
      <c r="M79" s="0" t="n">
        <v>0</v>
      </c>
      <c r="N79" s="0" t="n">
        <v>1</v>
      </c>
      <c r="O79" s="0" t="n">
        <v>0</v>
      </c>
      <c r="P79" s="0" t="n">
        <v>0</v>
      </c>
      <c r="Q79" s="0" t="n">
        <v>0</v>
      </c>
      <c r="R79" s="0" t="n">
        <v>0</v>
      </c>
      <c r="S79" s="0" t="n">
        <v>0</v>
      </c>
      <c r="T79" s="0" t="n">
        <v>0</v>
      </c>
      <c r="U79" s="0" t="n">
        <v>0</v>
      </c>
      <c r="V79" s="0" t="n">
        <v>0</v>
      </c>
      <c r="W79" s="0" t="n">
        <v>0</v>
      </c>
      <c r="X79" s="0" t="n">
        <v>0</v>
      </c>
      <c r="Y79" s="0" t="n">
        <v>0</v>
      </c>
      <c r="Z79" s="0" t="n">
        <v>0</v>
      </c>
      <c r="AA79" s="0" t="n">
        <v>0</v>
      </c>
      <c r="AB79" s="0" t="n">
        <v>0</v>
      </c>
      <c r="AC79" s="0" t="n">
        <v>0</v>
      </c>
      <c r="AD79" s="0" t="n">
        <v>0</v>
      </c>
      <c r="AE79" s="0" t="n">
        <v>0</v>
      </c>
      <c r="AF79" s="0" t="n">
        <v>0</v>
      </c>
      <c r="AG79" s="0" t="n">
        <v>0</v>
      </c>
      <c r="AH79" s="0" t="n">
        <v>1</v>
      </c>
      <c r="AI79" s="0" t="n">
        <v>0</v>
      </c>
      <c r="AJ79" s="0" t="n">
        <v>0</v>
      </c>
      <c r="AK79" s="0" t="n">
        <v>0</v>
      </c>
      <c r="AL79" s="0" t="n">
        <v>0</v>
      </c>
      <c r="AM79" s="0" t="n">
        <v>1</v>
      </c>
      <c r="AN79" s="0" t="n">
        <v>0</v>
      </c>
      <c r="AO79" s="0" t="n">
        <v>2</v>
      </c>
      <c r="AP79" s="0" t="n">
        <v>0</v>
      </c>
      <c r="AQ79" s="0" t="n">
        <v>0</v>
      </c>
      <c r="AR79" s="0" t="n">
        <v>0</v>
      </c>
      <c r="AS79" s="0" t="n">
        <v>0</v>
      </c>
      <c r="AT79" s="0" t="n">
        <v>0</v>
      </c>
      <c r="AU79" s="0" t="n">
        <v>0</v>
      </c>
      <c r="AV79" s="0" t="n">
        <v>0</v>
      </c>
      <c r="AW79" s="0" t="n">
        <v>0</v>
      </c>
      <c r="AX79" s="0" t="n">
        <v>0</v>
      </c>
      <c r="AY79" s="0" t="n">
        <v>0</v>
      </c>
      <c r="AZ79" s="0" t="n">
        <v>1</v>
      </c>
      <c r="BA79" s="0" t="n">
        <v>0</v>
      </c>
      <c r="BB79" s="0" t="n">
        <v>0</v>
      </c>
      <c r="BC79" s="0" t="n">
        <v>0</v>
      </c>
      <c r="BD79" s="0" t="n">
        <v>0</v>
      </c>
      <c r="BE79" s="0" t="n">
        <v>1</v>
      </c>
      <c r="BF79" s="0" t="n">
        <v>0</v>
      </c>
      <c r="BG79" s="0" t="n">
        <v>0</v>
      </c>
      <c r="BH79" s="0" t="n">
        <v>0</v>
      </c>
      <c r="BI79" s="0" t="n">
        <v>0</v>
      </c>
      <c r="BJ79" s="0" t="n">
        <v>2</v>
      </c>
      <c r="BK79" s="0" t="n">
        <v>0</v>
      </c>
      <c r="BL79" s="0" t="n">
        <v>0</v>
      </c>
      <c r="BM79" s="0" t="n">
        <v>0</v>
      </c>
      <c r="BN79" s="0" t="n">
        <v>0</v>
      </c>
      <c r="BO79" s="0" t="n">
        <v>0</v>
      </c>
      <c r="BP79" s="0" t="n">
        <v>1</v>
      </c>
      <c r="BQ79" s="0" t="n">
        <v>1</v>
      </c>
      <c r="BR79" s="0" t="n">
        <v>0</v>
      </c>
      <c r="BS79" s="0" t="n">
        <v>0</v>
      </c>
      <c r="BT79" s="0" t="n">
        <v>0</v>
      </c>
      <c r="BU79" s="0" t="n">
        <v>0</v>
      </c>
      <c r="BV79" s="0" t="n">
        <v>0</v>
      </c>
      <c r="BW79" s="0" t="n">
        <v>0</v>
      </c>
      <c r="BX79" s="0" t="n">
        <v>0</v>
      </c>
      <c r="BY79" s="0" t="n">
        <v>1</v>
      </c>
      <c r="BZ79" s="0" t="n">
        <v>0</v>
      </c>
      <c r="CA79" s="0" t="n">
        <v>0</v>
      </c>
      <c r="CB79" s="0" t="n">
        <v>0</v>
      </c>
      <c r="CC79" s="0" t="n">
        <v>0</v>
      </c>
      <c r="CD79" s="0" t="n">
        <v>0</v>
      </c>
      <c r="CE79" s="0" t="n">
        <v>8</v>
      </c>
      <c r="CF79" s="0" t="n">
        <v>0</v>
      </c>
      <c r="CG79" s="0" t="n">
        <v>2</v>
      </c>
      <c r="CH79" s="0" t="n">
        <v>3</v>
      </c>
      <c r="CI79" s="0" t="n">
        <v>0</v>
      </c>
      <c r="CJ79" s="0" t="n">
        <v>0</v>
      </c>
      <c r="CK79" s="0" t="n">
        <v>1</v>
      </c>
      <c r="CL79" s="0" t="n">
        <v>0</v>
      </c>
      <c r="CM79" s="0" t="n">
        <v>0</v>
      </c>
      <c r="CN79" s="0" t="n">
        <v>0</v>
      </c>
      <c r="CO79" s="0" t="n">
        <v>0</v>
      </c>
      <c r="CP79" s="0" t="n">
        <v>0</v>
      </c>
      <c r="CQ79" s="0" t="n">
        <v>2</v>
      </c>
      <c r="CR79" s="0" t="n">
        <v>2</v>
      </c>
      <c r="CS79" s="0" t="n">
        <v>0</v>
      </c>
      <c r="CT79" s="0" t="n">
        <v>0</v>
      </c>
      <c r="CU79" s="0" t="n">
        <v>0</v>
      </c>
      <c r="CV79" s="0" t="n">
        <v>0</v>
      </c>
      <c r="CW79" s="0" t="n">
        <v>0</v>
      </c>
      <c r="CX79" s="0" t="n">
        <v>0</v>
      </c>
      <c r="CY79" s="0" t="n">
        <v>1</v>
      </c>
      <c r="CZ79" s="0" t="n">
        <v>0</v>
      </c>
      <c r="DA79" s="0" t="n">
        <v>5</v>
      </c>
      <c r="DB79" s="0" t="n">
        <v>0</v>
      </c>
      <c r="DC79" s="0" t="n">
        <v>0</v>
      </c>
      <c r="DD79" s="0" t="n">
        <v>0</v>
      </c>
      <c r="DE79" s="0" t="n">
        <v>0</v>
      </c>
      <c r="DF79" s="0" t="n">
        <v>1</v>
      </c>
      <c r="DG79" s="0" t="n">
        <v>0</v>
      </c>
      <c r="DH79" s="0" t="n">
        <v>0</v>
      </c>
      <c r="DI79" s="0" t="n">
        <v>0</v>
      </c>
      <c r="DJ79" s="0" t="n">
        <v>0</v>
      </c>
      <c r="DK79" s="0" t="n">
        <v>0</v>
      </c>
      <c r="DL79" s="0" t="n">
        <v>0</v>
      </c>
      <c r="DM79" s="0" t="n">
        <v>0</v>
      </c>
      <c r="DN79" s="0" t="n">
        <v>0</v>
      </c>
      <c r="DO79" s="0" t="n">
        <v>0</v>
      </c>
      <c r="DP79" s="0" t="n">
        <v>0</v>
      </c>
      <c r="DQ79" s="0" t="n">
        <v>0</v>
      </c>
      <c r="DR79" s="0" t="n">
        <v>0</v>
      </c>
      <c r="DS79" s="0" t="n">
        <v>0</v>
      </c>
      <c r="DT79" s="0" t="n">
        <v>0</v>
      </c>
      <c r="DU79" s="0" t="n">
        <v>0</v>
      </c>
      <c r="DV79" s="0" t="n">
        <v>0</v>
      </c>
      <c r="DW79" s="0" t="n">
        <v>0</v>
      </c>
      <c r="DX79" s="0" t="n">
        <v>0</v>
      </c>
      <c r="DY79" s="0" t="n">
        <v>0</v>
      </c>
      <c r="DZ79" s="0" t="n">
        <v>0</v>
      </c>
      <c r="EA79" s="0" t="n">
        <v>0</v>
      </c>
      <c r="EB79" s="0" t="n">
        <v>0</v>
      </c>
      <c r="EC79" s="0" t="n">
        <v>0</v>
      </c>
      <c r="ED79" s="0" t="n">
        <v>0</v>
      </c>
      <c r="EE79" s="0" t="n">
        <v>0</v>
      </c>
      <c r="EF79" s="0" t="n">
        <v>0</v>
      </c>
      <c r="EG79" s="0" t="n">
        <v>0</v>
      </c>
      <c r="EH79" s="0" t="n">
        <v>0</v>
      </c>
      <c r="EI79" s="0" t="n">
        <v>0</v>
      </c>
      <c r="EJ79" s="0" t="n">
        <v>0</v>
      </c>
      <c r="EK79" s="0" t="n">
        <v>0</v>
      </c>
      <c r="EL79" s="0" t="n">
        <v>0</v>
      </c>
      <c r="EM79" s="0" t="n">
        <v>0</v>
      </c>
      <c r="EN79" s="0" t="n">
        <v>0</v>
      </c>
      <c r="EO79" s="0" t="n">
        <v>0</v>
      </c>
      <c r="EP79" s="0" t="n">
        <v>0</v>
      </c>
      <c r="EQ79" s="0" t="n">
        <v>0</v>
      </c>
      <c r="ER79" s="0" t="n">
        <v>0</v>
      </c>
      <c r="ES79" s="0" t="n">
        <v>0</v>
      </c>
      <c r="ET79" s="0" t="n">
        <v>0</v>
      </c>
      <c r="EU79" s="0" t="n">
        <v>0</v>
      </c>
      <c r="EV79" s="0" t="n">
        <v>0</v>
      </c>
      <c r="EW79" s="0" t="n">
        <v>0</v>
      </c>
      <c r="EX79" s="0" t="n">
        <v>0</v>
      </c>
      <c r="EY79" s="0" t="n">
        <v>1</v>
      </c>
      <c r="EZ79" s="0" t="n">
        <v>0</v>
      </c>
      <c r="FA79" s="0" t="n">
        <v>0</v>
      </c>
      <c r="FB79" s="0" t="n">
        <v>0</v>
      </c>
      <c r="FC79" s="0" t="n">
        <v>0</v>
      </c>
      <c r="FD79" s="0" t="n">
        <v>0</v>
      </c>
      <c r="FE79" s="0" t="n">
        <v>0</v>
      </c>
      <c r="FF79" s="0" t="n">
        <v>0</v>
      </c>
      <c r="FG79" s="0" t="n">
        <v>0</v>
      </c>
      <c r="FH79" s="0" t="n">
        <v>0</v>
      </c>
      <c r="FI79" s="0" t="n">
        <v>0</v>
      </c>
      <c r="FJ79" s="0" t="n">
        <v>0</v>
      </c>
      <c r="FK79" s="0" t="n">
        <v>0</v>
      </c>
      <c r="FL79" s="0" t="n">
        <v>0</v>
      </c>
      <c r="FM79" s="0" t="n">
        <v>0</v>
      </c>
      <c r="FN79" s="0" t="n">
        <v>0</v>
      </c>
      <c r="FO79" s="0" t="n">
        <v>0</v>
      </c>
      <c r="FP79" s="0" t="n">
        <v>0</v>
      </c>
      <c r="FQ79" s="0" t="n">
        <v>0</v>
      </c>
      <c r="FR79" s="0" t="n">
        <v>2</v>
      </c>
      <c r="FS79" s="0" t="n">
        <v>0</v>
      </c>
      <c r="FT79" s="0" t="n">
        <v>0</v>
      </c>
      <c r="FU79" s="0" t="n">
        <v>0</v>
      </c>
      <c r="FV79" s="0" t="n">
        <v>0</v>
      </c>
      <c r="FW79" s="0" t="n">
        <v>0</v>
      </c>
      <c r="FX79" s="0" t="n">
        <v>0</v>
      </c>
      <c r="FY79" s="0" t="n">
        <v>0</v>
      </c>
      <c r="FZ79" s="0" t="n">
        <v>0</v>
      </c>
      <c r="GA79" s="0" t="n">
        <v>0</v>
      </c>
      <c r="GB79" s="0" t="n">
        <v>0</v>
      </c>
      <c r="GC79" s="0" t="n">
        <v>0</v>
      </c>
      <c r="GD79" s="0" t="n">
        <v>0</v>
      </c>
      <c r="GE79" s="0" t="n">
        <v>0</v>
      </c>
      <c r="GF79" s="0" t="n">
        <v>1</v>
      </c>
      <c r="GG79" s="0" t="n">
        <v>0</v>
      </c>
      <c r="GH79" s="0" t="n">
        <v>2</v>
      </c>
      <c r="GI79" s="0" t="n">
        <v>0</v>
      </c>
      <c r="GJ79" s="0" t="n">
        <v>0</v>
      </c>
      <c r="GK79" s="0" t="n">
        <v>0</v>
      </c>
      <c r="GL79" s="0" t="n">
        <v>0</v>
      </c>
      <c r="GM79" s="0" t="n">
        <v>0</v>
      </c>
      <c r="GN79" s="0" t="n">
        <v>0</v>
      </c>
      <c r="GO79" s="0" t="n">
        <v>2</v>
      </c>
      <c r="GP79" s="0" t="n">
        <v>0</v>
      </c>
      <c r="GQ79" s="0" t="n">
        <v>1</v>
      </c>
    </row>
    <row r="80" customFormat="false" ht="12" hidden="false" customHeight="false" outlineLevel="0" collapsed="false">
      <c r="A80" s="0" t="n">
        <v>0</v>
      </c>
      <c r="B80" s="0" t="n">
        <v>0</v>
      </c>
      <c r="C80" s="0" t="n">
        <v>0</v>
      </c>
      <c r="D80" s="0" t="n">
        <v>0</v>
      </c>
      <c r="E80" s="0" t="n">
        <v>0</v>
      </c>
      <c r="F80" s="0" t="n">
        <v>0</v>
      </c>
      <c r="G80" s="0" t="n">
        <v>0</v>
      </c>
      <c r="H80" s="0" t="n">
        <v>0</v>
      </c>
      <c r="I80" s="0" t="n">
        <v>0</v>
      </c>
      <c r="J80" s="0" t="n">
        <v>0</v>
      </c>
      <c r="K80" s="0" t="n">
        <v>0</v>
      </c>
      <c r="L80" s="0" t="n">
        <v>0</v>
      </c>
      <c r="M80" s="0" t="n">
        <v>0</v>
      </c>
      <c r="N80" s="0" t="n">
        <v>0</v>
      </c>
      <c r="O80" s="0" t="n">
        <v>0</v>
      </c>
      <c r="P80" s="0" t="n">
        <v>0</v>
      </c>
      <c r="Q80" s="0" t="n">
        <v>0</v>
      </c>
      <c r="R80" s="0" t="n">
        <v>0</v>
      </c>
      <c r="S80" s="0" t="n">
        <v>0</v>
      </c>
      <c r="T80" s="0" t="n">
        <v>0</v>
      </c>
      <c r="U80" s="0" t="n">
        <v>0</v>
      </c>
      <c r="V80" s="0" t="n">
        <v>0</v>
      </c>
      <c r="W80" s="0" t="n">
        <v>0</v>
      </c>
      <c r="X80" s="0" t="n">
        <v>0</v>
      </c>
      <c r="Y80" s="0" t="n">
        <v>0</v>
      </c>
      <c r="Z80" s="0" t="n">
        <v>0</v>
      </c>
      <c r="AA80" s="0" t="n">
        <v>0</v>
      </c>
      <c r="AB80" s="0" t="n">
        <v>0</v>
      </c>
      <c r="AC80" s="0" t="n">
        <v>0</v>
      </c>
      <c r="AD80" s="0" t="n">
        <v>0</v>
      </c>
      <c r="AE80" s="0" t="n">
        <v>0</v>
      </c>
      <c r="AF80" s="0" t="n">
        <v>0</v>
      </c>
      <c r="AG80" s="0" t="n">
        <v>0</v>
      </c>
      <c r="AH80" s="0" t="n">
        <v>0</v>
      </c>
      <c r="AI80" s="0" t="n">
        <v>0</v>
      </c>
      <c r="AJ80" s="0" t="n">
        <v>0</v>
      </c>
      <c r="AK80" s="0" t="n">
        <v>0</v>
      </c>
      <c r="AL80" s="0" t="n">
        <v>0</v>
      </c>
      <c r="AM80" s="0" t="n">
        <v>0</v>
      </c>
      <c r="AN80" s="0" t="n">
        <v>3</v>
      </c>
      <c r="AO80" s="0" t="n">
        <v>0</v>
      </c>
      <c r="AP80" s="0" t="n">
        <v>0</v>
      </c>
      <c r="AQ80" s="0" t="n">
        <v>0</v>
      </c>
      <c r="AR80" s="0" t="n">
        <v>0</v>
      </c>
      <c r="AS80" s="0" t="n">
        <v>0</v>
      </c>
      <c r="AT80" s="0" t="n">
        <v>0</v>
      </c>
      <c r="AU80" s="0" t="n">
        <v>0</v>
      </c>
      <c r="AV80" s="0" t="n">
        <v>0</v>
      </c>
      <c r="AW80" s="0" t="n">
        <v>0</v>
      </c>
      <c r="AX80" s="0" t="n">
        <v>0</v>
      </c>
      <c r="AY80" s="0" t="n">
        <v>0</v>
      </c>
      <c r="AZ80" s="0" t="n">
        <v>0</v>
      </c>
      <c r="BA80" s="0" t="n">
        <v>0</v>
      </c>
      <c r="BB80" s="0" t="n">
        <v>0</v>
      </c>
      <c r="BC80" s="0" t="n">
        <v>0</v>
      </c>
      <c r="BD80" s="0" t="n">
        <v>0</v>
      </c>
      <c r="BE80" s="0" t="n">
        <v>0</v>
      </c>
      <c r="BF80" s="0" t="n">
        <v>0</v>
      </c>
      <c r="BG80" s="0" t="n">
        <v>0</v>
      </c>
      <c r="BH80" s="0" t="n">
        <v>0</v>
      </c>
      <c r="BI80" s="0" t="n">
        <v>0</v>
      </c>
      <c r="BJ80" s="0" t="n">
        <v>0</v>
      </c>
      <c r="BK80" s="0" t="n">
        <v>0</v>
      </c>
      <c r="BL80" s="0" t="n">
        <v>0</v>
      </c>
      <c r="BM80" s="0" t="n">
        <v>0</v>
      </c>
      <c r="BN80" s="0" t="n">
        <v>2</v>
      </c>
      <c r="BO80" s="0" t="n">
        <v>1</v>
      </c>
      <c r="BP80" s="0" t="n">
        <v>0</v>
      </c>
      <c r="BQ80" s="0" t="n">
        <v>0</v>
      </c>
      <c r="BR80" s="0" t="n">
        <v>0</v>
      </c>
      <c r="BS80" s="0" t="n">
        <v>0</v>
      </c>
      <c r="BT80" s="0" t="n">
        <v>0</v>
      </c>
      <c r="BU80" s="0" t="n">
        <v>1</v>
      </c>
      <c r="BV80" s="0" t="n">
        <v>0</v>
      </c>
      <c r="BW80" s="0" t="n">
        <v>0</v>
      </c>
      <c r="BX80" s="0" t="n">
        <v>0</v>
      </c>
      <c r="BY80" s="0" t="n">
        <v>0</v>
      </c>
      <c r="BZ80" s="0" t="n">
        <v>0</v>
      </c>
      <c r="CA80" s="0" t="n">
        <v>0</v>
      </c>
      <c r="CB80" s="0" t="n">
        <v>0</v>
      </c>
      <c r="CC80" s="0" t="n">
        <v>0</v>
      </c>
      <c r="CD80" s="0" t="n">
        <v>0</v>
      </c>
      <c r="CE80" s="0" t="n">
        <v>2</v>
      </c>
      <c r="CF80" s="0" t="n">
        <v>0</v>
      </c>
      <c r="CG80" s="0" t="n">
        <v>0</v>
      </c>
      <c r="CH80" s="0" t="n">
        <v>0</v>
      </c>
      <c r="CI80" s="0" t="n">
        <v>1</v>
      </c>
      <c r="CJ80" s="0" t="n">
        <v>0</v>
      </c>
      <c r="CK80" s="0" t="n">
        <v>0</v>
      </c>
      <c r="CL80" s="0" t="n">
        <v>0</v>
      </c>
      <c r="CM80" s="0" t="n">
        <v>0</v>
      </c>
      <c r="CN80" s="0" t="n">
        <v>0</v>
      </c>
      <c r="CO80" s="0" t="n">
        <v>0</v>
      </c>
      <c r="CP80" s="0" t="n">
        <v>1</v>
      </c>
      <c r="CQ80" s="0" t="n">
        <v>0</v>
      </c>
      <c r="CR80" s="0" t="n">
        <v>0</v>
      </c>
      <c r="CS80" s="0" t="n">
        <v>0</v>
      </c>
      <c r="CT80" s="0" t="n">
        <v>0</v>
      </c>
      <c r="CU80" s="0" t="n">
        <v>0</v>
      </c>
      <c r="CV80" s="0" t="n">
        <v>0</v>
      </c>
      <c r="CW80" s="0" t="n">
        <v>0</v>
      </c>
      <c r="CX80" s="0" t="n">
        <v>0</v>
      </c>
      <c r="CY80" s="0" t="n">
        <v>0</v>
      </c>
      <c r="CZ80" s="0" t="n">
        <v>0</v>
      </c>
      <c r="DA80" s="0" t="n">
        <v>0</v>
      </c>
      <c r="DB80" s="0" t="n">
        <v>0</v>
      </c>
      <c r="DC80" s="0" t="n">
        <v>0</v>
      </c>
      <c r="DD80" s="0" t="n">
        <v>0</v>
      </c>
      <c r="DE80" s="0" t="n">
        <v>0</v>
      </c>
      <c r="DF80" s="0" t="n">
        <v>0</v>
      </c>
      <c r="DG80" s="0" t="n">
        <v>0</v>
      </c>
      <c r="DH80" s="0" t="n">
        <v>0</v>
      </c>
      <c r="DI80" s="0" t="n">
        <v>0</v>
      </c>
      <c r="DJ80" s="0" t="n">
        <v>0</v>
      </c>
      <c r="DK80" s="0" t="n">
        <v>0</v>
      </c>
      <c r="DL80" s="0" t="n">
        <v>0</v>
      </c>
      <c r="DM80" s="0" t="n">
        <v>0</v>
      </c>
      <c r="DN80" s="0" t="n">
        <v>0</v>
      </c>
      <c r="DO80" s="0" t="n">
        <v>1</v>
      </c>
      <c r="DP80" s="0" t="n">
        <v>0</v>
      </c>
      <c r="DQ80" s="0" t="n">
        <v>0</v>
      </c>
      <c r="DR80" s="0" t="n">
        <v>0</v>
      </c>
      <c r="DS80" s="0" t="n">
        <v>0</v>
      </c>
      <c r="DT80" s="0" t="n">
        <v>0</v>
      </c>
      <c r="DU80" s="0" t="n">
        <v>0</v>
      </c>
      <c r="DV80" s="0" t="n">
        <v>3</v>
      </c>
      <c r="DW80" s="0" t="n">
        <v>0</v>
      </c>
      <c r="DX80" s="0" t="n">
        <v>0</v>
      </c>
      <c r="DY80" s="0" t="n">
        <v>0</v>
      </c>
      <c r="DZ80" s="0" t="n">
        <v>0</v>
      </c>
      <c r="EA80" s="0" t="n">
        <v>0</v>
      </c>
      <c r="EB80" s="0" t="n">
        <v>0</v>
      </c>
      <c r="EC80" s="0" t="n">
        <v>0</v>
      </c>
      <c r="ED80" s="0" t="n">
        <v>0</v>
      </c>
      <c r="EE80" s="0" t="n">
        <v>0</v>
      </c>
      <c r="EF80" s="0" t="n">
        <v>0</v>
      </c>
      <c r="EG80" s="0" t="n">
        <v>0</v>
      </c>
      <c r="EH80" s="0" t="n">
        <v>0</v>
      </c>
      <c r="EI80" s="0" t="n">
        <v>0</v>
      </c>
      <c r="EJ80" s="0" t="n">
        <v>1</v>
      </c>
      <c r="EK80" s="0" t="n">
        <v>0</v>
      </c>
      <c r="EL80" s="0" t="n">
        <v>0</v>
      </c>
      <c r="EM80" s="0" t="n">
        <v>0</v>
      </c>
      <c r="EN80" s="0" t="n">
        <v>0</v>
      </c>
      <c r="EO80" s="0" t="n">
        <v>0</v>
      </c>
      <c r="EP80" s="0" t="n">
        <v>0</v>
      </c>
      <c r="EQ80" s="0" t="n">
        <v>0</v>
      </c>
      <c r="ER80" s="0" t="n">
        <v>0</v>
      </c>
      <c r="ES80" s="0" t="n">
        <v>0</v>
      </c>
      <c r="ET80" s="0" t="n">
        <v>1</v>
      </c>
      <c r="EU80" s="0" t="n">
        <v>0</v>
      </c>
      <c r="EV80" s="0" t="n">
        <v>0</v>
      </c>
      <c r="EW80" s="0" t="n">
        <v>0</v>
      </c>
      <c r="EX80" s="0" t="n">
        <v>0</v>
      </c>
      <c r="EY80" s="0" t="n">
        <v>0</v>
      </c>
      <c r="EZ80" s="0" t="n">
        <v>0</v>
      </c>
      <c r="FA80" s="0" t="n">
        <v>1</v>
      </c>
      <c r="FB80" s="0" t="n">
        <v>0</v>
      </c>
      <c r="FC80" s="0" t="n">
        <v>0</v>
      </c>
      <c r="FD80" s="0" t="n">
        <v>0</v>
      </c>
      <c r="FE80" s="0" t="n">
        <v>0</v>
      </c>
      <c r="FF80" s="0" t="n">
        <v>0</v>
      </c>
      <c r="FG80" s="0" t="n">
        <v>0</v>
      </c>
      <c r="FH80" s="0" t="n">
        <v>0</v>
      </c>
      <c r="FI80" s="0" t="n">
        <v>0</v>
      </c>
      <c r="FJ80" s="0" t="n">
        <v>0</v>
      </c>
      <c r="FK80" s="0" t="n">
        <v>0</v>
      </c>
      <c r="FL80" s="0" t="n">
        <v>0</v>
      </c>
      <c r="FM80" s="0" t="n">
        <v>0</v>
      </c>
      <c r="FN80" s="0" t="n">
        <v>0</v>
      </c>
      <c r="FO80" s="0" t="n">
        <v>0</v>
      </c>
      <c r="FP80" s="0" t="n">
        <v>0</v>
      </c>
      <c r="FQ80" s="0" t="n">
        <v>0</v>
      </c>
      <c r="FR80" s="0" t="n">
        <v>0</v>
      </c>
      <c r="FS80" s="0" t="n">
        <v>2</v>
      </c>
      <c r="FT80" s="0" t="n">
        <v>1</v>
      </c>
      <c r="FU80" s="0" t="n">
        <v>0</v>
      </c>
      <c r="FV80" s="0" t="n">
        <v>0</v>
      </c>
      <c r="FW80" s="0" t="n">
        <v>0</v>
      </c>
      <c r="FX80" s="0" t="n">
        <v>0</v>
      </c>
      <c r="FY80" s="0" t="n">
        <v>0</v>
      </c>
      <c r="FZ80" s="0" t="n">
        <v>0</v>
      </c>
      <c r="GA80" s="0" t="n">
        <v>0</v>
      </c>
      <c r="GB80" s="0" t="n">
        <v>0</v>
      </c>
      <c r="GC80" s="0" t="n">
        <v>0</v>
      </c>
      <c r="GD80" s="0" t="n">
        <v>0</v>
      </c>
      <c r="GE80" s="0" t="n">
        <v>0</v>
      </c>
      <c r="GF80" s="0" t="n">
        <v>1</v>
      </c>
      <c r="GG80" s="0" t="n">
        <v>0</v>
      </c>
      <c r="GH80" s="0" t="n">
        <v>0</v>
      </c>
      <c r="GI80" s="0" t="n">
        <v>0</v>
      </c>
      <c r="GJ80" s="0" t="n">
        <v>0</v>
      </c>
      <c r="GK80" s="0" t="n">
        <v>0</v>
      </c>
      <c r="GL80" s="0" t="n">
        <v>0</v>
      </c>
      <c r="GM80" s="0" t="n">
        <v>0</v>
      </c>
      <c r="GN80" s="0" t="n">
        <v>0</v>
      </c>
      <c r="GO80" s="0" t="n">
        <v>0</v>
      </c>
      <c r="GP80" s="0" t="n">
        <v>0</v>
      </c>
      <c r="GQ80" s="0" t="n">
        <v>1</v>
      </c>
    </row>
    <row r="81" customFormat="false" ht="12" hidden="false" customHeight="false" outlineLevel="0" collapsed="false">
      <c r="A81" s="0" t="n">
        <v>0</v>
      </c>
      <c r="B81" s="0" t="n">
        <v>0</v>
      </c>
      <c r="C81" s="0" t="n">
        <v>0</v>
      </c>
      <c r="D81" s="0" t="n">
        <v>0</v>
      </c>
      <c r="E81" s="0" t="n">
        <v>0</v>
      </c>
      <c r="F81" s="0" t="n">
        <v>0</v>
      </c>
      <c r="G81" s="0" t="n">
        <v>0</v>
      </c>
      <c r="H81" s="0" t="n">
        <v>0</v>
      </c>
      <c r="I81" s="0" t="n">
        <v>0</v>
      </c>
      <c r="J81" s="0" t="n">
        <v>0</v>
      </c>
      <c r="K81" s="0" t="n">
        <v>1</v>
      </c>
      <c r="L81" s="0" t="n">
        <v>0</v>
      </c>
      <c r="M81" s="0" t="n">
        <v>0</v>
      </c>
      <c r="N81" s="0" t="n">
        <v>0</v>
      </c>
      <c r="O81" s="0" t="n">
        <v>0</v>
      </c>
      <c r="P81" s="0" t="n">
        <v>0</v>
      </c>
      <c r="Q81" s="0" t="n">
        <v>0</v>
      </c>
      <c r="R81" s="0" t="n">
        <v>0</v>
      </c>
      <c r="S81" s="0" t="n">
        <v>0</v>
      </c>
      <c r="T81" s="0" t="n">
        <v>0</v>
      </c>
      <c r="U81" s="0" t="n">
        <v>0</v>
      </c>
      <c r="V81" s="0" t="n">
        <v>0</v>
      </c>
      <c r="W81" s="0" t="n">
        <v>0</v>
      </c>
      <c r="X81" s="0" t="n">
        <v>0</v>
      </c>
      <c r="Y81" s="0" t="n">
        <v>0</v>
      </c>
      <c r="Z81" s="0" t="n">
        <v>0</v>
      </c>
      <c r="AA81" s="0" t="n">
        <v>0</v>
      </c>
      <c r="AB81" s="0" t="n">
        <v>2</v>
      </c>
      <c r="AC81" s="0" t="n">
        <v>0</v>
      </c>
      <c r="AD81" s="0" t="n">
        <v>0</v>
      </c>
      <c r="AE81" s="0" t="n">
        <v>0</v>
      </c>
      <c r="AF81" s="0" t="n">
        <v>1</v>
      </c>
      <c r="AG81" s="0" t="n">
        <v>1</v>
      </c>
      <c r="AH81" s="0" t="n">
        <v>0</v>
      </c>
      <c r="AI81" s="0" t="n">
        <v>0</v>
      </c>
      <c r="AJ81" s="0" t="n">
        <v>0</v>
      </c>
      <c r="AK81" s="0" t="n">
        <v>0</v>
      </c>
      <c r="AL81" s="0" t="n">
        <v>0</v>
      </c>
      <c r="AM81" s="0" t="n">
        <v>0</v>
      </c>
      <c r="AN81" s="0" t="n">
        <v>3</v>
      </c>
      <c r="AO81" s="0" t="n">
        <v>0</v>
      </c>
      <c r="AP81" s="0" t="n">
        <v>2</v>
      </c>
      <c r="AQ81" s="0" t="n">
        <v>0</v>
      </c>
      <c r="AR81" s="0" t="n">
        <v>0</v>
      </c>
      <c r="AS81" s="0" t="n">
        <v>0</v>
      </c>
      <c r="AT81" s="0" t="n">
        <v>0</v>
      </c>
      <c r="AU81" s="0" t="n">
        <v>0</v>
      </c>
      <c r="AV81" s="0" t="n">
        <v>0</v>
      </c>
      <c r="AW81" s="0" t="n">
        <v>1</v>
      </c>
      <c r="AX81" s="0" t="n">
        <v>0</v>
      </c>
      <c r="AY81" s="0" t="n">
        <v>0</v>
      </c>
      <c r="AZ81" s="0" t="n">
        <v>0</v>
      </c>
      <c r="BA81" s="0" t="n">
        <v>0</v>
      </c>
      <c r="BB81" s="0" t="n">
        <v>0</v>
      </c>
      <c r="BC81" s="0" t="n">
        <v>0</v>
      </c>
      <c r="BD81" s="0" t="n">
        <v>0</v>
      </c>
      <c r="BE81" s="0" t="n">
        <v>3</v>
      </c>
      <c r="BF81" s="0" t="n">
        <v>0</v>
      </c>
      <c r="BG81" s="0" t="n">
        <v>0</v>
      </c>
      <c r="BH81" s="0" t="n">
        <v>0</v>
      </c>
      <c r="BI81" s="0" t="n">
        <v>1</v>
      </c>
      <c r="BJ81" s="0" t="n">
        <v>0</v>
      </c>
      <c r="BK81" s="0" t="n">
        <v>0</v>
      </c>
      <c r="BL81" s="0" t="n">
        <v>0</v>
      </c>
      <c r="BM81" s="0" t="n">
        <v>0</v>
      </c>
      <c r="BN81" s="0" t="n">
        <v>3</v>
      </c>
      <c r="BO81" s="0" t="n">
        <v>4</v>
      </c>
      <c r="BP81" s="0" t="n">
        <v>0</v>
      </c>
      <c r="BQ81" s="0" t="n">
        <v>0</v>
      </c>
      <c r="BR81" s="0" t="n">
        <v>0</v>
      </c>
      <c r="BS81" s="0" t="n">
        <v>0</v>
      </c>
      <c r="BT81" s="0" t="n">
        <v>1</v>
      </c>
      <c r="BU81" s="0" t="n">
        <v>0</v>
      </c>
      <c r="BV81" s="0" t="n">
        <v>0</v>
      </c>
      <c r="BW81" s="0" t="n">
        <v>1</v>
      </c>
      <c r="BX81" s="0" t="n">
        <v>0</v>
      </c>
      <c r="BY81" s="0" t="n">
        <v>0</v>
      </c>
      <c r="BZ81" s="0" t="n">
        <v>0</v>
      </c>
      <c r="CA81" s="0" t="n">
        <v>1</v>
      </c>
      <c r="CB81" s="0" t="n">
        <v>0</v>
      </c>
      <c r="CC81" s="0" t="n">
        <v>0</v>
      </c>
      <c r="CD81" s="0" t="n">
        <v>1</v>
      </c>
      <c r="CE81" s="0" t="n">
        <v>4</v>
      </c>
      <c r="CF81" s="0" t="n">
        <v>0</v>
      </c>
      <c r="CG81" s="0" t="n">
        <v>0</v>
      </c>
      <c r="CH81" s="0" t="n">
        <v>1</v>
      </c>
      <c r="CI81" s="0" t="n">
        <v>3</v>
      </c>
      <c r="CJ81" s="0" t="n">
        <v>0</v>
      </c>
      <c r="CK81" s="0" t="n">
        <v>0</v>
      </c>
      <c r="CL81" s="0" t="n">
        <v>0</v>
      </c>
      <c r="CM81" s="0" t="n">
        <v>0</v>
      </c>
      <c r="CN81" s="0" t="n">
        <v>1</v>
      </c>
      <c r="CO81" s="0" t="n">
        <v>1</v>
      </c>
      <c r="CP81" s="0" t="n">
        <v>1</v>
      </c>
      <c r="CQ81" s="0" t="n">
        <v>0</v>
      </c>
      <c r="CR81" s="0" t="n">
        <v>2</v>
      </c>
      <c r="CS81" s="0" t="n">
        <v>1</v>
      </c>
      <c r="CT81" s="0" t="n">
        <v>0</v>
      </c>
      <c r="CU81" s="0" t="n">
        <v>0</v>
      </c>
      <c r="CV81" s="0" t="n">
        <v>0</v>
      </c>
      <c r="CW81" s="0" t="n">
        <v>0</v>
      </c>
      <c r="CX81" s="0" t="n">
        <v>0</v>
      </c>
      <c r="CY81" s="0" t="n">
        <v>3</v>
      </c>
      <c r="CZ81" s="0" t="n">
        <v>0</v>
      </c>
      <c r="DA81" s="0" t="n">
        <v>0</v>
      </c>
      <c r="DB81" s="0" t="n">
        <v>0</v>
      </c>
      <c r="DC81" s="0" t="n">
        <v>0</v>
      </c>
      <c r="DD81" s="0" t="n">
        <v>0</v>
      </c>
      <c r="DE81" s="0" t="n">
        <v>0</v>
      </c>
      <c r="DF81" s="0" t="n">
        <v>0</v>
      </c>
      <c r="DG81" s="0" t="n">
        <v>0</v>
      </c>
      <c r="DH81" s="0" t="n">
        <v>0</v>
      </c>
      <c r="DI81" s="0" t="n">
        <v>0</v>
      </c>
      <c r="DJ81" s="0" t="n">
        <v>0</v>
      </c>
      <c r="DK81" s="0" t="n">
        <v>0</v>
      </c>
      <c r="DL81" s="0" t="n">
        <v>0</v>
      </c>
      <c r="DM81" s="0" t="n">
        <v>0</v>
      </c>
      <c r="DN81" s="0" t="n">
        <v>0</v>
      </c>
      <c r="DO81" s="0" t="n">
        <v>3</v>
      </c>
      <c r="DP81" s="0" t="n">
        <v>0</v>
      </c>
      <c r="DQ81" s="0" t="n">
        <v>0</v>
      </c>
      <c r="DR81" s="0" t="n">
        <v>0</v>
      </c>
      <c r="DS81" s="0" t="n">
        <v>0</v>
      </c>
      <c r="DT81" s="0" t="n">
        <v>0</v>
      </c>
      <c r="DU81" s="0" t="n">
        <v>0</v>
      </c>
      <c r="DV81" s="0" t="n">
        <v>6</v>
      </c>
      <c r="DW81" s="0" t="n">
        <v>0</v>
      </c>
      <c r="DX81" s="0" t="n">
        <v>0</v>
      </c>
      <c r="DY81" s="0" t="n">
        <v>0</v>
      </c>
      <c r="DZ81" s="0" t="n">
        <v>0</v>
      </c>
      <c r="EA81" s="0" t="n">
        <v>0</v>
      </c>
      <c r="EB81" s="0" t="n">
        <v>0</v>
      </c>
      <c r="EC81" s="0" t="n">
        <v>0</v>
      </c>
      <c r="ED81" s="0" t="n">
        <v>0</v>
      </c>
      <c r="EE81" s="0" t="n">
        <v>0</v>
      </c>
      <c r="EF81" s="0" t="n">
        <v>0</v>
      </c>
      <c r="EG81" s="0" t="n">
        <v>0</v>
      </c>
      <c r="EH81" s="0" t="n">
        <v>0</v>
      </c>
      <c r="EI81" s="0" t="n">
        <v>0</v>
      </c>
      <c r="EJ81" s="0" t="n">
        <v>2</v>
      </c>
      <c r="EK81" s="0" t="n">
        <v>0</v>
      </c>
      <c r="EL81" s="0" t="n">
        <v>0</v>
      </c>
      <c r="EM81" s="0" t="n">
        <v>0</v>
      </c>
      <c r="EN81" s="0" t="n">
        <v>0</v>
      </c>
      <c r="EO81" s="0" t="n">
        <v>0</v>
      </c>
      <c r="EP81" s="0" t="n">
        <v>0</v>
      </c>
      <c r="EQ81" s="0" t="n">
        <v>0</v>
      </c>
      <c r="ER81" s="0" t="n">
        <v>0</v>
      </c>
      <c r="ES81" s="0" t="n">
        <v>0</v>
      </c>
      <c r="ET81" s="0" t="n">
        <v>1</v>
      </c>
      <c r="EU81" s="0" t="n">
        <v>0</v>
      </c>
      <c r="EV81" s="0" t="n">
        <v>0</v>
      </c>
      <c r="EW81" s="0" t="n">
        <v>0</v>
      </c>
      <c r="EX81" s="0" t="n">
        <v>0</v>
      </c>
      <c r="EY81" s="0" t="n">
        <v>0</v>
      </c>
      <c r="EZ81" s="0" t="n">
        <v>0</v>
      </c>
      <c r="FA81" s="0" t="n">
        <v>0</v>
      </c>
      <c r="FB81" s="0" t="n">
        <v>0</v>
      </c>
      <c r="FC81" s="0" t="n">
        <v>0</v>
      </c>
      <c r="FD81" s="0" t="n">
        <v>0</v>
      </c>
      <c r="FE81" s="0" t="n">
        <v>0</v>
      </c>
      <c r="FF81" s="0" t="n">
        <v>0</v>
      </c>
      <c r="FG81" s="0" t="n">
        <v>1</v>
      </c>
      <c r="FH81" s="0" t="n">
        <v>0</v>
      </c>
      <c r="FI81" s="0" t="n">
        <v>3</v>
      </c>
      <c r="FJ81" s="0" t="n">
        <v>0</v>
      </c>
      <c r="FK81" s="0" t="n">
        <v>0</v>
      </c>
      <c r="FL81" s="0" t="n">
        <v>0</v>
      </c>
      <c r="FM81" s="0" t="n">
        <v>0</v>
      </c>
      <c r="FN81" s="0" t="n">
        <v>0</v>
      </c>
      <c r="FO81" s="0" t="n">
        <v>0</v>
      </c>
      <c r="FP81" s="0" t="n">
        <v>0</v>
      </c>
      <c r="FQ81" s="0" t="n">
        <v>1</v>
      </c>
      <c r="FR81" s="0" t="n">
        <v>0</v>
      </c>
      <c r="FS81" s="0" t="n">
        <v>2</v>
      </c>
      <c r="FT81" s="0" t="n">
        <v>0</v>
      </c>
      <c r="FU81" s="0" t="n">
        <v>0</v>
      </c>
      <c r="FV81" s="0" t="n">
        <v>0</v>
      </c>
      <c r="FW81" s="0" t="n">
        <v>0</v>
      </c>
      <c r="FX81" s="0" t="n">
        <v>0</v>
      </c>
      <c r="FY81" s="0" t="n">
        <v>0</v>
      </c>
      <c r="FZ81" s="0" t="n">
        <v>2</v>
      </c>
      <c r="GA81" s="0" t="n">
        <v>0</v>
      </c>
      <c r="GB81" s="0" t="n">
        <v>0</v>
      </c>
      <c r="GC81" s="0" t="n">
        <v>0</v>
      </c>
      <c r="GD81" s="0" t="n">
        <v>0</v>
      </c>
      <c r="GE81" s="0" t="n">
        <v>0</v>
      </c>
      <c r="GF81" s="0" t="n">
        <v>5</v>
      </c>
      <c r="GG81" s="0" t="n">
        <v>0</v>
      </c>
      <c r="GH81" s="0" t="n">
        <v>0</v>
      </c>
      <c r="GI81" s="0" t="n">
        <v>0</v>
      </c>
      <c r="GJ81" s="0" t="n">
        <v>0</v>
      </c>
      <c r="GK81" s="0" t="n">
        <v>0</v>
      </c>
      <c r="GL81" s="0" t="n">
        <v>0</v>
      </c>
      <c r="GM81" s="0" t="n">
        <v>0</v>
      </c>
      <c r="GN81" s="0" t="n">
        <v>0</v>
      </c>
      <c r="GO81" s="0" t="n">
        <v>1</v>
      </c>
      <c r="GP81" s="0" t="n">
        <v>0</v>
      </c>
      <c r="GQ81" s="0" t="n">
        <v>1</v>
      </c>
    </row>
    <row r="82" customFormat="false" ht="12" hidden="false" customHeight="false" outlineLevel="0" collapsed="false">
      <c r="A82" s="0" t="n">
        <v>0</v>
      </c>
      <c r="B82" s="0" t="n">
        <v>0</v>
      </c>
      <c r="C82" s="0" t="n">
        <v>0</v>
      </c>
      <c r="D82" s="0" t="n">
        <v>0</v>
      </c>
      <c r="E82" s="0" t="n">
        <v>0</v>
      </c>
      <c r="F82" s="0" t="n">
        <v>0</v>
      </c>
      <c r="G82" s="0" t="n">
        <v>0</v>
      </c>
      <c r="H82" s="0" t="n">
        <v>0</v>
      </c>
      <c r="I82" s="0" t="n">
        <v>0</v>
      </c>
      <c r="J82" s="0" t="n">
        <v>0</v>
      </c>
      <c r="K82" s="0" t="n">
        <v>1</v>
      </c>
      <c r="L82" s="0" t="n">
        <v>0</v>
      </c>
      <c r="M82" s="0" t="n">
        <v>0</v>
      </c>
      <c r="N82" s="0" t="n">
        <v>0</v>
      </c>
      <c r="O82" s="0" t="n">
        <v>0</v>
      </c>
      <c r="P82" s="0" t="n">
        <v>0</v>
      </c>
      <c r="Q82" s="0" t="n">
        <v>0</v>
      </c>
      <c r="R82" s="0" t="n">
        <v>0</v>
      </c>
      <c r="S82" s="0" t="n">
        <v>0</v>
      </c>
      <c r="T82" s="0" t="n">
        <v>0</v>
      </c>
      <c r="U82" s="0" t="n">
        <v>0</v>
      </c>
      <c r="V82" s="0" t="n">
        <v>0</v>
      </c>
      <c r="W82" s="0" t="n">
        <v>0</v>
      </c>
      <c r="X82" s="0" t="n">
        <v>0</v>
      </c>
      <c r="Y82" s="0" t="n">
        <v>0</v>
      </c>
      <c r="Z82" s="0" t="n">
        <v>0</v>
      </c>
      <c r="AA82" s="0" t="n">
        <v>0</v>
      </c>
      <c r="AB82" s="0" t="n">
        <v>0</v>
      </c>
      <c r="AC82" s="0" t="n">
        <v>0</v>
      </c>
      <c r="AD82" s="0" t="n">
        <v>0</v>
      </c>
      <c r="AE82" s="0" t="n">
        <v>0</v>
      </c>
      <c r="AF82" s="0" t="n">
        <v>1</v>
      </c>
      <c r="AG82" s="0" t="n">
        <v>0</v>
      </c>
      <c r="AH82" s="0" t="n">
        <v>0</v>
      </c>
      <c r="AI82" s="0" t="n">
        <v>0</v>
      </c>
      <c r="AJ82" s="0" t="n">
        <v>0</v>
      </c>
      <c r="AK82" s="0" t="n">
        <v>0</v>
      </c>
      <c r="AL82" s="0" t="n">
        <v>0</v>
      </c>
      <c r="AM82" s="0" t="n">
        <v>0</v>
      </c>
      <c r="AN82" s="0" t="n">
        <v>2</v>
      </c>
      <c r="AO82" s="0" t="n">
        <v>0</v>
      </c>
      <c r="AP82" s="0" t="n">
        <v>0</v>
      </c>
      <c r="AQ82" s="0" t="n">
        <v>1</v>
      </c>
      <c r="AR82" s="0" t="n">
        <v>0</v>
      </c>
      <c r="AS82" s="0" t="n">
        <v>0</v>
      </c>
      <c r="AT82" s="0" t="n">
        <v>0</v>
      </c>
      <c r="AU82" s="0" t="n">
        <v>0</v>
      </c>
      <c r="AV82" s="0" t="n">
        <v>0</v>
      </c>
      <c r="AW82" s="0" t="n">
        <v>1</v>
      </c>
      <c r="AX82" s="0" t="n">
        <v>0</v>
      </c>
      <c r="AY82" s="0" t="n">
        <v>0</v>
      </c>
      <c r="AZ82" s="0" t="n">
        <v>0</v>
      </c>
      <c r="BA82" s="0" t="n">
        <v>0</v>
      </c>
      <c r="BB82" s="0" t="n">
        <v>0</v>
      </c>
      <c r="BC82" s="0" t="n">
        <v>0</v>
      </c>
      <c r="BD82" s="0" t="n">
        <v>0</v>
      </c>
      <c r="BE82" s="0" t="n">
        <v>0</v>
      </c>
      <c r="BF82" s="0" t="n">
        <v>0</v>
      </c>
      <c r="BG82" s="0" t="n">
        <v>0</v>
      </c>
      <c r="BH82" s="0" t="n">
        <v>0</v>
      </c>
      <c r="BI82" s="0" t="n">
        <v>1</v>
      </c>
      <c r="BJ82" s="0" t="n">
        <v>0</v>
      </c>
      <c r="BK82" s="0" t="n">
        <v>0</v>
      </c>
      <c r="BL82" s="0" t="n">
        <v>1</v>
      </c>
      <c r="BM82" s="0" t="n">
        <v>0</v>
      </c>
      <c r="BN82" s="0" t="n">
        <v>2</v>
      </c>
      <c r="BO82" s="0" t="n">
        <v>0</v>
      </c>
      <c r="BP82" s="0" t="n">
        <v>0</v>
      </c>
      <c r="BQ82" s="0" t="n">
        <v>0</v>
      </c>
      <c r="BR82" s="0" t="n">
        <v>0</v>
      </c>
      <c r="BS82" s="0" t="n">
        <v>0</v>
      </c>
      <c r="BT82" s="0" t="n">
        <v>0</v>
      </c>
      <c r="BU82" s="0" t="n">
        <v>1</v>
      </c>
      <c r="BV82" s="0" t="n">
        <v>0</v>
      </c>
      <c r="BW82" s="0" t="n">
        <v>0</v>
      </c>
      <c r="BX82" s="0" t="n">
        <v>0</v>
      </c>
      <c r="BY82" s="0" t="n">
        <v>0</v>
      </c>
      <c r="BZ82" s="0" t="n">
        <v>0</v>
      </c>
      <c r="CA82" s="0" t="n">
        <v>0</v>
      </c>
      <c r="CB82" s="0" t="n">
        <v>0</v>
      </c>
      <c r="CC82" s="0" t="n">
        <v>0</v>
      </c>
      <c r="CD82" s="0" t="n">
        <v>1</v>
      </c>
      <c r="CE82" s="0" t="n">
        <v>4</v>
      </c>
      <c r="CF82" s="0" t="n">
        <v>0</v>
      </c>
      <c r="CG82" s="0" t="n">
        <v>0</v>
      </c>
      <c r="CH82" s="0" t="n">
        <v>1</v>
      </c>
      <c r="CI82" s="0" t="n">
        <v>0</v>
      </c>
      <c r="CJ82" s="0" t="n">
        <v>0</v>
      </c>
      <c r="CK82" s="0" t="n">
        <v>0</v>
      </c>
      <c r="CL82" s="0" t="n">
        <v>0</v>
      </c>
      <c r="CM82" s="0" t="n">
        <v>0</v>
      </c>
      <c r="CN82" s="0" t="n">
        <v>0</v>
      </c>
      <c r="CO82" s="0" t="n">
        <v>0</v>
      </c>
      <c r="CP82" s="0" t="n">
        <v>0</v>
      </c>
      <c r="CQ82" s="0" t="n">
        <v>1</v>
      </c>
      <c r="CR82" s="0" t="n">
        <v>1</v>
      </c>
      <c r="CS82" s="0" t="n">
        <v>1</v>
      </c>
      <c r="CT82" s="0" t="n">
        <v>0</v>
      </c>
      <c r="CU82" s="0" t="n">
        <v>0</v>
      </c>
      <c r="CV82" s="0" t="n">
        <v>0</v>
      </c>
      <c r="CW82" s="0" t="n">
        <v>0</v>
      </c>
      <c r="CX82" s="0" t="n">
        <v>0</v>
      </c>
      <c r="CY82" s="0" t="n">
        <v>1</v>
      </c>
      <c r="CZ82" s="0" t="n">
        <v>0</v>
      </c>
      <c r="DA82" s="0" t="n">
        <v>0</v>
      </c>
      <c r="DB82" s="0" t="n">
        <v>0</v>
      </c>
      <c r="DC82" s="0" t="n">
        <v>0</v>
      </c>
      <c r="DD82" s="0" t="n">
        <v>0</v>
      </c>
      <c r="DE82" s="0" t="n">
        <v>0</v>
      </c>
      <c r="DF82" s="0" t="n">
        <v>0</v>
      </c>
      <c r="DG82" s="0" t="n">
        <v>0</v>
      </c>
      <c r="DH82" s="0" t="n">
        <v>0</v>
      </c>
      <c r="DI82" s="0" t="n">
        <v>0</v>
      </c>
      <c r="DJ82" s="0" t="n">
        <v>0</v>
      </c>
      <c r="DK82" s="0" t="n">
        <v>0</v>
      </c>
      <c r="DL82" s="0" t="n">
        <v>0</v>
      </c>
      <c r="DM82" s="0" t="n">
        <v>0</v>
      </c>
      <c r="DN82" s="0" t="n">
        <v>0</v>
      </c>
      <c r="DO82" s="0" t="n">
        <v>0</v>
      </c>
      <c r="DP82" s="0" t="n">
        <v>0</v>
      </c>
      <c r="DQ82" s="0" t="n">
        <v>0</v>
      </c>
      <c r="DR82" s="0" t="n">
        <v>0</v>
      </c>
      <c r="DS82" s="0" t="n">
        <v>0</v>
      </c>
      <c r="DT82" s="0" t="n">
        <v>0</v>
      </c>
      <c r="DU82" s="0" t="n">
        <v>0</v>
      </c>
      <c r="DV82" s="0" t="n">
        <v>2</v>
      </c>
      <c r="DW82" s="0" t="n">
        <v>1</v>
      </c>
      <c r="DX82" s="0" t="n">
        <v>9</v>
      </c>
      <c r="DY82" s="0" t="n">
        <v>0</v>
      </c>
      <c r="DZ82" s="0" t="n">
        <v>0</v>
      </c>
      <c r="EA82" s="0" t="n">
        <v>0</v>
      </c>
      <c r="EB82" s="0" t="n">
        <v>0</v>
      </c>
      <c r="EC82" s="0" t="n">
        <v>0</v>
      </c>
      <c r="ED82" s="0" t="n">
        <v>0</v>
      </c>
      <c r="EE82" s="0" t="n">
        <v>0</v>
      </c>
      <c r="EF82" s="0" t="n">
        <v>0</v>
      </c>
      <c r="EG82" s="0" t="n">
        <v>0</v>
      </c>
      <c r="EH82" s="0" t="n">
        <v>0</v>
      </c>
      <c r="EI82" s="0" t="n">
        <v>0</v>
      </c>
      <c r="EJ82" s="0" t="n">
        <v>0</v>
      </c>
      <c r="EK82" s="0" t="n">
        <v>0</v>
      </c>
      <c r="EL82" s="0" t="n">
        <v>0</v>
      </c>
      <c r="EM82" s="0" t="n">
        <v>0</v>
      </c>
      <c r="EN82" s="0" t="n">
        <v>0</v>
      </c>
      <c r="EO82" s="0" t="n">
        <v>0</v>
      </c>
      <c r="EP82" s="0" t="n">
        <v>0</v>
      </c>
      <c r="EQ82" s="0" t="n">
        <v>0</v>
      </c>
      <c r="ER82" s="0" t="n">
        <v>0</v>
      </c>
      <c r="ES82" s="0" t="n">
        <v>0</v>
      </c>
      <c r="ET82" s="0" t="n">
        <v>0</v>
      </c>
      <c r="EU82" s="0" t="n">
        <v>0</v>
      </c>
      <c r="EV82" s="0" t="n">
        <v>0</v>
      </c>
      <c r="EW82" s="0" t="n">
        <v>0</v>
      </c>
      <c r="EX82" s="0" t="n">
        <v>0</v>
      </c>
      <c r="EY82" s="0" t="n">
        <v>0</v>
      </c>
      <c r="EZ82" s="0" t="n">
        <v>0</v>
      </c>
      <c r="FA82" s="0" t="n">
        <v>0</v>
      </c>
      <c r="FB82" s="0" t="n">
        <v>1</v>
      </c>
      <c r="FC82" s="0" t="n">
        <v>0</v>
      </c>
      <c r="FD82" s="0" t="n">
        <v>0</v>
      </c>
      <c r="FE82" s="0" t="n">
        <v>0</v>
      </c>
      <c r="FF82" s="0" t="n">
        <v>0</v>
      </c>
      <c r="FG82" s="0" t="n">
        <v>0</v>
      </c>
      <c r="FH82" s="0" t="n">
        <v>1</v>
      </c>
      <c r="FI82" s="0" t="n">
        <v>2</v>
      </c>
      <c r="FJ82" s="0" t="n">
        <v>0</v>
      </c>
      <c r="FK82" s="0" t="n">
        <v>0</v>
      </c>
      <c r="FL82" s="0" t="n">
        <v>0</v>
      </c>
      <c r="FM82" s="0" t="n">
        <v>0</v>
      </c>
      <c r="FN82" s="0" t="n">
        <v>0</v>
      </c>
      <c r="FO82" s="0" t="n">
        <v>0</v>
      </c>
      <c r="FP82" s="0" t="n">
        <v>0</v>
      </c>
      <c r="FQ82" s="0" t="n">
        <v>0</v>
      </c>
      <c r="FR82" s="0" t="n">
        <v>1</v>
      </c>
      <c r="FS82" s="0" t="n">
        <v>2</v>
      </c>
      <c r="FT82" s="0" t="n">
        <v>0</v>
      </c>
      <c r="FU82" s="0" t="n">
        <v>0</v>
      </c>
      <c r="FV82" s="0" t="n">
        <v>1</v>
      </c>
      <c r="FW82" s="0" t="n">
        <v>0</v>
      </c>
      <c r="FX82" s="0" t="n">
        <v>0</v>
      </c>
      <c r="FY82" s="0" t="n">
        <v>0</v>
      </c>
      <c r="FZ82" s="0" t="n">
        <v>1</v>
      </c>
      <c r="GA82" s="0" t="n">
        <v>1</v>
      </c>
      <c r="GB82" s="0" t="n">
        <v>0</v>
      </c>
      <c r="GC82" s="0" t="n">
        <v>1</v>
      </c>
      <c r="GD82" s="0" t="n">
        <v>0</v>
      </c>
      <c r="GE82" s="0" t="n">
        <v>0</v>
      </c>
      <c r="GF82" s="0" t="n">
        <v>4</v>
      </c>
      <c r="GG82" s="0" t="n">
        <v>0</v>
      </c>
      <c r="GH82" s="0" t="n">
        <v>0</v>
      </c>
      <c r="GI82" s="0" t="n">
        <v>0</v>
      </c>
      <c r="GJ82" s="0" t="n">
        <v>0</v>
      </c>
      <c r="GK82" s="0" t="n">
        <v>0</v>
      </c>
      <c r="GL82" s="0" t="n">
        <v>0</v>
      </c>
      <c r="GM82" s="0" t="n">
        <v>0</v>
      </c>
      <c r="GN82" s="0" t="n">
        <v>0</v>
      </c>
      <c r="GO82" s="0" t="n">
        <v>0</v>
      </c>
      <c r="GP82" s="0" t="n">
        <v>0</v>
      </c>
      <c r="GQ82" s="0" t="n">
        <v>1</v>
      </c>
    </row>
    <row r="83" customFormat="false" ht="12" hidden="false" customHeight="false" outlineLevel="0" collapsed="false">
      <c r="A83" s="0" t="n">
        <v>0</v>
      </c>
      <c r="B83" s="0" t="n">
        <v>0</v>
      </c>
      <c r="C83" s="0" t="n">
        <v>0</v>
      </c>
      <c r="D83" s="0" t="n">
        <v>0</v>
      </c>
      <c r="E83" s="0" t="n">
        <v>0</v>
      </c>
      <c r="F83" s="0" t="n">
        <v>1</v>
      </c>
      <c r="G83" s="0" t="n">
        <v>1</v>
      </c>
      <c r="H83" s="0" t="n">
        <v>0</v>
      </c>
      <c r="I83" s="0" t="n">
        <v>0</v>
      </c>
      <c r="J83" s="0" t="n">
        <v>2</v>
      </c>
      <c r="K83" s="0" t="n">
        <v>6</v>
      </c>
      <c r="L83" s="0" t="n">
        <v>0</v>
      </c>
      <c r="M83" s="0" t="n">
        <v>0</v>
      </c>
      <c r="N83" s="0" t="n">
        <v>1</v>
      </c>
      <c r="O83" s="0" t="n">
        <v>0</v>
      </c>
      <c r="P83" s="0" t="n">
        <v>0</v>
      </c>
      <c r="Q83" s="0" t="n">
        <v>0</v>
      </c>
      <c r="R83" s="0" t="n">
        <v>1</v>
      </c>
      <c r="S83" s="0" t="n">
        <v>1</v>
      </c>
      <c r="T83" s="0" t="n">
        <v>0</v>
      </c>
      <c r="U83" s="0" t="n">
        <v>0</v>
      </c>
      <c r="V83" s="0" t="n">
        <v>0</v>
      </c>
      <c r="W83" s="0" t="n">
        <v>0</v>
      </c>
      <c r="X83" s="0" t="n">
        <v>0</v>
      </c>
      <c r="Y83" s="0" t="n">
        <v>0</v>
      </c>
      <c r="Z83" s="0" t="n">
        <v>1</v>
      </c>
      <c r="AA83" s="0" t="n">
        <v>0</v>
      </c>
      <c r="AB83" s="0" t="n">
        <v>0</v>
      </c>
      <c r="AC83" s="0" t="n">
        <v>2</v>
      </c>
      <c r="AD83" s="0" t="n">
        <v>0</v>
      </c>
      <c r="AE83" s="0" t="n">
        <v>0</v>
      </c>
      <c r="AF83" s="0" t="n">
        <v>0</v>
      </c>
      <c r="AG83" s="0" t="n">
        <v>1</v>
      </c>
      <c r="AH83" s="0" t="n">
        <v>0</v>
      </c>
      <c r="AI83" s="0" t="n">
        <v>0</v>
      </c>
      <c r="AJ83" s="0" t="n">
        <v>0</v>
      </c>
      <c r="AK83" s="0" t="n">
        <v>0</v>
      </c>
      <c r="AL83" s="0" t="n">
        <v>0</v>
      </c>
      <c r="AM83" s="0" t="n">
        <v>0</v>
      </c>
      <c r="AN83" s="0" t="n">
        <v>2</v>
      </c>
      <c r="AO83" s="0" t="n">
        <v>1</v>
      </c>
      <c r="AP83" s="0" t="n">
        <v>0</v>
      </c>
      <c r="AQ83" s="0" t="n">
        <v>1</v>
      </c>
      <c r="AR83" s="0" t="n">
        <v>2</v>
      </c>
      <c r="AS83" s="0" t="n">
        <v>0</v>
      </c>
      <c r="AT83" s="0" t="n">
        <v>4</v>
      </c>
      <c r="AU83" s="0" t="n">
        <v>0</v>
      </c>
      <c r="AV83" s="0" t="n">
        <v>0</v>
      </c>
      <c r="AW83" s="0" t="n">
        <v>3</v>
      </c>
      <c r="AX83" s="0" t="n">
        <v>1</v>
      </c>
      <c r="AY83" s="0" t="n">
        <v>1</v>
      </c>
      <c r="AZ83" s="0" t="n">
        <v>1</v>
      </c>
      <c r="BA83" s="0" t="n">
        <v>0</v>
      </c>
      <c r="BB83" s="0" t="n">
        <v>0</v>
      </c>
      <c r="BC83" s="0" t="n">
        <v>0</v>
      </c>
      <c r="BD83" s="0" t="n">
        <v>0</v>
      </c>
      <c r="BE83" s="0" t="n">
        <v>0</v>
      </c>
      <c r="BF83" s="0" t="n">
        <v>1</v>
      </c>
      <c r="BG83" s="0" t="n">
        <v>5</v>
      </c>
      <c r="BH83" s="0" t="n">
        <v>3</v>
      </c>
      <c r="BI83" s="0" t="n">
        <v>1</v>
      </c>
      <c r="BJ83" s="0" t="n">
        <v>0</v>
      </c>
      <c r="BK83" s="0" t="n">
        <v>1</v>
      </c>
      <c r="BL83" s="0" t="n">
        <v>2</v>
      </c>
      <c r="BM83" s="0" t="n">
        <v>0</v>
      </c>
      <c r="BN83" s="0" t="n">
        <v>0</v>
      </c>
      <c r="BO83" s="0" t="n">
        <v>1</v>
      </c>
      <c r="BP83" s="0" t="n">
        <v>3</v>
      </c>
      <c r="BQ83" s="0" t="n">
        <v>0</v>
      </c>
      <c r="BR83" s="0" t="n">
        <v>0</v>
      </c>
      <c r="BS83" s="0" t="n">
        <v>1</v>
      </c>
      <c r="BT83" s="0" t="n">
        <v>0</v>
      </c>
      <c r="BU83" s="0" t="n">
        <v>1</v>
      </c>
      <c r="BV83" s="0" t="n">
        <v>1</v>
      </c>
      <c r="BW83" s="0" t="n">
        <v>0</v>
      </c>
      <c r="BX83" s="0" t="n">
        <v>0</v>
      </c>
      <c r="BY83" s="0" t="n">
        <v>2</v>
      </c>
      <c r="BZ83" s="0" t="n">
        <v>0</v>
      </c>
      <c r="CA83" s="0" t="n">
        <v>1</v>
      </c>
      <c r="CB83" s="0" t="n">
        <v>0</v>
      </c>
      <c r="CC83" s="0" t="n">
        <v>0</v>
      </c>
      <c r="CD83" s="0" t="n">
        <v>0</v>
      </c>
      <c r="CE83" s="0" t="n">
        <v>1</v>
      </c>
      <c r="CF83" s="0" t="n">
        <v>0</v>
      </c>
      <c r="CG83" s="0" t="n">
        <v>0</v>
      </c>
      <c r="CH83" s="0" t="n">
        <v>1</v>
      </c>
      <c r="CI83" s="0" t="n">
        <v>0</v>
      </c>
      <c r="CJ83" s="0" t="n">
        <v>0</v>
      </c>
      <c r="CK83" s="0" t="n">
        <v>1</v>
      </c>
      <c r="CL83" s="0" t="n">
        <v>0</v>
      </c>
      <c r="CM83" s="0" t="n">
        <v>0</v>
      </c>
      <c r="CN83" s="0" t="n">
        <v>1</v>
      </c>
      <c r="CO83" s="0" t="n">
        <v>0</v>
      </c>
      <c r="CP83" s="0" t="n">
        <v>0</v>
      </c>
      <c r="CQ83" s="0" t="n">
        <v>1</v>
      </c>
      <c r="CR83" s="0" t="n">
        <v>0</v>
      </c>
      <c r="CS83" s="0" t="n">
        <v>1</v>
      </c>
      <c r="CT83" s="0" t="n">
        <v>4</v>
      </c>
      <c r="CU83" s="0" t="n">
        <v>0</v>
      </c>
      <c r="CV83" s="0" t="n">
        <v>1</v>
      </c>
      <c r="CW83" s="0" t="n">
        <v>0</v>
      </c>
      <c r="CX83" s="0" t="n">
        <v>0</v>
      </c>
      <c r="CY83" s="0" t="n">
        <v>2</v>
      </c>
      <c r="CZ83" s="0" t="n">
        <v>1</v>
      </c>
      <c r="DA83" s="0" t="n">
        <v>1</v>
      </c>
      <c r="DB83" s="0" t="n">
        <v>1</v>
      </c>
      <c r="DC83" s="0" t="n">
        <v>0</v>
      </c>
      <c r="DD83" s="0" t="n">
        <v>0</v>
      </c>
      <c r="DE83" s="0" t="n">
        <v>0</v>
      </c>
      <c r="DF83" s="0" t="n">
        <v>0</v>
      </c>
      <c r="DG83" s="0" t="n">
        <v>0</v>
      </c>
      <c r="DH83" s="0" t="n">
        <v>0</v>
      </c>
      <c r="DI83" s="0" t="n">
        <v>0</v>
      </c>
      <c r="DJ83" s="0" t="n">
        <v>0</v>
      </c>
      <c r="DK83" s="0" t="n">
        <v>0</v>
      </c>
      <c r="DL83" s="0" t="n">
        <v>0</v>
      </c>
      <c r="DM83" s="0" t="n">
        <v>0</v>
      </c>
      <c r="DN83" s="0" t="n">
        <v>0</v>
      </c>
      <c r="DO83" s="0" t="n">
        <v>6</v>
      </c>
      <c r="DP83" s="0" t="n">
        <v>0</v>
      </c>
      <c r="DQ83" s="0" t="n">
        <v>3</v>
      </c>
      <c r="DR83" s="0" t="n">
        <v>0</v>
      </c>
      <c r="DS83" s="0" t="n">
        <v>0</v>
      </c>
      <c r="DT83" s="0" t="n">
        <v>0</v>
      </c>
      <c r="DU83" s="0" t="n">
        <v>0</v>
      </c>
      <c r="DV83" s="0" t="n">
        <v>0</v>
      </c>
      <c r="DW83" s="0" t="n">
        <v>0</v>
      </c>
      <c r="DX83" s="0" t="n">
        <v>0</v>
      </c>
      <c r="DY83" s="0" t="n">
        <v>0</v>
      </c>
      <c r="DZ83" s="0" t="n">
        <v>0</v>
      </c>
      <c r="EA83" s="0" t="n">
        <v>0</v>
      </c>
      <c r="EB83" s="0" t="n">
        <v>0</v>
      </c>
      <c r="EC83" s="0" t="n">
        <v>0</v>
      </c>
      <c r="ED83" s="0" t="n">
        <v>0</v>
      </c>
      <c r="EE83" s="0" t="n">
        <v>0</v>
      </c>
      <c r="EF83" s="0" t="n">
        <v>0</v>
      </c>
      <c r="EG83" s="0" t="n">
        <v>0</v>
      </c>
      <c r="EH83" s="0" t="n">
        <v>0</v>
      </c>
      <c r="EI83" s="0" t="n">
        <v>1</v>
      </c>
      <c r="EJ83" s="0" t="n">
        <v>0</v>
      </c>
      <c r="EK83" s="0" t="n">
        <v>0</v>
      </c>
      <c r="EL83" s="0" t="n">
        <v>0</v>
      </c>
      <c r="EM83" s="0" t="n">
        <v>0</v>
      </c>
      <c r="EN83" s="0" t="n">
        <v>0</v>
      </c>
      <c r="EO83" s="0" t="n">
        <v>0</v>
      </c>
      <c r="EP83" s="0" t="n">
        <v>0</v>
      </c>
      <c r="EQ83" s="0" t="n">
        <v>0</v>
      </c>
      <c r="ER83" s="0" t="n">
        <v>5</v>
      </c>
      <c r="ES83" s="0" t="n">
        <v>0</v>
      </c>
      <c r="ET83" s="0" t="n">
        <v>0</v>
      </c>
      <c r="EU83" s="0" t="n">
        <v>0</v>
      </c>
      <c r="EV83" s="0" t="n">
        <v>3</v>
      </c>
      <c r="EW83" s="0" t="n">
        <v>0</v>
      </c>
      <c r="EX83" s="0" t="n">
        <v>5</v>
      </c>
      <c r="EY83" s="0" t="n">
        <v>1</v>
      </c>
      <c r="EZ83" s="0" t="n">
        <v>0</v>
      </c>
      <c r="FA83" s="0" t="n">
        <v>0</v>
      </c>
      <c r="FB83" s="0" t="n">
        <v>0</v>
      </c>
      <c r="FC83" s="0" t="n">
        <v>1</v>
      </c>
      <c r="FD83" s="0" t="n">
        <v>0</v>
      </c>
      <c r="FE83" s="0" t="n">
        <v>0</v>
      </c>
      <c r="FF83" s="0" t="n">
        <v>0</v>
      </c>
      <c r="FG83" s="0" t="n">
        <v>0</v>
      </c>
      <c r="FH83" s="0" t="n">
        <v>0</v>
      </c>
      <c r="FI83" s="0" t="n">
        <v>0</v>
      </c>
      <c r="FJ83" s="0" t="n">
        <v>0</v>
      </c>
      <c r="FK83" s="0" t="n">
        <v>0</v>
      </c>
      <c r="FL83" s="0" t="n">
        <v>0</v>
      </c>
      <c r="FM83" s="0" t="n">
        <v>0</v>
      </c>
      <c r="FN83" s="0" t="n">
        <v>0</v>
      </c>
      <c r="FO83" s="0" t="n">
        <v>0</v>
      </c>
      <c r="FP83" s="0" t="n">
        <v>0</v>
      </c>
      <c r="FQ83" s="0" t="n">
        <v>1</v>
      </c>
      <c r="FR83" s="0" t="n">
        <v>0</v>
      </c>
      <c r="FS83" s="0" t="n">
        <v>0</v>
      </c>
      <c r="FT83" s="0" t="n">
        <v>3</v>
      </c>
      <c r="FU83" s="0" t="n">
        <v>0</v>
      </c>
      <c r="FV83" s="0" t="n">
        <v>0</v>
      </c>
      <c r="FW83" s="0" t="n">
        <v>1</v>
      </c>
      <c r="FX83" s="0" t="n">
        <v>0</v>
      </c>
      <c r="FY83" s="0" t="n">
        <v>0</v>
      </c>
      <c r="FZ83" s="0" t="n">
        <v>1</v>
      </c>
      <c r="GA83" s="0" t="n">
        <v>0</v>
      </c>
      <c r="GB83" s="0" t="n">
        <v>0</v>
      </c>
      <c r="GC83" s="0" t="n">
        <v>2</v>
      </c>
      <c r="GD83" s="0" t="n">
        <v>1</v>
      </c>
      <c r="GE83" s="0" t="n">
        <v>0</v>
      </c>
      <c r="GF83" s="0" t="n">
        <v>1</v>
      </c>
      <c r="GG83" s="0" t="n">
        <v>0</v>
      </c>
      <c r="GH83" s="0" t="n">
        <v>0</v>
      </c>
      <c r="GI83" s="0" t="n">
        <v>1</v>
      </c>
      <c r="GJ83" s="0" t="n">
        <v>0</v>
      </c>
      <c r="GK83" s="0" t="n">
        <v>2</v>
      </c>
      <c r="GL83" s="0" t="n">
        <v>0</v>
      </c>
      <c r="GM83" s="0" t="n">
        <v>0</v>
      </c>
      <c r="GN83" s="0" t="n">
        <v>0</v>
      </c>
      <c r="GO83" s="0" t="n">
        <v>2</v>
      </c>
      <c r="GP83" s="0" t="n">
        <v>0</v>
      </c>
      <c r="GQ83" s="0" t="n">
        <v>0</v>
      </c>
    </row>
    <row r="84" customFormat="false" ht="12" hidden="false" customHeight="false" outlineLevel="0" collapsed="false">
      <c r="A84" s="0" t="n">
        <v>0</v>
      </c>
      <c r="B84" s="0" t="n">
        <v>0</v>
      </c>
      <c r="C84" s="0" t="n">
        <v>0</v>
      </c>
      <c r="D84" s="0" t="n">
        <v>0</v>
      </c>
      <c r="E84" s="0" t="n">
        <v>0</v>
      </c>
      <c r="F84" s="0" t="n">
        <v>0</v>
      </c>
      <c r="G84" s="0" t="n">
        <v>0</v>
      </c>
      <c r="H84" s="0" t="n">
        <v>0</v>
      </c>
      <c r="I84" s="0" t="n">
        <v>0</v>
      </c>
      <c r="J84" s="0" t="n">
        <v>0</v>
      </c>
      <c r="K84" s="0" t="n">
        <v>0</v>
      </c>
      <c r="L84" s="0" t="n">
        <v>0</v>
      </c>
      <c r="M84" s="0" t="n">
        <v>3</v>
      </c>
      <c r="N84" s="0" t="n">
        <v>1</v>
      </c>
      <c r="O84" s="0" t="n">
        <v>0</v>
      </c>
      <c r="P84" s="0" t="n">
        <v>1</v>
      </c>
      <c r="Q84" s="0" t="n">
        <v>0</v>
      </c>
      <c r="R84" s="0" t="n">
        <v>0</v>
      </c>
      <c r="S84" s="0" t="n">
        <v>0</v>
      </c>
      <c r="T84" s="0" t="n">
        <v>0</v>
      </c>
      <c r="U84" s="0" t="n">
        <v>0</v>
      </c>
      <c r="V84" s="0" t="n">
        <v>1</v>
      </c>
      <c r="W84" s="0" t="n">
        <v>0</v>
      </c>
      <c r="X84" s="0" t="n">
        <v>0</v>
      </c>
      <c r="Y84" s="0" t="n">
        <v>0</v>
      </c>
      <c r="Z84" s="0" t="n">
        <v>0</v>
      </c>
      <c r="AA84" s="0" t="n">
        <v>0</v>
      </c>
      <c r="AB84" s="0" t="n">
        <v>0</v>
      </c>
      <c r="AC84" s="0" t="n">
        <v>0</v>
      </c>
      <c r="AD84" s="0" t="n">
        <v>0</v>
      </c>
      <c r="AE84" s="0" t="n">
        <v>0</v>
      </c>
      <c r="AF84" s="0" t="n">
        <v>0</v>
      </c>
      <c r="AG84" s="0" t="n">
        <v>0</v>
      </c>
      <c r="AH84" s="0" t="n">
        <v>1</v>
      </c>
      <c r="AI84" s="0" t="n">
        <v>1</v>
      </c>
      <c r="AJ84" s="0" t="n">
        <v>0</v>
      </c>
      <c r="AK84" s="0" t="n">
        <v>0</v>
      </c>
      <c r="AL84" s="0" t="n">
        <v>0</v>
      </c>
      <c r="AM84" s="0" t="n">
        <v>1</v>
      </c>
      <c r="AN84" s="0" t="n">
        <v>2</v>
      </c>
      <c r="AO84" s="0" t="n">
        <v>1</v>
      </c>
      <c r="AP84" s="0" t="n">
        <v>0</v>
      </c>
      <c r="AQ84" s="0" t="n">
        <v>1</v>
      </c>
      <c r="AR84" s="0" t="n">
        <v>0</v>
      </c>
      <c r="AS84" s="0" t="n">
        <v>1</v>
      </c>
      <c r="AT84" s="0" t="n">
        <v>0</v>
      </c>
      <c r="AU84" s="0" t="n">
        <v>0</v>
      </c>
      <c r="AV84" s="0" t="n">
        <v>0</v>
      </c>
      <c r="AW84" s="0" t="n">
        <v>3</v>
      </c>
      <c r="AX84" s="0" t="n">
        <v>0</v>
      </c>
      <c r="AY84" s="0" t="n">
        <v>1</v>
      </c>
      <c r="AZ84" s="0" t="n">
        <v>0</v>
      </c>
      <c r="BA84" s="0" t="n">
        <v>0</v>
      </c>
      <c r="BB84" s="0" t="n">
        <v>0</v>
      </c>
      <c r="BC84" s="0" t="n">
        <v>1</v>
      </c>
      <c r="BD84" s="0" t="n">
        <v>5</v>
      </c>
      <c r="BE84" s="0" t="n">
        <v>0</v>
      </c>
      <c r="BF84" s="0" t="n">
        <v>0</v>
      </c>
      <c r="BG84" s="0" t="n">
        <v>0</v>
      </c>
      <c r="BH84" s="0" t="n">
        <v>0</v>
      </c>
      <c r="BI84" s="0" t="n">
        <v>1</v>
      </c>
      <c r="BJ84" s="0" t="n">
        <v>0</v>
      </c>
      <c r="BK84" s="0" t="n">
        <v>0</v>
      </c>
      <c r="BL84" s="0" t="n">
        <v>0</v>
      </c>
      <c r="BM84" s="0" t="n">
        <v>0</v>
      </c>
      <c r="BN84" s="0" t="n">
        <v>2</v>
      </c>
      <c r="BO84" s="0" t="n">
        <v>0</v>
      </c>
      <c r="BP84" s="0" t="n">
        <v>2</v>
      </c>
      <c r="BQ84" s="0" t="n">
        <v>0</v>
      </c>
      <c r="BR84" s="0" t="n">
        <v>0</v>
      </c>
      <c r="BS84" s="0" t="n">
        <v>0</v>
      </c>
      <c r="BT84" s="0" t="n">
        <v>0</v>
      </c>
      <c r="BU84" s="0" t="n">
        <v>2</v>
      </c>
      <c r="BV84" s="0" t="n">
        <v>0</v>
      </c>
      <c r="BW84" s="0" t="n">
        <v>0</v>
      </c>
      <c r="BX84" s="0" t="n">
        <v>0</v>
      </c>
      <c r="BY84" s="0" t="n">
        <v>2</v>
      </c>
      <c r="BZ84" s="0" t="n">
        <v>1</v>
      </c>
      <c r="CA84" s="0" t="n">
        <v>0</v>
      </c>
      <c r="CB84" s="0" t="n">
        <v>0</v>
      </c>
      <c r="CC84" s="0" t="n">
        <v>0</v>
      </c>
      <c r="CD84" s="0" t="n">
        <v>3</v>
      </c>
      <c r="CE84" s="0" t="n">
        <v>2</v>
      </c>
      <c r="CF84" s="0" t="n">
        <v>0</v>
      </c>
      <c r="CG84" s="0" t="n">
        <v>0</v>
      </c>
      <c r="CH84" s="0" t="n">
        <v>0</v>
      </c>
      <c r="CI84" s="0" t="n">
        <v>0</v>
      </c>
      <c r="CJ84" s="0" t="n">
        <v>0</v>
      </c>
      <c r="CK84" s="0" t="n">
        <v>0</v>
      </c>
      <c r="CL84" s="0" t="n">
        <v>0</v>
      </c>
      <c r="CM84" s="0" t="n">
        <v>0</v>
      </c>
      <c r="CN84" s="0" t="n">
        <v>1</v>
      </c>
      <c r="CO84" s="0" t="n">
        <v>1</v>
      </c>
      <c r="CP84" s="0" t="n">
        <v>1</v>
      </c>
      <c r="CQ84" s="0" t="n">
        <v>1</v>
      </c>
      <c r="CR84" s="0" t="n">
        <v>0</v>
      </c>
      <c r="CS84" s="0" t="n">
        <v>0</v>
      </c>
      <c r="CT84" s="0" t="n">
        <v>0</v>
      </c>
      <c r="CU84" s="0" t="n">
        <v>0</v>
      </c>
      <c r="CV84" s="0" t="n">
        <v>0</v>
      </c>
      <c r="CW84" s="0" t="n">
        <v>0</v>
      </c>
      <c r="CX84" s="0" t="n">
        <v>0</v>
      </c>
      <c r="CY84" s="0" t="n">
        <v>0</v>
      </c>
      <c r="CZ84" s="0" t="n">
        <v>1</v>
      </c>
      <c r="DA84" s="0" t="n">
        <v>1</v>
      </c>
      <c r="DB84" s="0" t="n">
        <v>1</v>
      </c>
      <c r="DC84" s="0" t="n">
        <v>0</v>
      </c>
      <c r="DD84" s="0" t="n">
        <v>0</v>
      </c>
      <c r="DE84" s="0" t="n">
        <v>0</v>
      </c>
      <c r="DF84" s="0" t="n">
        <v>1</v>
      </c>
      <c r="DG84" s="0" t="n">
        <v>1</v>
      </c>
      <c r="DH84" s="0" t="n">
        <v>0</v>
      </c>
      <c r="DI84" s="0" t="n">
        <v>0</v>
      </c>
      <c r="DJ84" s="0" t="n">
        <v>1</v>
      </c>
      <c r="DK84" s="0" t="n">
        <v>0</v>
      </c>
      <c r="DL84" s="0" t="n">
        <v>1</v>
      </c>
      <c r="DM84" s="0" t="n">
        <v>1</v>
      </c>
      <c r="DN84" s="0" t="n">
        <v>0</v>
      </c>
      <c r="DO84" s="0" t="n">
        <v>0</v>
      </c>
      <c r="DP84" s="0" t="n">
        <v>0</v>
      </c>
      <c r="DQ84" s="0" t="n">
        <v>0</v>
      </c>
      <c r="DR84" s="0" t="n">
        <v>0</v>
      </c>
      <c r="DS84" s="0" t="n">
        <v>0</v>
      </c>
      <c r="DT84" s="0" t="n">
        <v>0</v>
      </c>
      <c r="DU84" s="0" t="n">
        <v>0</v>
      </c>
      <c r="DV84" s="0" t="n">
        <v>0</v>
      </c>
      <c r="DW84" s="0" t="n">
        <v>0</v>
      </c>
      <c r="DX84" s="0" t="n">
        <v>0</v>
      </c>
      <c r="DY84" s="0" t="n">
        <v>0</v>
      </c>
      <c r="DZ84" s="0" t="n">
        <v>0</v>
      </c>
      <c r="EA84" s="0" t="n">
        <v>0</v>
      </c>
      <c r="EB84" s="0" t="n">
        <v>0</v>
      </c>
      <c r="EC84" s="0" t="n">
        <v>0</v>
      </c>
      <c r="ED84" s="0" t="n">
        <v>0</v>
      </c>
      <c r="EE84" s="0" t="n">
        <v>0</v>
      </c>
      <c r="EF84" s="0" t="n">
        <v>1</v>
      </c>
      <c r="EG84" s="0" t="n">
        <v>0</v>
      </c>
      <c r="EH84" s="0" t="n">
        <v>1</v>
      </c>
      <c r="EI84" s="0" t="n">
        <v>0</v>
      </c>
      <c r="EJ84" s="0" t="n">
        <v>0</v>
      </c>
      <c r="EK84" s="0" t="n">
        <v>0</v>
      </c>
      <c r="EL84" s="0" t="n">
        <v>0</v>
      </c>
      <c r="EM84" s="0" t="n">
        <v>0</v>
      </c>
      <c r="EN84" s="0" t="n">
        <v>0</v>
      </c>
      <c r="EO84" s="0" t="n">
        <v>0</v>
      </c>
      <c r="EP84" s="0" t="n">
        <v>4</v>
      </c>
      <c r="EQ84" s="0" t="n">
        <v>0</v>
      </c>
      <c r="ER84" s="0" t="n">
        <v>0</v>
      </c>
      <c r="ES84" s="0" t="n">
        <v>0</v>
      </c>
      <c r="ET84" s="0" t="n">
        <v>0</v>
      </c>
      <c r="EU84" s="0" t="n">
        <v>0</v>
      </c>
      <c r="EV84" s="0" t="n">
        <v>3</v>
      </c>
      <c r="EW84" s="0" t="n">
        <v>0</v>
      </c>
      <c r="EX84" s="0" t="n">
        <v>1</v>
      </c>
      <c r="EY84" s="0" t="n">
        <v>1</v>
      </c>
      <c r="EZ84" s="0" t="n">
        <v>0</v>
      </c>
      <c r="FA84" s="0" t="n">
        <v>0</v>
      </c>
      <c r="FB84" s="0" t="n">
        <v>0</v>
      </c>
      <c r="FC84" s="0" t="n">
        <v>2</v>
      </c>
      <c r="FD84" s="0" t="n">
        <v>0</v>
      </c>
      <c r="FE84" s="0" t="n">
        <v>0</v>
      </c>
      <c r="FF84" s="0" t="n">
        <v>2</v>
      </c>
      <c r="FG84" s="0" t="n">
        <v>5</v>
      </c>
      <c r="FH84" s="0" t="n">
        <v>1</v>
      </c>
      <c r="FI84" s="0" t="n">
        <v>1</v>
      </c>
      <c r="FJ84" s="0" t="n">
        <v>0</v>
      </c>
      <c r="FK84" s="0" t="n">
        <v>1</v>
      </c>
      <c r="FL84" s="0" t="n">
        <v>0</v>
      </c>
      <c r="FM84" s="0" t="n">
        <v>0</v>
      </c>
      <c r="FN84" s="0" t="n">
        <v>0</v>
      </c>
      <c r="FO84" s="0" t="n">
        <v>0</v>
      </c>
      <c r="FP84" s="0" t="n">
        <v>0</v>
      </c>
      <c r="FQ84" s="0" t="n">
        <v>0</v>
      </c>
      <c r="FR84" s="0" t="n">
        <v>0</v>
      </c>
      <c r="FS84" s="0" t="n">
        <v>0</v>
      </c>
      <c r="FT84" s="0" t="n">
        <v>0</v>
      </c>
      <c r="FU84" s="0" t="n">
        <v>0</v>
      </c>
      <c r="FV84" s="0" t="n">
        <v>2</v>
      </c>
      <c r="FW84" s="0" t="n">
        <v>1</v>
      </c>
      <c r="FX84" s="0" t="n">
        <v>0</v>
      </c>
      <c r="FY84" s="0" t="n">
        <v>0</v>
      </c>
      <c r="FZ84" s="0" t="n">
        <v>0</v>
      </c>
      <c r="GA84" s="0" t="n">
        <v>0</v>
      </c>
      <c r="GB84" s="0" t="n">
        <v>0</v>
      </c>
      <c r="GC84" s="0" t="n">
        <v>1</v>
      </c>
      <c r="GD84" s="0" t="n">
        <v>1</v>
      </c>
      <c r="GE84" s="0" t="n">
        <v>0</v>
      </c>
      <c r="GF84" s="0" t="n">
        <v>2</v>
      </c>
      <c r="GG84" s="0" t="n">
        <v>0</v>
      </c>
      <c r="GH84" s="0" t="n">
        <v>1</v>
      </c>
      <c r="GI84" s="0" t="n">
        <v>0</v>
      </c>
      <c r="GJ84" s="0" t="n">
        <v>8</v>
      </c>
      <c r="GK84" s="0" t="n">
        <v>0</v>
      </c>
      <c r="GL84" s="0" t="n">
        <v>1</v>
      </c>
      <c r="GM84" s="0" t="n">
        <v>0</v>
      </c>
      <c r="GN84" s="0" t="n">
        <v>0</v>
      </c>
      <c r="GO84" s="0" t="n">
        <v>2</v>
      </c>
      <c r="GP84" s="0" t="n">
        <v>1</v>
      </c>
      <c r="GQ84" s="0" t="n">
        <v>1</v>
      </c>
    </row>
    <row r="85" customFormat="false" ht="12" hidden="false" customHeight="false" outlineLevel="0" collapsed="false">
      <c r="A85" s="0" t="n">
        <v>0</v>
      </c>
      <c r="B85" s="0" t="n">
        <v>0</v>
      </c>
      <c r="C85" s="0" t="n">
        <v>0</v>
      </c>
      <c r="D85" s="0" t="n">
        <v>0</v>
      </c>
      <c r="E85" s="0" t="n">
        <v>0</v>
      </c>
      <c r="F85" s="0" t="n">
        <v>0</v>
      </c>
      <c r="G85" s="0" t="n">
        <v>0</v>
      </c>
      <c r="H85" s="0" t="n">
        <v>0</v>
      </c>
      <c r="I85" s="0" t="n">
        <v>0</v>
      </c>
      <c r="J85" s="0" t="n">
        <v>0</v>
      </c>
      <c r="K85" s="0" t="n">
        <v>0</v>
      </c>
      <c r="L85" s="0" t="n">
        <v>0</v>
      </c>
      <c r="M85" s="0" t="n">
        <v>0</v>
      </c>
      <c r="N85" s="0" t="n">
        <v>1</v>
      </c>
      <c r="O85" s="0" t="n">
        <v>0</v>
      </c>
      <c r="P85" s="0" t="n">
        <v>0</v>
      </c>
      <c r="Q85" s="0" t="n">
        <v>0</v>
      </c>
      <c r="R85" s="0" t="n">
        <v>0</v>
      </c>
      <c r="S85" s="0" t="n">
        <v>0</v>
      </c>
      <c r="T85" s="0" t="n">
        <v>0</v>
      </c>
      <c r="U85" s="0" t="n">
        <v>0</v>
      </c>
      <c r="V85" s="0" t="n">
        <v>0</v>
      </c>
      <c r="W85" s="0" t="n">
        <v>0</v>
      </c>
      <c r="X85" s="0" t="n">
        <v>0</v>
      </c>
      <c r="Y85" s="0" t="n">
        <v>0</v>
      </c>
      <c r="Z85" s="0" t="n">
        <v>0</v>
      </c>
      <c r="AA85" s="0" t="n">
        <v>0</v>
      </c>
      <c r="AB85" s="0" t="n">
        <v>0</v>
      </c>
      <c r="AC85" s="0" t="n">
        <v>0</v>
      </c>
      <c r="AD85" s="0" t="n">
        <v>0</v>
      </c>
      <c r="AE85" s="0" t="n">
        <v>0</v>
      </c>
      <c r="AF85" s="0" t="n">
        <v>0</v>
      </c>
      <c r="AG85" s="0" t="n">
        <v>0</v>
      </c>
      <c r="AH85" s="0" t="n">
        <v>4</v>
      </c>
      <c r="AI85" s="0" t="n">
        <v>1</v>
      </c>
      <c r="AJ85" s="0" t="n">
        <v>0</v>
      </c>
      <c r="AK85" s="0" t="n">
        <v>0</v>
      </c>
      <c r="AL85" s="0" t="n">
        <v>3</v>
      </c>
      <c r="AM85" s="0" t="n">
        <v>0</v>
      </c>
      <c r="AN85" s="0" t="n">
        <v>5</v>
      </c>
      <c r="AO85" s="0" t="n">
        <v>0</v>
      </c>
      <c r="AP85" s="0" t="n">
        <v>0</v>
      </c>
      <c r="AQ85" s="0" t="n">
        <v>2</v>
      </c>
      <c r="AR85" s="0" t="n">
        <v>0</v>
      </c>
      <c r="AS85" s="0" t="n">
        <v>0</v>
      </c>
      <c r="AT85" s="0" t="n">
        <v>0</v>
      </c>
      <c r="AU85" s="0" t="n">
        <v>0</v>
      </c>
      <c r="AV85" s="0" t="n">
        <v>0</v>
      </c>
      <c r="AW85" s="0" t="n">
        <v>0</v>
      </c>
      <c r="AX85" s="0" t="n">
        <v>1</v>
      </c>
      <c r="AY85" s="0" t="n">
        <v>0</v>
      </c>
      <c r="AZ85" s="0" t="n">
        <v>0</v>
      </c>
      <c r="BA85" s="0" t="n">
        <v>0</v>
      </c>
      <c r="BB85" s="0" t="n">
        <v>0</v>
      </c>
      <c r="BC85" s="0" t="n">
        <v>0</v>
      </c>
      <c r="BD85" s="0" t="n">
        <v>0</v>
      </c>
      <c r="BE85" s="0" t="n">
        <v>1</v>
      </c>
      <c r="BF85" s="0" t="n">
        <v>0</v>
      </c>
      <c r="BG85" s="0" t="n">
        <v>5</v>
      </c>
      <c r="BH85" s="0" t="n">
        <v>0</v>
      </c>
      <c r="BI85" s="0" t="n">
        <v>1</v>
      </c>
      <c r="BJ85" s="0" t="n">
        <v>2</v>
      </c>
      <c r="BK85" s="0" t="n">
        <v>0</v>
      </c>
      <c r="BL85" s="0" t="n">
        <v>0</v>
      </c>
      <c r="BM85" s="0" t="n">
        <v>0</v>
      </c>
      <c r="BN85" s="0" t="n">
        <v>0</v>
      </c>
      <c r="BO85" s="0" t="n">
        <v>2</v>
      </c>
      <c r="BP85" s="0" t="n">
        <v>1</v>
      </c>
      <c r="BQ85" s="0" t="n">
        <v>0</v>
      </c>
      <c r="BR85" s="0" t="n">
        <v>1</v>
      </c>
      <c r="BS85" s="0" t="n">
        <v>0</v>
      </c>
      <c r="BT85" s="0" t="n">
        <v>0</v>
      </c>
      <c r="BU85" s="0" t="n">
        <v>0</v>
      </c>
      <c r="BV85" s="0" t="n">
        <v>0</v>
      </c>
      <c r="BW85" s="0" t="n">
        <v>0</v>
      </c>
      <c r="BX85" s="0" t="n">
        <v>0</v>
      </c>
      <c r="BY85" s="0" t="n">
        <v>1</v>
      </c>
      <c r="BZ85" s="0" t="n">
        <v>0</v>
      </c>
      <c r="CA85" s="0" t="n">
        <v>0</v>
      </c>
      <c r="CB85" s="0" t="n">
        <v>1</v>
      </c>
      <c r="CC85" s="0" t="n">
        <v>0</v>
      </c>
      <c r="CD85" s="0" t="n">
        <v>3</v>
      </c>
      <c r="CE85" s="0" t="n">
        <v>1</v>
      </c>
      <c r="CF85" s="0" t="n">
        <v>0</v>
      </c>
      <c r="CG85" s="0" t="n">
        <v>0</v>
      </c>
      <c r="CH85" s="0" t="n">
        <v>0</v>
      </c>
      <c r="CI85" s="0" t="n">
        <v>0</v>
      </c>
      <c r="CJ85" s="0" t="n">
        <v>0</v>
      </c>
      <c r="CK85" s="0" t="n">
        <v>0</v>
      </c>
      <c r="CL85" s="0" t="n">
        <v>0</v>
      </c>
      <c r="CM85" s="0" t="n">
        <v>0</v>
      </c>
      <c r="CN85" s="0" t="n">
        <v>0</v>
      </c>
      <c r="CO85" s="0" t="n">
        <v>0</v>
      </c>
      <c r="CP85" s="0" t="n">
        <v>0</v>
      </c>
      <c r="CQ85" s="0" t="n">
        <v>0</v>
      </c>
      <c r="CR85" s="0" t="n">
        <v>0</v>
      </c>
      <c r="CS85" s="0" t="n">
        <v>0</v>
      </c>
      <c r="CT85" s="0" t="n">
        <v>0</v>
      </c>
      <c r="CU85" s="0" t="n">
        <v>1</v>
      </c>
      <c r="CV85" s="0" t="n">
        <v>0</v>
      </c>
      <c r="CW85" s="0" t="n">
        <v>0</v>
      </c>
      <c r="CX85" s="0" t="n">
        <v>0</v>
      </c>
      <c r="CY85" s="0" t="n">
        <v>0</v>
      </c>
      <c r="CZ85" s="0" t="n">
        <v>0</v>
      </c>
      <c r="DA85" s="0" t="n">
        <v>2</v>
      </c>
      <c r="DB85" s="0" t="n">
        <v>0</v>
      </c>
      <c r="DC85" s="0" t="n">
        <v>0</v>
      </c>
      <c r="DD85" s="0" t="n">
        <v>0</v>
      </c>
      <c r="DE85" s="0" t="n">
        <v>0</v>
      </c>
      <c r="DF85" s="0" t="n">
        <v>0</v>
      </c>
      <c r="DG85" s="0" t="n">
        <v>0</v>
      </c>
      <c r="DH85" s="0" t="n">
        <v>0</v>
      </c>
      <c r="DI85" s="0" t="n">
        <v>0</v>
      </c>
      <c r="DJ85" s="0" t="n">
        <v>0</v>
      </c>
      <c r="DK85" s="0" t="n">
        <v>0</v>
      </c>
      <c r="DL85" s="0" t="n">
        <v>0</v>
      </c>
      <c r="DM85" s="0" t="n">
        <v>0</v>
      </c>
      <c r="DN85" s="0" t="n">
        <v>0</v>
      </c>
      <c r="DO85" s="0" t="n">
        <v>0</v>
      </c>
      <c r="DP85" s="0" t="n">
        <v>0</v>
      </c>
      <c r="DQ85" s="0" t="n">
        <v>0</v>
      </c>
      <c r="DR85" s="0" t="n">
        <v>0</v>
      </c>
      <c r="DS85" s="0" t="n">
        <v>0</v>
      </c>
      <c r="DT85" s="0" t="n">
        <v>0</v>
      </c>
      <c r="DU85" s="0" t="n">
        <v>0</v>
      </c>
      <c r="DV85" s="0" t="n">
        <v>0</v>
      </c>
      <c r="DW85" s="0" t="n">
        <v>0</v>
      </c>
      <c r="DX85" s="0" t="n">
        <v>5</v>
      </c>
      <c r="DY85" s="0" t="n">
        <v>0</v>
      </c>
      <c r="DZ85" s="0" t="n">
        <v>0</v>
      </c>
      <c r="EA85" s="0" t="n">
        <v>0</v>
      </c>
      <c r="EB85" s="0" t="n">
        <v>0</v>
      </c>
      <c r="EC85" s="0" t="n">
        <v>0</v>
      </c>
      <c r="ED85" s="0" t="n">
        <v>0</v>
      </c>
      <c r="EE85" s="0" t="n">
        <v>0</v>
      </c>
      <c r="EF85" s="0" t="n">
        <v>0</v>
      </c>
      <c r="EG85" s="0" t="n">
        <v>5</v>
      </c>
      <c r="EH85" s="0" t="n">
        <v>0</v>
      </c>
      <c r="EI85" s="0" t="n">
        <v>0</v>
      </c>
      <c r="EJ85" s="0" t="n">
        <v>0</v>
      </c>
      <c r="EK85" s="0" t="n">
        <v>0</v>
      </c>
      <c r="EL85" s="0" t="n">
        <v>0</v>
      </c>
      <c r="EM85" s="0" t="n">
        <v>0</v>
      </c>
      <c r="EN85" s="0" t="n">
        <v>0</v>
      </c>
      <c r="EO85" s="0" t="n">
        <v>0</v>
      </c>
      <c r="EP85" s="0" t="n">
        <v>0</v>
      </c>
      <c r="EQ85" s="0" t="n">
        <v>0</v>
      </c>
      <c r="ER85" s="0" t="n">
        <v>0</v>
      </c>
      <c r="ES85" s="0" t="n">
        <v>0</v>
      </c>
      <c r="ET85" s="0" t="n">
        <v>0</v>
      </c>
      <c r="EU85" s="0" t="n">
        <v>0</v>
      </c>
      <c r="EV85" s="0" t="n">
        <v>0</v>
      </c>
      <c r="EW85" s="0" t="n">
        <v>0</v>
      </c>
      <c r="EX85" s="0" t="n">
        <v>0</v>
      </c>
      <c r="EY85" s="0" t="n">
        <v>0</v>
      </c>
      <c r="EZ85" s="0" t="n">
        <v>0</v>
      </c>
      <c r="FA85" s="0" t="n">
        <v>1</v>
      </c>
      <c r="FB85" s="0" t="n">
        <v>0</v>
      </c>
      <c r="FC85" s="0" t="n">
        <v>1</v>
      </c>
      <c r="FD85" s="0" t="n">
        <v>0</v>
      </c>
      <c r="FE85" s="0" t="n">
        <v>0</v>
      </c>
      <c r="FF85" s="0" t="n">
        <v>0</v>
      </c>
      <c r="FG85" s="0" t="n">
        <v>0</v>
      </c>
      <c r="FH85" s="0" t="n">
        <v>0</v>
      </c>
      <c r="FI85" s="0" t="n">
        <v>0</v>
      </c>
      <c r="FJ85" s="0" t="n">
        <v>0</v>
      </c>
      <c r="FK85" s="0" t="n">
        <v>1</v>
      </c>
      <c r="FL85" s="0" t="n">
        <v>0</v>
      </c>
      <c r="FM85" s="0" t="n">
        <v>0</v>
      </c>
      <c r="FN85" s="0" t="n">
        <v>0</v>
      </c>
      <c r="FO85" s="0" t="n">
        <v>0</v>
      </c>
      <c r="FP85" s="0" t="n">
        <v>0</v>
      </c>
      <c r="FQ85" s="0" t="n">
        <v>0</v>
      </c>
      <c r="FR85" s="0" t="n">
        <v>2</v>
      </c>
      <c r="FS85" s="0" t="n">
        <v>0</v>
      </c>
      <c r="FT85" s="0" t="n">
        <v>5</v>
      </c>
      <c r="FU85" s="0" t="n">
        <v>2</v>
      </c>
      <c r="FV85" s="0" t="n">
        <v>2</v>
      </c>
      <c r="FW85" s="0" t="n">
        <v>0</v>
      </c>
      <c r="FX85" s="0" t="n">
        <v>0</v>
      </c>
      <c r="FY85" s="0" t="n">
        <v>0</v>
      </c>
      <c r="FZ85" s="0" t="n">
        <v>0</v>
      </c>
      <c r="GA85" s="0" t="n">
        <v>0</v>
      </c>
      <c r="GB85" s="0" t="n">
        <v>0</v>
      </c>
      <c r="GC85" s="0" t="n">
        <v>0</v>
      </c>
      <c r="GD85" s="0" t="n">
        <v>0</v>
      </c>
      <c r="GE85" s="0" t="n">
        <v>0</v>
      </c>
      <c r="GF85" s="0" t="n">
        <v>2</v>
      </c>
      <c r="GG85" s="0" t="n">
        <v>0</v>
      </c>
      <c r="GH85" s="0" t="n">
        <v>0</v>
      </c>
      <c r="GI85" s="0" t="n">
        <v>1</v>
      </c>
      <c r="GJ85" s="0" t="n">
        <v>0</v>
      </c>
      <c r="GK85" s="0" t="n">
        <v>0</v>
      </c>
      <c r="GL85" s="0" t="n">
        <v>0</v>
      </c>
      <c r="GM85" s="0" t="n">
        <v>0</v>
      </c>
      <c r="GN85" s="0" t="n">
        <v>0</v>
      </c>
      <c r="GO85" s="0" t="n">
        <v>0</v>
      </c>
      <c r="GP85" s="0" t="n">
        <v>0</v>
      </c>
      <c r="GQ85" s="0" t="n">
        <v>0</v>
      </c>
    </row>
    <row r="86" customFormat="false" ht="12" hidden="false" customHeight="false" outlineLevel="0" collapsed="false">
      <c r="A86" s="0" t="n">
        <v>0</v>
      </c>
      <c r="B86" s="0" t="n">
        <v>5</v>
      </c>
      <c r="C86" s="0" t="n">
        <v>0</v>
      </c>
      <c r="D86" s="0" t="n">
        <v>0</v>
      </c>
      <c r="E86" s="0" t="n">
        <v>0</v>
      </c>
      <c r="F86" s="0" t="n">
        <v>0</v>
      </c>
      <c r="G86" s="0" t="n">
        <v>0</v>
      </c>
      <c r="H86" s="0" t="n">
        <v>0</v>
      </c>
      <c r="I86" s="0" t="n">
        <v>0</v>
      </c>
      <c r="J86" s="0" t="n">
        <v>0</v>
      </c>
      <c r="K86" s="0" t="n">
        <v>0</v>
      </c>
      <c r="L86" s="0" t="n">
        <v>0</v>
      </c>
      <c r="M86" s="0" t="n">
        <v>0</v>
      </c>
      <c r="N86" s="0" t="n">
        <v>1</v>
      </c>
      <c r="O86" s="0" t="n">
        <v>2</v>
      </c>
      <c r="P86" s="0" t="n">
        <v>0</v>
      </c>
      <c r="Q86" s="0" t="n">
        <v>0</v>
      </c>
      <c r="R86" s="0" t="n">
        <v>1</v>
      </c>
      <c r="S86" s="0" t="n">
        <v>1</v>
      </c>
      <c r="T86" s="0" t="n">
        <v>0</v>
      </c>
      <c r="U86" s="0" t="n">
        <v>0</v>
      </c>
      <c r="V86" s="0" t="n">
        <v>1</v>
      </c>
      <c r="W86" s="0" t="n">
        <v>2</v>
      </c>
      <c r="X86" s="0" t="n">
        <v>0</v>
      </c>
      <c r="Y86" s="0" t="n">
        <v>0</v>
      </c>
      <c r="Z86" s="0" t="n">
        <v>0</v>
      </c>
      <c r="AA86" s="0" t="n">
        <v>0</v>
      </c>
      <c r="AB86" s="0" t="n">
        <v>0</v>
      </c>
      <c r="AC86" s="0" t="n">
        <v>0</v>
      </c>
      <c r="AD86" s="0" t="n">
        <v>0</v>
      </c>
      <c r="AE86" s="0" t="n">
        <v>0</v>
      </c>
      <c r="AF86" s="0" t="n">
        <v>3</v>
      </c>
      <c r="AG86" s="0" t="n">
        <v>0</v>
      </c>
      <c r="AH86" s="0" t="n">
        <v>0</v>
      </c>
      <c r="AI86" s="0" t="n">
        <v>0</v>
      </c>
      <c r="AJ86" s="0" t="n">
        <v>0</v>
      </c>
      <c r="AK86" s="0" t="n">
        <v>0</v>
      </c>
      <c r="AL86" s="0" t="n">
        <v>1</v>
      </c>
      <c r="AM86" s="0" t="n">
        <v>1</v>
      </c>
      <c r="AN86" s="0" t="n">
        <v>3</v>
      </c>
      <c r="AO86" s="0" t="n">
        <v>2</v>
      </c>
      <c r="AP86" s="0" t="n">
        <v>0</v>
      </c>
      <c r="AQ86" s="0" t="n">
        <v>1</v>
      </c>
      <c r="AR86" s="0" t="n">
        <v>0</v>
      </c>
      <c r="AS86" s="0" t="n">
        <v>0</v>
      </c>
      <c r="AT86" s="0" t="n">
        <v>0</v>
      </c>
      <c r="AU86" s="0" t="n">
        <v>0</v>
      </c>
      <c r="AV86" s="0" t="n">
        <v>1</v>
      </c>
      <c r="AW86" s="0" t="n">
        <v>8</v>
      </c>
      <c r="AX86" s="0" t="n">
        <v>0</v>
      </c>
      <c r="AY86" s="0" t="n">
        <v>1</v>
      </c>
      <c r="AZ86" s="0" t="n">
        <v>0</v>
      </c>
      <c r="BA86" s="0" t="n">
        <v>0</v>
      </c>
      <c r="BB86" s="0" t="n">
        <v>0</v>
      </c>
      <c r="BC86" s="0" t="n">
        <v>0</v>
      </c>
      <c r="BD86" s="0" t="n">
        <v>0</v>
      </c>
      <c r="BE86" s="0" t="n">
        <v>0</v>
      </c>
      <c r="BF86" s="0" t="n">
        <v>0</v>
      </c>
      <c r="BG86" s="0" t="n">
        <v>0</v>
      </c>
      <c r="BH86" s="0" t="n">
        <v>1</v>
      </c>
      <c r="BI86" s="0" t="n">
        <v>0</v>
      </c>
      <c r="BJ86" s="0" t="n">
        <v>1</v>
      </c>
      <c r="BK86" s="0" t="n">
        <v>2</v>
      </c>
      <c r="BL86" s="0" t="n">
        <v>0</v>
      </c>
      <c r="BM86" s="0" t="n">
        <v>1</v>
      </c>
      <c r="BN86" s="0" t="n">
        <v>1</v>
      </c>
      <c r="BO86" s="0" t="n">
        <v>0</v>
      </c>
      <c r="BP86" s="0" t="n">
        <v>1</v>
      </c>
      <c r="BQ86" s="0" t="n">
        <v>0</v>
      </c>
      <c r="BR86" s="0" t="n">
        <v>0</v>
      </c>
      <c r="BS86" s="0" t="n">
        <v>0</v>
      </c>
      <c r="BT86" s="0" t="n">
        <v>2</v>
      </c>
      <c r="BU86" s="0" t="n">
        <v>2</v>
      </c>
      <c r="BV86" s="0" t="n">
        <v>1</v>
      </c>
      <c r="BW86" s="0" t="n">
        <v>0</v>
      </c>
      <c r="BX86" s="0" t="n">
        <v>0</v>
      </c>
      <c r="BY86" s="0" t="n">
        <v>4</v>
      </c>
      <c r="BZ86" s="0" t="n">
        <v>0</v>
      </c>
      <c r="CA86" s="0" t="n">
        <v>1</v>
      </c>
      <c r="CB86" s="0" t="n">
        <v>0</v>
      </c>
      <c r="CC86" s="0" t="n">
        <v>0</v>
      </c>
      <c r="CD86" s="0" t="n">
        <v>3</v>
      </c>
      <c r="CE86" s="0" t="n">
        <v>2</v>
      </c>
      <c r="CF86" s="0" t="n">
        <v>1</v>
      </c>
      <c r="CG86" s="0" t="n">
        <v>0</v>
      </c>
      <c r="CH86" s="0" t="n">
        <v>0</v>
      </c>
      <c r="CI86" s="0" t="n">
        <v>0</v>
      </c>
      <c r="CJ86" s="0" t="n">
        <v>0</v>
      </c>
      <c r="CK86" s="0" t="n">
        <v>0</v>
      </c>
      <c r="CL86" s="0" t="n">
        <v>1</v>
      </c>
      <c r="CM86" s="0" t="n">
        <v>0</v>
      </c>
      <c r="CN86" s="0" t="n">
        <v>1</v>
      </c>
      <c r="CO86" s="0" t="n">
        <v>2</v>
      </c>
      <c r="CP86" s="0" t="n">
        <v>2</v>
      </c>
      <c r="CQ86" s="0" t="n">
        <v>1</v>
      </c>
      <c r="CR86" s="0" t="n">
        <v>1</v>
      </c>
      <c r="CS86" s="0" t="n">
        <v>1</v>
      </c>
      <c r="CT86" s="0" t="n">
        <v>0</v>
      </c>
      <c r="CU86" s="0" t="n">
        <v>0</v>
      </c>
      <c r="CV86" s="0" t="n">
        <v>1</v>
      </c>
      <c r="CW86" s="0" t="n">
        <v>0</v>
      </c>
      <c r="CX86" s="0" t="n">
        <v>0</v>
      </c>
      <c r="CY86" s="0" t="n">
        <v>0</v>
      </c>
      <c r="CZ86" s="0" t="n">
        <v>1</v>
      </c>
      <c r="DA86" s="0" t="n">
        <v>2</v>
      </c>
      <c r="DB86" s="0" t="n">
        <v>0</v>
      </c>
      <c r="DC86" s="0" t="n">
        <v>0</v>
      </c>
      <c r="DD86" s="0" t="n">
        <v>0</v>
      </c>
      <c r="DE86" s="0" t="n">
        <v>0</v>
      </c>
      <c r="DF86" s="0" t="n">
        <v>1</v>
      </c>
      <c r="DG86" s="0" t="n">
        <v>0</v>
      </c>
      <c r="DH86" s="0" t="n">
        <v>0</v>
      </c>
      <c r="DI86" s="0" t="n">
        <v>0</v>
      </c>
      <c r="DJ86" s="0" t="n">
        <v>0</v>
      </c>
      <c r="DK86" s="0" t="n">
        <v>0</v>
      </c>
      <c r="DL86" s="0" t="n">
        <v>4</v>
      </c>
      <c r="DM86" s="0" t="n">
        <v>0</v>
      </c>
      <c r="DN86" s="0" t="n">
        <v>0</v>
      </c>
      <c r="DO86" s="0" t="n">
        <v>0</v>
      </c>
      <c r="DP86" s="0" t="n">
        <v>0</v>
      </c>
      <c r="DQ86" s="0" t="n">
        <v>0</v>
      </c>
      <c r="DR86" s="0" t="n">
        <v>1</v>
      </c>
      <c r="DS86" s="0" t="n">
        <v>0</v>
      </c>
      <c r="DT86" s="0" t="n">
        <v>0</v>
      </c>
      <c r="DU86" s="0" t="n">
        <v>0</v>
      </c>
      <c r="DV86" s="0" t="n">
        <v>0</v>
      </c>
      <c r="DW86" s="0" t="n">
        <v>0</v>
      </c>
      <c r="DX86" s="0" t="n">
        <v>0</v>
      </c>
      <c r="DY86" s="0" t="n">
        <v>0</v>
      </c>
      <c r="DZ86" s="0" t="n">
        <v>0</v>
      </c>
      <c r="EA86" s="0" t="n">
        <v>0</v>
      </c>
      <c r="EB86" s="0" t="n">
        <v>0</v>
      </c>
      <c r="EC86" s="0" t="n">
        <v>0</v>
      </c>
      <c r="ED86" s="0" t="n">
        <v>0</v>
      </c>
      <c r="EE86" s="0" t="n">
        <v>0</v>
      </c>
      <c r="EF86" s="0" t="n">
        <v>0</v>
      </c>
      <c r="EG86" s="0" t="n">
        <v>0</v>
      </c>
      <c r="EH86" s="0" t="n">
        <v>0</v>
      </c>
      <c r="EI86" s="0" t="n">
        <v>0</v>
      </c>
      <c r="EJ86" s="0" t="n">
        <v>0</v>
      </c>
      <c r="EK86" s="0" t="n">
        <v>7</v>
      </c>
      <c r="EL86" s="0" t="n">
        <v>1</v>
      </c>
      <c r="EM86" s="0" t="n">
        <v>0</v>
      </c>
      <c r="EN86" s="0" t="n">
        <v>0</v>
      </c>
      <c r="EO86" s="0" t="n">
        <v>0</v>
      </c>
      <c r="EP86" s="0" t="n">
        <v>0</v>
      </c>
      <c r="EQ86" s="0" t="n">
        <v>0</v>
      </c>
      <c r="ER86" s="0" t="n">
        <v>0</v>
      </c>
      <c r="ES86" s="0" t="n">
        <v>0</v>
      </c>
      <c r="ET86" s="0" t="n">
        <v>1</v>
      </c>
      <c r="EU86" s="0" t="n">
        <v>0</v>
      </c>
      <c r="EV86" s="0" t="n">
        <v>0</v>
      </c>
      <c r="EW86" s="0" t="n">
        <v>0</v>
      </c>
      <c r="EX86" s="0" t="n">
        <v>0</v>
      </c>
      <c r="EY86" s="0" t="n">
        <v>0</v>
      </c>
      <c r="EZ86" s="0" t="n">
        <v>0</v>
      </c>
      <c r="FA86" s="0" t="n">
        <v>0</v>
      </c>
      <c r="FB86" s="0" t="n">
        <v>0</v>
      </c>
      <c r="FC86" s="0" t="n">
        <v>3</v>
      </c>
      <c r="FD86" s="0" t="n">
        <v>1</v>
      </c>
      <c r="FE86" s="0" t="n">
        <v>0</v>
      </c>
      <c r="FF86" s="0" t="n">
        <v>0</v>
      </c>
      <c r="FG86" s="0" t="n">
        <v>0</v>
      </c>
      <c r="FH86" s="0" t="n">
        <v>2</v>
      </c>
      <c r="FI86" s="0" t="n">
        <v>0</v>
      </c>
      <c r="FJ86" s="0" t="n">
        <v>0</v>
      </c>
      <c r="FK86" s="0" t="n">
        <v>0</v>
      </c>
      <c r="FL86" s="0" t="n">
        <v>0</v>
      </c>
      <c r="FM86" s="0" t="n">
        <v>0</v>
      </c>
      <c r="FN86" s="0" t="n">
        <v>0</v>
      </c>
      <c r="FO86" s="0" t="n">
        <v>0</v>
      </c>
      <c r="FP86" s="0" t="n">
        <v>0</v>
      </c>
      <c r="FQ86" s="0" t="n">
        <v>1</v>
      </c>
      <c r="FR86" s="0" t="n">
        <v>0</v>
      </c>
      <c r="FS86" s="0" t="n">
        <v>0</v>
      </c>
      <c r="FT86" s="0" t="n">
        <v>0</v>
      </c>
      <c r="FU86" s="0" t="n">
        <v>0</v>
      </c>
      <c r="FV86" s="0" t="n">
        <v>1</v>
      </c>
      <c r="FW86" s="0" t="n">
        <v>0</v>
      </c>
      <c r="FX86" s="0" t="n">
        <v>0</v>
      </c>
      <c r="FY86" s="0" t="n">
        <v>0</v>
      </c>
      <c r="FZ86" s="0" t="n">
        <v>0</v>
      </c>
      <c r="GA86" s="0" t="n">
        <v>0</v>
      </c>
      <c r="GB86" s="0" t="n">
        <v>0</v>
      </c>
      <c r="GC86" s="0" t="n">
        <v>1</v>
      </c>
      <c r="GD86" s="0" t="n">
        <v>0</v>
      </c>
      <c r="GE86" s="0" t="n">
        <v>0</v>
      </c>
      <c r="GF86" s="0" t="n">
        <v>5</v>
      </c>
      <c r="GG86" s="0" t="n">
        <v>0</v>
      </c>
      <c r="GH86" s="0" t="n">
        <v>0</v>
      </c>
      <c r="GI86" s="0" t="n">
        <v>1</v>
      </c>
      <c r="GJ86" s="0" t="n">
        <v>0</v>
      </c>
      <c r="GK86" s="0" t="n">
        <v>0</v>
      </c>
      <c r="GL86" s="0" t="n">
        <v>1</v>
      </c>
      <c r="GM86" s="0" t="n">
        <v>0</v>
      </c>
      <c r="GN86" s="0" t="n">
        <v>0</v>
      </c>
      <c r="GO86" s="0" t="n">
        <v>3</v>
      </c>
      <c r="GP86" s="0" t="n">
        <v>1</v>
      </c>
      <c r="GQ86" s="0" t="n">
        <v>2</v>
      </c>
    </row>
    <row r="87" customFormat="false" ht="12" hidden="false" customHeight="false" outlineLevel="0" collapsed="false">
      <c r="A87" s="0" t="n">
        <v>0</v>
      </c>
      <c r="B87" s="0" t="n">
        <v>0</v>
      </c>
      <c r="C87" s="0" t="n">
        <v>1</v>
      </c>
      <c r="D87" s="0" t="n">
        <v>1</v>
      </c>
      <c r="E87" s="0" t="n">
        <v>0</v>
      </c>
      <c r="F87" s="0" t="n">
        <v>0</v>
      </c>
      <c r="G87" s="0" t="n">
        <v>0</v>
      </c>
      <c r="H87" s="0" t="n">
        <v>0</v>
      </c>
      <c r="I87" s="0" t="n">
        <v>0</v>
      </c>
      <c r="J87" s="0" t="n">
        <v>1</v>
      </c>
      <c r="K87" s="0" t="n">
        <v>0</v>
      </c>
      <c r="L87" s="0" t="n">
        <v>0</v>
      </c>
      <c r="M87" s="0" t="n">
        <v>4</v>
      </c>
      <c r="N87" s="0" t="n">
        <v>0</v>
      </c>
      <c r="O87" s="0" t="n">
        <v>0</v>
      </c>
      <c r="P87" s="0" t="n">
        <v>0</v>
      </c>
      <c r="Q87" s="0" t="n">
        <v>0</v>
      </c>
      <c r="R87" s="0" t="n">
        <v>0</v>
      </c>
      <c r="S87" s="0" t="n">
        <v>0</v>
      </c>
      <c r="T87" s="0" t="n">
        <v>0</v>
      </c>
      <c r="U87" s="0" t="n">
        <v>0</v>
      </c>
      <c r="V87" s="0" t="n">
        <v>2</v>
      </c>
      <c r="W87" s="0" t="n">
        <v>0</v>
      </c>
      <c r="X87" s="0" t="n">
        <v>0</v>
      </c>
      <c r="Y87" s="0" t="n">
        <v>2</v>
      </c>
      <c r="Z87" s="0" t="n">
        <v>0</v>
      </c>
      <c r="AA87" s="0" t="n">
        <v>0</v>
      </c>
      <c r="AB87" s="0" t="n">
        <v>0</v>
      </c>
      <c r="AC87" s="0" t="n">
        <v>0</v>
      </c>
      <c r="AD87" s="0" t="n">
        <v>0</v>
      </c>
      <c r="AE87" s="0" t="n">
        <v>0</v>
      </c>
      <c r="AF87" s="0" t="n">
        <v>0</v>
      </c>
      <c r="AG87" s="0" t="n">
        <v>4</v>
      </c>
      <c r="AH87" s="0" t="n">
        <v>0</v>
      </c>
      <c r="AI87" s="0" t="n">
        <v>0</v>
      </c>
      <c r="AJ87" s="0" t="n">
        <v>1</v>
      </c>
      <c r="AK87" s="0" t="n">
        <v>0</v>
      </c>
      <c r="AL87" s="0" t="n">
        <v>1</v>
      </c>
      <c r="AM87" s="0" t="n">
        <v>0</v>
      </c>
      <c r="AN87" s="0" t="n">
        <v>3</v>
      </c>
      <c r="AO87" s="0" t="n">
        <v>2</v>
      </c>
      <c r="AP87" s="0" t="n">
        <v>1</v>
      </c>
      <c r="AQ87" s="0" t="n">
        <v>1</v>
      </c>
      <c r="AR87" s="0" t="n">
        <v>0</v>
      </c>
      <c r="AS87" s="0" t="n">
        <v>0</v>
      </c>
      <c r="AT87" s="0" t="n">
        <v>0</v>
      </c>
      <c r="AU87" s="0" t="n">
        <v>0</v>
      </c>
      <c r="AV87" s="0" t="n">
        <v>0</v>
      </c>
      <c r="AW87" s="0" t="n">
        <v>0</v>
      </c>
      <c r="AX87" s="0" t="n">
        <v>1</v>
      </c>
      <c r="AY87" s="0" t="n">
        <v>1</v>
      </c>
      <c r="AZ87" s="0" t="n">
        <v>0</v>
      </c>
      <c r="BA87" s="0" t="n">
        <v>0</v>
      </c>
      <c r="BB87" s="0" t="n">
        <v>0</v>
      </c>
      <c r="BC87" s="0" t="n">
        <v>3</v>
      </c>
      <c r="BD87" s="0" t="n">
        <v>5</v>
      </c>
      <c r="BE87" s="0" t="n">
        <v>0</v>
      </c>
      <c r="BF87" s="0" t="n">
        <v>0</v>
      </c>
      <c r="BG87" s="0" t="n">
        <v>0</v>
      </c>
      <c r="BH87" s="0" t="n">
        <v>0</v>
      </c>
      <c r="BI87" s="0" t="n">
        <v>1</v>
      </c>
      <c r="BJ87" s="0" t="n">
        <v>1</v>
      </c>
      <c r="BK87" s="0" t="n">
        <v>0</v>
      </c>
      <c r="BL87" s="0" t="n">
        <v>1</v>
      </c>
      <c r="BM87" s="0" t="n">
        <v>0</v>
      </c>
      <c r="BN87" s="0" t="n">
        <v>0</v>
      </c>
      <c r="BO87" s="0" t="n">
        <v>0</v>
      </c>
      <c r="BP87" s="0" t="n">
        <v>1</v>
      </c>
      <c r="BQ87" s="0" t="n">
        <v>0</v>
      </c>
      <c r="BR87" s="0" t="n">
        <v>3</v>
      </c>
      <c r="BS87" s="0" t="n">
        <v>2</v>
      </c>
      <c r="BT87" s="0" t="n">
        <v>1</v>
      </c>
      <c r="BU87" s="0" t="n">
        <v>0</v>
      </c>
      <c r="BV87" s="0" t="n">
        <v>0</v>
      </c>
      <c r="BW87" s="0" t="n">
        <v>1</v>
      </c>
      <c r="BX87" s="0" t="n">
        <v>0</v>
      </c>
      <c r="BY87" s="0" t="n">
        <v>0</v>
      </c>
      <c r="BZ87" s="0" t="n">
        <v>2</v>
      </c>
      <c r="CA87" s="0" t="n">
        <v>1</v>
      </c>
      <c r="CB87" s="0" t="n">
        <v>0</v>
      </c>
      <c r="CC87" s="0" t="n">
        <v>0</v>
      </c>
      <c r="CD87" s="0" t="n">
        <v>3</v>
      </c>
      <c r="CE87" s="0" t="n">
        <v>1</v>
      </c>
      <c r="CF87" s="0" t="n">
        <v>0</v>
      </c>
      <c r="CG87" s="0" t="n">
        <v>0</v>
      </c>
      <c r="CH87" s="0" t="n">
        <v>0</v>
      </c>
      <c r="CI87" s="0" t="n">
        <v>0</v>
      </c>
      <c r="CJ87" s="0" t="n">
        <v>0</v>
      </c>
      <c r="CK87" s="0" t="n">
        <v>1</v>
      </c>
      <c r="CL87" s="0" t="n">
        <v>0</v>
      </c>
      <c r="CM87" s="0" t="n">
        <v>0</v>
      </c>
      <c r="CN87" s="0" t="n">
        <v>1</v>
      </c>
      <c r="CO87" s="0" t="n">
        <v>0</v>
      </c>
      <c r="CP87" s="0" t="n">
        <v>4</v>
      </c>
      <c r="CQ87" s="0" t="n">
        <v>7</v>
      </c>
      <c r="CR87" s="0" t="n">
        <v>2</v>
      </c>
      <c r="CS87" s="0" t="n">
        <v>0</v>
      </c>
      <c r="CT87" s="0" t="n">
        <v>0</v>
      </c>
      <c r="CU87" s="0" t="n">
        <v>0</v>
      </c>
      <c r="CV87" s="0" t="n">
        <v>0</v>
      </c>
      <c r="CW87" s="0" t="n">
        <v>0</v>
      </c>
      <c r="CX87" s="0" t="n">
        <v>0</v>
      </c>
      <c r="CY87" s="0" t="n">
        <v>1</v>
      </c>
      <c r="CZ87" s="0" t="n">
        <v>1</v>
      </c>
      <c r="DA87" s="0" t="n">
        <v>0</v>
      </c>
      <c r="DB87" s="0" t="n">
        <v>0</v>
      </c>
      <c r="DC87" s="0" t="n">
        <v>0</v>
      </c>
      <c r="DD87" s="0" t="n">
        <v>0</v>
      </c>
      <c r="DE87" s="0" t="n">
        <v>0</v>
      </c>
      <c r="DF87" s="0" t="n">
        <v>1</v>
      </c>
      <c r="DG87" s="0" t="n">
        <v>0</v>
      </c>
      <c r="DH87" s="0" t="n">
        <v>0</v>
      </c>
      <c r="DI87" s="0" t="n">
        <v>2</v>
      </c>
      <c r="DJ87" s="0" t="n">
        <v>2</v>
      </c>
      <c r="DK87" s="0" t="n">
        <v>0</v>
      </c>
      <c r="DL87" s="0" t="n">
        <v>0</v>
      </c>
      <c r="DM87" s="0" t="n">
        <v>0</v>
      </c>
      <c r="DN87" s="0" t="n">
        <v>0</v>
      </c>
      <c r="DO87" s="0" t="n">
        <v>1</v>
      </c>
      <c r="DP87" s="0" t="n">
        <v>0</v>
      </c>
      <c r="DQ87" s="0" t="n">
        <v>4</v>
      </c>
      <c r="DR87" s="0" t="n">
        <v>0</v>
      </c>
      <c r="DS87" s="0" t="n">
        <v>1</v>
      </c>
      <c r="DT87" s="0" t="n">
        <v>0</v>
      </c>
      <c r="DU87" s="0" t="n">
        <v>0</v>
      </c>
      <c r="DV87" s="0" t="n">
        <v>0</v>
      </c>
      <c r="DW87" s="0" t="n">
        <v>0</v>
      </c>
      <c r="DX87" s="0" t="n">
        <v>5</v>
      </c>
      <c r="DY87" s="0" t="n">
        <v>0</v>
      </c>
      <c r="DZ87" s="0" t="n">
        <v>0</v>
      </c>
      <c r="EA87" s="0" t="n">
        <v>0</v>
      </c>
      <c r="EB87" s="0" t="n">
        <v>0</v>
      </c>
      <c r="EC87" s="0" t="n">
        <v>0</v>
      </c>
      <c r="ED87" s="0" t="n">
        <v>0</v>
      </c>
      <c r="EE87" s="0" t="n">
        <v>0</v>
      </c>
      <c r="EF87" s="0" t="n">
        <v>0</v>
      </c>
      <c r="EG87" s="0" t="n">
        <v>0</v>
      </c>
      <c r="EH87" s="0" t="n">
        <v>0</v>
      </c>
      <c r="EI87" s="0" t="n">
        <v>0</v>
      </c>
      <c r="EJ87" s="0" t="n">
        <v>0</v>
      </c>
      <c r="EK87" s="0" t="n">
        <v>0</v>
      </c>
      <c r="EL87" s="0" t="n">
        <v>1</v>
      </c>
      <c r="EM87" s="0" t="n">
        <v>0</v>
      </c>
      <c r="EN87" s="0" t="n">
        <v>1</v>
      </c>
      <c r="EO87" s="0" t="n">
        <v>0</v>
      </c>
      <c r="EP87" s="0" t="n">
        <v>0</v>
      </c>
      <c r="EQ87" s="0" t="n">
        <v>3</v>
      </c>
      <c r="ER87" s="0" t="n">
        <v>0</v>
      </c>
      <c r="ES87" s="0" t="n">
        <v>0</v>
      </c>
      <c r="ET87" s="0" t="n">
        <v>0</v>
      </c>
      <c r="EU87" s="0" t="n">
        <v>0</v>
      </c>
      <c r="EV87" s="0" t="n">
        <v>6</v>
      </c>
      <c r="EW87" s="0" t="n">
        <v>1</v>
      </c>
      <c r="EX87" s="0" t="n">
        <v>6</v>
      </c>
      <c r="EY87" s="0" t="n">
        <v>3</v>
      </c>
      <c r="EZ87" s="0" t="n">
        <v>0</v>
      </c>
      <c r="FA87" s="0" t="n">
        <v>1</v>
      </c>
      <c r="FB87" s="0" t="n">
        <v>0</v>
      </c>
      <c r="FC87" s="0" t="n">
        <v>4</v>
      </c>
      <c r="FD87" s="0" t="n">
        <v>0</v>
      </c>
      <c r="FE87" s="0" t="n">
        <v>0</v>
      </c>
      <c r="FF87" s="0" t="n">
        <v>0</v>
      </c>
      <c r="FG87" s="0" t="n">
        <v>1</v>
      </c>
      <c r="FH87" s="0" t="n">
        <v>3</v>
      </c>
      <c r="FI87" s="0" t="n">
        <v>0</v>
      </c>
      <c r="FJ87" s="0" t="n">
        <v>0</v>
      </c>
      <c r="FK87" s="0" t="n">
        <v>0</v>
      </c>
      <c r="FL87" s="0" t="n">
        <v>0</v>
      </c>
      <c r="FM87" s="0" t="n">
        <v>0</v>
      </c>
      <c r="FN87" s="0" t="n">
        <v>0</v>
      </c>
      <c r="FO87" s="0" t="n">
        <v>0</v>
      </c>
      <c r="FP87" s="0" t="n">
        <v>0</v>
      </c>
      <c r="FQ87" s="0" t="n">
        <v>0</v>
      </c>
      <c r="FR87" s="0" t="n">
        <v>2</v>
      </c>
      <c r="FS87" s="0" t="n">
        <v>0</v>
      </c>
      <c r="FT87" s="0" t="n">
        <v>0</v>
      </c>
      <c r="FU87" s="0" t="n">
        <v>2</v>
      </c>
      <c r="FV87" s="0" t="n">
        <v>3</v>
      </c>
      <c r="FW87" s="0" t="n">
        <v>1</v>
      </c>
      <c r="FX87" s="0" t="n">
        <v>1</v>
      </c>
      <c r="FY87" s="0" t="n">
        <v>0</v>
      </c>
      <c r="FZ87" s="0" t="n">
        <v>0</v>
      </c>
      <c r="GA87" s="0" t="n">
        <v>0</v>
      </c>
      <c r="GB87" s="0" t="n">
        <v>0</v>
      </c>
      <c r="GC87" s="0" t="n">
        <v>1</v>
      </c>
      <c r="GD87" s="0" t="n">
        <v>1</v>
      </c>
      <c r="GE87" s="0" t="n">
        <v>0</v>
      </c>
      <c r="GF87" s="0" t="n">
        <v>1</v>
      </c>
      <c r="GG87" s="0" t="n">
        <v>0</v>
      </c>
      <c r="GH87" s="0" t="n">
        <v>0</v>
      </c>
      <c r="GI87" s="0" t="n">
        <v>0</v>
      </c>
      <c r="GJ87" s="0" t="n">
        <v>0</v>
      </c>
      <c r="GK87" s="0" t="n">
        <v>0</v>
      </c>
      <c r="GL87" s="0" t="n">
        <v>1</v>
      </c>
      <c r="GM87" s="0" t="n">
        <v>0</v>
      </c>
      <c r="GN87" s="0" t="n">
        <v>0</v>
      </c>
      <c r="GO87" s="0" t="n">
        <v>1</v>
      </c>
      <c r="GP87" s="0" t="n">
        <v>1</v>
      </c>
      <c r="GQ87" s="0" t="n">
        <v>0</v>
      </c>
    </row>
    <row r="88" customFormat="false" ht="12" hidden="false" customHeight="false" outlineLevel="0" collapsed="false">
      <c r="A88" s="0" t="n">
        <v>0</v>
      </c>
      <c r="B88" s="0" t="n">
        <v>0</v>
      </c>
      <c r="C88" s="0" t="n">
        <v>0</v>
      </c>
      <c r="D88" s="0" t="n">
        <v>0</v>
      </c>
      <c r="E88" s="0" t="n">
        <v>0</v>
      </c>
      <c r="F88" s="0" t="n">
        <v>1</v>
      </c>
      <c r="G88" s="0" t="n">
        <v>0</v>
      </c>
      <c r="H88" s="0" t="n">
        <v>0</v>
      </c>
      <c r="I88" s="0" t="n">
        <v>1</v>
      </c>
      <c r="J88" s="0" t="n">
        <v>0</v>
      </c>
      <c r="K88" s="0" t="n">
        <v>0</v>
      </c>
      <c r="L88" s="0" t="n">
        <v>0</v>
      </c>
      <c r="M88" s="0" t="n">
        <v>0</v>
      </c>
      <c r="N88" s="0" t="n">
        <v>1</v>
      </c>
      <c r="O88" s="0" t="n">
        <v>0</v>
      </c>
      <c r="P88" s="0" t="n">
        <v>0</v>
      </c>
      <c r="Q88" s="0" t="n">
        <v>0</v>
      </c>
      <c r="R88" s="0" t="n">
        <v>0</v>
      </c>
      <c r="S88" s="0" t="n">
        <v>0</v>
      </c>
      <c r="T88" s="0" t="n">
        <v>0</v>
      </c>
      <c r="U88" s="0" t="n">
        <v>0</v>
      </c>
      <c r="V88" s="0" t="n">
        <v>0</v>
      </c>
      <c r="W88" s="0" t="n">
        <v>0</v>
      </c>
      <c r="X88" s="0" t="n">
        <v>0</v>
      </c>
      <c r="Y88" s="0" t="n">
        <v>0</v>
      </c>
      <c r="Z88" s="0" t="n">
        <v>0</v>
      </c>
      <c r="AA88" s="0" t="n">
        <v>0</v>
      </c>
      <c r="AB88" s="0" t="n">
        <v>0</v>
      </c>
      <c r="AC88" s="0" t="n">
        <v>0</v>
      </c>
      <c r="AD88" s="0" t="n">
        <v>0</v>
      </c>
      <c r="AE88" s="0" t="n">
        <v>0</v>
      </c>
      <c r="AF88" s="0" t="n">
        <v>1</v>
      </c>
      <c r="AG88" s="0" t="n">
        <v>0</v>
      </c>
      <c r="AH88" s="0" t="n">
        <v>0</v>
      </c>
      <c r="AI88" s="0" t="n">
        <v>0</v>
      </c>
      <c r="AJ88" s="0" t="n">
        <v>2</v>
      </c>
      <c r="AK88" s="0" t="n">
        <v>1</v>
      </c>
      <c r="AL88" s="0" t="n">
        <v>0</v>
      </c>
      <c r="AM88" s="0" t="n">
        <v>1</v>
      </c>
      <c r="AN88" s="0" t="n">
        <v>3</v>
      </c>
      <c r="AO88" s="0" t="n">
        <v>8</v>
      </c>
      <c r="AP88" s="0" t="n">
        <v>0</v>
      </c>
      <c r="AQ88" s="0" t="n">
        <v>0</v>
      </c>
      <c r="AR88" s="0" t="n">
        <v>2</v>
      </c>
      <c r="AS88" s="0" t="n">
        <v>0</v>
      </c>
      <c r="AT88" s="0" t="n">
        <v>0</v>
      </c>
      <c r="AU88" s="0" t="n">
        <v>0</v>
      </c>
      <c r="AV88" s="0" t="n">
        <v>0</v>
      </c>
      <c r="AW88" s="0" t="n">
        <v>0</v>
      </c>
      <c r="AX88" s="0" t="n">
        <v>0</v>
      </c>
      <c r="AY88" s="0" t="n">
        <v>0</v>
      </c>
      <c r="AZ88" s="0" t="n">
        <v>1</v>
      </c>
      <c r="BA88" s="0" t="n">
        <v>0</v>
      </c>
      <c r="BB88" s="0" t="n">
        <v>0</v>
      </c>
      <c r="BC88" s="0" t="n">
        <v>0</v>
      </c>
      <c r="BD88" s="0" t="n">
        <v>0</v>
      </c>
      <c r="BE88" s="0" t="n">
        <v>3</v>
      </c>
      <c r="BF88" s="0" t="n">
        <v>0</v>
      </c>
      <c r="BG88" s="0" t="n">
        <v>0</v>
      </c>
      <c r="BH88" s="0" t="n">
        <v>0</v>
      </c>
      <c r="BI88" s="0" t="n">
        <v>2</v>
      </c>
      <c r="BJ88" s="0" t="n">
        <v>5</v>
      </c>
      <c r="BK88" s="0" t="n">
        <v>0</v>
      </c>
      <c r="BL88" s="0" t="n">
        <v>0</v>
      </c>
      <c r="BM88" s="0" t="n">
        <v>1</v>
      </c>
      <c r="BN88" s="0" t="n">
        <v>1</v>
      </c>
      <c r="BO88" s="0" t="n">
        <v>0</v>
      </c>
      <c r="BP88" s="0" t="n">
        <v>2</v>
      </c>
      <c r="BQ88" s="0" t="n">
        <v>0</v>
      </c>
      <c r="BR88" s="0" t="n">
        <v>2</v>
      </c>
      <c r="BS88" s="0" t="n">
        <v>0</v>
      </c>
      <c r="BT88" s="0" t="n">
        <v>0</v>
      </c>
      <c r="BU88" s="0" t="n">
        <v>1</v>
      </c>
      <c r="BV88" s="0" t="n">
        <v>0</v>
      </c>
      <c r="BW88" s="0" t="n">
        <v>1</v>
      </c>
      <c r="BX88" s="0" t="n">
        <v>0</v>
      </c>
      <c r="BY88" s="0" t="n">
        <v>2</v>
      </c>
      <c r="BZ88" s="0" t="n">
        <v>0</v>
      </c>
      <c r="CA88" s="0" t="n">
        <v>5</v>
      </c>
      <c r="CB88" s="0" t="n">
        <v>0</v>
      </c>
      <c r="CC88" s="0" t="n">
        <v>0</v>
      </c>
      <c r="CD88" s="0" t="n">
        <v>0</v>
      </c>
      <c r="CE88" s="0" t="n">
        <v>1</v>
      </c>
      <c r="CF88" s="0" t="n">
        <v>0</v>
      </c>
      <c r="CG88" s="0" t="n">
        <v>0</v>
      </c>
      <c r="CH88" s="0" t="n">
        <v>1</v>
      </c>
      <c r="CI88" s="0" t="n">
        <v>0</v>
      </c>
      <c r="CJ88" s="0" t="n">
        <v>1</v>
      </c>
      <c r="CK88" s="0" t="n">
        <v>0</v>
      </c>
      <c r="CL88" s="0" t="n">
        <v>0</v>
      </c>
      <c r="CM88" s="0" t="n">
        <v>0</v>
      </c>
      <c r="CN88" s="0" t="n">
        <v>1</v>
      </c>
      <c r="CO88" s="0" t="n">
        <v>0</v>
      </c>
      <c r="CP88" s="0" t="n">
        <v>2</v>
      </c>
      <c r="CQ88" s="0" t="n">
        <v>2</v>
      </c>
      <c r="CR88" s="0" t="n">
        <v>0</v>
      </c>
      <c r="CS88" s="0" t="n">
        <v>0</v>
      </c>
      <c r="CT88" s="0" t="n">
        <v>5</v>
      </c>
      <c r="CU88" s="0" t="n">
        <v>3</v>
      </c>
      <c r="CV88" s="0" t="n">
        <v>0</v>
      </c>
      <c r="CW88" s="0" t="n">
        <v>0</v>
      </c>
      <c r="CX88" s="0" t="n">
        <v>0</v>
      </c>
      <c r="CY88" s="0" t="n">
        <v>3</v>
      </c>
      <c r="CZ88" s="0" t="n">
        <v>0</v>
      </c>
      <c r="DA88" s="0" t="n">
        <v>1</v>
      </c>
      <c r="DB88" s="0" t="n">
        <v>5</v>
      </c>
      <c r="DC88" s="0" t="n">
        <v>0</v>
      </c>
      <c r="DD88" s="0" t="n">
        <v>6</v>
      </c>
      <c r="DE88" s="0" t="n">
        <v>0</v>
      </c>
      <c r="DF88" s="0" t="n">
        <v>1</v>
      </c>
      <c r="DG88" s="0" t="n">
        <v>0</v>
      </c>
      <c r="DH88" s="0" t="n">
        <v>0</v>
      </c>
      <c r="DI88" s="0" t="n">
        <v>0</v>
      </c>
      <c r="DJ88" s="0" t="n">
        <v>1</v>
      </c>
      <c r="DK88" s="0" t="n">
        <v>2</v>
      </c>
      <c r="DL88" s="0" t="n">
        <v>2</v>
      </c>
      <c r="DM88" s="0" t="n">
        <v>0</v>
      </c>
      <c r="DN88" s="0" t="n">
        <v>0</v>
      </c>
      <c r="DO88" s="0" t="n">
        <v>0</v>
      </c>
      <c r="DP88" s="0" t="n">
        <v>0</v>
      </c>
      <c r="DQ88" s="0" t="n">
        <v>0</v>
      </c>
      <c r="DR88" s="0" t="n">
        <v>0</v>
      </c>
      <c r="DS88" s="0" t="n">
        <v>1</v>
      </c>
      <c r="DT88" s="0" t="n">
        <v>0</v>
      </c>
      <c r="DU88" s="0" t="n">
        <v>0</v>
      </c>
      <c r="DV88" s="0" t="n">
        <v>0</v>
      </c>
      <c r="DW88" s="0" t="n">
        <v>0</v>
      </c>
      <c r="DX88" s="0" t="n">
        <v>5</v>
      </c>
      <c r="DY88" s="0" t="n">
        <v>0</v>
      </c>
      <c r="DZ88" s="0" t="n">
        <v>0</v>
      </c>
      <c r="EA88" s="0" t="n">
        <v>0</v>
      </c>
      <c r="EB88" s="0" t="n">
        <v>0</v>
      </c>
      <c r="EC88" s="0" t="n">
        <v>0</v>
      </c>
      <c r="ED88" s="0" t="n">
        <v>0</v>
      </c>
      <c r="EE88" s="0" t="n">
        <v>0</v>
      </c>
      <c r="EF88" s="0" t="n">
        <v>0</v>
      </c>
      <c r="EG88" s="0" t="n">
        <v>0</v>
      </c>
      <c r="EH88" s="0" t="n">
        <v>0</v>
      </c>
      <c r="EI88" s="0" t="n">
        <v>0</v>
      </c>
      <c r="EJ88" s="0" t="n">
        <v>0</v>
      </c>
      <c r="EK88" s="0" t="n">
        <v>0</v>
      </c>
      <c r="EL88" s="0" t="n">
        <v>1</v>
      </c>
      <c r="EM88" s="0" t="n">
        <v>0</v>
      </c>
      <c r="EN88" s="0" t="n">
        <v>0</v>
      </c>
      <c r="EO88" s="0" t="n">
        <v>6</v>
      </c>
      <c r="EP88" s="0" t="n">
        <v>0</v>
      </c>
      <c r="EQ88" s="0" t="n">
        <v>0</v>
      </c>
      <c r="ER88" s="0" t="n">
        <v>0</v>
      </c>
      <c r="ES88" s="0" t="n">
        <v>4</v>
      </c>
      <c r="ET88" s="0" t="n">
        <v>0</v>
      </c>
      <c r="EU88" s="0" t="n">
        <v>0</v>
      </c>
      <c r="EV88" s="0" t="n">
        <v>0</v>
      </c>
      <c r="EW88" s="0" t="n">
        <v>0</v>
      </c>
      <c r="EX88" s="0" t="n">
        <v>1</v>
      </c>
      <c r="EY88" s="0" t="n">
        <v>1</v>
      </c>
      <c r="EZ88" s="0" t="n">
        <v>0</v>
      </c>
      <c r="FA88" s="0" t="n">
        <v>0</v>
      </c>
      <c r="FB88" s="0" t="n">
        <v>0</v>
      </c>
      <c r="FC88" s="0" t="n">
        <v>4</v>
      </c>
      <c r="FD88" s="0" t="n">
        <v>0</v>
      </c>
      <c r="FE88" s="0" t="n">
        <v>0</v>
      </c>
      <c r="FF88" s="0" t="n">
        <v>4</v>
      </c>
      <c r="FG88" s="0" t="n">
        <v>0</v>
      </c>
      <c r="FH88" s="0" t="n">
        <v>0</v>
      </c>
      <c r="FI88" s="0" t="n">
        <v>0</v>
      </c>
      <c r="FJ88" s="0" t="n">
        <v>0</v>
      </c>
      <c r="FK88" s="0" t="n">
        <v>2</v>
      </c>
      <c r="FL88" s="0" t="n">
        <v>5</v>
      </c>
      <c r="FM88" s="0" t="n">
        <v>0</v>
      </c>
      <c r="FN88" s="0" t="n">
        <v>0</v>
      </c>
      <c r="FO88" s="0" t="n">
        <v>0</v>
      </c>
      <c r="FP88" s="0" t="n">
        <v>0</v>
      </c>
      <c r="FQ88" s="0" t="n">
        <v>2</v>
      </c>
      <c r="FR88" s="0" t="n">
        <v>0</v>
      </c>
      <c r="FS88" s="0" t="n">
        <v>0</v>
      </c>
      <c r="FT88" s="0" t="n">
        <v>0</v>
      </c>
      <c r="FU88" s="0" t="n">
        <v>2</v>
      </c>
      <c r="FV88" s="0" t="n">
        <v>2</v>
      </c>
      <c r="FW88" s="0" t="n">
        <v>1</v>
      </c>
      <c r="FX88" s="0" t="n">
        <v>1</v>
      </c>
      <c r="FY88" s="0" t="n">
        <v>0</v>
      </c>
      <c r="FZ88" s="0" t="n">
        <v>0</v>
      </c>
      <c r="GA88" s="0" t="n">
        <v>0</v>
      </c>
      <c r="GB88" s="0" t="n">
        <v>0</v>
      </c>
      <c r="GC88" s="0" t="n">
        <v>1</v>
      </c>
      <c r="GD88" s="0" t="n">
        <v>1</v>
      </c>
      <c r="GE88" s="0" t="n">
        <v>0</v>
      </c>
      <c r="GF88" s="0" t="n">
        <v>1</v>
      </c>
      <c r="GG88" s="0" t="n">
        <v>0</v>
      </c>
      <c r="GH88" s="0" t="n">
        <v>0</v>
      </c>
      <c r="GI88" s="0" t="n">
        <v>0</v>
      </c>
      <c r="GJ88" s="0" t="n">
        <v>0</v>
      </c>
      <c r="GK88" s="0" t="n">
        <v>4</v>
      </c>
      <c r="GL88" s="0" t="n">
        <v>1</v>
      </c>
      <c r="GM88" s="0" t="n">
        <v>0</v>
      </c>
      <c r="GN88" s="0" t="n">
        <v>0</v>
      </c>
      <c r="GO88" s="0" t="n">
        <v>1</v>
      </c>
      <c r="GP88" s="0" t="n">
        <v>1</v>
      </c>
      <c r="GQ88" s="0" t="n">
        <v>1</v>
      </c>
    </row>
    <row r="89" customFormat="false" ht="12" hidden="false" customHeight="false" outlineLevel="0" collapsed="false">
      <c r="A89" s="0" t="n">
        <v>0</v>
      </c>
      <c r="B89" s="0" t="n">
        <v>0</v>
      </c>
      <c r="C89" s="0" t="n">
        <v>1</v>
      </c>
      <c r="D89" s="0" t="n">
        <v>6</v>
      </c>
      <c r="E89" s="0" t="n">
        <v>0</v>
      </c>
      <c r="F89" s="0" t="n">
        <v>3</v>
      </c>
      <c r="G89" s="0" t="n">
        <v>1</v>
      </c>
      <c r="H89" s="0" t="n">
        <v>0</v>
      </c>
      <c r="I89" s="0" t="n">
        <v>0</v>
      </c>
      <c r="J89" s="0" t="n">
        <v>2</v>
      </c>
      <c r="K89" s="0" t="n">
        <v>0</v>
      </c>
      <c r="L89" s="0" t="n">
        <v>1</v>
      </c>
      <c r="M89" s="0" t="n">
        <v>4</v>
      </c>
      <c r="N89" s="0" t="n">
        <v>0</v>
      </c>
      <c r="O89" s="0" t="n">
        <v>0</v>
      </c>
      <c r="P89" s="0" t="n">
        <v>0</v>
      </c>
      <c r="Q89" s="0" t="n">
        <v>0</v>
      </c>
      <c r="R89" s="0" t="n">
        <v>2</v>
      </c>
      <c r="S89" s="0" t="n">
        <v>0</v>
      </c>
      <c r="T89" s="0" t="n">
        <v>0</v>
      </c>
      <c r="U89" s="0" t="n">
        <v>0</v>
      </c>
      <c r="V89" s="0" t="n">
        <v>3</v>
      </c>
      <c r="W89" s="0" t="n">
        <v>1</v>
      </c>
      <c r="X89" s="0" t="n">
        <v>0</v>
      </c>
      <c r="Y89" s="0" t="n">
        <v>0</v>
      </c>
      <c r="Z89" s="0" t="n">
        <v>0</v>
      </c>
      <c r="AA89" s="0" t="n">
        <v>0</v>
      </c>
      <c r="AB89" s="0" t="n">
        <v>0</v>
      </c>
      <c r="AC89" s="0" t="n">
        <v>0</v>
      </c>
      <c r="AD89" s="0" t="n">
        <v>0</v>
      </c>
      <c r="AE89" s="0" t="n">
        <v>0</v>
      </c>
      <c r="AF89" s="0" t="n">
        <v>0</v>
      </c>
      <c r="AG89" s="0" t="n">
        <v>4</v>
      </c>
      <c r="AH89" s="0" t="n">
        <v>2</v>
      </c>
      <c r="AI89" s="0" t="n">
        <v>0</v>
      </c>
      <c r="AJ89" s="0" t="n">
        <v>1</v>
      </c>
      <c r="AK89" s="0" t="n">
        <v>0</v>
      </c>
      <c r="AL89" s="0" t="n">
        <v>2</v>
      </c>
      <c r="AM89" s="0" t="n">
        <v>1</v>
      </c>
      <c r="AN89" s="0" t="n">
        <v>6</v>
      </c>
      <c r="AO89" s="0" t="n">
        <v>3</v>
      </c>
      <c r="AP89" s="0" t="n">
        <v>2</v>
      </c>
      <c r="AQ89" s="0" t="n">
        <v>0</v>
      </c>
      <c r="AR89" s="0" t="n">
        <v>0</v>
      </c>
      <c r="AS89" s="0" t="n">
        <v>1</v>
      </c>
      <c r="AT89" s="0" t="n">
        <v>0</v>
      </c>
      <c r="AU89" s="0" t="n">
        <v>0</v>
      </c>
      <c r="AV89" s="0" t="n">
        <v>0</v>
      </c>
      <c r="AW89" s="0" t="n">
        <v>0</v>
      </c>
      <c r="AX89" s="0" t="n">
        <v>1</v>
      </c>
      <c r="AY89" s="0" t="n">
        <v>0</v>
      </c>
      <c r="AZ89" s="0" t="n">
        <v>0</v>
      </c>
      <c r="BA89" s="0" t="n">
        <v>0</v>
      </c>
      <c r="BB89" s="0" t="n">
        <v>0</v>
      </c>
      <c r="BC89" s="0" t="n">
        <v>0</v>
      </c>
      <c r="BD89" s="0" t="n">
        <v>5</v>
      </c>
      <c r="BE89" s="0" t="n">
        <v>0</v>
      </c>
      <c r="BF89" s="0" t="n">
        <v>1</v>
      </c>
      <c r="BG89" s="0" t="n">
        <v>0</v>
      </c>
      <c r="BH89" s="0" t="n">
        <v>3</v>
      </c>
      <c r="BI89" s="0" t="n">
        <v>1</v>
      </c>
      <c r="BJ89" s="0" t="n">
        <v>2</v>
      </c>
      <c r="BK89" s="0" t="n">
        <v>2</v>
      </c>
      <c r="BL89" s="0" t="n">
        <v>2</v>
      </c>
      <c r="BM89" s="0" t="n">
        <v>0</v>
      </c>
      <c r="BN89" s="0" t="n">
        <v>1</v>
      </c>
      <c r="BO89" s="0" t="n">
        <v>2</v>
      </c>
      <c r="BP89" s="0" t="n">
        <v>2</v>
      </c>
      <c r="BQ89" s="0" t="n">
        <v>0</v>
      </c>
      <c r="BR89" s="0" t="n">
        <v>4</v>
      </c>
      <c r="BS89" s="0" t="n">
        <v>2</v>
      </c>
      <c r="BT89" s="0" t="n">
        <v>2</v>
      </c>
      <c r="BU89" s="0" t="n">
        <v>2</v>
      </c>
      <c r="BV89" s="0" t="n">
        <v>0</v>
      </c>
      <c r="BW89" s="0" t="n">
        <v>2</v>
      </c>
      <c r="BX89" s="0" t="n">
        <v>2</v>
      </c>
      <c r="BY89" s="0" t="n">
        <v>1</v>
      </c>
      <c r="BZ89" s="0" t="n">
        <v>2</v>
      </c>
      <c r="CA89" s="0" t="n">
        <v>0</v>
      </c>
      <c r="CB89" s="0" t="n">
        <v>0</v>
      </c>
      <c r="CC89" s="0" t="n">
        <v>0</v>
      </c>
      <c r="CD89" s="0" t="n">
        <v>3</v>
      </c>
      <c r="CE89" s="0" t="n">
        <v>5</v>
      </c>
      <c r="CF89" s="0" t="n">
        <v>2</v>
      </c>
      <c r="CG89" s="0" t="n">
        <v>1</v>
      </c>
      <c r="CH89" s="0" t="n">
        <v>4</v>
      </c>
      <c r="CI89" s="0" t="n">
        <v>0</v>
      </c>
      <c r="CJ89" s="0" t="n">
        <v>0</v>
      </c>
      <c r="CK89" s="0" t="n">
        <v>4</v>
      </c>
      <c r="CL89" s="0" t="n">
        <v>1</v>
      </c>
      <c r="CM89" s="0" t="n">
        <v>2</v>
      </c>
      <c r="CN89" s="0" t="n">
        <v>2</v>
      </c>
      <c r="CO89" s="0" t="n">
        <v>1</v>
      </c>
      <c r="CP89" s="0" t="n">
        <v>1</v>
      </c>
      <c r="CQ89" s="0" t="n">
        <v>6</v>
      </c>
      <c r="CR89" s="0" t="n">
        <v>6</v>
      </c>
      <c r="CS89" s="0" t="n">
        <v>5</v>
      </c>
      <c r="CT89" s="0" t="n">
        <v>2</v>
      </c>
      <c r="CU89" s="0" t="n">
        <v>0</v>
      </c>
      <c r="CV89" s="0" t="n">
        <v>0</v>
      </c>
      <c r="CW89" s="0" t="n">
        <v>5</v>
      </c>
      <c r="CX89" s="0" t="n">
        <v>1</v>
      </c>
      <c r="CY89" s="0" t="n">
        <v>3</v>
      </c>
      <c r="CZ89" s="0" t="n">
        <v>1</v>
      </c>
      <c r="DA89" s="0" t="n">
        <v>3</v>
      </c>
      <c r="DB89" s="0" t="n">
        <v>0</v>
      </c>
      <c r="DC89" s="0" t="n">
        <v>0</v>
      </c>
      <c r="DD89" s="0" t="n">
        <v>1</v>
      </c>
      <c r="DE89" s="0" t="n">
        <v>0</v>
      </c>
      <c r="DF89" s="0" t="n">
        <v>6</v>
      </c>
      <c r="DG89" s="0" t="n">
        <v>7</v>
      </c>
      <c r="DH89" s="0" t="n">
        <v>2</v>
      </c>
      <c r="DI89" s="0" t="n">
        <v>0</v>
      </c>
      <c r="DJ89" s="0" t="n">
        <v>5</v>
      </c>
      <c r="DK89" s="0" t="n">
        <v>0</v>
      </c>
      <c r="DL89" s="0" t="n">
        <v>2</v>
      </c>
      <c r="DM89" s="0" t="n">
        <v>1</v>
      </c>
      <c r="DN89" s="0" t="n">
        <v>0</v>
      </c>
      <c r="DO89" s="0" t="n">
        <v>0</v>
      </c>
      <c r="DP89" s="0" t="n">
        <v>0</v>
      </c>
      <c r="DQ89" s="0" t="n">
        <v>3</v>
      </c>
      <c r="DR89" s="0" t="n">
        <v>0</v>
      </c>
      <c r="DS89" s="0" t="n">
        <v>1</v>
      </c>
      <c r="DT89" s="0" t="n">
        <v>1</v>
      </c>
      <c r="DU89" s="0" t="n">
        <v>0</v>
      </c>
      <c r="DV89" s="0" t="n">
        <v>0</v>
      </c>
      <c r="DW89" s="0" t="n">
        <v>0</v>
      </c>
      <c r="DX89" s="0" t="n">
        <v>9</v>
      </c>
      <c r="DY89" s="0" t="n">
        <v>0</v>
      </c>
      <c r="DZ89" s="0" t="n">
        <v>0</v>
      </c>
      <c r="EA89" s="0" t="n">
        <v>1</v>
      </c>
      <c r="EB89" s="0" t="n">
        <v>0</v>
      </c>
      <c r="EC89" s="0" t="n">
        <v>0</v>
      </c>
      <c r="ED89" s="0" t="n">
        <v>0</v>
      </c>
      <c r="EE89" s="0" t="n">
        <v>0</v>
      </c>
      <c r="EF89" s="0" t="n">
        <v>0</v>
      </c>
      <c r="EG89" s="0" t="n">
        <v>1</v>
      </c>
      <c r="EH89" s="0" t="n">
        <v>0</v>
      </c>
      <c r="EI89" s="0" t="n">
        <v>1</v>
      </c>
      <c r="EJ89" s="0" t="n">
        <v>0</v>
      </c>
      <c r="EK89" s="0" t="n">
        <v>1</v>
      </c>
      <c r="EL89" s="0" t="n">
        <v>2</v>
      </c>
      <c r="EM89" s="0" t="n">
        <v>0</v>
      </c>
      <c r="EN89" s="0" t="n">
        <v>0</v>
      </c>
      <c r="EO89" s="0" t="n">
        <v>0</v>
      </c>
      <c r="EP89" s="0" t="n">
        <v>0</v>
      </c>
      <c r="EQ89" s="0" t="n">
        <v>3</v>
      </c>
      <c r="ER89" s="0" t="n">
        <v>0</v>
      </c>
      <c r="ES89" s="0" t="n">
        <v>0</v>
      </c>
      <c r="ET89" s="0" t="n">
        <v>0</v>
      </c>
      <c r="EU89" s="0" t="n">
        <v>0</v>
      </c>
      <c r="EV89" s="0" t="n">
        <v>5</v>
      </c>
      <c r="EW89" s="0" t="n">
        <v>1</v>
      </c>
      <c r="EX89" s="0" t="n">
        <v>3</v>
      </c>
      <c r="EY89" s="0" t="n">
        <v>1</v>
      </c>
      <c r="EZ89" s="0" t="n">
        <v>0</v>
      </c>
      <c r="FA89" s="0" t="n">
        <v>4</v>
      </c>
      <c r="FB89" s="0" t="n">
        <v>0</v>
      </c>
      <c r="FC89" s="0" t="n">
        <v>4</v>
      </c>
      <c r="FD89" s="0" t="n">
        <v>1</v>
      </c>
      <c r="FE89" s="0" t="n">
        <v>4</v>
      </c>
      <c r="FF89" s="0" t="n">
        <v>0</v>
      </c>
      <c r="FG89" s="0" t="n">
        <v>0</v>
      </c>
      <c r="FH89" s="0" t="n">
        <v>1</v>
      </c>
      <c r="FI89" s="0" t="n">
        <v>1</v>
      </c>
      <c r="FJ89" s="0" t="n">
        <v>0</v>
      </c>
      <c r="FK89" s="0" t="n">
        <v>2</v>
      </c>
      <c r="FL89" s="0" t="n">
        <v>0</v>
      </c>
      <c r="FM89" s="0" t="n">
        <v>3</v>
      </c>
      <c r="FN89" s="0" t="n">
        <v>0</v>
      </c>
      <c r="FO89" s="0" t="n">
        <v>2</v>
      </c>
      <c r="FP89" s="0" t="n">
        <v>0</v>
      </c>
      <c r="FQ89" s="0" t="n">
        <v>1</v>
      </c>
      <c r="FR89" s="0" t="n">
        <v>0</v>
      </c>
      <c r="FS89" s="0" t="n">
        <v>1</v>
      </c>
      <c r="FT89" s="0" t="n">
        <v>0</v>
      </c>
      <c r="FU89" s="0" t="n">
        <v>4</v>
      </c>
      <c r="FV89" s="0" t="n">
        <v>9</v>
      </c>
      <c r="FW89" s="0" t="n">
        <v>9</v>
      </c>
      <c r="FX89" s="0" t="n">
        <v>5</v>
      </c>
      <c r="FY89" s="0" t="n">
        <v>9</v>
      </c>
      <c r="FZ89" s="0" t="n">
        <v>1</v>
      </c>
      <c r="GA89" s="0" t="n">
        <v>0</v>
      </c>
      <c r="GB89" s="0" t="n">
        <v>0</v>
      </c>
      <c r="GC89" s="0" t="n">
        <v>1</v>
      </c>
      <c r="GD89" s="0" t="n">
        <v>4</v>
      </c>
      <c r="GE89" s="0" t="n">
        <v>2</v>
      </c>
      <c r="GF89" s="0" t="n">
        <v>6</v>
      </c>
      <c r="GG89" s="0" t="n">
        <v>0</v>
      </c>
      <c r="GH89" s="0" t="n">
        <v>0</v>
      </c>
      <c r="GI89" s="0" t="n">
        <v>0</v>
      </c>
      <c r="GJ89" s="0" t="n">
        <v>0</v>
      </c>
      <c r="GK89" s="0" t="n">
        <v>0</v>
      </c>
      <c r="GL89" s="0" t="n">
        <v>1</v>
      </c>
      <c r="GM89" s="0" t="n">
        <v>0</v>
      </c>
      <c r="GN89" s="0" t="n">
        <v>0</v>
      </c>
      <c r="GO89" s="0" t="n">
        <v>3</v>
      </c>
      <c r="GP89" s="0" t="n">
        <v>3</v>
      </c>
      <c r="GQ89" s="0" t="n">
        <v>0</v>
      </c>
    </row>
    <row r="90" customFormat="false" ht="12" hidden="false" customHeight="false" outlineLevel="0" collapsed="false">
      <c r="A90" s="0" t="n">
        <v>0</v>
      </c>
      <c r="B90" s="0" t="n">
        <v>9</v>
      </c>
      <c r="C90" s="0" t="n">
        <v>0</v>
      </c>
      <c r="D90" s="0" t="n">
        <v>2</v>
      </c>
      <c r="E90" s="0" t="n">
        <v>3</v>
      </c>
      <c r="F90" s="0" t="n">
        <v>5</v>
      </c>
      <c r="G90" s="0" t="n">
        <v>0</v>
      </c>
      <c r="H90" s="0" t="n">
        <v>0</v>
      </c>
      <c r="I90" s="0" t="n">
        <v>1</v>
      </c>
      <c r="J90" s="0" t="n">
        <v>2</v>
      </c>
      <c r="K90" s="0" t="n">
        <v>4</v>
      </c>
      <c r="L90" s="0" t="n">
        <v>0</v>
      </c>
      <c r="M90" s="0" t="n">
        <v>6</v>
      </c>
      <c r="N90" s="0" t="n">
        <v>1</v>
      </c>
      <c r="O90" s="0" t="n">
        <v>0</v>
      </c>
      <c r="P90" s="0" t="n">
        <v>4</v>
      </c>
      <c r="Q90" s="0" t="n">
        <v>0</v>
      </c>
      <c r="R90" s="0" t="n">
        <v>2</v>
      </c>
      <c r="S90" s="0" t="n">
        <v>1</v>
      </c>
      <c r="T90" s="0" t="n">
        <v>0</v>
      </c>
      <c r="U90" s="0" t="n">
        <v>0</v>
      </c>
      <c r="V90" s="0" t="n">
        <v>3</v>
      </c>
      <c r="W90" s="0" t="n">
        <v>0</v>
      </c>
      <c r="X90" s="0" t="n">
        <v>0</v>
      </c>
      <c r="Y90" s="0" t="n">
        <v>9</v>
      </c>
      <c r="Z90" s="0" t="n">
        <v>1</v>
      </c>
      <c r="AA90" s="0" t="n">
        <v>2</v>
      </c>
      <c r="AB90" s="0" t="n">
        <v>0</v>
      </c>
      <c r="AC90" s="0" t="n">
        <v>0</v>
      </c>
      <c r="AD90" s="0" t="n">
        <v>2</v>
      </c>
      <c r="AE90" s="0" t="n">
        <v>0</v>
      </c>
      <c r="AF90" s="0" t="n">
        <v>1</v>
      </c>
      <c r="AG90" s="0" t="n">
        <v>0</v>
      </c>
      <c r="AH90" s="0" t="n">
        <v>5</v>
      </c>
      <c r="AI90" s="0" t="n">
        <v>0</v>
      </c>
      <c r="AJ90" s="0" t="n">
        <v>1</v>
      </c>
      <c r="AK90" s="0" t="n">
        <v>0</v>
      </c>
      <c r="AL90" s="0" t="n">
        <v>1</v>
      </c>
      <c r="AM90" s="0" t="n">
        <v>6</v>
      </c>
      <c r="AN90" s="0" t="n">
        <v>4</v>
      </c>
      <c r="AO90" s="0" t="n">
        <v>3</v>
      </c>
      <c r="AP90" s="0" t="n">
        <v>2</v>
      </c>
      <c r="AQ90" s="0" t="n">
        <v>4</v>
      </c>
      <c r="AR90" s="0" t="n">
        <v>2</v>
      </c>
      <c r="AS90" s="0" t="n">
        <v>0</v>
      </c>
      <c r="AT90" s="0" t="n">
        <v>0</v>
      </c>
      <c r="AU90" s="0" t="n">
        <v>1</v>
      </c>
      <c r="AV90" s="0" t="n">
        <v>3</v>
      </c>
      <c r="AW90" s="0" t="n">
        <v>5</v>
      </c>
      <c r="AX90" s="0" t="n">
        <v>2</v>
      </c>
      <c r="AY90" s="0" t="n">
        <v>4</v>
      </c>
      <c r="AZ90" s="0" t="n">
        <v>1</v>
      </c>
      <c r="BA90" s="0" t="n">
        <v>0</v>
      </c>
      <c r="BB90" s="0" t="n">
        <v>1</v>
      </c>
      <c r="BC90" s="0" t="n">
        <v>3</v>
      </c>
      <c r="BD90" s="0" t="n">
        <v>0</v>
      </c>
      <c r="BE90" s="0" t="n">
        <v>9</v>
      </c>
      <c r="BF90" s="0" t="n">
        <v>6</v>
      </c>
      <c r="BG90" s="0" t="n">
        <v>5</v>
      </c>
      <c r="BH90" s="0" t="n">
        <v>3</v>
      </c>
      <c r="BI90" s="0" t="n">
        <v>4</v>
      </c>
      <c r="BJ90" s="0" t="n">
        <v>3</v>
      </c>
      <c r="BK90" s="0" t="n">
        <v>5</v>
      </c>
      <c r="BL90" s="0" t="n">
        <v>3</v>
      </c>
      <c r="BM90" s="0" t="n">
        <v>6</v>
      </c>
      <c r="BN90" s="0" t="n">
        <v>1</v>
      </c>
      <c r="BO90" s="0" t="n">
        <v>1</v>
      </c>
      <c r="BP90" s="0" t="n">
        <v>7</v>
      </c>
      <c r="BQ90" s="0" t="n">
        <v>1</v>
      </c>
      <c r="BR90" s="0" t="n">
        <v>3</v>
      </c>
      <c r="BS90" s="0" t="n">
        <v>0</v>
      </c>
      <c r="BT90" s="0" t="n">
        <v>2</v>
      </c>
      <c r="BU90" s="0" t="n">
        <v>2</v>
      </c>
      <c r="BV90" s="0" t="n">
        <v>1</v>
      </c>
      <c r="BW90" s="0" t="n">
        <v>2</v>
      </c>
      <c r="BX90" s="0" t="n">
        <v>1</v>
      </c>
      <c r="BY90" s="0" t="n">
        <v>3</v>
      </c>
      <c r="BZ90" s="0" t="n">
        <v>2</v>
      </c>
      <c r="CA90" s="0" t="n">
        <v>2</v>
      </c>
      <c r="CB90" s="0" t="n">
        <v>0</v>
      </c>
      <c r="CC90" s="0" t="n">
        <v>1</v>
      </c>
      <c r="CD90" s="0" t="n">
        <v>3</v>
      </c>
      <c r="CE90" s="0" t="n">
        <v>5</v>
      </c>
      <c r="CF90" s="0" t="n">
        <v>2</v>
      </c>
      <c r="CG90" s="0" t="n">
        <v>0</v>
      </c>
      <c r="CH90" s="0" t="n">
        <v>0</v>
      </c>
      <c r="CI90" s="0" t="n">
        <v>0</v>
      </c>
      <c r="CJ90" s="0" t="n">
        <v>1</v>
      </c>
      <c r="CK90" s="0" t="n">
        <v>2</v>
      </c>
      <c r="CL90" s="0" t="n">
        <v>0</v>
      </c>
      <c r="CM90" s="0" t="n">
        <v>0</v>
      </c>
      <c r="CN90" s="0" t="n">
        <v>4</v>
      </c>
      <c r="CO90" s="0" t="n">
        <v>6</v>
      </c>
      <c r="CP90" s="0" t="n">
        <v>3</v>
      </c>
      <c r="CQ90" s="0" t="n">
        <v>4</v>
      </c>
      <c r="CR90" s="0" t="n">
        <v>3</v>
      </c>
      <c r="CS90" s="0" t="n">
        <v>0</v>
      </c>
      <c r="CT90" s="0" t="n">
        <v>1</v>
      </c>
      <c r="CU90" s="0" t="n">
        <v>0</v>
      </c>
      <c r="CV90" s="0" t="n">
        <v>0</v>
      </c>
      <c r="CW90" s="0" t="n">
        <v>0</v>
      </c>
      <c r="CX90" s="0" t="n">
        <v>0</v>
      </c>
      <c r="CY90" s="0" t="n">
        <v>3</v>
      </c>
      <c r="CZ90" s="0" t="n">
        <v>1</v>
      </c>
      <c r="DA90" s="0" t="n">
        <v>5</v>
      </c>
      <c r="DB90" s="0" t="n">
        <v>2</v>
      </c>
      <c r="DC90" s="0" t="n">
        <v>0</v>
      </c>
      <c r="DD90" s="0" t="n">
        <v>0</v>
      </c>
      <c r="DE90" s="0" t="n">
        <v>0</v>
      </c>
      <c r="DF90" s="0" t="n">
        <v>3</v>
      </c>
      <c r="DG90" s="0" t="n">
        <v>0</v>
      </c>
      <c r="DH90" s="0" t="n">
        <v>1</v>
      </c>
      <c r="DI90" s="0" t="n">
        <v>9</v>
      </c>
      <c r="DJ90" s="0" t="n">
        <v>6</v>
      </c>
      <c r="DK90" s="0" t="n">
        <v>2</v>
      </c>
      <c r="DL90" s="0" t="n">
        <v>7</v>
      </c>
      <c r="DM90" s="0" t="n">
        <v>3</v>
      </c>
      <c r="DN90" s="0" t="n">
        <v>0</v>
      </c>
      <c r="DO90" s="0" t="n">
        <v>1</v>
      </c>
      <c r="DP90" s="0" t="n">
        <v>3</v>
      </c>
      <c r="DQ90" s="0" t="n">
        <v>2</v>
      </c>
      <c r="DR90" s="0" t="n">
        <v>6</v>
      </c>
      <c r="DS90" s="0" t="n">
        <v>0</v>
      </c>
      <c r="DT90" s="0" t="n">
        <v>2</v>
      </c>
      <c r="DU90" s="0" t="n">
        <v>0</v>
      </c>
      <c r="DV90" s="0" t="n">
        <v>0</v>
      </c>
      <c r="DW90" s="0" t="n">
        <v>0</v>
      </c>
      <c r="DX90" s="0" t="n">
        <v>5</v>
      </c>
      <c r="DY90" s="0" t="n">
        <v>0</v>
      </c>
      <c r="DZ90" s="0" t="n">
        <v>0</v>
      </c>
      <c r="EA90" s="0" t="n">
        <v>1</v>
      </c>
      <c r="EB90" s="0" t="n">
        <v>3</v>
      </c>
      <c r="EC90" s="0" t="n">
        <v>0</v>
      </c>
      <c r="ED90" s="0" t="n">
        <v>0</v>
      </c>
      <c r="EE90" s="0" t="n">
        <v>0</v>
      </c>
      <c r="EF90" s="0" t="n">
        <v>1</v>
      </c>
      <c r="EG90" s="0" t="n">
        <v>0</v>
      </c>
      <c r="EH90" s="0" t="n">
        <v>0</v>
      </c>
      <c r="EI90" s="0" t="n">
        <v>0</v>
      </c>
      <c r="EJ90" s="0" t="n">
        <v>5</v>
      </c>
      <c r="EK90" s="0" t="n">
        <v>1</v>
      </c>
      <c r="EL90" s="0" t="n">
        <v>1</v>
      </c>
      <c r="EM90" s="0" t="n">
        <v>4</v>
      </c>
      <c r="EN90" s="0" t="n">
        <v>6</v>
      </c>
      <c r="EO90" s="0" t="n">
        <v>0</v>
      </c>
      <c r="EP90" s="0" t="n">
        <v>2</v>
      </c>
      <c r="EQ90" s="0" t="n">
        <v>2</v>
      </c>
      <c r="ER90" s="0" t="n">
        <v>0</v>
      </c>
      <c r="ES90" s="0" t="n">
        <v>3</v>
      </c>
      <c r="ET90" s="0" t="n">
        <v>3</v>
      </c>
      <c r="EU90" s="0" t="n">
        <v>0</v>
      </c>
      <c r="EV90" s="0" t="n">
        <v>3</v>
      </c>
      <c r="EW90" s="0" t="n">
        <v>0</v>
      </c>
      <c r="EX90" s="0" t="n">
        <v>2</v>
      </c>
      <c r="EY90" s="0" t="n">
        <v>1</v>
      </c>
      <c r="EZ90" s="0" t="n">
        <v>2</v>
      </c>
      <c r="FA90" s="0" t="n">
        <v>1</v>
      </c>
      <c r="FB90" s="0" t="n">
        <v>2</v>
      </c>
      <c r="FC90" s="0" t="n">
        <v>1</v>
      </c>
      <c r="FD90" s="0" t="n">
        <v>1</v>
      </c>
      <c r="FE90" s="0" t="n">
        <v>1</v>
      </c>
      <c r="FF90" s="0" t="n">
        <v>1</v>
      </c>
      <c r="FG90" s="0" t="n">
        <v>5</v>
      </c>
      <c r="FH90" s="0" t="n">
        <v>4</v>
      </c>
      <c r="FI90" s="0" t="n">
        <v>4</v>
      </c>
      <c r="FJ90" s="0" t="n">
        <v>2</v>
      </c>
      <c r="FK90" s="0" t="n">
        <v>1</v>
      </c>
      <c r="FL90" s="0" t="n">
        <v>4</v>
      </c>
      <c r="FM90" s="0" t="n">
        <v>2</v>
      </c>
      <c r="FN90" s="0" t="n">
        <v>0</v>
      </c>
      <c r="FO90" s="0" t="n">
        <v>2</v>
      </c>
      <c r="FP90" s="0" t="n">
        <v>0</v>
      </c>
      <c r="FQ90" s="0" t="n">
        <v>1</v>
      </c>
      <c r="FR90" s="0" t="n">
        <v>2</v>
      </c>
      <c r="FS90" s="0" t="n">
        <v>8</v>
      </c>
      <c r="FT90" s="0" t="n">
        <v>3</v>
      </c>
      <c r="FU90" s="0" t="n">
        <v>1</v>
      </c>
      <c r="FV90" s="0" t="n">
        <v>8</v>
      </c>
      <c r="FW90" s="0" t="n">
        <v>6</v>
      </c>
      <c r="FX90" s="0" t="n">
        <v>5</v>
      </c>
      <c r="FY90" s="0" t="n">
        <v>8</v>
      </c>
      <c r="FZ90" s="0" t="n">
        <v>2</v>
      </c>
      <c r="GA90" s="0" t="n">
        <v>1</v>
      </c>
      <c r="GB90" s="0" t="n">
        <v>0</v>
      </c>
      <c r="GC90" s="0" t="n">
        <v>4</v>
      </c>
      <c r="GD90" s="0" t="n">
        <v>4</v>
      </c>
      <c r="GE90" s="0" t="n">
        <v>1</v>
      </c>
      <c r="GF90" s="0" t="n">
        <v>3</v>
      </c>
      <c r="GG90" s="0" t="n">
        <v>1</v>
      </c>
      <c r="GH90" s="0" t="n">
        <v>2</v>
      </c>
      <c r="GI90" s="0" t="n">
        <v>1</v>
      </c>
      <c r="GJ90" s="0" t="n">
        <v>8</v>
      </c>
      <c r="GK90" s="0" t="n">
        <v>2</v>
      </c>
      <c r="GL90" s="0" t="n">
        <v>3</v>
      </c>
      <c r="GM90" s="0" t="n">
        <v>1</v>
      </c>
      <c r="GN90" s="0" t="n">
        <v>0</v>
      </c>
      <c r="GO90" s="0" t="n">
        <v>1</v>
      </c>
      <c r="GP90" s="0" t="n">
        <v>0</v>
      </c>
      <c r="GQ90" s="0" t="n">
        <v>1</v>
      </c>
    </row>
    <row r="91" customFormat="false" ht="12" hidden="false" customHeight="false" outlineLevel="0" collapsed="false">
      <c r="A91" s="0" t="n">
        <v>0</v>
      </c>
      <c r="B91" s="0" t="n">
        <v>0</v>
      </c>
      <c r="C91" s="0" t="n">
        <v>0</v>
      </c>
      <c r="D91" s="0" t="n">
        <v>0</v>
      </c>
      <c r="E91" s="0" t="n">
        <v>0</v>
      </c>
      <c r="F91" s="0" t="n">
        <v>6</v>
      </c>
      <c r="G91" s="0" t="n">
        <v>1</v>
      </c>
      <c r="H91" s="0" t="n">
        <v>2</v>
      </c>
      <c r="I91" s="0" t="n">
        <v>0</v>
      </c>
      <c r="J91" s="0" t="n">
        <v>0</v>
      </c>
      <c r="K91" s="0" t="n">
        <v>2</v>
      </c>
      <c r="L91" s="0" t="n">
        <v>0</v>
      </c>
      <c r="M91" s="0" t="n">
        <v>0</v>
      </c>
      <c r="N91" s="0" t="n">
        <v>3</v>
      </c>
      <c r="O91" s="0" t="n">
        <v>0</v>
      </c>
      <c r="P91" s="0" t="n">
        <v>0</v>
      </c>
      <c r="Q91" s="0" t="n">
        <v>0</v>
      </c>
      <c r="R91" s="0" t="n">
        <v>2</v>
      </c>
      <c r="S91" s="0" t="n">
        <v>0</v>
      </c>
      <c r="T91" s="0" t="n">
        <v>0</v>
      </c>
      <c r="U91" s="0" t="n">
        <v>0</v>
      </c>
      <c r="V91" s="0" t="n">
        <v>0</v>
      </c>
      <c r="W91" s="0" t="n">
        <v>1</v>
      </c>
      <c r="X91" s="0" t="n">
        <v>0</v>
      </c>
      <c r="Y91" s="0" t="n">
        <v>0</v>
      </c>
      <c r="Z91" s="0" t="n">
        <v>0</v>
      </c>
      <c r="AA91" s="0" t="n">
        <v>0</v>
      </c>
      <c r="AB91" s="0" t="n">
        <v>0</v>
      </c>
      <c r="AC91" s="0" t="n">
        <v>1</v>
      </c>
      <c r="AD91" s="0" t="n">
        <v>0</v>
      </c>
      <c r="AE91" s="0" t="n">
        <v>0</v>
      </c>
      <c r="AF91" s="0" t="n">
        <v>0</v>
      </c>
      <c r="AG91" s="0" t="n">
        <v>0</v>
      </c>
      <c r="AH91" s="0" t="n">
        <v>0</v>
      </c>
      <c r="AI91" s="0" t="n">
        <v>0</v>
      </c>
      <c r="AJ91" s="0" t="n">
        <v>3</v>
      </c>
      <c r="AK91" s="0" t="n">
        <v>0</v>
      </c>
      <c r="AL91" s="0" t="n">
        <v>1</v>
      </c>
      <c r="AM91" s="0" t="n">
        <v>0</v>
      </c>
      <c r="AN91" s="0" t="n">
        <v>2</v>
      </c>
      <c r="AO91" s="0" t="n">
        <v>0</v>
      </c>
      <c r="AP91" s="0" t="n">
        <v>0</v>
      </c>
      <c r="AQ91" s="0" t="n">
        <v>0</v>
      </c>
      <c r="AR91" s="0" t="n">
        <v>0</v>
      </c>
      <c r="AS91" s="0" t="n">
        <v>0</v>
      </c>
      <c r="AT91" s="0" t="n">
        <v>0</v>
      </c>
      <c r="AU91" s="0" t="n">
        <v>0</v>
      </c>
      <c r="AV91" s="0" t="n">
        <v>0</v>
      </c>
      <c r="AW91" s="0" t="n">
        <v>0</v>
      </c>
      <c r="AX91" s="0" t="n">
        <v>0</v>
      </c>
      <c r="AY91" s="0" t="n">
        <v>2</v>
      </c>
      <c r="AZ91" s="0" t="n">
        <v>1</v>
      </c>
      <c r="BA91" s="0" t="n">
        <v>0</v>
      </c>
      <c r="BB91" s="0" t="n">
        <v>0</v>
      </c>
      <c r="BC91" s="0" t="n">
        <v>0</v>
      </c>
      <c r="BD91" s="0" t="n">
        <v>0</v>
      </c>
      <c r="BE91" s="0" t="n">
        <v>1</v>
      </c>
      <c r="BF91" s="0" t="n">
        <v>0</v>
      </c>
      <c r="BG91" s="0" t="n">
        <v>1</v>
      </c>
      <c r="BH91" s="0" t="n">
        <v>2</v>
      </c>
      <c r="BI91" s="0" t="n">
        <v>2</v>
      </c>
      <c r="BJ91" s="0" t="n">
        <v>0</v>
      </c>
      <c r="BK91" s="0" t="n">
        <v>1</v>
      </c>
      <c r="BL91" s="0" t="n">
        <v>1</v>
      </c>
      <c r="BM91" s="0" t="n">
        <v>1</v>
      </c>
      <c r="BN91" s="0" t="n">
        <v>2</v>
      </c>
      <c r="BO91" s="0" t="n">
        <v>1</v>
      </c>
      <c r="BP91" s="0" t="n">
        <v>3</v>
      </c>
      <c r="BQ91" s="0" t="n">
        <v>0</v>
      </c>
      <c r="BR91" s="0" t="n">
        <v>0</v>
      </c>
      <c r="BS91" s="0" t="n">
        <v>3</v>
      </c>
      <c r="BT91" s="0" t="n">
        <v>2</v>
      </c>
      <c r="BU91" s="0" t="n">
        <v>0</v>
      </c>
      <c r="BV91" s="0" t="n">
        <v>1</v>
      </c>
      <c r="BW91" s="0" t="n">
        <v>2</v>
      </c>
      <c r="BX91" s="0" t="n">
        <v>0</v>
      </c>
      <c r="BY91" s="0" t="n">
        <v>2</v>
      </c>
      <c r="BZ91" s="0" t="n">
        <v>1</v>
      </c>
      <c r="CA91" s="0" t="n">
        <v>5</v>
      </c>
      <c r="CB91" s="0" t="n">
        <v>1</v>
      </c>
      <c r="CC91" s="0" t="n">
        <v>1</v>
      </c>
      <c r="CD91" s="0" t="n">
        <v>1</v>
      </c>
      <c r="CE91" s="0" t="n">
        <v>1</v>
      </c>
      <c r="CF91" s="0" t="n">
        <v>0</v>
      </c>
      <c r="CG91" s="0" t="n">
        <v>0</v>
      </c>
      <c r="CH91" s="0" t="n">
        <v>1</v>
      </c>
      <c r="CI91" s="0" t="n">
        <v>0</v>
      </c>
      <c r="CJ91" s="0" t="n">
        <v>0</v>
      </c>
      <c r="CK91" s="0" t="n">
        <v>0</v>
      </c>
      <c r="CL91" s="0" t="n">
        <v>0</v>
      </c>
      <c r="CM91" s="0" t="n">
        <v>0</v>
      </c>
      <c r="CN91" s="0" t="n">
        <v>0</v>
      </c>
      <c r="CO91" s="0" t="n">
        <v>2</v>
      </c>
      <c r="CP91" s="0" t="n">
        <v>1</v>
      </c>
      <c r="CQ91" s="0" t="n">
        <v>1</v>
      </c>
      <c r="CR91" s="0" t="n">
        <v>1</v>
      </c>
      <c r="CS91" s="0" t="n">
        <v>0</v>
      </c>
      <c r="CT91" s="0" t="n">
        <v>0</v>
      </c>
      <c r="CU91" s="0" t="n">
        <v>0</v>
      </c>
      <c r="CV91" s="0" t="n">
        <v>1</v>
      </c>
      <c r="CW91" s="0" t="n">
        <v>0</v>
      </c>
      <c r="CX91" s="0" t="n">
        <v>0</v>
      </c>
      <c r="CY91" s="0" t="n">
        <v>5</v>
      </c>
      <c r="CZ91" s="0" t="n">
        <v>5</v>
      </c>
      <c r="DA91" s="0" t="n">
        <v>3</v>
      </c>
      <c r="DB91" s="0" t="n">
        <v>3</v>
      </c>
      <c r="DC91" s="0" t="n">
        <v>3</v>
      </c>
      <c r="DD91" s="0" t="n">
        <v>0</v>
      </c>
      <c r="DE91" s="0" t="n">
        <v>0</v>
      </c>
      <c r="DF91" s="0" t="n">
        <v>4</v>
      </c>
      <c r="DG91" s="0" t="n">
        <v>0</v>
      </c>
      <c r="DH91" s="0" t="n">
        <v>6</v>
      </c>
      <c r="DI91" s="0" t="n">
        <v>0</v>
      </c>
      <c r="DJ91" s="0" t="n">
        <v>0</v>
      </c>
      <c r="DK91" s="0" t="n">
        <v>0</v>
      </c>
      <c r="DL91" s="0" t="n">
        <v>1</v>
      </c>
      <c r="DM91" s="0" t="n">
        <v>0</v>
      </c>
      <c r="DN91" s="0" t="n">
        <v>0</v>
      </c>
      <c r="DO91" s="0" t="n">
        <v>0</v>
      </c>
      <c r="DP91" s="0" t="n">
        <v>0</v>
      </c>
      <c r="DQ91" s="0" t="n">
        <v>0</v>
      </c>
      <c r="DR91" s="0" t="n">
        <v>2</v>
      </c>
      <c r="DS91" s="0" t="n">
        <v>0</v>
      </c>
      <c r="DT91" s="0" t="n">
        <v>0</v>
      </c>
      <c r="DU91" s="0" t="n">
        <v>0</v>
      </c>
      <c r="DV91" s="0" t="n">
        <v>1</v>
      </c>
      <c r="DW91" s="0" t="n">
        <v>0</v>
      </c>
      <c r="DX91" s="0" t="n">
        <v>0</v>
      </c>
      <c r="DY91" s="0" t="n">
        <v>0</v>
      </c>
      <c r="DZ91" s="0" t="n">
        <v>9</v>
      </c>
      <c r="EA91" s="0" t="n">
        <v>1</v>
      </c>
      <c r="EB91" s="0" t="n">
        <v>0</v>
      </c>
      <c r="EC91" s="0" t="n">
        <v>0</v>
      </c>
      <c r="ED91" s="0" t="n">
        <v>2</v>
      </c>
      <c r="EE91" s="0" t="n">
        <v>6</v>
      </c>
      <c r="EF91" s="0" t="n">
        <v>1</v>
      </c>
      <c r="EG91" s="0" t="n">
        <v>0</v>
      </c>
      <c r="EH91" s="0" t="n">
        <v>0</v>
      </c>
      <c r="EI91" s="0" t="n">
        <v>5</v>
      </c>
      <c r="EJ91" s="0" t="n">
        <v>0</v>
      </c>
      <c r="EK91" s="0" t="n">
        <v>0</v>
      </c>
      <c r="EL91" s="0" t="n">
        <v>0</v>
      </c>
      <c r="EM91" s="0" t="n">
        <v>0</v>
      </c>
      <c r="EN91" s="0" t="n">
        <v>1</v>
      </c>
      <c r="EO91" s="0" t="n">
        <v>0</v>
      </c>
      <c r="EP91" s="0" t="n">
        <v>0</v>
      </c>
      <c r="EQ91" s="0" t="n">
        <v>0</v>
      </c>
      <c r="ER91" s="0" t="n">
        <v>0</v>
      </c>
      <c r="ES91" s="0" t="n">
        <v>0</v>
      </c>
      <c r="ET91" s="0" t="n">
        <v>0</v>
      </c>
      <c r="EU91" s="0" t="n">
        <v>0</v>
      </c>
      <c r="EV91" s="0" t="n">
        <v>3</v>
      </c>
      <c r="EW91" s="0" t="n">
        <v>0</v>
      </c>
      <c r="EX91" s="0" t="n">
        <v>1</v>
      </c>
      <c r="EY91" s="0" t="n">
        <v>0</v>
      </c>
      <c r="EZ91" s="0" t="n">
        <v>2</v>
      </c>
      <c r="FA91" s="0" t="n">
        <v>0</v>
      </c>
      <c r="FB91" s="0" t="n">
        <v>0</v>
      </c>
      <c r="FC91" s="0" t="n">
        <v>1</v>
      </c>
      <c r="FD91" s="0" t="n">
        <v>1</v>
      </c>
      <c r="FE91" s="0" t="n">
        <v>0</v>
      </c>
      <c r="FF91" s="0" t="n">
        <v>0</v>
      </c>
      <c r="FG91" s="0" t="n">
        <v>0</v>
      </c>
      <c r="FH91" s="0" t="n">
        <v>2</v>
      </c>
      <c r="FI91" s="0" t="n">
        <v>5</v>
      </c>
      <c r="FJ91" s="0" t="n">
        <v>0</v>
      </c>
      <c r="FK91" s="0" t="n">
        <v>1</v>
      </c>
      <c r="FL91" s="0" t="n">
        <v>0</v>
      </c>
      <c r="FM91" s="0" t="n">
        <v>0</v>
      </c>
      <c r="FN91" s="0" t="n">
        <v>1</v>
      </c>
      <c r="FO91" s="0" t="n">
        <v>0</v>
      </c>
      <c r="FP91" s="0" t="n">
        <v>0</v>
      </c>
      <c r="FQ91" s="0" t="n">
        <v>0</v>
      </c>
      <c r="FR91" s="0" t="n">
        <v>0</v>
      </c>
      <c r="FS91" s="0" t="n">
        <v>0</v>
      </c>
      <c r="FT91" s="0" t="n">
        <v>0</v>
      </c>
      <c r="FU91" s="0" t="n">
        <v>0</v>
      </c>
      <c r="FV91" s="0" t="n">
        <v>2</v>
      </c>
      <c r="FW91" s="0" t="n">
        <v>6</v>
      </c>
      <c r="FX91" s="0" t="n">
        <v>2</v>
      </c>
      <c r="FY91" s="0" t="n">
        <v>2</v>
      </c>
      <c r="FZ91" s="0" t="n">
        <v>0</v>
      </c>
      <c r="GA91" s="0" t="n">
        <v>0</v>
      </c>
      <c r="GB91" s="0" t="n">
        <v>0</v>
      </c>
      <c r="GC91" s="0" t="n">
        <v>3</v>
      </c>
      <c r="GD91" s="0" t="n">
        <v>1</v>
      </c>
      <c r="GE91" s="0" t="n">
        <v>0</v>
      </c>
      <c r="GF91" s="0" t="n">
        <v>4</v>
      </c>
      <c r="GG91" s="0" t="n">
        <v>2</v>
      </c>
      <c r="GH91" s="0" t="n">
        <v>2</v>
      </c>
      <c r="GI91" s="0" t="n">
        <v>0</v>
      </c>
      <c r="GJ91" s="0" t="n">
        <v>1</v>
      </c>
      <c r="GK91" s="0" t="n">
        <v>0</v>
      </c>
      <c r="GL91" s="0" t="n">
        <v>0</v>
      </c>
      <c r="GM91" s="0" t="n">
        <v>0</v>
      </c>
      <c r="GN91" s="0" t="n">
        <v>4</v>
      </c>
      <c r="GO91" s="0" t="n">
        <v>1</v>
      </c>
      <c r="GP91" s="0" t="n">
        <v>0</v>
      </c>
      <c r="GQ91" s="0" t="n">
        <v>1</v>
      </c>
    </row>
    <row r="92" customFormat="false" ht="12" hidden="false" customHeight="false" outlineLevel="0" collapsed="false">
      <c r="A92" s="0" t="n">
        <v>0</v>
      </c>
      <c r="B92" s="0" t="n">
        <v>0</v>
      </c>
      <c r="C92" s="0" t="n">
        <v>0</v>
      </c>
      <c r="D92" s="0" t="n">
        <v>0</v>
      </c>
      <c r="E92" s="0" t="n">
        <v>0</v>
      </c>
      <c r="F92" s="0" t="n">
        <v>0</v>
      </c>
      <c r="G92" s="0" t="n">
        <v>0</v>
      </c>
      <c r="H92" s="0" t="n">
        <v>0</v>
      </c>
      <c r="I92" s="0" t="n">
        <v>0</v>
      </c>
      <c r="J92" s="0" t="n">
        <v>1</v>
      </c>
      <c r="K92" s="0" t="n">
        <v>0</v>
      </c>
      <c r="L92" s="0" t="n">
        <v>0</v>
      </c>
      <c r="M92" s="0" t="n">
        <v>0</v>
      </c>
      <c r="N92" s="0" t="n">
        <v>0</v>
      </c>
      <c r="O92" s="0" t="n">
        <v>0</v>
      </c>
      <c r="P92" s="0" t="n">
        <v>0</v>
      </c>
      <c r="Q92" s="0" t="n">
        <v>0</v>
      </c>
      <c r="R92" s="0" t="n">
        <v>2</v>
      </c>
      <c r="S92" s="0" t="n">
        <v>0</v>
      </c>
      <c r="T92" s="0" t="n">
        <v>0</v>
      </c>
      <c r="U92" s="0" t="n">
        <v>0</v>
      </c>
      <c r="V92" s="0" t="n">
        <v>0</v>
      </c>
      <c r="W92" s="0" t="n">
        <v>0</v>
      </c>
      <c r="X92" s="0" t="n">
        <v>0</v>
      </c>
      <c r="Y92" s="0" t="n">
        <v>0</v>
      </c>
      <c r="Z92" s="0" t="n">
        <v>0</v>
      </c>
      <c r="AA92" s="0" t="n">
        <v>0</v>
      </c>
      <c r="AB92" s="0" t="n">
        <v>0</v>
      </c>
      <c r="AC92" s="0" t="n">
        <v>0</v>
      </c>
      <c r="AD92" s="0" t="n">
        <v>0</v>
      </c>
      <c r="AE92" s="0" t="n">
        <v>0</v>
      </c>
      <c r="AF92" s="0" t="n">
        <v>0</v>
      </c>
      <c r="AG92" s="0" t="n">
        <v>0</v>
      </c>
      <c r="AH92" s="0" t="n">
        <v>0</v>
      </c>
      <c r="AI92" s="0" t="n">
        <v>0</v>
      </c>
      <c r="AJ92" s="0" t="n">
        <v>0</v>
      </c>
      <c r="AK92" s="0" t="n">
        <v>0</v>
      </c>
      <c r="AL92" s="0" t="n">
        <v>4</v>
      </c>
      <c r="AM92" s="0" t="n">
        <v>0</v>
      </c>
      <c r="AN92" s="0" t="n">
        <v>1</v>
      </c>
      <c r="AO92" s="0" t="n">
        <v>0</v>
      </c>
      <c r="AP92" s="0" t="n">
        <v>0</v>
      </c>
      <c r="AQ92" s="0" t="n">
        <v>0</v>
      </c>
      <c r="AR92" s="0" t="n">
        <v>0</v>
      </c>
      <c r="AS92" s="0" t="n">
        <v>0</v>
      </c>
      <c r="AT92" s="0" t="n">
        <v>0</v>
      </c>
      <c r="AU92" s="0" t="n">
        <v>1</v>
      </c>
      <c r="AV92" s="0" t="n">
        <v>0</v>
      </c>
      <c r="AW92" s="0" t="n">
        <v>0</v>
      </c>
      <c r="AX92" s="0" t="n">
        <v>0</v>
      </c>
      <c r="AY92" s="0" t="n">
        <v>0</v>
      </c>
      <c r="AZ92" s="0" t="n">
        <v>0</v>
      </c>
      <c r="BA92" s="0" t="n">
        <v>0</v>
      </c>
      <c r="BB92" s="0" t="n">
        <v>0</v>
      </c>
      <c r="BC92" s="0" t="n">
        <v>0</v>
      </c>
      <c r="BD92" s="0" t="n">
        <v>0</v>
      </c>
      <c r="BE92" s="0" t="n">
        <v>0</v>
      </c>
      <c r="BF92" s="0" t="n">
        <v>0</v>
      </c>
      <c r="BG92" s="0" t="n">
        <v>0</v>
      </c>
      <c r="BH92" s="0" t="n">
        <v>0</v>
      </c>
      <c r="BI92" s="0" t="n">
        <v>1</v>
      </c>
      <c r="BJ92" s="0" t="n">
        <v>0</v>
      </c>
      <c r="BK92" s="0" t="n">
        <v>1</v>
      </c>
      <c r="BL92" s="0" t="n">
        <v>0</v>
      </c>
      <c r="BM92" s="0" t="n">
        <v>1</v>
      </c>
      <c r="BN92" s="0" t="n">
        <v>1</v>
      </c>
      <c r="BO92" s="0" t="n">
        <v>1</v>
      </c>
      <c r="BP92" s="0" t="n">
        <v>1</v>
      </c>
      <c r="BQ92" s="0" t="n">
        <v>0</v>
      </c>
      <c r="BR92" s="0" t="n">
        <v>0</v>
      </c>
      <c r="BS92" s="0" t="n">
        <v>1</v>
      </c>
      <c r="BT92" s="0" t="n">
        <v>1</v>
      </c>
      <c r="BU92" s="0" t="n">
        <v>1</v>
      </c>
      <c r="BV92" s="0" t="n">
        <v>0</v>
      </c>
      <c r="BW92" s="0" t="n">
        <v>0</v>
      </c>
      <c r="BX92" s="0" t="n">
        <v>0</v>
      </c>
      <c r="BY92" s="0" t="n">
        <v>0</v>
      </c>
      <c r="BZ92" s="0" t="n">
        <v>0</v>
      </c>
      <c r="CA92" s="0" t="n">
        <v>0</v>
      </c>
      <c r="CB92" s="0" t="n">
        <v>0</v>
      </c>
      <c r="CC92" s="0" t="n">
        <v>0</v>
      </c>
      <c r="CD92" s="0" t="n">
        <v>0</v>
      </c>
      <c r="CE92" s="0" t="n">
        <v>3</v>
      </c>
      <c r="CF92" s="0" t="n">
        <v>0</v>
      </c>
      <c r="CG92" s="0" t="n">
        <v>0</v>
      </c>
      <c r="CH92" s="0" t="n">
        <v>0</v>
      </c>
      <c r="CI92" s="0" t="n">
        <v>0</v>
      </c>
      <c r="CJ92" s="0" t="n">
        <v>2</v>
      </c>
      <c r="CK92" s="0" t="n">
        <v>0</v>
      </c>
      <c r="CL92" s="0" t="n">
        <v>0</v>
      </c>
      <c r="CM92" s="0" t="n">
        <v>0</v>
      </c>
      <c r="CN92" s="0" t="n">
        <v>0</v>
      </c>
      <c r="CO92" s="0" t="n">
        <v>0</v>
      </c>
      <c r="CP92" s="0" t="n">
        <v>1</v>
      </c>
      <c r="CQ92" s="0" t="n">
        <v>0</v>
      </c>
      <c r="CR92" s="0" t="n">
        <v>0</v>
      </c>
      <c r="CS92" s="0" t="n">
        <v>0</v>
      </c>
      <c r="CT92" s="0" t="n">
        <v>0</v>
      </c>
      <c r="CU92" s="0" t="n">
        <v>0</v>
      </c>
      <c r="CV92" s="0" t="n">
        <v>0</v>
      </c>
      <c r="CW92" s="0" t="n">
        <v>1</v>
      </c>
      <c r="CX92" s="0" t="n">
        <v>0</v>
      </c>
      <c r="CY92" s="0" t="n">
        <v>2</v>
      </c>
      <c r="CZ92" s="0" t="n">
        <v>0</v>
      </c>
      <c r="DA92" s="0" t="n">
        <v>2</v>
      </c>
      <c r="DB92" s="0" t="n">
        <v>0</v>
      </c>
      <c r="DC92" s="0" t="n">
        <v>0</v>
      </c>
      <c r="DD92" s="0" t="n">
        <v>0</v>
      </c>
      <c r="DE92" s="0" t="n">
        <v>0</v>
      </c>
      <c r="DF92" s="0" t="n">
        <v>0</v>
      </c>
      <c r="DG92" s="0" t="n">
        <v>0</v>
      </c>
      <c r="DH92" s="0" t="n">
        <v>0</v>
      </c>
      <c r="DI92" s="0" t="n">
        <v>0</v>
      </c>
      <c r="DJ92" s="0" t="n">
        <v>0</v>
      </c>
      <c r="DK92" s="0" t="n">
        <v>0</v>
      </c>
      <c r="DL92" s="0" t="n">
        <v>0</v>
      </c>
      <c r="DM92" s="0" t="n">
        <v>0</v>
      </c>
      <c r="DN92" s="0" t="n">
        <v>0</v>
      </c>
      <c r="DO92" s="0" t="n">
        <v>0</v>
      </c>
      <c r="DP92" s="0" t="n">
        <v>0</v>
      </c>
      <c r="DQ92" s="0" t="n">
        <v>0</v>
      </c>
      <c r="DR92" s="0" t="n">
        <v>1</v>
      </c>
      <c r="DS92" s="0" t="n">
        <v>0</v>
      </c>
      <c r="DT92" s="0" t="n">
        <v>0</v>
      </c>
      <c r="DU92" s="0" t="n">
        <v>0</v>
      </c>
      <c r="DV92" s="0" t="n">
        <v>0</v>
      </c>
      <c r="DW92" s="0" t="n">
        <v>0</v>
      </c>
      <c r="DX92" s="0" t="n">
        <v>0</v>
      </c>
      <c r="DY92" s="0" t="n">
        <v>0</v>
      </c>
      <c r="DZ92" s="0" t="n">
        <v>0</v>
      </c>
      <c r="EA92" s="0" t="n">
        <v>0</v>
      </c>
      <c r="EB92" s="0" t="n">
        <v>0</v>
      </c>
      <c r="EC92" s="0" t="n">
        <v>0</v>
      </c>
      <c r="ED92" s="0" t="n">
        <v>0</v>
      </c>
      <c r="EE92" s="0" t="n">
        <v>0</v>
      </c>
      <c r="EF92" s="0" t="n">
        <v>0</v>
      </c>
      <c r="EG92" s="0" t="n">
        <v>0</v>
      </c>
      <c r="EH92" s="0" t="n">
        <v>0</v>
      </c>
      <c r="EI92" s="0" t="n">
        <v>0</v>
      </c>
      <c r="EJ92" s="0" t="n">
        <v>0</v>
      </c>
      <c r="EK92" s="0" t="n">
        <v>0</v>
      </c>
      <c r="EL92" s="0" t="n">
        <v>0</v>
      </c>
      <c r="EM92" s="0" t="n">
        <v>0</v>
      </c>
      <c r="EN92" s="0" t="n">
        <v>0</v>
      </c>
      <c r="EO92" s="0" t="n">
        <v>0</v>
      </c>
      <c r="EP92" s="0" t="n">
        <v>2</v>
      </c>
      <c r="EQ92" s="0" t="n">
        <v>0</v>
      </c>
      <c r="ER92" s="0" t="n">
        <v>0</v>
      </c>
      <c r="ES92" s="0" t="n">
        <v>0</v>
      </c>
      <c r="ET92" s="0" t="n">
        <v>0</v>
      </c>
      <c r="EU92" s="0" t="n">
        <v>0</v>
      </c>
      <c r="EV92" s="0" t="n">
        <v>0</v>
      </c>
      <c r="EW92" s="0" t="n">
        <v>0</v>
      </c>
      <c r="EX92" s="0" t="n">
        <v>0</v>
      </c>
      <c r="EY92" s="0" t="n">
        <v>1</v>
      </c>
      <c r="EZ92" s="0" t="n">
        <v>0</v>
      </c>
      <c r="FA92" s="0" t="n">
        <v>0</v>
      </c>
      <c r="FB92" s="0" t="n">
        <v>0</v>
      </c>
      <c r="FC92" s="0" t="n">
        <v>1</v>
      </c>
      <c r="FD92" s="0" t="n">
        <v>1</v>
      </c>
      <c r="FE92" s="0" t="n">
        <v>0</v>
      </c>
      <c r="FF92" s="0" t="n">
        <v>0</v>
      </c>
      <c r="FG92" s="0" t="n">
        <v>0</v>
      </c>
      <c r="FH92" s="0" t="n">
        <v>0</v>
      </c>
      <c r="FI92" s="0" t="n">
        <v>0</v>
      </c>
      <c r="FJ92" s="0" t="n">
        <v>0</v>
      </c>
      <c r="FK92" s="0" t="n">
        <v>0</v>
      </c>
      <c r="FL92" s="0" t="n">
        <v>0</v>
      </c>
      <c r="FM92" s="0" t="n">
        <v>0</v>
      </c>
      <c r="FN92" s="0" t="n">
        <v>1</v>
      </c>
      <c r="FO92" s="0" t="n">
        <v>2</v>
      </c>
      <c r="FP92" s="0" t="n">
        <v>0</v>
      </c>
      <c r="FQ92" s="0" t="n">
        <v>2</v>
      </c>
      <c r="FR92" s="0" t="n">
        <v>0</v>
      </c>
      <c r="FS92" s="0" t="n">
        <v>2</v>
      </c>
      <c r="FT92" s="0" t="n">
        <v>4</v>
      </c>
      <c r="FU92" s="0" t="n">
        <v>2</v>
      </c>
      <c r="FV92" s="0" t="n">
        <v>1</v>
      </c>
      <c r="FW92" s="0" t="n">
        <v>0</v>
      </c>
      <c r="FX92" s="0" t="n">
        <v>0</v>
      </c>
      <c r="FY92" s="0" t="n">
        <v>0</v>
      </c>
      <c r="FZ92" s="0" t="n">
        <v>1</v>
      </c>
      <c r="GA92" s="0" t="n">
        <v>0</v>
      </c>
      <c r="GB92" s="0" t="n">
        <v>2</v>
      </c>
      <c r="GC92" s="0" t="n">
        <v>0</v>
      </c>
      <c r="GD92" s="0" t="n">
        <v>0</v>
      </c>
      <c r="GE92" s="0" t="n">
        <v>0</v>
      </c>
      <c r="GF92" s="0" t="n">
        <v>3</v>
      </c>
      <c r="GG92" s="0" t="n">
        <v>0</v>
      </c>
      <c r="GH92" s="0" t="n">
        <v>0</v>
      </c>
      <c r="GI92" s="0" t="n">
        <v>0</v>
      </c>
      <c r="GJ92" s="0" t="n">
        <v>0</v>
      </c>
      <c r="GK92" s="0" t="n">
        <v>0</v>
      </c>
      <c r="GL92" s="0" t="n">
        <v>0</v>
      </c>
      <c r="GM92" s="0" t="n">
        <v>0</v>
      </c>
      <c r="GN92" s="0" t="n">
        <v>1</v>
      </c>
      <c r="GO92" s="0" t="n">
        <v>0</v>
      </c>
      <c r="GP92" s="0" t="n">
        <v>0</v>
      </c>
      <c r="GQ92" s="0" t="n">
        <v>1</v>
      </c>
    </row>
    <row r="93" customFormat="false" ht="12" hidden="false" customHeight="false" outlineLevel="0" collapsed="false">
      <c r="A93" s="0" t="n">
        <v>0</v>
      </c>
      <c r="B93" s="0" t="n">
        <v>0</v>
      </c>
      <c r="C93" s="0" t="n">
        <v>0</v>
      </c>
      <c r="D93" s="0" t="n">
        <v>0</v>
      </c>
      <c r="E93" s="0" t="n">
        <v>0</v>
      </c>
      <c r="F93" s="0" t="n">
        <v>2</v>
      </c>
      <c r="G93" s="0" t="n">
        <v>0</v>
      </c>
      <c r="H93" s="0" t="n">
        <v>0</v>
      </c>
      <c r="I93" s="0" t="n">
        <v>0</v>
      </c>
      <c r="J93" s="0" t="n">
        <v>2</v>
      </c>
      <c r="K93" s="0" t="n">
        <v>0</v>
      </c>
      <c r="L93" s="0" t="n">
        <v>0</v>
      </c>
      <c r="M93" s="0" t="n">
        <v>0</v>
      </c>
      <c r="N93" s="0" t="n">
        <v>0</v>
      </c>
      <c r="O93" s="0" t="n">
        <v>0</v>
      </c>
      <c r="P93" s="0" t="n">
        <v>0</v>
      </c>
      <c r="Q93" s="0" t="n">
        <v>0</v>
      </c>
      <c r="R93" s="0" t="n">
        <v>1</v>
      </c>
      <c r="S93" s="0" t="n">
        <v>0</v>
      </c>
      <c r="T93" s="0" t="n">
        <v>0</v>
      </c>
      <c r="U93" s="0" t="n">
        <v>0</v>
      </c>
      <c r="V93" s="0" t="n">
        <v>0</v>
      </c>
      <c r="W93" s="0" t="n">
        <v>0</v>
      </c>
      <c r="X93" s="0" t="n">
        <v>0</v>
      </c>
      <c r="Y93" s="0" t="n">
        <v>0</v>
      </c>
      <c r="Z93" s="0" t="n">
        <v>0</v>
      </c>
      <c r="AA93" s="0" t="n">
        <v>0</v>
      </c>
      <c r="AB93" s="0" t="n">
        <v>0</v>
      </c>
      <c r="AC93" s="0" t="n">
        <v>0</v>
      </c>
      <c r="AD93" s="0" t="n">
        <v>0</v>
      </c>
      <c r="AE93" s="0" t="n">
        <v>0</v>
      </c>
      <c r="AF93" s="0" t="n">
        <v>2</v>
      </c>
      <c r="AG93" s="0" t="n">
        <v>0</v>
      </c>
      <c r="AH93" s="0" t="n">
        <v>2</v>
      </c>
      <c r="AI93" s="0" t="n">
        <v>0</v>
      </c>
      <c r="AJ93" s="0" t="n">
        <v>0</v>
      </c>
      <c r="AK93" s="0" t="n">
        <v>1</v>
      </c>
      <c r="AL93" s="0" t="n">
        <v>3</v>
      </c>
      <c r="AM93" s="0" t="n">
        <v>1</v>
      </c>
      <c r="AN93" s="0" t="n">
        <v>3</v>
      </c>
      <c r="AO93" s="0" t="n">
        <v>0</v>
      </c>
      <c r="AP93" s="0" t="n">
        <v>0</v>
      </c>
      <c r="AQ93" s="0" t="n">
        <v>1</v>
      </c>
      <c r="AR93" s="0" t="n">
        <v>0</v>
      </c>
      <c r="AS93" s="0" t="n">
        <v>0</v>
      </c>
      <c r="AT93" s="0" t="n">
        <v>0</v>
      </c>
      <c r="AU93" s="0" t="n">
        <v>1</v>
      </c>
      <c r="AV93" s="0" t="n">
        <v>0</v>
      </c>
      <c r="AW93" s="0" t="n">
        <v>0</v>
      </c>
      <c r="AX93" s="0" t="n">
        <v>1</v>
      </c>
      <c r="AY93" s="0" t="n">
        <v>0</v>
      </c>
      <c r="AZ93" s="0" t="n">
        <v>0</v>
      </c>
      <c r="BA93" s="0" t="n">
        <v>0</v>
      </c>
      <c r="BB93" s="0" t="n">
        <v>0</v>
      </c>
      <c r="BC93" s="0" t="n">
        <v>0</v>
      </c>
      <c r="BD93" s="0" t="n">
        <v>0</v>
      </c>
      <c r="BE93" s="0" t="n">
        <v>0</v>
      </c>
      <c r="BF93" s="0" t="n">
        <v>0</v>
      </c>
      <c r="BG93" s="0" t="n">
        <v>1</v>
      </c>
      <c r="BH93" s="0" t="n">
        <v>0</v>
      </c>
      <c r="BI93" s="0" t="n">
        <v>2</v>
      </c>
      <c r="BJ93" s="0" t="n">
        <v>0</v>
      </c>
      <c r="BK93" s="0" t="n">
        <v>2</v>
      </c>
      <c r="BL93" s="0" t="n">
        <v>0</v>
      </c>
      <c r="BM93" s="0" t="n">
        <v>0</v>
      </c>
      <c r="BN93" s="0" t="n">
        <v>2</v>
      </c>
      <c r="BO93" s="0" t="n">
        <v>2</v>
      </c>
      <c r="BP93" s="0" t="n">
        <v>2</v>
      </c>
      <c r="BQ93" s="0" t="n">
        <v>1</v>
      </c>
      <c r="BR93" s="0" t="n">
        <v>1</v>
      </c>
      <c r="BS93" s="0" t="n">
        <v>0</v>
      </c>
      <c r="BT93" s="0" t="n">
        <v>2</v>
      </c>
      <c r="BU93" s="0" t="n">
        <v>2</v>
      </c>
      <c r="BV93" s="0" t="n">
        <v>0</v>
      </c>
      <c r="BW93" s="0" t="n">
        <v>0</v>
      </c>
      <c r="BX93" s="0" t="n">
        <v>0</v>
      </c>
      <c r="BY93" s="0" t="n">
        <v>1</v>
      </c>
      <c r="BZ93" s="0" t="n">
        <v>0</v>
      </c>
      <c r="CA93" s="0" t="n">
        <v>0</v>
      </c>
      <c r="CB93" s="0" t="n">
        <v>1</v>
      </c>
      <c r="CC93" s="0" t="n">
        <v>0</v>
      </c>
      <c r="CD93" s="0" t="n">
        <v>0</v>
      </c>
      <c r="CE93" s="0" t="n">
        <v>3</v>
      </c>
      <c r="CF93" s="0" t="n">
        <v>1</v>
      </c>
      <c r="CG93" s="0" t="n">
        <v>1</v>
      </c>
      <c r="CH93" s="0" t="n">
        <v>0</v>
      </c>
      <c r="CI93" s="0" t="n">
        <v>0</v>
      </c>
      <c r="CJ93" s="0" t="n">
        <v>0</v>
      </c>
      <c r="CK93" s="0" t="n">
        <v>0</v>
      </c>
      <c r="CL93" s="0" t="n">
        <v>0</v>
      </c>
      <c r="CM93" s="0" t="n">
        <v>0</v>
      </c>
      <c r="CN93" s="0" t="n">
        <v>0</v>
      </c>
      <c r="CO93" s="0" t="n">
        <v>0</v>
      </c>
      <c r="CP93" s="0" t="n">
        <v>0</v>
      </c>
      <c r="CQ93" s="0" t="n">
        <v>0</v>
      </c>
      <c r="CR93" s="0" t="n">
        <v>0</v>
      </c>
      <c r="CS93" s="0" t="n">
        <v>0</v>
      </c>
      <c r="CT93" s="0" t="n">
        <v>2</v>
      </c>
      <c r="CU93" s="0" t="n">
        <v>0</v>
      </c>
      <c r="CV93" s="0" t="n">
        <v>0</v>
      </c>
      <c r="CW93" s="0" t="n">
        <v>0</v>
      </c>
      <c r="CX93" s="0" t="n">
        <v>0</v>
      </c>
      <c r="CY93" s="0" t="n">
        <v>1</v>
      </c>
      <c r="CZ93" s="0" t="n">
        <v>0</v>
      </c>
      <c r="DA93" s="0" t="n">
        <v>1</v>
      </c>
      <c r="DB93" s="0" t="n">
        <v>1</v>
      </c>
      <c r="DC93" s="0" t="n">
        <v>0</v>
      </c>
      <c r="DD93" s="0" t="n">
        <v>0</v>
      </c>
      <c r="DE93" s="0" t="n">
        <v>0</v>
      </c>
      <c r="DF93" s="0" t="n">
        <v>0</v>
      </c>
      <c r="DG93" s="0" t="n">
        <v>0</v>
      </c>
      <c r="DH93" s="0" t="n">
        <v>0</v>
      </c>
      <c r="DI93" s="0" t="n">
        <v>0</v>
      </c>
      <c r="DJ93" s="0" t="n">
        <v>0</v>
      </c>
      <c r="DK93" s="0" t="n">
        <v>0</v>
      </c>
      <c r="DL93" s="0" t="n">
        <v>1</v>
      </c>
      <c r="DM93" s="0" t="n">
        <v>0</v>
      </c>
      <c r="DN93" s="0" t="n">
        <v>0</v>
      </c>
      <c r="DO93" s="0" t="n">
        <v>1</v>
      </c>
      <c r="DP93" s="0" t="n">
        <v>0</v>
      </c>
      <c r="DQ93" s="0" t="n">
        <v>0</v>
      </c>
      <c r="DR93" s="0" t="n">
        <v>1</v>
      </c>
      <c r="DS93" s="0" t="n">
        <v>0</v>
      </c>
      <c r="DT93" s="0" t="n">
        <v>0</v>
      </c>
      <c r="DU93" s="0" t="n">
        <v>0</v>
      </c>
      <c r="DV93" s="0" t="n">
        <v>3</v>
      </c>
      <c r="DW93" s="0" t="n">
        <v>0</v>
      </c>
      <c r="DX93" s="0" t="n">
        <v>0</v>
      </c>
      <c r="DY93" s="0" t="n">
        <v>0</v>
      </c>
      <c r="DZ93" s="0" t="n">
        <v>0</v>
      </c>
      <c r="EA93" s="0" t="n">
        <v>0</v>
      </c>
      <c r="EB93" s="0" t="n">
        <v>0</v>
      </c>
      <c r="EC93" s="0" t="n">
        <v>0</v>
      </c>
      <c r="ED93" s="0" t="n">
        <v>0</v>
      </c>
      <c r="EE93" s="0" t="n">
        <v>0</v>
      </c>
      <c r="EF93" s="0" t="n">
        <v>1</v>
      </c>
      <c r="EG93" s="0" t="n">
        <v>0</v>
      </c>
      <c r="EH93" s="0" t="n">
        <v>0</v>
      </c>
      <c r="EI93" s="0" t="n">
        <v>0</v>
      </c>
      <c r="EJ93" s="0" t="n">
        <v>0</v>
      </c>
      <c r="EK93" s="0" t="n">
        <v>0</v>
      </c>
      <c r="EL93" s="0" t="n">
        <v>0</v>
      </c>
      <c r="EM93" s="0" t="n">
        <v>0</v>
      </c>
      <c r="EN93" s="0" t="n">
        <v>0</v>
      </c>
      <c r="EO93" s="0" t="n">
        <v>0</v>
      </c>
      <c r="EP93" s="0" t="n">
        <v>1</v>
      </c>
      <c r="EQ93" s="0" t="n">
        <v>1</v>
      </c>
      <c r="ER93" s="0" t="n">
        <v>0</v>
      </c>
      <c r="ES93" s="0" t="n">
        <v>0</v>
      </c>
      <c r="ET93" s="0" t="n">
        <v>2</v>
      </c>
      <c r="EU93" s="0" t="n">
        <v>0</v>
      </c>
      <c r="EV93" s="0" t="n">
        <v>3</v>
      </c>
      <c r="EW93" s="0" t="n">
        <v>0</v>
      </c>
      <c r="EX93" s="0" t="n">
        <v>0</v>
      </c>
      <c r="EY93" s="0" t="n">
        <v>0</v>
      </c>
      <c r="EZ93" s="0" t="n">
        <v>0</v>
      </c>
      <c r="FA93" s="0" t="n">
        <v>0</v>
      </c>
      <c r="FB93" s="0" t="n">
        <v>0</v>
      </c>
      <c r="FC93" s="0" t="n">
        <v>1</v>
      </c>
      <c r="FD93" s="0" t="n">
        <v>0</v>
      </c>
      <c r="FE93" s="0" t="n">
        <v>0</v>
      </c>
      <c r="FF93" s="0" t="n">
        <v>0</v>
      </c>
      <c r="FG93" s="0" t="n">
        <v>0</v>
      </c>
      <c r="FH93" s="0" t="n">
        <v>1</v>
      </c>
      <c r="FI93" s="0" t="n">
        <v>1</v>
      </c>
      <c r="FJ93" s="0" t="n">
        <v>0</v>
      </c>
      <c r="FK93" s="0" t="n">
        <v>1</v>
      </c>
      <c r="FL93" s="0" t="n">
        <v>0</v>
      </c>
      <c r="FM93" s="0" t="n">
        <v>0</v>
      </c>
      <c r="FN93" s="0" t="n">
        <v>0</v>
      </c>
      <c r="FO93" s="0" t="n">
        <v>0</v>
      </c>
      <c r="FP93" s="0" t="n">
        <v>0</v>
      </c>
      <c r="FQ93" s="0" t="n">
        <v>3</v>
      </c>
      <c r="FR93" s="0" t="n">
        <v>0</v>
      </c>
      <c r="FS93" s="0" t="n">
        <v>1</v>
      </c>
      <c r="FT93" s="0" t="n">
        <v>8</v>
      </c>
      <c r="FU93" s="0" t="n">
        <v>0</v>
      </c>
      <c r="FV93" s="0" t="n">
        <v>1</v>
      </c>
      <c r="FW93" s="0" t="n">
        <v>1</v>
      </c>
      <c r="FX93" s="0" t="n">
        <v>1</v>
      </c>
      <c r="FY93" s="0" t="n">
        <v>0</v>
      </c>
      <c r="FZ93" s="0" t="n">
        <v>0</v>
      </c>
      <c r="GA93" s="0" t="n">
        <v>0</v>
      </c>
      <c r="GB93" s="0" t="n">
        <v>2</v>
      </c>
      <c r="GC93" s="0" t="n">
        <v>1</v>
      </c>
      <c r="GD93" s="0" t="n">
        <v>0</v>
      </c>
      <c r="GE93" s="0" t="n">
        <v>0</v>
      </c>
      <c r="GF93" s="0" t="n">
        <v>6</v>
      </c>
      <c r="GG93" s="0" t="n">
        <v>0</v>
      </c>
      <c r="GH93" s="0" t="n">
        <v>0</v>
      </c>
      <c r="GI93" s="0" t="n">
        <v>0</v>
      </c>
      <c r="GJ93" s="0" t="n">
        <v>0</v>
      </c>
      <c r="GK93" s="0" t="n">
        <v>0</v>
      </c>
      <c r="GL93" s="0" t="n">
        <v>1</v>
      </c>
      <c r="GM93" s="0" t="n">
        <v>0</v>
      </c>
      <c r="GN93" s="0" t="n">
        <v>0</v>
      </c>
      <c r="GO93" s="0" t="n">
        <v>0</v>
      </c>
      <c r="GP93" s="0" t="n">
        <v>0</v>
      </c>
      <c r="GQ93" s="0" t="n">
        <v>1</v>
      </c>
    </row>
    <row r="94" customFormat="false" ht="12" hidden="false" customHeight="false" outlineLevel="0" collapsed="false">
      <c r="A94" s="0" t="n">
        <v>7</v>
      </c>
      <c r="B94" s="0" t="n">
        <v>0</v>
      </c>
      <c r="C94" s="0" t="n">
        <v>0</v>
      </c>
      <c r="D94" s="0" t="n">
        <v>2</v>
      </c>
      <c r="E94" s="0" t="n">
        <v>0</v>
      </c>
      <c r="F94" s="0" t="n">
        <v>3</v>
      </c>
      <c r="G94" s="0" t="n">
        <v>0</v>
      </c>
      <c r="H94" s="0" t="n">
        <v>0</v>
      </c>
      <c r="I94" s="0" t="n">
        <v>0</v>
      </c>
      <c r="J94" s="0" t="n">
        <v>2</v>
      </c>
      <c r="K94" s="0" t="n">
        <v>0</v>
      </c>
      <c r="L94" s="0" t="n">
        <v>0</v>
      </c>
      <c r="M94" s="0" t="n">
        <v>1</v>
      </c>
      <c r="N94" s="0" t="n">
        <v>5</v>
      </c>
      <c r="O94" s="0" t="n">
        <v>1</v>
      </c>
      <c r="P94" s="0" t="n">
        <v>1</v>
      </c>
      <c r="Q94" s="0" t="n">
        <v>0</v>
      </c>
      <c r="R94" s="0" t="n">
        <v>3</v>
      </c>
      <c r="S94" s="0" t="n">
        <v>0</v>
      </c>
      <c r="T94" s="0" t="n">
        <v>0</v>
      </c>
      <c r="U94" s="0" t="n">
        <v>0</v>
      </c>
      <c r="V94" s="0" t="n">
        <v>0</v>
      </c>
      <c r="W94" s="0" t="n">
        <v>0</v>
      </c>
      <c r="X94" s="0" t="n">
        <v>0</v>
      </c>
      <c r="Y94" s="0" t="n">
        <v>0</v>
      </c>
      <c r="Z94" s="0" t="n">
        <v>0</v>
      </c>
      <c r="AA94" s="0" t="n">
        <v>0</v>
      </c>
      <c r="AB94" s="0" t="n">
        <v>0</v>
      </c>
      <c r="AC94" s="0" t="n">
        <v>0</v>
      </c>
      <c r="AD94" s="0" t="n">
        <v>0</v>
      </c>
      <c r="AE94" s="0" t="n">
        <v>0</v>
      </c>
      <c r="AF94" s="0" t="n">
        <v>1</v>
      </c>
      <c r="AG94" s="0" t="n">
        <v>0</v>
      </c>
      <c r="AH94" s="0" t="n">
        <v>3</v>
      </c>
      <c r="AI94" s="0" t="n">
        <v>0</v>
      </c>
      <c r="AJ94" s="0" t="n">
        <v>0</v>
      </c>
      <c r="AK94" s="0" t="n">
        <v>1</v>
      </c>
      <c r="AL94" s="0" t="n">
        <v>5</v>
      </c>
      <c r="AM94" s="0" t="n">
        <v>4</v>
      </c>
      <c r="AN94" s="0" t="n">
        <v>3</v>
      </c>
      <c r="AO94" s="0" t="n">
        <v>4</v>
      </c>
      <c r="AP94" s="0" t="n">
        <v>1</v>
      </c>
      <c r="AQ94" s="0" t="n">
        <v>1</v>
      </c>
      <c r="AR94" s="0" t="n">
        <v>0</v>
      </c>
      <c r="AS94" s="0" t="n">
        <v>1</v>
      </c>
      <c r="AT94" s="0" t="n">
        <v>0</v>
      </c>
      <c r="AU94" s="0" t="n">
        <v>1</v>
      </c>
      <c r="AV94" s="0" t="n">
        <v>1</v>
      </c>
      <c r="AW94" s="0" t="n">
        <v>0</v>
      </c>
      <c r="AX94" s="0" t="n">
        <v>2</v>
      </c>
      <c r="AY94" s="0" t="n">
        <v>4</v>
      </c>
      <c r="AZ94" s="0" t="n">
        <v>1</v>
      </c>
      <c r="BA94" s="0" t="n">
        <v>0</v>
      </c>
      <c r="BB94" s="0" t="n">
        <v>1</v>
      </c>
      <c r="BC94" s="0" t="n">
        <v>0</v>
      </c>
      <c r="BD94" s="0" t="n">
        <v>0</v>
      </c>
      <c r="BE94" s="0" t="n">
        <v>1</v>
      </c>
      <c r="BF94" s="0" t="n">
        <v>1</v>
      </c>
      <c r="BG94" s="0" t="n">
        <v>9</v>
      </c>
      <c r="BH94" s="0" t="n">
        <v>3</v>
      </c>
      <c r="BI94" s="0" t="n">
        <v>3</v>
      </c>
      <c r="BJ94" s="0" t="n">
        <v>0</v>
      </c>
      <c r="BK94" s="0" t="n">
        <v>7</v>
      </c>
      <c r="BL94" s="0" t="n">
        <v>3</v>
      </c>
      <c r="BM94" s="0" t="n">
        <v>1</v>
      </c>
      <c r="BN94" s="0" t="n">
        <v>2</v>
      </c>
      <c r="BO94" s="0" t="n">
        <v>4</v>
      </c>
      <c r="BP94" s="0" t="n">
        <v>5</v>
      </c>
      <c r="BQ94" s="0" t="n">
        <v>0</v>
      </c>
      <c r="BR94" s="0" t="n">
        <v>1</v>
      </c>
      <c r="BS94" s="0" t="n">
        <v>1</v>
      </c>
      <c r="BT94" s="0" t="n">
        <v>1</v>
      </c>
      <c r="BU94" s="0" t="n">
        <v>0</v>
      </c>
      <c r="BV94" s="0" t="n">
        <v>0</v>
      </c>
      <c r="BW94" s="0" t="n">
        <v>0</v>
      </c>
      <c r="BX94" s="0" t="n">
        <v>1</v>
      </c>
      <c r="BY94" s="0" t="n">
        <v>2</v>
      </c>
      <c r="BZ94" s="0" t="n">
        <v>1</v>
      </c>
      <c r="CA94" s="0" t="n">
        <v>4</v>
      </c>
      <c r="CB94" s="0" t="n">
        <v>1</v>
      </c>
      <c r="CC94" s="0" t="n">
        <v>0</v>
      </c>
      <c r="CD94" s="0" t="n">
        <v>0</v>
      </c>
      <c r="CE94" s="0" t="n">
        <v>4</v>
      </c>
      <c r="CF94" s="0" t="n">
        <v>3</v>
      </c>
      <c r="CG94" s="0" t="n">
        <v>1</v>
      </c>
      <c r="CH94" s="0" t="n">
        <v>2</v>
      </c>
      <c r="CI94" s="0" t="n">
        <v>2</v>
      </c>
      <c r="CJ94" s="0" t="n">
        <v>2</v>
      </c>
      <c r="CK94" s="0" t="n">
        <v>1</v>
      </c>
      <c r="CL94" s="0" t="n">
        <v>1</v>
      </c>
      <c r="CM94" s="0" t="n">
        <v>1</v>
      </c>
      <c r="CN94" s="0" t="n">
        <v>1</v>
      </c>
      <c r="CO94" s="0" t="n">
        <v>2</v>
      </c>
      <c r="CP94" s="0" t="n">
        <v>1</v>
      </c>
      <c r="CQ94" s="0" t="n">
        <v>0</v>
      </c>
      <c r="CR94" s="0" t="n">
        <v>0</v>
      </c>
      <c r="CS94" s="0" t="n">
        <v>0</v>
      </c>
      <c r="CT94" s="0" t="n">
        <v>1</v>
      </c>
      <c r="CU94" s="0" t="n">
        <v>0</v>
      </c>
      <c r="CV94" s="0" t="n">
        <v>0</v>
      </c>
      <c r="CW94" s="0" t="n">
        <v>0</v>
      </c>
      <c r="CX94" s="0" t="n">
        <v>0</v>
      </c>
      <c r="CY94" s="0" t="n">
        <v>2</v>
      </c>
      <c r="CZ94" s="0" t="n">
        <v>0</v>
      </c>
      <c r="DA94" s="0" t="n">
        <v>1</v>
      </c>
      <c r="DB94" s="0" t="n">
        <v>1</v>
      </c>
      <c r="DC94" s="0" t="n">
        <v>0</v>
      </c>
      <c r="DD94" s="0" t="n">
        <v>0</v>
      </c>
      <c r="DE94" s="0" t="n">
        <v>0</v>
      </c>
      <c r="DF94" s="0" t="n">
        <v>0</v>
      </c>
      <c r="DG94" s="0" t="n">
        <v>0</v>
      </c>
      <c r="DH94" s="0" t="n">
        <v>0</v>
      </c>
      <c r="DI94" s="0" t="n">
        <v>0</v>
      </c>
      <c r="DJ94" s="0" t="n">
        <v>0</v>
      </c>
      <c r="DK94" s="0" t="n">
        <v>0</v>
      </c>
      <c r="DL94" s="0" t="n">
        <v>1</v>
      </c>
      <c r="DM94" s="0" t="n">
        <v>0</v>
      </c>
      <c r="DN94" s="0" t="n">
        <v>0</v>
      </c>
      <c r="DO94" s="0" t="n">
        <v>1</v>
      </c>
      <c r="DP94" s="0" t="n">
        <v>0</v>
      </c>
      <c r="DQ94" s="0" t="n">
        <v>0</v>
      </c>
      <c r="DR94" s="0" t="n">
        <v>4</v>
      </c>
      <c r="DS94" s="0" t="n">
        <v>0</v>
      </c>
      <c r="DT94" s="0" t="n">
        <v>1</v>
      </c>
      <c r="DU94" s="0" t="n">
        <v>0</v>
      </c>
      <c r="DV94" s="0" t="n">
        <v>4</v>
      </c>
      <c r="DW94" s="0" t="n">
        <v>0</v>
      </c>
      <c r="DX94" s="0" t="n">
        <v>9</v>
      </c>
      <c r="DY94" s="0" t="n">
        <v>0</v>
      </c>
      <c r="DZ94" s="0" t="n">
        <v>0</v>
      </c>
      <c r="EA94" s="0" t="n">
        <v>0</v>
      </c>
      <c r="EB94" s="0" t="n">
        <v>0</v>
      </c>
      <c r="EC94" s="0" t="n">
        <v>0</v>
      </c>
      <c r="ED94" s="0" t="n">
        <v>0</v>
      </c>
      <c r="EE94" s="0" t="n">
        <v>0</v>
      </c>
      <c r="EF94" s="0" t="n">
        <v>0</v>
      </c>
      <c r="EG94" s="0" t="n">
        <v>0</v>
      </c>
      <c r="EH94" s="0" t="n">
        <v>0</v>
      </c>
      <c r="EI94" s="0" t="n">
        <v>1</v>
      </c>
      <c r="EJ94" s="0" t="n">
        <v>5</v>
      </c>
      <c r="EK94" s="0" t="n">
        <v>1</v>
      </c>
      <c r="EL94" s="0" t="n">
        <v>2</v>
      </c>
      <c r="EM94" s="0" t="n">
        <v>0</v>
      </c>
      <c r="EN94" s="0" t="n">
        <v>0</v>
      </c>
      <c r="EO94" s="0" t="n">
        <v>0</v>
      </c>
      <c r="EP94" s="0" t="n">
        <v>3</v>
      </c>
      <c r="EQ94" s="0" t="n">
        <v>2</v>
      </c>
      <c r="ER94" s="0" t="n">
        <v>0</v>
      </c>
      <c r="ES94" s="0" t="n">
        <v>0</v>
      </c>
      <c r="ET94" s="0" t="n">
        <v>3</v>
      </c>
      <c r="EU94" s="0" t="n">
        <v>0</v>
      </c>
      <c r="EV94" s="0" t="n">
        <v>3</v>
      </c>
      <c r="EW94" s="0" t="n">
        <v>0</v>
      </c>
      <c r="EX94" s="0" t="n">
        <v>1</v>
      </c>
      <c r="EY94" s="0" t="n">
        <v>1</v>
      </c>
      <c r="EZ94" s="0" t="n">
        <v>0</v>
      </c>
      <c r="FA94" s="0" t="n">
        <v>0</v>
      </c>
      <c r="FB94" s="0" t="n">
        <v>1</v>
      </c>
      <c r="FC94" s="0" t="n">
        <v>2</v>
      </c>
      <c r="FD94" s="0" t="n">
        <v>0</v>
      </c>
      <c r="FE94" s="0" t="n">
        <v>0</v>
      </c>
      <c r="FF94" s="0" t="n">
        <v>0</v>
      </c>
      <c r="FG94" s="0" t="n">
        <v>1</v>
      </c>
      <c r="FH94" s="0" t="n">
        <v>0</v>
      </c>
      <c r="FI94" s="0" t="n">
        <v>2</v>
      </c>
      <c r="FJ94" s="0" t="n">
        <v>0</v>
      </c>
      <c r="FK94" s="0" t="n">
        <v>1</v>
      </c>
      <c r="FL94" s="0" t="n">
        <v>0</v>
      </c>
      <c r="FM94" s="0" t="n">
        <v>0</v>
      </c>
      <c r="FN94" s="0" t="n">
        <v>1</v>
      </c>
      <c r="FO94" s="0" t="n">
        <v>0</v>
      </c>
      <c r="FP94" s="0" t="n">
        <v>0</v>
      </c>
      <c r="FQ94" s="0" t="n">
        <v>3</v>
      </c>
      <c r="FR94" s="0" t="n">
        <v>2</v>
      </c>
      <c r="FS94" s="0" t="n">
        <v>2</v>
      </c>
      <c r="FT94" s="0" t="n">
        <v>8</v>
      </c>
      <c r="FU94" s="0" t="n">
        <v>2</v>
      </c>
      <c r="FV94" s="0" t="n">
        <v>2</v>
      </c>
      <c r="FW94" s="0" t="n">
        <v>1</v>
      </c>
      <c r="FX94" s="0" t="n">
        <v>3</v>
      </c>
      <c r="FY94" s="0" t="n">
        <v>0</v>
      </c>
      <c r="FZ94" s="0" t="n">
        <v>0</v>
      </c>
      <c r="GA94" s="0" t="n">
        <v>2</v>
      </c>
      <c r="GB94" s="0" t="n">
        <v>3</v>
      </c>
      <c r="GC94" s="0" t="n">
        <v>1</v>
      </c>
      <c r="GD94" s="0" t="n">
        <v>4</v>
      </c>
      <c r="GE94" s="0" t="n">
        <v>0</v>
      </c>
      <c r="GF94" s="0" t="n">
        <v>4</v>
      </c>
      <c r="GG94" s="0" t="n">
        <v>0</v>
      </c>
      <c r="GH94" s="0" t="n">
        <v>0</v>
      </c>
      <c r="GI94" s="0" t="n">
        <v>8</v>
      </c>
      <c r="GJ94" s="0" t="n">
        <v>0</v>
      </c>
      <c r="GK94" s="0" t="n">
        <v>2</v>
      </c>
      <c r="GL94" s="0" t="n">
        <v>3</v>
      </c>
      <c r="GM94" s="0" t="n">
        <v>0</v>
      </c>
      <c r="GN94" s="0" t="n">
        <v>2</v>
      </c>
      <c r="GO94" s="0" t="n">
        <v>1</v>
      </c>
      <c r="GP94" s="0" t="n">
        <v>0</v>
      </c>
      <c r="GQ94" s="0" t="n">
        <v>3</v>
      </c>
    </row>
    <row r="95" customFormat="false" ht="12" hidden="false" customHeight="false" outlineLevel="0" collapsed="false">
      <c r="A95" s="0" t="n">
        <v>0</v>
      </c>
      <c r="B95" s="0" t="n">
        <v>0</v>
      </c>
      <c r="C95" s="0" t="n">
        <v>0</v>
      </c>
      <c r="D95" s="0" t="n">
        <v>0</v>
      </c>
      <c r="E95" s="0" t="n">
        <v>0</v>
      </c>
      <c r="F95" s="0" t="n">
        <v>1</v>
      </c>
      <c r="G95" s="0" t="n">
        <v>0</v>
      </c>
      <c r="H95" s="0" t="n">
        <v>0</v>
      </c>
      <c r="I95" s="0" t="n">
        <v>1</v>
      </c>
      <c r="J95" s="0" t="n">
        <v>0</v>
      </c>
      <c r="K95" s="0" t="n">
        <v>0</v>
      </c>
      <c r="L95" s="0" t="n">
        <v>0</v>
      </c>
      <c r="M95" s="0" t="n">
        <v>0</v>
      </c>
      <c r="N95" s="0" t="n">
        <v>1</v>
      </c>
      <c r="O95" s="0" t="n">
        <v>0</v>
      </c>
      <c r="P95" s="0" t="n">
        <v>1</v>
      </c>
      <c r="Q95" s="0" t="n">
        <v>0</v>
      </c>
      <c r="R95" s="0" t="n">
        <v>0</v>
      </c>
      <c r="S95" s="0" t="n">
        <v>0</v>
      </c>
      <c r="T95" s="0" t="n">
        <v>0</v>
      </c>
      <c r="U95" s="0" t="n">
        <v>0</v>
      </c>
      <c r="V95" s="0" t="n">
        <v>0</v>
      </c>
      <c r="W95" s="0" t="n">
        <v>0</v>
      </c>
      <c r="X95" s="0" t="n">
        <v>0</v>
      </c>
      <c r="Y95" s="0" t="n">
        <v>0</v>
      </c>
      <c r="Z95" s="0" t="n">
        <v>0</v>
      </c>
      <c r="AA95" s="0" t="n">
        <v>0</v>
      </c>
      <c r="AB95" s="0" t="n">
        <v>0</v>
      </c>
      <c r="AC95" s="0" t="n">
        <v>0</v>
      </c>
      <c r="AD95" s="0" t="n">
        <v>0</v>
      </c>
      <c r="AE95" s="0" t="n">
        <v>0</v>
      </c>
      <c r="AF95" s="0" t="n">
        <v>1</v>
      </c>
      <c r="AG95" s="0" t="n">
        <v>0</v>
      </c>
      <c r="AH95" s="0" t="n">
        <v>0</v>
      </c>
      <c r="AI95" s="0" t="n">
        <v>0</v>
      </c>
      <c r="AJ95" s="0" t="n">
        <v>1</v>
      </c>
      <c r="AK95" s="0" t="n">
        <v>0</v>
      </c>
      <c r="AL95" s="0" t="n">
        <v>0</v>
      </c>
      <c r="AM95" s="0" t="n">
        <v>0</v>
      </c>
      <c r="AN95" s="0" t="n">
        <v>1</v>
      </c>
      <c r="AO95" s="0" t="n">
        <v>8</v>
      </c>
      <c r="AP95" s="0" t="n">
        <v>0</v>
      </c>
      <c r="AQ95" s="0" t="n">
        <v>0</v>
      </c>
      <c r="AR95" s="0" t="n">
        <v>2</v>
      </c>
      <c r="AS95" s="0" t="n">
        <v>0</v>
      </c>
      <c r="AT95" s="0" t="n">
        <v>0</v>
      </c>
      <c r="AU95" s="0" t="n">
        <v>0</v>
      </c>
      <c r="AV95" s="0" t="n">
        <v>0</v>
      </c>
      <c r="AW95" s="0" t="n">
        <v>0</v>
      </c>
      <c r="AX95" s="0" t="n">
        <v>0</v>
      </c>
      <c r="AY95" s="0" t="n">
        <v>0</v>
      </c>
      <c r="AZ95" s="0" t="n">
        <v>1</v>
      </c>
      <c r="BA95" s="0" t="n">
        <v>0</v>
      </c>
      <c r="BB95" s="0" t="n">
        <v>0</v>
      </c>
      <c r="BC95" s="0" t="n">
        <v>0</v>
      </c>
      <c r="BD95" s="0" t="n">
        <v>0</v>
      </c>
      <c r="BE95" s="0" t="n">
        <v>3</v>
      </c>
      <c r="BF95" s="0" t="n">
        <v>0</v>
      </c>
      <c r="BG95" s="0" t="n">
        <v>0</v>
      </c>
      <c r="BH95" s="0" t="n">
        <v>0</v>
      </c>
      <c r="BI95" s="0" t="n">
        <v>2</v>
      </c>
      <c r="BJ95" s="0" t="n">
        <v>5</v>
      </c>
      <c r="BK95" s="0" t="n">
        <v>0</v>
      </c>
      <c r="BL95" s="0" t="n">
        <v>0</v>
      </c>
      <c r="BM95" s="0" t="n">
        <v>0</v>
      </c>
      <c r="BN95" s="0" t="n">
        <v>0</v>
      </c>
      <c r="BO95" s="0" t="n">
        <v>0</v>
      </c>
      <c r="BP95" s="0" t="n">
        <v>2</v>
      </c>
      <c r="BQ95" s="0" t="n">
        <v>0</v>
      </c>
      <c r="BR95" s="0" t="n">
        <v>2</v>
      </c>
      <c r="BS95" s="0" t="n">
        <v>0</v>
      </c>
      <c r="BT95" s="0" t="n">
        <v>0</v>
      </c>
      <c r="BU95" s="0" t="n">
        <v>1</v>
      </c>
      <c r="BV95" s="0" t="n">
        <v>0</v>
      </c>
      <c r="BW95" s="0" t="n">
        <v>1</v>
      </c>
      <c r="BX95" s="0" t="n">
        <v>0</v>
      </c>
      <c r="BY95" s="0" t="n">
        <v>2</v>
      </c>
      <c r="BZ95" s="0" t="n">
        <v>0</v>
      </c>
      <c r="CA95" s="0" t="n">
        <v>5</v>
      </c>
      <c r="CB95" s="0" t="n">
        <v>0</v>
      </c>
      <c r="CC95" s="0" t="n">
        <v>0</v>
      </c>
      <c r="CD95" s="0" t="n">
        <v>0</v>
      </c>
      <c r="CE95" s="0" t="n">
        <v>1</v>
      </c>
      <c r="CF95" s="0" t="n">
        <v>0</v>
      </c>
      <c r="CG95" s="0" t="n">
        <v>0</v>
      </c>
      <c r="CH95" s="0" t="n">
        <v>1</v>
      </c>
      <c r="CI95" s="0" t="n">
        <v>0</v>
      </c>
      <c r="CJ95" s="0" t="n">
        <v>1</v>
      </c>
      <c r="CK95" s="0" t="n">
        <v>0</v>
      </c>
      <c r="CL95" s="0" t="n">
        <v>0</v>
      </c>
      <c r="CM95" s="0" t="n">
        <v>0</v>
      </c>
      <c r="CN95" s="0" t="n">
        <v>0</v>
      </c>
      <c r="CO95" s="0" t="n">
        <v>0</v>
      </c>
      <c r="CP95" s="0" t="n">
        <v>0</v>
      </c>
      <c r="CQ95" s="0" t="n">
        <v>2</v>
      </c>
      <c r="CR95" s="0" t="n">
        <v>0</v>
      </c>
      <c r="CS95" s="0" t="n">
        <v>0</v>
      </c>
      <c r="CT95" s="0" t="n">
        <v>0</v>
      </c>
      <c r="CU95" s="0" t="n">
        <v>4</v>
      </c>
      <c r="CV95" s="0" t="n">
        <v>0</v>
      </c>
      <c r="CW95" s="0" t="n">
        <v>0</v>
      </c>
      <c r="CX95" s="0" t="n">
        <v>0</v>
      </c>
      <c r="CY95" s="0" t="n">
        <v>0</v>
      </c>
      <c r="CZ95" s="0" t="n">
        <v>0</v>
      </c>
      <c r="DA95" s="0" t="n">
        <v>2</v>
      </c>
      <c r="DB95" s="0" t="n">
        <v>5</v>
      </c>
      <c r="DC95" s="0" t="n">
        <v>0</v>
      </c>
      <c r="DD95" s="0" t="n">
        <v>6</v>
      </c>
      <c r="DE95" s="0" t="n">
        <v>0</v>
      </c>
      <c r="DF95" s="0" t="n">
        <v>1</v>
      </c>
      <c r="DG95" s="0" t="n">
        <v>0</v>
      </c>
      <c r="DH95" s="0" t="n">
        <v>0</v>
      </c>
      <c r="DI95" s="0" t="n">
        <v>0</v>
      </c>
      <c r="DJ95" s="0" t="n">
        <v>1</v>
      </c>
      <c r="DK95" s="0" t="n">
        <v>7</v>
      </c>
      <c r="DL95" s="0" t="n">
        <v>2</v>
      </c>
      <c r="DM95" s="0" t="n">
        <v>0</v>
      </c>
      <c r="DN95" s="0" t="n">
        <v>0</v>
      </c>
      <c r="DO95" s="0" t="n">
        <v>0</v>
      </c>
      <c r="DP95" s="0" t="n">
        <v>0</v>
      </c>
      <c r="DQ95" s="0" t="n">
        <v>0</v>
      </c>
      <c r="DR95" s="0" t="n">
        <v>0</v>
      </c>
      <c r="DS95" s="0" t="n">
        <v>0</v>
      </c>
      <c r="DT95" s="0" t="n">
        <v>0</v>
      </c>
      <c r="DU95" s="0" t="n">
        <v>0</v>
      </c>
      <c r="DV95" s="0" t="n">
        <v>0</v>
      </c>
      <c r="DW95" s="0" t="n">
        <v>0</v>
      </c>
      <c r="DX95" s="0" t="n">
        <v>0</v>
      </c>
      <c r="DY95" s="0" t="n">
        <v>0</v>
      </c>
      <c r="DZ95" s="0" t="n">
        <v>0</v>
      </c>
      <c r="EA95" s="0" t="n">
        <v>0</v>
      </c>
      <c r="EB95" s="0" t="n">
        <v>0</v>
      </c>
      <c r="EC95" s="0" t="n">
        <v>0</v>
      </c>
      <c r="ED95" s="0" t="n">
        <v>0</v>
      </c>
      <c r="EE95" s="0" t="n">
        <v>0</v>
      </c>
      <c r="EF95" s="0" t="n">
        <v>0</v>
      </c>
      <c r="EG95" s="0" t="n">
        <v>0</v>
      </c>
      <c r="EH95" s="0" t="n">
        <v>0</v>
      </c>
      <c r="EI95" s="0" t="n">
        <v>0</v>
      </c>
      <c r="EJ95" s="0" t="n">
        <v>0</v>
      </c>
      <c r="EK95" s="0" t="n">
        <v>0</v>
      </c>
      <c r="EL95" s="0" t="n">
        <v>1</v>
      </c>
      <c r="EM95" s="0" t="n">
        <v>0</v>
      </c>
      <c r="EN95" s="0" t="n">
        <v>0</v>
      </c>
      <c r="EO95" s="0" t="n">
        <v>6</v>
      </c>
      <c r="EP95" s="0" t="n">
        <v>0</v>
      </c>
      <c r="EQ95" s="0" t="n">
        <v>0</v>
      </c>
      <c r="ER95" s="0" t="n">
        <v>0</v>
      </c>
      <c r="ES95" s="0" t="n">
        <v>5</v>
      </c>
      <c r="ET95" s="0" t="n">
        <v>0</v>
      </c>
      <c r="EU95" s="0" t="n">
        <v>0</v>
      </c>
      <c r="EV95" s="0" t="n">
        <v>0</v>
      </c>
      <c r="EW95" s="0" t="n">
        <v>0</v>
      </c>
      <c r="EX95" s="0" t="n">
        <v>1</v>
      </c>
      <c r="EY95" s="0" t="n">
        <v>1</v>
      </c>
      <c r="EZ95" s="0" t="n">
        <v>0</v>
      </c>
      <c r="FA95" s="0" t="n">
        <v>0</v>
      </c>
      <c r="FB95" s="0" t="n">
        <v>0</v>
      </c>
      <c r="FC95" s="0" t="n">
        <v>5</v>
      </c>
      <c r="FD95" s="0" t="n">
        <v>0</v>
      </c>
      <c r="FE95" s="0" t="n">
        <v>0</v>
      </c>
      <c r="FF95" s="0" t="n">
        <v>5</v>
      </c>
      <c r="FG95" s="0" t="n">
        <v>0</v>
      </c>
      <c r="FH95" s="0" t="n">
        <v>0</v>
      </c>
      <c r="FI95" s="0" t="n">
        <v>0</v>
      </c>
      <c r="FJ95" s="0" t="n">
        <v>0</v>
      </c>
      <c r="FK95" s="0" t="n">
        <v>1</v>
      </c>
      <c r="FL95" s="0" t="n">
        <v>5</v>
      </c>
      <c r="FM95" s="0" t="n">
        <v>0</v>
      </c>
      <c r="FN95" s="0" t="n">
        <v>0</v>
      </c>
      <c r="FO95" s="0" t="n">
        <v>0</v>
      </c>
      <c r="FP95" s="0" t="n">
        <v>0</v>
      </c>
      <c r="FQ95" s="0" t="n">
        <v>3</v>
      </c>
      <c r="FR95" s="0" t="n">
        <v>1</v>
      </c>
      <c r="FS95" s="0" t="n">
        <v>0</v>
      </c>
      <c r="FT95" s="0" t="n">
        <v>0</v>
      </c>
      <c r="FU95" s="0" t="n">
        <v>0</v>
      </c>
      <c r="FV95" s="0" t="n">
        <v>1</v>
      </c>
      <c r="FW95" s="0" t="n">
        <v>0</v>
      </c>
      <c r="FX95" s="0" t="n">
        <v>0</v>
      </c>
      <c r="FY95" s="0" t="n">
        <v>0</v>
      </c>
      <c r="FZ95" s="0" t="n">
        <v>0</v>
      </c>
      <c r="GA95" s="0" t="n">
        <v>0</v>
      </c>
      <c r="GB95" s="0" t="n">
        <v>0</v>
      </c>
      <c r="GC95" s="0" t="n">
        <v>1</v>
      </c>
      <c r="GD95" s="0" t="n">
        <v>0</v>
      </c>
      <c r="GE95" s="0" t="n">
        <v>0</v>
      </c>
      <c r="GF95" s="0" t="n">
        <v>0</v>
      </c>
      <c r="GG95" s="0" t="n">
        <v>0</v>
      </c>
      <c r="GH95" s="0" t="n">
        <v>0</v>
      </c>
      <c r="GI95" s="0" t="n">
        <v>0</v>
      </c>
      <c r="GJ95" s="0" t="n">
        <v>0</v>
      </c>
      <c r="GK95" s="0" t="n">
        <v>4</v>
      </c>
      <c r="GL95" s="0" t="n">
        <v>1</v>
      </c>
      <c r="GM95" s="0" t="n">
        <v>0</v>
      </c>
      <c r="GN95" s="0" t="n">
        <v>0</v>
      </c>
      <c r="GO95" s="0" t="n">
        <v>1</v>
      </c>
      <c r="GP95" s="0" t="n">
        <v>1</v>
      </c>
      <c r="GQ95" s="0" t="n">
        <v>0</v>
      </c>
    </row>
    <row r="96" customFormat="false" ht="12" hidden="false" customHeight="false" outlineLevel="0" collapsed="false">
      <c r="A96" s="0" t="n">
        <v>0</v>
      </c>
      <c r="B96" s="0" t="n">
        <v>0</v>
      </c>
      <c r="C96" s="0" t="n">
        <v>0</v>
      </c>
      <c r="D96" s="0" t="n">
        <v>0</v>
      </c>
      <c r="E96" s="0" t="n">
        <v>0</v>
      </c>
      <c r="F96" s="0" t="n">
        <v>0</v>
      </c>
      <c r="G96" s="0" t="n">
        <v>0</v>
      </c>
      <c r="H96" s="0" t="n">
        <v>0</v>
      </c>
      <c r="I96" s="0" t="n">
        <v>0</v>
      </c>
      <c r="J96" s="0" t="n">
        <v>0</v>
      </c>
      <c r="K96" s="0" t="n">
        <v>0</v>
      </c>
      <c r="L96" s="0" t="n">
        <v>0</v>
      </c>
      <c r="M96" s="0" t="n">
        <v>0</v>
      </c>
      <c r="N96" s="0" t="n">
        <v>0</v>
      </c>
      <c r="O96" s="0" t="n">
        <v>0</v>
      </c>
      <c r="P96" s="0" t="n">
        <v>0</v>
      </c>
      <c r="Q96" s="0" t="n">
        <v>0</v>
      </c>
      <c r="R96" s="0" t="n">
        <v>0</v>
      </c>
      <c r="S96" s="0" t="n">
        <v>0</v>
      </c>
      <c r="T96" s="0" t="n">
        <v>0</v>
      </c>
      <c r="U96" s="0" t="n">
        <v>0</v>
      </c>
      <c r="V96" s="0" t="n">
        <v>0</v>
      </c>
      <c r="W96" s="0" t="n">
        <v>0</v>
      </c>
      <c r="X96" s="0" t="n">
        <v>0</v>
      </c>
      <c r="Y96" s="0" t="n">
        <v>0</v>
      </c>
      <c r="Z96" s="0" t="n">
        <v>0</v>
      </c>
      <c r="AA96" s="0" t="n">
        <v>0</v>
      </c>
      <c r="AB96" s="0" t="n">
        <v>0</v>
      </c>
      <c r="AC96" s="0" t="n">
        <v>0</v>
      </c>
      <c r="AD96" s="0" t="n">
        <v>0</v>
      </c>
      <c r="AE96" s="0" t="n">
        <v>0</v>
      </c>
      <c r="AF96" s="0" t="n">
        <v>0</v>
      </c>
      <c r="AG96" s="0" t="n">
        <v>0</v>
      </c>
      <c r="AH96" s="0" t="n">
        <v>0</v>
      </c>
      <c r="AI96" s="0" t="n">
        <v>0</v>
      </c>
      <c r="AJ96" s="0" t="n">
        <v>0</v>
      </c>
      <c r="AK96" s="0" t="n">
        <v>0</v>
      </c>
      <c r="AL96" s="0" t="n">
        <v>0</v>
      </c>
      <c r="AM96" s="0" t="n">
        <v>0</v>
      </c>
      <c r="AN96" s="0" t="n">
        <v>1</v>
      </c>
      <c r="AO96" s="0" t="n">
        <v>0</v>
      </c>
      <c r="AP96" s="0" t="n">
        <v>0</v>
      </c>
      <c r="AQ96" s="0" t="n">
        <v>0</v>
      </c>
      <c r="AR96" s="0" t="n">
        <v>0</v>
      </c>
      <c r="AS96" s="0" t="n">
        <v>0</v>
      </c>
      <c r="AT96" s="0" t="n">
        <v>0</v>
      </c>
      <c r="AU96" s="0" t="n">
        <v>0</v>
      </c>
      <c r="AV96" s="0" t="n">
        <v>0</v>
      </c>
      <c r="AW96" s="0" t="n">
        <v>0</v>
      </c>
      <c r="AX96" s="0" t="n">
        <v>0</v>
      </c>
      <c r="AY96" s="0" t="n">
        <v>0</v>
      </c>
      <c r="AZ96" s="0" t="n">
        <v>0</v>
      </c>
      <c r="BA96" s="0" t="n">
        <v>0</v>
      </c>
      <c r="BB96" s="0" t="n">
        <v>0</v>
      </c>
      <c r="BC96" s="0" t="n">
        <v>0</v>
      </c>
      <c r="BD96" s="0" t="n">
        <v>0</v>
      </c>
      <c r="BE96" s="0" t="n">
        <v>0</v>
      </c>
      <c r="BF96" s="0" t="n">
        <v>0</v>
      </c>
      <c r="BG96" s="0" t="n">
        <v>5</v>
      </c>
      <c r="BH96" s="0" t="n">
        <v>0</v>
      </c>
      <c r="BI96" s="0" t="n">
        <v>2</v>
      </c>
      <c r="BJ96" s="0" t="n">
        <v>0</v>
      </c>
      <c r="BK96" s="0" t="n">
        <v>5</v>
      </c>
      <c r="BL96" s="0" t="n">
        <v>0</v>
      </c>
      <c r="BM96" s="0" t="n">
        <v>0</v>
      </c>
      <c r="BN96" s="0" t="n">
        <v>3</v>
      </c>
      <c r="BO96" s="0" t="n">
        <v>0</v>
      </c>
      <c r="BP96" s="0" t="n">
        <v>0</v>
      </c>
      <c r="BQ96" s="0" t="n">
        <v>0</v>
      </c>
      <c r="BR96" s="0" t="n">
        <v>0</v>
      </c>
      <c r="BS96" s="0" t="n">
        <v>0</v>
      </c>
      <c r="BT96" s="0" t="n">
        <v>0</v>
      </c>
      <c r="BU96" s="0" t="n">
        <v>0</v>
      </c>
      <c r="BV96" s="0" t="n">
        <v>0</v>
      </c>
      <c r="BW96" s="0" t="n">
        <v>0</v>
      </c>
      <c r="BX96" s="0" t="n">
        <v>0</v>
      </c>
      <c r="BY96" s="0" t="n">
        <v>0</v>
      </c>
      <c r="BZ96" s="0" t="n">
        <v>0</v>
      </c>
      <c r="CA96" s="0" t="n">
        <v>8</v>
      </c>
      <c r="CB96" s="0" t="n">
        <v>0</v>
      </c>
      <c r="CC96" s="0" t="n">
        <v>0</v>
      </c>
      <c r="CD96" s="0" t="n">
        <v>0</v>
      </c>
      <c r="CE96" s="0" t="n">
        <v>3</v>
      </c>
      <c r="CF96" s="0" t="n">
        <v>3</v>
      </c>
      <c r="CG96" s="0" t="n">
        <v>0</v>
      </c>
      <c r="CH96" s="0" t="n">
        <v>1</v>
      </c>
      <c r="CI96" s="0" t="n">
        <v>0</v>
      </c>
      <c r="CJ96" s="0" t="n">
        <v>0</v>
      </c>
      <c r="CK96" s="0" t="n">
        <v>0</v>
      </c>
      <c r="CL96" s="0" t="n">
        <v>0</v>
      </c>
      <c r="CM96" s="0" t="n">
        <v>3</v>
      </c>
      <c r="CN96" s="0" t="n">
        <v>0</v>
      </c>
      <c r="CO96" s="0" t="n">
        <v>0</v>
      </c>
      <c r="CP96" s="0" t="n">
        <v>1</v>
      </c>
      <c r="CQ96" s="0" t="n">
        <v>0</v>
      </c>
      <c r="CR96" s="0" t="n">
        <v>0</v>
      </c>
      <c r="CS96" s="0" t="n">
        <v>0</v>
      </c>
      <c r="CT96" s="0" t="n">
        <v>0</v>
      </c>
      <c r="CU96" s="0" t="n">
        <v>0</v>
      </c>
      <c r="CV96" s="0" t="n">
        <v>0</v>
      </c>
      <c r="CW96" s="0" t="n">
        <v>0</v>
      </c>
      <c r="CX96" s="0" t="n">
        <v>0</v>
      </c>
      <c r="CY96" s="0" t="n">
        <v>4</v>
      </c>
      <c r="CZ96" s="0" t="n">
        <v>0</v>
      </c>
      <c r="DA96" s="0" t="n">
        <v>0</v>
      </c>
      <c r="DB96" s="0" t="n">
        <v>2</v>
      </c>
      <c r="DC96" s="0" t="n">
        <v>0</v>
      </c>
      <c r="DD96" s="0" t="n">
        <v>0</v>
      </c>
      <c r="DE96" s="0" t="n">
        <v>2</v>
      </c>
      <c r="DF96" s="0" t="n">
        <v>0</v>
      </c>
      <c r="DG96" s="0" t="n">
        <v>0</v>
      </c>
      <c r="DH96" s="0" t="n">
        <v>0</v>
      </c>
      <c r="DI96" s="0" t="n">
        <v>0</v>
      </c>
      <c r="DJ96" s="0" t="n">
        <v>0</v>
      </c>
      <c r="DK96" s="0" t="n">
        <v>0</v>
      </c>
      <c r="DL96" s="0" t="n">
        <v>3</v>
      </c>
      <c r="DM96" s="0" t="n">
        <v>0</v>
      </c>
      <c r="DN96" s="0" t="n">
        <v>0</v>
      </c>
      <c r="DO96" s="0" t="n">
        <v>0</v>
      </c>
      <c r="DP96" s="0" t="n">
        <v>0</v>
      </c>
      <c r="DQ96" s="0" t="n">
        <v>0</v>
      </c>
      <c r="DR96" s="0" t="n">
        <v>0</v>
      </c>
      <c r="DS96" s="0" t="n">
        <v>0</v>
      </c>
      <c r="DT96" s="0" t="n">
        <v>0</v>
      </c>
      <c r="DU96" s="0" t="n">
        <v>0</v>
      </c>
      <c r="DV96" s="0" t="n">
        <v>0</v>
      </c>
      <c r="DW96" s="0" t="n">
        <v>0</v>
      </c>
      <c r="DX96" s="0" t="n">
        <v>2</v>
      </c>
      <c r="DY96" s="0" t="n">
        <v>0</v>
      </c>
      <c r="DZ96" s="0" t="n">
        <v>0</v>
      </c>
      <c r="EA96" s="0" t="n">
        <v>0</v>
      </c>
      <c r="EB96" s="0" t="n">
        <v>0</v>
      </c>
      <c r="EC96" s="0" t="n">
        <v>0</v>
      </c>
      <c r="ED96" s="0" t="n">
        <v>0</v>
      </c>
      <c r="EE96" s="0" t="n">
        <v>0</v>
      </c>
      <c r="EF96" s="0" t="n">
        <v>0</v>
      </c>
      <c r="EG96" s="0" t="n">
        <v>0</v>
      </c>
      <c r="EH96" s="0" t="n">
        <v>0</v>
      </c>
      <c r="EI96" s="0" t="n">
        <v>0</v>
      </c>
      <c r="EJ96" s="0" t="n">
        <v>0</v>
      </c>
      <c r="EK96" s="0" t="n">
        <v>0</v>
      </c>
      <c r="EL96" s="0" t="n">
        <v>2</v>
      </c>
      <c r="EM96" s="0" t="n">
        <v>0</v>
      </c>
      <c r="EN96" s="0" t="n">
        <v>0</v>
      </c>
      <c r="EO96" s="0" t="n">
        <v>0</v>
      </c>
      <c r="EP96" s="0" t="n">
        <v>5</v>
      </c>
      <c r="EQ96" s="0" t="n">
        <v>0</v>
      </c>
      <c r="ER96" s="0" t="n">
        <v>0</v>
      </c>
      <c r="ES96" s="0" t="n">
        <v>0</v>
      </c>
      <c r="ET96" s="0" t="n">
        <v>0</v>
      </c>
      <c r="EU96" s="0" t="n">
        <v>0</v>
      </c>
      <c r="EV96" s="0" t="n">
        <v>0</v>
      </c>
      <c r="EW96" s="0" t="n">
        <v>0</v>
      </c>
      <c r="EX96" s="0" t="n">
        <v>1</v>
      </c>
      <c r="EY96" s="0" t="n">
        <v>0</v>
      </c>
      <c r="EZ96" s="0" t="n">
        <v>0</v>
      </c>
      <c r="FA96" s="0" t="n">
        <v>0</v>
      </c>
      <c r="FB96" s="0" t="n">
        <v>1</v>
      </c>
      <c r="FC96" s="0" t="n">
        <v>0</v>
      </c>
      <c r="FD96" s="0" t="n">
        <v>0</v>
      </c>
      <c r="FE96" s="0" t="n">
        <v>0</v>
      </c>
      <c r="FF96" s="0" t="n">
        <v>0</v>
      </c>
      <c r="FG96" s="0" t="n">
        <v>0</v>
      </c>
      <c r="FH96" s="0" t="n">
        <v>0</v>
      </c>
      <c r="FI96" s="0" t="n">
        <v>0</v>
      </c>
      <c r="FJ96" s="0" t="n">
        <v>0</v>
      </c>
      <c r="FK96" s="0" t="n">
        <v>0</v>
      </c>
      <c r="FL96" s="0" t="n">
        <v>0</v>
      </c>
      <c r="FM96" s="0" t="n">
        <v>0</v>
      </c>
      <c r="FN96" s="0" t="n">
        <v>0</v>
      </c>
      <c r="FO96" s="0" t="n">
        <v>0</v>
      </c>
      <c r="FP96" s="0" t="n">
        <v>0</v>
      </c>
      <c r="FQ96" s="0" t="n">
        <v>0</v>
      </c>
      <c r="FR96" s="0" t="n">
        <v>0</v>
      </c>
      <c r="FS96" s="0" t="n">
        <v>4</v>
      </c>
      <c r="FT96" s="0" t="n">
        <v>1</v>
      </c>
      <c r="FU96" s="0" t="n">
        <v>0</v>
      </c>
      <c r="FV96" s="0" t="n">
        <v>0</v>
      </c>
      <c r="FW96" s="0" t="n">
        <v>0</v>
      </c>
      <c r="FX96" s="0" t="n">
        <v>0</v>
      </c>
      <c r="FY96" s="0" t="n">
        <v>0</v>
      </c>
      <c r="FZ96" s="0" t="n">
        <v>0</v>
      </c>
      <c r="GA96" s="0" t="n">
        <v>0</v>
      </c>
      <c r="GB96" s="0" t="n">
        <v>0</v>
      </c>
      <c r="GC96" s="0" t="n">
        <v>0</v>
      </c>
      <c r="GD96" s="0" t="n">
        <v>0</v>
      </c>
      <c r="GE96" s="0" t="n">
        <v>0</v>
      </c>
      <c r="GF96" s="0" t="n">
        <v>1</v>
      </c>
      <c r="GG96" s="0" t="n">
        <v>0</v>
      </c>
      <c r="GH96" s="0" t="n">
        <v>0</v>
      </c>
      <c r="GI96" s="0" t="n">
        <v>0</v>
      </c>
      <c r="GJ96" s="0" t="n">
        <v>0</v>
      </c>
      <c r="GK96" s="0" t="n">
        <v>1</v>
      </c>
      <c r="GL96" s="0" t="n">
        <v>0</v>
      </c>
      <c r="GM96" s="0" t="n">
        <v>0</v>
      </c>
      <c r="GN96" s="0" t="n">
        <v>0</v>
      </c>
      <c r="GO96" s="0" t="n">
        <v>0</v>
      </c>
      <c r="GP96" s="0" t="n">
        <v>0</v>
      </c>
      <c r="GQ96" s="0" t="n">
        <v>0</v>
      </c>
    </row>
    <row r="97" customFormat="false" ht="12" hidden="false" customHeight="false" outlineLevel="0" collapsed="false">
      <c r="A97" s="0" t="n">
        <v>2</v>
      </c>
      <c r="B97" s="0" t="n">
        <v>0</v>
      </c>
      <c r="C97" s="0" t="n">
        <v>0</v>
      </c>
      <c r="D97" s="0" t="n">
        <v>0</v>
      </c>
      <c r="E97" s="0" t="n">
        <v>0</v>
      </c>
      <c r="F97" s="0" t="n">
        <v>3</v>
      </c>
      <c r="G97" s="0" t="n">
        <v>0</v>
      </c>
      <c r="H97" s="0" t="n">
        <v>0</v>
      </c>
      <c r="I97" s="0" t="n">
        <v>0</v>
      </c>
      <c r="J97" s="0" t="n">
        <v>0</v>
      </c>
      <c r="K97" s="0" t="n">
        <v>0</v>
      </c>
      <c r="L97" s="0" t="n">
        <v>0</v>
      </c>
      <c r="M97" s="0" t="n">
        <v>0</v>
      </c>
      <c r="N97" s="0" t="n">
        <v>4</v>
      </c>
      <c r="O97" s="0" t="n">
        <v>0</v>
      </c>
      <c r="P97" s="0" t="n">
        <v>0</v>
      </c>
      <c r="Q97" s="0" t="n">
        <v>0</v>
      </c>
      <c r="R97" s="0" t="n">
        <v>3</v>
      </c>
      <c r="S97" s="0" t="n">
        <v>0</v>
      </c>
      <c r="T97" s="0" t="n">
        <v>0</v>
      </c>
      <c r="U97" s="0" t="n">
        <v>0</v>
      </c>
      <c r="V97" s="0" t="n">
        <v>0</v>
      </c>
      <c r="W97" s="0" t="n">
        <v>1</v>
      </c>
      <c r="X97" s="0" t="n">
        <v>0</v>
      </c>
      <c r="Y97" s="0" t="n">
        <v>0</v>
      </c>
      <c r="Z97" s="0" t="n">
        <v>0</v>
      </c>
      <c r="AA97" s="0" t="n">
        <v>0</v>
      </c>
      <c r="AB97" s="0" t="n">
        <v>0</v>
      </c>
      <c r="AC97" s="0" t="n">
        <v>0</v>
      </c>
      <c r="AD97" s="0" t="n">
        <v>0</v>
      </c>
      <c r="AE97" s="0" t="n">
        <v>0</v>
      </c>
      <c r="AF97" s="0" t="n">
        <v>0</v>
      </c>
      <c r="AG97" s="0" t="n">
        <v>0</v>
      </c>
      <c r="AH97" s="0" t="n">
        <v>1</v>
      </c>
      <c r="AI97" s="0" t="n">
        <v>0</v>
      </c>
      <c r="AJ97" s="0" t="n">
        <v>1</v>
      </c>
      <c r="AK97" s="0" t="n">
        <v>0</v>
      </c>
      <c r="AL97" s="0" t="n">
        <v>1</v>
      </c>
      <c r="AM97" s="0" t="n">
        <v>0</v>
      </c>
      <c r="AN97" s="0" t="n">
        <v>3</v>
      </c>
      <c r="AO97" s="0" t="n">
        <v>0</v>
      </c>
      <c r="AP97" s="0" t="n">
        <v>3</v>
      </c>
      <c r="AQ97" s="0" t="n">
        <v>1</v>
      </c>
      <c r="AR97" s="0" t="n">
        <v>0</v>
      </c>
      <c r="AS97" s="0" t="n">
        <v>0</v>
      </c>
      <c r="AT97" s="0" t="n">
        <v>0</v>
      </c>
      <c r="AU97" s="0" t="n">
        <v>0</v>
      </c>
      <c r="AV97" s="0" t="n">
        <v>0</v>
      </c>
      <c r="AW97" s="0" t="n">
        <v>1</v>
      </c>
      <c r="AX97" s="0" t="n">
        <v>1</v>
      </c>
      <c r="AY97" s="0" t="n">
        <v>3</v>
      </c>
      <c r="AZ97" s="0" t="n">
        <v>2</v>
      </c>
      <c r="BA97" s="0" t="n">
        <v>0</v>
      </c>
      <c r="BB97" s="0" t="n">
        <v>0</v>
      </c>
      <c r="BC97" s="0" t="n">
        <v>0</v>
      </c>
      <c r="BD97" s="0" t="n">
        <v>0</v>
      </c>
      <c r="BE97" s="0" t="n">
        <v>0</v>
      </c>
      <c r="BF97" s="0" t="n">
        <v>0</v>
      </c>
      <c r="BG97" s="0" t="n">
        <v>0</v>
      </c>
      <c r="BH97" s="0" t="n">
        <v>0</v>
      </c>
      <c r="BI97" s="0" t="n">
        <v>2</v>
      </c>
      <c r="BJ97" s="0" t="n">
        <v>0</v>
      </c>
      <c r="BK97" s="0" t="n">
        <v>2</v>
      </c>
      <c r="BL97" s="0" t="n">
        <v>0</v>
      </c>
      <c r="BM97" s="0" t="n">
        <v>1</v>
      </c>
      <c r="BN97" s="0" t="n">
        <v>0</v>
      </c>
      <c r="BO97" s="0" t="n">
        <v>1</v>
      </c>
      <c r="BP97" s="0" t="n">
        <v>4</v>
      </c>
      <c r="BQ97" s="0" t="n">
        <v>1</v>
      </c>
      <c r="BR97" s="0" t="n">
        <v>1</v>
      </c>
      <c r="BS97" s="0" t="n">
        <v>0</v>
      </c>
      <c r="BT97" s="0" t="n">
        <v>0</v>
      </c>
      <c r="BU97" s="0" t="n">
        <v>0</v>
      </c>
      <c r="BV97" s="0" t="n">
        <v>0</v>
      </c>
      <c r="BW97" s="0" t="n">
        <v>1</v>
      </c>
      <c r="BX97" s="0" t="n">
        <v>0</v>
      </c>
      <c r="BY97" s="0" t="n">
        <v>2</v>
      </c>
      <c r="BZ97" s="0" t="n">
        <v>0</v>
      </c>
      <c r="CA97" s="0" t="n">
        <v>1</v>
      </c>
      <c r="CB97" s="0" t="n">
        <v>1</v>
      </c>
      <c r="CC97" s="0" t="n">
        <v>1</v>
      </c>
      <c r="CD97" s="0" t="n">
        <v>0</v>
      </c>
      <c r="CE97" s="0" t="n">
        <v>1</v>
      </c>
      <c r="CF97" s="0" t="n">
        <v>0</v>
      </c>
      <c r="CG97" s="0" t="n">
        <v>0</v>
      </c>
      <c r="CH97" s="0" t="n">
        <v>0</v>
      </c>
      <c r="CI97" s="0" t="n">
        <v>0</v>
      </c>
      <c r="CJ97" s="0" t="n">
        <v>0</v>
      </c>
      <c r="CK97" s="0" t="n">
        <v>0</v>
      </c>
      <c r="CL97" s="0" t="n">
        <v>0</v>
      </c>
      <c r="CM97" s="0" t="n">
        <v>0</v>
      </c>
      <c r="CN97" s="0" t="n">
        <v>2</v>
      </c>
      <c r="CO97" s="0" t="n">
        <v>1</v>
      </c>
      <c r="CP97" s="0" t="n">
        <v>0</v>
      </c>
      <c r="CQ97" s="0" t="n">
        <v>2</v>
      </c>
      <c r="CR97" s="0" t="n">
        <v>0</v>
      </c>
      <c r="CS97" s="0" t="n">
        <v>1</v>
      </c>
      <c r="CT97" s="0" t="n">
        <v>0</v>
      </c>
      <c r="CU97" s="0" t="n">
        <v>1</v>
      </c>
      <c r="CV97" s="0" t="n">
        <v>0</v>
      </c>
      <c r="CW97" s="0" t="n">
        <v>0</v>
      </c>
      <c r="CX97" s="0" t="n">
        <v>0</v>
      </c>
      <c r="CY97" s="0" t="n">
        <v>3</v>
      </c>
      <c r="CZ97" s="0" t="n">
        <v>1</v>
      </c>
      <c r="DA97" s="0" t="n">
        <v>1</v>
      </c>
      <c r="DB97" s="0" t="n">
        <v>0</v>
      </c>
      <c r="DC97" s="0" t="n">
        <v>0</v>
      </c>
      <c r="DD97" s="0" t="n">
        <v>0</v>
      </c>
      <c r="DE97" s="0" t="n">
        <v>0</v>
      </c>
      <c r="DF97" s="0" t="n">
        <v>0</v>
      </c>
      <c r="DG97" s="0" t="n">
        <v>0</v>
      </c>
      <c r="DH97" s="0" t="n">
        <v>0</v>
      </c>
      <c r="DI97" s="0" t="n">
        <v>0</v>
      </c>
      <c r="DJ97" s="0" t="n">
        <v>0</v>
      </c>
      <c r="DK97" s="0" t="n">
        <v>0</v>
      </c>
      <c r="DL97" s="0" t="n">
        <v>2</v>
      </c>
      <c r="DM97" s="0" t="n">
        <v>0</v>
      </c>
      <c r="DN97" s="0" t="n">
        <v>0</v>
      </c>
      <c r="DO97" s="0" t="n">
        <v>0</v>
      </c>
      <c r="DP97" s="0" t="n">
        <v>0</v>
      </c>
      <c r="DQ97" s="0" t="n">
        <v>0</v>
      </c>
      <c r="DR97" s="0" t="n">
        <v>0</v>
      </c>
      <c r="DS97" s="0" t="n">
        <v>0</v>
      </c>
      <c r="DT97" s="0" t="n">
        <v>0</v>
      </c>
      <c r="DU97" s="0" t="n">
        <v>0</v>
      </c>
      <c r="DV97" s="0" t="n">
        <v>3</v>
      </c>
      <c r="DW97" s="0" t="n">
        <v>1</v>
      </c>
      <c r="DX97" s="0" t="n">
        <v>9</v>
      </c>
      <c r="DY97" s="0" t="n">
        <v>0</v>
      </c>
      <c r="DZ97" s="0" t="n">
        <v>0</v>
      </c>
      <c r="EA97" s="0" t="n">
        <v>0</v>
      </c>
      <c r="EB97" s="0" t="n">
        <v>0</v>
      </c>
      <c r="EC97" s="0" t="n">
        <v>0</v>
      </c>
      <c r="ED97" s="0" t="n">
        <v>0</v>
      </c>
      <c r="EE97" s="0" t="n">
        <v>0</v>
      </c>
      <c r="EF97" s="0" t="n">
        <v>0</v>
      </c>
      <c r="EG97" s="0" t="n">
        <v>0</v>
      </c>
      <c r="EH97" s="0" t="n">
        <v>0</v>
      </c>
      <c r="EI97" s="0" t="n">
        <v>1</v>
      </c>
      <c r="EJ97" s="0" t="n">
        <v>4</v>
      </c>
      <c r="EK97" s="0" t="n">
        <v>0</v>
      </c>
      <c r="EL97" s="0" t="n">
        <v>1</v>
      </c>
      <c r="EM97" s="0" t="n">
        <v>0</v>
      </c>
      <c r="EN97" s="0" t="n">
        <v>0</v>
      </c>
      <c r="EO97" s="0" t="n">
        <v>1</v>
      </c>
      <c r="EP97" s="0" t="n">
        <v>3</v>
      </c>
      <c r="EQ97" s="0" t="n">
        <v>0</v>
      </c>
      <c r="ER97" s="0" t="n">
        <v>2</v>
      </c>
      <c r="ES97" s="0" t="n">
        <v>0</v>
      </c>
      <c r="ET97" s="0" t="n">
        <v>0</v>
      </c>
      <c r="EU97" s="0" t="n">
        <v>0</v>
      </c>
      <c r="EV97" s="0" t="n">
        <v>0</v>
      </c>
      <c r="EW97" s="0" t="n">
        <v>0</v>
      </c>
      <c r="EX97" s="0" t="n">
        <v>0</v>
      </c>
      <c r="EY97" s="0" t="n">
        <v>0</v>
      </c>
      <c r="EZ97" s="0" t="n">
        <v>0</v>
      </c>
      <c r="FA97" s="0" t="n">
        <v>1</v>
      </c>
      <c r="FB97" s="0" t="n">
        <v>0</v>
      </c>
      <c r="FC97" s="0" t="n">
        <v>1</v>
      </c>
      <c r="FD97" s="0" t="n">
        <v>0</v>
      </c>
      <c r="FE97" s="0" t="n">
        <v>0</v>
      </c>
      <c r="FF97" s="0" t="n">
        <v>0</v>
      </c>
      <c r="FG97" s="0" t="n">
        <v>0</v>
      </c>
      <c r="FH97" s="0" t="n">
        <v>0</v>
      </c>
      <c r="FI97" s="0" t="n">
        <v>0</v>
      </c>
      <c r="FJ97" s="0" t="n">
        <v>0</v>
      </c>
      <c r="FK97" s="0" t="n">
        <v>2</v>
      </c>
      <c r="FL97" s="0" t="n">
        <v>0</v>
      </c>
      <c r="FM97" s="0" t="n">
        <v>0</v>
      </c>
      <c r="FN97" s="0" t="n">
        <v>1</v>
      </c>
      <c r="FO97" s="0" t="n">
        <v>1</v>
      </c>
      <c r="FP97" s="0" t="n">
        <v>0</v>
      </c>
      <c r="FQ97" s="0" t="n">
        <v>0</v>
      </c>
      <c r="FR97" s="0" t="n">
        <v>0</v>
      </c>
      <c r="FS97" s="0" t="n">
        <v>2</v>
      </c>
      <c r="FT97" s="0" t="n">
        <v>6</v>
      </c>
      <c r="FU97" s="0" t="n">
        <v>0</v>
      </c>
      <c r="FV97" s="0" t="n">
        <v>1</v>
      </c>
      <c r="FW97" s="0" t="n">
        <v>0</v>
      </c>
      <c r="FX97" s="0" t="n">
        <v>1</v>
      </c>
      <c r="FY97" s="0" t="n">
        <v>0</v>
      </c>
      <c r="FZ97" s="0" t="n">
        <v>2</v>
      </c>
      <c r="GA97" s="0" t="n">
        <v>0</v>
      </c>
      <c r="GB97" s="0" t="n">
        <v>4</v>
      </c>
      <c r="GC97" s="0" t="n">
        <v>0</v>
      </c>
      <c r="GD97" s="0" t="n">
        <v>0</v>
      </c>
      <c r="GE97" s="0" t="n">
        <v>0</v>
      </c>
      <c r="GF97" s="0" t="n">
        <v>1</v>
      </c>
      <c r="GG97" s="0" t="n">
        <v>2</v>
      </c>
      <c r="GH97" s="0" t="n">
        <v>0</v>
      </c>
      <c r="GI97" s="0" t="n">
        <v>0</v>
      </c>
      <c r="GJ97" s="0" t="n">
        <v>1</v>
      </c>
      <c r="GK97" s="0" t="n">
        <v>1</v>
      </c>
      <c r="GL97" s="0" t="n">
        <v>1</v>
      </c>
      <c r="GM97" s="0" t="n">
        <v>2</v>
      </c>
      <c r="GN97" s="0" t="n">
        <v>0</v>
      </c>
      <c r="GO97" s="0" t="n">
        <v>0</v>
      </c>
      <c r="GP97" s="0" t="n">
        <v>0</v>
      </c>
      <c r="GQ97" s="0" t="n">
        <v>0</v>
      </c>
    </row>
    <row r="98" customFormat="false" ht="12" hidden="false" customHeight="false" outlineLevel="0" collapsed="false">
      <c r="A98" s="0" t="n">
        <v>0</v>
      </c>
      <c r="B98" s="0" t="n">
        <v>0</v>
      </c>
      <c r="C98" s="0" t="n">
        <v>0</v>
      </c>
      <c r="D98" s="0" t="n">
        <v>0</v>
      </c>
      <c r="E98" s="0" t="n">
        <v>0</v>
      </c>
      <c r="F98" s="0" t="n">
        <v>1</v>
      </c>
      <c r="G98" s="0" t="n">
        <v>1</v>
      </c>
      <c r="H98" s="0" t="n">
        <v>0</v>
      </c>
      <c r="I98" s="0" t="n">
        <v>2</v>
      </c>
      <c r="J98" s="0" t="n">
        <v>0</v>
      </c>
      <c r="K98" s="0" t="n">
        <v>0</v>
      </c>
      <c r="L98" s="0" t="n">
        <v>0</v>
      </c>
      <c r="M98" s="0" t="n">
        <v>0</v>
      </c>
      <c r="N98" s="0" t="n">
        <v>2</v>
      </c>
      <c r="O98" s="0" t="n">
        <v>0</v>
      </c>
      <c r="P98" s="0" t="n">
        <v>1</v>
      </c>
      <c r="Q98" s="0" t="n">
        <v>0</v>
      </c>
      <c r="R98" s="0" t="n">
        <v>0</v>
      </c>
      <c r="S98" s="0" t="n">
        <v>0</v>
      </c>
      <c r="T98" s="0" t="n">
        <v>0</v>
      </c>
      <c r="U98" s="0" t="n">
        <v>0</v>
      </c>
      <c r="V98" s="0" t="n">
        <v>0</v>
      </c>
      <c r="W98" s="0" t="n">
        <v>0</v>
      </c>
      <c r="X98" s="0" t="n">
        <v>0</v>
      </c>
      <c r="Y98" s="0" t="n">
        <v>0</v>
      </c>
      <c r="Z98" s="0" t="n">
        <v>1</v>
      </c>
      <c r="AA98" s="0" t="n">
        <v>0</v>
      </c>
      <c r="AB98" s="0" t="n">
        <v>0</v>
      </c>
      <c r="AC98" s="0" t="n">
        <v>0</v>
      </c>
      <c r="AD98" s="0" t="n">
        <v>0</v>
      </c>
      <c r="AE98" s="0" t="n">
        <v>0</v>
      </c>
      <c r="AF98" s="0" t="n">
        <v>0</v>
      </c>
      <c r="AG98" s="0" t="n">
        <v>0</v>
      </c>
      <c r="AH98" s="0" t="n">
        <v>0</v>
      </c>
      <c r="AI98" s="0" t="n">
        <v>0</v>
      </c>
      <c r="AJ98" s="0" t="n">
        <v>0</v>
      </c>
      <c r="AK98" s="0" t="n">
        <v>0</v>
      </c>
      <c r="AL98" s="0" t="n">
        <v>1</v>
      </c>
      <c r="AM98" s="0" t="n">
        <v>0</v>
      </c>
      <c r="AN98" s="0" t="n">
        <v>1</v>
      </c>
      <c r="AO98" s="0" t="n">
        <v>0</v>
      </c>
      <c r="AP98" s="0" t="n">
        <v>0</v>
      </c>
      <c r="AQ98" s="0" t="n">
        <v>0</v>
      </c>
      <c r="AR98" s="0" t="n">
        <v>0</v>
      </c>
      <c r="AS98" s="0" t="n">
        <v>0</v>
      </c>
      <c r="AT98" s="0" t="n">
        <v>1</v>
      </c>
      <c r="AU98" s="0" t="n">
        <v>0</v>
      </c>
      <c r="AV98" s="0" t="n">
        <v>0</v>
      </c>
      <c r="AW98" s="0" t="n">
        <v>0</v>
      </c>
      <c r="AX98" s="0" t="n">
        <v>0</v>
      </c>
      <c r="AY98" s="0" t="n">
        <v>1</v>
      </c>
      <c r="AZ98" s="0" t="n">
        <v>1</v>
      </c>
      <c r="BA98" s="0" t="n">
        <v>0</v>
      </c>
      <c r="BB98" s="0" t="n">
        <v>0</v>
      </c>
      <c r="BC98" s="0" t="n">
        <v>0</v>
      </c>
      <c r="BD98" s="0" t="n">
        <v>0</v>
      </c>
      <c r="BE98" s="0" t="n">
        <v>0</v>
      </c>
      <c r="BF98" s="0" t="n">
        <v>0</v>
      </c>
      <c r="BG98" s="0" t="n">
        <v>0</v>
      </c>
      <c r="BH98" s="0" t="n">
        <v>1</v>
      </c>
      <c r="BI98" s="0" t="n">
        <v>4</v>
      </c>
      <c r="BJ98" s="0" t="n">
        <v>0</v>
      </c>
      <c r="BK98" s="0" t="n">
        <v>1</v>
      </c>
      <c r="BL98" s="0" t="n">
        <v>0</v>
      </c>
      <c r="BM98" s="0" t="n">
        <v>0</v>
      </c>
      <c r="BN98" s="0" t="n">
        <v>0</v>
      </c>
      <c r="BO98" s="0" t="n">
        <v>0</v>
      </c>
      <c r="BP98" s="0" t="n">
        <v>4</v>
      </c>
      <c r="BQ98" s="0" t="n">
        <v>0</v>
      </c>
      <c r="BR98" s="0" t="n">
        <v>0</v>
      </c>
      <c r="BS98" s="0" t="n">
        <v>1</v>
      </c>
      <c r="BT98" s="0" t="n">
        <v>0</v>
      </c>
      <c r="BU98" s="0" t="n">
        <v>0</v>
      </c>
      <c r="BV98" s="0" t="n">
        <v>0</v>
      </c>
      <c r="BW98" s="0" t="n">
        <v>0</v>
      </c>
      <c r="BX98" s="0" t="n">
        <v>1</v>
      </c>
      <c r="BY98" s="0" t="n">
        <v>2</v>
      </c>
      <c r="BZ98" s="0" t="n">
        <v>0</v>
      </c>
      <c r="CA98" s="0" t="n">
        <v>0</v>
      </c>
      <c r="CB98" s="0" t="n">
        <v>1</v>
      </c>
      <c r="CC98" s="0" t="n">
        <v>0</v>
      </c>
      <c r="CD98" s="0" t="n">
        <v>0</v>
      </c>
      <c r="CE98" s="0" t="n">
        <v>1</v>
      </c>
      <c r="CF98" s="0" t="n">
        <v>0</v>
      </c>
      <c r="CG98" s="0" t="n">
        <v>0</v>
      </c>
      <c r="CH98" s="0" t="n">
        <v>0</v>
      </c>
      <c r="CI98" s="0" t="n">
        <v>0</v>
      </c>
      <c r="CJ98" s="0" t="n">
        <v>0</v>
      </c>
      <c r="CK98" s="0" t="n">
        <v>0</v>
      </c>
      <c r="CL98" s="0" t="n">
        <v>0</v>
      </c>
      <c r="CM98" s="0" t="n">
        <v>1</v>
      </c>
      <c r="CN98" s="0" t="n">
        <v>0</v>
      </c>
      <c r="CO98" s="0" t="n">
        <v>1</v>
      </c>
      <c r="CP98" s="0" t="n">
        <v>0</v>
      </c>
      <c r="CQ98" s="0" t="n">
        <v>1</v>
      </c>
      <c r="CR98" s="0" t="n">
        <v>0</v>
      </c>
      <c r="CS98" s="0" t="n">
        <v>0</v>
      </c>
      <c r="CT98" s="0" t="n">
        <v>0</v>
      </c>
      <c r="CU98" s="0" t="n">
        <v>1</v>
      </c>
      <c r="CV98" s="0" t="n">
        <v>0</v>
      </c>
      <c r="CW98" s="0" t="n">
        <v>0</v>
      </c>
      <c r="CX98" s="0" t="n">
        <v>2</v>
      </c>
      <c r="CY98" s="0" t="n">
        <v>2</v>
      </c>
      <c r="CZ98" s="0" t="n">
        <v>1</v>
      </c>
      <c r="DA98" s="0" t="n">
        <v>2</v>
      </c>
      <c r="DB98" s="0" t="n">
        <v>0</v>
      </c>
      <c r="DC98" s="0" t="n">
        <v>0</v>
      </c>
      <c r="DD98" s="0" t="n">
        <v>0</v>
      </c>
      <c r="DE98" s="0" t="n">
        <v>0</v>
      </c>
      <c r="DF98" s="0" t="n">
        <v>1</v>
      </c>
      <c r="DG98" s="0" t="n">
        <v>0</v>
      </c>
      <c r="DH98" s="0" t="n">
        <v>0</v>
      </c>
      <c r="DI98" s="0" t="n">
        <v>0</v>
      </c>
      <c r="DJ98" s="0" t="n">
        <v>0</v>
      </c>
      <c r="DK98" s="0" t="n">
        <v>0</v>
      </c>
      <c r="DL98" s="0" t="n">
        <v>0</v>
      </c>
      <c r="DM98" s="0" t="n">
        <v>0</v>
      </c>
      <c r="DN98" s="0" t="n">
        <v>0</v>
      </c>
      <c r="DO98" s="0" t="n">
        <v>0</v>
      </c>
      <c r="DP98" s="0" t="n">
        <v>0</v>
      </c>
      <c r="DQ98" s="0" t="n">
        <v>1</v>
      </c>
      <c r="DR98" s="0" t="n">
        <v>0</v>
      </c>
      <c r="DS98" s="0" t="n">
        <v>0</v>
      </c>
      <c r="DT98" s="0" t="n">
        <v>0</v>
      </c>
      <c r="DU98" s="0" t="n">
        <v>0</v>
      </c>
      <c r="DV98" s="0" t="n">
        <v>0</v>
      </c>
      <c r="DW98" s="0" t="n">
        <v>0</v>
      </c>
      <c r="DX98" s="0" t="n">
        <v>0</v>
      </c>
      <c r="DY98" s="0" t="n">
        <v>0</v>
      </c>
      <c r="DZ98" s="0" t="n">
        <v>0</v>
      </c>
      <c r="EA98" s="0" t="n">
        <v>0</v>
      </c>
      <c r="EB98" s="0" t="n">
        <v>0</v>
      </c>
      <c r="EC98" s="0" t="n">
        <v>0</v>
      </c>
      <c r="ED98" s="0" t="n">
        <v>0</v>
      </c>
      <c r="EE98" s="0" t="n">
        <v>0</v>
      </c>
      <c r="EF98" s="0" t="n">
        <v>0</v>
      </c>
      <c r="EG98" s="0" t="n">
        <v>0</v>
      </c>
      <c r="EH98" s="0" t="n">
        <v>0</v>
      </c>
      <c r="EI98" s="0" t="n">
        <v>0</v>
      </c>
      <c r="EJ98" s="0" t="n">
        <v>7</v>
      </c>
      <c r="EK98" s="0" t="n">
        <v>0</v>
      </c>
      <c r="EL98" s="0" t="n">
        <v>0</v>
      </c>
      <c r="EM98" s="0" t="n">
        <v>0</v>
      </c>
      <c r="EN98" s="0" t="n">
        <v>0</v>
      </c>
      <c r="EO98" s="0" t="n">
        <v>1</v>
      </c>
      <c r="EP98" s="0" t="n">
        <v>1</v>
      </c>
      <c r="EQ98" s="0" t="n">
        <v>0</v>
      </c>
      <c r="ER98" s="0" t="n">
        <v>0</v>
      </c>
      <c r="ES98" s="0" t="n">
        <v>0</v>
      </c>
      <c r="ET98" s="0" t="n">
        <v>0</v>
      </c>
      <c r="EU98" s="0" t="n">
        <v>0</v>
      </c>
      <c r="EV98" s="0" t="n">
        <v>0</v>
      </c>
      <c r="EW98" s="0" t="n">
        <v>0</v>
      </c>
      <c r="EX98" s="0" t="n">
        <v>1</v>
      </c>
      <c r="EY98" s="0" t="n">
        <v>0</v>
      </c>
      <c r="EZ98" s="0" t="n">
        <v>0</v>
      </c>
      <c r="FA98" s="0" t="n">
        <v>0</v>
      </c>
      <c r="FB98" s="0" t="n">
        <v>0</v>
      </c>
      <c r="FC98" s="0" t="n">
        <v>1</v>
      </c>
      <c r="FD98" s="0" t="n">
        <v>0</v>
      </c>
      <c r="FE98" s="0" t="n">
        <v>0</v>
      </c>
      <c r="FF98" s="0" t="n">
        <v>0</v>
      </c>
      <c r="FG98" s="0" t="n">
        <v>0</v>
      </c>
      <c r="FH98" s="0" t="n">
        <v>0</v>
      </c>
      <c r="FI98" s="0" t="n">
        <v>0</v>
      </c>
      <c r="FJ98" s="0" t="n">
        <v>0</v>
      </c>
      <c r="FK98" s="0" t="n">
        <v>0</v>
      </c>
      <c r="FL98" s="0" t="n">
        <v>0</v>
      </c>
      <c r="FM98" s="0" t="n">
        <v>0</v>
      </c>
      <c r="FN98" s="0" t="n">
        <v>0</v>
      </c>
      <c r="FO98" s="0" t="n">
        <v>0</v>
      </c>
      <c r="FP98" s="0" t="n">
        <v>0</v>
      </c>
      <c r="FQ98" s="0" t="n">
        <v>1</v>
      </c>
      <c r="FR98" s="0" t="n">
        <v>0</v>
      </c>
      <c r="FS98" s="0" t="n">
        <v>0</v>
      </c>
      <c r="FT98" s="0" t="n">
        <v>2</v>
      </c>
      <c r="FU98" s="0" t="n">
        <v>0</v>
      </c>
      <c r="FV98" s="0" t="n">
        <v>1</v>
      </c>
      <c r="FW98" s="0" t="n">
        <v>0</v>
      </c>
      <c r="FX98" s="0" t="n">
        <v>0</v>
      </c>
      <c r="FY98" s="0" t="n">
        <v>0</v>
      </c>
      <c r="FZ98" s="0" t="n">
        <v>0</v>
      </c>
      <c r="GA98" s="0" t="n">
        <v>0</v>
      </c>
      <c r="GB98" s="0" t="n">
        <v>0</v>
      </c>
      <c r="GC98" s="0" t="n">
        <v>1</v>
      </c>
      <c r="GD98" s="0" t="n">
        <v>1</v>
      </c>
      <c r="GE98" s="0" t="n">
        <v>0</v>
      </c>
      <c r="GF98" s="0" t="n">
        <v>0</v>
      </c>
      <c r="GG98" s="0" t="n">
        <v>0</v>
      </c>
      <c r="GH98" s="0" t="n">
        <v>4</v>
      </c>
      <c r="GI98" s="0" t="n">
        <v>1</v>
      </c>
      <c r="GJ98" s="0" t="n">
        <v>1</v>
      </c>
      <c r="GK98" s="0" t="n">
        <v>0</v>
      </c>
      <c r="GL98" s="0" t="n">
        <v>1</v>
      </c>
      <c r="GM98" s="0" t="n">
        <v>0</v>
      </c>
      <c r="GN98" s="0" t="n">
        <v>0</v>
      </c>
      <c r="GO98" s="0" t="n">
        <v>0</v>
      </c>
      <c r="GP98" s="0" t="n">
        <v>0</v>
      </c>
      <c r="GQ98" s="0" t="n">
        <v>0</v>
      </c>
    </row>
    <row r="99" customFormat="false" ht="12" hidden="false" customHeight="false" outlineLevel="0" collapsed="false">
      <c r="A99" s="0" t="n">
        <v>7</v>
      </c>
      <c r="B99" s="0" t="n">
        <v>0</v>
      </c>
      <c r="C99" s="0" t="n">
        <v>0</v>
      </c>
      <c r="D99" s="0" t="n">
        <v>0</v>
      </c>
      <c r="E99" s="0" t="n">
        <v>0</v>
      </c>
      <c r="F99" s="0" t="n">
        <v>1</v>
      </c>
      <c r="G99" s="0" t="n">
        <v>4</v>
      </c>
      <c r="H99" s="0" t="n">
        <v>0</v>
      </c>
      <c r="I99" s="0" t="n">
        <v>0</v>
      </c>
      <c r="J99" s="0" t="n">
        <v>0</v>
      </c>
      <c r="K99" s="0" t="n">
        <v>0</v>
      </c>
      <c r="L99" s="0" t="n">
        <v>0</v>
      </c>
      <c r="M99" s="0" t="n">
        <v>0</v>
      </c>
      <c r="N99" s="0" t="n">
        <v>0</v>
      </c>
      <c r="O99" s="0" t="n">
        <v>0</v>
      </c>
      <c r="P99" s="0" t="n">
        <v>1</v>
      </c>
      <c r="Q99" s="0" t="n">
        <v>0</v>
      </c>
      <c r="R99" s="0" t="n">
        <v>0</v>
      </c>
      <c r="S99" s="0" t="n">
        <v>1</v>
      </c>
      <c r="T99" s="0" t="n">
        <v>0</v>
      </c>
      <c r="U99" s="0" t="n">
        <v>0</v>
      </c>
      <c r="V99" s="0" t="n">
        <v>0</v>
      </c>
      <c r="W99" s="0" t="n">
        <v>0</v>
      </c>
      <c r="X99" s="0" t="n">
        <v>0</v>
      </c>
      <c r="Y99" s="0" t="n">
        <v>0</v>
      </c>
      <c r="Z99" s="0" t="n">
        <v>0</v>
      </c>
      <c r="AA99" s="0" t="n">
        <v>0</v>
      </c>
      <c r="AB99" s="0" t="n">
        <v>0</v>
      </c>
      <c r="AC99" s="0" t="n">
        <v>0</v>
      </c>
      <c r="AD99" s="0" t="n">
        <v>0</v>
      </c>
      <c r="AE99" s="0" t="n">
        <v>0</v>
      </c>
      <c r="AF99" s="0" t="n">
        <v>0</v>
      </c>
      <c r="AG99" s="0" t="n">
        <v>0</v>
      </c>
      <c r="AH99" s="0" t="n">
        <v>0</v>
      </c>
      <c r="AI99" s="0" t="n">
        <v>0</v>
      </c>
      <c r="AJ99" s="0" t="n">
        <v>1</v>
      </c>
      <c r="AK99" s="0" t="n">
        <v>0</v>
      </c>
      <c r="AL99" s="0" t="n">
        <v>1</v>
      </c>
      <c r="AM99" s="0" t="n">
        <v>1</v>
      </c>
      <c r="AN99" s="0" t="n">
        <v>1</v>
      </c>
      <c r="AO99" s="0" t="n">
        <v>0</v>
      </c>
      <c r="AP99" s="0" t="n">
        <v>0</v>
      </c>
      <c r="AQ99" s="0" t="n">
        <v>1</v>
      </c>
      <c r="AR99" s="0" t="n">
        <v>0</v>
      </c>
      <c r="AS99" s="0" t="n">
        <v>0</v>
      </c>
      <c r="AT99" s="0" t="n">
        <v>0</v>
      </c>
      <c r="AU99" s="0" t="n">
        <v>0</v>
      </c>
      <c r="AV99" s="0" t="n">
        <v>1</v>
      </c>
      <c r="AW99" s="0" t="n">
        <v>0</v>
      </c>
      <c r="AX99" s="0" t="n">
        <v>0</v>
      </c>
      <c r="AY99" s="0" t="n">
        <v>2</v>
      </c>
      <c r="AZ99" s="0" t="n">
        <v>3</v>
      </c>
      <c r="BA99" s="0" t="n">
        <v>0</v>
      </c>
      <c r="BB99" s="0" t="n">
        <v>0</v>
      </c>
      <c r="BC99" s="0" t="n">
        <v>0</v>
      </c>
      <c r="BD99" s="0" t="n">
        <v>1</v>
      </c>
      <c r="BE99" s="0" t="n">
        <v>1</v>
      </c>
      <c r="BF99" s="0" t="n">
        <v>0</v>
      </c>
      <c r="BG99" s="0" t="n">
        <v>5</v>
      </c>
      <c r="BH99" s="0" t="n">
        <v>3</v>
      </c>
      <c r="BI99" s="0" t="n">
        <v>3</v>
      </c>
      <c r="BJ99" s="0" t="n">
        <v>0</v>
      </c>
      <c r="BK99" s="0" t="n">
        <v>3</v>
      </c>
      <c r="BL99" s="0" t="n">
        <v>6</v>
      </c>
      <c r="BM99" s="0" t="n">
        <v>2</v>
      </c>
      <c r="BN99" s="0" t="n">
        <v>0</v>
      </c>
      <c r="BO99" s="0" t="n">
        <v>0</v>
      </c>
      <c r="BP99" s="0" t="n">
        <v>0</v>
      </c>
      <c r="BQ99" s="0" t="n">
        <v>0</v>
      </c>
      <c r="BR99" s="0" t="n">
        <v>1</v>
      </c>
      <c r="BS99" s="0" t="n">
        <v>0</v>
      </c>
      <c r="BT99" s="0" t="n">
        <v>0</v>
      </c>
      <c r="BU99" s="0" t="n">
        <v>0</v>
      </c>
      <c r="BV99" s="0" t="n">
        <v>1</v>
      </c>
      <c r="BW99" s="0" t="n">
        <v>0</v>
      </c>
      <c r="BX99" s="0" t="n">
        <v>1</v>
      </c>
      <c r="BY99" s="0" t="n">
        <v>3</v>
      </c>
      <c r="BZ99" s="0" t="n">
        <v>1</v>
      </c>
      <c r="CA99" s="0" t="n">
        <v>1</v>
      </c>
      <c r="CB99" s="0" t="n">
        <v>0</v>
      </c>
      <c r="CC99" s="0" t="n">
        <v>1</v>
      </c>
      <c r="CD99" s="0" t="n">
        <v>1</v>
      </c>
      <c r="CE99" s="0" t="n">
        <v>1</v>
      </c>
      <c r="CF99" s="0" t="n">
        <v>1</v>
      </c>
      <c r="CG99" s="0" t="n">
        <v>0</v>
      </c>
      <c r="CH99" s="0" t="n">
        <v>1</v>
      </c>
      <c r="CI99" s="0" t="n">
        <v>0</v>
      </c>
      <c r="CJ99" s="0" t="n">
        <v>0</v>
      </c>
      <c r="CK99" s="0" t="n">
        <v>1</v>
      </c>
      <c r="CL99" s="0" t="n">
        <v>0</v>
      </c>
      <c r="CM99" s="0" t="n">
        <v>1</v>
      </c>
      <c r="CN99" s="0" t="n">
        <v>0</v>
      </c>
      <c r="CO99" s="0" t="n">
        <v>0</v>
      </c>
      <c r="CP99" s="0" t="n">
        <v>0</v>
      </c>
      <c r="CQ99" s="0" t="n">
        <v>1</v>
      </c>
      <c r="CR99" s="0" t="n">
        <v>2</v>
      </c>
      <c r="CS99" s="0" t="n">
        <v>0</v>
      </c>
      <c r="CT99" s="0" t="n">
        <v>0</v>
      </c>
      <c r="CU99" s="0" t="n">
        <v>0</v>
      </c>
      <c r="CV99" s="0" t="n">
        <v>0</v>
      </c>
      <c r="CW99" s="0" t="n">
        <v>0</v>
      </c>
      <c r="CX99" s="0" t="n">
        <v>0</v>
      </c>
      <c r="CY99" s="0" t="n">
        <v>1</v>
      </c>
      <c r="CZ99" s="0" t="n">
        <v>2</v>
      </c>
      <c r="DA99" s="0" t="n">
        <v>1</v>
      </c>
      <c r="DB99" s="0" t="n">
        <v>3</v>
      </c>
      <c r="DC99" s="0" t="n">
        <v>1</v>
      </c>
      <c r="DD99" s="0" t="n">
        <v>0</v>
      </c>
      <c r="DE99" s="0" t="n">
        <v>0</v>
      </c>
      <c r="DF99" s="0" t="n">
        <v>0</v>
      </c>
      <c r="DG99" s="0" t="n">
        <v>0</v>
      </c>
      <c r="DH99" s="0" t="n">
        <v>3</v>
      </c>
      <c r="DI99" s="0" t="n">
        <v>0</v>
      </c>
      <c r="DJ99" s="0" t="n">
        <v>0</v>
      </c>
      <c r="DK99" s="0" t="n">
        <v>0</v>
      </c>
      <c r="DL99" s="0" t="n">
        <v>0</v>
      </c>
      <c r="DM99" s="0" t="n">
        <v>1</v>
      </c>
      <c r="DN99" s="0" t="n">
        <v>0</v>
      </c>
      <c r="DO99" s="0" t="n">
        <v>0</v>
      </c>
      <c r="DP99" s="0" t="n">
        <v>0</v>
      </c>
      <c r="DQ99" s="0" t="n">
        <v>0</v>
      </c>
      <c r="DR99" s="0" t="n">
        <v>5</v>
      </c>
      <c r="DS99" s="0" t="n">
        <v>0</v>
      </c>
      <c r="DT99" s="0" t="n">
        <v>0</v>
      </c>
      <c r="DU99" s="0" t="n">
        <v>0</v>
      </c>
      <c r="DV99" s="0" t="n">
        <v>1</v>
      </c>
      <c r="DW99" s="0" t="n">
        <v>0</v>
      </c>
      <c r="DX99" s="0" t="n">
        <v>9</v>
      </c>
      <c r="DY99" s="0" t="n">
        <v>0</v>
      </c>
      <c r="DZ99" s="0" t="n">
        <v>0</v>
      </c>
      <c r="EA99" s="0" t="n">
        <v>1</v>
      </c>
      <c r="EB99" s="0" t="n">
        <v>0</v>
      </c>
      <c r="EC99" s="0" t="n">
        <v>7</v>
      </c>
      <c r="ED99" s="0" t="n">
        <v>0</v>
      </c>
      <c r="EE99" s="0" t="n">
        <v>0</v>
      </c>
      <c r="EF99" s="0" t="n">
        <v>0</v>
      </c>
      <c r="EG99" s="0" t="n">
        <v>0</v>
      </c>
      <c r="EH99" s="0" t="n">
        <v>0</v>
      </c>
      <c r="EI99" s="0" t="n">
        <v>2</v>
      </c>
      <c r="EJ99" s="0" t="n">
        <v>5</v>
      </c>
      <c r="EK99" s="0" t="n">
        <v>1</v>
      </c>
      <c r="EL99" s="0" t="n">
        <v>1</v>
      </c>
      <c r="EM99" s="0" t="n">
        <v>0</v>
      </c>
      <c r="EN99" s="0" t="n">
        <v>0</v>
      </c>
      <c r="EO99" s="0" t="n">
        <v>4</v>
      </c>
      <c r="EP99" s="0" t="n">
        <v>1</v>
      </c>
      <c r="EQ99" s="0" t="n">
        <v>0</v>
      </c>
      <c r="ER99" s="0" t="n">
        <v>2</v>
      </c>
      <c r="ES99" s="0" t="n">
        <v>0</v>
      </c>
      <c r="ET99" s="0" t="n">
        <v>3</v>
      </c>
      <c r="EU99" s="0" t="n">
        <v>0</v>
      </c>
      <c r="EV99" s="0" t="n">
        <v>1</v>
      </c>
      <c r="EW99" s="0" t="n">
        <v>0</v>
      </c>
      <c r="EX99" s="0" t="n">
        <v>1</v>
      </c>
      <c r="EY99" s="0" t="n">
        <v>0</v>
      </c>
      <c r="EZ99" s="0" t="n">
        <v>0</v>
      </c>
      <c r="FA99" s="0" t="n">
        <v>0</v>
      </c>
      <c r="FB99" s="0" t="n">
        <v>3</v>
      </c>
      <c r="FC99" s="0" t="n">
        <v>0</v>
      </c>
      <c r="FD99" s="0" t="n">
        <v>0</v>
      </c>
      <c r="FE99" s="0" t="n">
        <v>0</v>
      </c>
      <c r="FF99" s="0" t="n">
        <v>0</v>
      </c>
      <c r="FG99" s="0" t="n">
        <v>1</v>
      </c>
      <c r="FH99" s="0" t="n">
        <v>1</v>
      </c>
      <c r="FI99" s="0" t="n">
        <v>0</v>
      </c>
      <c r="FJ99" s="0" t="n">
        <v>0</v>
      </c>
      <c r="FK99" s="0" t="n">
        <v>1</v>
      </c>
      <c r="FL99" s="0" t="n">
        <v>2</v>
      </c>
      <c r="FM99" s="0" t="n">
        <v>1</v>
      </c>
      <c r="FN99" s="0" t="n">
        <v>1</v>
      </c>
      <c r="FO99" s="0" t="n">
        <v>0</v>
      </c>
      <c r="FP99" s="0" t="n">
        <v>0</v>
      </c>
      <c r="FQ99" s="0" t="n">
        <v>6</v>
      </c>
      <c r="FR99" s="0" t="n">
        <v>0</v>
      </c>
      <c r="FS99" s="0" t="n">
        <v>2</v>
      </c>
      <c r="FT99" s="0" t="n">
        <v>2</v>
      </c>
      <c r="FU99" s="0" t="n">
        <v>0</v>
      </c>
      <c r="FV99" s="0" t="n">
        <v>1</v>
      </c>
      <c r="FW99" s="0" t="n">
        <v>0</v>
      </c>
      <c r="FX99" s="0" t="n">
        <v>0</v>
      </c>
      <c r="FY99" s="0" t="n">
        <v>0</v>
      </c>
      <c r="FZ99" s="0" t="n">
        <v>0</v>
      </c>
      <c r="GA99" s="0" t="n">
        <v>4</v>
      </c>
      <c r="GB99" s="0" t="n">
        <v>1</v>
      </c>
      <c r="GC99" s="0" t="n">
        <v>2</v>
      </c>
      <c r="GD99" s="0" t="n">
        <v>1</v>
      </c>
      <c r="GE99" s="0" t="n">
        <v>0</v>
      </c>
      <c r="GF99" s="0" t="n">
        <v>1</v>
      </c>
      <c r="GG99" s="0" t="n">
        <v>0</v>
      </c>
      <c r="GH99" s="0" t="n">
        <v>0</v>
      </c>
      <c r="GI99" s="0" t="n">
        <v>6</v>
      </c>
      <c r="GJ99" s="0" t="n">
        <v>1</v>
      </c>
      <c r="GK99" s="0" t="n">
        <v>0</v>
      </c>
      <c r="GL99" s="0" t="n">
        <v>2</v>
      </c>
      <c r="GM99" s="0" t="n">
        <v>0</v>
      </c>
      <c r="GN99" s="0" t="n">
        <v>1</v>
      </c>
      <c r="GO99" s="0" t="n">
        <v>0</v>
      </c>
      <c r="GP99" s="0" t="n">
        <v>0</v>
      </c>
      <c r="GQ99" s="0" t="n">
        <v>1</v>
      </c>
    </row>
    <row r="100" customFormat="false" ht="12" hidden="false" customHeight="false" outlineLevel="0" collapsed="false">
      <c r="A100" s="0" t="n">
        <v>2</v>
      </c>
      <c r="B100" s="0" t="n">
        <v>0</v>
      </c>
      <c r="C100" s="0" t="n">
        <v>0</v>
      </c>
      <c r="D100" s="0" t="n">
        <v>0</v>
      </c>
      <c r="E100" s="0" t="n">
        <v>0</v>
      </c>
      <c r="F100" s="0" t="n">
        <v>3</v>
      </c>
      <c r="G100" s="0" t="n">
        <v>1</v>
      </c>
      <c r="H100" s="0" t="n">
        <v>0</v>
      </c>
      <c r="I100" s="0" t="n">
        <v>0</v>
      </c>
      <c r="J100" s="0" t="n">
        <v>0</v>
      </c>
      <c r="K100" s="0" t="n">
        <v>0</v>
      </c>
      <c r="L100" s="0" t="n">
        <v>0</v>
      </c>
      <c r="M100" s="0" t="n">
        <v>1</v>
      </c>
      <c r="N100" s="0" t="n">
        <v>4</v>
      </c>
      <c r="O100" s="0" t="n">
        <v>0</v>
      </c>
      <c r="P100" s="0" t="n">
        <v>0</v>
      </c>
      <c r="Q100" s="0" t="n">
        <v>0</v>
      </c>
      <c r="R100" s="0" t="n">
        <v>0</v>
      </c>
      <c r="S100" s="0" t="n">
        <v>0</v>
      </c>
      <c r="T100" s="0" t="n">
        <v>0</v>
      </c>
      <c r="U100" s="0" t="n">
        <v>0</v>
      </c>
      <c r="V100" s="0" t="n">
        <v>0</v>
      </c>
      <c r="W100" s="0" t="n">
        <v>1</v>
      </c>
      <c r="X100" s="0" t="n">
        <v>0</v>
      </c>
      <c r="Y100" s="0" t="n">
        <v>0</v>
      </c>
      <c r="Z100" s="0" t="n">
        <v>0</v>
      </c>
      <c r="AA100" s="0" t="n">
        <v>0</v>
      </c>
      <c r="AB100" s="0" t="n">
        <v>0</v>
      </c>
      <c r="AC100" s="0" t="n">
        <v>0</v>
      </c>
      <c r="AD100" s="0" t="n">
        <v>0</v>
      </c>
      <c r="AE100" s="0" t="n">
        <v>0</v>
      </c>
      <c r="AF100" s="0" t="n">
        <v>0</v>
      </c>
      <c r="AG100" s="0" t="n">
        <v>0</v>
      </c>
      <c r="AH100" s="0" t="n">
        <v>1</v>
      </c>
      <c r="AI100" s="0" t="n">
        <v>0</v>
      </c>
      <c r="AJ100" s="0" t="n">
        <v>0</v>
      </c>
      <c r="AK100" s="0" t="n">
        <v>0</v>
      </c>
      <c r="AL100" s="0" t="n">
        <v>4</v>
      </c>
      <c r="AM100" s="0" t="n">
        <v>1</v>
      </c>
      <c r="AN100" s="0" t="n">
        <v>3</v>
      </c>
      <c r="AO100" s="0" t="n">
        <v>0</v>
      </c>
      <c r="AP100" s="0" t="n">
        <v>0</v>
      </c>
      <c r="AQ100" s="0" t="n">
        <v>1</v>
      </c>
      <c r="AR100" s="0" t="n">
        <v>0</v>
      </c>
      <c r="AS100" s="0" t="n">
        <v>0</v>
      </c>
      <c r="AT100" s="0" t="n">
        <v>1</v>
      </c>
      <c r="AU100" s="0" t="n">
        <v>0</v>
      </c>
      <c r="AV100" s="0" t="n">
        <v>0</v>
      </c>
      <c r="AW100" s="0" t="n">
        <v>1</v>
      </c>
      <c r="AX100" s="0" t="n">
        <v>1</v>
      </c>
      <c r="AY100" s="0" t="n">
        <v>0</v>
      </c>
      <c r="AZ100" s="0" t="n">
        <v>2</v>
      </c>
      <c r="BA100" s="0" t="n">
        <v>0</v>
      </c>
      <c r="BB100" s="0" t="n">
        <v>0</v>
      </c>
      <c r="BC100" s="0" t="n">
        <v>0</v>
      </c>
      <c r="BD100" s="0" t="n">
        <v>1</v>
      </c>
      <c r="BE100" s="0" t="n">
        <v>0</v>
      </c>
      <c r="BF100" s="0" t="n">
        <v>0</v>
      </c>
      <c r="BG100" s="0" t="n">
        <v>5</v>
      </c>
      <c r="BH100" s="0" t="n">
        <v>3</v>
      </c>
      <c r="BI100" s="0" t="n">
        <v>4</v>
      </c>
      <c r="BJ100" s="0" t="n">
        <v>0</v>
      </c>
      <c r="BK100" s="0" t="n">
        <v>5</v>
      </c>
      <c r="BL100" s="0" t="n">
        <v>0</v>
      </c>
      <c r="BM100" s="0" t="n">
        <v>1</v>
      </c>
      <c r="BN100" s="0" t="n">
        <v>2</v>
      </c>
      <c r="BO100" s="0" t="n">
        <v>2</v>
      </c>
      <c r="BP100" s="0" t="n">
        <v>7</v>
      </c>
      <c r="BQ100" s="0" t="n">
        <v>0</v>
      </c>
      <c r="BR100" s="0" t="n">
        <v>0</v>
      </c>
      <c r="BS100" s="0" t="n">
        <v>0</v>
      </c>
      <c r="BT100" s="0" t="n">
        <v>0</v>
      </c>
      <c r="BU100" s="0" t="n">
        <v>0</v>
      </c>
      <c r="BV100" s="0" t="n">
        <v>0</v>
      </c>
      <c r="BW100" s="0" t="n">
        <v>0</v>
      </c>
      <c r="BX100" s="0" t="n">
        <v>1</v>
      </c>
      <c r="BY100" s="0" t="n">
        <v>2</v>
      </c>
      <c r="BZ100" s="0" t="n">
        <v>2</v>
      </c>
      <c r="CA100" s="0" t="n">
        <v>0</v>
      </c>
      <c r="CB100" s="0" t="n">
        <v>1</v>
      </c>
      <c r="CC100" s="0" t="n">
        <v>0</v>
      </c>
      <c r="CD100" s="0" t="n">
        <v>0</v>
      </c>
      <c r="CE100" s="0" t="n">
        <v>2</v>
      </c>
      <c r="CF100" s="0" t="n">
        <v>1</v>
      </c>
      <c r="CG100" s="0" t="n">
        <v>0</v>
      </c>
      <c r="CH100" s="0" t="n">
        <v>1</v>
      </c>
      <c r="CI100" s="0" t="n">
        <v>0</v>
      </c>
      <c r="CJ100" s="0" t="n">
        <v>0</v>
      </c>
      <c r="CK100" s="0" t="n">
        <v>2</v>
      </c>
      <c r="CL100" s="0" t="n">
        <v>1</v>
      </c>
      <c r="CM100" s="0" t="n">
        <v>0</v>
      </c>
      <c r="CN100" s="0" t="n">
        <v>2</v>
      </c>
      <c r="CO100" s="0" t="n">
        <v>0</v>
      </c>
      <c r="CP100" s="0" t="n">
        <v>0</v>
      </c>
      <c r="CQ100" s="0" t="n">
        <v>0</v>
      </c>
      <c r="CR100" s="0" t="n">
        <v>1</v>
      </c>
      <c r="CS100" s="0" t="n">
        <v>0</v>
      </c>
      <c r="CT100" s="0" t="n">
        <v>0</v>
      </c>
      <c r="CU100" s="0" t="n">
        <v>0</v>
      </c>
      <c r="CV100" s="0" t="n">
        <v>0</v>
      </c>
      <c r="CW100" s="0" t="n">
        <v>2</v>
      </c>
      <c r="CX100" s="0" t="n">
        <v>2</v>
      </c>
      <c r="CY100" s="0" t="n">
        <v>1</v>
      </c>
      <c r="CZ100" s="0" t="n">
        <v>0</v>
      </c>
      <c r="DA100" s="0" t="n">
        <v>1</v>
      </c>
      <c r="DB100" s="0" t="n">
        <v>1</v>
      </c>
      <c r="DC100" s="0" t="n">
        <v>0</v>
      </c>
      <c r="DD100" s="0" t="n">
        <v>1</v>
      </c>
      <c r="DE100" s="0" t="n">
        <v>0</v>
      </c>
      <c r="DF100" s="0" t="n">
        <v>1</v>
      </c>
      <c r="DG100" s="0" t="n">
        <v>1</v>
      </c>
      <c r="DH100" s="0" t="n">
        <v>0</v>
      </c>
      <c r="DI100" s="0" t="n">
        <v>0</v>
      </c>
      <c r="DJ100" s="0" t="n">
        <v>0</v>
      </c>
      <c r="DK100" s="0" t="n">
        <v>0</v>
      </c>
      <c r="DL100" s="0" t="n">
        <v>0</v>
      </c>
      <c r="DM100" s="0" t="n">
        <v>0</v>
      </c>
      <c r="DN100" s="0" t="n">
        <v>0</v>
      </c>
      <c r="DO100" s="0" t="n">
        <v>1</v>
      </c>
      <c r="DP100" s="0" t="n">
        <v>0</v>
      </c>
      <c r="DQ100" s="0" t="n">
        <v>1</v>
      </c>
      <c r="DR100" s="0" t="n">
        <v>0</v>
      </c>
      <c r="DS100" s="0" t="n">
        <v>0</v>
      </c>
      <c r="DT100" s="0" t="n">
        <v>0</v>
      </c>
      <c r="DU100" s="0" t="n">
        <v>0</v>
      </c>
      <c r="DV100" s="0" t="n">
        <v>2</v>
      </c>
      <c r="DW100" s="0" t="n">
        <v>1</v>
      </c>
      <c r="DX100" s="0" t="n">
        <v>0</v>
      </c>
      <c r="DY100" s="0" t="n">
        <v>4</v>
      </c>
      <c r="DZ100" s="0" t="n">
        <v>3</v>
      </c>
      <c r="EA100" s="0" t="n">
        <v>0</v>
      </c>
      <c r="EB100" s="0" t="n">
        <v>0</v>
      </c>
      <c r="EC100" s="0" t="n">
        <v>0</v>
      </c>
      <c r="ED100" s="0" t="n">
        <v>2</v>
      </c>
      <c r="EE100" s="0" t="n">
        <v>0</v>
      </c>
      <c r="EF100" s="0" t="n">
        <v>1</v>
      </c>
      <c r="EG100" s="0" t="n">
        <v>0</v>
      </c>
      <c r="EH100" s="0" t="n">
        <v>0</v>
      </c>
      <c r="EI100" s="0" t="n">
        <v>0</v>
      </c>
      <c r="EJ100" s="0" t="n">
        <v>0</v>
      </c>
      <c r="EK100" s="0" t="n">
        <v>1</v>
      </c>
      <c r="EL100" s="0" t="n">
        <v>6</v>
      </c>
      <c r="EM100" s="0" t="n">
        <v>0</v>
      </c>
      <c r="EN100" s="0" t="n">
        <v>0</v>
      </c>
      <c r="EO100" s="0" t="n">
        <v>0</v>
      </c>
      <c r="EP100" s="0" t="n">
        <v>0</v>
      </c>
      <c r="EQ100" s="0" t="n">
        <v>0</v>
      </c>
      <c r="ER100" s="0" t="n">
        <v>2</v>
      </c>
      <c r="ES100" s="0" t="n">
        <v>2</v>
      </c>
      <c r="ET100" s="0" t="n">
        <v>0</v>
      </c>
      <c r="EU100" s="0" t="n">
        <v>0</v>
      </c>
      <c r="EV100" s="0" t="n">
        <v>0</v>
      </c>
      <c r="EW100" s="0" t="n">
        <v>0</v>
      </c>
      <c r="EX100" s="0" t="n">
        <v>1</v>
      </c>
      <c r="EY100" s="0" t="n">
        <v>0</v>
      </c>
      <c r="EZ100" s="0" t="n">
        <v>2</v>
      </c>
      <c r="FA100" s="0" t="n">
        <v>0</v>
      </c>
      <c r="FB100" s="0" t="n">
        <v>0</v>
      </c>
      <c r="FC100" s="0" t="n">
        <v>1</v>
      </c>
      <c r="FD100" s="0" t="n">
        <v>0</v>
      </c>
      <c r="FE100" s="0" t="n">
        <v>0</v>
      </c>
      <c r="FF100" s="0" t="n">
        <v>0</v>
      </c>
      <c r="FG100" s="0" t="n">
        <v>0</v>
      </c>
      <c r="FH100" s="0" t="n">
        <v>0</v>
      </c>
      <c r="FI100" s="0" t="n">
        <v>1</v>
      </c>
      <c r="FJ100" s="0" t="n">
        <v>0</v>
      </c>
      <c r="FK100" s="0" t="n">
        <v>1</v>
      </c>
      <c r="FL100" s="0" t="n">
        <v>0</v>
      </c>
      <c r="FM100" s="0" t="n">
        <v>0</v>
      </c>
      <c r="FN100" s="0" t="n">
        <v>1</v>
      </c>
      <c r="FO100" s="0" t="n">
        <v>0</v>
      </c>
      <c r="FP100" s="0" t="n">
        <v>0</v>
      </c>
      <c r="FQ100" s="0" t="n">
        <v>1</v>
      </c>
      <c r="FR100" s="0" t="n">
        <v>0</v>
      </c>
      <c r="FS100" s="0" t="n">
        <v>1</v>
      </c>
      <c r="FT100" s="0" t="n">
        <v>6</v>
      </c>
      <c r="FU100" s="0" t="n">
        <v>2</v>
      </c>
      <c r="FV100" s="0" t="n">
        <v>0</v>
      </c>
      <c r="FW100" s="0" t="n">
        <v>0</v>
      </c>
      <c r="FX100" s="0" t="n">
        <v>2</v>
      </c>
      <c r="FY100" s="0" t="n">
        <v>0</v>
      </c>
      <c r="FZ100" s="0" t="n">
        <v>0</v>
      </c>
      <c r="GA100" s="0" t="n">
        <v>0</v>
      </c>
      <c r="GB100" s="0" t="n">
        <v>2</v>
      </c>
      <c r="GC100" s="0" t="n">
        <v>1</v>
      </c>
      <c r="GD100" s="0" t="n">
        <v>2</v>
      </c>
      <c r="GE100" s="0" t="n">
        <v>0</v>
      </c>
      <c r="GF100" s="0" t="n">
        <v>3</v>
      </c>
      <c r="GG100" s="0" t="n">
        <v>0</v>
      </c>
      <c r="GH100" s="0" t="n">
        <v>0</v>
      </c>
      <c r="GI100" s="0" t="n">
        <v>0</v>
      </c>
      <c r="GJ100" s="0" t="n">
        <v>0</v>
      </c>
      <c r="GK100" s="0" t="n">
        <v>0</v>
      </c>
      <c r="GL100" s="0" t="n">
        <v>1</v>
      </c>
      <c r="GM100" s="0" t="n">
        <v>0</v>
      </c>
      <c r="GN100" s="0" t="n">
        <v>0</v>
      </c>
      <c r="GO100" s="0" t="n">
        <v>2</v>
      </c>
      <c r="GP100" s="0" t="n">
        <v>0</v>
      </c>
      <c r="GQ100" s="0" t="n">
        <v>1</v>
      </c>
    </row>
    <row r="101" customFormat="false" ht="12" hidden="false" customHeight="false" outlineLevel="0" collapsed="false">
      <c r="A101" s="0" t="n">
        <v>2</v>
      </c>
      <c r="B101" s="0" t="n">
        <v>0</v>
      </c>
      <c r="C101" s="0" t="n">
        <v>0</v>
      </c>
      <c r="D101" s="0" t="n">
        <v>0</v>
      </c>
      <c r="E101" s="0" t="n">
        <v>0</v>
      </c>
      <c r="F101" s="0" t="n">
        <v>0</v>
      </c>
      <c r="G101" s="0" t="n">
        <v>1</v>
      </c>
      <c r="H101" s="0" t="n">
        <v>0</v>
      </c>
      <c r="I101" s="0" t="n">
        <v>0</v>
      </c>
      <c r="J101" s="0" t="n">
        <v>0</v>
      </c>
      <c r="K101" s="0" t="n">
        <v>0</v>
      </c>
      <c r="L101" s="0" t="n">
        <v>0</v>
      </c>
      <c r="M101" s="0" t="n">
        <v>0</v>
      </c>
      <c r="N101" s="0" t="n">
        <v>0</v>
      </c>
      <c r="O101" s="0" t="n">
        <v>0</v>
      </c>
      <c r="P101" s="0" t="n">
        <v>0</v>
      </c>
      <c r="Q101" s="0" t="n">
        <v>0</v>
      </c>
      <c r="R101" s="0" t="n">
        <v>0</v>
      </c>
      <c r="S101" s="0" t="n">
        <v>1</v>
      </c>
      <c r="T101" s="0" t="n">
        <v>0</v>
      </c>
      <c r="U101" s="0" t="n">
        <v>0</v>
      </c>
      <c r="V101" s="0" t="n">
        <v>0</v>
      </c>
      <c r="W101" s="0" t="n">
        <v>0</v>
      </c>
      <c r="X101" s="0" t="n">
        <v>0</v>
      </c>
      <c r="Y101" s="0" t="n">
        <v>0</v>
      </c>
      <c r="Z101" s="0" t="n">
        <v>1</v>
      </c>
      <c r="AA101" s="0" t="n">
        <v>0</v>
      </c>
      <c r="AB101" s="0" t="n">
        <v>0</v>
      </c>
      <c r="AC101" s="0" t="n">
        <v>0</v>
      </c>
      <c r="AD101" s="0" t="n">
        <v>0</v>
      </c>
      <c r="AE101" s="0" t="n">
        <v>0</v>
      </c>
      <c r="AF101" s="0" t="n">
        <v>0</v>
      </c>
      <c r="AG101" s="0" t="n">
        <v>0</v>
      </c>
      <c r="AH101" s="0" t="n">
        <v>0</v>
      </c>
      <c r="AI101" s="0" t="n">
        <v>0</v>
      </c>
      <c r="AJ101" s="0" t="n">
        <v>1</v>
      </c>
      <c r="AK101" s="0" t="n">
        <v>0</v>
      </c>
      <c r="AL101" s="0" t="n">
        <v>0</v>
      </c>
      <c r="AM101" s="0" t="n">
        <v>1</v>
      </c>
      <c r="AN101" s="0" t="n">
        <v>1</v>
      </c>
      <c r="AO101" s="0" t="n">
        <v>0</v>
      </c>
      <c r="AP101" s="0" t="n">
        <v>0</v>
      </c>
      <c r="AQ101" s="0" t="n">
        <v>0</v>
      </c>
      <c r="AR101" s="0" t="n">
        <v>0</v>
      </c>
      <c r="AS101" s="0" t="n">
        <v>0</v>
      </c>
      <c r="AT101" s="0" t="n">
        <v>0</v>
      </c>
      <c r="AU101" s="0" t="n">
        <v>0</v>
      </c>
      <c r="AV101" s="0" t="n">
        <v>0</v>
      </c>
      <c r="AW101" s="0" t="n">
        <v>0</v>
      </c>
      <c r="AX101" s="0" t="n">
        <v>1</v>
      </c>
      <c r="AY101" s="0" t="n">
        <v>0</v>
      </c>
      <c r="AZ101" s="0" t="n">
        <v>0</v>
      </c>
      <c r="BA101" s="0" t="n">
        <v>0</v>
      </c>
      <c r="BB101" s="0" t="n">
        <v>0</v>
      </c>
      <c r="BC101" s="0" t="n">
        <v>0</v>
      </c>
      <c r="BD101" s="0" t="n">
        <v>0</v>
      </c>
      <c r="BE101" s="0" t="n">
        <v>1</v>
      </c>
      <c r="BF101" s="0" t="n">
        <v>0</v>
      </c>
      <c r="BG101" s="0" t="n">
        <v>1</v>
      </c>
      <c r="BH101" s="0" t="n">
        <v>3</v>
      </c>
      <c r="BI101" s="0" t="n">
        <v>1</v>
      </c>
      <c r="BJ101" s="0" t="n">
        <v>2</v>
      </c>
      <c r="BK101" s="0" t="n">
        <v>3</v>
      </c>
      <c r="BL101" s="0" t="n">
        <v>0</v>
      </c>
      <c r="BM101" s="0" t="n">
        <v>0</v>
      </c>
      <c r="BN101" s="0" t="n">
        <v>1</v>
      </c>
      <c r="BO101" s="0" t="n">
        <v>0</v>
      </c>
      <c r="BP101" s="0" t="n">
        <v>2</v>
      </c>
      <c r="BQ101" s="0" t="n">
        <v>0</v>
      </c>
      <c r="BR101" s="0" t="n">
        <v>0</v>
      </c>
      <c r="BS101" s="0" t="n">
        <v>1</v>
      </c>
      <c r="BT101" s="0" t="n">
        <v>0</v>
      </c>
      <c r="BU101" s="0" t="n">
        <v>1</v>
      </c>
      <c r="BV101" s="0" t="n">
        <v>1</v>
      </c>
      <c r="BW101" s="0" t="n">
        <v>0</v>
      </c>
      <c r="BX101" s="0" t="n">
        <v>1</v>
      </c>
      <c r="BY101" s="0" t="n">
        <v>0</v>
      </c>
      <c r="BZ101" s="0" t="n">
        <v>1</v>
      </c>
      <c r="CA101" s="0" t="n">
        <v>0</v>
      </c>
      <c r="CB101" s="0" t="n">
        <v>1</v>
      </c>
      <c r="CC101" s="0" t="n">
        <v>0</v>
      </c>
      <c r="CD101" s="0" t="n">
        <v>0</v>
      </c>
      <c r="CE101" s="0" t="n">
        <v>1</v>
      </c>
      <c r="CF101" s="0" t="n">
        <v>1</v>
      </c>
      <c r="CG101" s="0" t="n">
        <v>0</v>
      </c>
      <c r="CH101" s="0" t="n">
        <v>0</v>
      </c>
      <c r="CI101" s="0" t="n">
        <v>0</v>
      </c>
      <c r="CJ101" s="0" t="n">
        <v>0</v>
      </c>
      <c r="CK101" s="0" t="n">
        <v>1</v>
      </c>
      <c r="CL101" s="0" t="n">
        <v>0</v>
      </c>
      <c r="CM101" s="0" t="n">
        <v>0</v>
      </c>
      <c r="CN101" s="0" t="n">
        <v>0</v>
      </c>
      <c r="CO101" s="0" t="n">
        <v>1</v>
      </c>
      <c r="CP101" s="0" t="n">
        <v>1</v>
      </c>
      <c r="CQ101" s="0" t="n">
        <v>0</v>
      </c>
      <c r="CR101" s="0" t="n">
        <v>0</v>
      </c>
      <c r="CS101" s="0" t="n">
        <v>3</v>
      </c>
      <c r="CT101" s="0" t="n">
        <v>0</v>
      </c>
      <c r="CU101" s="0" t="n">
        <v>0</v>
      </c>
      <c r="CV101" s="0" t="n">
        <v>0</v>
      </c>
      <c r="CW101" s="0" t="n">
        <v>0</v>
      </c>
      <c r="CX101" s="0" t="n">
        <v>0</v>
      </c>
      <c r="CY101" s="0" t="n">
        <v>3</v>
      </c>
      <c r="CZ101" s="0" t="n">
        <v>0</v>
      </c>
      <c r="DA101" s="0" t="n">
        <v>2</v>
      </c>
      <c r="DB101" s="0" t="n">
        <v>0</v>
      </c>
      <c r="DC101" s="0" t="n">
        <v>0</v>
      </c>
      <c r="DD101" s="0" t="n">
        <v>2</v>
      </c>
      <c r="DE101" s="0" t="n">
        <v>1</v>
      </c>
      <c r="DF101" s="0" t="n">
        <v>1</v>
      </c>
      <c r="DG101" s="0" t="n">
        <v>0</v>
      </c>
      <c r="DH101" s="0" t="n">
        <v>0</v>
      </c>
      <c r="DI101" s="0" t="n">
        <v>0</v>
      </c>
      <c r="DJ101" s="0" t="n">
        <v>2</v>
      </c>
      <c r="DK101" s="0" t="n">
        <v>0</v>
      </c>
      <c r="DL101" s="0" t="n">
        <v>0</v>
      </c>
      <c r="DM101" s="0" t="n">
        <v>0</v>
      </c>
      <c r="DN101" s="0" t="n">
        <v>0</v>
      </c>
      <c r="DO101" s="0" t="n">
        <v>0</v>
      </c>
      <c r="DP101" s="0" t="n">
        <v>0</v>
      </c>
      <c r="DQ101" s="0" t="n">
        <v>0</v>
      </c>
      <c r="DR101" s="0" t="n">
        <v>0</v>
      </c>
      <c r="DS101" s="0" t="n">
        <v>0</v>
      </c>
      <c r="DT101" s="0" t="n">
        <v>0</v>
      </c>
      <c r="DU101" s="0" t="n">
        <v>0</v>
      </c>
      <c r="DV101" s="0" t="n">
        <v>0</v>
      </c>
      <c r="DW101" s="0" t="n">
        <v>0</v>
      </c>
      <c r="DX101" s="0" t="n">
        <v>0</v>
      </c>
      <c r="DY101" s="0" t="n">
        <v>0</v>
      </c>
      <c r="DZ101" s="0" t="n">
        <v>0</v>
      </c>
      <c r="EA101" s="0" t="n">
        <v>0</v>
      </c>
      <c r="EB101" s="0" t="n">
        <v>0</v>
      </c>
      <c r="EC101" s="0" t="n">
        <v>0</v>
      </c>
      <c r="ED101" s="0" t="n">
        <v>0</v>
      </c>
      <c r="EE101" s="0" t="n">
        <v>0</v>
      </c>
      <c r="EF101" s="0" t="n">
        <v>0</v>
      </c>
      <c r="EG101" s="0" t="n">
        <v>0</v>
      </c>
      <c r="EH101" s="0" t="n">
        <v>0</v>
      </c>
      <c r="EI101" s="0" t="n">
        <v>0</v>
      </c>
      <c r="EJ101" s="0" t="n">
        <v>0</v>
      </c>
      <c r="EK101" s="0" t="n">
        <v>0</v>
      </c>
      <c r="EL101" s="0" t="n">
        <v>0</v>
      </c>
      <c r="EM101" s="0" t="n">
        <v>0</v>
      </c>
      <c r="EN101" s="0" t="n">
        <v>0</v>
      </c>
      <c r="EO101" s="0" t="n">
        <v>0</v>
      </c>
      <c r="EP101" s="0" t="n">
        <v>0</v>
      </c>
      <c r="EQ101" s="0" t="n">
        <v>0</v>
      </c>
      <c r="ER101" s="0" t="n">
        <v>0</v>
      </c>
      <c r="ES101" s="0" t="n">
        <v>0</v>
      </c>
      <c r="ET101" s="0" t="n">
        <v>0</v>
      </c>
      <c r="EU101" s="0" t="n">
        <v>0</v>
      </c>
      <c r="EV101" s="0" t="n">
        <v>1</v>
      </c>
      <c r="EW101" s="0" t="n">
        <v>0</v>
      </c>
      <c r="EX101" s="0" t="n">
        <v>2</v>
      </c>
      <c r="EY101" s="0" t="n">
        <v>1</v>
      </c>
      <c r="EZ101" s="0" t="n">
        <v>2</v>
      </c>
      <c r="FA101" s="0" t="n">
        <v>4</v>
      </c>
      <c r="FB101" s="0" t="n">
        <v>4</v>
      </c>
      <c r="FC101" s="0" t="n">
        <v>2</v>
      </c>
      <c r="FD101" s="0" t="n">
        <v>0</v>
      </c>
      <c r="FE101" s="0" t="n">
        <v>0</v>
      </c>
      <c r="FF101" s="0" t="n">
        <v>0</v>
      </c>
      <c r="FG101" s="0" t="n">
        <v>1</v>
      </c>
      <c r="FH101" s="0" t="n">
        <v>1</v>
      </c>
      <c r="FI101" s="0" t="n">
        <v>1</v>
      </c>
      <c r="FJ101" s="0" t="n">
        <v>0</v>
      </c>
      <c r="FK101" s="0" t="n">
        <v>3</v>
      </c>
      <c r="FL101" s="0" t="n">
        <v>0</v>
      </c>
      <c r="FM101" s="0" t="n">
        <v>0</v>
      </c>
      <c r="FN101" s="0" t="n">
        <v>0</v>
      </c>
      <c r="FO101" s="0" t="n">
        <v>0</v>
      </c>
      <c r="FP101" s="0" t="n">
        <v>0</v>
      </c>
      <c r="FQ101" s="0" t="n">
        <v>1</v>
      </c>
      <c r="FR101" s="0" t="n">
        <v>0</v>
      </c>
      <c r="FS101" s="0" t="n">
        <v>0</v>
      </c>
      <c r="FT101" s="0" t="n">
        <v>1</v>
      </c>
      <c r="FU101" s="0" t="n">
        <v>0</v>
      </c>
      <c r="FV101" s="0" t="n">
        <v>3</v>
      </c>
      <c r="FW101" s="0" t="n">
        <v>0</v>
      </c>
      <c r="FX101" s="0" t="n">
        <v>1</v>
      </c>
      <c r="FY101" s="0" t="n">
        <v>0</v>
      </c>
      <c r="FZ101" s="0" t="n">
        <v>0</v>
      </c>
      <c r="GA101" s="0" t="n">
        <v>2</v>
      </c>
      <c r="GB101" s="0" t="n">
        <v>0</v>
      </c>
      <c r="GC101" s="0" t="n">
        <v>3</v>
      </c>
      <c r="GD101" s="0" t="n">
        <v>1</v>
      </c>
      <c r="GE101" s="0" t="n">
        <v>0</v>
      </c>
      <c r="GF101" s="0" t="n">
        <v>2</v>
      </c>
      <c r="GG101" s="0" t="n">
        <v>2</v>
      </c>
      <c r="GH101" s="0" t="n">
        <v>0</v>
      </c>
      <c r="GI101" s="0" t="n">
        <v>0</v>
      </c>
      <c r="GJ101" s="0" t="n">
        <v>1</v>
      </c>
      <c r="GK101" s="0" t="n">
        <v>0</v>
      </c>
      <c r="GL101" s="0" t="n">
        <v>0</v>
      </c>
      <c r="GM101" s="0" t="n">
        <v>0</v>
      </c>
      <c r="GN101" s="0" t="n">
        <v>1</v>
      </c>
      <c r="GO101" s="0" t="n">
        <v>3</v>
      </c>
      <c r="GP101" s="0" t="n">
        <v>0</v>
      </c>
      <c r="GQ101" s="0" t="n">
        <v>0</v>
      </c>
    </row>
    <row r="102" customFormat="false" ht="12" hidden="false" customHeight="false" outlineLevel="0" collapsed="false">
      <c r="A102" s="0" t="n">
        <v>7</v>
      </c>
      <c r="B102" s="0" t="n">
        <v>0</v>
      </c>
      <c r="C102" s="0" t="n">
        <v>0</v>
      </c>
      <c r="D102" s="0" t="n">
        <v>0</v>
      </c>
      <c r="E102" s="0" t="n">
        <v>0</v>
      </c>
      <c r="F102" s="0" t="n">
        <v>0</v>
      </c>
      <c r="G102" s="0" t="n">
        <v>1</v>
      </c>
      <c r="H102" s="0" t="n">
        <v>0</v>
      </c>
      <c r="I102" s="0" t="n">
        <v>0</v>
      </c>
      <c r="J102" s="0" t="n">
        <v>0</v>
      </c>
      <c r="K102" s="0" t="n">
        <v>2</v>
      </c>
      <c r="L102" s="0" t="n">
        <v>0</v>
      </c>
      <c r="M102" s="0" t="n">
        <v>0</v>
      </c>
      <c r="N102" s="0" t="n">
        <v>1</v>
      </c>
      <c r="O102" s="0" t="n">
        <v>0</v>
      </c>
      <c r="P102" s="0" t="n">
        <v>0</v>
      </c>
      <c r="Q102" s="0" t="n">
        <v>0</v>
      </c>
      <c r="R102" s="0" t="n">
        <v>1</v>
      </c>
      <c r="S102" s="0" t="n">
        <v>1</v>
      </c>
      <c r="T102" s="0" t="n">
        <v>0</v>
      </c>
      <c r="U102" s="0" t="n">
        <v>0</v>
      </c>
      <c r="V102" s="0" t="n">
        <v>0</v>
      </c>
      <c r="W102" s="0" t="n">
        <v>0</v>
      </c>
      <c r="X102" s="0" t="n">
        <v>0</v>
      </c>
      <c r="Y102" s="0" t="n">
        <v>0</v>
      </c>
      <c r="Z102" s="0" t="n">
        <v>1</v>
      </c>
      <c r="AA102" s="0" t="n">
        <v>0</v>
      </c>
      <c r="AB102" s="0" t="n">
        <v>0</v>
      </c>
      <c r="AC102" s="0" t="n">
        <v>1</v>
      </c>
      <c r="AD102" s="0" t="n">
        <v>0</v>
      </c>
      <c r="AE102" s="0" t="n">
        <v>0</v>
      </c>
      <c r="AF102" s="0" t="n">
        <v>0</v>
      </c>
      <c r="AG102" s="0" t="n">
        <v>0</v>
      </c>
      <c r="AH102" s="0" t="n">
        <v>0</v>
      </c>
      <c r="AI102" s="0" t="n">
        <v>0</v>
      </c>
      <c r="AJ102" s="0" t="n">
        <v>0</v>
      </c>
      <c r="AK102" s="0" t="n">
        <v>0</v>
      </c>
      <c r="AL102" s="0" t="n">
        <v>2</v>
      </c>
      <c r="AM102" s="0" t="n">
        <v>0</v>
      </c>
      <c r="AN102" s="0" t="n">
        <v>0</v>
      </c>
      <c r="AO102" s="0" t="n">
        <v>1</v>
      </c>
      <c r="AP102" s="0" t="n">
        <v>0</v>
      </c>
      <c r="AQ102" s="0" t="n">
        <v>4</v>
      </c>
      <c r="AR102" s="0" t="n">
        <v>0</v>
      </c>
      <c r="AS102" s="0" t="n">
        <v>0</v>
      </c>
      <c r="AT102" s="0" t="n">
        <v>1</v>
      </c>
      <c r="AU102" s="0" t="n">
        <v>0</v>
      </c>
      <c r="AV102" s="0" t="n">
        <v>0</v>
      </c>
      <c r="AW102" s="0" t="n">
        <v>0</v>
      </c>
      <c r="AX102" s="0" t="n">
        <v>0</v>
      </c>
      <c r="AY102" s="0" t="n">
        <v>0</v>
      </c>
      <c r="AZ102" s="0" t="n">
        <v>2</v>
      </c>
      <c r="BA102" s="0" t="n">
        <v>0</v>
      </c>
      <c r="BB102" s="0" t="n">
        <v>0</v>
      </c>
      <c r="BC102" s="0" t="n">
        <v>0</v>
      </c>
      <c r="BD102" s="0" t="n">
        <v>0</v>
      </c>
      <c r="BE102" s="0" t="n">
        <v>0</v>
      </c>
      <c r="BF102" s="0" t="n">
        <v>1</v>
      </c>
      <c r="BG102" s="0" t="n">
        <v>0</v>
      </c>
      <c r="BH102" s="0" t="n">
        <v>2</v>
      </c>
      <c r="BI102" s="0" t="n">
        <v>2</v>
      </c>
      <c r="BJ102" s="0" t="n">
        <v>0</v>
      </c>
      <c r="BK102" s="0" t="n">
        <v>1</v>
      </c>
      <c r="BL102" s="0" t="n">
        <v>0</v>
      </c>
      <c r="BM102" s="0" t="n">
        <v>1</v>
      </c>
      <c r="BN102" s="0" t="n">
        <v>1</v>
      </c>
      <c r="BO102" s="0" t="n">
        <v>0</v>
      </c>
      <c r="BP102" s="0" t="n">
        <v>1</v>
      </c>
      <c r="BQ102" s="0" t="n">
        <v>0</v>
      </c>
      <c r="BR102" s="0" t="n">
        <v>0</v>
      </c>
      <c r="BS102" s="0" t="n">
        <v>0</v>
      </c>
      <c r="BT102" s="0" t="n">
        <v>0</v>
      </c>
      <c r="BU102" s="0" t="n">
        <v>0</v>
      </c>
      <c r="BV102" s="0" t="n">
        <v>0</v>
      </c>
      <c r="BW102" s="0" t="n">
        <v>0</v>
      </c>
      <c r="BX102" s="0" t="n">
        <v>0</v>
      </c>
      <c r="BY102" s="0" t="n">
        <v>0</v>
      </c>
      <c r="BZ102" s="0" t="n">
        <v>1</v>
      </c>
      <c r="CA102" s="0" t="n">
        <v>1</v>
      </c>
      <c r="CB102" s="0" t="n">
        <v>0</v>
      </c>
      <c r="CC102" s="0" t="n">
        <v>0</v>
      </c>
      <c r="CD102" s="0" t="n">
        <v>0</v>
      </c>
      <c r="CE102" s="0" t="n">
        <v>1</v>
      </c>
      <c r="CF102" s="0" t="n">
        <v>1</v>
      </c>
      <c r="CG102" s="0" t="n">
        <v>0</v>
      </c>
      <c r="CH102" s="0" t="n">
        <v>0</v>
      </c>
      <c r="CI102" s="0" t="n">
        <v>0</v>
      </c>
      <c r="CJ102" s="0" t="n">
        <v>0</v>
      </c>
      <c r="CK102" s="0" t="n">
        <v>1</v>
      </c>
      <c r="CL102" s="0" t="n">
        <v>1</v>
      </c>
      <c r="CM102" s="0" t="n">
        <v>0</v>
      </c>
      <c r="CN102" s="0" t="n">
        <v>0</v>
      </c>
      <c r="CO102" s="0" t="n">
        <v>0</v>
      </c>
      <c r="CP102" s="0" t="n">
        <v>0</v>
      </c>
      <c r="CQ102" s="0" t="n">
        <v>1</v>
      </c>
      <c r="CR102" s="0" t="n">
        <v>0</v>
      </c>
      <c r="CS102" s="0" t="n">
        <v>2</v>
      </c>
      <c r="CT102" s="0" t="n">
        <v>1</v>
      </c>
      <c r="CU102" s="0" t="n">
        <v>0</v>
      </c>
      <c r="CV102" s="0" t="n">
        <v>0</v>
      </c>
      <c r="CW102" s="0" t="n">
        <v>2</v>
      </c>
      <c r="CX102" s="0" t="n">
        <v>1</v>
      </c>
      <c r="CY102" s="0" t="n">
        <v>2</v>
      </c>
      <c r="CZ102" s="0" t="n">
        <v>0</v>
      </c>
      <c r="DA102" s="0" t="n">
        <v>1</v>
      </c>
      <c r="DB102" s="0" t="n">
        <v>1</v>
      </c>
      <c r="DC102" s="0" t="n">
        <v>0</v>
      </c>
      <c r="DD102" s="0" t="n">
        <v>0</v>
      </c>
      <c r="DE102" s="0" t="n">
        <v>0</v>
      </c>
      <c r="DF102" s="0" t="n">
        <v>2</v>
      </c>
      <c r="DG102" s="0" t="n">
        <v>0</v>
      </c>
      <c r="DH102" s="0" t="n">
        <v>0</v>
      </c>
      <c r="DI102" s="0" t="n">
        <v>0</v>
      </c>
      <c r="DJ102" s="0" t="n">
        <v>1</v>
      </c>
      <c r="DK102" s="0" t="n">
        <v>0</v>
      </c>
      <c r="DL102" s="0" t="n">
        <v>1</v>
      </c>
      <c r="DM102" s="0" t="n">
        <v>0</v>
      </c>
      <c r="DN102" s="0" t="n">
        <v>0</v>
      </c>
      <c r="DO102" s="0" t="n">
        <v>1</v>
      </c>
      <c r="DP102" s="0" t="n">
        <v>0</v>
      </c>
      <c r="DQ102" s="0" t="n">
        <v>3</v>
      </c>
      <c r="DR102" s="0" t="n">
        <v>0</v>
      </c>
      <c r="DS102" s="0" t="n">
        <v>0</v>
      </c>
      <c r="DT102" s="0" t="n">
        <v>0</v>
      </c>
      <c r="DU102" s="0" t="n">
        <v>0</v>
      </c>
      <c r="DV102" s="0" t="n">
        <v>0</v>
      </c>
      <c r="DW102" s="0" t="n">
        <v>0</v>
      </c>
      <c r="DX102" s="0" t="n">
        <v>9</v>
      </c>
      <c r="DY102" s="0" t="n">
        <v>0</v>
      </c>
      <c r="DZ102" s="0" t="n">
        <v>0</v>
      </c>
      <c r="EA102" s="0" t="n">
        <v>1</v>
      </c>
      <c r="EB102" s="0" t="n">
        <v>0</v>
      </c>
      <c r="EC102" s="0" t="n">
        <v>0</v>
      </c>
      <c r="ED102" s="0" t="n">
        <v>0</v>
      </c>
      <c r="EE102" s="0" t="n">
        <v>0</v>
      </c>
      <c r="EF102" s="0" t="n">
        <v>0</v>
      </c>
      <c r="EG102" s="0" t="n">
        <v>0</v>
      </c>
      <c r="EH102" s="0" t="n">
        <v>0</v>
      </c>
      <c r="EI102" s="0" t="n">
        <v>0</v>
      </c>
      <c r="EJ102" s="0" t="n">
        <v>1</v>
      </c>
      <c r="EK102" s="0" t="n">
        <v>0</v>
      </c>
      <c r="EL102" s="0" t="n">
        <v>2</v>
      </c>
      <c r="EM102" s="0" t="n">
        <v>0</v>
      </c>
      <c r="EN102" s="0" t="n">
        <v>0</v>
      </c>
      <c r="EO102" s="0" t="n">
        <v>0</v>
      </c>
      <c r="EP102" s="0" t="n">
        <v>1</v>
      </c>
      <c r="EQ102" s="0" t="n">
        <v>1</v>
      </c>
      <c r="ER102" s="0" t="n">
        <v>2</v>
      </c>
      <c r="ES102" s="0" t="n">
        <v>0</v>
      </c>
      <c r="ET102" s="0" t="n">
        <v>0</v>
      </c>
      <c r="EU102" s="0" t="n">
        <v>0</v>
      </c>
      <c r="EV102" s="0" t="n">
        <v>3</v>
      </c>
      <c r="EW102" s="0" t="n">
        <v>0</v>
      </c>
      <c r="EX102" s="0" t="n">
        <v>1</v>
      </c>
      <c r="EY102" s="0" t="n">
        <v>1</v>
      </c>
      <c r="EZ102" s="0" t="n">
        <v>0</v>
      </c>
      <c r="FA102" s="0" t="n">
        <v>4</v>
      </c>
      <c r="FB102" s="0" t="n">
        <v>0</v>
      </c>
      <c r="FC102" s="0" t="n">
        <v>1</v>
      </c>
      <c r="FD102" s="0" t="n">
        <v>0</v>
      </c>
      <c r="FE102" s="0" t="n">
        <v>2</v>
      </c>
      <c r="FF102" s="0" t="n">
        <v>0</v>
      </c>
      <c r="FG102" s="0" t="n">
        <v>0</v>
      </c>
      <c r="FH102" s="0" t="n">
        <v>0</v>
      </c>
      <c r="FI102" s="0" t="n">
        <v>0</v>
      </c>
      <c r="FJ102" s="0" t="n">
        <v>0</v>
      </c>
      <c r="FK102" s="0" t="n">
        <v>2</v>
      </c>
      <c r="FL102" s="0" t="n">
        <v>0</v>
      </c>
      <c r="FM102" s="0" t="n">
        <v>0</v>
      </c>
      <c r="FN102" s="0" t="n">
        <v>1</v>
      </c>
      <c r="FO102" s="0" t="n">
        <v>1</v>
      </c>
      <c r="FP102" s="0" t="n">
        <v>0</v>
      </c>
      <c r="FQ102" s="0" t="n">
        <v>1</v>
      </c>
      <c r="FR102" s="0" t="n">
        <v>0</v>
      </c>
      <c r="FS102" s="0" t="n">
        <v>0</v>
      </c>
      <c r="FT102" s="0" t="n">
        <v>1</v>
      </c>
      <c r="FU102" s="0" t="n">
        <v>1</v>
      </c>
      <c r="FV102" s="0" t="n">
        <v>1</v>
      </c>
      <c r="FW102" s="0" t="n">
        <v>0</v>
      </c>
      <c r="FX102" s="0" t="n">
        <v>0</v>
      </c>
      <c r="FY102" s="0" t="n">
        <v>0</v>
      </c>
      <c r="FZ102" s="0" t="n">
        <v>0</v>
      </c>
      <c r="GA102" s="0" t="n">
        <v>0</v>
      </c>
      <c r="GB102" s="0" t="n">
        <v>0</v>
      </c>
      <c r="GC102" s="0" t="n">
        <v>4</v>
      </c>
      <c r="GD102" s="0" t="n">
        <v>0</v>
      </c>
      <c r="GE102" s="0" t="n">
        <v>0</v>
      </c>
      <c r="GF102" s="0" t="n">
        <v>1</v>
      </c>
      <c r="GG102" s="0" t="n">
        <v>2</v>
      </c>
      <c r="GH102" s="0" t="n">
        <v>0</v>
      </c>
      <c r="GI102" s="0" t="n">
        <v>0</v>
      </c>
      <c r="GJ102" s="0" t="n">
        <v>0</v>
      </c>
      <c r="GK102" s="0" t="n">
        <v>1</v>
      </c>
      <c r="GL102" s="0" t="n">
        <v>2</v>
      </c>
      <c r="GM102" s="0" t="n">
        <v>0</v>
      </c>
      <c r="GN102" s="0" t="n">
        <v>1</v>
      </c>
      <c r="GO102" s="0" t="n">
        <v>1</v>
      </c>
      <c r="GP102" s="0" t="n">
        <v>0</v>
      </c>
      <c r="GQ102" s="0" t="n">
        <v>0</v>
      </c>
    </row>
    <row r="103" customFormat="false" ht="12" hidden="false" customHeight="false" outlineLevel="0" collapsed="false">
      <c r="A103" s="0" t="n">
        <v>0</v>
      </c>
      <c r="B103" s="0" t="n">
        <v>0</v>
      </c>
      <c r="C103" s="0" t="n">
        <v>0</v>
      </c>
      <c r="D103" s="0" t="n">
        <v>0</v>
      </c>
      <c r="E103" s="0" t="n">
        <v>0</v>
      </c>
      <c r="F103" s="0" t="n">
        <v>0</v>
      </c>
      <c r="G103" s="0" t="n">
        <v>1</v>
      </c>
      <c r="H103" s="0" t="n">
        <v>0</v>
      </c>
      <c r="I103" s="0" t="n">
        <v>0</v>
      </c>
      <c r="J103" s="0" t="n">
        <v>1</v>
      </c>
      <c r="K103" s="0" t="n">
        <v>2</v>
      </c>
      <c r="L103" s="0" t="n">
        <v>0</v>
      </c>
      <c r="M103" s="0" t="n">
        <v>0</v>
      </c>
      <c r="N103" s="0" t="n">
        <v>0</v>
      </c>
      <c r="O103" s="0" t="n">
        <v>0</v>
      </c>
      <c r="P103" s="0" t="n">
        <v>0</v>
      </c>
      <c r="Q103" s="0" t="n">
        <v>0</v>
      </c>
      <c r="R103" s="0" t="n">
        <v>2</v>
      </c>
      <c r="S103" s="0" t="n">
        <v>0</v>
      </c>
      <c r="T103" s="0" t="n">
        <v>0</v>
      </c>
      <c r="U103" s="0" t="n">
        <v>0</v>
      </c>
      <c r="V103" s="0" t="n">
        <v>0</v>
      </c>
      <c r="W103" s="0" t="n">
        <v>0</v>
      </c>
      <c r="X103" s="0" t="n">
        <v>0</v>
      </c>
      <c r="Y103" s="0" t="n">
        <v>0</v>
      </c>
      <c r="Z103" s="0" t="n">
        <v>0</v>
      </c>
      <c r="AA103" s="0" t="n">
        <v>0</v>
      </c>
      <c r="AB103" s="0" t="n">
        <v>0</v>
      </c>
      <c r="AC103" s="0" t="n">
        <v>0</v>
      </c>
      <c r="AD103" s="0" t="n">
        <v>0</v>
      </c>
      <c r="AE103" s="0" t="n">
        <v>0</v>
      </c>
      <c r="AF103" s="0" t="n">
        <v>0</v>
      </c>
      <c r="AG103" s="0" t="n">
        <v>0</v>
      </c>
      <c r="AH103" s="0" t="n">
        <v>0</v>
      </c>
      <c r="AI103" s="0" t="n">
        <v>0</v>
      </c>
      <c r="AJ103" s="0" t="n">
        <v>1</v>
      </c>
      <c r="AK103" s="0" t="n">
        <v>0</v>
      </c>
      <c r="AL103" s="0" t="n">
        <v>0</v>
      </c>
      <c r="AM103" s="0" t="n">
        <v>1</v>
      </c>
      <c r="AN103" s="0" t="n">
        <v>0</v>
      </c>
      <c r="AO103" s="0" t="n">
        <v>0</v>
      </c>
      <c r="AP103" s="0" t="n">
        <v>0</v>
      </c>
      <c r="AQ103" s="0" t="n">
        <v>0</v>
      </c>
      <c r="AR103" s="0" t="n">
        <v>0</v>
      </c>
      <c r="AS103" s="0" t="n">
        <v>0</v>
      </c>
      <c r="AT103" s="0" t="n">
        <v>2</v>
      </c>
      <c r="AU103" s="0" t="n">
        <v>0</v>
      </c>
      <c r="AV103" s="0" t="n">
        <v>0</v>
      </c>
      <c r="AW103" s="0" t="n">
        <v>0</v>
      </c>
      <c r="AX103" s="0" t="n">
        <v>0</v>
      </c>
      <c r="AY103" s="0" t="n">
        <v>0</v>
      </c>
      <c r="AZ103" s="0" t="n">
        <v>0</v>
      </c>
      <c r="BA103" s="0" t="n">
        <v>0</v>
      </c>
      <c r="BB103" s="0" t="n">
        <v>0</v>
      </c>
      <c r="BC103" s="0" t="n">
        <v>0</v>
      </c>
      <c r="BD103" s="0" t="n">
        <v>0</v>
      </c>
      <c r="BE103" s="0" t="n">
        <v>0</v>
      </c>
      <c r="BF103" s="0" t="n">
        <v>0</v>
      </c>
      <c r="BG103" s="0" t="n">
        <v>1</v>
      </c>
      <c r="BH103" s="0" t="n">
        <v>2</v>
      </c>
      <c r="BI103" s="0" t="n">
        <v>2</v>
      </c>
      <c r="BJ103" s="0" t="n">
        <v>0</v>
      </c>
      <c r="BK103" s="0" t="n">
        <v>0</v>
      </c>
      <c r="BL103" s="0" t="n">
        <v>0</v>
      </c>
      <c r="BM103" s="0" t="n">
        <v>0</v>
      </c>
      <c r="BN103" s="0" t="n">
        <v>0</v>
      </c>
      <c r="BO103" s="0" t="n">
        <v>0</v>
      </c>
      <c r="BP103" s="0" t="n">
        <v>3</v>
      </c>
      <c r="BQ103" s="0" t="n">
        <v>0</v>
      </c>
      <c r="BR103" s="0" t="n">
        <v>0</v>
      </c>
      <c r="BS103" s="0" t="n">
        <v>0</v>
      </c>
      <c r="BT103" s="0" t="n">
        <v>0</v>
      </c>
      <c r="BU103" s="0" t="n">
        <v>0</v>
      </c>
      <c r="BV103" s="0" t="n">
        <v>0</v>
      </c>
      <c r="BW103" s="0" t="n">
        <v>0</v>
      </c>
      <c r="BX103" s="0" t="n">
        <v>0</v>
      </c>
      <c r="BY103" s="0" t="n">
        <v>0</v>
      </c>
      <c r="BZ103" s="0" t="n">
        <v>0</v>
      </c>
      <c r="CA103" s="0" t="n">
        <v>1</v>
      </c>
      <c r="CB103" s="0" t="n">
        <v>0</v>
      </c>
      <c r="CC103" s="0" t="n">
        <v>0</v>
      </c>
      <c r="CD103" s="0" t="n">
        <v>1</v>
      </c>
      <c r="CE103" s="0" t="n">
        <v>1</v>
      </c>
      <c r="CF103" s="0" t="n">
        <v>1</v>
      </c>
      <c r="CG103" s="0" t="n">
        <v>0</v>
      </c>
      <c r="CH103" s="0" t="n">
        <v>1</v>
      </c>
      <c r="CI103" s="0" t="n">
        <v>0</v>
      </c>
      <c r="CJ103" s="0" t="n">
        <v>0</v>
      </c>
      <c r="CK103" s="0" t="n">
        <v>1</v>
      </c>
      <c r="CL103" s="0" t="n">
        <v>0</v>
      </c>
      <c r="CM103" s="0" t="n">
        <v>0</v>
      </c>
      <c r="CN103" s="0" t="n">
        <v>0</v>
      </c>
      <c r="CO103" s="0" t="n">
        <v>0</v>
      </c>
      <c r="CP103" s="0" t="n">
        <v>1</v>
      </c>
      <c r="CQ103" s="0" t="n">
        <v>0</v>
      </c>
      <c r="CR103" s="0" t="n">
        <v>0</v>
      </c>
      <c r="CS103" s="0" t="n">
        <v>0</v>
      </c>
      <c r="CT103" s="0" t="n">
        <v>0</v>
      </c>
      <c r="CU103" s="0" t="n">
        <v>0</v>
      </c>
      <c r="CV103" s="0" t="n">
        <v>0</v>
      </c>
      <c r="CW103" s="0" t="n">
        <v>1</v>
      </c>
      <c r="CX103" s="0" t="n">
        <v>1</v>
      </c>
      <c r="CY103" s="0" t="n">
        <v>3</v>
      </c>
      <c r="CZ103" s="0" t="n">
        <v>0</v>
      </c>
      <c r="DA103" s="0" t="n">
        <v>0</v>
      </c>
      <c r="DB103" s="0" t="n">
        <v>1</v>
      </c>
      <c r="DC103" s="0" t="n">
        <v>0</v>
      </c>
      <c r="DD103" s="0" t="n">
        <v>1</v>
      </c>
      <c r="DE103" s="0" t="n">
        <v>0</v>
      </c>
      <c r="DF103" s="0" t="n">
        <v>0</v>
      </c>
      <c r="DG103" s="0" t="n">
        <v>0</v>
      </c>
      <c r="DH103" s="0" t="n">
        <v>0</v>
      </c>
      <c r="DI103" s="0" t="n">
        <v>0</v>
      </c>
      <c r="DJ103" s="0" t="n">
        <v>0</v>
      </c>
      <c r="DK103" s="0" t="n">
        <v>0</v>
      </c>
      <c r="DL103" s="0" t="n">
        <v>1</v>
      </c>
      <c r="DM103" s="0" t="n">
        <v>0</v>
      </c>
      <c r="DN103" s="0" t="n">
        <v>0</v>
      </c>
      <c r="DO103" s="0" t="n">
        <v>3</v>
      </c>
      <c r="DP103" s="0" t="n">
        <v>0</v>
      </c>
      <c r="DQ103" s="0" t="n">
        <v>3</v>
      </c>
      <c r="DR103" s="0" t="n">
        <v>0</v>
      </c>
      <c r="DS103" s="0" t="n">
        <v>0</v>
      </c>
      <c r="DT103" s="0" t="n">
        <v>0</v>
      </c>
      <c r="DU103" s="0" t="n">
        <v>0</v>
      </c>
      <c r="DV103" s="0" t="n">
        <v>0</v>
      </c>
      <c r="DW103" s="0" t="n">
        <v>0</v>
      </c>
      <c r="DX103" s="0" t="n">
        <v>0</v>
      </c>
      <c r="DY103" s="0" t="n">
        <v>0</v>
      </c>
      <c r="DZ103" s="0" t="n">
        <v>0</v>
      </c>
      <c r="EA103" s="0" t="n">
        <v>1</v>
      </c>
      <c r="EB103" s="0" t="n">
        <v>0</v>
      </c>
      <c r="EC103" s="0" t="n">
        <v>0</v>
      </c>
      <c r="ED103" s="0" t="n">
        <v>0</v>
      </c>
      <c r="EE103" s="0" t="n">
        <v>0</v>
      </c>
      <c r="EF103" s="0" t="n">
        <v>0</v>
      </c>
      <c r="EG103" s="0" t="n">
        <v>0</v>
      </c>
      <c r="EH103" s="0" t="n">
        <v>0</v>
      </c>
      <c r="EI103" s="0" t="n">
        <v>0</v>
      </c>
      <c r="EJ103" s="0" t="n">
        <v>0</v>
      </c>
      <c r="EK103" s="0" t="n">
        <v>0</v>
      </c>
      <c r="EL103" s="0" t="n">
        <v>2</v>
      </c>
      <c r="EM103" s="0" t="n">
        <v>0</v>
      </c>
      <c r="EN103" s="0" t="n">
        <v>0</v>
      </c>
      <c r="EO103" s="0" t="n">
        <v>0</v>
      </c>
      <c r="EP103" s="0" t="n">
        <v>0</v>
      </c>
      <c r="EQ103" s="0" t="n">
        <v>0</v>
      </c>
      <c r="ER103" s="0" t="n">
        <v>1</v>
      </c>
      <c r="ES103" s="0" t="n">
        <v>0</v>
      </c>
      <c r="ET103" s="0" t="n">
        <v>0</v>
      </c>
      <c r="EU103" s="0" t="n">
        <v>0</v>
      </c>
      <c r="EV103" s="0" t="n">
        <v>3</v>
      </c>
      <c r="EW103" s="0" t="n">
        <v>0</v>
      </c>
      <c r="EX103" s="0" t="n">
        <v>1</v>
      </c>
      <c r="EY103" s="0" t="n">
        <v>0</v>
      </c>
      <c r="EZ103" s="0" t="n">
        <v>3</v>
      </c>
      <c r="FA103" s="0" t="n">
        <v>3</v>
      </c>
      <c r="FB103" s="0" t="n">
        <v>3</v>
      </c>
      <c r="FC103" s="0" t="n">
        <v>2</v>
      </c>
      <c r="FD103" s="0" t="n">
        <v>0</v>
      </c>
      <c r="FE103" s="0" t="n">
        <v>0</v>
      </c>
      <c r="FF103" s="0" t="n">
        <v>0</v>
      </c>
      <c r="FG103" s="0" t="n">
        <v>0</v>
      </c>
      <c r="FH103" s="0" t="n">
        <v>1</v>
      </c>
      <c r="FI103" s="0" t="n">
        <v>0</v>
      </c>
      <c r="FJ103" s="0" t="n">
        <v>0</v>
      </c>
      <c r="FK103" s="0" t="n">
        <v>0</v>
      </c>
      <c r="FL103" s="0" t="n">
        <v>0</v>
      </c>
      <c r="FM103" s="0" t="n">
        <v>0</v>
      </c>
      <c r="FN103" s="0" t="n">
        <v>1</v>
      </c>
      <c r="FO103" s="0" t="n">
        <v>0</v>
      </c>
      <c r="FP103" s="0" t="n">
        <v>0</v>
      </c>
      <c r="FQ103" s="0" t="n">
        <v>0</v>
      </c>
      <c r="FR103" s="0" t="n">
        <v>0</v>
      </c>
      <c r="FS103" s="0" t="n">
        <v>0</v>
      </c>
      <c r="FT103" s="0" t="n">
        <v>1</v>
      </c>
      <c r="FU103" s="0" t="n">
        <v>0</v>
      </c>
      <c r="FV103" s="0" t="n">
        <v>1</v>
      </c>
      <c r="FW103" s="0" t="n">
        <v>0</v>
      </c>
      <c r="FX103" s="0" t="n">
        <v>0</v>
      </c>
      <c r="FY103" s="0" t="n">
        <v>0</v>
      </c>
      <c r="FZ103" s="0" t="n">
        <v>0</v>
      </c>
      <c r="GA103" s="0" t="n">
        <v>0</v>
      </c>
      <c r="GB103" s="0" t="n">
        <v>0</v>
      </c>
      <c r="GC103" s="0" t="n">
        <v>4</v>
      </c>
      <c r="GD103" s="0" t="n">
        <v>0</v>
      </c>
      <c r="GE103" s="0" t="n">
        <v>0</v>
      </c>
      <c r="GF103" s="0" t="n">
        <v>1</v>
      </c>
      <c r="GG103" s="0" t="n">
        <v>0</v>
      </c>
      <c r="GH103" s="0" t="n">
        <v>0</v>
      </c>
      <c r="GI103" s="0" t="n">
        <v>0</v>
      </c>
      <c r="GJ103" s="0" t="n">
        <v>0</v>
      </c>
      <c r="GK103" s="0" t="n">
        <v>1</v>
      </c>
      <c r="GL103" s="0" t="n">
        <v>0</v>
      </c>
      <c r="GM103" s="0" t="n">
        <v>0</v>
      </c>
      <c r="GN103" s="0" t="n">
        <v>0</v>
      </c>
      <c r="GO103" s="0" t="n">
        <v>1</v>
      </c>
      <c r="GP103" s="0" t="n">
        <v>0</v>
      </c>
      <c r="GQ103" s="0" t="n">
        <v>0</v>
      </c>
    </row>
    <row r="104" customFormat="false" ht="12" hidden="false" customHeight="false" outlineLevel="0" collapsed="false">
      <c r="A104" s="0" t="n">
        <v>0</v>
      </c>
      <c r="B104" s="0" t="n">
        <v>0</v>
      </c>
      <c r="C104" s="0" t="n">
        <v>0</v>
      </c>
      <c r="D104" s="0" t="n">
        <v>0</v>
      </c>
      <c r="E104" s="0" t="n">
        <v>0</v>
      </c>
      <c r="F104" s="0" t="n">
        <v>0</v>
      </c>
      <c r="G104" s="0" t="n">
        <v>0</v>
      </c>
      <c r="H104" s="0" t="n">
        <v>0</v>
      </c>
      <c r="I104" s="0" t="n">
        <v>0</v>
      </c>
      <c r="J104" s="0" t="n">
        <v>0</v>
      </c>
      <c r="K104" s="0" t="n">
        <v>0</v>
      </c>
      <c r="L104" s="0" t="n">
        <v>0</v>
      </c>
      <c r="M104" s="0" t="n">
        <v>0</v>
      </c>
      <c r="N104" s="0" t="n">
        <v>1</v>
      </c>
      <c r="O104" s="0" t="n">
        <v>0</v>
      </c>
      <c r="P104" s="0" t="n">
        <v>0</v>
      </c>
      <c r="Q104" s="0" t="n">
        <v>0</v>
      </c>
      <c r="R104" s="0" t="n">
        <v>1</v>
      </c>
      <c r="S104" s="0" t="n">
        <v>0</v>
      </c>
      <c r="T104" s="0" t="n">
        <v>0</v>
      </c>
      <c r="U104" s="0" t="n">
        <v>0</v>
      </c>
      <c r="V104" s="0" t="n">
        <v>0</v>
      </c>
      <c r="W104" s="0" t="n">
        <v>0</v>
      </c>
      <c r="X104" s="0" t="n">
        <v>0</v>
      </c>
      <c r="Y104" s="0" t="n">
        <v>0</v>
      </c>
      <c r="Z104" s="0" t="n">
        <v>0</v>
      </c>
      <c r="AA104" s="0" t="n">
        <v>0</v>
      </c>
      <c r="AB104" s="0" t="n">
        <v>0</v>
      </c>
      <c r="AC104" s="0" t="n">
        <v>0</v>
      </c>
      <c r="AD104" s="0" t="n">
        <v>0</v>
      </c>
      <c r="AE104" s="0" t="n">
        <v>0</v>
      </c>
      <c r="AF104" s="0" t="n">
        <v>0</v>
      </c>
      <c r="AG104" s="0" t="n">
        <v>0</v>
      </c>
      <c r="AH104" s="0" t="n">
        <v>0</v>
      </c>
      <c r="AI104" s="0" t="n">
        <v>0</v>
      </c>
      <c r="AJ104" s="0" t="n">
        <v>0</v>
      </c>
      <c r="AK104" s="0" t="n">
        <v>0</v>
      </c>
      <c r="AL104" s="0" t="n">
        <v>0</v>
      </c>
      <c r="AM104" s="0" t="n">
        <v>1</v>
      </c>
      <c r="AN104" s="0" t="n">
        <v>3</v>
      </c>
      <c r="AO104" s="0" t="n">
        <v>0</v>
      </c>
      <c r="AP104" s="0" t="n">
        <v>0</v>
      </c>
      <c r="AQ104" s="0" t="n">
        <v>0</v>
      </c>
      <c r="AR104" s="0" t="n">
        <v>0</v>
      </c>
      <c r="AS104" s="0" t="n">
        <v>0</v>
      </c>
      <c r="AT104" s="0" t="n">
        <v>0</v>
      </c>
      <c r="AU104" s="0" t="n">
        <v>0</v>
      </c>
      <c r="AV104" s="0" t="n">
        <v>0</v>
      </c>
      <c r="AW104" s="0" t="n">
        <v>0</v>
      </c>
      <c r="AX104" s="0" t="n">
        <v>0</v>
      </c>
      <c r="AY104" s="0" t="n">
        <v>2</v>
      </c>
      <c r="AZ104" s="0" t="n">
        <v>0</v>
      </c>
      <c r="BA104" s="0" t="n">
        <v>0</v>
      </c>
      <c r="BB104" s="0" t="n">
        <v>0</v>
      </c>
      <c r="BC104" s="0" t="n">
        <v>0</v>
      </c>
      <c r="BD104" s="0" t="n">
        <v>0</v>
      </c>
      <c r="BE104" s="0" t="n">
        <v>0</v>
      </c>
      <c r="BF104" s="0" t="n">
        <v>0</v>
      </c>
      <c r="BG104" s="0" t="n">
        <v>0</v>
      </c>
      <c r="BH104" s="0" t="n">
        <v>0</v>
      </c>
      <c r="BI104" s="0" t="n">
        <v>3</v>
      </c>
      <c r="BJ104" s="0" t="n">
        <v>1</v>
      </c>
      <c r="BK104" s="0" t="n">
        <v>0</v>
      </c>
      <c r="BL104" s="0" t="n">
        <v>0</v>
      </c>
      <c r="BM104" s="0" t="n">
        <v>0</v>
      </c>
      <c r="BN104" s="0" t="n">
        <v>0</v>
      </c>
      <c r="BO104" s="0" t="n">
        <v>2</v>
      </c>
      <c r="BP104" s="0" t="n">
        <v>1</v>
      </c>
      <c r="BQ104" s="0" t="n">
        <v>0</v>
      </c>
      <c r="BR104" s="0" t="n">
        <v>0</v>
      </c>
      <c r="BS104" s="0" t="n">
        <v>0</v>
      </c>
      <c r="BT104" s="0" t="n">
        <v>1</v>
      </c>
      <c r="BU104" s="0" t="n">
        <v>0</v>
      </c>
      <c r="BV104" s="0" t="n">
        <v>0</v>
      </c>
      <c r="BW104" s="0" t="n">
        <v>0</v>
      </c>
      <c r="BX104" s="0" t="n">
        <v>0</v>
      </c>
      <c r="BY104" s="0" t="n">
        <v>1</v>
      </c>
      <c r="BZ104" s="0" t="n">
        <v>0</v>
      </c>
      <c r="CA104" s="0" t="n">
        <v>0</v>
      </c>
      <c r="CB104" s="0" t="n">
        <v>0</v>
      </c>
      <c r="CC104" s="0" t="n">
        <v>0</v>
      </c>
      <c r="CD104" s="0" t="n">
        <v>0</v>
      </c>
      <c r="CE104" s="0" t="n">
        <v>3</v>
      </c>
      <c r="CF104" s="0" t="n">
        <v>1</v>
      </c>
      <c r="CG104" s="0" t="n">
        <v>0</v>
      </c>
      <c r="CH104" s="0" t="n">
        <v>1</v>
      </c>
      <c r="CI104" s="0" t="n">
        <v>0</v>
      </c>
      <c r="CJ104" s="0" t="n">
        <v>0</v>
      </c>
      <c r="CK104" s="0" t="n">
        <v>0</v>
      </c>
      <c r="CL104" s="0" t="n">
        <v>0</v>
      </c>
      <c r="CM104" s="0" t="n">
        <v>0</v>
      </c>
      <c r="CN104" s="0" t="n">
        <v>0</v>
      </c>
      <c r="CO104" s="0" t="n">
        <v>2</v>
      </c>
      <c r="CP104" s="0" t="n">
        <v>1</v>
      </c>
      <c r="CQ104" s="0" t="n">
        <v>2</v>
      </c>
      <c r="CR104" s="0" t="n">
        <v>0</v>
      </c>
      <c r="CS104" s="0" t="n">
        <v>0</v>
      </c>
      <c r="CT104" s="0" t="n">
        <v>0</v>
      </c>
      <c r="CU104" s="0" t="n">
        <v>0</v>
      </c>
      <c r="CV104" s="0" t="n">
        <v>0</v>
      </c>
      <c r="CW104" s="0" t="n">
        <v>1</v>
      </c>
      <c r="CX104" s="0" t="n">
        <v>0</v>
      </c>
      <c r="CY104" s="0" t="n">
        <v>2</v>
      </c>
      <c r="CZ104" s="0" t="n">
        <v>0</v>
      </c>
      <c r="DA104" s="0" t="n">
        <v>0</v>
      </c>
      <c r="DB104" s="0" t="n">
        <v>0</v>
      </c>
      <c r="DC104" s="0" t="n">
        <v>0</v>
      </c>
      <c r="DD104" s="0" t="n">
        <v>0</v>
      </c>
      <c r="DE104" s="0" t="n">
        <v>0</v>
      </c>
      <c r="DF104" s="0" t="n">
        <v>0</v>
      </c>
      <c r="DG104" s="0" t="n">
        <v>0</v>
      </c>
      <c r="DH104" s="0" t="n">
        <v>0</v>
      </c>
      <c r="DI104" s="0" t="n">
        <v>0</v>
      </c>
      <c r="DJ104" s="0" t="n">
        <v>0</v>
      </c>
      <c r="DK104" s="0" t="n">
        <v>0</v>
      </c>
      <c r="DL104" s="0" t="n">
        <v>0</v>
      </c>
      <c r="DM104" s="0" t="n">
        <v>0</v>
      </c>
      <c r="DN104" s="0" t="n">
        <v>0</v>
      </c>
      <c r="DO104" s="0" t="n">
        <v>0</v>
      </c>
      <c r="DP104" s="0" t="n">
        <v>0</v>
      </c>
      <c r="DQ104" s="0" t="n">
        <v>0</v>
      </c>
      <c r="DR104" s="0" t="n">
        <v>1</v>
      </c>
      <c r="DS104" s="0" t="n">
        <v>0</v>
      </c>
      <c r="DT104" s="0" t="n">
        <v>1</v>
      </c>
      <c r="DU104" s="0" t="n">
        <v>0</v>
      </c>
      <c r="DV104" s="0" t="n">
        <v>0</v>
      </c>
      <c r="DW104" s="0" t="n">
        <v>0</v>
      </c>
      <c r="DX104" s="0" t="n">
        <v>0</v>
      </c>
      <c r="DY104" s="0" t="n">
        <v>0</v>
      </c>
      <c r="DZ104" s="0" t="n">
        <v>0</v>
      </c>
      <c r="EA104" s="0" t="n">
        <v>0</v>
      </c>
      <c r="EB104" s="0" t="n">
        <v>0</v>
      </c>
      <c r="EC104" s="0" t="n">
        <v>0</v>
      </c>
      <c r="ED104" s="0" t="n">
        <v>0</v>
      </c>
      <c r="EE104" s="0" t="n">
        <v>0</v>
      </c>
      <c r="EF104" s="0" t="n">
        <v>0</v>
      </c>
      <c r="EG104" s="0" t="n">
        <v>0</v>
      </c>
      <c r="EH104" s="0" t="n">
        <v>0</v>
      </c>
      <c r="EI104" s="0" t="n">
        <v>0</v>
      </c>
      <c r="EJ104" s="0" t="n">
        <v>0</v>
      </c>
      <c r="EK104" s="0" t="n">
        <v>0</v>
      </c>
      <c r="EL104" s="0" t="n">
        <v>0</v>
      </c>
      <c r="EM104" s="0" t="n">
        <v>0</v>
      </c>
      <c r="EN104" s="0" t="n">
        <v>0</v>
      </c>
      <c r="EO104" s="0" t="n">
        <v>0</v>
      </c>
      <c r="EP104" s="0" t="n">
        <v>0</v>
      </c>
      <c r="EQ104" s="0" t="n">
        <v>0</v>
      </c>
      <c r="ER104" s="0" t="n">
        <v>0</v>
      </c>
      <c r="ES104" s="0" t="n">
        <v>0</v>
      </c>
      <c r="ET104" s="0" t="n">
        <v>0</v>
      </c>
      <c r="EU104" s="0" t="n">
        <v>0</v>
      </c>
      <c r="EV104" s="0" t="n">
        <v>0</v>
      </c>
      <c r="EW104" s="0" t="n">
        <v>0</v>
      </c>
      <c r="EX104" s="0" t="n">
        <v>0</v>
      </c>
      <c r="EY104" s="0" t="n">
        <v>0</v>
      </c>
      <c r="EZ104" s="0" t="n">
        <v>0</v>
      </c>
      <c r="FA104" s="0" t="n">
        <v>0</v>
      </c>
      <c r="FB104" s="0" t="n">
        <v>0</v>
      </c>
      <c r="FC104" s="0" t="n">
        <v>0</v>
      </c>
      <c r="FD104" s="0" t="n">
        <v>0</v>
      </c>
      <c r="FE104" s="0" t="n">
        <v>0</v>
      </c>
      <c r="FF104" s="0" t="n">
        <v>0</v>
      </c>
      <c r="FG104" s="0" t="n">
        <v>0</v>
      </c>
      <c r="FH104" s="0" t="n">
        <v>0</v>
      </c>
      <c r="FI104" s="0" t="n">
        <v>0</v>
      </c>
      <c r="FJ104" s="0" t="n">
        <v>0</v>
      </c>
      <c r="FK104" s="0" t="n">
        <v>6</v>
      </c>
      <c r="FL104" s="0" t="n">
        <v>0</v>
      </c>
      <c r="FM104" s="0" t="n">
        <v>0</v>
      </c>
      <c r="FN104" s="0" t="n">
        <v>1</v>
      </c>
      <c r="FO104" s="0" t="n">
        <v>0</v>
      </c>
      <c r="FP104" s="0" t="n">
        <v>0</v>
      </c>
      <c r="FQ104" s="0" t="n">
        <v>0</v>
      </c>
      <c r="FR104" s="0" t="n">
        <v>0</v>
      </c>
      <c r="FS104" s="0" t="n">
        <v>0</v>
      </c>
      <c r="FT104" s="0" t="n">
        <v>0</v>
      </c>
      <c r="FU104" s="0" t="n">
        <v>0</v>
      </c>
      <c r="FV104" s="0" t="n">
        <v>1</v>
      </c>
      <c r="FW104" s="0" t="n">
        <v>0</v>
      </c>
      <c r="FX104" s="0" t="n">
        <v>0</v>
      </c>
      <c r="FY104" s="0" t="n">
        <v>0</v>
      </c>
      <c r="FZ104" s="0" t="n">
        <v>2</v>
      </c>
      <c r="GA104" s="0" t="n">
        <v>0</v>
      </c>
      <c r="GB104" s="0" t="n">
        <v>0</v>
      </c>
      <c r="GC104" s="0" t="n">
        <v>0</v>
      </c>
      <c r="GD104" s="0" t="n">
        <v>0</v>
      </c>
      <c r="GE104" s="0" t="n">
        <v>0</v>
      </c>
      <c r="GF104" s="0" t="n">
        <v>2</v>
      </c>
      <c r="GG104" s="0" t="n">
        <v>0</v>
      </c>
      <c r="GH104" s="0" t="n">
        <v>0</v>
      </c>
      <c r="GI104" s="0" t="n">
        <v>0</v>
      </c>
      <c r="GJ104" s="0" t="n">
        <v>0</v>
      </c>
      <c r="GK104" s="0" t="n">
        <v>0</v>
      </c>
      <c r="GL104" s="0" t="n">
        <v>0</v>
      </c>
      <c r="GM104" s="0" t="n">
        <v>0</v>
      </c>
      <c r="GN104" s="0" t="n">
        <v>0</v>
      </c>
      <c r="GO104" s="0" t="n">
        <v>0</v>
      </c>
      <c r="GP104" s="0" t="n">
        <v>0</v>
      </c>
      <c r="GQ104" s="0" t="n">
        <v>2</v>
      </c>
    </row>
    <row r="105" customFormat="false" ht="12" hidden="false" customHeight="false" outlineLevel="0" collapsed="false">
      <c r="A105" s="0" t="n">
        <v>0</v>
      </c>
      <c r="B105" s="0" t="n">
        <v>0</v>
      </c>
      <c r="C105" s="0" t="n">
        <v>0</v>
      </c>
      <c r="D105" s="0" t="n">
        <v>0</v>
      </c>
      <c r="E105" s="0" t="n">
        <v>0</v>
      </c>
      <c r="F105" s="0" t="n">
        <v>0</v>
      </c>
      <c r="G105" s="0" t="n">
        <v>0</v>
      </c>
      <c r="H105" s="0" t="n">
        <v>0</v>
      </c>
      <c r="I105" s="0" t="n">
        <v>0</v>
      </c>
      <c r="J105" s="0" t="n">
        <v>0</v>
      </c>
      <c r="K105" s="0" t="n">
        <v>0</v>
      </c>
      <c r="L105" s="0" t="n">
        <v>0</v>
      </c>
      <c r="M105" s="0" t="n">
        <v>0</v>
      </c>
      <c r="N105" s="0" t="n">
        <v>0</v>
      </c>
      <c r="O105" s="0" t="n">
        <v>0</v>
      </c>
      <c r="P105" s="0" t="n">
        <v>0</v>
      </c>
      <c r="Q105" s="0" t="n">
        <v>0</v>
      </c>
      <c r="R105" s="0" t="n">
        <v>0</v>
      </c>
      <c r="S105" s="0" t="n">
        <v>0</v>
      </c>
      <c r="T105" s="0" t="n">
        <v>0</v>
      </c>
      <c r="U105" s="0" t="n">
        <v>0</v>
      </c>
      <c r="V105" s="0" t="n">
        <v>0</v>
      </c>
      <c r="W105" s="0" t="n">
        <v>0</v>
      </c>
      <c r="X105" s="0" t="n">
        <v>0</v>
      </c>
      <c r="Y105" s="0" t="n">
        <v>0</v>
      </c>
      <c r="Z105" s="0" t="n">
        <v>1</v>
      </c>
      <c r="AA105" s="0" t="n">
        <v>0</v>
      </c>
      <c r="AB105" s="0" t="n">
        <v>0</v>
      </c>
      <c r="AC105" s="0" t="n">
        <v>0</v>
      </c>
      <c r="AD105" s="0" t="n">
        <v>0</v>
      </c>
      <c r="AE105" s="0" t="n">
        <v>0</v>
      </c>
      <c r="AF105" s="0" t="n">
        <v>1</v>
      </c>
      <c r="AG105" s="0" t="n">
        <v>0</v>
      </c>
      <c r="AH105" s="0" t="n">
        <v>0</v>
      </c>
      <c r="AI105" s="0" t="n">
        <v>0</v>
      </c>
      <c r="AJ105" s="0" t="n">
        <v>0</v>
      </c>
      <c r="AK105" s="0" t="n">
        <v>0</v>
      </c>
      <c r="AL105" s="0" t="n">
        <v>1</v>
      </c>
      <c r="AM105" s="0" t="n">
        <v>0</v>
      </c>
      <c r="AN105" s="0" t="n">
        <v>1</v>
      </c>
      <c r="AO105" s="0" t="n">
        <v>0</v>
      </c>
      <c r="AP105" s="0" t="n">
        <v>0</v>
      </c>
      <c r="AQ105" s="0" t="n">
        <v>0</v>
      </c>
      <c r="AR105" s="0" t="n">
        <v>2</v>
      </c>
      <c r="AS105" s="0" t="n">
        <v>0</v>
      </c>
      <c r="AT105" s="0" t="n">
        <v>0</v>
      </c>
      <c r="AU105" s="0" t="n">
        <v>0</v>
      </c>
      <c r="AV105" s="0" t="n">
        <v>0</v>
      </c>
      <c r="AW105" s="0" t="n">
        <v>0</v>
      </c>
      <c r="AX105" s="0" t="n">
        <v>1</v>
      </c>
      <c r="AY105" s="0" t="n">
        <v>0</v>
      </c>
      <c r="AZ105" s="0" t="n">
        <v>0</v>
      </c>
      <c r="BA105" s="0" t="n">
        <v>0</v>
      </c>
      <c r="BB105" s="0" t="n">
        <v>0</v>
      </c>
      <c r="BC105" s="0" t="n">
        <v>0</v>
      </c>
      <c r="BD105" s="0" t="n">
        <v>0</v>
      </c>
      <c r="BE105" s="0" t="n">
        <v>0</v>
      </c>
      <c r="BF105" s="0" t="n">
        <v>0</v>
      </c>
      <c r="BG105" s="0" t="n">
        <v>0</v>
      </c>
      <c r="BH105" s="0" t="n">
        <v>0</v>
      </c>
      <c r="BI105" s="0" t="n">
        <v>0</v>
      </c>
      <c r="BJ105" s="0" t="n">
        <v>0</v>
      </c>
      <c r="BK105" s="0" t="n">
        <v>1</v>
      </c>
      <c r="BL105" s="0" t="n">
        <v>0</v>
      </c>
      <c r="BM105" s="0" t="n">
        <v>0</v>
      </c>
      <c r="BN105" s="0" t="n">
        <v>3</v>
      </c>
      <c r="BO105" s="0" t="n">
        <v>3</v>
      </c>
      <c r="BP105" s="0" t="n">
        <v>0</v>
      </c>
      <c r="BQ105" s="0" t="n">
        <v>0</v>
      </c>
      <c r="BR105" s="0" t="n">
        <v>0</v>
      </c>
      <c r="BS105" s="0" t="n">
        <v>0</v>
      </c>
      <c r="BT105" s="0" t="n">
        <v>0</v>
      </c>
      <c r="BU105" s="0" t="n">
        <v>0</v>
      </c>
      <c r="BV105" s="0" t="n">
        <v>0</v>
      </c>
      <c r="BW105" s="0" t="n">
        <v>0</v>
      </c>
      <c r="BX105" s="0" t="n">
        <v>0</v>
      </c>
      <c r="BY105" s="0" t="n">
        <v>0</v>
      </c>
      <c r="BZ105" s="0" t="n">
        <v>0</v>
      </c>
      <c r="CA105" s="0" t="n">
        <v>0</v>
      </c>
      <c r="CB105" s="0" t="n">
        <v>0</v>
      </c>
      <c r="CC105" s="0" t="n">
        <v>0</v>
      </c>
      <c r="CD105" s="0" t="n">
        <v>0</v>
      </c>
      <c r="CE105" s="0" t="n">
        <v>2</v>
      </c>
      <c r="CF105" s="0" t="n">
        <v>0</v>
      </c>
      <c r="CG105" s="0" t="n">
        <v>0</v>
      </c>
      <c r="CH105" s="0" t="n">
        <v>1</v>
      </c>
      <c r="CI105" s="0" t="n">
        <v>0</v>
      </c>
      <c r="CJ105" s="0" t="n">
        <v>0</v>
      </c>
      <c r="CK105" s="0" t="n">
        <v>1</v>
      </c>
      <c r="CL105" s="0" t="n">
        <v>0</v>
      </c>
      <c r="CM105" s="0" t="n">
        <v>0</v>
      </c>
      <c r="CN105" s="0" t="n">
        <v>0</v>
      </c>
      <c r="CO105" s="0" t="n">
        <v>1</v>
      </c>
      <c r="CP105" s="0" t="n">
        <v>0</v>
      </c>
      <c r="CQ105" s="0" t="n">
        <v>0</v>
      </c>
      <c r="CR105" s="0" t="n">
        <v>0</v>
      </c>
      <c r="CS105" s="0" t="n">
        <v>0</v>
      </c>
      <c r="CT105" s="0" t="n">
        <v>0</v>
      </c>
      <c r="CU105" s="0" t="n">
        <v>0</v>
      </c>
      <c r="CV105" s="0" t="n">
        <v>1</v>
      </c>
      <c r="CW105" s="0" t="n">
        <v>0</v>
      </c>
      <c r="CX105" s="0" t="n">
        <v>0</v>
      </c>
      <c r="CY105" s="0" t="n">
        <v>2</v>
      </c>
      <c r="CZ105" s="0" t="n">
        <v>0</v>
      </c>
      <c r="DA105" s="0" t="n">
        <v>0</v>
      </c>
      <c r="DB105" s="0" t="n">
        <v>0</v>
      </c>
      <c r="DC105" s="0" t="n">
        <v>0</v>
      </c>
      <c r="DD105" s="0" t="n">
        <v>0</v>
      </c>
      <c r="DE105" s="0" t="n">
        <v>0</v>
      </c>
      <c r="DF105" s="0" t="n">
        <v>0</v>
      </c>
      <c r="DG105" s="0" t="n">
        <v>0</v>
      </c>
      <c r="DH105" s="0" t="n">
        <v>0</v>
      </c>
      <c r="DI105" s="0" t="n">
        <v>0</v>
      </c>
      <c r="DJ105" s="0" t="n">
        <v>0</v>
      </c>
      <c r="DK105" s="0" t="n">
        <v>0</v>
      </c>
      <c r="DL105" s="0" t="n">
        <v>0</v>
      </c>
      <c r="DM105" s="0" t="n">
        <v>0</v>
      </c>
      <c r="DN105" s="0" t="n">
        <v>0</v>
      </c>
      <c r="DO105" s="0" t="n">
        <v>0</v>
      </c>
      <c r="DP105" s="0" t="n">
        <v>0</v>
      </c>
      <c r="DQ105" s="0" t="n">
        <v>0</v>
      </c>
      <c r="DR105" s="0" t="n">
        <v>0</v>
      </c>
      <c r="DS105" s="0" t="n">
        <v>0</v>
      </c>
      <c r="DT105" s="0" t="n">
        <v>1</v>
      </c>
      <c r="DU105" s="0" t="n">
        <v>0</v>
      </c>
      <c r="DV105" s="0" t="n">
        <v>0</v>
      </c>
      <c r="DW105" s="0" t="n">
        <v>0</v>
      </c>
      <c r="DX105" s="0" t="n">
        <v>0</v>
      </c>
      <c r="DY105" s="0" t="n">
        <v>0</v>
      </c>
      <c r="DZ105" s="0" t="n">
        <v>0</v>
      </c>
      <c r="EA105" s="0" t="n">
        <v>0</v>
      </c>
      <c r="EB105" s="0" t="n">
        <v>0</v>
      </c>
      <c r="EC105" s="0" t="n">
        <v>0</v>
      </c>
      <c r="ED105" s="0" t="n">
        <v>0</v>
      </c>
      <c r="EE105" s="0" t="n">
        <v>0</v>
      </c>
      <c r="EF105" s="0" t="n">
        <v>0</v>
      </c>
      <c r="EG105" s="0" t="n">
        <v>0</v>
      </c>
      <c r="EH105" s="0" t="n">
        <v>0</v>
      </c>
      <c r="EI105" s="0" t="n">
        <v>0</v>
      </c>
      <c r="EJ105" s="0" t="n">
        <v>0</v>
      </c>
      <c r="EK105" s="0" t="n">
        <v>0</v>
      </c>
      <c r="EL105" s="0" t="n">
        <v>0</v>
      </c>
      <c r="EM105" s="0" t="n">
        <v>0</v>
      </c>
      <c r="EN105" s="0" t="n">
        <v>0</v>
      </c>
      <c r="EO105" s="0" t="n">
        <v>0</v>
      </c>
      <c r="EP105" s="0" t="n">
        <v>0</v>
      </c>
      <c r="EQ105" s="0" t="n">
        <v>0</v>
      </c>
      <c r="ER105" s="0" t="n">
        <v>0</v>
      </c>
      <c r="ES105" s="0" t="n">
        <v>0</v>
      </c>
      <c r="ET105" s="0" t="n">
        <v>0</v>
      </c>
      <c r="EU105" s="0" t="n">
        <v>0</v>
      </c>
      <c r="EV105" s="0" t="n">
        <v>0</v>
      </c>
      <c r="EW105" s="0" t="n">
        <v>0</v>
      </c>
      <c r="EX105" s="0" t="n">
        <v>0</v>
      </c>
      <c r="EY105" s="0" t="n">
        <v>0</v>
      </c>
      <c r="EZ105" s="0" t="n">
        <v>0</v>
      </c>
      <c r="FA105" s="0" t="n">
        <v>0</v>
      </c>
      <c r="FB105" s="0" t="n">
        <v>0</v>
      </c>
      <c r="FC105" s="0" t="n">
        <v>0</v>
      </c>
      <c r="FD105" s="0" t="n">
        <v>0</v>
      </c>
      <c r="FE105" s="0" t="n">
        <v>0</v>
      </c>
      <c r="FF105" s="0" t="n">
        <v>0</v>
      </c>
      <c r="FG105" s="0" t="n">
        <v>0</v>
      </c>
      <c r="FH105" s="0" t="n">
        <v>0</v>
      </c>
      <c r="FI105" s="0" t="n">
        <v>0</v>
      </c>
      <c r="FJ105" s="0" t="n">
        <v>0</v>
      </c>
      <c r="FK105" s="0" t="n">
        <v>0</v>
      </c>
      <c r="FL105" s="0" t="n">
        <v>0</v>
      </c>
      <c r="FM105" s="0" t="n">
        <v>0</v>
      </c>
      <c r="FN105" s="0" t="n">
        <v>0</v>
      </c>
      <c r="FO105" s="0" t="n">
        <v>0</v>
      </c>
      <c r="FP105" s="0" t="n">
        <v>0</v>
      </c>
      <c r="FQ105" s="0" t="n">
        <v>0</v>
      </c>
      <c r="FR105" s="0" t="n">
        <v>0</v>
      </c>
      <c r="FS105" s="0" t="n">
        <v>0</v>
      </c>
      <c r="FT105" s="0" t="n">
        <v>0</v>
      </c>
      <c r="FU105" s="0" t="n">
        <v>0</v>
      </c>
      <c r="FV105" s="0" t="n">
        <v>0</v>
      </c>
      <c r="FW105" s="0" t="n">
        <v>0</v>
      </c>
      <c r="FX105" s="0" t="n">
        <v>0</v>
      </c>
      <c r="FY105" s="0" t="n">
        <v>0</v>
      </c>
      <c r="FZ105" s="0" t="n">
        <v>0</v>
      </c>
      <c r="GA105" s="0" t="n">
        <v>0</v>
      </c>
      <c r="GB105" s="0" t="n">
        <v>0</v>
      </c>
      <c r="GC105" s="0" t="n">
        <v>0</v>
      </c>
      <c r="GD105" s="0" t="n">
        <v>0</v>
      </c>
      <c r="GE105" s="0" t="n">
        <v>0</v>
      </c>
      <c r="GF105" s="0" t="n">
        <v>5</v>
      </c>
      <c r="GG105" s="0" t="n">
        <v>0</v>
      </c>
      <c r="GH105" s="0" t="n">
        <v>0</v>
      </c>
      <c r="GI105" s="0" t="n">
        <v>1</v>
      </c>
      <c r="GJ105" s="0" t="n">
        <v>0</v>
      </c>
      <c r="GK105" s="0" t="n">
        <v>0</v>
      </c>
      <c r="GL105" s="0" t="n">
        <v>0</v>
      </c>
      <c r="GM105" s="0" t="n">
        <v>0</v>
      </c>
      <c r="GN105" s="0" t="n">
        <v>0</v>
      </c>
      <c r="GO105" s="0" t="n">
        <v>0</v>
      </c>
      <c r="GP105" s="0" t="n">
        <v>0</v>
      </c>
      <c r="GQ105" s="0" t="n">
        <v>1</v>
      </c>
    </row>
    <row r="106" customFormat="false" ht="12" hidden="false" customHeight="false" outlineLevel="0" collapsed="false">
      <c r="A106" s="0" t="n">
        <v>5</v>
      </c>
      <c r="B106" s="0" t="n">
        <v>0</v>
      </c>
      <c r="C106" s="0" t="n">
        <v>0</v>
      </c>
      <c r="D106" s="0" t="n">
        <v>0</v>
      </c>
      <c r="E106" s="0" t="n">
        <v>0</v>
      </c>
      <c r="F106" s="0" t="n">
        <v>1</v>
      </c>
      <c r="G106" s="0" t="n">
        <v>0</v>
      </c>
      <c r="H106" s="0" t="n">
        <v>0</v>
      </c>
      <c r="I106" s="0" t="n">
        <v>1</v>
      </c>
      <c r="J106" s="0" t="n">
        <v>0</v>
      </c>
      <c r="K106" s="0" t="n">
        <v>1</v>
      </c>
      <c r="L106" s="0" t="n">
        <v>0</v>
      </c>
      <c r="M106" s="0" t="n">
        <v>2</v>
      </c>
      <c r="N106" s="0" t="n">
        <v>2</v>
      </c>
      <c r="O106" s="0" t="n">
        <v>0</v>
      </c>
      <c r="P106" s="0" t="n">
        <v>0</v>
      </c>
      <c r="Q106" s="0" t="n">
        <v>0</v>
      </c>
      <c r="R106" s="0" t="n">
        <v>0</v>
      </c>
      <c r="S106" s="0" t="n">
        <v>1</v>
      </c>
      <c r="T106" s="0" t="n">
        <v>0</v>
      </c>
      <c r="U106" s="0" t="n">
        <v>0</v>
      </c>
      <c r="V106" s="0" t="n">
        <v>0</v>
      </c>
      <c r="W106" s="0" t="n">
        <v>0</v>
      </c>
      <c r="X106" s="0" t="n">
        <v>0</v>
      </c>
      <c r="Y106" s="0" t="n">
        <v>0</v>
      </c>
      <c r="Z106" s="0" t="n">
        <v>1</v>
      </c>
      <c r="AA106" s="0" t="n">
        <v>0</v>
      </c>
      <c r="AB106" s="0" t="n">
        <v>0</v>
      </c>
      <c r="AC106" s="0" t="n">
        <v>0</v>
      </c>
      <c r="AD106" s="0" t="n">
        <v>0</v>
      </c>
      <c r="AE106" s="0" t="n">
        <v>0</v>
      </c>
      <c r="AF106" s="0" t="n">
        <v>0</v>
      </c>
      <c r="AG106" s="0" t="n">
        <v>0</v>
      </c>
      <c r="AH106" s="0" t="n">
        <v>0</v>
      </c>
      <c r="AI106" s="0" t="n">
        <v>0</v>
      </c>
      <c r="AJ106" s="0" t="n">
        <v>1</v>
      </c>
      <c r="AK106" s="0" t="n">
        <v>0</v>
      </c>
      <c r="AL106" s="0" t="n">
        <v>0</v>
      </c>
      <c r="AM106" s="0" t="n">
        <v>1</v>
      </c>
      <c r="AN106" s="0" t="n">
        <v>3</v>
      </c>
      <c r="AO106" s="0" t="n">
        <v>0</v>
      </c>
      <c r="AP106" s="0" t="n">
        <v>1</v>
      </c>
      <c r="AQ106" s="0" t="n">
        <v>1</v>
      </c>
      <c r="AR106" s="0" t="n">
        <v>2</v>
      </c>
      <c r="AS106" s="0" t="n">
        <v>1</v>
      </c>
      <c r="AT106" s="0" t="n">
        <v>0</v>
      </c>
      <c r="AU106" s="0" t="n">
        <v>3</v>
      </c>
      <c r="AV106" s="0" t="n">
        <v>1</v>
      </c>
      <c r="AW106" s="0" t="n">
        <v>1</v>
      </c>
      <c r="AX106" s="0" t="n">
        <v>0</v>
      </c>
      <c r="AY106" s="0" t="n">
        <v>2</v>
      </c>
      <c r="AZ106" s="0" t="n">
        <v>2</v>
      </c>
      <c r="BA106" s="0" t="n">
        <v>1</v>
      </c>
      <c r="BB106" s="0" t="n">
        <v>0</v>
      </c>
      <c r="BC106" s="0" t="n">
        <v>0</v>
      </c>
      <c r="BD106" s="0" t="n">
        <v>0</v>
      </c>
      <c r="BE106" s="0" t="n">
        <v>1</v>
      </c>
      <c r="BF106" s="0" t="n">
        <v>0</v>
      </c>
      <c r="BG106" s="0" t="n">
        <v>4</v>
      </c>
      <c r="BH106" s="0" t="n">
        <v>0</v>
      </c>
      <c r="BI106" s="0" t="n">
        <v>5</v>
      </c>
      <c r="BJ106" s="0" t="n">
        <v>1</v>
      </c>
      <c r="BK106" s="0" t="n">
        <v>1</v>
      </c>
      <c r="BL106" s="0" t="n">
        <v>0</v>
      </c>
      <c r="BM106" s="0" t="n">
        <v>1</v>
      </c>
      <c r="BN106" s="0" t="n">
        <v>1</v>
      </c>
      <c r="BO106" s="0" t="n">
        <v>2</v>
      </c>
      <c r="BP106" s="0" t="n">
        <v>3</v>
      </c>
      <c r="BQ106" s="0" t="n">
        <v>0</v>
      </c>
      <c r="BR106" s="0" t="n">
        <v>1</v>
      </c>
      <c r="BS106" s="0" t="n">
        <v>1</v>
      </c>
      <c r="BT106" s="0" t="n">
        <v>1</v>
      </c>
      <c r="BU106" s="0" t="n">
        <v>0</v>
      </c>
      <c r="BV106" s="0" t="n">
        <v>1</v>
      </c>
      <c r="BW106" s="0" t="n">
        <v>1</v>
      </c>
      <c r="BX106" s="0" t="n">
        <v>1</v>
      </c>
      <c r="BY106" s="0" t="n">
        <v>1</v>
      </c>
      <c r="BZ106" s="0" t="n">
        <v>1</v>
      </c>
      <c r="CA106" s="0" t="n">
        <v>1</v>
      </c>
      <c r="CB106" s="0" t="n">
        <v>0</v>
      </c>
      <c r="CC106" s="0" t="n">
        <v>0</v>
      </c>
      <c r="CD106" s="0" t="n">
        <v>1</v>
      </c>
      <c r="CE106" s="0" t="n">
        <v>3</v>
      </c>
      <c r="CF106" s="0" t="n">
        <v>1</v>
      </c>
      <c r="CG106" s="0" t="n">
        <v>0</v>
      </c>
      <c r="CH106" s="0" t="n">
        <v>1</v>
      </c>
      <c r="CI106" s="0" t="n">
        <v>0</v>
      </c>
      <c r="CJ106" s="0" t="n">
        <v>1</v>
      </c>
      <c r="CK106" s="0" t="n">
        <v>1</v>
      </c>
      <c r="CL106" s="0" t="n">
        <v>1</v>
      </c>
      <c r="CM106" s="0" t="n">
        <v>0</v>
      </c>
      <c r="CN106" s="0" t="n">
        <v>1</v>
      </c>
      <c r="CO106" s="0" t="n">
        <v>6</v>
      </c>
      <c r="CP106" s="0" t="n">
        <v>1</v>
      </c>
      <c r="CQ106" s="0" t="n">
        <v>1</v>
      </c>
      <c r="CR106" s="0" t="n">
        <v>0</v>
      </c>
      <c r="CS106" s="0" t="n">
        <v>1</v>
      </c>
      <c r="CT106" s="0" t="n">
        <v>0</v>
      </c>
      <c r="CU106" s="0" t="n">
        <v>0</v>
      </c>
      <c r="CV106" s="0" t="n">
        <v>1</v>
      </c>
      <c r="CW106" s="0" t="n">
        <v>1</v>
      </c>
      <c r="CX106" s="0" t="n">
        <v>0</v>
      </c>
      <c r="CY106" s="0" t="n">
        <v>2</v>
      </c>
      <c r="CZ106" s="0" t="n">
        <v>0</v>
      </c>
      <c r="DA106" s="0" t="n">
        <v>6</v>
      </c>
      <c r="DB106" s="0" t="n">
        <v>1</v>
      </c>
      <c r="DC106" s="0" t="n">
        <v>5</v>
      </c>
      <c r="DD106" s="0" t="n">
        <v>1</v>
      </c>
      <c r="DE106" s="0" t="n">
        <v>0</v>
      </c>
      <c r="DF106" s="0" t="n">
        <v>0</v>
      </c>
      <c r="DG106" s="0" t="n">
        <v>1</v>
      </c>
      <c r="DH106" s="0" t="n">
        <v>2</v>
      </c>
      <c r="DI106" s="0" t="n">
        <v>0</v>
      </c>
      <c r="DJ106" s="0" t="n">
        <v>0</v>
      </c>
      <c r="DK106" s="0" t="n">
        <v>0</v>
      </c>
      <c r="DL106" s="0" t="n">
        <v>0</v>
      </c>
      <c r="DM106" s="0" t="n">
        <v>0</v>
      </c>
      <c r="DN106" s="0" t="n">
        <v>0</v>
      </c>
      <c r="DO106" s="0" t="n">
        <v>0</v>
      </c>
      <c r="DP106" s="0" t="n">
        <v>0</v>
      </c>
      <c r="DQ106" s="0" t="n">
        <v>0</v>
      </c>
      <c r="DR106" s="0" t="n">
        <v>0</v>
      </c>
      <c r="DS106" s="0" t="n">
        <v>0</v>
      </c>
      <c r="DT106" s="0" t="n">
        <v>0</v>
      </c>
      <c r="DU106" s="0" t="n">
        <v>0</v>
      </c>
      <c r="DV106" s="0" t="n">
        <v>1</v>
      </c>
      <c r="DW106" s="0" t="n">
        <v>0</v>
      </c>
      <c r="DX106" s="0" t="n">
        <v>0</v>
      </c>
      <c r="DY106" s="0" t="n">
        <v>0</v>
      </c>
      <c r="DZ106" s="0" t="n">
        <v>0</v>
      </c>
      <c r="EA106" s="0" t="n">
        <v>0</v>
      </c>
      <c r="EB106" s="0" t="n">
        <v>0</v>
      </c>
      <c r="EC106" s="0" t="n">
        <v>0</v>
      </c>
      <c r="ED106" s="0" t="n">
        <v>0</v>
      </c>
      <c r="EE106" s="0" t="n">
        <v>0</v>
      </c>
      <c r="EF106" s="0" t="n">
        <v>0</v>
      </c>
      <c r="EG106" s="0" t="n">
        <v>0</v>
      </c>
      <c r="EH106" s="0" t="n">
        <v>0</v>
      </c>
      <c r="EI106" s="0" t="n">
        <v>1</v>
      </c>
      <c r="EJ106" s="0" t="n">
        <v>0</v>
      </c>
      <c r="EK106" s="0" t="n">
        <v>0</v>
      </c>
      <c r="EL106" s="0" t="n">
        <v>1</v>
      </c>
      <c r="EM106" s="0" t="n">
        <v>0</v>
      </c>
      <c r="EN106" s="0" t="n">
        <v>0</v>
      </c>
      <c r="EO106" s="0" t="n">
        <v>0</v>
      </c>
      <c r="EP106" s="0" t="n">
        <v>0</v>
      </c>
      <c r="EQ106" s="0" t="n">
        <v>0</v>
      </c>
      <c r="ER106" s="0" t="n">
        <v>0</v>
      </c>
      <c r="ES106" s="0" t="n">
        <v>1</v>
      </c>
      <c r="ET106" s="0" t="n">
        <v>0</v>
      </c>
      <c r="EU106" s="0" t="n">
        <v>0</v>
      </c>
      <c r="EV106" s="0" t="n">
        <v>0</v>
      </c>
      <c r="EW106" s="0" t="n">
        <v>0</v>
      </c>
      <c r="EX106" s="0" t="n">
        <v>1</v>
      </c>
      <c r="EY106" s="0" t="n">
        <v>0</v>
      </c>
      <c r="EZ106" s="0" t="n">
        <v>1</v>
      </c>
      <c r="FA106" s="0" t="n">
        <v>0</v>
      </c>
      <c r="FB106" s="0" t="n">
        <v>1</v>
      </c>
      <c r="FC106" s="0" t="n">
        <v>1</v>
      </c>
      <c r="FD106" s="0" t="n">
        <v>1</v>
      </c>
      <c r="FE106" s="0" t="n">
        <v>0</v>
      </c>
      <c r="FF106" s="0" t="n">
        <v>0</v>
      </c>
      <c r="FG106" s="0" t="n">
        <v>0</v>
      </c>
      <c r="FH106" s="0" t="n">
        <v>2</v>
      </c>
      <c r="FI106" s="0" t="n">
        <v>3</v>
      </c>
      <c r="FJ106" s="0" t="n">
        <v>0</v>
      </c>
      <c r="FK106" s="0" t="n">
        <v>6</v>
      </c>
      <c r="FL106" s="0" t="n">
        <v>1</v>
      </c>
      <c r="FM106" s="0" t="n">
        <v>0</v>
      </c>
      <c r="FN106" s="0" t="n">
        <v>1</v>
      </c>
      <c r="FO106" s="0" t="n">
        <v>0</v>
      </c>
      <c r="FP106" s="0" t="n">
        <v>0</v>
      </c>
      <c r="FQ106" s="0" t="n">
        <v>0</v>
      </c>
      <c r="FR106" s="0" t="n">
        <v>0</v>
      </c>
      <c r="FS106" s="0" t="n">
        <v>2</v>
      </c>
      <c r="FT106" s="0" t="n">
        <v>0</v>
      </c>
      <c r="FU106" s="0" t="n">
        <v>0</v>
      </c>
      <c r="FV106" s="0" t="n">
        <v>1</v>
      </c>
      <c r="FW106" s="0" t="n">
        <v>0</v>
      </c>
      <c r="FX106" s="0" t="n">
        <v>4</v>
      </c>
      <c r="FY106" s="0" t="n">
        <v>1</v>
      </c>
      <c r="FZ106" s="0" t="n">
        <v>2</v>
      </c>
      <c r="GA106" s="0" t="n">
        <v>2</v>
      </c>
      <c r="GB106" s="0" t="n">
        <v>0</v>
      </c>
      <c r="GC106" s="0" t="n">
        <v>1</v>
      </c>
      <c r="GD106" s="0" t="n">
        <v>2</v>
      </c>
      <c r="GE106" s="0" t="n">
        <v>0</v>
      </c>
      <c r="GF106" s="0" t="n">
        <v>1</v>
      </c>
      <c r="GG106" s="0" t="n">
        <v>0</v>
      </c>
      <c r="GH106" s="0" t="n">
        <v>2</v>
      </c>
      <c r="GI106" s="0" t="n">
        <v>0</v>
      </c>
      <c r="GJ106" s="0" t="n">
        <v>0</v>
      </c>
      <c r="GK106" s="0" t="n">
        <v>1</v>
      </c>
      <c r="GL106" s="0" t="n">
        <v>0</v>
      </c>
      <c r="GM106" s="0" t="n">
        <v>1</v>
      </c>
      <c r="GN106" s="0" t="n">
        <v>2</v>
      </c>
      <c r="GO106" s="0" t="n">
        <v>0</v>
      </c>
      <c r="GP106" s="0" t="n">
        <v>0</v>
      </c>
      <c r="GQ106" s="0" t="n">
        <v>2</v>
      </c>
    </row>
    <row r="107" customFormat="false" ht="12" hidden="false" customHeight="false" outlineLevel="0" collapsed="false">
      <c r="A107" s="0" t="n">
        <v>5</v>
      </c>
      <c r="B107" s="0" t="n">
        <v>0</v>
      </c>
      <c r="C107" s="0" t="n">
        <v>0</v>
      </c>
      <c r="D107" s="0" t="n">
        <v>0</v>
      </c>
      <c r="E107" s="0" t="n">
        <v>0</v>
      </c>
      <c r="F107" s="0" t="n">
        <v>2</v>
      </c>
      <c r="G107" s="0" t="n">
        <v>0</v>
      </c>
      <c r="H107" s="0" t="n">
        <v>0</v>
      </c>
      <c r="I107" s="0" t="n">
        <v>1</v>
      </c>
      <c r="J107" s="0" t="n">
        <v>0</v>
      </c>
      <c r="K107" s="0" t="n">
        <v>0</v>
      </c>
      <c r="L107" s="0" t="n">
        <v>0</v>
      </c>
      <c r="M107" s="0" t="n">
        <v>0</v>
      </c>
      <c r="N107" s="0" t="n">
        <v>2</v>
      </c>
      <c r="O107" s="0" t="n">
        <v>0</v>
      </c>
      <c r="P107" s="0" t="n">
        <v>0</v>
      </c>
      <c r="Q107" s="0" t="n">
        <v>0</v>
      </c>
      <c r="R107" s="0" t="n">
        <v>0</v>
      </c>
      <c r="S107" s="0" t="n">
        <v>0</v>
      </c>
      <c r="T107" s="0" t="n">
        <v>0</v>
      </c>
      <c r="U107" s="0" t="n">
        <v>0</v>
      </c>
      <c r="V107" s="0" t="n">
        <v>0</v>
      </c>
      <c r="W107" s="0" t="n">
        <v>0</v>
      </c>
      <c r="X107" s="0" t="n">
        <v>0</v>
      </c>
      <c r="Y107" s="0" t="n">
        <v>0</v>
      </c>
      <c r="Z107" s="0" t="n">
        <v>0</v>
      </c>
      <c r="AA107" s="0" t="n">
        <v>0</v>
      </c>
      <c r="AB107" s="0" t="n">
        <v>1</v>
      </c>
      <c r="AC107" s="0" t="n">
        <v>0</v>
      </c>
      <c r="AD107" s="0" t="n">
        <v>0</v>
      </c>
      <c r="AE107" s="0" t="n">
        <v>0</v>
      </c>
      <c r="AF107" s="0" t="n">
        <v>0</v>
      </c>
      <c r="AG107" s="0" t="n">
        <v>0</v>
      </c>
      <c r="AH107" s="0" t="n">
        <v>1</v>
      </c>
      <c r="AI107" s="0" t="n">
        <v>0</v>
      </c>
      <c r="AJ107" s="0" t="n">
        <v>1</v>
      </c>
      <c r="AK107" s="0" t="n">
        <v>1</v>
      </c>
      <c r="AL107" s="0" t="n">
        <v>0</v>
      </c>
      <c r="AM107" s="0" t="n">
        <v>1</v>
      </c>
      <c r="AN107" s="0" t="n">
        <v>4</v>
      </c>
      <c r="AO107" s="0" t="n">
        <v>0</v>
      </c>
      <c r="AP107" s="0" t="n">
        <v>1</v>
      </c>
      <c r="AQ107" s="0" t="n">
        <v>0</v>
      </c>
      <c r="AR107" s="0" t="n">
        <v>0</v>
      </c>
      <c r="AS107" s="0" t="n">
        <v>1</v>
      </c>
      <c r="AT107" s="0" t="n">
        <v>0</v>
      </c>
      <c r="AU107" s="0" t="n">
        <v>3</v>
      </c>
      <c r="AV107" s="0" t="n">
        <v>0</v>
      </c>
      <c r="AW107" s="0" t="n">
        <v>1</v>
      </c>
      <c r="AX107" s="0" t="n">
        <v>0</v>
      </c>
      <c r="AY107" s="0" t="n">
        <v>1</v>
      </c>
      <c r="AZ107" s="0" t="n">
        <v>0</v>
      </c>
      <c r="BA107" s="0" t="n">
        <v>1</v>
      </c>
      <c r="BB107" s="0" t="n">
        <v>0</v>
      </c>
      <c r="BC107" s="0" t="n">
        <v>0</v>
      </c>
      <c r="BD107" s="0" t="n">
        <v>0</v>
      </c>
      <c r="BE107" s="0" t="n">
        <v>1</v>
      </c>
      <c r="BF107" s="0" t="n">
        <v>0</v>
      </c>
      <c r="BG107" s="0" t="n">
        <v>4</v>
      </c>
      <c r="BH107" s="0" t="n">
        <v>0</v>
      </c>
      <c r="BI107" s="0" t="n">
        <v>4</v>
      </c>
      <c r="BJ107" s="0" t="n">
        <v>0</v>
      </c>
      <c r="BK107" s="0" t="n">
        <v>1</v>
      </c>
      <c r="BL107" s="0" t="n">
        <v>0</v>
      </c>
      <c r="BM107" s="0" t="n">
        <v>0</v>
      </c>
      <c r="BN107" s="0" t="n">
        <v>2</v>
      </c>
      <c r="BO107" s="0" t="n">
        <v>2</v>
      </c>
      <c r="BP107" s="0" t="n">
        <v>3</v>
      </c>
      <c r="BQ107" s="0" t="n">
        <v>0</v>
      </c>
      <c r="BR107" s="0" t="n">
        <v>2</v>
      </c>
      <c r="BS107" s="0" t="n">
        <v>0</v>
      </c>
      <c r="BT107" s="0" t="n">
        <v>1</v>
      </c>
      <c r="BU107" s="0" t="n">
        <v>1</v>
      </c>
      <c r="BV107" s="0" t="n">
        <v>1</v>
      </c>
      <c r="BW107" s="0" t="n">
        <v>1</v>
      </c>
      <c r="BX107" s="0" t="n">
        <v>1</v>
      </c>
      <c r="BY107" s="0" t="n">
        <v>0</v>
      </c>
      <c r="BZ107" s="0" t="n">
        <v>0</v>
      </c>
      <c r="CA107" s="0" t="n">
        <v>1</v>
      </c>
      <c r="CB107" s="0" t="n">
        <v>0</v>
      </c>
      <c r="CC107" s="0" t="n">
        <v>1</v>
      </c>
      <c r="CD107" s="0" t="n">
        <v>1</v>
      </c>
      <c r="CE107" s="0" t="n">
        <v>3</v>
      </c>
      <c r="CF107" s="0" t="n">
        <v>1</v>
      </c>
      <c r="CG107" s="0" t="n">
        <v>0</v>
      </c>
      <c r="CH107" s="0" t="n">
        <v>1</v>
      </c>
      <c r="CI107" s="0" t="n">
        <v>1</v>
      </c>
      <c r="CJ107" s="0" t="n">
        <v>1</v>
      </c>
      <c r="CK107" s="0" t="n">
        <v>1</v>
      </c>
      <c r="CL107" s="0" t="n">
        <v>0</v>
      </c>
      <c r="CM107" s="0" t="n">
        <v>0</v>
      </c>
      <c r="CN107" s="0" t="n">
        <v>2</v>
      </c>
      <c r="CO107" s="0" t="n">
        <v>5</v>
      </c>
      <c r="CP107" s="0" t="n">
        <v>1</v>
      </c>
      <c r="CQ107" s="0" t="n">
        <v>1</v>
      </c>
      <c r="CR107" s="0" t="n">
        <v>0</v>
      </c>
      <c r="CS107" s="0" t="n">
        <v>1</v>
      </c>
      <c r="CT107" s="0" t="n">
        <v>0</v>
      </c>
      <c r="CU107" s="0" t="n">
        <v>0</v>
      </c>
      <c r="CV107" s="0" t="n">
        <v>1</v>
      </c>
      <c r="CW107" s="0" t="n">
        <v>0</v>
      </c>
      <c r="CX107" s="0" t="n">
        <v>0</v>
      </c>
      <c r="CY107" s="0" t="n">
        <v>2</v>
      </c>
      <c r="CZ107" s="0" t="n">
        <v>0</v>
      </c>
      <c r="DA107" s="0" t="n">
        <v>5</v>
      </c>
      <c r="DB107" s="0" t="n">
        <v>1</v>
      </c>
      <c r="DC107" s="0" t="n">
        <v>5</v>
      </c>
      <c r="DD107" s="0" t="n">
        <v>0</v>
      </c>
      <c r="DE107" s="0" t="n">
        <v>0</v>
      </c>
      <c r="DF107" s="0" t="n">
        <v>1</v>
      </c>
      <c r="DG107" s="0" t="n">
        <v>1</v>
      </c>
      <c r="DH107" s="0" t="n">
        <v>3</v>
      </c>
      <c r="DI107" s="0" t="n">
        <v>0</v>
      </c>
      <c r="DJ107" s="0" t="n">
        <v>0</v>
      </c>
      <c r="DK107" s="0" t="n">
        <v>0</v>
      </c>
      <c r="DL107" s="0" t="n">
        <v>0</v>
      </c>
      <c r="DM107" s="0" t="n">
        <v>0</v>
      </c>
      <c r="DN107" s="0" t="n">
        <v>0</v>
      </c>
      <c r="DO107" s="0" t="n">
        <v>0</v>
      </c>
      <c r="DP107" s="0" t="n">
        <v>0</v>
      </c>
      <c r="DQ107" s="0" t="n">
        <v>0</v>
      </c>
      <c r="DR107" s="0" t="n">
        <v>0</v>
      </c>
      <c r="DS107" s="0" t="n">
        <v>0</v>
      </c>
      <c r="DT107" s="0" t="n">
        <v>0</v>
      </c>
      <c r="DU107" s="0" t="n">
        <v>0</v>
      </c>
      <c r="DV107" s="0" t="n">
        <v>1</v>
      </c>
      <c r="DW107" s="0" t="n">
        <v>0</v>
      </c>
      <c r="DX107" s="0" t="n">
        <v>0</v>
      </c>
      <c r="DY107" s="0" t="n">
        <v>0</v>
      </c>
      <c r="DZ107" s="0" t="n">
        <v>0</v>
      </c>
      <c r="EA107" s="0" t="n">
        <v>0</v>
      </c>
      <c r="EB107" s="0" t="n">
        <v>0</v>
      </c>
      <c r="EC107" s="0" t="n">
        <v>0</v>
      </c>
      <c r="ED107" s="0" t="n">
        <v>0</v>
      </c>
      <c r="EE107" s="0" t="n">
        <v>0</v>
      </c>
      <c r="EF107" s="0" t="n">
        <v>1</v>
      </c>
      <c r="EG107" s="0" t="n">
        <v>0</v>
      </c>
      <c r="EH107" s="0" t="n">
        <v>0</v>
      </c>
      <c r="EI107" s="0" t="n">
        <v>1</v>
      </c>
      <c r="EJ107" s="0" t="n">
        <v>0</v>
      </c>
      <c r="EK107" s="0" t="n">
        <v>0</v>
      </c>
      <c r="EL107" s="0" t="n">
        <v>1</v>
      </c>
      <c r="EM107" s="0" t="n">
        <v>0</v>
      </c>
      <c r="EN107" s="0" t="n">
        <v>0</v>
      </c>
      <c r="EO107" s="0" t="n">
        <v>0</v>
      </c>
      <c r="EP107" s="0" t="n">
        <v>0</v>
      </c>
      <c r="EQ107" s="0" t="n">
        <v>0</v>
      </c>
      <c r="ER107" s="0" t="n">
        <v>0</v>
      </c>
      <c r="ES107" s="0" t="n">
        <v>1</v>
      </c>
      <c r="ET107" s="0" t="n">
        <v>0</v>
      </c>
      <c r="EU107" s="0" t="n">
        <v>0</v>
      </c>
      <c r="EV107" s="0" t="n">
        <v>0</v>
      </c>
      <c r="EW107" s="0" t="n">
        <v>1</v>
      </c>
      <c r="EX107" s="0" t="n">
        <v>1</v>
      </c>
      <c r="EY107" s="0" t="n">
        <v>0</v>
      </c>
      <c r="EZ107" s="0" t="n">
        <v>1</v>
      </c>
      <c r="FA107" s="0" t="n">
        <v>1</v>
      </c>
      <c r="FB107" s="0" t="n">
        <v>0</v>
      </c>
      <c r="FC107" s="0" t="n">
        <v>1</v>
      </c>
      <c r="FD107" s="0" t="n">
        <v>1</v>
      </c>
      <c r="FE107" s="0" t="n">
        <v>0</v>
      </c>
      <c r="FF107" s="0" t="n">
        <v>1</v>
      </c>
      <c r="FG107" s="0" t="n">
        <v>0</v>
      </c>
      <c r="FH107" s="0" t="n">
        <v>2</v>
      </c>
      <c r="FI107" s="0" t="n">
        <v>2</v>
      </c>
      <c r="FJ107" s="0" t="n">
        <v>0</v>
      </c>
      <c r="FK107" s="0" t="n">
        <v>3</v>
      </c>
      <c r="FL107" s="0" t="n">
        <v>0</v>
      </c>
      <c r="FM107" s="0" t="n">
        <v>0</v>
      </c>
      <c r="FN107" s="0" t="n">
        <v>1</v>
      </c>
      <c r="FO107" s="0" t="n">
        <v>0</v>
      </c>
      <c r="FP107" s="0" t="n">
        <v>0</v>
      </c>
      <c r="FQ107" s="0" t="n">
        <v>0</v>
      </c>
      <c r="FR107" s="0" t="n">
        <v>0</v>
      </c>
      <c r="FS107" s="0" t="n">
        <v>1</v>
      </c>
      <c r="FT107" s="0" t="n">
        <v>0</v>
      </c>
      <c r="FU107" s="0" t="n">
        <v>0</v>
      </c>
      <c r="FV107" s="0" t="n">
        <v>1</v>
      </c>
      <c r="FW107" s="0" t="n">
        <v>0</v>
      </c>
      <c r="FX107" s="0" t="n">
        <v>3</v>
      </c>
      <c r="FY107" s="0" t="n">
        <v>0</v>
      </c>
      <c r="FZ107" s="0" t="n">
        <v>2</v>
      </c>
      <c r="GA107" s="0" t="n">
        <v>2</v>
      </c>
      <c r="GB107" s="0" t="n">
        <v>1</v>
      </c>
      <c r="GC107" s="0" t="n">
        <v>1</v>
      </c>
      <c r="GD107" s="0" t="n">
        <v>1</v>
      </c>
      <c r="GE107" s="0" t="n">
        <v>0</v>
      </c>
      <c r="GF107" s="0" t="n">
        <v>2</v>
      </c>
      <c r="GG107" s="0" t="n">
        <v>0</v>
      </c>
      <c r="GH107" s="0" t="n">
        <v>2</v>
      </c>
      <c r="GI107" s="0" t="n">
        <v>0</v>
      </c>
      <c r="GJ107" s="0" t="n">
        <v>0</v>
      </c>
      <c r="GK107" s="0" t="n">
        <v>0</v>
      </c>
      <c r="GL107" s="0" t="n">
        <v>0</v>
      </c>
      <c r="GM107" s="0" t="n">
        <v>0</v>
      </c>
      <c r="GN107" s="0" t="n">
        <v>0</v>
      </c>
      <c r="GO107" s="0" t="n">
        <v>0</v>
      </c>
      <c r="GP107" s="0" t="n">
        <v>0</v>
      </c>
      <c r="GQ107" s="0" t="n">
        <v>2</v>
      </c>
    </row>
    <row r="108" customFormat="false" ht="12" hidden="false" customHeight="false" outlineLevel="0" collapsed="false">
      <c r="A108" s="0" t="n">
        <v>0</v>
      </c>
      <c r="B108" s="0" t="n">
        <v>0</v>
      </c>
      <c r="C108" s="0" t="n">
        <v>0</v>
      </c>
      <c r="D108" s="0" t="n">
        <v>0</v>
      </c>
      <c r="E108" s="0" t="n">
        <v>0</v>
      </c>
      <c r="F108" s="0" t="n">
        <v>0</v>
      </c>
      <c r="G108" s="0" t="n">
        <v>0</v>
      </c>
      <c r="H108" s="0" t="n">
        <v>0</v>
      </c>
      <c r="I108" s="0" t="n">
        <v>0</v>
      </c>
      <c r="J108" s="0" t="n">
        <v>0</v>
      </c>
      <c r="K108" s="0" t="n">
        <v>2</v>
      </c>
      <c r="L108" s="0" t="n">
        <v>0</v>
      </c>
      <c r="M108" s="0" t="n">
        <v>0</v>
      </c>
      <c r="N108" s="0" t="n">
        <v>0</v>
      </c>
      <c r="O108" s="0" t="n">
        <v>0</v>
      </c>
      <c r="P108" s="0" t="n">
        <v>0</v>
      </c>
      <c r="Q108" s="0" t="n">
        <v>0</v>
      </c>
      <c r="R108" s="0" t="n">
        <v>1</v>
      </c>
      <c r="S108" s="0" t="n">
        <v>0</v>
      </c>
      <c r="T108" s="0" t="n">
        <v>0</v>
      </c>
      <c r="U108" s="0" t="n">
        <v>0</v>
      </c>
      <c r="V108" s="0" t="n">
        <v>0</v>
      </c>
      <c r="W108" s="0" t="n">
        <v>0</v>
      </c>
      <c r="X108" s="0" t="n">
        <v>0</v>
      </c>
      <c r="Y108" s="0" t="n">
        <v>0</v>
      </c>
      <c r="Z108" s="0" t="n">
        <v>1</v>
      </c>
      <c r="AA108" s="0" t="n">
        <v>1</v>
      </c>
      <c r="AB108" s="0" t="n">
        <v>0</v>
      </c>
      <c r="AC108" s="0" t="n">
        <v>0</v>
      </c>
      <c r="AD108" s="0" t="n">
        <v>0</v>
      </c>
      <c r="AE108" s="0" t="n">
        <v>0</v>
      </c>
      <c r="AF108" s="0" t="n">
        <v>0</v>
      </c>
      <c r="AG108" s="0" t="n">
        <v>0</v>
      </c>
      <c r="AH108" s="0" t="n">
        <v>1</v>
      </c>
      <c r="AI108" s="0" t="n">
        <v>0</v>
      </c>
      <c r="AJ108" s="0" t="n">
        <v>0</v>
      </c>
      <c r="AK108" s="0" t="n">
        <v>1</v>
      </c>
      <c r="AL108" s="0" t="n">
        <v>1</v>
      </c>
      <c r="AM108" s="0" t="n">
        <v>0</v>
      </c>
      <c r="AN108" s="0" t="n">
        <v>1</v>
      </c>
      <c r="AO108" s="0" t="n">
        <v>0</v>
      </c>
      <c r="AP108" s="0" t="n">
        <v>0</v>
      </c>
      <c r="AQ108" s="0" t="n">
        <v>0</v>
      </c>
      <c r="AR108" s="0" t="n">
        <v>0</v>
      </c>
      <c r="AS108" s="0" t="n">
        <v>0</v>
      </c>
      <c r="AT108" s="0" t="n">
        <v>0</v>
      </c>
      <c r="AU108" s="0" t="n">
        <v>0</v>
      </c>
      <c r="AV108" s="0" t="n">
        <v>0</v>
      </c>
      <c r="AW108" s="0" t="n">
        <v>0</v>
      </c>
      <c r="AX108" s="0" t="n">
        <v>1</v>
      </c>
      <c r="AY108" s="0" t="n">
        <v>0</v>
      </c>
      <c r="AZ108" s="0" t="n">
        <v>0</v>
      </c>
      <c r="BA108" s="0" t="n">
        <v>0</v>
      </c>
      <c r="BB108" s="0" t="n">
        <v>0</v>
      </c>
      <c r="BC108" s="0" t="n">
        <v>0</v>
      </c>
      <c r="BD108" s="0" t="n">
        <v>0</v>
      </c>
      <c r="BE108" s="0" t="n">
        <v>0</v>
      </c>
      <c r="BF108" s="0" t="n">
        <v>0</v>
      </c>
      <c r="BG108" s="0" t="n">
        <v>0</v>
      </c>
      <c r="BH108" s="0" t="n">
        <v>0</v>
      </c>
      <c r="BI108" s="0" t="n">
        <v>3</v>
      </c>
      <c r="BJ108" s="0" t="n">
        <v>0</v>
      </c>
      <c r="BK108" s="0" t="n">
        <v>1</v>
      </c>
      <c r="BL108" s="0" t="n">
        <v>0</v>
      </c>
      <c r="BM108" s="0" t="n">
        <v>0</v>
      </c>
      <c r="BN108" s="0" t="n">
        <v>2</v>
      </c>
      <c r="BO108" s="0" t="n">
        <v>0</v>
      </c>
      <c r="BP108" s="0" t="n">
        <v>0</v>
      </c>
      <c r="BQ108" s="0" t="n">
        <v>0</v>
      </c>
      <c r="BR108" s="0" t="n">
        <v>0</v>
      </c>
      <c r="BS108" s="0" t="n">
        <v>0</v>
      </c>
      <c r="BT108" s="0" t="n">
        <v>0</v>
      </c>
      <c r="BU108" s="0" t="n">
        <v>1</v>
      </c>
      <c r="BV108" s="0" t="n">
        <v>1</v>
      </c>
      <c r="BW108" s="0" t="n">
        <v>0</v>
      </c>
      <c r="BX108" s="0" t="n">
        <v>0</v>
      </c>
      <c r="BY108" s="0" t="n">
        <v>0</v>
      </c>
      <c r="BZ108" s="0" t="n">
        <v>0</v>
      </c>
      <c r="CA108" s="0" t="n">
        <v>0</v>
      </c>
      <c r="CB108" s="0" t="n">
        <v>0</v>
      </c>
      <c r="CC108" s="0" t="n">
        <v>0</v>
      </c>
      <c r="CD108" s="0" t="n">
        <v>0</v>
      </c>
      <c r="CE108" s="0" t="n">
        <v>2</v>
      </c>
      <c r="CF108" s="0" t="n">
        <v>0</v>
      </c>
      <c r="CG108" s="0" t="n">
        <v>0</v>
      </c>
      <c r="CH108" s="0" t="n">
        <v>0</v>
      </c>
      <c r="CI108" s="0" t="n">
        <v>0</v>
      </c>
      <c r="CJ108" s="0" t="n">
        <v>0</v>
      </c>
      <c r="CK108" s="0" t="n">
        <v>0</v>
      </c>
      <c r="CL108" s="0" t="n">
        <v>0</v>
      </c>
      <c r="CM108" s="0" t="n">
        <v>0</v>
      </c>
      <c r="CN108" s="0" t="n">
        <v>0</v>
      </c>
      <c r="CO108" s="0" t="n">
        <v>1</v>
      </c>
      <c r="CP108" s="0" t="n">
        <v>0</v>
      </c>
      <c r="CQ108" s="0" t="n">
        <v>0</v>
      </c>
      <c r="CR108" s="0" t="n">
        <v>0</v>
      </c>
      <c r="CS108" s="0" t="n">
        <v>0</v>
      </c>
      <c r="CT108" s="0" t="n">
        <v>0</v>
      </c>
      <c r="CU108" s="0" t="n">
        <v>0</v>
      </c>
      <c r="CV108" s="0" t="n">
        <v>1</v>
      </c>
      <c r="CW108" s="0" t="n">
        <v>0</v>
      </c>
      <c r="CX108" s="0" t="n">
        <v>0</v>
      </c>
      <c r="CY108" s="0" t="n">
        <v>1</v>
      </c>
      <c r="CZ108" s="0" t="n">
        <v>0</v>
      </c>
      <c r="DA108" s="0" t="n">
        <v>0</v>
      </c>
      <c r="DB108" s="0" t="n">
        <v>0</v>
      </c>
      <c r="DC108" s="0" t="n">
        <v>0</v>
      </c>
      <c r="DD108" s="0" t="n">
        <v>0</v>
      </c>
      <c r="DE108" s="0" t="n">
        <v>0</v>
      </c>
      <c r="DF108" s="0" t="n">
        <v>0</v>
      </c>
      <c r="DG108" s="0" t="n">
        <v>0</v>
      </c>
      <c r="DH108" s="0" t="n">
        <v>0</v>
      </c>
      <c r="DI108" s="0" t="n">
        <v>0</v>
      </c>
      <c r="DJ108" s="0" t="n">
        <v>0</v>
      </c>
      <c r="DK108" s="0" t="n">
        <v>0</v>
      </c>
      <c r="DL108" s="0" t="n">
        <v>0</v>
      </c>
      <c r="DM108" s="0" t="n">
        <v>0</v>
      </c>
      <c r="DN108" s="0" t="n">
        <v>0</v>
      </c>
      <c r="DO108" s="0" t="n">
        <v>0</v>
      </c>
      <c r="DP108" s="0" t="n">
        <v>0</v>
      </c>
      <c r="DQ108" s="0" t="n">
        <v>0</v>
      </c>
      <c r="DR108" s="0" t="n">
        <v>0</v>
      </c>
      <c r="DS108" s="0" t="n">
        <v>0</v>
      </c>
      <c r="DT108" s="0" t="n">
        <v>0</v>
      </c>
      <c r="DU108" s="0" t="n">
        <v>0</v>
      </c>
      <c r="DV108" s="0" t="n">
        <v>0</v>
      </c>
      <c r="DW108" s="0" t="n">
        <v>0</v>
      </c>
      <c r="DX108" s="0" t="n">
        <v>0</v>
      </c>
      <c r="DY108" s="0" t="n">
        <v>0</v>
      </c>
      <c r="DZ108" s="0" t="n">
        <v>0</v>
      </c>
      <c r="EA108" s="0" t="n">
        <v>0</v>
      </c>
      <c r="EB108" s="0" t="n">
        <v>0</v>
      </c>
      <c r="EC108" s="0" t="n">
        <v>0</v>
      </c>
      <c r="ED108" s="0" t="n">
        <v>0</v>
      </c>
      <c r="EE108" s="0" t="n">
        <v>0</v>
      </c>
      <c r="EF108" s="0" t="n">
        <v>0</v>
      </c>
      <c r="EG108" s="0" t="n">
        <v>0</v>
      </c>
      <c r="EH108" s="0" t="n">
        <v>0</v>
      </c>
      <c r="EI108" s="0" t="n">
        <v>0</v>
      </c>
      <c r="EJ108" s="0" t="n">
        <v>0</v>
      </c>
      <c r="EK108" s="0" t="n">
        <v>0</v>
      </c>
      <c r="EL108" s="0" t="n">
        <v>0</v>
      </c>
      <c r="EM108" s="0" t="n">
        <v>0</v>
      </c>
      <c r="EN108" s="0" t="n">
        <v>0</v>
      </c>
      <c r="EO108" s="0" t="n">
        <v>1</v>
      </c>
      <c r="EP108" s="0" t="n">
        <v>0</v>
      </c>
      <c r="EQ108" s="0" t="n">
        <v>0</v>
      </c>
      <c r="ER108" s="0" t="n">
        <v>0</v>
      </c>
      <c r="ES108" s="0" t="n">
        <v>0</v>
      </c>
      <c r="ET108" s="0" t="n">
        <v>0</v>
      </c>
      <c r="EU108" s="0" t="n">
        <v>0</v>
      </c>
      <c r="EV108" s="0" t="n">
        <v>0</v>
      </c>
      <c r="EW108" s="0" t="n">
        <v>0</v>
      </c>
      <c r="EX108" s="0" t="n">
        <v>0</v>
      </c>
      <c r="EY108" s="0" t="n">
        <v>0</v>
      </c>
      <c r="EZ108" s="0" t="n">
        <v>0</v>
      </c>
      <c r="FA108" s="0" t="n">
        <v>2</v>
      </c>
      <c r="FB108" s="0" t="n">
        <v>0</v>
      </c>
      <c r="FC108" s="0" t="n">
        <v>0</v>
      </c>
      <c r="FD108" s="0" t="n">
        <v>0</v>
      </c>
      <c r="FE108" s="0" t="n">
        <v>0</v>
      </c>
      <c r="FF108" s="0" t="n">
        <v>0</v>
      </c>
      <c r="FG108" s="0" t="n">
        <v>0</v>
      </c>
      <c r="FH108" s="0" t="n">
        <v>0</v>
      </c>
      <c r="FI108" s="0" t="n">
        <v>0</v>
      </c>
      <c r="FJ108" s="0" t="n">
        <v>0</v>
      </c>
      <c r="FK108" s="0" t="n">
        <v>3</v>
      </c>
      <c r="FL108" s="0" t="n">
        <v>0</v>
      </c>
      <c r="FM108" s="0" t="n">
        <v>0</v>
      </c>
      <c r="FN108" s="0" t="n">
        <v>0</v>
      </c>
      <c r="FO108" s="0" t="n">
        <v>0</v>
      </c>
      <c r="FP108" s="0" t="n">
        <v>0</v>
      </c>
      <c r="FQ108" s="0" t="n">
        <v>0</v>
      </c>
      <c r="FR108" s="0" t="n">
        <v>0</v>
      </c>
      <c r="FS108" s="0" t="n">
        <v>0</v>
      </c>
      <c r="FT108" s="0" t="n">
        <v>0</v>
      </c>
      <c r="FU108" s="0" t="n">
        <v>0</v>
      </c>
      <c r="FV108" s="0" t="n">
        <v>0</v>
      </c>
      <c r="FW108" s="0" t="n">
        <v>0</v>
      </c>
      <c r="FX108" s="0" t="n">
        <v>0</v>
      </c>
      <c r="FY108" s="0" t="n">
        <v>0</v>
      </c>
      <c r="FZ108" s="0" t="n">
        <v>2</v>
      </c>
      <c r="GA108" s="0" t="n">
        <v>0</v>
      </c>
      <c r="GB108" s="0" t="n">
        <v>0</v>
      </c>
      <c r="GC108" s="0" t="n">
        <v>0</v>
      </c>
      <c r="GD108" s="0" t="n">
        <v>0</v>
      </c>
      <c r="GE108" s="0" t="n">
        <v>0</v>
      </c>
      <c r="GF108" s="0" t="n">
        <v>3</v>
      </c>
      <c r="GG108" s="0" t="n">
        <v>0</v>
      </c>
      <c r="GH108" s="0" t="n">
        <v>0</v>
      </c>
      <c r="GI108" s="0" t="n">
        <v>0</v>
      </c>
      <c r="GJ108" s="0" t="n">
        <v>0</v>
      </c>
      <c r="GK108" s="0" t="n">
        <v>0</v>
      </c>
      <c r="GL108" s="0" t="n">
        <v>0</v>
      </c>
      <c r="GM108" s="0" t="n">
        <v>0</v>
      </c>
      <c r="GN108" s="0" t="n">
        <v>0</v>
      </c>
      <c r="GO108" s="0" t="n">
        <v>0</v>
      </c>
      <c r="GP108" s="0" t="n">
        <v>0</v>
      </c>
      <c r="GQ108" s="0" t="n">
        <v>1</v>
      </c>
    </row>
    <row r="109" customFormat="false" ht="12" hidden="false" customHeight="false" outlineLevel="0" collapsed="false">
      <c r="A109" s="0" t="n">
        <v>5</v>
      </c>
      <c r="B109" s="0" t="n">
        <v>0</v>
      </c>
      <c r="C109" s="0" t="n">
        <v>0</v>
      </c>
      <c r="D109" s="0" t="n">
        <v>0</v>
      </c>
      <c r="E109" s="0" t="n">
        <v>0</v>
      </c>
      <c r="F109" s="0" t="n">
        <v>3</v>
      </c>
      <c r="G109" s="0" t="n">
        <v>1</v>
      </c>
      <c r="H109" s="0" t="n">
        <v>0</v>
      </c>
      <c r="I109" s="0" t="n">
        <v>0</v>
      </c>
      <c r="J109" s="0" t="n">
        <v>0</v>
      </c>
      <c r="K109" s="0" t="n">
        <v>0</v>
      </c>
      <c r="L109" s="0" t="n">
        <v>0</v>
      </c>
      <c r="M109" s="0" t="n">
        <v>0</v>
      </c>
      <c r="N109" s="0" t="n">
        <v>0</v>
      </c>
      <c r="O109" s="0" t="n">
        <v>0</v>
      </c>
      <c r="P109" s="0" t="n">
        <v>0</v>
      </c>
      <c r="Q109" s="0" t="n">
        <v>0</v>
      </c>
      <c r="R109" s="0" t="n">
        <v>0</v>
      </c>
      <c r="S109" s="0" t="n">
        <v>2</v>
      </c>
      <c r="T109" s="0" t="n">
        <v>0</v>
      </c>
      <c r="U109" s="0" t="n">
        <v>0</v>
      </c>
      <c r="V109" s="0" t="n">
        <v>0</v>
      </c>
      <c r="W109" s="0" t="n">
        <v>0</v>
      </c>
      <c r="X109" s="0" t="n">
        <v>0</v>
      </c>
      <c r="Y109" s="0" t="n">
        <v>0</v>
      </c>
      <c r="Z109" s="0" t="n">
        <v>0</v>
      </c>
      <c r="AA109" s="0" t="n">
        <v>0</v>
      </c>
      <c r="AB109" s="0" t="n">
        <v>0</v>
      </c>
      <c r="AC109" s="0" t="n">
        <v>0</v>
      </c>
      <c r="AD109" s="0" t="n">
        <v>0</v>
      </c>
      <c r="AE109" s="0" t="n">
        <v>0</v>
      </c>
      <c r="AF109" s="0" t="n">
        <v>1</v>
      </c>
      <c r="AG109" s="0" t="n">
        <v>0</v>
      </c>
      <c r="AH109" s="0" t="n">
        <v>0</v>
      </c>
      <c r="AI109" s="0" t="n">
        <v>0</v>
      </c>
      <c r="AJ109" s="0" t="n">
        <v>0</v>
      </c>
      <c r="AK109" s="0" t="n">
        <v>0</v>
      </c>
      <c r="AL109" s="0" t="n">
        <v>0</v>
      </c>
      <c r="AM109" s="0" t="n">
        <v>0</v>
      </c>
      <c r="AN109" s="0" t="n">
        <v>1</v>
      </c>
      <c r="AO109" s="0" t="n">
        <v>1</v>
      </c>
      <c r="AP109" s="0" t="n">
        <v>0</v>
      </c>
      <c r="AQ109" s="0" t="n">
        <v>0</v>
      </c>
      <c r="AR109" s="0" t="n">
        <v>0</v>
      </c>
      <c r="AS109" s="0" t="n">
        <v>0</v>
      </c>
      <c r="AT109" s="0" t="n">
        <v>0</v>
      </c>
      <c r="AU109" s="0" t="n">
        <v>0</v>
      </c>
      <c r="AV109" s="0" t="n">
        <v>0</v>
      </c>
      <c r="AW109" s="0" t="n">
        <v>0</v>
      </c>
      <c r="AX109" s="0" t="n">
        <v>0</v>
      </c>
      <c r="AY109" s="0" t="n">
        <v>0</v>
      </c>
      <c r="AZ109" s="0" t="n">
        <v>7</v>
      </c>
      <c r="BA109" s="0" t="n">
        <v>0</v>
      </c>
      <c r="BB109" s="0" t="n">
        <v>0</v>
      </c>
      <c r="BC109" s="0" t="n">
        <v>0</v>
      </c>
      <c r="BD109" s="0" t="n">
        <v>0</v>
      </c>
      <c r="BE109" s="0" t="n">
        <v>0</v>
      </c>
      <c r="BF109" s="0" t="n">
        <v>0</v>
      </c>
      <c r="BG109" s="0" t="n">
        <v>0</v>
      </c>
      <c r="BH109" s="0" t="n">
        <v>3</v>
      </c>
      <c r="BI109" s="0" t="n">
        <v>4</v>
      </c>
      <c r="BJ109" s="0" t="n">
        <v>1</v>
      </c>
      <c r="BK109" s="0" t="n">
        <v>4</v>
      </c>
      <c r="BL109" s="0" t="n">
        <v>0</v>
      </c>
      <c r="BM109" s="0" t="n">
        <v>0</v>
      </c>
      <c r="BN109" s="0" t="n">
        <v>0</v>
      </c>
      <c r="BO109" s="0" t="n">
        <v>0</v>
      </c>
      <c r="BP109" s="0" t="n">
        <v>6</v>
      </c>
      <c r="BQ109" s="0" t="n">
        <v>0</v>
      </c>
      <c r="BR109" s="0" t="n">
        <v>0</v>
      </c>
      <c r="BS109" s="0" t="n">
        <v>0</v>
      </c>
      <c r="BT109" s="0" t="n">
        <v>6</v>
      </c>
      <c r="BU109" s="0" t="n">
        <v>0</v>
      </c>
      <c r="BV109" s="0" t="n">
        <v>0</v>
      </c>
      <c r="BW109" s="0" t="n">
        <v>0</v>
      </c>
      <c r="BX109" s="0" t="n">
        <v>0</v>
      </c>
      <c r="BY109" s="0" t="n">
        <v>0</v>
      </c>
      <c r="BZ109" s="0" t="n">
        <v>3</v>
      </c>
      <c r="CA109" s="0" t="n">
        <v>1</v>
      </c>
      <c r="CB109" s="0" t="n">
        <v>0</v>
      </c>
      <c r="CC109" s="0" t="n">
        <v>4</v>
      </c>
      <c r="CD109" s="0" t="n">
        <v>0</v>
      </c>
      <c r="CE109" s="0" t="n">
        <v>0</v>
      </c>
      <c r="CF109" s="0" t="n">
        <v>1</v>
      </c>
      <c r="CG109" s="0" t="n">
        <v>0</v>
      </c>
      <c r="CH109" s="0" t="n">
        <v>0</v>
      </c>
      <c r="CI109" s="0" t="n">
        <v>0</v>
      </c>
      <c r="CJ109" s="0" t="n">
        <v>2</v>
      </c>
      <c r="CK109" s="0" t="n">
        <v>0</v>
      </c>
      <c r="CL109" s="0" t="n">
        <v>3</v>
      </c>
      <c r="CM109" s="0" t="n">
        <v>1</v>
      </c>
      <c r="CN109" s="0" t="n">
        <v>0</v>
      </c>
      <c r="CO109" s="0" t="n">
        <v>2</v>
      </c>
      <c r="CP109" s="0" t="n">
        <v>0</v>
      </c>
      <c r="CQ109" s="0" t="n">
        <v>0</v>
      </c>
      <c r="CR109" s="0" t="n">
        <v>0</v>
      </c>
      <c r="CS109" s="0" t="n">
        <v>0</v>
      </c>
      <c r="CT109" s="0" t="n">
        <v>0</v>
      </c>
      <c r="CU109" s="0" t="n">
        <v>0</v>
      </c>
      <c r="CV109" s="0" t="n">
        <v>0</v>
      </c>
      <c r="CW109" s="0" t="n">
        <v>0</v>
      </c>
      <c r="CX109" s="0" t="n">
        <v>0</v>
      </c>
      <c r="CY109" s="0" t="n">
        <v>3</v>
      </c>
      <c r="CZ109" s="0" t="n">
        <v>0</v>
      </c>
      <c r="DA109" s="0" t="n">
        <v>2</v>
      </c>
      <c r="DB109" s="0" t="n">
        <v>0</v>
      </c>
      <c r="DC109" s="0" t="n">
        <v>0</v>
      </c>
      <c r="DD109" s="0" t="n">
        <v>2</v>
      </c>
      <c r="DE109" s="0" t="n">
        <v>0</v>
      </c>
      <c r="DF109" s="0" t="n">
        <v>4</v>
      </c>
      <c r="DG109" s="0" t="n">
        <v>2</v>
      </c>
      <c r="DH109" s="0" t="n">
        <v>0</v>
      </c>
      <c r="DI109" s="0" t="n">
        <v>0</v>
      </c>
      <c r="DJ109" s="0" t="n">
        <v>0</v>
      </c>
      <c r="DK109" s="0" t="n">
        <v>0</v>
      </c>
      <c r="DL109" s="0" t="n">
        <v>0</v>
      </c>
      <c r="DM109" s="0" t="n">
        <v>0</v>
      </c>
      <c r="DN109" s="0" t="n">
        <v>0</v>
      </c>
      <c r="DO109" s="0" t="n">
        <v>3</v>
      </c>
      <c r="DP109" s="0" t="n">
        <v>0</v>
      </c>
      <c r="DQ109" s="0" t="n">
        <v>0</v>
      </c>
      <c r="DR109" s="0" t="n">
        <v>0</v>
      </c>
      <c r="DS109" s="0" t="n">
        <v>0</v>
      </c>
      <c r="DT109" s="0" t="n">
        <v>0</v>
      </c>
      <c r="DU109" s="0" t="n">
        <v>0</v>
      </c>
      <c r="DV109" s="0" t="n">
        <v>0</v>
      </c>
      <c r="DW109" s="0" t="n">
        <v>0</v>
      </c>
      <c r="DX109" s="0" t="n">
        <v>0</v>
      </c>
      <c r="DY109" s="0" t="n">
        <v>0</v>
      </c>
      <c r="DZ109" s="0" t="n">
        <v>0</v>
      </c>
      <c r="EA109" s="0" t="n">
        <v>4</v>
      </c>
      <c r="EB109" s="0" t="n">
        <v>0</v>
      </c>
      <c r="EC109" s="0" t="n">
        <v>0</v>
      </c>
      <c r="ED109" s="0" t="n">
        <v>5</v>
      </c>
      <c r="EE109" s="0" t="n">
        <v>8</v>
      </c>
      <c r="EF109" s="0" t="n">
        <v>1</v>
      </c>
      <c r="EG109" s="0" t="n">
        <v>0</v>
      </c>
      <c r="EH109" s="0" t="n">
        <v>0</v>
      </c>
      <c r="EI109" s="0" t="n">
        <v>0</v>
      </c>
      <c r="EJ109" s="0" t="n">
        <v>0</v>
      </c>
      <c r="EK109" s="0" t="n">
        <v>0</v>
      </c>
      <c r="EL109" s="0" t="n">
        <v>2</v>
      </c>
      <c r="EM109" s="0" t="n">
        <v>0</v>
      </c>
      <c r="EN109" s="0" t="n">
        <v>0</v>
      </c>
      <c r="EO109" s="0" t="n">
        <v>0</v>
      </c>
      <c r="EP109" s="0" t="n">
        <v>1</v>
      </c>
      <c r="EQ109" s="0" t="n">
        <v>0</v>
      </c>
      <c r="ER109" s="0" t="n">
        <v>0</v>
      </c>
      <c r="ES109" s="0" t="n">
        <v>0</v>
      </c>
      <c r="ET109" s="0" t="n">
        <v>0</v>
      </c>
      <c r="EU109" s="0" t="n">
        <v>0</v>
      </c>
      <c r="EV109" s="0" t="n">
        <v>0</v>
      </c>
      <c r="EW109" s="0" t="n">
        <v>0</v>
      </c>
      <c r="EX109" s="0" t="n">
        <v>0</v>
      </c>
      <c r="EY109" s="0" t="n">
        <v>0</v>
      </c>
      <c r="EZ109" s="0" t="n">
        <v>0</v>
      </c>
      <c r="FA109" s="0" t="n">
        <v>0</v>
      </c>
      <c r="FB109" s="0" t="n">
        <v>0</v>
      </c>
      <c r="FC109" s="0" t="n">
        <v>0</v>
      </c>
      <c r="FD109" s="0" t="n">
        <v>0</v>
      </c>
      <c r="FE109" s="0" t="n">
        <v>0</v>
      </c>
      <c r="FF109" s="0" t="n">
        <v>0</v>
      </c>
      <c r="FG109" s="0" t="n">
        <v>0</v>
      </c>
      <c r="FH109" s="0" t="n">
        <v>0</v>
      </c>
      <c r="FI109" s="0" t="n">
        <v>0</v>
      </c>
      <c r="FJ109" s="0" t="n">
        <v>0</v>
      </c>
      <c r="FK109" s="0" t="n">
        <v>1</v>
      </c>
      <c r="FL109" s="0" t="n">
        <v>0</v>
      </c>
      <c r="FM109" s="0" t="n">
        <v>0</v>
      </c>
      <c r="FN109" s="0" t="n">
        <v>0</v>
      </c>
      <c r="FO109" s="0" t="n">
        <v>0</v>
      </c>
      <c r="FP109" s="0" t="n">
        <v>0</v>
      </c>
      <c r="FQ109" s="0" t="n">
        <v>0</v>
      </c>
      <c r="FR109" s="0" t="n">
        <v>0</v>
      </c>
      <c r="FS109" s="0" t="n">
        <v>0</v>
      </c>
      <c r="FT109" s="0" t="n">
        <v>0</v>
      </c>
      <c r="FU109" s="0" t="n">
        <v>0</v>
      </c>
      <c r="FV109" s="0" t="n">
        <v>5</v>
      </c>
      <c r="FW109" s="0" t="n">
        <v>3</v>
      </c>
      <c r="FX109" s="0" t="n">
        <v>1</v>
      </c>
      <c r="FY109" s="0" t="n">
        <v>3</v>
      </c>
      <c r="FZ109" s="0" t="n">
        <v>1</v>
      </c>
      <c r="GA109" s="0" t="n">
        <v>0</v>
      </c>
      <c r="GB109" s="0" t="n">
        <v>0</v>
      </c>
      <c r="GC109" s="0" t="n">
        <v>1</v>
      </c>
      <c r="GD109" s="0" t="n">
        <v>1</v>
      </c>
      <c r="GE109" s="0" t="n">
        <v>0</v>
      </c>
      <c r="GF109" s="0" t="n">
        <v>1</v>
      </c>
      <c r="GG109" s="0" t="n">
        <v>0</v>
      </c>
      <c r="GH109" s="0" t="n">
        <v>0</v>
      </c>
      <c r="GI109" s="0" t="n">
        <v>0</v>
      </c>
      <c r="GJ109" s="0" t="n">
        <v>0</v>
      </c>
      <c r="GK109" s="0" t="n">
        <v>0</v>
      </c>
      <c r="GL109" s="0" t="n">
        <v>0</v>
      </c>
      <c r="GM109" s="0" t="n">
        <v>0</v>
      </c>
      <c r="GN109" s="0" t="n">
        <v>0</v>
      </c>
      <c r="GO109" s="0" t="n">
        <v>0</v>
      </c>
      <c r="GP109" s="0" t="n">
        <v>0</v>
      </c>
      <c r="GQ109" s="0" t="n">
        <v>0</v>
      </c>
    </row>
    <row r="110" customFormat="false" ht="12" hidden="false" customHeight="false" outlineLevel="0" collapsed="false">
      <c r="A110" s="0" t="n">
        <v>0</v>
      </c>
      <c r="B110" s="0" t="n">
        <v>0</v>
      </c>
      <c r="C110" s="0" t="n">
        <v>0</v>
      </c>
      <c r="D110" s="0" t="n">
        <v>0</v>
      </c>
      <c r="E110" s="0" t="n">
        <v>0</v>
      </c>
      <c r="F110" s="0" t="n">
        <v>0</v>
      </c>
      <c r="G110" s="0" t="n">
        <v>0</v>
      </c>
      <c r="H110" s="0" t="n">
        <v>0</v>
      </c>
      <c r="I110" s="0" t="n">
        <v>0</v>
      </c>
      <c r="J110" s="0" t="n">
        <v>0</v>
      </c>
      <c r="K110" s="0" t="n">
        <v>0</v>
      </c>
      <c r="L110" s="0" t="n">
        <v>0</v>
      </c>
      <c r="M110" s="0" t="n">
        <v>0</v>
      </c>
      <c r="N110" s="0" t="n">
        <v>1</v>
      </c>
      <c r="O110" s="0" t="n">
        <v>1</v>
      </c>
      <c r="P110" s="0" t="n">
        <v>0</v>
      </c>
      <c r="Q110" s="0" t="n">
        <v>0</v>
      </c>
      <c r="R110" s="0" t="n">
        <v>0</v>
      </c>
      <c r="S110" s="0" t="n">
        <v>0</v>
      </c>
      <c r="T110" s="0" t="n">
        <v>0</v>
      </c>
      <c r="U110" s="0" t="n">
        <v>0</v>
      </c>
      <c r="V110" s="0" t="n">
        <v>0</v>
      </c>
      <c r="W110" s="0" t="n">
        <v>0</v>
      </c>
      <c r="X110" s="0" t="n">
        <v>0</v>
      </c>
      <c r="Y110" s="0" t="n">
        <v>0</v>
      </c>
      <c r="Z110" s="0" t="n">
        <v>0</v>
      </c>
      <c r="AA110" s="0" t="n">
        <v>0</v>
      </c>
      <c r="AB110" s="0" t="n">
        <v>0</v>
      </c>
      <c r="AC110" s="0" t="n">
        <v>0</v>
      </c>
      <c r="AD110" s="0" t="n">
        <v>0</v>
      </c>
      <c r="AE110" s="0" t="n">
        <v>0</v>
      </c>
      <c r="AF110" s="0" t="n">
        <v>0</v>
      </c>
      <c r="AG110" s="0" t="n">
        <v>0</v>
      </c>
      <c r="AH110" s="0" t="n">
        <v>0</v>
      </c>
      <c r="AI110" s="0" t="n">
        <v>0</v>
      </c>
      <c r="AJ110" s="0" t="n">
        <v>0</v>
      </c>
      <c r="AK110" s="0" t="n">
        <v>0</v>
      </c>
      <c r="AL110" s="0" t="n">
        <v>0</v>
      </c>
      <c r="AM110" s="0" t="n">
        <v>0</v>
      </c>
      <c r="AN110" s="0" t="n">
        <v>1</v>
      </c>
      <c r="AO110" s="0" t="n">
        <v>0</v>
      </c>
      <c r="AP110" s="0" t="n">
        <v>1</v>
      </c>
      <c r="AQ110" s="0" t="n">
        <v>0</v>
      </c>
      <c r="AR110" s="0" t="n">
        <v>0</v>
      </c>
      <c r="AS110" s="0" t="n">
        <v>0</v>
      </c>
      <c r="AT110" s="0" t="n">
        <v>0</v>
      </c>
      <c r="AU110" s="0" t="n">
        <v>1</v>
      </c>
      <c r="AV110" s="0" t="n">
        <v>0</v>
      </c>
      <c r="AW110" s="0" t="n">
        <v>0</v>
      </c>
      <c r="AX110" s="0" t="n">
        <v>0</v>
      </c>
      <c r="AY110" s="0" t="n">
        <v>0</v>
      </c>
      <c r="AZ110" s="0" t="n">
        <v>3</v>
      </c>
      <c r="BA110" s="0" t="n">
        <v>0</v>
      </c>
      <c r="BB110" s="0" t="n">
        <v>0</v>
      </c>
      <c r="BC110" s="0" t="n">
        <v>0</v>
      </c>
      <c r="BD110" s="0" t="n">
        <v>0</v>
      </c>
      <c r="BE110" s="0" t="n">
        <v>1</v>
      </c>
      <c r="BF110" s="0" t="n">
        <v>0</v>
      </c>
      <c r="BG110" s="0" t="n">
        <v>0</v>
      </c>
      <c r="BH110" s="0" t="n">
        <v>0</v>
      </c>
      <c r="BI110" s="0" t="n">
        <v>0</v>
      </c>
      <c r="BJ110" s="0" t="n">
        <v>0</v>
      </c>
      <c r="BK110" s="0" t="n">
        <v>0</v>
      </c>
      <c r="BL110" s="0" t="n">
        <v>0</v>
      </c>
      <c r="BM110" s="0" t="n">
        <v>0</v>
      </c>
      <c r="BN110" s="0" t="n">
        <v>0</v>
      </c>
      <c r="BO110" s="0" t="n">
        <v>0</v>
      </c>
      <c r="BP110" s="0" t="n">
        <v>0</v>
      </c>
      <c r="BQ110" s="0" t="n">
        <v>0</v>
      </c>
      <c r="BR110" s="0" t="n">
        <v>0</v>
      </c>
      <c r="BS110" s="0" t="n">
        <v>0</v>
      </c>
      <c r="BT110" s="0" t="n">
        <v>0</v>
      </c>
      <c r="BU110" s="0" t="n">
        <v>0</v>
      </c>
      <c r="BV110" s="0" t="n">
        <v>0</v>
      </c>
      <c r="BW110" s="0" t="n">
        <v>0</v>
      </c>
      <c r="BX110" s="0" t="n">
        <v>0</v>
      </c>
      <c r="BY110" s="0" t="n">
        <v>0</v>
      </c>
      <c r="BZ110" s="0" t="n">
        <v>0</v>
      </c>
      <c r="CA110" s="0" t="n">
        <v>0</v>
      </c>
      <c r="CB110" s="0" t="n">
        <v>1</v>
      </c>
      <c r="CC110" s="0" t="n">
        <v>0</v>
      </c>
      <c r="CD110" s="0" t="n">
        <v>0</v>
      </c>
      <c r="CE110" s="0" t="n">
        <v>1</v>
      </c>
      <c r="CF110" s="0" t="n">
        <v>0</v>
      </c>
      <c r="CG110" s="0" t="n">
        <v>0</v>
      </c>
      <c r="CH110" s="0" t="n">
        <v>1</v>
      </c>
      <c r="CI110" s="0" t="n">
        <v>0</v>
      </c>
      <c r="CJ110" s="0" t="n">
        <v>0</v>
      </c>
      <c r="CK110" s="0" t="n">
        <v>0</v>
      </c>
      <c r="CL110" s="0" t="n">
        <v>0</v>
      </c>
      <c r="CM110" s="0" t="n">
        <v>0</v>
      </c>
      <c r="CN110" s="0" t="n">
        <v>0</v>
      </c>
      <c r="CO110" s="0" t="n">
        <v>1</v>
      </c>
      <c r="CP110" s="0" t="n">
        <v>0</v>
      </c>
      <c r="CQ110" s="0" t="n">
        <v>1</v>
      </c>
      <c r="CR110" s="0" t="n">
        <v>0</v>
      </c>
      <c r="CS110" s="0" t="n">
        <v>0</v>
      </c>
      <c r="CT110" s="0" t="n">
        <v>0</v>
      </c>
      <c r="CU110" s="0" t="n">
        <v>0</v>
      </c>
      <c r="CV110" s="0" t="n">
        <v>0</v>
      </c>
      <c r="CW110" s="0" t="n">
        <v>0</v>
      </c>
      <c r="CX110" s="0" t="n">
        <v>0</v>
      </c>
      <c r="CY110" s="0" t="n">
        <v>1</v>
      </c>
      <c r="CZ110" s="0" t="n">
        <v>0</v>
      </c>
      <c r="DA110" s="0" t="n">
        <v>2</v>
      </c>
      <c r="DB110" s="0" t="n">
        <v>0</v>
      </c>
      <c r="DC110" s="0" t="n">
        <v>0</v>
      </c>
      <c r="DD110" s="0" t="n">
        <v>0</v>
      </c>
      <c r="DE110" s="0" t="n">
        <v>0</v>
      </c>
      <c r="DF110" s="0" t="n">
        <v>0</v>
      </c>
      <c r="DG110" s="0" t="n">
        <v>0</v>
      </c>
      <c r="DH110" s="0" t="n">
        <v>0</v>
      </c>
      <c r="DI110" s="0" t="n">
        <v>0</v>
      </c>
      <c r="DJ110" s="0" t="n">
        <v>0</v>
      </c>
      <c r="DK110" s="0" t="n">
        <v>0</v>
      </c>
      <c r="DL110" s="0" t="n">
        <v>0</v>
      </c>
      <c r="DM110" s="0" t="n">
        <v>0</v>
      </c>
      <c r="DN110" s="0" t="n">
        <v>0</v>
      </c>
      <c r="DO110" s="0" t="n">
        <v>0</v>
      </c>
      <c r="DP110" s="0" t="n">
        <v>0</v>
      </c>
      <c r="DQ110" s="0" t="n">
        <v>0</v>
      </c>
      <c r="DR110" s="0" t="n">
        <v>0</v>
      </c>
      <c r="DS110" s="0" t="n">
        <v>0</v>
      </c>
      <c r="DT110" s="0" t="n">
        <v>0</v>
      </c>
      <c r="DU110" s="0" t="n">
        <v>0</v>
      </c>
      <c r="DV110" s="0" t="n">
        <v>0</v>
      </c>
      <c r="DW110" s="0" t="n">
        <v>0</v>
      </c>
      <c r="DX110" s="0" t="n">
        <v>0</v>
      </c>
      <c r="DY110" s="0" t="n">
        <v>0</v>
      </c>
      <c r="DZ110" s="0" t="n">
        <v>0</v>
      </c>
      <c r="EA110" s="0" t="n">
        <v>0</v>
      </c>
      <c r="EB110" s="0" t="n">
        <v>0</v>
      </c>
      <c r="EC110" s="0" t="n">
        <v>0</v>
      </c>
      <c r="ED110" s="0" t="n">
        <v>0</v>
      </c>
      <c r="EE110" s="0" t="n">
        <v>0</v>
      </c>
      <c r="EF110" s="0" t="n">
        <v>0</v>
      </c>
      <c r="EG110" s="0" t="n">
        <v>0</v>
      </c>
      <c r="EH110" s="0" t="n">
        <v>0</v>
      </c>
      <c r="EI110" s="0" t="n">
        <v>0</v>
      </c>
      <c r="EJ110" s="0" t="n">
        <v>0</v>
      </c>
      <c r="EK110" s="0" t="n">
        <v>0</v>
      </c>
      <c r="EL110" s="0" t="n">
        <v>1</v>
      </c>
      <c r="EM110" s="0" t="n">
        <v>0</v>
      </c>
      <c r="EN110" s="0" t="n">
        <v>0</v>
      </c>
      <c r="EO110" s="0" t="n">
        <v>0</v>
      </c>
      <c r="EP110" s="0" t="n">
        <v>0</v>
      </c>
      <c r="EQ110" s="0" t="n">
        <v>0</v>
      </c>
      <c r="ER110" s="0" t="n">
        <v>0</v>
      </c>
      <c r="ES110" s="0" t="n">
        <v>0</v>
      </c>
      <c r="ET110" s="0" t="n">
        <v>0</v>
      </c>
      <c r="EU110" s="0" t="n">
        <v>0</v>
      </c>
      <c r="EV110" s="0" t="n">
        <v>0</v>
      </c>
      <c r="EW110" s="0" t="n">
        <v>0</v>
      </c>
      <c r="EX110" s="0" t="n">
        <v>0</v>
      </c>
      <c r="EY110" s="0" t="n">
        <v>0</v>
      </c>
      <c r="EZ110" s="0" t="n">
        <v>0</v>
      </c>
      <c r="FA110" s="0" t="n">
        <v>1</v>
      </c>
      <c r="FB110" s="0" t="n">
        <v>0</v>
      </c>
      <c r="FC110" s="0" t="n">
        <v>0</v>
      </c>
      <c r="FD110" s="0" t="n">
        <v>0</v>
      </c>
      <c r="FE110" s="0" t="n">
        <v>0</v>
      </c>
      <c r="FF110" s="0" t="n">
        <v>0</v>
      </c>
      <c r="FG110" s="0" t="n">
        <v>0</v>
      </c>
      <c r="FH110" s="0" t="n">
        <v>0</v>
      </c>
      <c r="FI110" s="0" t="n">
        <v>0</v>
      </c>
      <c r="FJ110" s="0" t="n">
        <v>0</v>
      </c>
      <c r="FK110" s="0" t="n">
        <v>1</v>
      </c>
      <c r="FL110" s="0" t="n">
        <v>0</v>
      </c>
      <c r="FM110" s="0" t="n">
        <v>0</v>
      </c>
      <c r="FN110" s="0" t="n">
        <v>1</v>
      </c>
      <c r="FO110" s="0" t="n">
        <v>0</v>
      </c>
      <c r="FP110" s="0" t="n">
        <v>0</v>
      </c>
      <c r="FQ110" s="0" t="n">
        <v>0</v>
      </c>
      <c r="FR110" s="0" t="n">
        <v>1</v>
      </c>
      <c r="FS110" s="0" t="n">
        <v>0</v>
      </c>
      <c r="FT110" s="0" t="n">
        <v>0</v>
      </c>
      <c r="FU110" s="0" t="n">
        <v>0</v>
      </c>
      <c r="FV110" s="0" t="n">
        <v>0</v>
      </c>
      <c r="FW110" s="0" t="n">
        <v>0</v>
      </c>
      <c r="FX110" s="0" t="n">
        <v>1</v>
      </c>
      <c r="FY110" s="0" t="n">
        <v>0</v>
      </c>
      <c r="FZ110" s="0" t="n">
        <v>0</v>
      </c>
      <c r="GA110" s="0" t="n">
        <v>0</v>
      </c>
      <c r="GB110" s="0" t="n">
        <v>0</v>
      </c>
      <c r="GC110" s="0" t="n">
        <v>2</v>
      </c>
      <c r="GD110" s="0" t="n">
        <v>1</v>
      </c>
      <c r="GE110" s="0" t="n">
        <v>0</v>
      </c>
      <c r="GF110" s="0" t="n">
        <v>1</v>
      </c>
      <c r="GG110" s="0" t="n">
        <v>0</v>
      </c>
      <c r="GH110" s="0" t="n">
        <v>0</v>
      </c>
      <c r="GI110" s="0" t="n">
        <v>1</v>
      </c>
      <c r="GJ110" s="0" t="n">
        <v>0</v>
      </c>
      <c r="GK110" s="0" t="n">
        <v>0</v>
      </c>
      <c r="GL110" s="0" t="n">
        <v>0</v>
      </c>
      <c r="GM110" s="0" t="n">
        <v>0</v>
      </c>
      <c r="GN110" s="0" t="n">
        <v>0</v>
      </c>
      <c r="GO110" s="0" t="n">
        <v>0</v>
      </c>
      <c r="GP110" s="0" t="n">
        <v>0</v>
      </c>
      <c r="GQ110" s="0" t="n">
        <v>1</v>
      </c>
    </row>
    <row r="111" customFormat="false" ht="12" hidden="false" customHeight="false" outlineLevel="0" collapsed="false">
      <c r="A111" s="0" t="n">
        <v>0</v>
      </c>
      <c r="B111" s="0" t="n">
        <v>0</v>
      </c>
      <c r="C111" s="0" t="n">
        <v>0</v>
      </c>
      <c r="D111" s="0" t="n">
        <v>0</v>
      </c>
      <c r="E111" s="0" t="n">
        <v>0</v>
      </c>
      <c r="F111" s="0" t="n">
        <v>0</v>
      </c>
      <c r="G111" s="0" t="n">
        <v>0</v>
      </c>
      <c r="H111" s="0" t="n">
        <v>0</v>
      </c>
      <c r="I111" s="0" t="n">
        <v>0</v>
      </c>
      <c r="J111" s="0" t="n">
        <v>0</v>
      </c>
      <c r="K111" s="0" t="n">
        <v>0</v>
      </c>
      <c r="L111" s="0" t="n">
        <v>0</v>
      </c>
      <c r="M111" s="0" t="n">
        <v>0</v>
      </c>
      <c r="N111" s="0" t="n">
        <v>1</v>
      </c>
      <c r="O111" s="0" t="n">
        <v>1</v>
      </c>
      <c r="P111" s="0" t="n">
        <v>0</v>
      </c>
      <c r="Q111" s="0" t="n">
        <v>0</v>
      </c>
      <c r="R111" s="0" t="n">
        <v>1</v>
      </c>
      <c r="S111" s="0" t="n">
        <v>1</v>
      </c>
      <c r="T111" s="0" t="n">
        <v>0</v>
      </c>
      <c r="U111" s="0" t="n">
        <v>0</v>
      </c>
      <c r="V111" s="0" t="n">
        <v>0</v>
      </c>
      <c r="W111" s="0" t="n">
        <v>0</v>
      </c>
      <c r="X111" s="0" t="n">
        <v>0</v>
      </c>
      <c r="Y111" s="0" t="n">
        <v>0</v>
      </c>
      <c r="Z111" s="0" t="n">
        <v>1</v>
      </c>
      <c r="AA111" s="0" t="n">
        <v>0</v>
      </c>
      <c r="AB111" s="0" t="n">
        <v>0</v>
      </c>
      <c r="AC111" s="0" t="n">
        <v>0</v>
      </c>
      <c r="AD111" s="0" t="n">
        <v>0</v>
      </c>
      <c r="AE111" s="0" t="n">
        <v>0</v>
      </c>
      <c r="AF111" s="0" t="n">
        <v>0</v>
      </c>
      <c r="AG111" s="0" t="n">
        <v>0</v>
      </c>
      <c r="AH111" s="0" t="n">
        <v>0</v>
      </c>
      <c r="AI111" s="0" t="n">
        <v>0</v>
      </c>
      <c r="AJ111" s="0" t="n">
        <v>0</v>
      </c>
      <c r="AK111" s="0" t="n">
        <v>0</v>
      </c>
      <c r="AL111" s="0" t="n">
        <v>0</v>
      </c>
      <c r="AM111" s="0" t="n">
        <v>2</v>
      </c>
      <c r="AN111" s="0" t="n">
        <v>1</v>
      </c>
      <c r="AO111" s="0" t="n">
        <v>0</v>
      </c>
      <c r="AP111" s="0" t="n">
        <v>0</v>
      </c>
      <c r="AQ111" s="0" t="n">
        <v>0</v>
      </c>
      <c r="AR111" s="0" t="n">
        <v>0</v>
      </c>
      <c r="AS111" s="0" t="n">
        <v>0</v>
      </c>
      <c r="AT111" s="0" t="n">
        <v>0</v>
      </c>
      <c r="AU111" s="0" t="n">
        <v>0</v>
      </c>
      <c r="AV111" s="0" t="n">
        <v>0</v>
      </c>
      <c r="AW111" s="0" t="n">
        <v>0</v>
      </c>
      <c r="AX111" s="0" t="n">
        <v>0</v>
      </c>
      <c r="AY111" s="0" t="n">
        <v>1</v>
      </c>
      <c r="AZ111" s="0" t="n">
        <v>3</v>
      </c>
      <c r="BA111" s="0" t="n">
        <v>0</v>
      </c>
      <c r="BB111" s="0" t="n">
        <v>0</v>
      </c>
      <c r="BC111" s="0" t="n">
        <v>0</v>
      </c>
      <c r="BD111" s="0" t="n">
        <v>0</v>
      </c>
      <c r="BE111" s="0" t="n">
        <v>0</v>
      </c>
      <c r="BF111" s="0" t="n">
        <v>0</v>
      </c>
      <c r="BG111" s="0" t="n">
        <v>0</v>
      </c>
      <c r="BH111" s="0" t="n">
        <v>0</v>
      </c>
      <c r="BI111" s="0" t="n">
        <v>1</v>
      </c>
      <c r="BJ111" s="0" t="n">
        <v>0</v>
      </c>
      <c r="BK111" s="0" t="n">
        <v>1</v>
      </c>
      <c r="BL111" s="0" t="n">
        <v>0</v>
      </c>
      <c r="BM111" s="0" t="n">
        <v>2</v>
      </c>
      <c r="BN111" s="0" t="n">
        <v>3</v>
      </c>
      <c r="BO111" s="0" t="n">
        <v>2</v>
      </c>
      <c r="BP111" s="0" t="n">
        <v>2</v>
      </c>
      <c r="BQ111" s="0" t="n">
        <v>0</v>
      </c>
      <c r="BR111" s="0" t="n">
        <v>0</v>
      </c>
      <c r="BS111" s="0" t="n">
        <v>0</v>
      </c>
      <c r="BT111" s="0" t="n">
        <v>1</v>
      </c>
      <c r="BU111" s="0" t="n">
        <v>1</v>
      </c>
      <c r="BV111" s="0" t="n">
        <v>0</v>
      </c>
      <c r="BW111" s="0" t="n">
        <v>0</v>
      </c>
      <c r="BX111" s="0" t="n">
        <v>0</v>
      </c>
      <c r="BY111" s="0" t="n">
        <v>0</v>
      </c>
      <c r="BZ111" s="0" t="n">
        <v>0</v>
      </c>
      <c r="CA111" s="0" t="n">
        <v>0</v>
      </c>
      <c r="CB111" s="0" t="n">
        <v>0</v>
      </c>
      <c r="CC111" s="0" t="n">
        <v>0</v>
      </c>
      <c r="CD111" s="0" t="n">
        <v>0</v>
      </c>
      <c r="CE111" s="0" t="n">
        <v>1</v>
      </c>
      <c r="CF111" s="0" t="n">
        <v>1</v>
      </c>
      <c r="CG111" s="0" t="n">
        <v>0</v>
      </c>
      <c r="CH111" s="0" t="n">
        <v>1</v>
      </c>
      <c r="CI111" s="0" t="n">
        <v>0</v>
      </c>
      <c r="CJ111" s="0" t="n">
        <v>2</v>
      </c>
      <c r="CK111" s="0" t="n">
        <v>0</v>
      </c>
      <c r="CL111" s="0" t="n">
        <v>0</v>
      </c>
      <c r="CM111" s="0" t="n">
        <v>0</v>
      </c>
      <c r="CN111" s="0" t="n">
        <v>0</v>
      </c>
      <c r="CO111" s="0" t="n">
        <v>1</v>
      </c>
      <c r="CP111" s="0" t="n">
        <v>3</v>
      </c>
      <c r="CQ111" s="0" t="n">
        <v>1</v>
      </c>
      <c r="CR111" s="0" t="n">
        <v>0</v>
      </c>
      <c r="CS111" s="0" t="n">
        <v>1</v>
      </c>
      <c r="CT111" s="0" t="n">
        <v>0</v>
      </c>
      <c r="CU111" s="0" t="n">
        <v>0</v>
      </c>
      <c r="CV111" s="0" t="n">
        <v>0</v>
      </c>
      <c r="CW111" s="0" t="n">
        <v>0</v>
      </c>
      <c r="CX111" s="0" t="n">
        <v>0</v>
      </c>
      <c r="CY111" s="0" t="n">
        <v>4</v>
      </c>
      <c r="CZ111" s="0" t="n">
        <v>1</v>
      </c>
      <c r="DA111" s="0" t="n">
        <v>0</v>
      </c>
      <c r="DB111" s="0" t="n">
        <v>0</v>
      </c>
      <c r="DC111" s="0" t="n">
        <v>0</v>
      </c>
      <c r="DD111" s="0" t="n">
        <v>8</v>
      </c>
      <c r="DE111" s="0" t="n">
        <v>0</v>
      </c>
      <c r="DF111" s="0" t="n">
        <v>3</v>
      </c>
      <c r="DG111" s="0" t="n">
        <v>2</v>
      </c>
      <c r="DH111" s="0" t="n">
        <v>5</v>
      </c>
      <c r="DI111" s="0" t="n">
        <v>0</v>
      </c>
      <c r="DJ111" s="0" t="n">
        <v>1</v>
      </c>
      <c r="DK111" s="0" t="n">
        <v>0</v>
      </c>
      <c r="DL111" s="0" t="n">
        <v>0</v>
      </c>
      <c r="DM111" s="0" t="n">
        <v>0</v>
      </c>
      <c r="DN111" s="0" t="n">
        <v>0</v>
      </c>
      <c r="DO111" s="0" t="n">
        <v>1</v>
      </c>
      <c r="DP111" s="0" t="n">
        <v>0</v>
      </c>
      <c r="DQ111" s="0" t="n">
        <v>0</v>
      </c>
      <c r="DR111" s="0" t="n">
        <v>0</v>
      </c>
      <c r="DS111" s="0" t="n">
        <v>0</v>
      </c>
      <c r="DT111" s="0" t="n">
        <v>0</v>
      </c>
      <c r="DU111" s="0" t="n">
        <v>0</v>
      </c>
      <c r="DV111" s="0" t="n">
        <v>0</v>
      </c>
      <c r="DW111" s="0" t="n">
        <v>0</v>
      </c>
      <c r="DX111" s="0" t="n">
        <v>5</v>
      </c>
      <c r="DY111" s="0" t="n">
        <v>0</v>
      </c>
      <c r="DZ111" s="0" t="n">
        <v>0</v>
      </c>
      <c r="EA111" s="0" t="n">
        <v>0</v>
      </c>
      <c r="EB111" s="0" t="n">
        <v>0</v>
      </c>
      <c r="EC111" s="0" t="n">
        <v>0</v>
      </c>
      <c r="ED111" s="0" t="n">
        <v>0</v>
      </c>
      <c r="EE111" s="0" t="n">
        <v>0</v>
      </c>
      <c r="EF111" s="0" t="n">
        <v>0</v>
      </c>
      <c r="EG111" s="0" t="n">
        <v>0</v>
      </c>
      <c r="EH111" s="0" t="n">
        <v>0</v>
      </c>
      <c r="EI111" s="0" t="n">
        <v>0</v>
      </c>
      <c r="EJ111" s="0" t="n">
        <v>0</v>
      </c>
      <c r="EK111" s="0" t="n">
        <v>0</v>
      </c>
      <c r="EL111" s="0" t="n">
        <v>1</v>
      </c>
      <c r="EM111" s="0" t="n">
        <v>0</v>
      </c>
      <c r="EN111" s="0" t="n">
        <v>0</v>
      </c>
      <c r="EO111" s="0" t="n">
        <v>0</v>
      </c>
      <c r="EP111" s="0" t="n">
        <v>0</v>
      </c>
      <c r="EQ111" s="0" t="n">
        <v>0</v>
      </c>
      <c r="ER111" s="0" t="n">
        <v>0</v>
      </c>
      <c r="ES111" s="0" t="n">
        <v>0</v>
      </c>
      <c r="ET111" s="0" t="n">
        <v>0</v>
      </c>
      <c r="EU111" s="0" t="n">
        <v>0</v>
      </c>
      <c r="EV111" s="0" t="n">
        <v>0</v>
      </c>
      <c r="EW111" s="0" t="n">
        <v>0</v>
      </c>
      <c r="EX111" s="0" t="n">
        <v>1</v>
      </c>
      <c r="EY111" s="0" t="n">
        <v>0</v>
      </c>
      <c r="EZ111" s="0" t="n">
        <v>0</v>
      </c>
      <c r="FA111" s="0" t="n">
        <v>2</v>
      </c>
      <c r="FB111" s="0" t="n">
        <v>0</v>
      </c>
      <c r="FC111" s="0" t="n">
        <v>1</v>
      </c>
      <c r="FD111" s="0" t="n">
        <v>0</v>
      </c>
      <c r="FE111" s="0" t="n">
        <v>0</v>
      </c>
      <c r="FF111" s="0" t="n">
        <v>0</v>
      </c>
      <c r="FG111" s="0" t="n">
        <v>0</v>
      </c>
      <c r="FH111" s="0" t="n">
        <v>1</v>
      </c>
      <c r="FI111" s="0" t="n">
        <v>1</v>
      </c>
      <c r="FJ111" s="0" t="n">
        <v>0</v>
      </c>
      <c r="FK111" s="0" t="n">
        <v>5</v>
      </c>
      <c r="FL111" s="0" t="n">
        <v>0</v>
      </c>
      <c r="FM111" s="0" t="n">
        <v>0</v>
      </c>
      <c r="FN111" s="0" t="n">
        <v>0</v>
      </c>
      <c r="FO111" s="0" t="n">
        <v>0</v>
      </c>
      <c r="FP111" s="0" t="n">
        <v>0</v>
      </c>
      <c r="FQ111" s="0" t="n">
        <v>0</v>
      </c>
      <c r="FR111" s="0" t="n">
        <v>0</v>
      </c>
      <c r="FS111" s="0" t="n">
        <v>0</v>
      </c>
      <c r="FT111" s="0" t="n">
        <v>1</v>
      </c>
      <c r="FU111" s="0" t="n">
        <v>0</v>
      </c>
      <c r="FV111" s="0" t="n">
        <v>1</v>
      </c>
      <c r="FW111" s="0" t="n">
        <v>0</v>
      </c>
      <c r="FX111" s="0" t="n">
        <v>0</v>
      </c>
      <c r="FY111" s="0" t="n">
        <v>0</v>
      </c>
      <c r="FZ111" s="0" t="n">
        <v>1</v>
      </c>
      <c r="GA111" s="0" t="n">
        <v>2</v>
      </c>
      <c r="GB111" s="0" t="n">
        <v>0</v>
      </c>
      <c r="GC111" s="0" t="n">
        <v>1</v>
      </c>
      <c r="GD111" s="0" t="n">
        <v>1</v>
      </c>
      <c r="GE111" s="0" t="n">
        <v>0</v>
      </c>
      <c r="GF111" s="0" t="n">
        <v>4</v>
      </c>
      <c r="GG111" s="0" t="n">
        <v>0</v>
      </c>
      <c r="GH111" s="0" t="n">
        <v>0</v>
      </c>
      <c r="GI111" s="0" t="n">
        <v>0</v>
      </c>
      <c r="GJ111" s="0" t="n">
        <v>0</v>
      </c>
      <c r="GK111" s="0" t="n">
        <v>0</v>
      </c>
      <c r="GL111" s="0" t="n">
        <v>1</v>
      </c>
      <c r="GM111" s="0" t="n">
        <v>0</v>
      </c>
      <c r="GN111" s="0" t="n">
        <v>1</v>
      </c>
      <c r="GO111" s="0" t="n">
        <v>1</v>
      </c>
      <c r="GP111" s="0" t="n">
        <v>0</v>
      </c>
      <c r="GQ111" s="0" t="n">
        <v>0</v>
      </c>
    </row>
    <row r="112" customFormat="false" ht="12" hidden="false" customHeight="false" outlineLevel="0" collapsed="false">
      <c r="A112" s="0" t="n">
        <v>5</v>
      </c>
      <c r="B112" s="0" t="n">
        <v>0</v>
      </c>
      <c r="C112" s="0" t="n">
        <v>0</v>
      </c>
      <c r="D112" s="0" t="n">
        <v>0</v>
      </c>
      <c r="E112" s="0" t="n">
        <v>0</v>
      </c>
      <c r="F112" s="0" t="n">
        <v>0</v>
      </c>
      <c r="G112" s="0" t="n">
        <v>1</v>
      </c>
      <c r="H112" s="0" t="n">
        <v>0</v>
      </c>
      <c r="I112" s="0" t="n">
        <v>0</v>
      </c>
      <c r="J112" s="0" t="n">
        <v>0</v>
      </c>
      <c r="K112" s="0" t="n">
        <v>0</v>
      </c>
      <c r="L112" s="0" t="n">
        <v>0</v>
      </c>
      <c r="M112" s="0" t="n">
        <v>0</v>
      </c>
      <c r="N112" s="0" t="n">
        <v>1</v>
      </c>
      <c r="O112" s="0" t="n">
        <v>0</v>
      </c>
      <c r="P112" s="0" t="n">
        <v>0</v>
      </c>
      <c r="Q112" s="0" t="n">
        <v>0</v>
      </c>
      <c r="R112" s="0" t="n">
        <v>1</v>
      </c>
      <c r="S112" s="0" t="n">
        <v>0</v>
      </c>
      <c r="T112" s="0" t="n">
        <v>0</v>
      </c>
      <c r="U112" s="0" t="n">
        <v>0</v>
      </c>
      <c r="V112" s="0" t="n">
        <v>0</v>
      </c>
      <c r="W112" s="0" t="n">
        <v>0</v>
      </c>
      <c r="X112" s="0" t="n">
        <v>0</v>
      </c>
      <c r="Y112" s="0" t="n">
        <v>0</v>
      </c>
      <c r="Z112" s="0" t="n">
        <v>1</v>
      </c>
      <c r="AA112" s="0" t="n">
        <v>0</v>
      </c>
      <c r="AB112" s="0" t="n">
        <v>0</v>
      </c>
      <c r="AC112" s="0" t="n">
        <v>0</v>
      </c>
      <c r="AD112" s="0" t="n">
        <v>0</v>
      </c>
      <c r="AE112" s="0" t="n">
        <v>0</v>
      </c>
      <c r="AF112" s="0" t="n">
        <v>0</v>
      </c>
      <c r="AG112" s="0" t="n">
        <v>0</v>
      </c>
      <c r="AH112" s="0" t="n">
        <v>0</v>
      </c>
      <c r="AI112" s="0" t="n">
        <v>0</v>
      </c>
      <c r="AJ112" s="0" t="n">
        <v>0</v>
      </c>
      <c r="AK112" s="0" t="n">
        <v>0</v>
      </c>
      <c r="AL112" s="0" t="n">
        <v>1</v>
      </c>
      <c r="AM112" s="0" t="n">
        <v>1</v>
      </c>
      <c r="AN112" s="0" t="n">
        <v>1</v>
      </c>
      <c r="AO112" s="0" t="n">
        <v>0</v>
      </c>
      <c r="AP112" s="0" t="n">
        <v>0</v>
      </c>
      <c r="AQ112" s="0" t="n">
        <v>0</v>
      </c>
      <c r="AR112" s="0" t="n">
        <v>0</v>
      </c>
      <c r="AS112" s="0" t="n">
        <v>1</v>
      </c>
      <c r="AT112" s="0" t="n">
        <v>0</v>
      </c>
      <c r="AU112" s="0" t="n">
        <v>0</v>
      </c>
      <c r="AV112" s="0" t="n">
        <v>0</v>
      </c>
      <c r="AW112" s="0" t="n">
        <v>0</v>
      </c>
      <c r="AX112" s="0" t="n">
        <v>1</v>
      </c>
      <c r="AY112" s="0" t="n">
        <v>0</v>
      </c>
      <c r="AZ112" s="0" t="n">
        <v>1</v>
      </c>
      <c r="BA112" s="0" t="n">
        <v>0</v>
      </c>
      <c r="BB112" s="0" t="n">
        <v>0</v>
      </c>
      <c r="BC112" s="0" t="n">
        <v>0</v>
      </c>
      <c r="BD112" s="0" t="n">
        <v>0</v>
      </c>
      <c r="BE112" s="0" t="n">
        <v>0</v>
      </c>
      <c r="BF112" s="0" t="n">
        <v>0</v>
      </c>
      <c r="BG112" s="0" t="n">
        <v>0</v>
      </c>
      <c r="BH112" s="0" t="n">
        <v>1</v>
      </c>
      <c r="BI112" s="0" t="n">
        <v>2</v>
      </c>
      <c r="BJ112" s="0" t="n">
        <v>1</v>
      </c>
      <c r="BK112" s="0" t="n">
        <v>2</v>
      </c>
      <c r="BL112" s="0" t="n">
        <v>2</v>
      </c>
      <c r="BM112" s="0" t="n">
        <v>0</v>
      </c>
      <c r="BN112" s="0" t="n">
        <v>3</v>
      </c>
      <c r="BO112" s="0" t="n">
        <v>1</v>
      </c>
      <c r="BP112" s="0" t="n">
        <v>1</v>
      </c>
      <c r="BQ112" s="0" t="n">
        <v>1</v>
      </c>
      <c r="BR112" s="0" t="n">
        <v>0</v>
      </c>
      <c r="BS112" s="0" t="n">
        <v>1</v>
      </c>
      <c r="BT112" s="0" t="n">
        <v>1</v>
      </c>
      <c r="BU112" s="0" t="n">
        <v>0</v>
      </c>
      <c r="BV112" s="0" t="n">
        <v>0</v>
      </c>
      <c r="BW112" s="0" t="n">
        <v>1</v>
      </c>
      <c r="BX112" s="0" t="n">
        <v>0</v>
      </c>
      <c r="BY112" s="0" t="n">
        <v>0</v>
      </c>
      <c r="BZ112" s="0" t="n">
        <v>1</v>
      </c>
      <c r="CA112" s="0" t="n">
        <v>1</v>
      </c>
      <c r="CB112" s="0" t="n">
        <v>1</v>
      </c>
      <c r="CC112" s="0" t="n">
        <v>0</v>
      </c>
      <c r="CD112" s="0" t="n">
        <v>0</v>
      </c>
      <c r="CE112" s="0" t="n">
        <v>2</v>
      </c>
      <c r="CF112" s="0" t="n">
        <v>2</v>
      </c>
      <c r="CG112" s="0" t="n">
        <v>0</v>
      </c>
      <c r="CH112" s="0" t="n">
        <v>1</v>
      </c>
      <c r="CI112" s="0" t="n">
        <v>0</v>
      </c>
      <c r="CJ112" s="0" t="n">
        <v>0</v>
      </c>
      <c r="CK112" s="0" t="n">
        <v>2</v>
      </c>
      <c r="CL112" s="0" t="n">
        <v>1</v>
      </c>
      <c r="CM112" s="0" t="n">
        <v>0</v>
      </c>
      <c r="CN112" s="0" t="n">
        <v>1</v>
      </c>
      <c r="CO112" s="0" t="n">
        <v>0</v>
      </c>
      <c r="CP112" s="0" t="n">
        <v>1</v>
      </c>
      <c r="CQ112" s="0" t="n">
        <v>1</v>
      </c>
      <c r="CR112" s="0" t="n">
        <v>1</v>
      </c>
      <c r="CS112" s="0" t="n">
        <v>3</v>
      </c>
      <c r="CT112" s="0" t="n">
        <v>0</v>
      </c>
      <c r="CU112" s="0" t="n">
        <v>0</v>
      </c>
      <c r="CV112" s="0" t="n">
        <v>0</v>
      </c>
      <c r="CW112" s="0" t="n">
        <v>1</v>
      </c>
      <c r="CX112" s="0" t="n">
        <v>0</v>
      </c>
      <c r="CY112" s="0" t="n">
        <v>3</v>
      </c>
      <c r="CZ112" s="0" t="n">
        <v>2</v>
      </c>
      <c r="DA112" s="0" t="n">
        <v>2</v>
      </c>
      <c r="DB112" s="0" t="n">
        <v>0</v>
      </c>
      <c r="DC112" s="0" t="n">
        <v>4</v>
      </c>
      <c r="DD112" s="0" t="n">
        <v>7</v>
      </c>
      <c r="DE112" s="0" t="n">
        <v>0</v>
      </c>
      <c r="DF112" s="0" t="n">
        <v>5</v>
      </c>
      <c r="DG112" s="0" t="n">
        <v>3</v>
      </c>
      <c r="DH112" s="0" t="n">
        <v>8</v>
      </c>
      <c r="DI112" s="0" t="n">
        <v>0</v>
      </c>
      <c r="DJ112" s="0" t="n">
        <v>0</v>
      </c>
      <c r="DK112" s="0" t="n">
        <v>0</v>
      </c>
      <c r="DL112" s="0" t="n">
        <v>0</v>
      </c>
      <c r="DM112" s="0" t="n">
        <v>0</v>
      </c>
      <c r="DN112" s="0" t="n">
        <v>0</v>
      </c>
      <c r="DO112" s="0" t="n">
        <v>1</v>
      </c>
      <c r="DP112" s="0" t="n">
        <v>0</v>
      </c>
      <c r="DQ112" s="0" t="n">
        <v>0</v>
      </c>
      <c r="DR112" s="0" t="n">
        <v>0</v>
      </c>
      <c r="DS112" s="0" t="n">
        <v>0</v>
      </c>
      <c r="DT112" s="0" t="n">
        <v>0</v>
      </c>
      <c r="DU112" s="0" t="n">
        <v>0</v>
      </c>
      <c r="DV112" s="0" t="n">
        <v>0</v>
      </c>
      <c r="DW112" s="0" t="n">
        <v>0</v>
      </c>
      <c r="DX112" s="0" t="n">
        <v>5</v>
      </c>
      <c r="DY112" s="0" t="n">
        <v>1</v>
      </c>
      <c r="DZ112" s="0" t="n">
        <v>0</v>
      </c>
      <c r="EA112" s="0" t="n">
        <v>0</v>
      </c>
      <c r="EB112" s="0" t="n">
        <v>1</v>
      </c>
      <c r="EC112" s="0" t="n">
        <v>0</v>
      </c>
      <c r="ED112" s="0" t="n">
        <v>1</v>
      </c>
      <c r="EE112" s="0" t="n">
        <v>0</v>
      </c>
      <c r="EF112" s="0" t="n">
        <v>0</v>
      </c>
      <c r="EG112" s="0" t="n">
        <v>0</v>
      </c>
      <c r="EH112" s="0" t="n">
        <v>0</v>
      </c>
      <c r="EI112" s="0" t="n">
        <v>0</v>
      </c>
      <c r="EJ112" s="0" t="n">
        <v>0</v>
      </c>
      <c r="EK112" s="0" t="n">
        <v>0</v>
      </c>
      <c r="EL112" s="0" t="n">
        <v>0</v>
      </c>
      <c r="EM112" s="0" t="n">
        <v>0</v>
      </c>
      <c r="EN112" s="0" t="n">
        <v>0</v>
      </c>
      <c r="EO112" s="0" t="n">
        <v>0</v>
      </c>
      <c r="EP112" s="0" t="n">
        <v>1</v>
      </c>
      <c r="EQ112" s="0" t="n">
        <v>2</v>
      </c>
      <c r="ER112" s="0" t="n">
        <v>0</v>
      </c>
      <c r="ES112" s="0" t="n">
        <v>0</v>
      </c>
      <c r="ET112" s="0" t="n">
        <v>0</v>
      </c>
      <c r="EU112" s="0" t="n">
        <v>0</v>
      </c>
      <c r="EV112" s="0" t="n">
        <v>3</v>
      </c>
      <c r="EW112" s="0" t="n">
        <v>0</v>
      </c>
      <c r="EX112" s="0" t="n">
        <v>1</v>
      </c>
      <c r="EY112" s="0" t="n">
        <v>0</v>
      </c>
      <c r="EZ112" s="0" t="n">
        <v>0</v>
      </c>
      <c r="FA112" s="0" t="n">
        <v>2</v>
      </c>
      <c r="FB112" s="0" t="n">
        <v>1</v>
      </c>
      <c r="FC112" s="0" t="n">
        <v>2</v>
      </c>
      <c r="FD112" s="0" t="n">
        <v>0</v>
      </c>
      <c r="FE112" s="0" t="n">
        <v>0</v>
      </c>
      <c r="FF112" s="0" t="n">
        <v>0</v>
      </c>
      <c r="FG112" s="0" t="n">
        <v>0</v>
      </c>
      <c r="FH112" s="0" t="n">
        <v>1</v>
      </c>
      <c r="FI112" s="0" t="n">
        <v>3</v>
      </c>
      <c r="FJ112" s="0" t="n">
        <v>0</v>
      </c>
      <c r="FK112" s="0" t="n">
        <v>4</v>
      </c>
      <c r="FL112" s="0" t="n">
        <v>0</v>
      </c>
      <c r="FM112" s="0" t="n">
        <v>0</v>
      </c>
      <c r="FN112" s="0" t="n">
        <v>1</v>
      </c>
      <c r="FO112" s="0" t="n">
        <v>0</v>
      </c>
      <c r="FP112" s="0" t="n">
        <v>0</v>
      </c>
      <c r="FQ112" s="0" t="n">
        <v>1</v>
      </c>
      <c r="FR112" s="0" t="n">
        <v>2</v>
      </c>
      <c r="FS112" s="0" t="n">
        <v>2</v>
      </c>
      <c r="FT112" s="0" t="n">
        <v>0</v>
      </c>
      <c r="FU112" s="0" t="n">
        <v>2</v>
      </c>
      <c r="FV112" s="0" t="n">
        <v>4</v>
      </c>
      <c r="FW112" s="0" t="n">
        <v>2</v>
      </c>
      <c r="FX112" s="0" t="n">
        <v>1</v>
      </c>
      <c r="FY112" s="0" t="n">
        <v>6</v>
      </c>
      <c r="FZ112" s="0" t="n">
        <v>1</v>
      </c>
      <c r="GA112" s="0" t="n">
        <v>2</v>
      </c>
      <c r="GB112" s="0" t="n">
        <v>1</v>
      </c>
      <c r="GC112" s="0" t="n">
        <v>1</v>
      </c>
      <c r="GD112" s="0" t="n">
        <v>2</v>
      </c>
      <c r="GE112" s="0" t="n">
        <v>0</v>
      </c>
      <c r="GF112" s="0" t="n">
        <v>2</v>
      </c>
      <c r="GG112" s="0" t="n">
        <v>0</v>
      </c>
      <c r="GH112" s="0" t="n">
        <v>0</v>
      </c>
      <c r="GI112" s="0" t="n">
        <v>1</v>
      </c>
      <c r="GJ112" s="0" t="n">
        <v>0</v>
      </c>
      <c r="GK112" s="0" t="n">
        <v>1</v>
      </c>
      <c r="GL112" s="0" t="n">
        <v>1</v>
      </c>
      <c r="GM112" s="0" t="n">
        <v>1</v>
      </c>
      <c r="GN112" s="0" t="n">
        <v>0</v>
      </c>
      <c r="GO112" s="0" t="n">
        <v>1</v>
      </c>
      <c r="GP112" s="0" t="n">
        <v>0</v>
      </c>
      <c r="GQ112" s="0" t="n">
        <v>0</v>
      </c>
    </row>
    <row r="113" customFormat="false" ht="12" hidden="false" customHeight="false" outlineLevel="0" collapsed="false">
      <c r="A113" s="0" t="n">
        <v>0</v>
      </c>
      <c r="B113" s="0" t="n">
        <v>5</v>
      </c>
      <c r="C113" s="0" t="n">
        <v>1</v>
      </c>
      <c r="D113" s="0" t="n">
        <v>0</v>
      </c>
      <c r="E113" s="0" t="n">
        <v>3</v>
      </c>
      <c r="F113" s="0" t="n">
        <v>3</v>
      </c>
      <c r="G113" s="0" t="n">
        <v>1</v>
      </c>
      <c r="H113" s="0" t="n">
        <v>0</v>
      </c>
      <c r="I113" s="0" t="n">
        <v>0</v>
      </c>
      <c r="J113" s="0" t="n">
        <v>1</v>
      </c>
      <c r="K113" s="0" t="n">
        <v>2</v>
      </c>
      <c r="L113" s="0" t="n">
        <v>0</v>
      </c>
      <c r="M113" s="0" t="n">
        <v>3</v>
      </c>
      <c r="N113" s="0" t="n">
        <v>0</v>
      </c>
      <c r="O113" s="0" t="n">
        <v>1</v>
      </c>
      <c r="P113" s="0" t="n">
        <v>0</v>
      </c>
      <c r="Q113" s="0" t="n">
        <v>0</v>
      </c>
      <c r="R113" s="0" t="n">
        <v>3</v>
      </c>
      <c r="S113" s="0" t="n">
        <v>2</v>
      </c>
      <c r="T113" s="0" t="n">
        <v>0</v>
      </c>
      <c r="U113" s="0" t="n">
        <v>0</v>
      </c>
      <c r="V113" s="0" t="n">
        <v>0</v>
      </c>
      <c r="W113" s="0" t="n">
        <v>0</v>
      </c>
      <c r="X113" s="0" t="n">
        <v>0</v>
      </c>
      <c r="Y113" s="0" t="n">
        <v>2</v>
      </c>
      <c r="Z113" s="0" t="n">
        <v>1</v>
      </c>
      <c r="AA113" s="0" t="n">
        <v>0</v>
      </c>
      <c r="AB113" s="0" t="n">
        <v>0</v>
      </c>
      <c r="AC113" s="0" t="n">
        <v>0</v>
      </c>
      <c r="AD113" s="0" t="n">
        <v>0</v>
      </c>
      <c r="AE113" s="0" t="n">
        <v>0</v>
      </c>
      <c r="AF113" s="0" t="n">
        <v>0</v>
      </c>
      <c r="AG113" s="0" t="n">
        <v>1</v>
      </c>
      <c r="AH113" s="0" t="n">
        <v>1</v>
      </c>
      <c r="AI113" s="0" t="n">
        <v>0</v>
      </c>
      <c r="AJ113" s="0" t="n">
        <v>2</v>
      </c>
      <c r="AK113" s="0" t="n">
        <v>4</v>
      </c>
      <c r="AL113" s="0" t="n">
        <v>6</v>
      </c>
      <c r="AM113" s="0" t="n">
        <v>4</v>
      </c>
      <c r="AN113" s="0" t="n">
        <v>1</v>
      </c>
      <c r="AO113" s="0" t="n">
        <v>8</v>
      </c>
      <c r="AP113" s="0" t="n">
        <v>1</v>
      </c>
      <c r="AQ113" s="0" t="n">
        <v>1</v>
      </c>
      <c r="AR113" s="0" t="n">
        <v>0</v>
      </c>
      <c r="AS113" s="0" t="n">
        <v>0</v>
      </c>
      <c r="AT113" s="0" t="n">
        <v>1</v>
      </c>
      <c r="AU113" s="0" t="n">
        <v>0</v>
      </c>
      <c r="AV113" s="0" t="n">
        <v>1</v>
      </c>
      <c r="AW113" s="0" t="n">
        <v>1</v>
      </c>
      <c r="AX113" s="0" t="n">
        <v>1</v>
      </c>
      <c r="AY113" s="0" t="n">
        <v>0</v>
      </c>
      <c r="AZ113" s="0" t="n">
        <v>2</v>
      </c>
      <c r="BA113" s="0" t="n">
        <v>1</v>
      </c>
      <c r="BB113" s="0" t="n">
        <v>2</v>
      </c>
      <c r="BC113" s="0" t="n">
        <v>0</v>
      </c>
      <c r="BD113" s="0" t="n">
        <v>1</v>
      </c>
      <c r="BE113" s="0" t="n">
        <v>1</v>
      </c>
      <c r="BF113" s="0" t="n">
        <v>3</v>
      </c>
      <c r="BG113" s="0" t="n">
        <v>1</v>
      </c>
      <c r="BH113" s="0" t="n">
        <v>2</v>
      </c>
      <c r="BI113" s="0" t="n">
        <v>3</v>
      </c>
      <c r="BJ113" s="0" t="n">
        <v>0</v>
      </c>
      <c r="BK113" s="0" t="n">
        <v>2</v>
      </c>
      <c r="BL113" s="0" t="n">
        <v>0</v>
      </c>
      <c r="BM113" s="0" t="n">
        <v>1</v>
      </c>
      <c r="BN113" s="0" t="n">
        <v>2</v>
      </c>
      <c r="BO113" s="0" t="n">
        <v>2</v>
      </c>
      <c r="BP113" s="0" t="n">
        <v>4</v>
      </c>
      <c r="BQ113" s="0" t="n">
        <v>1</v>
      </c>
      <c r="BR113" s="0" t="n">
        <v>1</v>
      </c>
      <c r="BS113" s="0" t="n">
        <v>1</v>
      </c>
      <c r="BT113" s="0" t="n">
        <v>5</v>
      </c>
      <c r="BU113" s="0" t="n">
        <v>1</v>
      </c>
      <c r="BV113" s="0" t="n">
        <v>1</v>
      </c>
      <c r="BW113" s="0" t="n">
        <v>3</v>
      </c>
      <c r="BX113" s="0" t="n">
        <v>5</v>
      </c>
      <c r="BY113" s="0" t="n">
        <v>5</v>
      </c>
      <c r="BZ113" s="0" t="n">
        <v>2</v>
      </c>
      <c r="CA113" s="0" t="n">
        <v>4</v>
      </c>
      <c r="CB113" s="0" t="n">
        <v>1</v>
      </c>
      <c r="CC113" s="0" t="n">
        <v>3</v>
      </c>
      <c r="CD113" s="0" t="n">
        <v>1</v>
      </c>
      <c r="CE113" s="0" t="n">
        <v>5</v>
      </c>
      <c r="CF113" s="0" t="n">
        <v>1</v>
      </c>
      <c r="CG113" s="0" t="n">
        <v>0</v>
      </c>
      <c r="CH113" s="0" t="n">
        <v>2</v>
      </c>
      <c r="CI113" s="0" t="n">
        <v>0</v>
      </c>
      <c r="CJ113" s="0" t="n">
        <v>0</v>
      </c>
      <c r="CK113" s="0" t="n">
        <v>2</v>
      </c>
      <c r="CL113" s="0" t="n">
        <v>2</v>
      </c>
      <c r="CM113" s="0" t="n">
        <v>2</v>
      </c>
      <c r="CN113" s="0" t="n">
        <v>1</v>
      </c>
      <c r="CO113" s="0" t="n">
        <v>1</v>
      </c>
      <c r="CP113" s="0" t="n">
        <v>3</v>
      </c>
      <c r="CQ113" s="0" t="n">
        <v>1</v>
      </c>
      <c r="CR113" s="0" t="n">
        <v>1</v>
      </c>
      <c r="CS113" s="0" t="n">
        <v>4</v>
      </c>
      <c r="CT113" s="0" t="n">
        <v>0</v>
      </c>
      <c r="CU113" s="0" t="n">
        <v>1</v>
      </c>
      <c r="CV113" s="0" t="n">
        <v>4</v>
      </c>
      <c r="CW113" s="0" t="n">
        <v>1</v>
      </c>
      <c r="CX113" s="0" t="n">
        <v>1</v>
      </c>
      <c r="CY113" s="0" t="n">
        <v>3</v>
      </c>
      <c r="CZ113" s="0" t="n">
        <v>1</v>
      </c>
      <c r="DA113" s="0" t="n">
        <v>2</v>
      </c>
      <c r="DB113" s="0" t="n">
        <v>2</v>
      </c>
      <c r="DC113" s="0" t="n">
        <v>0</v>
      </c>
      <c r="DD113" s="0" t="n">
        <v>8</v>
      </c>
      <c r="DE113" s="0" t="n">
        <v>0</v>
      </c>
      <c r="DF113" s="0" t="n">
        <v>2</v>
      </c>
      <c r="DG113" s="0" t="n">
        <v>1</v>
      </c>
      <c r="DH113" s="0" t="n">
        <v>5</v>
      </c>
      <c r="DI113" s="0" t="n">
        <v>0</v>
      </c>
      <c r="DJ113" s="0" t="n">
        <v>2</v>
      </c>
      <c r="DK113" s="0" t="n">
        <v>0</v>
      </c>
      <c r="DL113" s="0" t="n">
        <v>1</v>
      </c>
      <c r="DM113" s="0" t="n">
        <v>0</v>
      </c>
      <c r="DN113" s="0" t="n">
        <v>0</v>
      </c>
      <c r="DO113" s="0" t="n">
        <v>3</v>
      </c>
      <c r="DP113" s="0" t="n">
        <v>0</v>
      </c>
      <c r="DQ113" s="0" t="n">
        <v>0</v>
      </c>
      <c r="DR113" s="0" t="n">
        <v>0</v>
      </c>
      <c r="DS113" s="0" t="n">
        <v>0</v>
      </c>
      <c r="DT113" s="0" t="n">
        <v>0</v>
      </c>
      <c r="DU113" s="0" t="n">
        <v>0</v>
      </c>
      <c r="DV113" s="0" t="n">
        <v>0</v>
      </c>
      <c r="DW113" s="0" t="n">
        <v>2</v>
      </c>
      <c r="DX113" s="0" t="n">
        <v>9</v>
      </c>
      <c r="DY113" s="0" t="n">
        <v>5</v>
      </c>
      <c r="DZ113" s="0" t="n">
        <v>0</v>
      </c>
      <c r="EA113" s="0" t="n">
        <v>9</v>
      </c>
      <c r="EB113" s="0" t="n">
        <v>0</v>
      </c>
      <c r="EC113" s="0" t="n">
        <v>0</v>
      </c>
      <c r="ED113" s="0" t="n">
        <v>0</v>
      </c>
      <c r="EE113" s="0" t="n">
        <v>0</v>
      </c>
      <c r="EF113" s="0" t="n">
        <v>0</v>
      </c>
      <c r="EG113" s="0" t="n">
        <v>1</v>
      </c>
      <c r="EH113" s="0" t="n">
        <v>0</v>
      </c>
      <c r="EI113" s="0" t="n">
        <v>1</v>
      </c>
      <c r="EJ113" s="0" t="n">
        <v>0</v>
      </c>
      <c r="EK113" s="0" t="n">
        <v>0</v>
      </c>
      <c r="EL113" s="0" t="n">
        <v>9</v>
      </c>
      <c r="EM113" s="0" t="n">
        <v>0</v>
      </c>
      <c r="EN113" s="0" t="n">
        <v>0</v>
      </c>
      <c r="EO113" s="0" t="n">
        <v>0</v>
      </c>
      <c r="EP113" s="0" t="n">
        <v>2</v>
      </c>
      <c r="EQ113" s="0" t="n">
        <v>5</v>
      </c>
      <c r="ER113" s="0" t="n">
        <v>0</v>
      </c>
      <c r="ES113" s="0" t="n">
        <v>0</v>
      </c>
      <c r="ET113" s="0" t="n">
        <v>0</v>
      </c>
      <c r="EU113" s="0" t="n">
        <v>0</v>
      </c>
      <c r="EV113" s="0" t="n">
        <v>3</v>
      </c>
      <c r="EW113" s="0" t="n">
        <v>1</v>
      </c>
      <c r="EX113" s="0" t="n">
        <v>3</v>
      </c>
      <c r="EY113" s="0" t="n">
        <v>1</v>
      </c>
      <c r="EZ113" s="0" t="n">
        <v>3</v>
      </c>
      <c r="FA113" s="0" t="n">
        <v>6</v>
      </c>
      <c r="FB113" s="0" t="n">
        <v>1</v>
      </c>
      <c r="FC113" s="0" t="n">
        <v>3</v>
      </c>
      <c r="FD113" s="0" t="n">
        <v>2</v>
      </c>
      <c r="FE113" s="0" t="n">
        <v>0</v>
      </c>
      <c r="FF113" s="0" t="n">
        <v>0</v>
      </c>
      <c r="FG113" s="0" t="n">
        <v>1</v>
      </c>
      <c r="FH113" s="0" t="n">
        <v>2</v>
      </c>
      <c r="FI113" s="0" t="n">
        <v>2</v>
      </c>
      <c r="FJ113" s="0" t="n">
        <v>0</v>
      </c>
      <c r="FK113" s="0" t="n">
        <v>5</v>
      </c>
      <c r="FL113" s="0" t="n">
        <v>0</v>
      </c>
      <c r="FM113" s="0" t="n">
        <v>0</v>
      </c>
      <c r="FN113" s="0" t="n">
        <v>1</v>
      </c>
      <c r="FO113" s="0" t="n">
        <v>1</v>
      </c>
      <c r="FP113" s="0" t="n">
        <v>0</v>
      </c>
      <c r="FQ113" s="0" t="n">
        <v>3</v>
      </c>
      <c r="FR113" s="0" t="n">
        <v>4</v>
      </c>
      <c r="FS113" s="0" t="n">
        <v>1</v>
      </c>
      <c r="FT113" s="0" t="n">
        <v>0</v>
      </c>
      <c r="FU113" s="0" t="n">
        <v>1</v>
      </c>
      <c r="FV113" s="0" t="n">
        <v>6</v>
      </c>
      <c r="FW113" s="0" t="n">
        <v>6</v>
      </c>
      <c r="FX113" s="0" t="n">
        <v>2</v>
      </c>
      <c r="FY113" s="0" t="n">
        <v>6</v>
      </c>
      <c r="FZ113" s="0" t="n">
        <v>0</v>
      </c>
      <c r="GA113" s="0" t="n">
        <v>3</v>
      </c>
      <c r="GB113" s="0" t="n">
        <v>2</v>
      </c>
      <c r="GC113" s="0" t="n">
        <v>4</v>
      </c>
      <c r="GD113" s="0" t="n">
        <v>4</v>
      </c>
      <c r="GE113" s="0" t="n">
        <v>1</v>
      </c>
      <c r="GF113" s="0" t="n">
        <v>3</v>
      </c>
      <c r="GG113" s="0" t="n">
        <v>5</v>
      </c>
      <c r="GH113" s="0" t="n">
        <v>0</v>
      </c>
      <c r="GI113" s="0" t="n">
        <v>2</v>
      </c>
      <c r="GJ113" s="0" t="n">
        <v>1</v>
      </c>
      <c r="GK113" s="0" t="n">
        <v>4</v>
      </c>
      <c r="GL113" s="0" t="n">
        <v>1</v>
      </c>
      <c r="GM113" s="0" t="n">
        <v>2</v>
      </c>
      <c r="GN113" s="0" t="n">
        <v>2</v>
      </c>
      <c r="GO113" s="0" t="n">
        <v>2</v>
      </c>
      <c r="GP113" s="0" t="n">
        <v>1</v>
      </c>
      <c r="GQ113" s="0" t="n">
        <v>0</v>
      </c>
    </row>
    <row r="114" customFormat="false" ht="12" hidden="false" customHeight="false" outlineLevel="0" collapsed="false">
      <c r="A114" s="0" t="n">
        <v>0</v>
      </c>
      <c r="B114" s="0" t="n">
        <v>0</v>
      </c>
      <c r="C114" s="0" t="n">
        <v>0</v>
      </c>
      <c r="D114" s="0" t="n">
        <v>0</v>
      </c>
      <c r="E114" s="0" t="n">
        <v>0</v>
      </c>
      <c r="F114" s="0" t="n">
        <v>0</v>
      </c>
      <c r="G114" s="0" t="n">
        <v>0</v>
      </c>
      <c r="H114" s="0" t="n">
        <v>0</v>
      </c>
      <c r="I114" s="0" t="n">
        <v>0</v>
      </c>
      <c r="J114" s="0" t="n">
        <v>0</v>
      </c>
      <c r="K114" s="0" t="n">
        <v>0</v>
      </c>
      <c r="L114" s="0" t="n">
        <v>0</v>
      </c>
      <c r="M114" s="0" t="n">
        <v>0</v>
      </c>
      <c r="N114" s="0" t="n">
        <v>0</v>
      </c>
      <c r="O114" s="0" t="n">
        <v>0</v>
      </c>
      <c r="P114" s="0" t="n">
        <v>0</v>
      </c>
      <c r="Q114" s="0" t="n">
        <v>0</v>
      </c>
      <c r="R114" s="0" t="n">
        <v>0</v>
      </c>
      <c r="S114" s="0" t="n">
        <v>0</v>
      </c>
      <c r="T114" s="0" t="n">
        <v>0</v>
      </c>
      <c r="U114" s="0" t="n">
        <v>0</v>
      </c>
      <c r="V114" s="0" t="n">
        <v>0</v>
      </c>
      <c r="W114" s="0" t="n">
        <v>0</v>
      </c>
      <c r="X114" s="0" t="n">
        <v>0</v>
      </c>
      <c r="Y114" s="0" t="n">
        <v>0</v>
      </c>
      <c r="Z114" s="0" t="n">
        <v>0</v>
      </c>
      <c r="AA114" s="0" t="n">
        <v>0</v>
      </c>
      <c r="AB114" s="0" t="n">
        <v>0</v>
      </c>
      <c r="AC114" s="0" t="n">
        <v>1</v>
      </c>
      <c r="AD114" s="0" t="n">
        <v>0</v>
      </c>
      <c r="AE114" s="0" t="n">
        <v>0</v>
      </c>
      <c r="AF114" s="0" t="n">
        <v>0</v>
      </c>
      <c r="AG114" s="0" t="n">
        <v>0</v>
      </c>
      <c r="AH114" s="0" t="n">
        <v>0</v>
      </c>
      <c r="AI114" s="0" t="n">
        <v>0</v>
      </c>
      <c r="AJ114" s="0" t="n">
        <v>0</v>
      </c>
      <c r="AK114" s="0" t="n">
        <v>2</v>
      </c>
      <c r="AL114" s="0" t="n">
        <v>5</v>
      </c>
      <c r="AM114" s="0" t="n">
        <v>1</v>
      </c>
      <c r="AN114" s="0" t="n">
        <v>0</v>
      </c>
      <c r="AO114" s="0" t="n">
        <v>0</v>
      </c>
      <c r="AP114" s="0" t="n">
        <v>0</v>
      </c>
      <c r="AQ114" s="0" t="n">
        <v>0</v>
      </c>
      <c r="AR114" s="0" t="n">
        <v>0</v>
      </c>
      <c r="AS114" s="0" t="n">
        <v>0</v>
      </c>
      <c r="AT114" s="0" t="n">
        <v>0</v>
      </c>
      <c r="AU114" s="0" t="n">
        <v>0</v>
      </c>
      <c r="AV114" s="0" t="n">
        <v>0</v>
      </c>
      <c r="AW114" s="0" t="n">
        <v>0</v>
      </c>
      <c r="AX114" s="0" t="n">
        <v>0</v>
      </c>
      <c r="AY114" s="0" t="n">
        <v>0</v>
      </c>
      <c r="AZ114" s="0" t="n">
        <v>0</v>
      </c>
      <c r="BA114" s="0" t="n">
        <v>0</v>
      </c>
      <c r="BB114" s="0" t="n">
        <v>0</v>
      </c>
      <c r="BC114" s="0" t="n">
        <v>0</v>
      </c>
      <c r="BD114" s="0" t="n">
        <v>0</v>
      </c>
      <c r="BE114" s="0" t="n">
        <v>0</v>
      </c>
      <c r="BF114" s="0" t="n">
        <v>0</v>
      </c>
      <c r="BG114" s="0" t="n">
        <v>0</v>
      </c>
      <c r="BH114" s="0" t="n">
        <v>0</v>
      </c>
      <c r="BI114" s="0" t="n">
        <v>0</v>
      </c>
      <c r="BJ114" s="0" t="n">
        <v>0</v>
      </c>
      <c r="BK114" s="0" t="n">
        <v>0</v>
      </c>
      <c r="BL114" s="0" t="n">
        <v>0</v>
      </c>
      <c r="BM114" s="0" t="n">
        <v>0</v>
      </c>
      <c r="BN114" s="0" t="n">
        <v>0</v>
      </c>
      <c r="BO114" s="0" t="n">
        <v>0</v>
      </c>
      <c r="BP114" s="0" t="n">
        <v>0</v>
      </c>
      <c r="BQ114" s="0" t="n">
        <v>0</v>
      </c>
      <c r="BR114" s="0" t="n">
        <v>0</v>
      </c>
      <c r="BS114" s="0" t="n">
        <v>0</v>
      </c>
      <c r="BT114" s="0" t="n">
        <v>6</v>
      </c>
      <c r="BU114" s="0" t="n">
        <v>0</v>
      </c>
      <c r="BV114" s="0" t="n">
        <v>0</v>
      </c>
      <c r="BW114" s="0" t="n">
        <v>2</v>
      </c>
      <c r="BX114" s="0" t="n">
        <v>0</v>
      </c>
      <c r="BY114" s="0" t="n">
        <v>0</v>
      </c>
      <c r="BZ114" s="0" t="n">
        <v>0</v>
      </c>
      <c r="CA114" s="0" t="n">
        <v>0</v>
      </c>
      <c r="CB114" s="0" t="n">
        <v>0</v>
      </c>
      <c r="CC114" s="0" t="n">
        <v>0</v>
      </c>
      <c r="CD114" s="0" t="n">
        <v>0</v>
      </c>
      <c r="CE114" s="0" t="n">
        <v>4</v>
      </c>
      <c r="CF114" s="0" t="n">
        <v>0</v>
      </c>
      <c r="CG114" s="0" t="n">
        <v>0</v>
      </c>
      <c r="CH114" s="0" t="n">
        <v>0</v>
      </c>
      <c r="CI114" s="0" t="n">
        <v>0</v>
      </c>
      <c r="CJ114" s="0" t="n">
        <v>0</v>
      </c>
      <c r="CK114" s="0" t="n">
        <v>0</v>
      </c>
      <c r="CL114" s="0" t="n">
        <v>0</v>
      </c>
      <c r="CM114" s="0" t="n">
        <v>0</v>
      </c>
      <c r="CN114" s="0" t="n">
        <v>0</v>
      </c>
      <c r="CO114" s="0" t="n">
        <v>0</v>
      </c>
      <c r="CP114" s="0" t="n">
        <v>0</v>
      </c>
      <c r="CQ114" s="0" t="n">
        <v>0</v>
      </c>
      <c r="CR114" s="0" t="n">
        <v>0</v>
      </c>
      <c r="CS114" s="0" t="n">
        <v>0</v>
      </c>
      <c r="CT114" s="0" t="n">
        <v>0</v>
      </c>
      <c r="CU114" s="0" t="n">
        <v>0</v>
      </c>
      <c r="CV114" s="0" t="n">
        <v>0</v>
      </c>
      <c r="CW114" s="0" t="n">
        <v>0</v>
      </c>
      <c r="CX114" s="0" t="n">
        <v>0</v>
      </c>
      <c r="CY114" s="0" t="n">
        <v>0</v>
      </c>
      <c r="CZ114" s="0" t="n">
        <v>0</v>
      </c>
      <c r="DA114" s="0" t="n">
        <v>0</v>
      </c>
      <c r="DB114" s="0" t="n">
        <v>0</v>
      </c>
      <c r="DC114" s="0" t="n">
        <v>0</v>
      </c>
      <c r="DD114" s="0" t="n">
        <v>0</v>
      </c>
      <c r="DE114" s="0" t="n">
        <v>0</v>
      </c>
      <c r="DF114" s="0" t="n">
        <v>0</v>
      </c>
      <c r="DG114" s="0" t="n">
        <v>0</v>
      </c>
      <c r="DH114" s="0" t="n">
        <v>0</v>
      </c>
      <c r="DI114" s="0" t="n">
        <v>0</v>
      </c>
      <c r="DJ114" s="0" t="n">
        <v>0</v>
      </c>
      <c r="DK114" s="0" t="n">
        <v>0</v>
      </c>
      <c r="DL114" s="0" t="n">
        <v>0</v>
      </c>
      <c r="DM114" s="0" t="n">
        <v>0</v>
      </c>
      <c r="DN114" s="0" t="n">
        <v>0</v>
      </c>
      <c r="DO114" s="0" t="n">
        <v>0</v>
      </c>
      <c r="DP114" s="0" t="n">
        <v>0</v>
      </c>
      <c r="DQ114" s="0" t="n">
        <v>0</v>
      </c>
      <c r="DR114" s="0" t="n">
        <v>0</v>
      </c>
      <c r="DS114" s="0" t="n">
        <v>0</v>
      </c>
      <c r="DT114" s="0" t="n">
        <v>0</v>
      </c>
      <c r="DU114" s="0" t="n">
        <v>0</v>
      </c>
      <c r="DV114" s="0" t="n">
        <v>0</v>
      </c>
      <c r="DW114" s="0" t="n">
        <v>0</v>
      </c>
      <c r="DX114" s="0" t="n">
        <v>2</v>
      </c>
      <c r="DY114" s="0" t="n">
        <v>0</v>
      </c>
      <c r="DZ114" s="0" t="n">
        <v>0</v>
      </c>
      <c r="EA114" s="0" t="n">
        <v>0</v>
      </c>
      <c r="EB114" s="0" t="n">
        <v>0</v>
      </c>
      <c r="EC114" s="0" t="n">
        <v>0</v>
      </c>
      <c r="ED114" s="0" t="n">
        <v>0</v>
      </c>
      <c r="EE114" s="0" t="n">
        <v>0</v>
      </c>
      <c r="EF114" s="0" t="n">
        <v>0</v>
      </c>
      <c r="EG114" s="0" t="n">
        <v>0</v>
      </c>
      <c r="EH114" s="0" t="n">
        <v>0</v>
      </c>
      <c r="EI114" s="0" t="n">
        <v>0</v>
      </c>
      <c r="EJ114" s="0" t="n">
        <v>0</v>
      </c>
      <c r="EK114" s="0" t="n">
        <v>0</v>
      </c>
      <c r="EL114" s="0" t="n">
        <v>0</v>
      </c>
      <c r="EM114" s="0" t="n">
        <v>0</v>
      </c>
      <c r="EN114" s="0" t="n">
        <v>0</v>
      </c>
      <c r="EO114" s="0" t="n">
        <v>0</v>
      </c>
      <c r="EP114" s="0" t="n">
        <v>0</v>
      </c>
      <c r="EQ114" s="0" t="n">
        <v>0</v>
      </c>
      <c r="ER114" s="0" t="n">
        <v>0</v>
      </c>
      <c r="ES114" s="0" t="n">
        <v>0</v>
      </c>
      <c r="ET114" s="0" t="n">
        <v>0</v>
      </c>
      <c r="EU114" s="0" t="n">
        <v>0</v>
      </c>
      <c r="EV114" s="0" t="n">
        <v>0</v>
      </c>
      <c r="EW114" s="0" t="n">
        <v>0</v>
      </c>
      <c r="EX114" s="0" t="n">
        <v>2</v>
      </c>
      <c r="EY114" s="0" t="n">
        <v>0</v>
      </c>
      <c r="EZ114" s="0" t="n">
        <v>0</v>
      </c>
      <c r="FA114" s="0" t="n">
        <v>0</v>
      </c>
      <c r="FB114" s="0" t="n">
        <v>0</v>
      </c>
      <c r="FC114" s="0" t="n">
        <v>0</v>
      </c>
      <c r="FD114" s="0" t="n">
        <v>0</v>
      </c>
      <c r="FE114" s="0" t="n">
        <v>0</v>
      </c>
      <c r="FF114" s="0" t="n">
        <v>0</v>
      </c>
      <c r="FG114" s="0" t="n">
        <v>0</v>
      </c>
      <c r="FH114" s="0" t="n">
        <v>0</v>
      </c>
      <c r="FI114" s="0" t="n">
        <v>0</v>
      </c>
      <c r="FJ114" s="0" t="n">
        <v>0</v>
      </c>
      <c r="FK114" s="0" t="n">
        <v>0</v>
      </c>
      <c r="FL114" s="0" t="n">
        <v>0</v>
      </c>
      <c r="FM114" s="0" t="n">
        <v>0</v>
      </c>
      <c r="FN114" s="0" t="n">
        <v>0</v>
      </c>
      <c r="FO114" s="0" t="n">
        <v>0</v>
      </c>
      <c r="FP114" s="0" t="n">
        <v>0</v>
      </c>
      <c r="FQ114" s="0" t="n">
        <v>0</v>
      </c>
      <c r="FR114" s="0" t="n">
        <v>0</v>
      </c>
      <c r="FS114" s="0" t="n">
        <v>0</v>
      </c>
      <c r="FT114" s="0" t="n">
        <v>0</v>
      </c>
      <c r="FU114" s="0" t="n">
        <v>0</v>
      </c>
      <c r="FV114" s="0" t="n">
        <v>2</v>
      </c>
      <c r="FW114" s="0" t="n">
        <v>1</v>
      </c>
      <c r="FX114" s="0" t="n">
        <v>0</v>
      </c>
      <c r="FY114" s="0" t="n">
        <v>1</v>
      </c>
      <c r="FZ114" s="0" t="n">
        <v>0</v>
      </c>
      <c r="GA114" s="0" t="n">
        <v>0</v>
      </c>
      <c r="GB114" s="0" t="n">
        <v>0</v>
      </c>
      <c r="GC114" s="0" t="n">
        <v>1</v>
      </c>
      <c r="GD114" s="0" t="n">
        <v>0</v>
      </c>
      <c r="GE114" s="0" t="n">
        <v>0</v>
      </c>
      <c r="GF114" s="0" t="n">
        <v>1</v>
      </c>
      <c r="GG114" s="0" t="n">
        <v>0</v>
      </c>
      <c r="GH114" s="0" t="n">
        <v>0</v>
      </c>
      <c r="GI114" s="0" t="n">
        <v>2</v>
      </c>
      <c r="GJ114" s="0" t="n">
        <v>0</v>
      </c>
      <c r="GK114" s="0" t="n">
        <v>0</v>
      </c>
      <c r="GL114" s="0" t="n">
        <v>0</v>
      </c>
      <c r="GM114" s="0" t="n">
        <v>0</v>
      </c>
      <c r="GN114" s="0" t="n">
        <v>0</v>
      </c>
      <c r="GO114" s="0" t="n">
        <v>0</v>
      </c>
      <c r="GP114" s="0" t="n">
        <v>0</v>
      </c>
      <c r="GQ114" s="0" t="n">
        <v>0</v>
      </c>
    </row>
    <row r="115" customFormat="false" ht="12" hidden="false" customHeight="false" outlineLevel="0" collapsed="false">
      <c r="A115" s="0" t="n">
        <v>0</v>
      </c>
      <c r="B115" s="0" t="n">
        <v>0</v>
      </c>
      <c r="C115" s="0" t="n">
        <v>0</v>
      </c>
      <c r="D115" s="0" t="n">
        <v>0</v>
      </c>
      <c r="E115" s="0" t="n">
        <v>0</v>
      </c>
      <c r="F115" s="0" t="n">
        <v>0</v>
      </c>
      <c r="G115" s="0" t="n">
        <v>0</v>
      </c>
      <c r="H115" s="0" t="n">
        <v>0</v>
      </c>
      <c r="I115" s="0" t="n">
        <v>0</v>
      </c>
      <c r="J115" s="0" t="n">
        <v>0</v>
      </c>
      <c r="K115" s="0" t="n">
        <v>0</v>
      </c>
      <c r="L115" s="0" t="n">
        <v>0</v>
      </c>
      <c r="M115" s="0" t="n">
        <v>0</v>
      </c>
      <c r="N115" s="0" t="n">
        <v>2</v>
      </c>
      <c r="O115" s="0" t="n">
        <v>1</v>
      </c>
      <c r="P115" s="0" t="n">
        <v>0</v>
      </c>
      <c r="Q115" s="0" t="n">
        <v>0</v>
      </c>
      <c r="R115" s="0" t="n">
        <v>1</v>
      </c>
      <c r="S115" s="0" t="n">
        <v>0</v>
      </c>
      <c r="T115" s="0" t="n">
        <v>0</v>
      </c>
      <c r="U115" s="0" t="n">
        <v>0</v>
      </c>
      <c r="V115" s="0" t="n">
        <v>7</v>
      </c>
      <c r="W115" s="0" t="n">
        <v>3</v>
      </c>
      <c r="X115" s="0" t="n">
        <v>0</v>
      </c>
      <c r="Y115" s="0" t="n">
        <v>0</v>
      </c>
      <c r="Z115" s="0" t="n">
        <v>0</v>
      </c>
      <c r="AA115" s="0" t="n">
        <v>0</v>
      </c>
      <c r="AB115" s="0" t="n">
        <v>0</v>
      </c>
      <c r="AC115" s="0" t="n">
        <v>0</v>
      </c>
      <c r="AD115" s="0" t="n">
        <v>0</v>
      </c>
      <c r="AE115" s="0" t="n">
        <v>0</v>
      </c>
      <c r="AF115" s="0" t="n">
        <v>1</v>
      </c>
      <c r="AG115" s="0" t="n">
        <v>0</v>
      </c>
      <c r="AH115" s="0" t="n">
        <v>0</v>
      </c>
      <c r="AI115" s="0" t="n">
        <v>0</v>
      </c>
      <c r="AJ115" s="0" t="n">
        <v>0</v>
      </c>
      <c r="AK115" s="0" t="n">
        <v>0</v>
      </c>
      <c r="AL115" s="0" t="n">
        <v>0</v>
      </c>
      <c r="AM115" s="0" t="n">
        <v>0</v>
      </c>
      <c r="AN115" s="0" t="n">
        <v>3</v>
      </c>
      <c r="AO115" s="0" t="n">
        <v>0</v>
      </c>
      <c r="AP115" s="0" t="n">
        <v>1</v>
      </c>
      <c r="AQ115" s="0" t="n">
        <v>1</v>
      </c>
      <c r="AR115" s="0" t="n">
        <v>0</v>
      </c>
      <c r="AS115" s="0" t="n">
        <v>0</v>
      </c>
      <c r="AT115" s="0" t="n">
        <v>0</v>
      </c>
      <c r="AU115" s="0" t="n">
        <v>0</v>
      </c>
      <c r="AV115" s="0" t="n">
        <v>0</v>
      </c>
      <c r="AW115" s="0" t="n">
        <v>5</v>
      </c>
      <c r="AX115" s="0" t="n">
        <v>0</v>
      </c>
      <c r="AY115" s="0" t="n">
        <v>1</v>
      </c>
      <c r="AZ115" s="0" t="n">
        <v>1</v>
      </c>
      <c r="BA115" s="0" t="n">
        <v>0</v>
      </c>
      <c r="BB115" s="0" t="n">
        <v>0</v>
      </c>
      <c r="BC115" s="0" t="n">
        <v>0</v>
      </c>
      <c r="BD115" s="0" t="n">
        <v>1</v>
      </c>
      <c r="BE115" s="0" t="n">
        <v>0</v>
      </c>
      <c r="BF115" s="0" t="n">
        <v>0</v>
      </c>
      <c r="BG115" s="0" t="n">
        <v>0</v>
      </c>
      <c r="BH115" s="0" t="n">
        <v>0</v>
      </c>
      <c r="BI115" s="0" t="n">
        <v>2</v>
      </c>
      <c r="BJ115" s="0" t="n">
        <v>0</v>
      </c>
      <c r="BK115" s="0" t="n">
        <v>2</v>
      </c>
      <c r="BL115" s="0" t="n">
        <v>1</v>
      </c>
      <c r="BM115" s="0" t="n">
        <v>0</v>
      </c>
      <c r="BN115" s="0" t="n">
        <v>0</v>
      </c>
      <c r="BO115" s="0" t="n">
        <v>0</v>
      </c>
      <c r="BP115" s="0" t="n">
        <v>1</v>
      </c>
      <c r="BQ115" s="0" t="n">
        <v>0</v>
      </c>
      <c r="BR115" s="0" t="n">
        <v>0</v>
      </c>
      <c r="BS115" s="0" t="n">
        <v>0</v>
      </c>
      <c r="BT115" s="0" t="n">
        <v>1</v>
      </c>
      <c r="BU115" s="0" t="n">
        <v>0</v>
      </c>
      <c r="BV115" s="0" t="n">
        <v>0</v>
      </c>
      <c r="BW115" s="0" t="n">
        <v>1</v>
      </c>
      <c r="BX115" s="0" t="n">
        <v>1</v>
      </c>
      <c r="BY115" s="0" t="n">
        <v>0</v>
      </c>
      <c r="BZ115" s="0" t="n">
        <v>0</v>
      </c>
      <c r="CA115" s="0" t="n">
        <v>2</v>
      </c>
      <c r="CB115" s="0" t="n">
        <v>0</v>
      </c>
      <c r="CC115" s="0" t="n">
        <v>0</v>
      </c>
      <c r="CD115" s="0" t="n">
        <v>0</v>
      </c>
      <c r="CE115" s="0" t="n">
        <v>1</v>
      </c>
      <c r="CF115" s="0" t="n">
        <v>0</v>
      </c>
      <c r="CG115" s="0" t="n">
        <v>0</v>
      </c>
      <c r="CH115" s="0" t="n">
        <v>1</v>
      </c>
      <c r="CI115" s="0" t="n">
        <v>0</v>
      </c>
      <c r="CJ115" s="0" t="n">
        <v>0</v>
      </c>
      <c r="CK115" s="0" t="n">
        <v>2</v>
      </c>
      <c r="CL115" s="0" t="n">
        <v>0</v>
      </c>
      <c r="CM115" s="0" t="n">
        <v>0</v>
      </c>
      <c r="CN115" s="0" t="n">
        <v>0</v>
      </c>
      <c r="CO115" s="0" t="n">
        <v>1</v>
      </c>
      <c r="CP115" s="0" t="n">
        <v>1</v>
      </c>
      <c r="CQ115" s="0" t="n">
        <v>1</v>
      </c>
      <c r="CR115" s="0" t="n">
        <v>1</v>
      </c>
      <c r="CS115" s="0" t="n">
        <v>0</v>
      </c>
      <c r="CT115" s="0" t="n">
        <v>0</v>
      </c>
      <c r="CU115" s="0" t="n">
        <v>0</v>
      </c>
      <c r="CV115" s="0" t="n">
        <v>0</v>
      </c>
      <c r="CW115" s="0" t="n">
        <v>0</v>
      </c>
      <c r="CX115" s="0" t="n">
        <v>0</v>
      </c>
      <c r="CY115" s="0" t="n">
        <v>2</v>
      </c>
      <c r="CZ115" s="0" t="n">
        <v>0</v>
      </c>
      <c r="DA115" s="0" t="n">
        <v>2</v>
      </c>
      <c r="DB115" s="0" t="n">
        <v>0</v>
      </c>
      <c r="DC115" s="0" t="n">
        <v>0</v>
      </c>
      <c r="DD115" s="0" t="n">
        <v>0</v>
      </c>
      <c r="DE115" s="0" t="n">
        <v>0</v>
      </c>
      <c r="DF115" s="0" t="n">
        <v>0</v>
      </c>
      <c r="DG115" s="0" t="n">
        <v>0</v>
      </c>
      <c r="DH115" s="0" t="n">
        <v>0</v>
      </c>
      <c r="DI115" s="0" t="n">
        <v>0</v>
      </c>
      <c r="DJ115" s="0" t="n">
        <v>0</v>
      </c>
      <c r="DK115" s="0" t="n">
        <v>7</v>
      </c>
      <c r="DL115" s="0" t="n">
        <v>2</v>
      </c>
      <c r="DM115" s="0" t="n">
        <v>0</v>
      </c>
      <c r="DN115" s="0" t="n">
        <v>0</v>
      </c>
      <c r="DO115" s="0" t="n">
        <v>1</v>
      </c>
      <c r="DP115" s="0" t="n">
        <v>0</v>
      </c>
      <c r="DQ115" s="0" t="n">
        <v>0</v>
      </c>
      <c r="DR115" s="0" t="n">
        <v>0</v>
      </c>
      <c r="DS115" s="0" t="n">
        <v>0</v>
      </c>
      <c r="DT115" s="0" t="n">
        <v>0</v>
      </c>
      <c r="DU115" s="0" t="n">
        <v>0</v>
      </c>
      <c r="DV115" s="0" t="n">
        <v>0</v>
      </c>
      <c r="DW115" s="0" t="n">
        <v>0</v>
      </c>
      <c r="DX115" s="0" t="n">
        <v>0</v>
      </c>
      <c r="DY115" s="0" t="n">
        <v>0</v>
      </c>
      <c r="DZ115" s="0" t="n">
        <v>0</v>
      </c>
      <c r="EA115" s="0" t="n">
        <v>0</v>
      </c>
      <c r="EB115" s="0" t="n">
        <v>0</v>
      </c>
      <c r="EC115" s="0" t="n">
        <v>0</v>
      </c>
      <c r="ED115" s="0" t="n">
        <v>0</v>
      </c>
      <c r="EE115" s="0" t="n">
        <v>0</v>
      </c>
      <c r="EF115" s="0" t="n">
        <v>0</v>
      </c>
      <c r="EG115" s="0" t="n">
        <v>0</v>
      </c>
      <c r="EH115" s="0" t="n">
        <v>0</v>
      </c>
      <c r="EI115" s="0" t="n">
        <v>0</v>
      </c>
      <c r="EJ115" s="0" t="n">
        <v>0</v>
      </c>
      <c r="EK115" s="0" t="n">
        <v>0</v>
      </c>
      <c r="EL115" s="0" t="n">
        <v>0</v>
      </c>
      <c r="EM115" s="0" t="n">
        <v>0</v>
      </c>
      <c r="EN115" s="0" t="n">
        <v>0</v>
      </c>
      <c r="EO115" s="0" t="n">
        <v>0</v>
      </c>
      <c r="EP115" s="0" t="n">
        <v>0</v>
      </c>
      <c r="EQ115" s="0" t="n">
        <v>0</v>
      </c>
      <c r="ER115" s="0" t="n">
        <v>0</v>
      </c>
      <c r="ES115" s="0" t="n">
        <v>0</v>
      </c>
      <c r="ET115" s="0" t="n">
        <v>0</v>
      </c>
      <c r="EU115" s="0" t="n">
        <v>0</v>
      </c>
      <c r="EV115" s="0" t="n">
        <v>0</v>
      </c>
      <c r="EW115" s="0" t="n">
        <v>0</v>
      </c>
      <c r="EX115" s="0" t="n">
        <v>2</v>
      </c>
      <c r="EY115" s="0" t="n">
        <v>0</v>
      </c>
      <c r="EZ115" s="0" t="n">
        <v>0</v>
      </c>
      <c r="FA115" s="0" t="n">
        <v>1</v>
      </c>
      <c r="FB115" s="0" t="n">
        <v>0</v>
      </c>
      <c r="FC115" s="0" t="n">
        <v>1</v>
      </c>
      <c r="FD115" s="0" t="n">
        <v>0</v>
      </c>
      <c r="FE115" s="0" t="n">
        <v>1</v>
      </c>
      <c r="FF115" s="0" t="n">
        <v>0</v>
      </c>
      <c r="FG115" s="0" t="n">
        <v>0</v>
      </c>
      <c r="FH115" s="0" t="n">
        <v>0</v>
      </c>
      <c r="FI115" s="0" t="n">
        <v>3</v>
      </c>
      <c r="FJ115" s="0" t="n">
        <v>0</v>
      </c>
      <c r="FK115" s="0" t="n">
        <v>5</v>
      </c>
      <c r="FL115" s="0" t="n">
        <v>0</v>
      </c>
      <c r="FM115" s="0" t="n">
        <v>0</v>
      </c>
      <c r="FN115" s="0" t="n">
        <v>0</v>
      </c>
      <c r="FO115" s="0" t="n">
        <v>1</v>
      </c>
      <c r="FP115" s="0" t="n">
        <v>0</v>
      </c>
      <c r="FQ115" s="0" t="n">
        <v>0</v>
      </c>
      <c r="FR115" s="0" t="n">
        <v>0</v>
      </c>
      <c r="FS115" s="0" t="n">
        <v>0</v>
      </c>
      <c r="FT115" s="0" t="n">
        <v>0</v>
      </c>
      <c r="FU115" s="0" t="n">
        <v>1</v>
      </c>
      <c r="FV115" s="0" t="n">
        <v>0</v>
      </c>
      <c r="FW115" s="0" t="n">
        <v>0</v>
      </c>
      <c r="FX115" s="0" t="n">
        <v>0</v>
      </c>
      <c r="FY115" s="0" t="n">
        <v>0</v>
      </c>
      <c r="FZ115" s="0" t="n">
        <v>0</v>
      </c>
      <c r="GA115" s="0" t="n">
        <v>2</v>
      </c>
      <c r="GB115" s="0" t="n">
        <v>1</v>
      </c>
      <c r="GC115" s="0" t="n">
        <v>1</v>
      </c>
      <c r="GD115" s="0" t="n">
        <v>0</v>
      </c>
      <c r="GE115" s="0" t="n">
        <v>0</v>
      </c>
      <c r="GF115" s="0" t="n">
        <v>2</v>
      </c>
      <c r="GG115" s="0" t="n">
        <v>0</v>
      </c>
      <c r="GH115" s="0" t="n">
        <v>0</v>
      </c>
      <c r="GI115" s="0" t="n">
        <v>0</v>
      </c>
      <c r="GJ115" s="0" t="n">
        <v>0</v>
      </c>
      <c r="GK115" s="0" t="n">
        <v>0</v>
      </c>
      <c r="GL115" s="0" t="n">
        <v>1</v>
      </c>
      <c r="GM115" s="0" t="n">
        <v>0</v>
      </c>
      <c r="GN115" s="0" t="n">
        <v>0</v>
      </c>
      <c r="GO115" s="0" t="n">
        <v>0</v>
      </c>
      <c r="GP115" s="0" t="n">
        <v>0</v>
      </c>
      <c r="GQ115" s="0" t="n">
        <v>2</v>
      </c>
    </row>
    <row r="116" customFormat="false" ht="12" hidden="false" customHeight="false" outlineLevel="0" collapsed="false">
      <c r="A116" s="0" t="n">
        <v>0</v>
      </c>
      <c r="B116" s="0" t="n">
        <v>0</v>
      </c>
      <c r="C116" s="0" t="n">
        <v>1</v>
      </c>
      <c r="D116" s="0" t="n">
        <v>2</v>
      </c>
      <c r="E116" s="0" t="n">
        <v>5</v>
      </c>
      <c r="F116" s="0" t="n">
        <v>3</v>
      </c>
      <c r="G116" s="0" t="n">
        <v>0</v>
      </c>
      <c r="H116" s="0" t="n">
        <v>0</v>
      </c>
      <c r="I116" s="0" t="n">
        <v>0</v>
      </c>
      <c r="J116" s="0" t="n">
        <v>0</v>
      </c>
      <c r="K116" s="0" t="n">
        <v>1</v>
      </c>
      <c r="L116" s="0" t="n">
        <v>0</v>
      </c>
      <c r="M116" s="0" t="n">
        <v>2</v>
      </c>
      <c r="N116" s="0" t="n">
        <v>1</v>
      </c>
      <c r="O116" s="0" t="n">
        <v>0</v>
      </c>
      <c r="P116" s="0" t="n">
        <v>1</v>
      </c>
      <c r="Q116" s="0" t="n">
        <v>0</v>
      </c>
      <c r="R116" s="0" t="n">
        <v>0</v>
      </c>
      <c r="S116" s="0" t="n">
        <v>2</v>
      </c>
      <c r="T116" s="0" t="n">
        <v>0</v>
      </c>
      <c r="U116" s="0" t="n">
        <v>0</v>
      </c>
      <c r="V116" s="0" t="n">
        <v>5</v>
      </c>
      <c r="W116" s="0" t="n">
        <v>0</v>
      </c>
      <c r="X116" s="0" t="n">
        <v>0</v>
      </c>
      <c r="Y116" s="0" t="n">
        <v>0</v>
      </c>
      <c r="Z116" s="0" t="n">
        <v>0</v>
      </c>
      <c r="AA116" s="0" t="n">
        <v>0</v>
      </c>
      <c r="AB116" s="0" t="n">
        <v>0</v>
      </c>
      <c r="AC116" s="0" t="n">
        <v>0</v>
      </c>
      <c r="AD116" s="0" t="n">
        <v>0</v>
      </c>
      <c r="AE116" s="0" t="n">
        <v>0</v>
      </c>
      <c r="AF116" s="0" t="n">
        <v>1</v>
      </c>
      <c r="AG116" s="0" t="n">
        <v>0</v>
      </c>
      <c r="AH116" s="0" t="n">
        <v>0</v>
      </c>
      <c r="AI116" s="0" t="n">
        <v>0</v>
      </c>
      <c r="AJ116" s="0" t="n">
        <v>0</v>
      </c>
      <c r="AK116" s="0" t="n">
        <v>0</v>
      </c>
      <c r="AL116" s="0" t="n">
        <v>0</v>
      </c>
      <c r="AM116" s="0" t="n">
        <v>3</v>
      </c>
      <c r="AN116" s="0" t="n">
        <v>2</v>
      </c>
      <c r="AO116" s="0" t="n">
        <v>1</v>
      </c>
      <c r="AP116" s="0" t="n">
        <v>0</v>
      </c>
      <c r="AQ116" s="0" t="n">
        <v>0</v>
      </c>
      <c r="AR116" s="0" t="n">
        <v>0</v>
      </c>
      <c r="AS116" s="0" t="n">
        <v>0</v>
      </c>
      <c r="AT116" s="0" t="n">
        <v>0</v>
      </c>
      <c r="AU116" s="0" t="n">
        <v>0</v>
      </c>
      <c r="AV116" s="0" t="n">
        <v>1</v>
      </c>
      <c r="AW116" s="0" t="n">
        <v>0</v>
      </c>
      <c r="AX116" s="0" t="n">
        <v>0</v>
      </c>
      <c r="AY116" s="0" t="n">
        <v>0</v>
      </c>
      <c r="AZ116" s="0" t="n">
        <v>0</v>
      </c>
      <c r="BA116" s="0" t="n">
        <v>0</v>
      </c>
      <c r="BB116" s="0" t="n">
        <v>1</v>
      </c>
      <c r="BC116" s="0" t="n">
        <v>0</v>
      </c>
      <c r="BD116" s="0" t="n">
        <v>0</v>
      </c>
      <c r="BE116" s="0" t="n">
        <v>1</v>
      </c>
      <c r="BF116" s="0" t="n">
        <v>1</v>
      </c>
      <c r="BG116" s="0" t="n">
        <v>0</v>
      </c>
      <c r="BH116" s="0" t="n">
        <v>0</v>
      </c>
      <c r="BI116" s="0" t="n">
        <v>0</v>
      </c>
      <c r="BJ116" s="0" t="n">
        <v>2</v>
      </c>
      <c r="BK116" s="0" t="n">
        <v>2</v>
      </c>
      <c r="BL116" s="0" t="n">
        <v>0</v>
      </c>
      <c r="BM116" s="0" t="n">
        <v>1</v>
      </c>
      <c r="BN116" s="0" t="n">
        <v>1</v>
      </c>
      <c r="BO116" s="0" t="n">
        <v>0</v>
      </c>
      <c r="BP116" s="0" t="n">
        <v>2</v>
      </c>
      <c r="BQ116" s="0" t="n">
        <v>0</v>
      </c>
      <c r="BR116" s="0" t="n">
        <v>0</v>
      </c>
      <c r="BS116" s="0" t="n">
        <v>1</v>
      </c>
      <c r="BT116" s="0" t="n">
        <v>0</v>
      </c>
      <c r="BU116" s="0" t="n">
        <v>4</v>
      </c>
      <c r="BV116" s="0" t="n">
        <v>0</v>
      </c>
      <c r="BW116" s="0" t="n">
        <v>2</v>
      </c>
      <c r="BX116" s="0" t="n">
        <v>1</v>
      </c>
      <c r="BY116" s="0" t="n">
        <v>3</v>
      </c>
      <c r="BZ116" s="0" t="n">
        <v>3</v>
      </c>
      <c r="CA116" s="0" t="n">
        <v>1</v>
      </c>
      <c r="CB116" s="0" t="n">
        <v>0</v>
      </c>
      <c r="CC116" s="0" t="n">
        <v>1</v>
      </c>
      <c r="CD116" s="0" t="n">
        <v>0</v>
      </c>
      <c r="CE116" s="0" t="n">
        <v>2</v>
      </c>
      <c r="CF116" s="0" t="n">
        <v>0</v>
      </c>
      <c r="CG116" s="0" t="n">
        <v>0</v>
      </c>
      <c r="CH116" s="0" t="n">
        <v>1</v>
      </c>
      <c r="CI116" s="0" t="n">
        <v>1</v>
      </c>
      <c r="CJ116" s="0" t="n">
        <v>0</v>
      </c>
      <c r="CK116" s="0" t="n">
        <v>1</v>
      </c>
      <c r="CL116" s="0" t="n">
        <v>0</v>
      </c>
      <c r="CM116" s="0" t="n">
        <v>1</v>
      </c>
      <c r="CN116" s="0" t="n">
        <v>0</v>
      </c>
      <c r="CO116" s="0" t="n">
        <v>2</v>
      </c>
      <c r="CP116" s="0" t="n">
        <v>4</v>
      </c>
      <c r="CQ116" s="0" t="n">
        <v>3</v>
      </c>
      <c r="CR116" s="0" t="n">
        <v>0</v>
      </c>
      <c r="CS116" s="0" t="n">
        <v>0</v>
      </c>
      <c r="CT116" s="0" t="n">
        <v>0</v>
      </c>
      <c r="CU116" s="0" t="n">
        <v>2</v>
      </c>
      <c r="CV116" s="0" t="n">
        <v>0</v>
      </c>
      <c r="CW116" s="0" t="n">
        <v>0</v>
      </c>
      <c r="CX116" s="0" t="n">
        <v>0</v>
      </c>
      <c r="CY116" s="0" t="n">
        <v>1</v>
      </c>
      <c r="CZ116" s="0" t="n">
        <v>0</v>
      </c>
      <c r="DA116" s="0" t="n">
        <v>1</v>
      </c>
      <c r="DB116" s="0" t="n">
        <v>0</v>
      </c>
      <c r="DC116" s="0" t="n">
        <v>0</v>
      </c>
      <c r="DD116" s="0" t="n">
        <v>0</v>
      </c>
      <c r="DE116" s="0" t="n">
        <v>0</v>
      </c>
      <c r="DF116" s="0" t="n">
        <v>3</v>
      </c>
      <c r="DG116" s="0" t="n">
        <v>0</v>
      </c>
      <c r="DH116" s="0" t="n">
        <v>0</v>
      </c>
      <c r="DI116" s="0" t="n">
        <v>0</v>
      </c>
      <c r="DJ116" s="0" t="n">
        <v>1</v>
      </c>
      <c r="DK116" s="0" t="n">
        <v>0</v>
      </c>
      <c r="DL116" s="0" t="n">
        <v>0</v>
      </c>
      <c r="DM116" s="0" t="n">
        <v>0</v>
      </c>
      <c r="DN116" s="0" t="n">
        <v>0</v>
      </c>
      <c r="DO116" s="0" t="n">
        <v>0</v>
      </c>
      <c r="DP116" s="0" t="n">
        <v>0</v>
      </c>
      <c r="DQ116" s="0" t="n">
        <v>0</v>
      </c>
      <c r="DR116" s="0" t="n">
        <v>1</v>
      </c>
      <c r="DS116" s="0" t="n">
        <v>4</v>
      </c>
      <c r="DT116" s="0" t="n">
        <v>0</v>
      </c>
      <c r="DU116" s="0" t="n">
        <v>0</v>
      </c>
      <c r="DV116" s="0" t="n">
        <v>0</v>
      </c>
      <c r="DW116" s="0" t="n">
        <v>0</v>
      </c>
      <c r="DX116" s="0" t="n">
        <v>9</v>
      </c>
      <c r="DY116" s="0" t="n">
        <v>0</v>
      </c>
      <c r="DZ116" s="0" t="n">
        <v>0</v>
      </c>
      <c r="EA116" s="0" t="n">
        <v>0</v>
      </c>
      <c r="EB116" s="0" t="n">
        <v>0</v>
      </c>
      <c r="EC116" s="0" t="n">
        <v>0</v>
      </c>
      <c r="ED116" s="0" t="n">
        <v>0</v>
      </c>
      <c r="EE116" s="0" t="n">
        <v>0</v>
      </c>
      <c r="EF116" s="0" t="n">
        <v>0</v>
      </c>
      <c r="EG116" s="0" t="n">
        <v>0</v>
      </c>
      <c r="EH116" s="0" t="n">
        <v>0</v>
      </c>
      <c r="EI116" s="0" t="n">
        <v>0</v>
      </c>
      <c r="EJ116" s="0" t="n">
        <v>0</v>
      </c>
      <c r="EK116" s="0" t="n">
        <v>0</v>
      </c>
      <c r="EL116" s="0" t="n">
        <v>1</v>
      </c>
      <c r="EM116" s="0" t="n">
        <v>0</v>
      </c>
      <c r="EN116" s="0" t="n">
        <v>0</v>
      </c>
      <c r="EO116" s="0" t="n">
        <v>0</v>
      </c>
      <c r="EP116" s="0" t="n">
        <v>0</v>
      </c>
      <c r="EQ116" s="0" t="n">
        <v>0</v>
      </c>
      <c r="ER116" s="0" t="n">
        <v>5</v>
      </c>
      <c r="ES116" s="0" t="n">
        <v>2</v>
      </c>
      <c r="ET116" s="0" t="n">
        <v>0</v>
      </c>
      <c r="EU116" s="0" t="n">
        <v>0</v>
      </c>
      <c r="EV116" s="0" t="n">
        <v>0</v>
      </c>
      <c r="EW116" s="0" t="n">
        <v>0</v>
      </c>
      <c r="EX116" s="0" t="n">
        <v>1</v>
      </c>
      <c r="EY116" s="0" t="n">
        <v>0</v>
      </c>
      <c r="EZ116" s="0" t="n">
        <v>0</v>
      </c>
      <c r="FA116" s="0" t="n">
        <v>0</v>
      </c>
      <c r="FB116" s="0" t="n">
        <v>0</v>
      </c>
      <c r="FC116" s="0" t="n">
        <v>1</v>
      </c>
      <c r="FD116" s="0" t="n">
        <v>0</v>
      </c>
      <c r="FE116" s="0" t="n">
        <v>4</v>
      </c>
      <c r="FF116" s="0" t="n">
        <v>0</v>
      </c>
      <c r="FG116" s="0" t="n">
        <v>0</v>
      </c>
      <c r="FH116" s="0" t="n">
        <v>4</v>
      </c>
      <c r="FI116" s="0" t="n">
        <v>1</v>
      </c>
      <c r="FJ116" s="0" t="n">
        <v>0</v>
      </c>
      <c r="FK116" s="0" t="n">
        <v>8</v>
      </c>
      <c r="FL116" s="0" t="n">
        <v>0</v>
      </c>
      <c r="FM116" s="0" t="n">
        <v>6</v>
      </c>
      <c r="FN116" s="0" t="n">
        <v>0</v>
      </c>
      <c r="FO116" s="0" t="n">
        <v>0</v>
      </c>
      <c r="FP116" s="0" t="n">
        <v>0</v>
      </c>
      <c r="FQ116" s="0" t="n">
        <v>0</v>
      </c>
      <c r="FR116" s="0" t="n">
        <v>0</v>
      </c>
      <c r="FS116" s="0" t="n">
        <v>0</v>
      </c>
      <c r="FT116" s="0" t="n">
        <v>0</v>
      </c>
      <c r="FU116" s="0" t="n">
        <v>0</v>
      </c>
      <c r="FV116" s="0" t="n">
        <v>5</v>
      </c>
      <c r="FW116" s="0" t="n">
        <v>6</v>
      </c>
      <c r="FX116" s="0" t="n">
        <v>4</v>
      </c>
      <c r="FY116" s="0" t="n">
        <v>2</v>
      </c>
      <c r="FZ116" s="0" t="n">
        <v>0</v>
      </c>
      <c r="GA116" s="0" t="n">
        <v>0</v>
      </c>
      <c r="GB116" s="0" t="n">
        <v>0</v>
      </c>
      <c r="GC116" s="0" t="n">
        <v>1</v>
      </c>
      <c r="GD116" s="0" t="n">
        <v>0</v>
      </c>
      <c r="GE116" s="0" t="n">
        <v>0</v>
      </c>
      <c r="GF116" s="0" t="n">
        <v>4</v>
      </c>
      <c r="GG116" s="0" t="n">
        <v>0</v>
      </c>
      <c r="GH116" s="0" t="n">
        <v>0</v>
      </c>
      <c r="GI116" s="0" t="n">
        <v>0</v>
      </c>
      <c r="GJ116" s="0" t="n">
        <v>0</v>
      </c>
      <c r="GK116" s="0" t="n">
        <v>0</v>
      </c>
      <c r="GL116" s="0" t="n">
        <v>6</v>
      </c>
      <c r="GM116" s="0" t="n">
        <v>0</v>
      </c>
      <c r="GN116" s="0" t="n">
        <v>2</v>
      </c>
      <c r="GO116" s="0" t="n">
        <v>0</v>
      </c>
      <c r="GP116" s="0" t="n">
        <v>0</v>
      </c>
      <c r="GQ116" s="0" t="n">
        <v>0</v>
      </c>
    </row>
    <row r="117" customFormat="false" ht="12" hidden="false" customHeight="false" outlineLevel="0" collapsed="false">
      <c r="A117" s="0" t="n">
        <v>0</v>
      </c>
      <c r="B117" s="0" t="n">
        <v>0</v>
      </c>
      <c r="C117" s="0" t="n">
        <v>0</v>
      </c>
      <c r="D117" s="0" t="n">
        <v>0</v>
      </c>
      <c r="E117" s="0" t="n">
        <v>0</v>
      </c>
      <c r="F117" s="0" t="n">
        <v>2</v>
      </c>
      <c r="G117" s="0" t="n">
        <v>1</v>
      </c>
      <c r="H117" s="0" t="n">
        <v>0</v>
      </c>
      <c r="I117" s="0" t="n">
        <v>2</v>
      </c>
      <c r="J117" s="0" t="n">
        <v>0</v>
      </c>
      <c r="K117" s="0" t="n">
        <v>2</v>
      </c>
      <c r="L117" s="0" t="n">
        <v>0</v>
      </c>
      <c r="M117" s="0" t="n">
        <v>5</v>
      </c>
      <c r="N117" s="0" t="n">
        <v>9</v>
      </c>
      <c r="O117" s="0" t="n">
        <v>1</v>
      </c>
      <c r="P117" s="0" t="n">
        <v>1</v>
      </c>
      <c r="Q117" s="0" t="n">
        <v>0</v>
      </c>
      <c r="R117" s="0" t="n">
        <v>2</v>
      </c>
      <c r="S117" s="0" t="n">
        <v>1</v>
      </c>
      <c r="T117" s="0" t="n">
        <v>0</v>
      </c>
      <c r="U117" s="0" t="n">
        <v>0</v>
      </c>
      <c r="V117" s="0" t="n">
        <v>5</v>
      </c>
      <c r="W117" s="0" t="n">
        <v>7</v>
      </c>
      <c r="X117" s="0" t="n">
        <v>0</v>
      </c>
      <c r="Y117" s="0" t="n">
        <v>0</v>
      </c>
      <c r="Z117" s="0" t="n">
        <v>1</v>
      </c>
      <c r="AA117" s="0" t="n">
        <v>0</v>
      </c>
      <c r="AB117" s="0" t="n">
        <v>0</v>
      </c>
      <c r="AC117" s="0" t="n">
        <v>0</v>
      </c>
      <c r="AD117" s="0" t="n">
        <v>0</v>
      </c>
      <c r="AE117" s="0" t="n">
        <v>0</v>
      </c>
      <c r="AF117" s="0" t="n">
        <v>2</v>
      </c>
      <c r="AG117" s="0" t="n">
        <v>0</v>
      </c>
      <c r="AH117" s="0" t="n">
        <v>0</v>
      </c>
      <c r="AI117" s="0" t="n">
        <v>0</v>
      </c>
      <c r="AJ117" s="0" t="n">
        <v>1</v>
      </c>
      <c r="AK117" s="0" t="n">
        <v>1</v>
      </c>
      <c r="AL117" s="0" t="n">
        <v>1</v>
      </c>
      <c r="AM117" s="0" t="n">
        <v>1</v>
      </c>
      <c r="AN117" s="0" t="n">
        <v>5</v>
      </c>
      <c r="AO117" s="0" t="n">
        <v>3</v>
      </c>
      <c r="AP117" s="0" t="n">
        <v>7</v>
      </c>
      <c r="AQ117" s="0" t="n">
        <v>2</v>
      </c>
      <c r="AR117" s="0" t="n">
        <v>0</v>
      </c>
      <c r="AS117" s="0" t="n">
        <v>1</v>
      </c>
      <c r="AT117" s="0" t="n">
        <v>0</v>
      </c>
      <c r="AU117" s="0" t="n">
        <v>5</v>
      </c>
      <c r="AV117" s="0" t="n">
        <v>5</v>
      </c>
      <c r="AW117" s="0" t="n">
        <v>7</v>
      </c>
      <c r="AX117" s="0" t="n">
        <v>6</v>
      </c>
      <c r="AY117" s="0" t="n">
        <v>3</v>
      </c>
      <c r="AZ117" s="0" t="n">
        <v>2</v>
      </c>
      <c r="BA117" s="0" t="n">
        <v>5</v>
      </c>
      <c r="BB117" s="0" t="n">
        <v>2</v>
      </c>
      <c r="BC117" s="0" t="n">
        <v>3</v>
      </c>
      <c r="BD117" s="0" t="n">
        <v>2</v>
      </c>
      <c r="BE117" s="0" t="n">
        <v>1</v>
      </c>
      <c r="BF117" s="0" t="n">
        <v>1</v>
      </c>
      <c r="BG117" s="0" t="n">
        <v>0</v>
      </c>
      <c r="BH117" s="0" t="n">
        <v>0</v>
      </c>
      <c r="BI117" s="0" t="n">
        <v>4</v>
      </c>
      <c r="BJ117" s="0" t="n">
        <v>1</v>
      </c>
      <c r="BK117" s="0" t="n">
        <v>2</v>
      </c>
      <c r="BL117" s="0" t="n">
        <v>5</v>
      </c>
      <c r="BM117" s="0" t="n">
        <v>0</v>
      </c>
      <c r="BN117" s="0" t="n">
        <v>4</v>
      </c>
      <c r="BO117" s="0" t="n">
        <v>2</v>
      </c>
      <c r="BP117" s="0" t="n">
        <v>3</v>
      </c>
      <c r="BQ117" s="0" t="n">
        <v>0</v>
      </c>
      <c r="BR117" s="0" t="n">
        <v>1</v>
      </c>
      <c r="BS117" s="0" t="n">
        <v>0</v>
      </c>
      <c r="BT117" s="0" t="n">
        <v>2</v>
      </c>
      <c r="BU117" s="0" t="n">
        <v>2</v>
      </c>
      <c r="BV117" s="0" t="n">
        <v>1</v>
      </c>
      <c r="BW117" s="0" t="n">
        <v>4</v>
      </c>
      <c r="BX117" s="0" t="n">
        <v>2</v>
      </c>
      <c r="BY117" s="0" t="n">
        <v>3</v>
      </c>
      <c r="BZ117" s="0" t="n">
        <v>1</v>
      </c>
      <c r="CA117" s="0" t="n">
        <v>0</v>
      </c>
      <c r="CB117" s="0" t="n">
        <v>4</v>
      </c>
      <c r="CC117" s="0" t="n">
        <v>0</v>
      </c>
      <c r="CD117" s="0" t="n">
        <v>1</v>
      </c>
      <c r="CE117" s="0" t="n">
        <v>5</v>
      </c>
      <c r="CF117" s="0" t="n">
        <v>2</v>
      </c>
      <c r="CG117" s="0" t="n">
        <v>1</v>
      </c>
      <c r="CH117" s="0" t="n">
        <v>4</v>
      </c>
      <c r="CI117" s="0" t="n">
        <v>2</v>
      </c>
      <c r="CJ117" s="0" t="n">
        <v>0</v>
      </c>
      <c r="CK117" s="0" t="n">
        <v>5</v>
      </c>
      <c r="CL117" s="0" t="n">
        <v>0</v>
      </c>
      <c r="CM117" s="0" t="n">
        <v>0</v>
      </c>
      <c r="CN117" s="0" t="n">
        <v>1</v>
      </c>
      <c r="CO117" s="0" t="n">
        <v>2</v>
      </c>
      <c r="CP117" s="0" t="n">
        <v>1</v>
      </c>
      <c r="CQ117" s="0" t="n">
        <v>2</v>
      </c>
      <c r="CR117" s="0" t="n">
        <v>2</v>
      </c>
      <c r="CS117" s="0" t="n">
        <v>0</v>
      </c>
      <c r="CT117" s="0" t="n">
        <v>1</v>
      </c>
      <c r="CU117" s="0" t="n">
        <v>0</v>
      </c>
      <c r="CV117" s="0" t="n">
        <v>4</v>
      </c>
      <c r="CW117" s="0" t="n">
        <v>0</v>
      </c>
      <c r="CX117" s="0" t="n">
        <v>0</v>
      </c>
      <c r="CY117" s="0" t="n">
        <v>4</v>
      </c>
      <c r="CZ117" s="0" t="n">
        <v>0</v>
      </c>
      <c r="DA117" s="0" t="n">
        <v>3</v>
      </c>
      <c r="DB117" s="0" t="n">
        <v>0</v>
      </c>
      <c r="DC117" s="0" t="n">
        <v>0</v>
      </c>
      <c r="DD117" s="0" t="n">
        <v>0</v>
      </c>
      <c r="DE117" s="0" t="n">
        <v>0</v>
      </c>
      <c r="DF117" s="0" t="n">
        <v>1</v>
      </c>
      <c r="DG117" s="0" t="n">
        <v>1</v>
      </c>
      <c r="DH117" s="0" t="n">
        <v>0</v>
      </c>
      <c r="DI117" s="0" t="n">
        <v>0</v>
      </c>
      <c r="DJ117" s="0" t="n">
        <v>0</v>
      </c>
      <c r="DK117" s="0" t="n">
        <v>9</v>
      </c>
      <c r="DL117" s="0" t="n">
        <v>1</v>
      </c>
      <c r="DM117" s="0" t="n">
        <v>4</v>
      </c>
      <c r="DN117" s="0" t="n">
        <v>0</v>
      </c>
      <c r="DO117" s="0" t="n">
        <v>1</v>
      </c>
      <c r="DP117" s="0" t="n">
        <v>9</v>
      </c>
      <c r="DQ117" s="0" t="n">
        <v>1</v>
      </c>
      <c r="DR117" s="0" t="n">
        <v>4</v>
      </c>
      <c r="DS117" s="0" t="n">
        <v>0</v>
      </c>
      <c r="DT117" s="0" t="n">
        <v>5</v>
      </c>
      <c r="DU117" s="0" t="n">
        <v>0</v>
      </c>
      <c r="DV117" s="0" t="n">
        <v>0</v>
      </c>
      <c r="DW117" s="0" t="n">
        <v>0</v>
      </c>
      <c r="DX117" s="0" t="n">
        <v>5</v>
      </c>
      <c r="DY117" s="0" t="n">
        <v>0</v>
      </c>
      <c r="DZ117" s="0" t="n">
        <v>0</v>
      </c>
      <c r="EA117" s="0" t="n">
        <v>0</v>
      </c>
      <c r="EB117" s="0" t="n">
        <v>3</v>
      </c>
      <c r="EC117" s="0" t="n">
        <v>0</v>
      </c>
      <c r="ED117" s="0" t="n">
        <v>0</v>
      </c>
      <c r="EE117" s="0" t="n">
        <v>0</v>
      </c>
      <c r="EF117" s="0" t="n">
        <v>0</v>
      </c>
      <c r="EG117" s="0" t="n">
        <v>0</v>
      </c>
      <c r="EH117" s="0" t="n">
        <v>1</v>
      </c>
      <c r="EI117" s="0" t="n">
        <v>0</v>
      </c>
      <c r="EJ117" s="0" t="n">
        <v>2</v>
      </c>
      <c r="EK117" s="0" t="n">
        <v>0</v>
      </c>
      <c r="EL117" s="0" t="n">
        <v>1</v>
      </c>
      <c r="EM117" s="0" t="n">
        <v>0</v>
      </c>
      <c r="EN117" s="0" t="n">
        <v>6</v>
      </c>
      <c r="EO117" s="0" t="n">
        <v>0</v>
      </c>
      <c r="EP117" s="0" t="n">
        <v>4</v>
      </c>
      <c r="EQ117" s="0" t="n">
        <v>0</v>
      </c>
      <c r="ER117" s="0" t="n">
        <v>0</v>
      </c>
      <c r="ES117" s="0" t="n">
        <v>0</v>
      </c>
      <c r="ET117" s="0" t="n">
        <v>0</v>
      </c>
      <c r="EU117" s="0" t="n">
        <v>0</v>
      </c>
      <c r="EV117" s="0" t="n">
        <v>3</v>
      </c>
      <c r="EW117" s="0" t="n">
        <v>0</v>
      </c>
      <c r="EX117" s="0" t="n">
        <v>1</v>
      </c>
      <c r="EY117" s="0" t="n">
        <v>0</v>
      </c>
      <c r="EZ117" s="0" t="n">
        <v>0</v>
      </c>
      <c r="FA117" s="0" t="n">
        <v>3</v>
      </c>
      <c r="FB117" s="0" t="n">
        <v>0</v>
      </c>
      <c r="FC117" s="0" t="n">
        <v>1</v>
      </c>
      <c r="FD117" s="0" t="n">
        <v>0</v>
      </c>
      <c r="FE117" s="0" t="n">
        <v>2</v>
      </c>
      <c r="FF117" s="0" t="n">
        <v>0</v>
      </c>
      <c r="FG117" s="0" t="n">
        <v>0</v>
      </c>
      <c r="FH117" s="0" t="n">
        <v>2</v>
      </c>
      <c r="FI117" s="0" t="n">
        <v>4</v>
      </c>
      <c r="FJ117" s="0" t="n">
        <v>0</v>
      </c>
      <c r="FK117" s="0" t="n">
        <v>9</v>
      </c>
      <c r="FL117" s="0" t="n">
        <v>3</v>
      </c>
      <c r="FM117" s="0" t="n">
        <v>0</v>
      </c>
      <c r="FN117" s="0" t="n">
        <v>1</v>
      </c>
      <c r="FO117" s="0" t="n">
        <v>5</v>
      </c>
      <c r="FP117" s="0" t="n">
        <v>0</v>
      </c>
      <c r="FQ117" s="0" t="n">
        <v>4</v>
      </c>
      <c r="FR117" s="0" t="n">
        <v>2</v>
      </c>
      <c r="FS117" s="0" t="n">
        <v>2</v>
      </c>
      <c r="FT117" s="0" t="n">
        <v>9</v>
      </c>
      <c r="FU117" s="0" t="n">
        <v>1</v>
      </c>
      <c r="FV117" s="0" t="n">
        <v>2</v>
      </c>
      <c r="FW117" s="0" t="n">
        <v>0</v>
      </c>
      <c r="FX117" s="0" t="n">
        <v>2</v>
      </c>
      <c r="FY117" s="0" t="n">
        <v>0</v>
      </c>
      <c r="FZ117" s="0" t="n">
        <v>2</v>
      </c>
      <c r="GA117" s="0" t="n">
        <v>2</v>
      </c>
      <c r="GB117" s="0" t="n">
        <v>5</v>
      </c>
      <c r="GC117" s="0" t="n">
        <v>3</v>
      </c>
      <c r="GD117" s="0" t="n">
        <v>1</v>
      </c>
      <c r="GE117" s="0" t="n">
        <v>0</v>
      </c>
      <c r="GF117" s="0" t="n">
        <v>4</v>
      </c>
      <c r="GG117" s="0" t="n">
        <v>0</v>
      </c>
      <c r="GH117" s="0" t="n">
        <v>0</v>
      </c>
      <c r="GI117" s="0" t="n">
        <v>3</v>
      </c>
      <c r="GJ117" s="0" t="n">
        <v>1</v>
      </c>
      <c r="GK117" s="0" t="n">
        <v>0</v>
      </c>
      <c r="GL117" s="0" t="n">
        <v>1</v>
      </c>
      <c r="GM117" s="0" t="n">
        <v>3</v>
      </c>
      <c r="GN117" s="0" t="n">
        <v>0</v>
      </c>
      <c r="GO117" s="0" t="n">
        <v>1</v>
      </c>
      <c r="GP117" s="0" t="n">
        <v>0</v>
      </c>
      <c r="GQ117" s="0" t="n">
        <v>4</v>
      </c>
    </row>
    <row r="118" customFormat="false" ht="12" hidden="false" customHeight="false" outlineLevel="0" collapsed="false">
      <c r="A118" s="0" t="n">
        <v>5</v>
      </c>
      <c r="B118" s="0" t="n">
        <v>0</v>
      </c>
      <c r="C118" s="0" t="n">
        <v>0</v>
      </c>
      <c r="D118" s="0" t="n">
        <v>0</v>
      </c>
      <c r="E118" s="0" t="n">
        <v>0</v>
      </c>
      <c r="F118" s="0" t="n">
        <v>2</v>
      </c>
      <c r="G118" s="0" t="n">
        <v>0</v>
      </c>
      <c r="H118" s="0" t="n">
        <v>0</v>
      </c>
      <c r="I118" s="0" t="n">
        <v>4</v>
      </c>
      <c r="J118" s="0" t="n">
        <v>0</v>
      </c>
      <c r="K118" s="0" t="n">
        <v>0</v>
      </c>
      <c r="L118" s="0" t="n">
        <v>0</v>
      </c>
      <c r="M118" s="0" t="n">
        <v>8</v>
      </c>
      <c r="N118" s="0" t="n">
        <v>0</v>
      </c>
      <c r="O118" s="0" t="n">
        <v>0</v>
      </c>
      <c r="P118" s="0" t="n">
        <v>0</v>
      </c>
      <c r="Q118" s="0" t="n">
        <v>0</v>
      </c>
      <c r="R118" s="0" t="n">
        <v>1</v>
      </c>
      <c r="S118" s="0" t="n">
        <v>0</v>
      </c>
      <c r="T118" s="0" t="n">
        <v>0</v>
      </c>
      <c r="U118" s="0" t="n">
        <v>0</v>
      </c>
      <c r="V118" s="0" t="n">
        <v>1</v>
      </c>
      <c r="W118" s="0" t="n">
        <v>0</v>
      </c>
      <c r="X118" s="0" t="n">
        <v>6</v>
      </c>
      <c r="Y118" s="0" t="n">
        <v>0</v>
      </c>
      <c r="Z118" s="0" t="n">
        <v>0</v>
      </c>
      <c r="AA118" s="0" t="n">
        <v>0</v>
      </c>
      <c r="AB118" s="0" t="n">
        <v>0</v>
      </c>
      <c r="AC118" s="0" t="n">
        <v>0</v>
      </c>
      <c r="AD118" s="0" t="n">
        <v>0</v>
      </c>
      <c r="AE118" s="0" t="n">
        <v>0</v>
      </c>
      <c r="AF118" s="0" t="n">
        <v>0</v>
      </c>
      <c r="AG118" s="0" t="n">
        <v>0</v>
      </c>
      <c r="AH118" s="0" t="n">
        <v>4</v>
      </c>
      <c r="AI118" s="0" t="n">
        <v>0</v>
      </c>
      <c r="AJ118" s="0" t="n">
        <v>0</v>
      </c>
      <c r="AK118" s="0" t="n">
        <v>1</v>
      </c>
      <c r="AL118" s="0" t="n">
        <v>3</v>
      </c>
      <c r="AM118" s="0" t="n">
        <v>0</v>
      </c>
      <c r="AN118" s="0" t="n">
        <v>2</v>
      </c>
      <c r="AO118" s="0" t="n">
        <v>0</v>
      </c>
      <c r="AP118" s="0" t="n">
        <v>1</v>
      </c>
      <c r="AQ118" s="0" t="n">
        <v>1</v>
      </c>
      <c r="AR118" s="0" t="n">
        <v>0</v>
      </c>
      <c r="AS118" s="0" t="n">
        <v>1</v>
      </c>
      <c r="AT118" s="0" t="n">
        <v>0</v>
      </c>
      <c r="AU118" s="0" t="n">
        <v>5</v>
      </c>
      <c r="AV118" s="0" t="n">
        <v>1</v>
      </c>
      <c r="AW118" s="0" t="n">
        <v>6</v>
      </c>
      <c r="AX118" s="0" t="n">
        <v>0</v>
      </c>
      <c r="AY118" s="0" t="n">
        <v>0</v>
      </c>
      <c r="AZ118" s="0" t="n">
        <v>0</v>
      </c>
      <c r="BA118" s="0" t="n">
        <v>1</v>
      </c>
      <c r="BB118" s="0" t="n">
        <v>0</v>
      </c>
      <c r="BC118" s="0" t="n">
        <v>4</v>
      </c>
      <c r="BD118" s="0" t="n">
        <v>0</v>
      </c>
      <c r="BE118" s="0" t="n">
        <v>0</v>
      </c>
      <c r="BF118" s="0" t="n">
        <v>0</v>
      </c>
      <c r="BG118" s="0" t="n">
        <v>1</v>
      </c>
      <c r="BH118" s="0" t="n">
        <v>3</v>
      </c>
      <c r="BI118" s="0" t="n">
        <v>1</v>
      </c>
      <c r="BJ118" s="0" t="n">
        <v>1</v>
      </c>
      <c r="BK118" s="0" t="n">
        <v>2</v>
      </c>
      <c r="BL118" s="0" t="n">
        <v>1</v>
      </c>
      <c r="BM118" s="0" t="n">
        <v>5</v>
      </c>
      <c r="BN118" s="0" t="n">
        <v>6</v>
      </c>
      <c r="BO118" s="0" t="n">
        <v>2</v>
      </c>
      <c r="BP118" s="0" t="n">
        <v>6</v>
      </c>
      <c r="BQ118" s="0" t="n">
        <v>1</v>
      </c>
      <c r="BR118" s="0" t="n">
        <v>0</v>
      </c>
      <c r="BS118" s="0" t="n">
        <v>1</v>
      </c>
      <c r="BT118" s="0" t="n">
        <v>1</v>
      </c>
      <c r="BU118" s="0" t="n">
        <v>0</v>
      </c>
      <c r="BV118" s="0" t="n">
        <v>0</v>
      </c>
      <c r="BW118" s="0" t="n">
        <v>2</v>
      </c>
      <c r="BX118" s="0" t="n">
        <v>1</v>
      </c>
      <c r="BY118" s="0" t="n">
        <v>0</v>
      </c>
      <c r="BZ118" s="0" t="n">
        <v>0</v>
      </c>
      <c r="CA118" s="0" t="n">
        <v>0</v>
      </c>
      <c r="CB118" s="0" t="n">
        <v>0</v>
      </c>
      <c r="CC118" s="0" t="n">
        <v>1</v>
      </c>
      <c r="CD118" s="0" t="n">
        <v>0</v>
      </c>
      <c r="CE118" s="0" t="n">
        <v>4</v>
      </c>
      <c r="CF118" s="0" t="n">
        <v>2</v>
      </c>
      <c r="CG118" s="0" t="n">
        <v>3</v>
      </c>
      <c r="CH118" s="0" t="n">
        <v>2</v>
      </c>
      <c r="CI118" s="0" t="n">
        <v>1</v>
      </c>
      <c r="CJ118" s="0" t="n">
        <v>0</v>
      </c>
      <c r="CK118" s="0" t="n">
        <v>0</v>
      </c>
      <c r="CL118" s="0" t="n">
        <v>0</v>
      </c>
      <c r="CM118" s="0" t="n">
        <v>0</v>
      </c>
      <c r="CN118" s="0" t="n">
        <v>1</v>
      </c>
      <c r="CO118" s="0" t="n">
        <v>2</v>
      </c>
      <c r="CP118" s="0" t="n">
        <v>1</v>
      </c>
      <c r="CQ118" s="0" t="n">
        <v>1</v>
      </c>
      <c r="CR118" s="0" t="n">
        <v>4</v>
      </c>
      <c r="CS118" s="0" t="n">
        <v>0</v>
      </c>
      <c r="CT118" s="0" t="n">
        <v>0</v>
      </c>
      <c r="CU118" s="0" t="n">
        <v>0</v>
      </c>
      <c r="CV118" s="0" t="n">
        <v>0</v>
      </c>
      <c r="CW118" s="0" t="n">
        <v>0</v>
      </c>
      <c r="CX118" s="0" t="n">
        <v>0</v>
      </c>
      <c r="CY118" s="0" t="n">
        <v>1</v>
      </c>
      <c r="CZ118" s="0" t="n">
        <v>1</v>
      </c>
      <c r="DA118" s="0" t="n">
        <v>1</v>
      </c>
      <c r="DB118" s="0" t="n">
        <v>0</v>
      </c>
      <c r="DC118" s="0" t="n">
        <v>0</v>
      </c>
      <c r="DD118" s="0" t="n">
        <v>0</v>
      </c>
      <c r="DE118" s="0" t="n">
        <v>0</v>
      </c>
      <c r="DF118" s="0" t="n">
        <v>0</v>
      </c>
      <c r="DG118" s="0" t="n">
        <v>1</v>
      </c>
      <c r="DH118" s="0" t="n">
        <v>0</v>
      </c>
      <c r="DI118" s="0" t="n">
        <v>0</v>
      </c>
      <c r="DJ118" s="0" t="n">
        <v>1</v>
      </c>
      <c r="DK118" s="0" t="n">
        <v>0</v>
      </c>
      <c r="DL118" s="0" t="n">
        <v>0</v>
      </c>
      <c r="DM118" s="0" t="n">
        <v>0</v>
      </c>
      <c r="DN118" s="0" t="n">
        <v>0</v>
      </c>
      <c r="DO118" s="0" t="n">
        <v>0</v>
      </c>
      <c r="DP118" s="0" t="n">
        <v>0</v>
      </c>
      <c r="DQ118" s="0" t="n">
        <v>0</v>
      </c>
      <c r="DR118" s="0" t="n">
        <v>2</v>
      </c>
      <c r="DS118" s="0" t="n">
        <v>0</v>
      </c>
      <c r="DT118" s="0" t="n">
        <v>4</v>
      </c>
      <c r="DU118" s="0" t="n">
        <v>0</v>
      </c>
      <c r="DV118" s="0" t="n">
        <v>0</v>
      </c>
      <c r="DW118" s="0" t="n">
        <v>0</v>
      </c>
      <c r="DX118" s="0" t="n">
        <v>0</v>
      </c>
      <c r="DY118" s="0" t="n">
        <v>0</v>
      </c>
      <c r="DZ118" s="0" t="n">
        <v>0</v>
      </c>
      <c r="EA118" s="0" t="n">
        <v>0</v>
      </c>
      <c r="EB118" s="0" t="n">
        <v>1</v>
      </c>
      <c r="EC118" s="0" t="n">
        <v>0</v>
      </c>
      <c r="ED118" s="0" t="n">
        <v>0</v>
      </c>
      <c r="EE118" s="0" t="n">
        <v>0</v>
      </c>
      <c r="EF118" s="0" t="n">
        <v>0</v>
      </c>
      <c r="EG118" s="0" t="n">
        <v>0</v>
      </c>
      <c r="EH118" s="0" t="n">
        <v>0</v>
      </c>
      <c r="EI118" s="0" t="n">
        <v>0</v>
      </c>
      <c r="EJ118" s="0" t="n">
        <v>0</v>
      </c>
      <c r="EK118" s="0" t="n">
        <v>0</v>
      </c>
      <c r="EL118" s="0" t="n">
        <v>0</v>
      </c>
      <c r="EM118" s="0" t="n">
        <v>0</v>
      </c>
      <c r="EN118" s="0" t="n">
        <v>4</v>
      </c>
      <c r="EO118" s="0" t="n">
        <v>0</v>
      </c>
      <c r="EP118" s="0" t="n">
        <v>1</v>
      </c>
      <c r="EQ118" s="0" t="n">
        <v>1</v>
      </c>
      <c r="ER118" s="0" t="n">
        <v>0</v>
      </c>
      <c r="ES118" s="0" t="n">
        <v>0</v>
      </c>
      <c r="ET118" s="0" t="n">
        <v>0</v>
      </c>
      <c r="EU118" s="0" t="n">
        <v>0</v>
      </c>
      <c r="EV118" s="0" t="n">
        <v>3</v>
      </c>
      <c r="EW118" s="0" t="n">
        <v>0</v>
      </c>
      <c r="EX118" s="0" t="n">
        <v>1</v>
      </c>
      <c r="EY118" s="0" t="n">
        <v>0</v>
      </c>
      <c r="EZ118" s="0" t="n">
        <v>0</v>
      </c>
      <c r="FA118" s="0" t="n">
        <v>0</v>
      </c>
      <c r="FB118" s="0" t="n">
        <v>1</v>
      </c>
      <c r="FC118" s="0" t="n">
        <v>0</v>
      </c>
      <c r="FD118" s="0" t="n">
        <v>0</v>
      </c>
      <c r="FE118" s="0" t="n">
        <v>2</v>
      </c>
      <c r="FF118" s="0" t="n">
        <v>1</v>
      </c>
      <c r="FG118" s="0" t="n">
        <v>0</v>
      </c>
      <c r="FH118" s="0" t="n">
        <v>0</v>
      </c>
      <c r="FI118" s="0" t="n">
        <v>2</v>
      </c>
      <c r="FJ118" s="0" t="n">
        <v>1</v>
      </c>
      <c r="FK118" s="0" t="n">
        <v>3</v>
      </c>
      <c r="FL118" s="0" t="n">
        <v>0</v>
      </c>
      <c r="FM118" s="0" t="n">
        <v>1</v>
      </c>
      <c r="FN118" s="0" t="n">
        <v>1</v>
      </c>
      <c r="FO118" s="0" t="n">
        <v>1</v>
      </c>
      <c r="FP118" s="0" t="n">
        <v>0</v>
      </c>
      <c r="FQ118" s="0" t="n">
        <v>0</v>
      </c>
      <c r="FR118" s="0" t="n">
        <v>0</v>
      </c>
      <c r="FS118" s="0" t="n">
        <v>2</v>
      </c>
      <c r="FT118" s="0" t="n">
        <v>0</v>
      </c>
      <c r="FU118" s="0" t="n">
        <v>1</v>
      </c>
      <c r="FV118" s="0" t="n">
        <v>0</v>
      </c>
      <c r="FW118" s="0" t="n">
        <v>0</v>
      </c>
      <c r="FX118" s="0" t="n">
        <v>3</v>
      </c>
      <c r="FY118" s="0" t="n">
        <v>0</v>
      </c>
      <c r="FZ118" s="0" t="n">
        <v>1</v>
      </c>
      <c r="GA118" s="0" t="n">
        <v>0</v>
      </c>
      <c r="GB118" s="0" t="n">
        <v>1</v>
      </c>
      <c r="GC118" s="0" t="n">
        <v>1</v>
      </c>
      <c r="GD118" s="0" t="n">
        <v>1</v>
      </c>
      <c r="GE118" s="0" t="n">
        <v>0</v>
      </c>
      <c r="GF118" s="0" t="n">
        <v>0</v>
      </c>
      <c r="GG118" s="0" t="n">
        <v>0</v>
      </c>
      <c r="GH118" s="0" t="n">
        <v>2</v>
      </c>
      <c r="GI118" s="0" t="n">
        <v>0</v>
      </c>
      <c r="GJ118" s="0" t="n">
        <v>8</v>
      </c>
      <c r="GK118" s="0" t="n">
        <v>0</v>
      </c>
      <c r="GL118" s="0" t="n">
        <v>1</v>
      </c>
      <c r="GM118" s="0" t="n">
        <v>1</v>
      </c>
      <c r="GN118" s="0" t="n">
        <v>0</v>
      </c>
      <c r="GO118" s="0" t="n">
        <v>0</v>
      </c>
      <c r="GP118" s="0" t="n">
        <v>0</v>
      </c>
      <c r="GQ118" s="0" t="n">
        <v>1</v>
      </c>
    </row>
    <row r="119" customFormat="false" ht="12" hidden="false" customHeight="false" outlineLevel="0" collapsed="false">
      <c r="A119" s="0" t="n">
        <v>5</v>
      </c>
      <c r="B119" s="0" t="n">
        <v>0</v>
      </c>
      <c r="C119" s="0" t="n">
        <v>0</v>
      </c>
      <c r="D119" s="0" t="n">
        <v>0</v>
      </c>
      <c r="E119" s="0" t="n">
        <v>0</v>
      </c>
      <c r="F119" s="0" t="n">
        <v>0</v>
      </c>
      <c r="G119" s="0" t="n">
        <v>0</v>
      </c>
      <c r="H119" s="0" t="n">
        <v>0</v>
      </c>
      <c r="I119" s="0" t="n">
        <v>0</v>
      </c>
      <c r="J119" s="0" t="n">
        <v>0</v>
      </c>
      <c r="K119" s="0" t="n">
        <v>0</v>
      </c>
      <c r="L119" s="0" t="n">
        <v>0</v>
      </c>
      <c r="M119" s="0" t="n">
        <v>2</v>
      </c>
      <c r="N119" s="0" t="n">
        <v>1</v>
      </c>
      <c r="O119" s="0" t="n">
        <v>2</v>
      </c>
      <c r="P119" s="0" t="n">
        <v>0</v>
      </c>
      <c r="Q119" s="0" t="n">
        <v>0</v>
      </c>
      <c r="R119" s="0" t="n">
        <v>3</v>
      </c>
      <c r="S119" s="0" t="n">
        <v>1</v>
      </c>
      <c r="T119" s="0" t="n">
        <v>0</v>
      </c>
      <c r="U119" s="0" t="n">
        <v>4</v>
      </c>
      <c r="V119" s="0" t="n">
        <v>0</v>
      </c>
      <c r="W119" s="0" t="n">
        <v>2</v>
      </c>
      <c r="X119" s="0" t="n">
        <v>0</v>
      </c>
      <c r="Y119" s="0" t="n">
        <v>0</v>
      </c>
      <c r="Z119" s="0" t="n">
        <v>0</v>
      </c>
      <c r="AA119" s="0" t="n">
        <v>0</v>
      </c>
      <c r="AB119" s="0" t="n">
        <v>0</v>
      </c>
      <c r="AC119" s="0" t="n">
        <v>0</v>
      </c>
      <c r="AD119" s="0" t="n">
        <v>0</v>
      </c>
      <c r="AE119" s="0" t="n">
        <v>0</v>
      </c>
      <c r="AF119" s="0" t="n">
        <v>0</v>
      </c>
      <c r="AG119" s="0" t="n">
        <v>0</v>
      </c>
      <c r="AH119" s="0" t="n">
        <v>0</v>
      </c>
      <c r="AI119" s="0" t="n">
        <v>0</v>
      </c>
      <c r="AJ119" s="0" t="n">
        <v>0</v>
      </c>
      <c r="AK119" s="0" t="n">
        <v>1</v>
      </c>
      <c r="AL119" s="0" t="n">
        <v>4</v>
      </c>
      <c r="AM119" s="0" t="n">
        <v>0</v>
      </c>
      <c r="AN119" s="0" t="n">
        <v>0</v>
      </c>
      <c r="AO119" s="0" t="n">
        <v>3</v>
      </c>
      <c r="AP119" s="0" t="n">
        <v>1</v>
      </c>
      <c r="AQ119" s="0" t="n">
        <v>0</v>
      </c>
      <c r="AR119" s="0" t="n">
        <v>0</v>
      </c>
      <c r="AS119" s="0" t="n">
        <v>1</v>
      </c>
      <c r="AT119" s="0" t="n">
        <v>0</v>
      </c>
      <c r="AU119" s="0" t="n">
        <v>5</v>
      </c>
      <c r="AV119" s="0" t="n">
        <v>0</v>
      </c>
      <c r="AW119" s="0" t="n">
        <v>1</v>
      </c>
      <c r="AX119" s="0" t="n">
        <v>0</v>
      </c>
      <c r="AY119" s="0" t="n">
        <v>0</v>
      </c>
      <c r="AZ119" s="0" t="n">
        <v>1</v>
      </c>
      <c r="BA119" s="0" t="n">
        <v>0</v>
      </c>
      <c r="BB119" s="0" t="n">
        <v>0</v>
      </c>
      <c r="BC119" s="0" t="n">
        <v>0</v>
      </c>
      <c r="BD119" s="0" t="n">
        <v>1</v>
      </c>
      <c r="BE119" s="0" t="n">
        <v>1</v>
      </c>
      <c r="BF119" s="0" t="n">
        <v>0</v>
      </c>
      <c r="BG119" s="0" t="n">
        <v>0</v>
      </c>
      <c r="BH119" s="0" t="n">
        <v>0</v>
      </c>
      <c r="BI119" s="0" t="n">
        <v>0</v>
      </c>
      <c r="BJ119" s="0" t="n">
        <v>0</v>
      </c>
      <c r="BK119" s="0" t="n">
        <v>0</v>
      </c>
      <c r="BL119" s="0" t="n">
        <v>1</v>
      </c>
      <c r="BM119" s="0" t="n">
        <v>1</v>
      </c>
      <c r="BN119" s="0" t="n">
        <v>1</v>
      </c>
      <c r="BO119" s="0" t="n">
        <v>0</v>
      </c>
      <c r="BP119" s="0" t="n">
        <v>1</v>
      </c>
      <c r="BQ119" s="0" t="n">
        <v>0</v>
      </c>
      <c r="BR119" s="0" t="n">
        <v>0</v>
      </c>
      <c r="BS119" s="0" t="n">
        <v>0</v>
      </c>
      <c r="BT119" s="0" t="n">
        <v>1</v>
      </c>
      <c r="BU119" s="0" t="n">
        <v>0</v>
      </c>
      <c r="BV119" s="0" t="n">
        <v>1</v>
      </c>
      <c r="BW119" s="0" t="n">
        <v>3</v>
      </c>
      <c r="BX119" s="0" t="n">
        <v>0</v>
      </c>
      <c r="BY119" s="0" t="n">
        <v>1</v>
      </c>
      <c r="BZ119" s="0" t="n">
        <v>0</v>
      </c>
      <c r="CA119" s="0" t="n">
        <v>0</v>
      </c>
      <c r="CB119" s="0" t="n">
        <v>1</v>
      </c>
      <c r="CC119" s="0" t="n">
        <v>1</v>
      </c>
      <c r="CD119" s="0" t="n">
        <v>1</v>
      </c>
      <c r="CE119" s="0" t="n">
        <v>1</v>
      </c>
      <c r="CF119" s="0" t="n">
        <v>1</v>
      </c>
      <c r="CG119" s="0" t="n">
        <v>0</v>
      </c>
      <c r="CH119" s="0" t="n">
        <v>1</v>
      </c>
      <c r="CI119" s="0" t="n">
        <v>0</v>
      </c>
      <c r="CJ119" s="0" t="n">
        <v>0</v>
      </c>
      <c r="CK119" s="0" t="n">
        <v>0</v>
      </c>
      <c r="CL119" s="0" t="n">
        <v>0</v>
      </c>
      <c r="CM119" s="0" t="n">
        <v>0</v>
      </c>
      <c r="CN119" s="0" t="n">
        <v>2</v>
      </c>
      <c r="CO119" s="0" t="n">
        <v>2</v>
      </c>
      <c r="CP119" s="0" t="n">
        <v>1</v>
      </c>
      <c r="CQ119" s="0" t="n">
        <v>1</v>
      </c>
      <c r="CR119" s="0" t="n">
        <v>0</v>
      </c>
      <c r="CS119" s="0" t="n">
        <v>2</v>
      </c>
      <c r="CT119" s="0" t="n">
        <v>0</v>
      </c>
      <c r="CU119" s="0" t="n">
        <v>0</v>
      </c>
      <c r="CV119" s="0" t="n">
        <v>0</v>
      </c>
      <c r="CW119" s="0" t="n">
        <v>1</v>
      </c>
      <c r="CX119" s="0" t="n">
        <v>0</v>
      </c>
      <c r="CY119" s="0" t="n">
        <v>3</v>
      </c>
      <c r="CZ119" s="0" t="n">
        <v>0</v>
      </c>
      <c r="DA119" s="0" t="n">
        <v>1</v>
      </c>
      <c r="DB119" s="0" t="n">
        <v>0</v>
      </c>
      <c r="DC119" s="0" t="n">
        <v>0</v>
      </c>
      <c r="DD119" s="0" t="n">
        <v>0</v>
      </c>
      <c r="DE119" s="0" t="n">
        <v>0</v>
      </c>
      <c r="DF119" s="0" t="n">
        <v>0</v>
      </c>
      <c r="DG119" s="0" t="n">
        <v>0</v>
      </c>
      <c r="DH119" s="0" t="n">
        <v>0</v>
      </c>
      <c r="DI119" s="0" t="n">
        <v>0</v>
      </c>
      <c r="DJ119" s="0" t="n">
        <v>0</v>
      </c>
      <c r="DK119" s="0" t="n">
        <v>0</v>
      </c>
      <c r="DL119" s="0" t="n">
        <v>0</v>
      </c>
      <c r="DM119" s="0" t="n">
        <v>0</v>
      </c>
      <c r="DN119" s="0" t="n">
        <v>0</v>
      </c>
      <c r="DO119" s="0" t="n">
        <v>0</v>
      </c>
      <c r="DP119" s="0" t="n">
        <v>0</v>
      </c>
      <c r="DQ119" s="0" t="n">
        <v>0</v>
      </c>
      <c r="DR119" s="0" t="n">
        <v>0</v>
      </c>
      <c r="DS119" s="0" t="n">
        <v>0</v>
      </c>
      <c r="DT119" s="0" t="n">
        <v>2</v>
      </c>
      <c r="DU119" s="0" t="n">
        <v>0</v>
      </c>
      <c r="DV119" s="0" t="n">
        <v>0</v>
      </c>
      <c r="DW119" s="0" t="n">
        <v>0</v>
      </c>
      <c r="DX119" s="0" t="n">
        <v>5</v>
      </c>
      <c r="DY119" s="0" t="n">
        <v>0</v>
      </c>
      <c r="DZ119" s="0" t="n">
        <v>0</v>
      </c>
      <c r="EA119" s="0" t="n">
        <v>0</v>
      </c>
      <c r="EB119" s="0" t="n">
        <v>2</v>
      </c>
      <c r="EC119" s="0" t="n">
        <v>0</v>
      </c>
      <c r="ED119" s="0" t="n">
        <v>0</v>
      </c>
      <c r="EE119" s="0" t="n">
        <v>0</v>
      </c>
      <c r="EF119" s="0" t="n">
        <v>0</v>
      </c>
      <c r="EG119" s="0" t="n">
        <v>0</v>
      </c>
      <c r="EH119" s="0" t="n">
        <v>0</v>
      </c>
      <c r="EI119" s="0" t="n">
        <v>0</v>
      </c>
      <c r="EJ119" s="0" t="n">
        <v>0</v>
      </c>
      <c r="EK119" s="0" t="n">
        <v>0</v>
      </c>
      <c r="EL119" s="0" t="n">
        <v>0</v>
      </c>
      <c r="EM119" s="0" t="n">
        <v>0</v>
      </c>
      <c r="EN119" s="0" t="n">
        <v>1</v>
      </c>
      <c r="EO119" s="0" t="n">
        <v>0</v>
      </c>
      <c r="EP119" s="0" t="n">
        <v>0</v>
      </c>
      <c r="EQ119" s="0" t="n">
        <v>0</v>
      </c>
      <c r="ER119" s="0" t="n">
        <v>0</v>
      </c>
      <c r="ES119" s="0" t="n">
        <v>0</v>
      </c>
      <c r="ET119" s="0" t="n">
        <v>0</v>
      </c>
      <c r="EU119" s="0" t="n">
        <v>0</v>
      </c>
      <c r="EV119" s="0" t="n">
        <v>0</v>
      </c>
      <c r="EW119" s="0" t="n">
        <v>0</v>
      </c>
      <c r="EX119" s="0" t="n">
        <v>0</v>
      </c>
      <c r="EY119" s="0" t="n">
        <v>0</v>
      </c>
      <c r="EZ119" s="0" t="n">
        <v>0</v>
      </c>
      <c r="FA119" s="0" t="n">
        <v>0</v>
      </c>
      <c r="FB119" s="0" t="n">
        <v>0</v>
      </c>
      <c r="FC119" s="0" t="n">
        <v>0</v>
      </c>
      <c r="FD119" s="0" t="n">
        <v>0</v>
      </c>
      <c r="FE119" s="0" t="n">
        <v>0</v>
      </c>
      <c r="FF119" s="0" t="n">
        <v>0</v>
      </c>
      <c r="FG119" s="0" t="n">
        <v>0</v>
      </c>
      <c r="FH119" s="0" t="n">
        <v>1</v>
      </c>
      <c r="FI119" s="0" t="n">
        <v>1</v>
      </c>
      <c r="FJ119" s="0" t="n">
        <v>0</v>
      </c>
      <c r="FK119" s="0" t="n">
        <v>0</v>
      </c>
      <c r="FL119" s="0" t="n">
        <v>0</v>
      </c>
      <c r="FM119" s="0" t="n">
        <v>0</v>
      </c>
      <c r="FN119" s="0" t="n">
        <v>0</v>
      </c>
      <c r="FO119" s="0" t="n">
        <v>1</v>
      </c>
      <c r="FP119" s="0" t="n">
        <v>0</v>
      </c>
      <c r="FQ119" s="0" t="n">
        <v>0</v>
      </c>
      <c r="FR119" s="0" t="n">
        <v>0</v>
      </c>
      <c r="FS119" s="0" t="n">
        <v>0</v>
      </c>
      <c r="FT119" s="0" t="n">
        <v>1</v>
      </c>
      <c r="FU119" s="0" t="n">
        <v>1</v>
      </c>
      <c r="FV119" s="0" t="n">
        <v>1</v>
      </c>
      <c r="FW119" s="0" t="n">
        <v>0</v>
      </c>
      <c r="FX119" s="0" t="n">
        <v>1</v>
      </c>
      <c r="FY119" s="0" t="n">
        <v>0</v>
      </c>
      <c r="FZ119" s="0" t="n">
        <v>1</v>
      </c>
      <c r="GA119" s="0" t="n">
        <v>2</v>
      </c>
      <c r="GB119" s="0" t="n">
        <v>1</v>
      </c>
      <c r="GC119" s="0" t="n">
        <v>2</v>
      </c>
      <c r="GD119" s="0" t="n">
        <v>0</v>
      </c>
      <c r="GE119" s="0" t="n">
        <v>0</v>
      </c>
      <c r="GF119" s="0" t="n">
        <v>1</v>
      </c>
      <c r="GG119" s="0" t="n">
        <v>0</v>
      </c>
      <c r="GH119" s="0" t="n">
        <v>2</v>
      </c>
      <c r="GI119" s="0" t="n">
        <v>0</v>
      </c>
      <c r="GJ119" s="0" t="n">
        <v>1</v>
      </c>
      <c r="GK119" s="0" t="n">
        <v>0</v>
      </c>
      <c r="GL119" s="0" t="n">
        <v>1</v>
      </c>
      <c r="GM119" s="0" t="n">
        <v>0</v>
      </c>
      <c r="GN119" s="0" t="n">
        <v>0</v>
      </c>
      <c r="GO119" s="0" t="n">
        <v>0</v>
      </c>
      <c r="GP119" s="0" t="n">
        <v>0</v>
      </c>
      <c r="GQ119" s="0" t="n">
        <v>0</v>
      </c>
    </row>
    <row r="120" customFormat="false" ht="12" hidden="false" customHeight="false" outlineLevel="0" collapsed="false">
      <c r="A120" s="0" t="n">
        <v>5</v>
      </c>
      <c r="B120" s="0" t="n">
        <v>0</v>
      </c>
      <c r="C120" s="0" t="n">
        <v>0</v>
      </c>
      <c r="D120" s="0" t="n">
        <v>0</v>
      </c>
      <c r="E120" s="0" t="n">
        <v>0</v>
      </c>
      <c r="F120" s="0" t="n">
        <v>3</v>
      </c>
      <c r="G120" s="0" t="n">
        <v>1</v>
      </c>
      <c r="H120" s="0" t="n">
        <v>0</v>
      </c>
      <c r="I120" s="0" t="n">
        <v>3</v>
      </c>
      <c r="J120" s="0" t="n">
        <v>0</v>
      </c>
      <c r="K120" s="0" t="n">
        <v>0</v>
      </c>
      <c r="L120" s="0" t="n">
        <v>0</v>
      </c>
      <c r="M120" s="0" t="n">
        <v>1</v>
      </c>
      <c r="N120" s="0" t="n">
        <v>1</v>
      </c>
      <c r="O120" s="0" t="n">
        <v>0</v>
      </c>
      <c r="P120" s="0" t="n">
        <v>0</v>
      </c>
      <c r="Q120" s="0" t="n">
        <v>0</v>
      </c>
      <c r="R120" s="0" t="n">
        <v>4</v>
      </c>
      <c r="S120" s="0" t="n">
        <v>1</v>
      </c>
      <c r="T120" s="0" t="n">
        <v>2</v>
      </c>
      <c r="U120" s="0" t="n">
        <v>0</v>
      </c>
      <c r="V120" s="0" t="n">
        <v>0</v>
      </c>
      <c r="W120" s="0" t="n">
        <v>0</v>
      </c>
      <c r="X120" s="0" t="n">
        <v>6</v>
      </c>
      <c r="Y120" s="0" t="n">
        <v>0</v>
      </c>
      <c r="Z120" s="0" t="n">
        <v>0</v>
      </c>
      <c r="AA120" s="0" t="n">
        <v>0</v>
      </c>
      <c r="AB120" s="0" t="n">
        <v>0</v>
      </c>
      <c r="AC120" s="0" t="n">
        <v>0</v>
      </c>
      <c r="AD120" s="0" t="n">
        <v>0</v>
      </c>
      <c r="AE120" s="0" t="n">
        <v>0</v>
      </c>
      <c r="AF120" s="0" t="n">
        <v>0</v>
      </c>
      <c r="AG120" s="0" t="n">
        <v>0</v>
      </c>
      <c r="AH120" s="0" t="n">
        <v>1</v>
      </c>
      <c r="AI120" s="0" t="n">
        <v>0</v>
      </c>
      <c r="AJ120" s="0" t="n">
        <v>1</v>
      </c>
      <c r="AK120" s="0" t="n">
        <v>0</v>
      </c>
      <c r="AL120" s="0" t="n">
        <v>0</v>
      </c>
      <c r="AM120" s="0" t="n">
        <v>0</v>
      </c>
      <c r="AN120" s="0" t="n">
        <v>3</v>
      </c>
      <c r="AO120" s="0" t="n">
        <v>2</v>
      </c>
      <c r="AP120" s="0" t="n">
        <v>1</v>
      </c>
      <c r="AQ120" s="0" t="n">
        <v>0</v>
      </c>
      <c r="AR120" s="0" t="n">
        <v>2</v>
      </c>
      <c r="AS120" s="0" t="n">
        <v>0</v>
      </c>
      <c r="AT120" s="0" t="n">
        <v>0</v>
      </c>
      <c r="AU120" s="0" t="n">
        <v>8</v>
      </c>
      <c r="AV120" s="0" t="n">
        <v>1</v>
      </c>
      <c r="AW120" s="0" t="n">
        <v>6</v>
      </c>
      <c r="AX120" s="0" t="n">
        <v>1</v>
      </c>
      <c r="AY120" s="0" t="n">
        <v>1</v>
      </c>
      <c r="AZ120" s="0" t="n">
        <v>1</v>
      </c>
      <c r="BA120" s="0" t="n">
        <v>1</v>
      </c>
      <c r="BB120" s="0" t="n">
        <v>0</v>
      </c>
      <c r="BC120" s="0" t="n">
        <v>1</v>
      </c>
      <c r="BD120" s="0" t="n">
        <v>5</v>
      </c>
      <c r="BE120" s="0" t="n">
        <v>1</v>
      </c>
      <c r="BF120" s="0" t="n">
        <v>0</v>
      </c>
      <c r="BG120" s="0" t="n">
        <v>1</v>
      </c>
      <c r="BH120" s="0" t="n">
        <v>4</v>
      </c>
      <c r="BI120" s="0" t="n">
        <v>1</v>
      </c>
      <c r="BJ120" s="0" t="n">
        <v>1</v>
      </c>
      <c r="BK120" s="0" t="n">
        <v>1</v>
      </c>
      <c r="BL120" s="0" t="n">
        <v>0</v>
      </c>
      <c r="BM120" s="0" t="n">
        <v>1</v>
      </c>
      <c r="BN120" s="0" t="n">
        <v>3</v>
      </c>
      <c r="BO120" s="0" t="n">
        <v>3</v>
      </c>
      <c r="BP120" s="0" t="n">
        <v>5</v>
      </c>
      <c r="BQ120" s="0" t="n">
        <v>0</v>
      </c>
      <c r="BR120" s="0" t="n">
        <v>0</v>
      </c>
      <c r="BS120" s="0" t="n">
        <v>1</v>
      </c>
      <c r="BT120" s="0" t="n">
        <v>0</v>
      </c>
      <c r="BU120" s="0" t="n">
        <v>0</v>
      </c>
      <c r="BV120" s="0" t="n">
        <v>1</v>
      </c>
      <c r="BW120" s="0" t="n">
        <v>2</v>
      </c>
      <c r="BX120" s="0" t="n">
        <v>0</v>
      </c>
      <c r="BY120" s="0" t="n">
        <v>2</v>
      </c>
      <c r="BZ120" s="0" t="n">
        <v>0</v>
      </c>
      <c r="CA120" s="0" t="n">
        <v>0</v>
      </c>
      <c r="CB120" s="0" t="n">
        <v>1</v>
      </c>
      <c r="CC120" s="0" t="n">
        <v>2</v>
      </c>
      <c r="CD120" s="0" t="n">
        <v>1</v>
      </c>
      <c r="CE120" s="0" t="n">
        <v>2</v>
      </c>
      <c r="CF120" s="0" t="n">
        <v>2</v>
      </c>
      <c r="CG120" s="0" t="n">
        <v>0</v>
      </c>
      <c r="CH120" s="0" t="n">
        <v>0</v>
      </c>
      <c r="CI120" s="0" t="n">
        <v>0</v>
      </c>
      <c r="CJ120" s="0" t="n">
        <v>0</v>
      </c>
      <c r="CK120" s="0" t="n">
        <v>1</v>
      </c>
      <c r="CL120" s="0" t="n">
        <v>1</v>
      </c>
      <c r="CM120" s="0" t="n">
        <v>0</v>
      </c>
      <c r="CN120" s="0" t="n">
        <v>6</v>
      </c>
      <c r="CO120" s="0" t="n">
        <v>5</v>
      </c>
      <c r="CP120" s="0" t="n">
        <v>1</v>
      </c>
      <c r="CQ120" s="0" t="n">
        <v>1</v>
      </c>
      <c r="CR120" s="0" t="n">
        <v>4</v>
      </c>
      <c r="CS120" s="0" t="n">
        <v>0</v>
      </c>
      <c r="CT120" s="0" t="n">
        <v>0</v>
      </c>
      <c r="CU120" s="0" t="n">
        <v>0</v>
      </c>
      <c r="CV120" s="0" t="n">
        <v>0</v>
      </c>
      <c r="CW120" s="0" t="n">
        <v>0</v>
      </c>
      <c r="CX120" s="0" t="n">
        <v>0</v>
      </c>
      <c r="CY120" s="0" t="n">
        <v>2</v>
      </c>
      <c r="CZ120" s="0" t="n">
        <v>0</v>
      </c>
      <c r="DA120" s="0" t="n">
        <v>3</v>
      </c>
      <c r="DB120" s="0" t="n">
        <v>0</v>
      </c>
      <c r="DC120" s="0" t="n">
        <v>0</v>
      </c>
      <c r="DD120" s="0" t="n">
        <v>0</v>
      </c>
      <c r="DE120" s="0" t="n">
        <v>0</v>
      </c>
      <c r="DF120" s="0" t="n">
        <v>0</v>
      </c>
      <c r="DG120" s="0" t="n">
        <v>0</v>
      </c>
      <c r="DH120" s="0" t="n">
        <v>0</v>
      </c>
      <c r="DI120" s="0" t="n">
        <v>0</v>
      </c>
      <c r="DJ120" s="0" t="n">
        <v>0</v>
      </c>
      <c r="DK120" s="0" t="n">
        <v>0</v>
      </c>
      <c r="DL120" s="0" t="n">
        <v>1</v>
      </c>
      <c r="DM120" s="0" t="n">
        <v>2</v>
      </c>
      <c r="DN120" s="0" t="n">
        <v>0</v>
      </c>
      <c r="DO120" s="0" t="n">
        <v>1</v>
      </c>
      <c r="DP120" s="0" t="n">
        <v>1</v>
      </c>
      <c r="DQ120" s="0" t="n">
        <v>0</v>
      </c>
      <c r="DR120" s="0" t="n">
        <v>0</v>
      </c>
      <c r="DS120" s="0" t="n">
        <v>0</v>
      </c>
      <c r="DT120" s="0" t="n">
        <v>3</v>
      </c>
      <c r="DU120" s="0" t="n">
        <v>0</v>
      </c>
      <c r="DV120" s="0" t="n">
        <v>0</v>
      </c>
      <c r="DW120" s="0" t="n">
        <v>0</v>
      </c>
      <c r="DX120" s="0" t="n">
        <v>5</v>
      </c>
      <c r="DY120" s="0" t="n">
        <v>0</v>
      </c>
      <c r="DZ120" s="0" t="n">
        <v>0</v>
      </c>
      <c r="EA120" s="0" t="n">
        <v>0</v>
      </c>
      <c r="EB120" s="0" t="n">
        <v>1</v>
      </c>
      <c r="EC120" s="0" t="n">
        <v>0</v>
      </c>
      <c r="ED120" s="0" t="n">
        <v>0</v>
      </c>
      <c r="EE120" s="0" t="n">
        <v>0</v>
      </c>
      <c r="EF120" s="0" t="n">
        <v>0</v>
      </c>
      <c r="EG120" s="0" t="n">
        <v>0</v>
      </c>
      <c r="EH120" s="0" t="n">
        <v>0</v>
      </c>
      <c r="EI120" s="0" t="n">
        <v>0</v>
      </c>
      <c r="EJ120" s="0" t="n">
        <v>0</v>
      </c>
      <c r="EK120" s="0" t="n">
        <v>1</v>
      </c>
      <c r="EL120" s="0" t="n">
        <v>0</v>
      </c>
      <c r="EM120" s="0" t="n">
        <v>0</v>
      </c>
      <c r="EN120" s="0" t="n">
        <v>0</v>
      </c>
      <c r="EO120" s="0" t="n">
        <v>0</v>
      </c>
      <c r="EP120" s="0" t="n">
        <v>5</v>
      </c>
      <c r="EQ120" s="0" t="n">
        <v>0</v>
      </c>
      <c r="ER120" s="0" t="n">
        <v>0</v>
      </c>
      <c r="ES120" s="0" t="n">
        <v>3</v>
      </c>
      <c r="ET120" s="0" t="n">
        <v>0</v>
      </c>
      <c r="EU120" s="0" t="n">
        <v>0</v>
      </c>
      <c r="EV120" s="0" t="n">
        <v>0</v>
      </c>
      <c r="EW120" s="0" t="n">
        <v>0</v>
      </c>
      <c r="EX120" s="0" t="n">
        <v>1</v>
      </c>
      <c r="EY120" s="0" t="n">
        <v>1</v>
      </c>
      <c r="EZ120" s="0" t="n">
        <v>1</v>
      </c>
      <c r="FA120" s="0" t="n">
        <v>1</v>
      </c>
      <c r="FB120" s="0" t="n">
        <v>0</v>
      </c>
      <c r="FC120" s="0" t="n">
        <v>0</v>
      </c>
      <c r="FD120" s="0" t="n">
        <v>0</v>
      </c>
      <c r="FE120" s="0" t="n">
        <v>0</v>
      </c>
      <c r="FF120" s="0" t="n">
        <v>1</v>
      </c>
      <c r="FG120" s="0" t="n">
        <v>1</v>
      </c>
      <c r="FH120" s="0" t="n">
        <v>3</v>
      </c>
      <c r="FI120" s="0" t="n">
        <v>0</v>
      </c>
      <c r="FJ120" s="0" t="n">
        <v>0</v>
      </c>
      <c r="FK120" s="0" t="n">
        <v>2</v>
      </c>
      <c r="FL120" s="0" t="n">
        <v>0</v>
      </c>
      <c r="FM120" s="0" t="n">
        <v>0</v>
      </c>
      <c r="FN120" s="0" t="n">
        <v>1</v>
      </c>
      <c r="FO120" s="0" t="n">
        <v>1</v>
      </c>
      <c r="FP120" s="0" t="n">
        <v>0</v>
      </c>
      <c r="FQ120" s="0" t="n">
        <v>0</v>
      </c>
      <c r="FR120" s="0" t="n">
        <v>2</v>
      </c>
      <c r="FS120" s="0" t="n">
        <v>3</v>
      </c>
      <c r="FT120" s="0" t="n">
        <v>0</v>
      </c>
      <c r="FU120" s="0" t="n">
        <v>1</v>
      </c>
      <c r="FV120" s="0" t="n">
        <v>1</v>
      </c>
      <c r="FW120" s="0" t="n">
        <v>1</v>
      </c>
      <c r="FX120" s="0" t="n">
        <v>1</v>
      </c>
      <c r="FY120" s="0" t="n">
        <v>1</v>
      </c>
      <c r="FZ120" s="0" t="n">
        <v>0</v>
      </c>
      <c r="GA120" s="0" t="n">
        <v>1</v>
      </c>
      <c r="GB120" s="0" t="n">
        <v>2</v>
      </c>
      <c r="GC120" s="0" t="n">
        <v>2</v>
      </c>
      <c r="GD120" s="0" t="n">
        <v>1</v>
      </c>
      <c r="GE120" s="0" t="n">
        <v>0</v>
      </c>
      <c r="GF120" s="0" t="n">
        <v>0</v>
      </c>
      <c r="GG120" s="0" t="n">
        <v>0</v>
      </c>
      <c r="GH120" s="0" t="n">
        <v>5</v>
      </c>
      <c r="GI120" s="0" t="n">
        <v>1</v>
      </c>
      <c r="GJ120" s="0" t="n">
        <v>2</v>
      </c>
      <c r="GK120" s="0" t="n">
        <v>0</v>
      </c>
      <c r="GL120" s="0" t="n">
        <v>1</v>
      </c>
      <c r="GM120" s="0" t="n">
        <v>0</v>
      </c>
      <c r="GN120" s="0" t="n">
        <v>0</v>
      </c>
      <c r="GO120" s="0" t="n">
        <v>0</v>
      </c>
      <c r="GP120" s="0" t="n">
        <v>1</v>
      </c>
      <c r="GQ120" s="0" t="n">
        <v>0</v>
      </c>
    </row>
    <row r="121" customFormat="false" ht="12" hidden="false" customHeight="false" outlineLevel="0" collapsed="false">
      <c r="A121" s="0" t="n">
        <v>9</v>
      </c>
      <c r="B121" s="0" t="n">
        <v>0</v>
      </c>
      <c r="C121" s="0" t="n">
        <v>0</v>
      </c>
      <c r="D121" s="0" t="n">
        <v>0</v>
      </c>
      <c r="E121" s="0" t="n">
        <v>0</v>
      </c>
      <c r="F121" s="0" t="n">
        <v>0</v>
      </c>
      <c r="G121" s="0" t="n">
        <v>0</v>
      </c>
      <c r="H121" s="0" t="n">
        <v>0</v>
      </c>
      <c r="I121" s="0" t="n">
        <v>1</v>
      </c>
      <c r="J121" s="0" t="n">
        <v>0</v>
      </c>
      <c r="K121" s="0" t="n">
        <v>0</v>
      </c>
      <c r="L121" s="0" t="n">
        <v>0</v>
      </c>
      <c r="M121" s="0" t="n">
        <v>1</v>
      </c>
      <c r="N121" s="0" t="n">
        <v>1</v>
      </c>
      <c r="O121" s="0" t="n">
        <v>0</v>
      </c>
      <c r="P121" s="0" t="n">
        <v>0</v>
      </c>
      <c r="Q121" s="0" t="n">
        <v>0</v>
      </c>
      <c r="R121" s="0" t="n">
        <v>2</v>
      </c>
      <c r="S121" s="0" t="n">
        <v>0</v>
      </c>
      <c r="T121" s="0" t="n">
        <v>0</v>
      </c>
      <c r="U121" s="0" t="n">
        <v>0</v>
      </c>
      <c r="V121" s="0" t="n">
        <v>1</v>
      </c>
      <c r="W121" s="0" t="n">
        <v>0</v>
      </c>
      <c r="X121" s="0" t="n">
        <v>0</v>
      </c>
      <c r="Y121" s="0" t="n">
        <v>0</v>
      </c>
      <c r="Z121" s="0" t="n">
        <v>0</v>
      </c>
      <c r="AA121" s="0" t="n">
        <v>0</v>
      </c>
      <c r="AB121" s="0" t="n">
        <v>0</v>
      </c>
      <c r="AC121" s="0" t="n">
        <v>0</v>
      </c>
      <c r="AD121" s="0" t="n">
        <v>0</v>
      </c>
      <c r="AE121" s="0" t="n">
        <v>0</v>
      </c>
      <c r="AF121" s="0" t="n">
        <v>0</v>
      </c>
      <c r="AG121" s="0" t="n">
        <v>0</v>
      </c>
      <c r="AH121" s="0" t="n">
        <v>1</v>
      </c>
      <c r="AI121" s="0" t="n">
        <v>0</v>
      </c>
      <c r="AJ121" s="0" t="n">
        <v>1</v>
      </c>
      <c r="AK121" s="0" t="n">
        <v>3</v>
      </c>
      <c r="AL121" s="0" t="n">
        <v>8</v>
      </c>
      <c r="AM121" s="0" t="n">
        <v>0</v>
      </c>
      <c r="AN121" s="0" t="n">
        <v>1</v>
      </c>
      <c r="AO121" s="0" t="n">
        <v>0</v>
      </c>
      <c r="AP121" s="0" t="n">
        <v>0</v>
      </c>
      <c r="AQ121" s="0" t="n">
        <v>0</v>
      </c>
      <c r="AR121" s="0" t="n">
        <v>0</v>
      </c>
      <c r="AS121" s="0" t="n">
        <v>1</v>
      </c>
      <c r="AT121" s="0" t="n">
        <v>0</v>
      </c>
      <c r="AU121" s="0" t="n">
        <v>5</v>
      </c>
      <c r="AV121" s="0" t="n">
        <v>0</v>
      </c>
      <c r="AW121" s="0" t="n">
        <v>3</v>
      </c>
      <c r="AX121" s="0" t="n">
        <v>0</v>
      </c>
      <c r="AY121" s="0" t="n">
        <v>0</v>
      </c>
      <c r="AZ121" s="0" t="n">
        <v>1</v>
      </c>
      <c r="BA121" s="0" t="n">
        <v>0</v>
      </c>
      <c r="BB121" s="0" t="n">
        <v>0</v>
      </c>
      <c r="BC121" s="0" t="n">
        <v>0</v>
      </c>
      <c r="BD121" s="0" t="n">
        <v>0</v>
      </c>
      <c r="BE121" s="0" t="n">
        <v>0</v>
      </c>
      <c r="BF121" s="0" t="n">
        <v>1</v>
      </c>
      <c r="BG121" s="0" t="n">
        <v>0</v>
      </c>
      <c r="BH121" s="0" t="n">
        <v>0</v>
      </c>
      <c r="BI121" s="0" t="n">
        <v>1</v>
      </c>
      <c r="BJ121" s="0" t="n">
        <v>0</v>
      </c>
      <c r="BK121" s="0" t="n">
        <v>1</v>
      </c>
      <c r="BL121" s="0" t="n">
        <v>0</v>
      </c>
      <c r="BM121" s="0" t="n">
        <v>1</v>
      </c>
      <c r="BN121" s="0" t="n">
        <v>1</v>
      </c>
      <c r="BO121" s="0" t="n">
        <v>0</v>
      </c>
      <c r="BP121" s="0" t="n">
        <v>0</v>
      </c>
      <c r="BQ121" s="0" t="n">
        <v>0</v>
      </c>
      <c r="BR121" s="0" t="n">
        <v>0</v>
      </c>
      <c r="BS121" s="0" t="n">
        <v>0</v>
      </c>
      <c r="BT121" s="0" t="n">
        <v>0</v>
      </c>
      <c r="BU121" s="0" t="n">
        <v>1</v>
      </c>
      <c r="BV121" s="0" t="n">
        <v>1</v>
      </c>
      <c r="BW121" s="0" t="n">
        <v>2</v>
      </c>
      <c r="BX121" s="0" t="n">
        <v>0</v>
      </c>
      <c r="BY121" s="0" t="n">
        <v>1</v>
      </c>
      <c r="BZ121" s="0" t="n">
        <v>0</v>
      </c>
      <c r="CA121" s="0" t="n">
        <v>0</v>
      </c>
      <c r="CB121" s="0" t="n">
        <v>1</v>
      </c>
      <c r="CC121" s="0" t="n">
        <v>1</v>
      </c>
      <c r="CD121" s="0" t="n">
        <v>1</v>
      </c>
      <c r="CE121" s="0" t="n">
        <v>2</v>
      </c>
      <c r="CF121" s="0" t="n">
        <v>0</v>
      </c>
      <c r="CG121" s="0" t="n">
        <v>0</v>
      </c>
      <c r="CH121" s="0" t="n">
        <v>0</v>
      </c>
      <c r="CI121" s="0" t="n">
        <v>0</v>
      </c>
      <c r="CJ121" s="0" t="n">
        <v>0</v>
      </c>
      <c r="CK121" s="0" t="n">
        <v>0</v>
      </c>
      <c r="CL121" s="0" t="n">
        <v>0</v>
      </c>
      <c r="CM121" s="0" t="n">
        <v>0</v>
      </c>
      <c r="CN121" s="0" t="n">
        <v>1</v>
      </c>
      <c r="CO121" s="0" t="n">
        <v>1</v>
      </c>
      <c r="CP121" s="0" t="n">
        <v>1</v>
      </c>
      <c r="CQ121" s="0" t="n">
        <v>1</v>
      </c>
      <c r="CR121" s="0" t="n">
        <v>1</v>
      </c>
      <c r="CS121" s="0" t="n">
        <v>0</v>
      </c>
      <c r="CT121" s="0" t="n">
        <v>0</v>
      </c>
      <c r="CU121" s="0" t="n">
        <v>0</v>
      </c>
      <c r="CV121" s="0" t="n">
        <v>0</v>
      </c>
      <c r="CW121" s="0" t="n">
        <v>0</v>
      </c>
      <c r="CX121" s="0" t="n">
        <v>0</v>
      </c>
      <c r="CY121" s="0" t="n">
        <v>2</v>
      </c>
      <c r="CZ121" s="0" t="n">
        <v>0</v>
      </c>
      <c r="DA121" s="0" t="n">
        <v>1</v>
      </c>
      <c r="DB121" s="0" t="n">
        <v>0</v>
      </c>
      <c r="DC121" s="0" t="n">
        <v>0</v>
      </c>
      <c r="DD121" s="0" t="n">
        <v>0</v>
      </c>
      <c r="DE121" s="0" t="n">
        <v>0</v>
      </c>
      <c r="DF121" s="0" t="n">
        <v>0</v>
      </c>
      <c r="DG121" s="0" t="n">
        <v>0</v>
      </c>
      <c r="DH121" s="0" t="n">
        <v>0</v>
      </c>
      <c r="DI121" s="0" t="n">
        <v>0</v>
      </c>
      <c r="DJ121" s="0" t="n">
        <v>0</v>
      </c>
      <c r="DK121" s="0" t="n">
        <v>0</v>
      </c>
      <c r="DL121" s="0" t="n">
        <v>0</v>
      </c>
      <c r="DM121" s="0" t="n">
        <v>0</v>
      </c>
      <c r="DN121" s="0" t="n">
        <v>0</v>
      </c>
      <c r="DO121" s="0" t="n">
        <v>0</v>
      </c>
      <c r="DP121" s="0" t="n">
        <v>0</v>
      </c>
      <c r="DQ121" s="0" t="n">
        <v>0</v>
      </c>
      <c r="DR121" s="0" t="n">
        <v>0</v>
      </c>
      <c r="DS121" s="0" t="n">
        <v>0</v>
      </c>
      <c r="DT121" s="0" t="n">
        <v>1</v>
      </c>
      <c r="DU121" s="0" t="n">
        <v>0</v>
      </c>
      <c r="DV121" s="0" t="n">
        <v>0</v>
      </c>
      <c r="DW121" s="0" t="n">
        <v>0</v>
      </c>
      <c r="DX121" s="0" t="n">
        <v>0</v>
      </c>
      <c r="DY121" s="0" t="n">
        <v>0</v>
      </c>
      <c r="DZ121" s="0" t="n">
        <v>0</v>
      </c>
      <c r="EA121" s="0" t="n">
        <v>0</v>
      </c>
      <c r="EB121" s="0" t="n">
        <v>2</v>
      </c>
      <c r="EC121" s="0" t="n">
        <v>0</v>
      </c>
      <c r="ED121" s="0" t="n">
        <v>0</v>
      </c>
      <c r="EE121" s="0" t="n">
        <v>0</v>
      </c>
      <c r="EF121" s="0" t="n">
        <v>0</v>
      </c>
      <c r="EG121" s="0" t="n">
        <v>0</v>
      </c>
      <c r="EH121" s="0" t="n">
        <v>0</v>
      </c>
      <c r="EI121" s="0" t="n">
        <v>0</v>
      </c>
      <c r="EJ121" s="0" t="n">
        <v>0</v>
      </c>
      <c r="EK121" s="0" t="n">
        <v>0</v>
      </c>
      <c r="EL121" s="0" t="n">
        <v>0</v>
      </c>
      <c r="EM121" s="0" t="n">
        <v>0</v>
      </c>
      <c r="EN121" s="0" t="n">
        <v>0</v>
      </c>
      <c r="EO121" s="0" t="n">
        <v>0</v>
      </c>
      <c r="EP121" s="0" t="n">
        <v>0</v>
      </c>
      <c r="EQ121" s="0" t="n">
        <v>0</v>
      </c>
      <c r="ER121" s="0" t="n">
        <v>0</v>
      </c>
      <c r="ES121" s="0" t="n">
        <v>0</v>
      </c>
      <c r="ET121" s="0" t="n">
        <v>0</v>
      </c>
      <c r="EU121" s="0" t="n">
        <v>0</v>
      </c>
      <c r="EV121" s="0" t="n">
        <v>0</v>
      </c>
      <c r="EW121" s="0" t="n">
        <v>0</v>
      </c>
      <c r="EX121" s="0" t="n">
        <v>0</v>
      </c>
      <c r="EY121" s="0" t="n">
        <v>0</v>
      </c>
      <c r="EZ121" s="0" t="n">
        <v>0</v>
      </c>
      <c r="FA121" s="0" t="n">
        <v>0</v>
      </c>
      <c r="FB121" s="0" t="n">
        <v>0</v>
      </c>
      <c r="FC121" s="0" t="n">
        <v>0</v>
      </c>
      <c r="FD121" s="0" t="n">
        <v>0</v>
      </c>
      <c r="FE121" s="0" t="n">
        <v>0</v>
      </c>
      <c r="FF121" s="0" t="n">
        <v>5</v>
      </c>
      <c r="FG121" s="0" t="n">
        <v>1</v>
      </c>
      <c r="FH121" s="0" t="n">
        <v>3</v>
      </c>
      <c r="FI121" s="0" t="n">
        <v>0</v>
      </c>
      <c r="FJ121" s="0" t="n">
        <v>0</v>
      </c>
      <c r="FK121" s="0" t="n">
        <v>0</v>
      </c>
      <c r="FL121" s="0" t="n">
        <v>0</v>
      </c>
      <c r="FM121" s="0" t="n">
        <v>0</v>
      </c>
      <c r="FN121" s="0" t="n">
        <v>0</v>
      </c>
      <c r="FO121" s="0" t="n">
        <v>0</v>
      </c>
      <c r="FP121" s="0" t="n">
        <v>0</v>
      </c>
      <c r="FQ121" s="0" t="n">
        <v>0</v>
      </c>
      <c r="FR121" s="0" t="n">
        <v>0</v>
      </c>
      <c r="FS121" s="0" t="n">
        <v>0</v>
      </c>
      <c r="FT121" s="0" t="n">
        <v>0</v>
      </c>
      <c r="FU121" s="0" t="n">
        <v>0</v>
      </c>
      <c r="FV121" s="0" t="n">
        <v>0</v>
      </c>
      <c r="FW121" s="0" t="n">
        <v>0</v>
      </c>
      <c r="FX121" s="0" t="n">
        <v>0</v>
      </c>
      <c r="FY121" s="0" t="n">
        <v>0</v>
      </c>
      <c r="FZ121" s="0" t="n">
        <v>0</v>
      </c>
      <c r="GA121" s="0" t="n">
        <v>2</v>
      </c>
      <c r="GB121" s="0" t="n">
        <v>1</v>
      </c>
      <c r="GC121" s="0" t="n">
        <v>1</v>
      </c>
      <c r="GD121" s="0" t="n">
        <v>0</v>
      </c>
      <c r="GE121" s="0" t="n">
        <v>0</v>
      </c>
      <c r="GF121" s="0" t="n">
        <v>2</v>
      </c>
      <c r="GG121" s="0" t="n">
        <v>0</v>
      </c>
      <c r="GH121" s="0" t="n">
        <v>0</v>
      </c>
      <c r="GI121" s="0" t="n">
        <v>0</v>
      </c>
      <c r="GJ121" s="0" t="n">
        <v>1</v>
      </c>
      <c r="GK121" s="0" t="n">
        <v>0</v>
      </c>
      <c r="GL121" s="0" t="n">
        <v>0</v>
      </c>
      <c r="GM121" s="0" t="n">
        <v>0</v>
      </c>
      <c r="GN121" s="0" t="n">
        <v>0</v>
      </c>
      <c r="GO121" s="0" t="n">
        <v>0</v>
      </c>
      <c r="GP121" s="0" t="n">
        <v>0</v>
      </c>
      <c r="GQ121" s="0" t="n">
        <v>2</v>
      </c>
    </row>
    <row r="122" customFormat="false" ht="12" hidden="false" customHeight="false" outlineLevel="0" collapsed="false">
      <c r="A122" s="0" t="n">
        <v>0</v>
      </c>
      <c r="B122" s="0" t="n">
        <v>0</v>
      </c>
      <c r="C122" s="0" t="n">
        <v>0</v>
      </c>
      <c r="D122" s="0" t="n">
        <v>2</v>
      </c>
      <c r="E122" s="0" t="n">
        <v>0</v>
      </c>
      <c r="F122" s="0" t="n">
        <v>2</v>
      </c>
      <c r="G122" s="0" t="n">
        <v>1</v>
      </c>
      <c r="H122" s="0" t="n">
        <v>0</v>
      </c>
      <c r="I122" s="0" t="n">
        <v>0</v>
      </c>
      <c r="J122" s="0" t="n">
        <v>0</v>
      </c>
      <c r="K122" s="0" t="n">
        <v>0</v>
      </c>
      <c r="L122" s="0" t="n">
        <v>0</v>
      </c>
      <c r="M122" s="0" t="n">
        <v>1</v>
      </c>
      <c r="N122" s="0" t="n">
        <v>2</v>
      </c>
      <c r="O122" s="0" t="n">
        <v>0</v>
      </c>
      <c r="P122" s="0" t="n">
        <v>0</v>
      </c>
      <c r="Q122" s="0" t="n">
        <v>0</v>
      </c>
      <c r="R122" s="0" t="n">
        <v>2</v>
      </c>
      <c r="S122" s="0" t="n">
        <v>1</v>
      </c>
      <c r="T122" s="0" t="n">
        <v>0</v>
      </c>
      <c r="U122" s="0" t="n">
        <v>0</v>
      </c>
      <c r="V122" s="0" t="n">
        <v>3</v>
      </c>
      <c r="W122" s="0" t="n">
        <v>2</v>
      </c>
      <c r="X122" s="0" t="n">
        <v>0</v>
      </c>
      <c r="Y122" s="0" t="n">
        <v>0</v>
      </c>
      <c r="Z122" s="0" t="n">
        <v>0</v>
      </c>
      <c r="AA122" s="0" t="n">
        <v>0</v>
      </c>
      <c r="AB122" s="0" t="n">
        <v>0</v>
      </c>
      <c r="AC122" s="0" t="n">
        <v>0</v>
      </c>
      <c r="AD122" s="0" t="n">
        <v>0</v>
      </c>
      <c r="AE122" s="0" t="n">
        <v>0</v>
      </c>
      <c r="AF122" s="0" t="n">
        <v>0</v>
      </c>
      <c r="AG122" s="0" t="n">
        <v>4</v>
      </c>
      <c r="AH122" s="0" t="n">
        <v>3</v>
      </c>
      <c r="AI122" s="0" t="n">
        <v>0</v>
      </c>
      <c r="AJ122" s="0" t="n">
        <v>0</v>
      </c>
      <c r="AK122" s="0" t="n">
        <v>0</v>
      </c>
      <c r="AL122" s="0" t="n">
        <v>1</v>
      </c>
      <c r="AM122" s="0" t="n">
        <v>0</v>
      </c>
      <c r="AN122" s="0" t="n">
        <v>2</v>
      </c>
      <c r="AO122" s="0" t="n">
        <v>2</v>
      </c>
      <c r="AP122" s="0" t="n">
        <v>0</v>
      </c>
      <c r="AQ122" s="0" t="n">
        <v>0</v>
      </c>
      <c r="AR122" s="0" t="n">
        <v>0</v>
      </c>
      <c r="AS122" s="0" t="n">
        <v>0</v>
      </c>
      <c r="AT122" s="0" t="n">
        <v>0</v>
      </c>
      <c r="AU122" s="0" t="n">
        <v>5</v>
      </c>
      <c r="AV122" s="0" t="n">
        <v>1</v>
      </c>
      <c r="AW122" s="0" t="n">
        <v>2</v>
      </c>
      <c r="AX122" s="0" t="n">
        <v>2</v>
      </c>
      <c r="AY122" s="0" t="n">
        <v>6</v>
      </c>
      <c r="AZ122" s="0" t="n">
        <v>1</v>
      </c>
      <c r="BA122" s="0" t="n">
        <v>0</v>
      </c>
      <c r="BB122" s="0" t="n">
        <v>1</v>
      </c>
      <c r="BC122" s="0" t="n">
        <v>0</v>
      </c>
      <c r="BD122" s="0" t="n">
        <v>0</v>
      </c>
      <c r="BE122" s="0" t="n">
        <v>0</v>
      </c>
      <c r="BF122" s="0" t="n">
        <v>0</v>
      </c>
      <c r="BG122" s="0" t="n">
        <v>0</v>
      </c>
      <c r="BH122" s="0" t="n">
        <v>2</v>
      </c>
      <c r="BI122" s="0" t="n">
        <v>1</v>
      </c>
      <c r="BJ122" s="0" t="n">
        <v>2</v>
      </c>
      <c r="BK122" s="0" t="n">
        <v>1</v>
      </c>
      <c r="BL122" s="0" t="n">
        <v>4</v>
      </c>
      <c r="BM122" s="0" t="n">
        <v>3</v>
      </c>
      <c r="BN122" s="0" t="n">
        <v>4</v>
      </c>
      <c r="BO122" s="0" t="n">
        <v>1</v>
      </c>
      <c r="BP122" s="0" t="n">
        <v>4</v>
      </c>
      <c r="BQ122" s="0" t="n">
        <v>0</v>
      </c>
      <c r="BR122" s="0" t="n">
        <v>0</v>
      </c>
      <c r="BS122" s="0" t="n">
        <v>0</v>
      </c>
      <c r="BT122" s="0" t="n">
        <v>1</v>
      </c>
      <c r="BU122" s="0" t="n">
        <v>0</v>
      </c>
      <c r="BV122" s="0" t="n">
        <v>0</v>
      </c>
      <c r="BW122" s="0" t="n">
        <v>6</v>
      </c>
      <c r="BX122" s="0" t="n">
        <v>0</v>
      </c>
      <c r="BY122" s="0" t="n">
        <v>1</v>
      </c>
      <c r="BZ122" s="0" t="n">
        <v>4</v>
      </c>
      <c r="CA122" s="0" t="n">
        <v>1</v>
      </c>
      <c r="CB122" s="0" t="n">
        <v>1</v>
      </c>
      <c r="CC122" s="0" t="n">
        <v>0</v>
      </c>
      <c r="CD122" s="0" t="n">
        <v>3</v>
      </c>
      <c r="CE122" s="0" t="n">
        <v>1</v>
      </c>
      <c r="CF122" s="0" t="n">
        <v>1</v>
      </c>
      <c r="CG122" s="0" t="n">
        <v>0</v>
      </c>
      <c r="CH122" s="0" t="n">
        <v>2</v>
      </c>
      <c r="CI122" s="0" t="n">
        <v>0</v>
      </c>
      <c r="CJ122" s="0" t="n">
        <v>0</v>
      </c>
      <c r="CK122" s="0" t="n">
        <v>3</v>
      </c>
      <c r="CL122" s="0" t="n">
        <v>0</v>
      </c>
      <c r="CM122" s="0" t="n">
        <v>1</v>
      </c>
      <c r="CN122" s="0" t="n">
        <v>4</v>
      </c>
      <c r="CO122" s="0" t="n">
        <v>3</v>
      </c>
      <c r="CP122" s="0" t="n">
        <v>4</v>
      </c>
      <c r="CQ122" s="0" t="n">
        <v>1</v>
      </c>
      <c r="CR122" s="0" t="n">
        <v>2</v>
      </c>
      <c r="CS122" s="0" t="n">
        <v>1</v>
      </c>
      <c r="CT122" s="0" t="n">
        <v>0</v>
      </c>
      <c r="CU122" s="0" t="n">
        <v>0</v>
      </c>
      <c r="CV122" s="0" t="n">
        <v>0</v>
      </c>
      <c r="CW122" s="0" t="n">
        <v>0</v>
      </c>
      <c r="CX122" s="0" t="n">
        <v>0</v>
      </c>
      <c r="CY122" s="0" t="n">
        <v>2</v>
      </c>
      <c r="CZ122" s="0" t="n">
        <v>1</v>
      </c>
      <c r="DA122" s="0" t="n">
        <v>3</v>
      </c>
      <c r="DB122" s="0" t="n">
        <v>1</v>
      </c>
      <c r="DC122" s="0" t="n">
        <v>0</v>
      </c>
      <c r="DD122" s="0" t="n">
        <v>0</v>
      </c>
      <c r="DE122" s="0" t="n">
        <v>0</v>
      </c>
      <c r="DF122" s="0" t="n">
        <v>0</v>
      </c>
      <c r="DG122" s="0" t="n">
        <v>2</v>
      </c>
      <c r="DH122" s="0" t="n">
        <v>0</v>
      </c>
      <c r="DI122" s="0" t="n">
        <v>0</v>
      </c>
      <c r="DJ122" s="0" t="n">
        <v>0</v>
      </c>
      <c r="DK122" s="0" t="n">
        <v>0</v>
      </c>
      <c r="DL122" s="0" t="n">
        <v>2</v>
      </c>
      <c r="DM122" s="0" t="n">
        <v>9</v>
      </c>
      <c r="DN122" s="0" t="n">
        <v>0</v>
      </c>
      <c r="DO122" s="0" t="n">
        <v>3</v>
      </c>
      <c r="DP122" s="0" t="n">
        <v>0</v>
      </c>
      <c r="DQ122" s="0" t="n">
        <v>2</v>
      </c>
      <c r="DR122" s="0" t="n">
        <v>0</v>
      </c>
      <c r="DS122" s="0" t="n">
        <v>0</v>
      </c>
      <c r="DT122" s="0" t="n">
        <v>1</v>
      </c>
      <c r="DU122" s="0" t="n">
        <v>0</v>
      </c>
      <c r="DV122" s="0" t="n">
        <v>0</v>
      </c>
      <c r="DW122" s="0" t="n">
        <v>0</v>
      </c>
      <c r="DX122" s="0" t="n">
        <v>0</v>
      </c>
      <c r="DY122" s="0" t="n">
        <v>0</v>
      </c>
      <c r="DZ122" s="0" t="n">
        <v>0</v>
      </c>
      <c r="EA122" s="0" t="n">
        <v>1</v>
      </c>
      <c r="EB122" s="0" t="n">
        <v>3</v>
      </c>
      <c r="EC122" s="0" t="n">
        <v>0</v>
      </c>
      <c r="ED122" s="0" t="n">
        <v>0</v>
      </c>
      <c r="EE122" s="0" t="n">
        <v>0</v>
      </c>
      <c r="EF122" s="0" t="n">
        <v>0</v>
      </c>
      <c r="EG122" s="0" t="n">
        <v>0</v>
      </c>
      <c r="EH122" s="0" t="n">
        <v>0</v>
      </c>
      <c r="EI122" s="0" t="n">
        <v>0</v>
      </c>
      <c r="EJ122" s="0" t="n">
        <v>0</v>
      </c>
      <c r="EK122" s="0" t="n">
        <v>0</v>
      </c>
      <c r="EL122" s="0" t="n">
        <v>1</v>
      </c>
      <c r="EM122" s="0" t="n">
        <v>0</v>
      </c>
      <c r="EN122" s="0" t="n">
        <v>4</v>
      </c>
      <c r="EO122" s="0" t="n">
        <v>0</v>
      </c>
      <c r="EP122" s="0" t="n">
        <v>0</v>
      </c>
      <c r="EQ122" s="0" t="n">
        <v>0</v>
      </c>
      <c r="ER122" s="0" t="n">
        <v>0</v>
      </c>
      <c r="ES122" s="0" t="n">
        <v>1</v>
      </c>
      <c r="ET122" s="0" t="n">
        <v>3</v>
      </c>
      <c r="EU122" s="0" t="n">
        <v>0</v>
      </c>
      <c r="EV122" s="0" t="n">
        <v>6</v>
      </c>
      <c r="EW122" s="0" t="n">
        <v>0</v>
      </c>
      <c r="EX122" s="0" t="n">
        <v>5</v>
      </c>
      <c r="EY122" s="0" t="n">
        <v>1</v>
      </c>
      <c r="EZ122" s="0" t="n">
        <v>1</v>
      </c>
      <c r="FA122" s="0" t="n">
        <v>1</v>
      </c>
      <c r="FB122" s="0" t="n">
        <v>1</v>
      </c>
      <c r="FC122" s="0" t="n">
        <v>2</v>
      </c>
      <c r="FD122" s="0" t="n">
        <v>1</v>
      </c>
      <c r="FE122" s="0" t="n">
        <v>7</v>
      </c>
      <c r="FF122" s="0" t="n">
        <v>1</v>
      </c>
      <c r="FG122" s="0" t="n">
        <v>1</v>
      </c>
      <c r="FH122" s="0" t="n">
        <v>5</v>
      </c>
      <c r="FI122" s="0" t="n">
        <v>1</v>
      </c>
      <c r="FJ122" s="0" t="n">
        <v>0</v>
      </c>
      <c r="FK122" s="0" t="n">
        <v>2</v>
      </c>
      <c r="FL122" s="0" t="n">
        <v>0</v>
      </c>
      <c r="FM122" s="0" t="n">
        <v>0</v>
      </c>
      <c r="FN122" s="0" t="n">
        <v>3</v>
      </c>
      <c r="FO122" s="0" t="n">
        <v>0</v>
      </c>
      <c r="FP122" s="0" t="n">
        <v>0</v>
      </c>
      <c r="FQ122" s="0" t="n">
        <v>0</v>
      </c>
      <c r="FR122" s="0" t="n">
        <v>1</v>
      </c>
      <c r="FS122" s="0" t="n">
        <v>0</v>
      </c>
      <c r="FT122" s="0" t="n">
        <v>0</v>
      </c>
      <c r="FU122" s="0" t="n">
        <v>1</v>
      </c>
      <c r="FV122" s="0" t="n">
        <v>1</v>
      </c>
      <c r="FW122" s="0" t="n">
        <v>1</v>
      </c>
      <c r="FX122" s="0" t="n">
        <v>1</v>
      </c>
      <c r="FY122" s="0" t="n">
        <v>0</v>
      </c>
      <c r="FZ122" s="0" t="n">
        <v>1</v>
      </c>
      <c r="GA122" s="0" t="n">
        <v>0</v>
      </c>
      <c r="GB122" s="0" t="n">
        <v>0</v>
      </c>
      <c r="GC122" s="0" t="n">
        <v>1</v>
      </c>
      <c r="GD122" s="0" t="n">
        <v>1</v>
      </c>
      <c r="GE122" s="0" t="n">
        <v>0</v>
      </c>
      <c r="GF122" s="0" t="n">
        <v>2</v>
      </c>
      <c r="GG122" s="0" t="n">
        <v>0</v>
      </c>
      <c r="GH122" s="0" t="n">
        <v>3</v>
      </c>
      <c r="GI122" s="0" t="n">
        <v>5</v>
      </c>
      <c r="GJ122" s="0" t="n">
        <v>0</v>
      </c>
      <c r="GK122" s="0" t="n">
        <v>1</v>
      </c>
      <c r="GL122" s="0" t="n">
        <v>1</v>
      </c>
      <c r="GM122" s="0" t="n">
        <v>2</v>
      </c>
      <c r="GN122" s="0" t="n">
        <v>0</v>
      </c>
      <c r="GO122" s="0" t="n">
        <v>1</v>
      </c>
      <c r="GP122" s="0" t="n">
        <v>0</v>
      </c>
      <c r="GQ122" s="0" t="n">
        <v>1</v>
      </c>
    </row>
    <row r="123" customFormat="false" ht="12" hidden="false" customHeight="false" outlineLevel="0" collapsed="false">
      <c r="A123" s="0" t="n">
        <v>5</v>
      </c>
      <c r="B123" s="0" t="n">
        <v>0</v>
      </c>
      <c r="C123" s="0" t="n">
        <v>0</v>
      </c>
      <c r="D123" s="0" t="n">
        <v>0</v>
      </c>
      <c r="E123" s="0" t="n">
        <v>0</v>
      </c>
      <c r="F123" s="0" t="n">
        <v>2</v>
      </c>
      <c r="G123" s="0" t="n">
        <v>0</v>
      </c>
      <c r="H123" s="0" t="n">
        <v>0</v>
      </c>
      <c r="I123" s="0" t="n">
        <v>1</v>
      </c>
      <c r="J123" s="0" t="n">
        <v>0</v>
      </c>
      <c r="K123" s="0" t="n">
        <v>0</v>
      </c>
      <c r="L123" s="0" t="n">
        <v>0</v>
      </c>
      <c r="M123" s="0" t="n">
        <v>7</v>
      </c>
      <c r="N123" s="0" t="n">
        <v>0</v>
      </c>
      <c r="O123" s="0" t="n">
        <v>0</v>
      </c>
      <c r="P123" s="0" t="n">
        <v>0</v>
      </c>
      <c r="Q123" s="0" t="n">
        <v>1</v>
      </c>
      <c r="R123" s="0" t="n">
        <v>1</v>
      </c>
      <c r="S123" s="0" t="n">
        <v>0</v>
      </c>
      <c r="T123" s="0" t="n">
        <v>0</v>
      </c>
      <c r="U123" s="0" t="n">
        <v>0</v>
      </c>
      <c r="V123" s="0" t="n">
        <v>1</v>
      </c>
      <c r="W123" s="0" t="n">
        <v>1</v>
      </c>
      <c r="X123" s="0" t="n">
        <v>9</v>
      </c>
      <c r="Y123" s="0" t="n">
        <v>0</v>
      </c>
      <c r="Z123" s="0" t="n">
        <v>0</v>
      </c>
      <c r="AA123" s="0" t="n">
        <v>0</v>
      </c>
      <c r="AB123" s="0" t="n">
        <v>0</v>
      </c>
      <c r="AC123" s="0" t="n">
        <v>0</v>
      </c>
      <c r="AD123" s="0" t="n">
        <v>0</v>
      </c>
      <c r="AE123" s="0" t="n">
        <v>0</v>
      </c>
      <c r="AF123" s="0" t="n">
        <v>0</v>
      </c>
      <c r="AG123" s="0" t="n">
        <v>0</v>
      </c>
      <c r="AH123" s="0" t="n">
        <v>3</v>
      </c>
      <c r="AI123" s="0" t="n">
        <v>0</v>
      </c>
      <c r="AJ123" s="0" t="n">
        <v>0</v>
      </c>
      <c r="AK123" s="0" t="n">
        <v>1</v>
      </c>
      <c r="AL123" s="0" t="n">
        <v>1</v>
      </c>
      <c r="AM123" s="0" t="n">
        <v>0</v>
      </c>
      <c r="AN123" s="0" t="n">
        <v>3</v>
      </c>
      <c r="AO123" s="0" t="n">
        <v>0</v>
      </c>
      <c r="AP123" s="0" t="n">
        <v>1</v>
      </c>
      <c r="AQ123" s="0" t="n">
        <v>4</v>
      </c>
      <c r="AR123" s="0" t="n">
        <v>0</v>
      </c>
      <c r="AS123" s="0" t="n">
        <v>0</v>
      </c>
      <c r="AT123" s="0" t="n">
        <v>0</v>
      </c>
      <c r="AU123" s="0" t="n">
        <v>1</v>
      </c>
      <c r="AV123" s="0" t="n">
        <v>0</v>
      </c>
      <c r="AW123" s="0" t="n">
        <v>5</v>
      </c>
      <c r="AX123" s="0" t="n">
        <v>1</v>
      </c>
      <c r="AY123" s="0" t="n">
        <v>1</v>
      </c>
      <c r="AZ123" s="0" t="n">
        <v>1</v>
      </c>
      <c r="BA123" s="0" t="n">
        <v>1</v>
      </c>
      <c r="BB123" s="0" t="n">
        <v>0</v>
      </c>
      <c r="BC123" s="0" t="n">
        <v>4</v>
      </c>
      <c r="BD123" s="0" t="n">
        <v>0</v>
      </c>
      <c r="BE123" s="0" t="n">
        <v>0</v>
      </c>
      <c r="BF123" s="0" t="n">
        <v>0</v>
      </c>
      <c r="BG123" s="0" t="n">
        <v>1</v>
      </c>
      <c r="BH123" s="0" t="n">
        <v>1</v>
      </c>
      <c r="BI123" s="0" t="n">
        <v>1</v>
      </c>
      <c r="BJ123" s="0" t="n">
        <v>2</v>
      </c>
      <c r="BK123" s="0" t="n">
        <v>2</v>
      </c>
      <c r="BL123" s="0" t="n">
        <v>2</v>
      </c>
      <c r="BM123" s="0" t="n">
        <v>2</v>
      </c>
      <c r="BN123" s="0" t="n">
        <v>7</v>
      </c>
      <c r="BO123" s="0" t="n">
        <v>6</v>
      </c>
      <c r="BP123" s="0" t="n">
        <v>6</v>
      </c>
      <c r="BQ123" s="0" t="n">
        <v>3</v>
      </c>
      <c r="BR123" s="0" t="n">
        <v>0</v>
      </c>
      <c r="BS123" s="0" t="n">
        <v>1</v>
      </c>
      <c r="BT123" s="0" t="n">
        <v>0</v>
      </c>
      <c r="BU123" s="0" t="n">
        <v>0</v>
      </c>
      <c r="BV123" s="0" t="n">
        <v>1</v>
      </c>
      <c r="BW123" s="0" t="n">
        <v>3</v>
      </c>
      <c r="BX123" s="0" t="n">
        <v>2</v>
      </c>
      <c r="BY123" s="0" t="n">
        <v>0</v>
      </c>
      <c r="BZ123" s="0" t="n">
        <v>0</v>
      </c>
      <c r="CA123" s="0" t="n">
        <v>1</v>
      </c>
      <c r="CB123" s="0" t="n">
        <v>1</v>
      </c>
      <c r="CC123" s="0" t="n">
        <v>0</v>
      </c>
      <c r="CD123" s="0" t="n">
        <v>0</v>
      </c>
      <c r="CE123" s="0" t="n">
        <v>3</v>
      </c>
      <c r="CF123" s="0" t="n">
        <v>1</v>
      </c>
      <c r="CG123" s="0" t="n">
        <v>4</v>
      </c>
      <c r="CH123" s="0" t="n">
        <v>2</v>
      </c>
      <c r="CI123" s="0" t="n">
        <v>2</v>
      </c>
      <c r="CJ123" s="0" t="n">
        <v>0</v>
      </c>
      <c r="CK123" s="0" t="n">
        <v>1</v>
      </c>
      <c r="CL123" s="0" t="n">
        <v>0</v>
      </c>
      <c r="CM123" s="0" t="n">
        <v>0</v>
      </c>
      <c r="CN123" s="0" t="n">
        <v>3</v>
      </c>
      <c r="CO123" s="0" t="n">
        <v>4</v>
      </c>
      <c r="CP123" s="0" t="n">
        <v>1</v>
      </c>
      <c r="CQ123" s="0" t="n">
        <v>0</v>
      </c>
      <c r="CR123" s="0" t="n">
        <v>3</v>
      </c>
      <c r="CS123" s="0" t="n">
        <v>0</v>
      </c>
      <c r="CT123" s="0" t="n">
        <v>1</v>
      </c>
      <c r="CU123" s="0" t="n">
        <v>0</v>
      </c>
      <c r="CV123" s="0" t="n">
        <v>0</v>
      </c>
      <c r="CW123" s="0" t="n">
        <v>0</v>
      </c>
      <c r="CX123" s="0" t="n">
        <v>0</v>
      </c>
      <c r="CY123" s="0" t="n">
        <v>1</v>
      </c>
      <c r="CZ123" s="0" t="n">
        <v>0</v>
      </c>
      <c r="DA123" s="0" t="n">
        <v>1</v>
      </c>
      <c r="DB123" s="0" t="n">
        <v>0</v>
      </c>
      <c r="DC123" s="0" t="n">
        <v>0</v>
      </c>
      <c r="DD123" s="0" t="n">
        <v>4</v>
      </c>
      <c r="DE123" s="0" t="n">
        <v>0</v>
      </c>
      <c r="DF123" s="0" t="n">
        <v>0</v>
      </c>
      <c r="DG123" s="0" t="n">
        <v>0</v>
      </c>
      <c r="DH123" s="0" t="n">
        <v>0</v>
      </c>
      <c r="DI123" s="0" t="n">
        <v>0</v>
      </c>
      <c r="DJ123" s="0" t="n">
        <v>1</v>
      </c>
      <c r="DK123" s="0" t="n">
        <v>0</v>
      </c>
      <c r="DL123" s="0" t="n">
        <v>1</v>
      </c>
      <c r="DM123" s="0" t="n">
        <v>1</v>
      </c>
      <c r="DN123" s="0" t="n">
        <v>0</v>
      </c>
      <c r="DO123" s="0" t="n">
        <v>0</v>
      </c>
      <c r="DP123" s="0" t="n">
        <v>0</v>
      </c>
      <c r="DQ123" s="0" t="n">
        <v>0</v>
      </c>
      <c r="DR123" s="0" t="n">
        <v>0</v>
      </c>
      <c r="DS123" s="0" t="n">
        <v>0</v>
      </c>
      <c r="DT123" s="0" t="n">
        <v>1</v>
      </c>
      <c r="DU123" s="0" t="n">
        <v>0</v>
      </c>
      <c r="DV123" s="0" t="n">
        <v>0</v>
      </c>
      <c r="DW123" s="0" t="n">
        <v>0</v>
      </c>
      <c r="DX123" s="0" t="n">
        <v>5</v>
      </c>
      <c r="DY123" s="0" t="n">
        <v>0</v>
      </c>
      <c r="DZ123" s="0" t="n">
        <v>0</v>
      </c>
      <c r="EA123" s="0" t="n">
        <v>0</v>
      </c>
      <c r="EB123" s="0" t="n">
        <v>0</v>
      </c>
      <c r="EC123" s="0" t="n">
        <v>0</v>
      </c>
      <c r="ED123" s="0" t="n">
        <v>0</v>
      </c>
      <c r="EE123" s="0" t="n">
        <v>0</v>
      </c>
      <c r="EF123" s="0" t="n">
        <v>0</v>
      </c>
      <c r="EG123" s="0" t="n">
        <v>0</v>
      </c>
      <c r="EH123" s="0" t="n">
        <v>0</v>
      </c>
      <c r="EI123" s="0" t="n">
        <v>0</v>
      </c>
      <c r="EJ123" s="0" t="n">
        <v>0</v>
      </c>
      <c r="EK123" s="0" t="n">
        <v>0</v>
      </c>
      <c r="EL123" s="0" t="n">
        <v>1</v>
      </c>
      <c r="EM123" s="0" t="n">
        <v>0</v>
      </c>
      <c r="EN123" s="0" t="n">
        <v>1</v>
      </c>
      <c r="EO123" s="0" t="n">
        <v>0</v>
      </c>
      <c r="EP123" s="0" t="n">
        <v>0</v>
      </c>
      <c r="EQ123" s="0" t="n">
        <v>0</v>
      </c>
      <c r="ER123" s="0" t="n">
        <v>0</v>
      </c>
      <c r="ES123" s="0" t="n">
        <v>0</v>
      </c>
      <c r="ET123" s="0" t="n">
        <v>0</v>
      </c>
      <c r="EU123" s="0" t="n">
        <v>0</v>
      </c>
      <c r="EV123" s="0" t="n">
        <v>0</v>
      </c>
      <c r="EW123" s="0" t="n">
        <v>0</v>
      </c>
      <c r="EX123" s="0" t="n">
        <v>1</v>
      </c>
      <c r="EY123" s="0" t="n">
        <v>0</v>
      </c>
      <c r="EZ123" s="0" t="n">
        <v>0</v>
      </c>
      <c r="FA123" s="0" t="n">
        <v>0</v>
      </c>
      <c r="FB123" s="0" t="n">
        <v>1</v>
      </c>
      <c r="FC123" s="0" t="n">
        <v>0</v>
      </c>
      <c r="FD123" s="0" t="n">
        <v>0</v>
      </c>
      <c r="FE123" s="0" t="n">
        <v>7</v>
      </c>
      <c r="FF123" s="0" t="n">
        <v>4</v>
      </c>
      <c r="FG123" s="0" t="n">
        <v>0</v>
      </c>
      <c r="FH123" s="0" t="n">
        <v>1</v>
      </c>
      <c r="FI123" s="0" t="n">
        <v>1</v>
      </c>
      <c r="FJ123" s="0" t="n">
        <v>1</v>
      </c>
      <c r="FK123" s="0" t="n">
        <v>2</v>
      </c>
      <c r="FL123" s="0" t="n">
        <v>1</v>
      </c>
      <c r="FM123" s="0" t="n">
        <v>1</v>
      </c>
      <c r="FN123" s="0" t="n">
        <v>1</v>
      </c>
      <c r="FO123" s="0" t="n">
        <v>1</v>
      </c>
      <c r="FP123" s="0" t="n">
        <v>0</v>
      </c>
      <c r="FQ123" s="0" t="n">
        <v>0</v>
      </c>
      <c r="FR123" s="0" t="n">
        <v>2</v>
      </c>
      <c r="FS123" s="0" t="n">
        <v>0</v>
      </c>
      <c r="FT123" s="0" t="n">
        <v>0</v>
      </c>
      <c r="FU123" s="0" t="n">
        <v>0</v>
      </c>
      <c r="FV123" s="0" t="n">
        <v>1</v>
      </c>
      <c r="FW123" s="0" t="n">
        <v>2</v>
      </c>
      <c r="FX123" s="0" t="n">
        <v>1</v>
      </c>
      <c r="FY123" s="0" t="n">
        <v>0</v>
      </c>
      <c r="FZ123" s="0" t="n">
        <v>1</v>
      </c>
      <c r="GA123" s="0" t="n">
        <v>1</v>
      </c>
      <c r="GB123" s="0" t="n">
        <v>1</v>
      </c>
      <c r="GC123" s="0" t="n">
        <v>2</v>
      </c>
      <c r="GD123" s="0" t="n">
        <v>0</v>
      </c>
      <c r="GE123" s="0" t="n">
        <v>1</v>
      </c>
      <c r="GF123" s="0" t="n">
        <v>1</v>
      </c>
      <c r="GG123" s="0" t="n">
        <v>0</v>
      </c>
      <c r="GH123" s="0" t="n">
        <v>4</v>
      </c>
      <c r="GI123" s="0" t="n">
        <v>1</v>
      </c>
      <c r="GJ123" s="0" t="n">
        <v>9</v>
      </c>
      <c r="GK123" s="0" t="n">
        <v>0</v>
      </c>
      <c r="GL123" s="0" t="n">
        <v>1</v>
      </c>
      <c r="GM123" s="0" t="n">
        <v>1</v>
      </c>
      <c r="GN123" s="0" t="n">
        <v>0</v>
      </c>
      <c r="GO123" s="0" t="n">
        <v>0</v>
      </c>
      <c r="GP123" s="0" t="n">
        <v>0</v>
      </c>
      <c r="GQ123" s="0" t="n">
        <v>4</v>
      </c>
    </row>
    <row r="124" customFormat="false" ht="12" hidden="false" customHeight="false" outlineLevel="0" collapsed="false">
      <c r="A124" s="0" t="n">
        <v>5</v>
      </c>
      <c r="B124" s="0" t="n">
        <v>0</v>
      </c>
      <c r="C124" s="0" t="n">
        <v>0</v>
      </c>
      <c r="D124" s="0" t="n">
        <v>1</v>
      </c>
      <c r="E124" s="0" t="n">
        <v>0</v>
      </c>
      <c r="F124" s="0" t="n">
        <v>3</v>
      </c>
      <c r="G124" s="0" t="n">
        <v>1</v>
      </c>
      <c r="H124" s="0" t="n">
        <v>0</v>
      </c>
      <c r="I124" s="0" t="n">
        <v>0</v>
      </c>
      <c r="J124" s="0" t="n">
        <v>0</v>
      </c>
      <c r="K124" s="0" t="n">
        <v>1</v>
      </c>
      <c r="L124" s="0" t="n">
        <v>0</v>
      </c>
      <c r="M124" s="0" t="n">
        <v>0</v>
      </c>
      <c r="N124" s="0" t="n">
        <v>5</v>
      </c>
      <c r="O124" s="0" t="n">
        <v>1</v>
      </c>
      <c r="P124" s="0" t="n">
        <v>0</v>
      </c>
      <c r="Q124" s="0" t="n">
        <v>0</v>
      </c>
      <c r="R124" s="0" t="n">
        <v>1</v>
      </c>
      <c r="S124" s="0" t="n">
        <v>1</v>
      </c>
      <c r="T124" s="0" t="n">
        <v>2</v>
      </c>
      <c r="U124" s="0" t="n">
        <v>6</v>
      </c>
      <c r="V124" s="0" t="n">
        <v>0</v>
      </c>
      <c r="W124" s="0" t="n">
        <v>3</v>
      </c>
      <c r="X124" s="0" t="n">
        <v>0</v>
      </c>
      <c r="Y124" s="0" t="n">
        <v>0</v>
      </c>
      <c r="Z124" s="0" t="n">
        <v>0</v>
      </c>
      <c r="AA124" s="0" t="n">
        <v>0</v>
      </c>
      <c r="AB124" s="0" t="n">
        <v>0</v>
      </c>
      <c r="AC124" s="0" t="n">
        <v>0</v>
      </c>
      <c r="AD124" s="0" t="n">
        <v>0</v>
      </c>
      <c r="AE124" s="0" t="n">
        <v>0</v>
      </c>
      <c r="AF124" s="0" t="n">
        <v>1</v>
      </c>
      <c r="AG124" s="0" t="n">
        <v>0</v>
      </c>
      <c r="AH124" s="0" t="n">
        <v>0</v>
      </c>
      <c r="AI124" s="0" t="n">
        <v>0</v>
      </c>
      <c r="AJ124" s="0" t="n">
        <v>1</v>
      </c>
      <c r="AK124" s="0" t="n">
        <v>8</v>
      </c>
      <c r="AL124" s="0" t="n">
        <v>5</v>
      </c>
      <c r="AM124" s="0" t="n">
        <v>2</v>
      </c>
      <c r="AN124" s="0" t="n">
        <v>3</v>
      </c>
      <c r="AO124" s="0" t="n">
        <v>1</v>
      </c>
      <c r="AP124" s="0" t="n">
        <v>1</v>
      </c>
      <c r="AQ124" s="0" t="n">
        <v>0</v>
      </c>
      <c r="AR124" s="0" t="n">
        <v>8</v>
      </c>
      <c r="AS124" s="0" t="n">
        <v>0</v>
      </c>
      <c r="AT124" s="0" t="n">
        <v>0</v>
      </c>
      <c r="AU124" s="0" t="n">
        <v>9</v>
      </c>
      <c r="AV124" s="0" t="n">
        <v>1</v>
      </c>
      <c r="AW124" s="0" t="n">
        <v>6</v>
      </c>
      <c r="AX124" s="0" t="n">
        <v>1</v>
      </c>
      <c r="AY124" s="0" t="n">
        <v>1</v>
      </c>
      <c r="AZ124" s="0" t="n">
        <v>2</v>
      </c>
      <c r="BA124" s="0" t="n">
        <v>0</v>
      </c>
      <c r="BB124" s="0" t="n">
        <v>2</v>
      </c>
      <c r="BC124" s="0" t="n">
        <v>1</v>
      </c>
      <c r="BD124" s="0" t="n">
        <v>0</v>
      </c>
      <c r="BE124" s="0" t="n">
        <v>1</v>
      </c>
      <c r="BF124" s="0" t="n">
        <v>1</v>
      </c>
      <c r="BG124" s="0" t="n">
        <v>0</v>
      </c>
      <c r="BH124" s="0" t="n">
        <v>1</v>
      </c>
      <c r="BI124" s="0" t="n">
        <v>0</v>
      </c>
      <c r="BJ124" s="0" t="n">
        <v>0</v>
      </c>
      <c r="BK124" s="0" t="n">
        <v>2</v>
      </c>
      <c r="BL124" s="0" t="n">
        <v>2</v>
      </c>
      <c r="BM124" s="0" t="n">
        <v>0</v>
      </c>
      <c r="BN124" s="0" t="n">
        <v>3</v>
      </c>
      <c r="BO124" s="0" t="n">
        <v>0</v>
      </c>
      <c r="BP124" s="0" t="n">
        <v>4</v>
      </c>
      <c r="BQ124" s="0" t="n">
        <v>0</v>
      </c>
      <c r="BR124" s="0" t="n">
        <v>0</v>
      </c>
      <c r="BS124" s="0" t="n">
        <v>0</v>
      </c>
      <c r="BT124" s="0" t="n">
        <v>0</v>
      </c>
      <c r="BU124" s="0" t="n">
        <v>0</v>
      </c>
      <c r="BV124" s="0" t="n">
        <v>0</v>
      </c>
      <c r="BW124" s="0" t="n">
        <v>6</v>
      </c>
      <c r="BX124" s="0" t="n">
        <v>0</v>
      </c>
      <c r="BY124" s="0" t="n">
        <v>2</v>
      </c>
      <c r="BZ124" s="0" t="n">
        <v>0</v>
      </c>
      <c r="CA124" s="0" t="n">
        <v>0</v>
      </c>
      <c r="CB124" s="0" t="n">
        <v>1</v>
      </c>
      <c r="CC124" s="0" t="n">
        <v>1</v>
      </c>
      <c r="CD124" s="0" t="n">
        <v>1</v>
      </c>
      <c r="CE124" s="0" t="n">
        <v>1</v>
      </c>
      <c r="CF124" s="0" t="n">
        <v>3</v>
      </c>
      <c r="CG124" s="0" t="n">
        <v>4</v>
      </c>
      <c r="CH124" s="0" t="n">
        <v>1</v>
      </c>
      <c r="CI124" s="0" t="n">
        <v>0</v>
      </c>
      <c r="CJ124" s="0" t="n">
        <v>0</v>
      </c>
      <c r="CK124" s="0" t="n">
        <v>1</v>
      </c>
      <c r="CL124" s="0" t="n">
        <v>0</v>
      </c>
      <c r="CM124" s="0" t="n">
        <v>0</v>
      </c>
      <c r="CN124" s="0" t="n">
        <v>3</v>
      </c>
      <c r="CO124" s="0" t="n">
        <v>1</v>
      </c>
      <c r="CP124" s="0" t="n">
        <v>1</v>
      </c>
      <c r="CQ124" s="0" t="n">
        <v>2</v>
      </c>
      <c r="CR124" s="0" t="n">
        <v>1</v>
      </c>
      <c r="CS124" s="0" t="n">
        <v>1</v>
      </c>
      <c r="CT124" s="0" t="n">
        <v>0</v>
      </c>
      <c r="CU124" s="0" t="n">
        <v>1</v>
      </c>
      <c r="CV124" s="0" t="n">
        <v>0</v>
      </c>
      <c r="CW124" s="0" t="n">
        <v>0</v>
      </c>
      <c r="CX124" s="0" t="n">
        <v>0</v>
      </c>
      <c r="CY124" s="0" t="n">
        <v>4</v>
      </c>
      <c r="CZ124" s="0" t="n">
        <v>1</v>
      </c>
      <c r="DA124" s="0" t="n">
        <v>4</v>
      </c>
      <c r="DB124" s="0" t="n">
        <v>0</v>
      </c>
      <c r="DC124" s="0" t="n">
        <v>0</v>
      </c>
      <c r="DD124" s="0" t="n">
        <v>0</v>
      </c>
      <c r="DE124" s="0" t="n">
        <v>0</v>
      </c>
      <c r="DF124" s="0" t="n">
        <v>1</v>
      </c>
      <c r="DG124" s="0" t="n">
        <v>0</v>
      </c>
      <c r="DH124" s="0" t="n">
        <v>0</v>
      </c>
      <c r="DI124" s="0" t="n">
        <v>0</v>
      </c>
      <c r="DJ124" s="0" t="n">
        <v>0</v>
      </c>
      <c r="DK124" s="0" t="n">
        <v>8</v>
      </c>
      <c r="DL124" s="0" t="n">
        <v>0</v>
      </c>
      <c r="DM124" s="0" t="n">
        <v>9</v>
      </c>
      <c r="DN124" s="0" t="n">
        <v>0</v>
      </c>
      <c r="DO124" s="0" t="n">
        <v>1</v>
      </c>
      <c r="DP124" s="0" t="n">
        <v>1</v>
      </c>
      <c r="DQ124" s="0" t="n">
        <v>0</v>
      </c>
      <c r="DR124" s="0" t="n">
        <v>1</v>
      </c>
      <c r="DS124" s="0" t="n">
        <v>0</v>
      </c>
      <c r="DT124" s="0" t="n">
        <v>1</v>
      </c>
      <c r="DU124" s="0" t="n">
        <v>0</v>
      </c>
      <c r="DV124" s="0" t="n">
        <v>0</v>
      </c>
      <c r="DW124" s="0" t="n">
        <v>1</v>
      </c>
      <c r="DX124" s="0" t="n">
        <v>0</v>
      </c>
      <c r="DY124" s="0" t="n">
        <v>0</v>
      </c>
      <c r="DZ124" s="0" t="n">
        <v>0</v>
      </c>
      <c r="EA124" s="0" t="n">
        <v>0</v>
      </c>
      <c r="EB124" s="0" t="n">
        <v>3</v>
      </c>
      <c r="EC124" s="0" t="n">
        <v>0</v>
      </c>
      <c r="ED124" s="0" t="n">
        <v>0</v>
      </c>
      <c r="EE124" s="0" t="n">
        <v>2</v>
      </c>
      <c r="EF124" s="0" t="n">
        <v>0</v>
      </c>
      <c r="EG124" s="0" t="n">
        <v>0</v>
      </c>
      <c r="EH124" s="0" t="n">
        <v>2</v>
      </c>
      <c r="EI124" s="0" t="n">
        <v>0</v>
      </c>
      <c r="EJ124" s="0" t="n">
        <v>0</v>
      </c>
      <c r="EK124" s="0" t="n">
        <v>0</v>
      </c>
      <c r="EL124" s="0" t="n">
        <v>2</v>
      </c>
      <c r="EM124" s="0" t="n">
        <v>0</v>
      </c>
      <c r="EN124" s="0" t="n">
        <v>4</v>
      </c>
      <c r="EO124" s="0" t="n">
        <v>0</v>
      </c>
      <c r="EP124" s="0" t="n">
        <v>2</v>
      </c>
      <c r="EQ124" s="0" t="n">
        <v>1</v>
      </c>
      <c r="ER124" s="0" t="n">
        <v>0</v>
      </c>
      <c r="ES124" s="0" t="n">
        <v>0</v>
      </c>
      <c r="ET124" s="0" t="n">
        <v>0</v>
      </c>
      <c r="EU124" s="0" t="n">
        <v>0</v>
      </c>
      <c r="EV124" s="0" t="n">
        <v>0</v>
      </c>
      <c r="EW124" s="0" t="n">
        <v>0</v>
      </c>
      <c r="EX124" s="0" t="n">
        <v>1</v>
      </c>
      <c r="EY124" s="0" t="n">
        <v>0</v>
      </c>
      <c r="EZ124" s="0" t="n">
        <v>1</v>
      </c>
      <c r="FA124" s="0" t="n">
        <v>1</v>
      </c>
      <c r="FB124" s="0" t="n">
        <v>0</v>
      </c>
      <c r="FC124" s="0" t="n">
        <v>1</v>
      </c>
      <c r="FD124" s="0" t="n">
        <v>1</v>
      </c>
      <c r="FE124" s="0" t="n">
        <v>5</v>
      </c>
      <c r="FF124" s="0" t="n">
        <v>0</v>
      </c>
      <c r="FG124" s="0" t="n">
        <v>0</v>
      </c>
      <c r="FH124" s="0" t="n">
        <v>7</v>
      </c>
      <c r="FI124" s="0" t="n">
        <v>1</v>
      </c>
      <c r="FJ124" s="0" t="n">
        <v>0</v>
      </c>
      <c r="FK124" s="0" t="n">
        <v>1</v>
      </c>
      <c r="FL124" s="0" t="n">
        <v>0</v>
      </c>
      <c r="FM124" s="0" t="n">
        <v>0</v>
      </c>
      <c r="FN124" s="0" t="n">
        <v>4</v>
      </c>
      <c r="FO124" s="0" t="n">
        <v>0</v>
      </c>
      <c r="FP124" s="0" t="n">
        <v>0</v>
      </c>
      <c r="FQ124" s="0" t="n">
        <v>2</v>
      </c>
      <c r="FR124" s="0" t="n">
        <v>0</v>
      </c>
      <c r="FS124" s="0" t="n">
        <v>2</v>
      </c>
      <c r="FT124" s="0" t="n">
        <v>3</v>
      </c>
      <c r="FU124" s="0" t="n">
        <v>1</v>
      </c>
      <c r="FV124" s="0" t="n">
        <v>1</v>
      </c>
      <c r="FW124" s="0" t="n">
        <v>0</v>
      </c>
      <c r="FX124" s="0" t="n">
        <v>4</v>
      </c>
      <c r="FY124" s="0" t="n">
        <v>0</v>
      </c>
      <c r="FZ124" s="0" t="n">
        <v>0</v>
      </c>
      <c r="GA124" s="0" t="n">
        <v>0</v>
      </c>
      <c r="GB124" s="0" t="n">
        <v>0</v>
      </c>
      <c r="GC124" s="0" t="n">
        <v>2</v>
      </c>
      <c r="GD124" s="0" t="n">
        <v>1</v>
      </c>
      <c r="GE124" s="0" t="n">
        <v>0</v>
      </c>
      <c r="GF124" s="0" t="n">
        <v>1</v>
      </c>
      <c r="GG124" s="0" t="n">
        <v>0</v>
      </c>
      <c r="GH124" s="0" t="n">
        <v>2</v>
      </c>
      <c r="GI124" s="0" t="n">
        <v>0</v>
      </c>
      <c r="GJ124" s="0" t="n">
        <v>1</v>
      </c>
      <c r="GK124" s="0" t="n">
        <v>0</v>
      </c>
      <c r="GL124" s="0" t="n">
        <v>1</v>
      </c>
      <c r="GM124" s="0" t="n">
        <v>1</v>
      </c>
      <c r="GN124" s="0" t="n">
        <v>0</v>
      </c>
      <c r="GO124" s="0" t="n">
        <v>0</v>
      </c>
      <c r="GP124" s="0" t="n">
        <v>0</v>
      </c>
      <c r="GQ124" s="0" t="n">
        <v>4</v>
      </c>
    </row>
    <row r="125" customFormat="false" ht="12" hidden="false" customHeight="false" outlineLevel="0" collapsed="false">
      <c r="A125" s="0" t="n">
        <v>0</v>
      </c>
      <c r="B125" s="0" t="n">
        <v>0</v>
      </c>
      <c r="C125" s="0" t="n">
        <v>0</v>
      </c>
      <c r="D125" s="0" t="n">
        <v>1</v>
      </c>
      <c r="E125" s="0" t="n">
        <v>0</v>
      </c>
      <c r="F125" s="0" t="n">
        <v>2</v>
      </c>
      <c r="G125" s="0" t="n">
        <v>0</v>
      </c>
      <c r="H125" s="0" t="n">
        <v>0</v>
      </c>
      <c r="I125" s="0" t="n">
        <v>0</v>
      </c>
      <c r="J125" s="0" t="n">
        <v>0</v>
      </c>
      <c r="K125" s="0" t="n">
        <v>1</v>
      </c>
      <c r="L125" s="0" t="n">
        <v>0</v>
      </c>
      <c r="M125" s="0" t="n">
        <v>0</v>
      </c>
      <c r="N125" s="0" t="n">
        <v>3</v>
      </c>
      <c r="O125" s="0" t="n">
        <v>1</v>
      </c>
      <c r="P125" s="0" t="n">
        <v>0</v>
      </c>
      <c r="Q125" s="0" t="n">
        <v>0</v>
      </c>
      <c r="R125" s="0" t="n">
        <v>2</v>
      </c>
      <c r="S125" s="0" t="n">
        <v>1</v>
      </c>
      <c r="T125" s="0" t="n">
        <v>0</v>
      </c>
      <c r="U125" s="0" t="n">
        <v>0</v>
      </c>
      <c r="V125" s="0" t="n">
        <v>0</v>
      </c>
      <c r="W125" s="0" t="n">
        <v>2</v>
      </c>
      <c r="X125" s="0" t="n">
        <v>0</v>
      </c>
      <c r="Y125" s="0" t="n">
        <v>0</v>
      </c>
      <c r="Z125" s="0" t="n">
        <v>0</v>
      </c>
      <c r="AA125" s="0" t="n">
        <v>0</v>
      </c>
      <c r="AB125" s="0" t="n">
        <v>0</v>
      </c>
      <c r="AC125" s="0" t="n">
        <v>0</v>
      </c>
      <c r="AD125" s="0" t="n">
        <v>0</v>
      </c>
      <c r="AE125" s="0" t="n">
        <v>0</v>
      </c>
      <c r="AF125" s="0" t="n">
        <v>2</v>
      </c>
      <c r="AG125" s="0" t="n">
        <v>0</v>
      </c>
      <c r="AH125" s="0" t="n">
        <v>0</v>
      </c>
      <c r="AI125" s="0" t="n">
        <v>0</v>
      </c>
      <c r="AJ125" s="0" t="n">
        <v>0</v>
      </c>
      <c r="AK125" s="0" t="n">
        <v>6</v>
      </c>
      <c r="AL125" s="0" t="n">
        <v>4</v>
      </c>
      <c r="AM125" s="0" t="n">
        <v>3</v>
      </c>
      <c r="AN125" s="0" t="n">
        <v>1</v>
      </c>
      <c r="AO125" s="0" t="n">
        <v>3</v>
      </c>
      <c r="AP125" s="0" t="n">
        <v>1</v>
      </c>
      <c r="AQ125" s="0" t="n">
        <v>2</v>
      </c>
      <c r="AR125" s="0" t="n">
        <v>0</v>
      </c>
      <c r="AS125" s="0" t="n">
        <v>1</v>
      </c>
      <c r="AT125" s="0" t="n">
        <v>0</v>
      </c>
      <c r="AU125" s="0" t="n">
        <v>5</v>
      </c>
      <c r="AV125" s="0" t="n">
        <v>5</v>
      </c>
      <c r="AW125" s="0" t="n">
        <v>7</v>
      </c>
      <c r="AX125" s="0" t="n">
        <v>1</v>
      </c>
      <c r="AY125" s="0" t="n">
        <v>1</v>
      </c>
      <c r="AZ125" s="0" t="n">
        <v>1</v>
      </c>
      <c r="BA125" s="0" t="n">
        <v>0</v>
      </c>
      <c r="BB125" s="0" t="n">
        <v>0</v>
      </c>
      <c r="BC125" s="0" t="n">
        <v>7</v>
      </c>
      <c r="BD125" s="0" t="n">
        <v>0</v>
      </c>
      <c r="BE125" s="0" t="n">
        <v>0</v>
      </c>
      <c r="BF125" s="0" t="n">
        <v>0</v>
      </c>
      <c r="BG125" s="0" t="n">
        <v>0</v>
      </c>
      <c r="BH125" s="0" t="n">
        <v>1</v>
      </c>
      <c r="BI125" s="0" t="n">
        <v>0</v>
      </c>
      <c r="BJ125" s="0" t="n">
        <v>0</v>
      </c>
      <c r="BK125" s="0" t="n">
        <v>2</v>
      </c>
      <c r="BL125" s="0" t="n">
        <v>0</v>
      </c>
      <c r="BM125" s="0" t="n">
        <v>1</v>
      </c>
      <c r="BN125" s="0" t="n">
        <v>2</v>
      </c>
      <c r="BO125" s="0" t="n">
        <v>1</v>
      </c>
      <c r="BP125" s="0" t="n">
        <v>4</v>
      </c>
      <c r="BQ125" s="0" t="n">
        <v>0</v>
      </c>
      <c r="BR125" s="0" t="n">
        <v>0</v>
      </c>
      <c r="BS125" s="0" t="n">
        <v>0</v>
      </c>
      <c r="BT125" s="0" t="n">
        <v>0</v>
      </c>
      <c r="BU125" s="0" t="n">
        <v>0</v>
      </c>
      <c r="BV125" s="0" t="n">
        <v>0</v>
      </c>
      <c r="BW125" s="0" t="n">
        <v>4</v>
      </c>
      <c r="BX125" s="0" t="n">
        <v>0</v>
      </c>
      <c r="BY125" s="0" t="n">
        <v>1</v>
      </c>
      <c r="BZ125" s="0" t="n">
        <v>1</v>
      </c>
      <c r="CA125" s="0" t="n">
        <v>0</v>
      </c>
      <c r="CB125" s="0" t="n">
        <v>1</v>
      </c>
      <c r="CC125" s="0" t="n">
        <v>0</v>
      </c>
      <c r="CD125" s="0" t="n">
        <v>1</v>
      </c>
      <c r="CE125" s="0" t="n">
        <v>5</v>
      </c>
      <c r="CF125" s="0" t="n">
        <v>2</v>
      </c>
      <c r="CG125" s="0" t="n">
        <v>3</v>
      </c>
      <c r="CH125" s="0" t="n">
        <v>2</v>
      </c>
      <c r="CI125" s="0" t="n">
        <v>0</v>
      </c>
      <c r="CJ125" s="0" t="n">
        <v>0</v>
      </c>
      <c r="CK125" s="0" t="n">
        <v>1</v>
      </c>
      <c r="CL125" s="0" t="n">
        <v>0</v>
      </c>
      <c r="CM125" s="0" t="n">
        <v>0</v>
      </c>
      <c r="CN125" s="0" t="n">
        <v>2</v>
      </c>
      <c r="CO125" s="0" t="n">
        <v>3</v>
      </c>
      <c r="CP125" s="0" t="n">
        <v>1</v>
      </c>
      <c r="CQ125" s="0" t="n">
        <v>4</v>
      </c>
      <c r="CR125" s="0" t="n">
        <v>1</v>
      </c>
      <c r="CS125" s="0" t="n">
        <v>1</v>
      </c>
      <c r="CT125" s="0" t="n">
        <v>0</v>
      </c>
      <c r="CU125" s="0" t="n">
        <v>0</v>
      </c>
      <c r="CV125" s="0" t="n">
        <v>0</v>
      </c>
      <c r="CW125" s="0" t="n">
        <v>1</v>
      </c>
      <c r="CX125" s="0" t="n">
        <v>1</v>
      </c>
      <c r="CY125" s="0" t="n">
        <v>7</v>
      </c>
      <c r="CZ125" s="0" t="n">
        <v>1</v>
      </c>
      <c r="DA125" s="0" t="n">
        <v>2</v>
      </c>
      <c r="DB125" s="0" t="n">
        <v>0</v>
      </c>
      <c r="DC125" s="0" t="n">
        <v>0</v>
      </c>
      <c r="DD125" s="0" t="n">
        <v>0</v>
      </c>
      <c r="DE125" s="0" t="n">
        <v>0</v>
      </c>
      <c r="DF125" s="0" t="n">
        <v>0</v>
      </c>
      <c r="DG125" s="0" t="n">
        <v>0</v>
      </c>
      <c r="DH125" s="0" t="n">
        <v>0</v>
      </c>
      <c r="DI125" s="0" t="n">
        <v>0</v>
      </c>
      <c r="DJ125" s="0" t="n">
        <v>0</v>
      </c>
      <c r="DK125" s="0" t="n">
        <v>0</v>
      </c>
      <c r="DL125" s="0" t="n">
        <v>0</v>
      </c>
      <c r="DM125" s="0" t="n">
        <v>2</v>
      </c>
      <c r="DN125" s="0" t="n">
        <v>0</v>
      </c>
      <c r="DO125" s="0" t="n">
        <v>0</v>
      </c>
      <c r="DP125" s="0" t="n">
        <v>0</v>
      </c>
      <c r="DQ125" s="0" t="n">
        <v>0</v>
      </c>
      <c r="DR125" s="0" t="n">
        <v>0</v>
      </c>
      <c r="DS125" s="0" t="n">
        <v>0</v>
      </c>
      <c r="DT125" s="0" t="n">
        <v>0</v>
      </c>
      <c r="DU125" s="0" t="n">
        <v>0</v>
      </c>
      <c r="DV125" s="0" t="n">
        <v>0</v>
      </c>
      <c r="DW125" s="0" t="n">
        <v>0</v>
      </c>
      <c r="DX125" s="0" t="n">
        <v>0</v>
      </c>
      <c r="DY125" s="0" t="n">
        <v>2</v>
      </c>
      <c r="DZ125" s="0" t="n">
        <v>0</v>
      </c>
      <c r="EA125" s="0" t="n">
        <v>1</v>
      </c>
      <c r="EB125" s="0" t="n">
        <v>1</v>
      </c>
      <c r="EC125" s="0" t="n">
        <v>0</v>
      </c>
      <c r="ED125" s="0" t="n">
        <v>0</v>
      </c>
      <c r="EE125" s="0" t="n">
        <v>0</v>
      </c>
      <c r="EF125" s="0" t="n">
        <v>0</v>
      </c>
      <c r="EG125" s="0" t="n">
        <v>0</v>
      </c>
      <c r="EH125" s="0" t="n">
        <v>1</v>
      </c>
      <c r="EI125" s="0" t="n">
        <v>0</v>
      </c>
      <c r="EJ125" s="0" t="n">
        <v>0</v>
      </c>
      <c r="EK125" s="0" t="n">
        <v>0</v>
      </c>
      <c r="EL125" s="0" t="n">
        <v>0</v>
      </c>
      <c r="EM125" s="0" t="n">
        <v>0</v>
      </c>
      <c r="EN125" s="0" t="n">
        <v>0</v>
      </c>
      <c r="EO125" s="0" t="n">
        <v>0</v>
      </c>
      <c r="EP125" s="0" t="n">
        <v>0</v>
      </c>
      <c r="EQ125" s="0" t="n">
        <v>0</v>
      </c>
      <c r="ER125" s="0" t="n">
        <v>0</v>
      </c>
      <c r="ES125" s="0" t="n">
        <v>0</v>
      </c>
      <c r="ET125" s="0" t="n">
        <v>0</v>
      </c>
      <c r="EU125" s="0" t="n">
        <v>0</v>
      </c>
      <c r="EV125" s="0" t="n">
        <v>0</v>
      </c>
      <c r="EW125" s="0" t="n">
        <v>0</v>
      </c>
      <c r="EX125" s="0" t="n">
        <v>1</v>
      </c>
      <c r="EY125" s="0" t="n">
        <v>1</v>
      </c>
      <c r="EZ125" s="0" t="n">
        <v>1</v>
      </c>
      <c r="FA125" s="0" t="n">
        <v>0</v>
      </c>
      <c r="FB125" s="0" t="n">
        <v>0</v>
      </c>
      <c r="FC125" s="0" t="n">
        <v>1</v>
      </c>
      <c r="FD125" s="0" t="n">
        <v>0</v>
      </c>
      <c r="FE125" s="0" t="n">
        <v>4</v>
      </c>
      <c r="FF125" s="0" t="n">
        <v>0</v>
      </c>
      <c r="FG125" s="0" t="n">
        <v>0</v>
      </c>
      <c r="FH125" s="0" t="n">
        <v>5</v>
      </c>
      <c r="FI125" s="0" t="n">
        <v>1</v>
      </c>
      <c r="FJ125" s="0" t="n">
        <v>0</v>
      </c>
      <c r="FK125" s="0" t="n">
        <v>2</v>
      </c>
      <c r="FL125" s="0" t="n">
        <v>0</v>
      </c>
      <c r="FM125" s="0" t="n">
        <v>0</v>
      </c>
      <c r="FN125" s="0" t="n">
        <v>0</v>
      </c>
      <c r="FO125" s="0" t="n">
        <v>0</v>
      </c>
      <c r="FP125" s="0" t="n">
        <v>0</v>
      </c>
      <c r="FQ125" s="0" t="n">
        <v>4</v>
      </c>
      <c r="FR125" s="0" t="n">
        <v>1</v>
      </c>
      <c r="FS125" s="0" t="n">
        <v>0</v>
      </c>
      <c r="FT125" s="0" t="n">
        <v>1</v>
      </c>
      <c r="FU125" s="0" t="n">
        <v>0</v>
      </c>
      <c r="FV125" s="0" t="n">
        <v>1</v>
      </c>
      <c r="FW125" s="0" t="n">
        <v>0</v>
      </c>
      <c r="FX125" s="0" t="n">
        <v>2</v>
      </c>
      <c r="FY125" s="0" t="n">
        <v>0</v>
      </c>
      <c r="FZ125" s="0" t="n">
        <v>0</v>
      </c>
      <c r="GA125" s="0" t="n">
        <v>2</v>
      </c>
      <c r="GB125" s="0" t="n">
        <v>0</v>
      </c>
      <c r="GC125" s="0" t="n">
        <v>3</v>
      </c>
      <c r="GD125" s="0" t="n">
        <v>0</v>
      </c>
      <c r="GE125" s="0" t="n">
        <v>0</v>
      </c>
      <c r="GF125" s="0" t="n">
        <v>4</v>
      </c>
      <c r="GG125" s="0" t="n">
        <v>0</v>
      </c>
      <c r="GH125" s="0" t="n">
        <v>0</v>
      </c>
      <c r="GI125" s="0" t="n">
        <v>0</v>
      </c>
      <c r="GJ125" s="0" t="n">
        <v>0</v>
      </c>
      <c r="GK125" s="0" t="n">
        <v>0</v>
      </c>
      <c r="GL125" s="0" t="n">
        <v>1</v>
      </c>
      <c r="GM125" s="0" t="n">
        <v>3</v>
      </c>
      <c r="GN125" s="0" t="n">
        <v>0</v>
      </c>
      <c r="GO125" s="0" t="n">
        <v>0</v>
      </c>
      <c r="GP125" s="0" t="n">
        <v>0</v>
      </c>
      <c r="GQ125" s="0" t="n">
        <v>3</v>
      </c>
    </row>
    <row r="126" customFormat="false" ht="12" hidden="false" customHeight="false" outlineLevel="0" collapsed="false">
      <c r="A126" s="0" t="n">
        <v>0</v>
      </c>
      <c r="B126" s="0" t="n">
        <v>0</v>
      </c>
      <c r="C126" s="0" t="n">
        <v>0</v>
      </c>
      <c r="D126" s="0" t="n">
        <v>0</v>
      </c>
      <c r="E126" s="0" t="n">
        <v>0</v>
      </c>
      <c r="F126" s="0" t="n">
        <v>0</v>
      </c>
      <c r="G126" s="0" t="n">
        <v>0</v>
      </c>
      <c r="H126" s="0" t="n">
        <v>0</v>
      </c>
      <c r="I126" s="0" t="n">
        <v>0</v>
      </c>
      <c r="J126" s="0" t="n">
        <v>0</v>
      </c>
      <c r="K126" s="0" t="n">
        <v>0</v>
      </c>
      <c r="L126" s="0" t="n">
        <v>0</v>
      </c>
      <c r="M126" s="0" t="n">
        <v>3</v>
      </c>
      <c r="N126" s="0" t="n">
        <v>0</v>
      </c>
      <c r="O126" s="0" t="n">
        <v>0</v>
      </c>
      <c r="P126" s="0" t="n">
        <v>0</v>
      </c>
      <c r="Q126" s="0" t="n">
        <v>0</v>
      </c>
      <c r="R126" s="0" t="n">
        <v>0</v>
      </c>
      <c r="S126" s="0" t="n">
        <v>0</v>
      </c>
      <c r="T126" s="0" t="n">
        <v>0</v>
      </c>
      <c r="U126" s="0" t="n">
        <v>0</v>
      </c>
      <c r="V126" s="0" t="n">
        <v>1</v>
      </c>
      <c r="W126" s="0" t="n">
        <v>0</v>
      </c>
      <c r="X126" s="0" t="n">
        <v>0</v>
      </c>
      <c r="Y126" s="0" t="n">
        <v>0</v>
      </c>
      <c r="Z126" s="0" t="n">
        <v>0</v>
      </c>
      <c r="AA126" s="0" t="n">
        <v>0</v>
      </c>
      <c r="AB126" s="0" t="n">
        <v>0</v>
      </c>
      <c r="AC126" s="0" t="n">
        <v>0</v>
      </c>
      <c r="AD126" s="0" t="n">
        <v>3</v>
      </c>
      <c r="AE126" s="0" t="n">
        <v>0</v>
      </c>
      <c r="AF126" s="0" t="n">
        <v>0</v>
      </c>
      <c r="AG126" s="0" t="n">
        <v>0</v>
      </c>
      <c r="AH126" s="0" t="n">
        <v>0</v>
      </c>
      <c r="AI126" s="0" t="n">
        <v>0</v>
      </c>
      <c r="AJ126" s="0" t="n">
        <v>0</v>
      </c>
      <c r="AK126" s="0" t="n">
        <v>2</v>
      </c>
      <c r="AL126" s="0" t="n">
        <v>0</v>
      </c>
      <c r="AM126" s="0" t="n">
        <v>0</v>
      </c>
      <c r="AN126" s="0" t="n">
        <v>1</v>
      </c>
      <c r="AO126" s="0" t="n">
        <v>0</v>
      </c>
      <c r="AP126" s="0" t="n">
        <v>4</v>
      </c>
      <c r="AQ126" s="0" t="n">
        <v>0</v>
      </c>
      <c r="AR126" s="0" t="n">
        <v>0</v>
      </c>
      <c r="AS126" s="0" t="n">
        <v>0</v>
      </c>
      <c r="AT126" s="0" t="n">
        <v>0</v>
      </c>
      <c r="AU126" s="0" t="n">
        <v>0</v>
      </c>
      <c r="AV126" s="0" t="n">
        <v>0</v>
      </c>
      <c r="AW126" s="0" t="n">
        <v>4</v>
      </c>
      <c r="AX126" s="0" t="n">
        <v>1</v>
      </c>
      <c r="AY126" s="0" t="n">
        <v>0</v>
      </c>
      <c r="AZ126" s="0" t="n">
        <v>1</v>
      </c>
      <c r="BA126" s="0" t="n">
        <v>0</v>
      </c>
      <c r="BB126" s="0" t="n">
        <v>0</v>
      </c>
      <c r="BC126" s="0" t="n">
        <v>2</v>
      </c>
      <c r="BD126" s="0" t="n">
        <v>0</v>
      </c>
      <c r="BE126" s="0" t="n">
        <v>6</v>
      </c>
      <c r="BF126" s="0" t="n">
        <v>1</v>
      </c>
      <c r="BG126" s="0" t="n">
        <v>0</v>
      </c>
      <c r="BH126" s="0" t="n">
        <v>0</v>
      </c>
      <c r="BI126" s="0" t="n">
        <v>2</v>
      </c>
      <c r="BJ126" s="0" t="n">
        <v>1</v>
      </c>
      <c r="BK126" s="0" t="n">
        <v>1</v>
      </c>
      <c r="BL126" s="0" t="n">
        <v>3</v>
      </c>
      <c r="BM126" s="0" t="n">
        <v>0</v>
      </c>
      <c r="BN126" s="0" t="n">
        <v>5</v>
      </c>
      <c r="BO126" s="0" t="n">
        <v>4</v>
      </c>
      <c r="BP126" s="0" t="n">
        <v>3</v>
      </c>
      <c r="BQ126" s="0" t="n">
        <v>0</v>
      </c>
      <c r="BR126" s="0" t="n">
        <v>0</v>
      </c>
      <c r="BS126" s="0" t="n">
        <v>0</v>
      </c>
      <c r="BT126" s="0" t="n">
        <v>0</v>
      </c>
      <c r="BU126" s="0" t="n">
        <v>0</v>
      </c>
      <c r="BV126" s="0" t="n">
        <v>1</v>
      </c>
      <c r="BW126" s="0" t="n">
        <v>5</v>
      </c>
      <c r="BX126" s="0" t="n">
        <v>1</v>
      </c>
      <c r="BY126" s="0" t="n">
        <v>0</v>
      </c>
      <c r="BZ126" s="0" t="n">
        <v>0</v>
      </c>
      <c r="CA126" s="0" t="n">
        <v>0</v>
      </c>
      <c r="CB126" s="0" t="n">
        <v>0</v>
      </c>
      <c r="CC126" s="0" t="n">
        <v>0</v>
      </c>
      <c r="CD126" s="0" t="n">
        <v>0</v>
      </c>
      <c r="CE126" s="0" t="n">
        <v>5</v>
      </c>
      <c r="CF126" s="0" t="n">
        <v>3</v>
      </c>
      <c r="CG126" s="0" t="n">
        <v>4</v>
      </c>
      <c r="CH126" s="0" t="n">
        <v>3</v>
      </c>
      <c r="CI126" s="0" t="n">
        <v>2</v>
      </c>
      <c r="CJ126" s="0" t="n">
        <v>0</v>
      </c>
      <c r="CK126" s="0" t="n">
        <v>0</v>
      </c>
      <c r="CL126" s="0" t="n">
        <v>0</v>
      </c>
      <c r="CM126" s="0" t="n">
        <v>0</v>
      </c>
      <c r="CN126" s="0" t="n">
        <v>1</v>
      </c>
      <c r="CO126" s="0" t="n">
        <v>1</v>
      </c>
      <c r="CP126" s="0" t="n">
        <v>3</v>
      </c>
      <c r="CQ126" s="0" t="n">
        <v>1</v>
      </c>
      <c r="CR126" s="0" t="n">
        <v>1</v>
      </c>
      <c r="CS126" s="0" t="n">
        <v>0</v>
      </c>
      <c r="CT126" s="0" t="n">
        <v>0</v>
      </c>
      <c r="CU126" s="0" t="n">
        <v>0</v>
      </c>
      <c r="CV126" s="0" t="n">
        <v>0</v>
      </c>
      <c r="CW126" s="0" t="n">
        <v>0</v>
      </c>
      <c r="CX126" s="0" t="n">
        <v>0</v>
      </c>
      <c r="CY126" s="0" t="n">
        <v>0</v>
      </c>
      <c r="CZ126" s="0" t="n">
        <v>0</v>
      </c>
      <c r="DA126" s="0" t="n">
        <v>2</v>
      </c>
      <c r="DB126" s="0" t="n">
        <v>0</v>
      </c>
      <c r="DC126" s="0" t="n">
        <v>0</v>
      </c>
      <c r="DD126" s="0" t="n">
        <v>0</v>
      </c>
      <c r="DE126" s="0" t="n">
        <v>0</v>
      </c>
      <c r="DF126" s="0" t="n">
        <v>0</v>
      </c>
      <c r="DG126" s="0" t="n">
        <v>0</v>
      </c>
      <c r="DH126" s="0" t="n">
        <v>0</v>
      </c>
      <c r="DI126" s="0" t="n">
        <v>0</v>
      </c>
      <c r="DJ126" s="0" t="n">
        <v>0</v>
      </c>
      <c r="DK126" s="0" t="n">
        <v>0</v>
      </c>
      <c r="DL126" s="0" t="n">
        <v>0</v>
      </c>
      <c r="DM126" s="0" t="n">
        <v>0</v>
      </c>
      <c r="DN126" s="0" t="n">
        <v>0</v>
      </c>
      <c r="DO126" s="0" t="n">
        <v>0</v>
      </c>
      <c r="DP126" s="0" t="n">
        <v>0</v>
      </c>
      <c r="DQ126" s="0" t="n">
        <v>0</v>
      </c>
      <c r="DR126" s="0" t="n">
        <v>0</v>
      </c>
      <c r="DS126" s="0" t="n">
        <v>0</v>
      </c>
      <c r="DT126" s="0" t="n">
        <v>5</v>
      </c>
      <c r="DU126" s="0" t="n">
        <v>0</v>
      </c>
      <c r="DV126" s="0" t="n">
        <v>2</v>
      </c>
      <c r="DW126" s="0" t="n">
        <v>0</v>
      </c>
      <c r="DX126" s="0" t="n">
        <v>0</v>
      </c>
      <c r="DY126" s="0" t="n">
        <v>0</v>
      </c>
      <c r="DZ126" s="0" t="n">
        <v>0</v>
      </c>
      <c r="EA126" s="0" t="n">
        <v>0</v>
      </c>
      <c r="EB126" s="0" t="n">
        <v>0</v>
      </c>
      <c r="EC126" s="0" t="n">
        <v>0</v>
      </c>
      <c r="ED126" s="0" t="n">
        <v>0</v>
      </c>
      <c r="EE126" s="0" t="n">
        <v>0</v>
      </c>
      <c r="EF126" s="0" t="n">
        <v>0</v>
      </c>
      <c r="EG126" s="0" t="n">
        <v>0</v>
      </c>
      <c r="EH126" s="0" t="n">
        <v>0</v>
      </c>
      <c r="EI126" s="0" t="n">
        <v>0</v>
      </c>
      <c r="EJ126" s="0" t="n">
        <v>0</v>
      </c>
      <c r="EK126" s="0" t="n">
        <v>0</v>
      </c>
      <c r="EL126" s="0" t="n">
        <v>2</v>
      </c>
      <c r="EM126" s="0" t="n">
        <v>0</v>
      </c>
      <c r="EN126" s="0" t="n">
        <v>3</v>
      </c>
      <c r="EO126" s="0" t="n">
        <v>0</v>
      </c>
      <c r="EP126" s="0" t="n">
        <v>0</v>
      </c>
      <c r="EQ126" s="0" t="n">
        <v>0</v>
      </c>
      <c r="ER126" s="0" t="n">
        <v>0</v>
      </c>
      <c r="ES126" s="0" t="n">
        <v>0</v>
      </c>
      <c r="ET126" s="0" t="n">
        <v>0</v>
      </c>
      <c r="EU126" s="0" t="n">
        <v>0</v>
      </c>
      <c r="EV126" s="0" t="n">
        <v>0</v>
      </c>
      <c r="EW126" s="0" t="n">
        <v>0</v>
      </c>
      <c r="EX126" s="0" t="n">
        <v>1</v>
      </c>
      <c r="EY126" s="0" t="n">
        <v>0</v>
      </c>
      <c r="EZ126" s="0" t="n">
        <v>0</v>
      </c>
      <c r="FA126" s="0" t="n">
        <v>0</v>
      </c>
      <c r="FB126" s="0" t="n">
        <v>1</v>
      </c>
      <c r="FC126" s="0" t="n">
        <v>0</v>
      </c>
      <c r="FD126" s="0" t="n">
        <v>0</v>
      </c>
      <c r="FE126" s="0" t="n">
        <v>5</v>
      </c>
      <c r="FF126" s="0" t="n">
        <v>0</v>
      </c>
      <c r="FG126" s="0" t="n">
        <v>0</v>
      </c>
      <c r="FH126" s="0" t="n">
        <v>3</v>
      </c>
      <c r="FI126" s="0" t="n">
        <v>5</v>
      </c>
      <c r="FJ126" s="0" t="n">
        <v>0</v>
      </c>
      <c r="FK126" s="0" t="n">
        <v>0</v>
      </c>
      <c r="FL126" s="0" t="n">
        <v>0</v>
      </c>
      <c r="FM126" s="0" t="n">
        <v>0</v>
      </c>
      <c r="FN126" s="0" t="n">
        <v>0</v>
      </c>
      <c r="FO126" s="0" t="n">
        <v>0</v>
      </c>
      <c r="FP126" s="0" t="n">
        <v>0</v>
      </c>
      <c r="FQ126" s="0" t="n">
        <v>0</v>
      </c>
      <c r="FR126" s="0" t="n">
        <v>0</v>
      </c>
      <c r="FS126" s="0" t="n">
        <v>2</v>
      </c>
      <c r="FT126" s="0" t="n">
        <v>0</v>
      </c>
      <c r="FU126" s="0" t="n">
        <v>3</v>
      </c>
      <c r="FV126" s="0" t="n">
        <v>1</v>
      </c>
      <c r="FW126" s="0" t="n">
        <v>0</v>
      </c>
      <c r="FX126" s="0" t="n">
        <v>0</v>
      </c>
      <c r="FY126" s="0" t="n">
        <v>0</v>
      </c>
      <c r="FZ126" s="0" t="n">
        <v>0</v>
      </c>
      <c r="GA126" s="0" t="n">
        <v>0</v>
      </c>
      <c r="GB126" s="0" t="n">
        <v>0</v>
      </c>
      <c r="GC126" s="0" t="n">
        <v>0</v>
      </c>
      <c r="GD126" s="0" t="n">
        <v>0</v>
      </c>
      <c r="GE126" s="0" t="n">
        <v>0</v>
      </c>
      <c r="GF126" s="0" t="n">
        <v>2</v>
      </c>
      <c r="GG126" s="0" t="n">
        <v>0</v>
      </c>
      <c r="GH126" s="0" t="n">
        <v>0</v>
      </c>
      <c r="GI126" s="0" t="n">
        <v>1</v>
      </c>
      <c r="GJ126" s="0" t="n">
        <v>0</v>
      </c>
      <c r="GK126" s="0" t="n">
        <v>0</v>
      </c>
      <c r="GL126" s="0" t="n">
        <v>0</v>
      </c>
      <c r="GM126" s="0" t="n">
        <v>0</v>
      </c>
      <c r="GN126" s="0" t="n">
        <v>3</v>
      </c>
      <c r="GO126" s="0" t="n">
        <v>1</v>
      </c>
      <c r="GP126" s="0" t="n">
        <v>0</v>
      </c>
      <c r="GQ126" s="0" t="n">
        <v>1</v>
      </c>
    </row>
    <row r="127" customFormat="false" ht="12" hidden="false" customHeight="false" outlineLevel="0" collapsed="false">
      <c r="A127" s="0" t="n">
        <v>0</v>
      </c>
      <c r="B127" s="0" t="n">
        <v>0</v>
      </c>
      <c r="C127" s="0" t="n">
        <v>0</v>
      </c>
      <c r="D127" s="0" t="n">
        <v>0</v>
      </c>
      <c r="E127" s="0" t="n">
        <v>0</v>
      </c>
      <c r="F127" s="0" t="n">
        <v>0</v>
      </c>
      <c r="G127" s="0" t="n">
        <v>0</v>
      </c>
      <c r="H127" s="0" t="n">
        <v>0</v>
      </c>
      <c r="I127" s="0" t="n">
        <v>0</v>
      </c>
      <c r="J127" s="0" t="n">
        <v>0</v>
      </c>
      <c r="K127" s="0" t="n">
        <v>0</v>
      </c>
      <c r="L127" s="0" t="n">
        <v>0</v>
      </c>
      <c r="M127" s="0" t="n">
        <v>0</v>
      </c>
      <c r="N127" s="0" t="n">
        <v>0</v>
      </c>
      <c r="O127" s="0" t="n">
        <v>0</v>
      </c>
      <c r="P127" s="0" t="n">
        <v>0</v>
      </c>
      <c r="Q127" s="0" t="n">
        <v>0</v>
      </c>
      <c r="R127" s="0" t="n">
        <v>0</v>
      </c>
      <c r="S127" s="0" t="n">
        <v>0</v>
      </c>
      <c r="T127" s="0" t="n">
        <v>0</v>
      </c>
      <c r="U127" s="0" t="n">
        <v>0</v>
      </c>
      <c r="V127" s="0" t="n">
        <v>0</v>
      </c>
      <c r="W127" s="0" t="n">
        <v>0</v>
      </c>
      <c r="X127" s="0" t="n">
        <v>0</v>
      </c>
      <c r="Y127" s="0" t="n">
        <v>0</v>
      </c>
      <c r="Z127" s="0" t="n">
        <v>0</v>
      </c>
      <c r="AA127" s="0" t="n">
        <v>0</v>
      </c>
      <c r="AB127" s="0" t="n">
        <v>0</v>
      </c>
      <c r="AC127" s="0" t="n">
        <v>0</v>
      </c>
      <c r="AD127" s="0" t="n">
        <v>0</v>
      </c>
      <c r="AE127" s="0" t="n">
        <v>0</v>
      </c>
      <c r="AF127" s="0" t="n">
        <v>0</v>
      </c>
      <c r="AG127" s="0" t="n">
        <v>0</v>
      </c>
      <c r="AH127" s="0" t="n">
        <v>0</v>
      </c>
      <c r="AI127" s="0" t="n">
        <v>0</v>
      </c>
      <c r="AJ127" s="0" t="n">
        <v>0</v>
      </c>
      <c r="AK127" s="0" t="n">
        <v>0</v>
      </c>
      <c r="AL127" s="0" t="n">
        <v>0</v>
      </c>
      <c r="AM127" s="0" t="n">
        <v>0</v>
      </c>
      <c r="AN127" s="0" t="n">
        <v>0</v>
      </c>
      <c r="AO127" s="0" t="n">
        <v>0</v>
      </c>
      <c r="AP127" s="0" t="n">
        <v>1</v>
      </c>
      <c r="AQ127" s="0" t="n">
        <v>0</v>
      </c>
      <c r="AR127" s="0" t="n">
        <v>0</v>
      </c>
      <c r="AS127" s="0" t="n">
        <v>0</v>
      </c>
      <c r="AT127" s="0" t="n">
        <v>0</v>
      </c>
      <c r="AU127" s="0" t="n">
        <v>0</v>
      </c>
      <c r="AV127" s="0" t="n">
        <v>4</v>
      </c>
      <c r="AW127" s="0" t="n">
        <v>0</v>
      </c>
      <c r="AX127" s="0" t="n">
        <v>0</v>
      </c>
      <c r="AY127" s="0" t="n">
        <v>0</v>
      </c>
      <c r="AZ127" s="0" t="n">
        <v>0</v>
      </c>
      <c r="BA127" s="0" t="n">
        <v>0</v>
      </c>
      <c r="BB127" s="0" t="n">
        <v>0</v>
      </c>
      <c r="BC127" s="0" t="n">
        <v>0</v>
      </c>
      <c r="BD127" s="0" t="n">
        <v>0</v>
      </c>
      <c r="BE127" s="0" t="n">
        <v>0</v>
      </c>
      <c r="BF127" s="0" t="n">
        <v>0</v>
      </c>
      <c r="BG127" s="0" t="n">
        <v>0</v>
      </c>
      <c r="BH127" s="0" t="n">
        <v>0</v>
      </c>
      <c r="BI127" s="0" t="n">
        <v>2</v>
      </c>
      <c r="BJ127" s="0" t="n">
        <v>0</v>
      </c>
      <c r="BK127" s="0" t="n">
        <v>0</v>
      </c>
      <c r="BL127" s="0" t="n">
        <v>3</v>
      </c>
      <c r="BM127" s="0" t="n">
        <v>0</v>
      </c>
      <c r="BN127" s="0" t="n">
        <v>1</v>
      </c>
      <c r="BO127" s="0" t="n">
        <v>2</v>
      </c>
      <c r="BP127" s="0" t="n">
        <v>1</v>
      </c>
      <c r="BQ127" s="0" t="n">
        <v>0</v>
      </c>
      <c r="BR127" s="0" t="n">
        <v>0</v>
      </c>
      <c r="BS127" s="0" t="n">
        <v>0</v>
      </c>
      <c r="BT127" s="0" t="n">
        <v>0</v>
      </c>
      <c r="BU127" s="0" t="n">
        <v>0</v>
      </c>
      <c r="BV127" s="0" t="n">
        <v>0</v>
      </c>
      <c r="BW127" s="0" t="n">
        <v>5</v>
      </c>
      <c r="BX127" s="0" t="n">
        <v>0</v>
      </c>
      <c r="BY127" s="0" t="n">
        <v>0</v>
      </c>
      <c r="BZ127" s="0" t="n">
        <v>1</v>
      </c>
      <c r="CA127" s="0" t="n">
        <v>0</v>
      </c>
      <c r="CB127" s="0" t="n">
        <v>0</v>
      </c>
      <c r="CC127" s="0" t="n">
        <v>0</v>
      </c>
      <c r="CD127" s="0" t="n">
        <v>0</v>
      </c>
      <c r="CE127" s="0" t="n">
        <v>2</v>
      </c>
      <c r="CF127" s="0" t="n">
        <v>4</v>
      </c>
      <c r="CG127" s="0" t="n">
        <v>4</v>
      </c>
      <c r="CH127" s="0" t="n">
        <v>0</v>
      </c>
      <c r="CI127" s="0" t="n">
        <v>0</v>
      </c>
      <c r="CJ127" s="0" t="n">
        <v>0</v>
      </c>
      <c r="CK127" s="0" t="n">
        <v>0</v>
      </c>
      <c r="CL127" s="0" t="n">
        <v>0</v>
      </c>
      <c r="CM127" s="0" t="n">
        <v>0</v>
      </c>
      <c r="CN127" s="0" t="n">
        <v>0</v>
      </c>
      <c r="CO127" s="0" t="n">
        <v>0</v>
      </c>
      <c r="CP127" s="0" t="n">
        <v>2</v>
      </c>
      <c r="CQ127" s="0" t="n">
        <v>0</v>
      </c>
      <c r="CR127" s="0" t="n">
        <v>0</v>
      </c>
      <c r="CS127" s="0" t="n">
        <v>2</v>
      </c>
      <c r="CT127" s="0" t="n">
        <v>0</v>
      </c>
      <c r="CU127" s="0" t="n">
        <v>0</v>
      </c>
      <c r="CV127" s="0" t="n">
        <v>0</v>
      </c>
      <c r="CW127" s="0" t="n">
        <v>0</v>
      </c>
      <c r="CX127" s="0" t="n">
        <v>0</v>
      </c>
      <c r="CY127" s="0" t="n">
        <v>1</v>
      </c>
      <c r="CZ127" s="0" t="n">
        <v>0</v>
      </c>
      <c r="DA127" s="0" t="n">
        <v>0</v>
      </c>
      <c r="DB127" s="0" t="n">
        <v>0</v>
      </c>
      <c r="DC127" s="0" t="n">
        <v>0</v>
      </c>
      <c r="DD127" s="0" t="n">
        <v>0</v>
      </c>
      <c r="DE127" s="0" t="n">
        <v>0</v>
      </c>
      <c r="DF127" s="0" t="n">
        <v>0</v>
      </c>
      <c r="DG127" s="0" t="n">
        <v>0</v>
      </c>
      <c r="DH127" s="0" t="n">
        <v>0</v>
      </c>
      <c r="DI127" s="0" t="n">
        <v>0</v>
      </c>
      <c r="DJ127" s="0" t="n">
        <v>0</v>
      </c>
      <c r="DK127" s="0" t="n">
        <v>0</v>
      </c>
      <c r="DL127" s="0" t="n">
        <v>0</v>
      </c>
      <c r="DM127" s="0" t="n">
        <v>0</v>
      </c>
      <c r="DN127" s="0" t="n">
        <v>0</v>
      </c>
      <c r="DO127" s="0" t="n">
        <v>0</v>
      </c>
      <c r="DP127" s="0" t="n">
        <v>0</v>
      </c>
      <c r="DQ127" s="0" t="n">
        <v>0</v>
      </c>
      <c r="DR127" s="0" t="n">
        <v>0</v>
      </c>
      <c r="DS127" s="0" t="n">
        <v>0</v>
      </c>
      <c r="DT127" s="0" t="n">
        <v>1</v>
      </c>
      <c r="DU127" s="0" t="n">
        <v>0</v>
      </c>
      <c r="DV127" s="0" t="n">
        <v>0</v>
      </c>
      <c r="DW127" s="0" t="n">
        <v>0</v>
      </c>
      <c r="DX127" s="0" t="n">
        <v>0</v>
      </c>
      <c r="DY127" s="0" t="n">
        <v>0</v>
      </c>
      <c r="DZ127" s="0" t="n">
        <v>0</v>
      </c>
      <c r="EA127" s="0" t="n">
        <v>0</v>
      </c>
      <c r="EB127" s="0" t="n">
        <v>0</v>
      </c>
      <c r="EC127" s="0" t="n">
        <v>0</v>
      </c>
      <c r="ED127" s="0" t="n">
        <v>0</v>
      </c>
      <c r="EE127" s="0" t="n">
        <v>0</v>
      </c>
      <c r="EF127" s="0" t="n">
        <v>0</v>
      </c>
      <c r="EG127" s="0" t="n">
        <v>0</v>
      </c>
      <c r="EH127" s="0" t="n">
        <v>0</v>
      </c>
      <c r="EI127" s="0" t="n">
        <v>0</v>
      </c>
      <c r="EJ127" s="0" t="n">
        <v>0</v>
      </c>
      <c r="EK127" s="0" t="n">
        <v>0</v>
      </c>
      <c r="EL127" s="0" t="n">
        <v>0</v>
      </c>
      <c r="EM127" s="0" t="n">
        <v>0</v>
      </c>
      <c r="EN127" s="0" t="n">
        <v>0</v>
      </c>
      <c r="EO127" s="0" t="n">
        <v>0</v>
      </c>
      <c r="EP127" s="0" t="n">
        <v>1</v>
      </c>
      <c r="EQ127" s="0" t="n">
        <v>0</v>
      </c>
      <c r="ER127" s="0" t="n">
        <v>0</v>
      </c>
      <c r="ES127" s="0" t="n">
        <v>0</v>
      </c>
      <c r="ET127" s="0" t="n">
        <v>0</v>
      </c>
      <c r="EU127" s="0" t="n">
        <v>0</v>
      </c>
      <c r="EV127" s="0" t="n">
        <v>0</v>
      </c>
      <c r="EW127" s="0" t="n">
        <v>0</v>
      </c>
      <c r="EX127" s="0" t="n">
        <v>0</v>
      </c>
      <c r="EY127" s="0" t="n">
        <v>0</v>
      </c>
      <c r="EZ127" s="0" t="n">
        <v>0</v>
      </c>
      <c r="FA127" s="0" t="n">
        <v>0</v>
      </c>
      <c r="FB127" s="0" t="n">
        <v>0</v>
      </c>
      <c r="FC127" s="0" t="n">
        <v>0</v>
      </c>
      <c r="FD127" s="0" t="n">
        <v>0</v>
      </c>
      <c r="FE127" s="0" t="n">
        <v>2</v>
      </c>
      <c r="FF127" s="0" t="n">
        <v>0</v>
      </c>
      <c r="FG127" s="0" t="n">
        <v>0</v>
      </c>
      <c r="FH127" s="0" t="n">
        <v>0</v>
      </c>
      <c r="FI127" s="0" t="n">
        <v>0</v>
      </c>
      <c r="FJ127" s="0" t="n">
        <v>0</v>
      </c>
      <c r="FK127" s="0" t="n">
        <v>0</v>
      </c>
      <c r="FL127" s="0" t="n">
        <v>0</v>
      </c>
      <c r="FM127" s="0" t="n">
        <v>0</v>
      </c>
      <c r="FN127" s="0" t="n">
        <v>0</v>
      </c>
      <c r="FO127" s="0" t="n">
        <v>0</v>
      </c>
      <c r="FP127" s="0" t="n">
        <v>0</v>
      </c>
      <c r="FQ127" s="0" t="n">
        <v>0</v>
      </c>
      <c r="FR127" s="0" t="n">
        <v>0</v>
      </c>
      <c r="FS127" s="0" t="n">
        <v>0</v>
      </c>
      <c r="FT127" s="0" t="n">
        <v>0</v>
      </c>
      <c r="FU127" s="0" t="n">
        <v>4</v>
      </c>
      <c r="FV127" s="0" t="n">
        <v>4</v>
      </c>
      <c r="FW127" s="0" t="n">
        <v>0</v>
      </c>
      <c r="FX127" s="0" t="n">
        <v>1</v>
      </c>
      <c r="FY127" s="0" t="n">
        <v>1</v>
      </c>
      <c r="FZ127" s="0" t="n">
        <v>2</v>
      </c>
      <c r="GA127" s="0" t="n">
        <v>0</v>
      </c>
      <c r="GB127" s="0" t="n">
        <v>0</v>
      </c>
      <c r="GC127" s="0" t="n">
        <v>0</v>
      </c>
      <c r="GD127" s="0" t="n">
        <v>1</v>
      </c>
      <c r="GE127" s="0" t="n">
        <v>0</v>
      </c>
      <c r="GF127" s="0" t="n">
        <v>0</v>
      </c>
      <c r="GG127" s="0" t="n">
        <v>0</v>
      </c>
      <c r="GH127" s="0" t="n">
        <v>0</v>
      </c>
      <c r="GI127" s="0" t="n">
        <v>0</v>
      </c>
      <c r="GJ127" s="0" t="n">
        <v>0</v>
      </c>
      <c r="GK127" s="0" t="n">
        <v>0</v>
      </c>
      <c r="GL127" s="0" t="n">
        <v>0</v>
      </c>
      <c r="GM127" s="0" t="n">
        <v>3</v>
      </c>
      <c r="GN127" s="0" t="n">
        <v>0</v>
      </c>
      <c r="GO127" s="0" t="n">
        <v>0</v>
      </c>
      <c r="GP127" s="0" t="n">
        <v>0</v>
      </c>
      <c r="GQ127" s="0" t="n">
        <v>0</v>
      </c>
    </row>
    <row r="128" customFormat="false" ht="12" hidden="false" customHeight="false" outlineLevel="0" collapsed="false">
      <c r="A128" s="0" t="n">
        <v>0</v>
      </c>
      <c r="B128" s="0" t="n">
        <v>0</v>
      </c>
      <c r="C128" s="0" t="n">
        <v>0</v>
      </c>
      <c r="D128" s="0" t="n">
        <v>0</v>
      </c>
      <c r="E128" s="0" t="n">
        <v>0</v>
      </c>
      <c r="F128" s="0" t="n">
        <v>0</v>
      </c>
      <c r="G128" s="0" t="n">
        <v>0</v>
      </c>
      <c r="H128" s="0" t="n">
        <v>0</v>
      </c>
      <c r="I128" s="0" t="n">
        <v>0</v>
      </c>
      <c r="J128" s="0" t="n">
        <v>0</v>
      </c>
      <c r="K128" s="0" t="n">
        <v>0</v>
      </c>
      <c r="L128" s="0" t="n">
        <v>0</v>
      </c>
      <c r="M128" s="0" t="n">
        <v>0</v>
      </c>
      <c r="N128" s="0" t="n">
        <v>0</v>
      </c>
      <c r="O128" s="0" t="n">
        <v>0</v>
      </c>
      <c r="P128" s="0" t="n">
        <v>0</v>
      </c>
      <c r="Q128" s="0" t="n">
        <v>0</v>
      </c>
      <c r="R128" s="0" t="n">
        <v>0</v>
      </c>
      <c r="S128" s="0" t="n">
        <v>0</v>
      </c>
      <c r="T128" s="0" t="n">
        <v>0</v>
      </c>
      <c r="U128" s="0" t="n">
        <v>0</v>
      </c>
      <c r="V128" s="0" t="n">
        <v>0</v>
      </c>
      <c r="W128" s="0" t="n">
        <v>0</v>
      </c>
      <c r="X128" s="0" t="n">
        <v>0</v>
      </c>
      <c r="Y128" s="0" t="n">
        <v>0</v>
      </c>
      <c r="Z128" s="0" t="n">
        <v>0</v>
      </c>
      <c r="AA128" s="0" t="n">
        <v>0</v>
      </c>
      <c r="AB128" s="0" t="n">
        <v>0</v>
      </c>
      <c r="AC128" s="0" t="n">
        <v>0</v>
      </c>
      <c r="AD128" s="0" t="n">
        <v>2</v>
      </c>
      <c r="AE128" s="0" t="n">
        <v>0</v>
      </c>
      <c r="AF128" s="0" t="n">
        <v>0</v>
      </c>
      <c r="AG128" s="0" t="n">
        <v>0</v>
      </c>
      <c r="AH128" s="0" t="n">
        <v>0</v>
      </c>
      <c r="AI128" s="0" t="n">
        <v>0</v>
      </c>
      <c r="AJ128" s="0" t="n">
        <v>0</v>
      </c>
      <c r="AK128" s="0" t="n">
        <v>1</v>
      </c>
      <c r="AL128" s="0" t="n">
        <v>0</v>
      </c>
      <c r="AM128" s="0" t="n">
        <v>1</v>
      </c>
      <c r="AN128" s="0" t="n">
        <v>2</v>
      </c>
      <c r="AO128" s="0" t="n">
        <v>0</v>
      </c>
      <c r="AP128" s="0" t="n">
        <v>0</v>
      </c>
      <c r="AQ128" s="0" t="n">
        <v>0</v>
      </c>
      <c r="AR128" s="0" t="n">
        <v>0</v>
      </c>
      <c r="AS128" s="0" t="n">
        <v>0</v>
      </c>
      <c r="AT128" s="0" t="n">
        <v>0</v>
      </c>
      <c r="AU128" s="0" t="n">
        <v>0</v>
      </c>
      <c r="AV128" s="0" t="n">
        <v>0</v>
      </c>
      <c r="AW128" s="0" t="n">
        <v>3</v>
      </c>
      <c r="AX128" s="0" t="n">
        <v>0</v>
      </c>
      <c r="AY128" s="0" t="n">
        <v>0</v>
      </c>
      <c r="AZ128" s="0" t="n">
        <v>0</v>
      </c>
      <c r="BA128" s="0" t="n">
        <v>0</v>
      </c>
      <c r="BB128" s="0" t="n">
        <v>0</v>
      </c>
      <c r="BC128" s="0" t="n">
        <v>0</v>
      </c>
      <c r="BD128" s="0" t="n">
        <v>0</v>
      </c>
      <c r="BE128" s="0" t="n">
        <v>0</v>
      </c>
      <c r="BF128" s="0" t="n">
        <v>0</v>
      </c>
      <c r="BG128" s="0" t="n">
        <v>0</v>
      </c>
      <c r="BH128" s="0" t="n">
        <v>0</v>
      </c>
      <c r="BI128" s="0" t="n">
        <v>2</v>
      </c>
      <c r="BJ128" s="0" t="n">
        <v>0</v>
      </c>
      <c r="BK128" s="0" t="n">
        <v>0</v>
      </c>
      <c r="BL128" s="0" t="n">
        <v>0</v>
      </c>
      <c r="BM128" s="0" t="n">
        <v>2</v>
      </c>
      <c r="BN128" s="0" t="n">
        <v>3</v>
      </c>
      <c r="BO128" s="0" t="n">
        <v>2</v>
      </c>
      <c r="BP128" s="0" t="n">
        <v>2</v>
      </c>
      <c r="BQ128" s="0" t="n">
        <v>0</v>
      </c>
      <c r="BR128" s="0" t="n">
        <v>0</v>
      </c>
      <c r="BS128" s="0" t="n">
        <v>0</v>
      </c>
      <c r="BT128" s="0" t="n">
        <v>0</v>
      </c>
      <c r="BU128" s="0" t="n">
        <v>0</v>
      </c>
      <c r="BV128" s="0" t="n">
        <v>0</v>
      </c>
      <c r="BW128" s="0" t="n">
        <v>4</v>
      </c>
      <c r="BX128" s="0" t="n">
        <v>0</v>
      </c>
      <c r="BY128" s="0" t="n">
        <v>1</v>
      </c>
      <c r="BZ128" s="0" t="n">
        <v>0</v>
      </c>
      <c r="CA128" s="0" t="n">
        <v>0</v>
      </c>
      <c r="CB128" s="0" t="n">
        <v>0</v>
      </c>
      <c r="CC128" s="0" t="n">
        <v>0</v>
      </c>
      <c r="CD128" s="0" t="n">
        <v>0</v>
      </c>
      <c r="CE128" s="0" t="n">
        <v>2</v>
      </c>
      <c r="CF128" s="0" t="n">
        <v>0</v>
      </c>
      <c r="CG128" s="0" t="n">
        <v>0</v>
      </c>
      <c r="CH128" s="0" t="n">
        <v>0</v>
      </c>
      <c r="CI128" s="0" t="n">
        <v>0</v>
      </c>
      <c r="CJ128" s="0" t="n">
        <v>0</v>
      </c>
      <c r="CK128" s="0" t="n">
        <v>0</v>
      </c>
      <c r="CL128" s="0" t="n">
        <v>0</v>
      </c>
      <c r="CM128" s="0" t="n">
        <v>0</v>
      </c>
      <c r="CN128" s="0" t="n">
        <v>0</v>
      </c>
      <c r="CO128" s="0" t="n">
        <v>0</v>
      </c>
      <c r="CP128" s="0" t="n">
        <v>3</v>
      </c>
      <c r="CQ128" s="0" t="n">
        <v>3</v>
      </c>
      <c r="CR128" s="0" t="n">
        <v>0</v>
      </c>
      <c r="CS128" s="0" t="n">
        <v>0</v>
      </c>
      <c r="CT128" s="0" t="n">
        <v>0</v>
      </c>
      <c r="CU128" s="0" t="n">
        <v>0</v>
      </c>
      <c r="CV128" s="0" t="n">
        <v>0</v>
      </c>
      <c r="CW128" s="0" t="n">
        <v>0</v>
      </c>
      <c r="CX128" s="0" t="n">
        <v>0</v>
      </c>
      <c r="CY128" s="0" t="n">
        <v>0</v>
      </c>
      <c r="CZ128" s="0" t="n">
        <v>0</v>
      </c>
      <c r="DA128" s="0" t="n">
        <v>3</v>
      </c>
      <c r="DB128" s="0" t="n">
        <v>0</v>
      </c>
      <c r="DC128" s="0" t="n">
        <v>0</v>
      </c>
      <c r="DD128" s="0" t="n">
        <v>0</v>
      </c>
      <c r="DE128" s="0" t="n">
        <v>0</v>
      </c>
      <c r="DF128" s="0" t="n">
        <v>0</v>
      </c>
      <c r="DG128" s="0" t="n">
        <v>0</v>
      </c>
      <c r="DH128" s="0" t="n">
        <v>0</v>
      </c>
      <c r="DI128" s="0" t="n">
        <v>0</v>
      </c>
      <c r="DJ128" s="0" t="n">
        <v>0</v>
      </c>
      <c r="DK128" s="0" t="n">
        <v>0</v>
      </c>
      <c r="DL128" s="0" t="n">
        <v>0</v>
      </c>
      <c r="DM128" s="0" t="n">
        <v>0</v>
      </c>
      <c r="DN128" s="0" t="n">
        <v>0</v>
      </c>
      <c r="DO128" s="0" t="n">
        <v>0</v>
      </c>
      <c r="DP128" s="0" t="n">
        <v>0</v>
      </c>
      <c r="DQ128" s="0" t="n">
        <v>0</v>
      </c>
      <c r="DR128" s="0" t="n">
        <v>0</v>
      </c>
      <c r="DS128" s="0" t="n">
        <v>0</v>
      </c>
      <c r="DT128" s="0" t="n">
        <v>1</v>
      </c>
      <c r="DU128" s="0" t="n">
        <v>0</v>
      </c>
      <c r="DV128" s="0" t="n">
        <v>0</v>
      </c>
      <c r="DW128" s="0" t="n">
        <v>0</v>
      </c>
      <c r="DX128" s="0" t="n">
        <v>0</v>
      </c>
      <c r="DY128" s="0" t="n">
        <v>0</v>
      </c>
      <c r="DZ128" s="0" t="n">
        <v>0</v>
      </c>
      <c r="EA128" s="0" t="n">
        <v>0</v>
      </c>
      <c r="EB128" s="0" t="n">
        <v>0</v>
      </c>
      <c r="EC128" s="0" t="n">
        <v>0</v>
      </c>
      <c r="ED128" s="0" t="n">
        <v>0</v>
      </c>
      <c r="EE128" s="0" t="n">
        <v>0</v>
      </c>
      <c r="EF128" s="0" t="n">
        <v>0</v>
      </c>
      <c r="EG128" s="0" t="n">
        <v>0</v>
      </c>
      <c r="EH128" s="0" t="n">
        <v>0</v>
      </c>
      <c r="EI128" s="0" t="n">
        <v>0</v>
      </c>
      <c r="EJ128" s="0" t="n">
        <v>0</v>
      </c>
      <c r="EK128" s="0" t="n">
        <v>0</v>
      </c>
      <c r="EL128" s="0" t="n">
        <v>1</v>
      </c>
      <c r="EM128" s="0" t="n">
        <v>0</v>
      </c>
      <c r="EN128" s="0" t="n">
        <v>0</v>
      </c>
      <c r="EO128" s="0" t="n">
        <v>0</v>
      </c>
      <c r="EP128" s="0" t="n">
        <v>0</v>
      </c>
      <c r="EQ128" s="0" t="n">
        <v>0</v>
      </c>
      <c r="ER128" s="0" t="n">
        <v>0</v>
      </c>
      <c r="ES128" s="0" t="n">
        <v>0</v>
      </c>
      <c r="ET128" s="0" t="n">
        <v>0</v>
      </c>
      <c r="EU128" s="0" t="n">
        <v>0</v>
      </c>
      <c r="EV128" s="0" t="n">
        <v>0</v>
      </c>
      <c r="EW128" s="0" t="n">
        <v>0</v>
      </c>
      <c r="EX128" s="0" t="n">
        <v>1</v>
      </c>
      <c r="EY128" s="0" t="n">
        <v>0</v>
      </c>
      <c r="EZ128" s="0" t="n">
        <v>0</v>
      </c>
      <c r="FA128" s="0" t="n">
        <v>0</v>
      </c>
      <c r="FB128" s="0" t="n">
        <v>0</v>
      </c>
      <c r="FC128" s="0" t="n">
        <v>1</v>
      </c>
      <c r="FD128" s="0" t="n">
        <v>0</v>
      </c>
      <c r="FE128" s="0" t="n">
        <v>0</v>
      </c>
      <c r="FF128" s="0" t="n">
        <v>0</v>
      </c>
      <c r="FG128" s="0" t="n">
        <v>5</v>
      </c>
      <c r="FH128" s="0" t="n">
        <v>0</v>
      </c>
      <c r="FI128" s="0" t="n">
        <v>1</v>
      </c>
      <c r="FJ128" s="0" t="n">
        <v>0</v>
      </c>
      <c r="FK128" s="0" t="n">
        <v>0</v>
      </c>
      <c r="FL128" s="0" t="n">
        <v>0</v>
      </c>
      <c r="FM128" s="0" t="n">
        <v>0</v>
      </c>
      <c r="FN128" s="0" t="n">
        <v>0</v>
      </c>
      <c r="FO128" s="0" t="n">
        <v>0</v>
      </c>
      <c r="FP128" s="0" t="n">
        <v>0</v>
      </c>
      <c r="FQ128" s="0" t="n">
        <v>0</v>
      </c>
      <c r="FR128" s="0" t="n">
        <v>0</v>
      </c>
      <c r="FS128" s="0" t="n">
        <v>0</v>
      </c>
      <c r="FT128" s="0" t="n">
        <v>1</v>
      </c>
      <c r="FU128" s="0" t="n">
        <v>0</v>
      </c>
      <c r="FV128" s="0" t="n">
        <v>0</v>
      </c>
      <c r="FW128" s="0" t="n">
        <v>0</v>
      </c>
      <c r="FX128" s="0" t="n">
        <v>1</v>
      </c>
      <c r="FY128" s="0" t="n">
        <v>0</v>
      </c>
      <c r="FZ128" s="0" t="n">
        <v>0</v>
      </c>
      <c r="GA128" s="0" t="n">
        <v>0</v>
      </c>
      <c r="GB128" s="0" t="n">
        <v>0</v>
      </c>
      <c r="GC128" s="0" t="n">
        <v>0</v>
      </c>
      <c r="GD128" s="0" t="n">
        <v>0</v>
      </c>
      <c r="GE128" s="0" t="n">
        <v>0</v>
      </c>
      <c r="GF128" s="0" t="n">
        <v>1</v>
      </c>
      <c r="GG128" s="0" t="n">
        <v>0</v>
      </c>
      <c r="GH128" s="0" t="n">
        <v>0</v>
      </c>
      <c r="GI128" s="0" t="n">
        <v>0</v>
      </c>
      <c r="GJ128" s="0" t="n">
        <v>0</v>
      </c>
      <c r="GK128" s="0" t="n">
        <v>0</v>
      </c>
      <c r="GL128" s="0" t="n">
        <v>0</v>
      </c>
      <c r="GM128" s="0" t="n">
        <v>0</v>
      </c>
      <c r="GN128" s="0" t="n">
        <v>0</v>
      </c>
      <c r="GO128" s="0" t="n">
        <v>0</v>
      </c>
      <c r="GP128" s="0" t="n">
        <v>0</v>
      </c>
      <c r="GQ128" s="0" t="n">
        <v>0</v>
      </c>
    </row>
    <row r="129" customFormat="false" ht="12" hidden="false" customHeight="false" outlineLevel="0" collapsed="false">
      <c r="A129" s="0" t="n">
        <v>7</v>
      </c>
      <c r="B129" s="0" t="n">
        <v>0</v>
      </c>
      <c r="C129" s="0" t="n">
        <v>0</v>
      </c>
      <c r="D129" s="0" t="n">
        <v>0</v>
      </c>
      <c r="E129" s="0" t="n">
        <v>0</v>
      </c>
      <c r="F129" s="0" t="n">
        <v>0</v>
      </c>
      <c r="G129" s="0" t="n">
        <v>0</v>
      </c>
      <c r="H129" s="0" t="n">
        <v>0</v>
      </c>
      <c r="I129" s="0" t="n">
        <v>0</v>
      </c>
      <c r="J129" s="0" t="n">
        <v>0</v>
      </c>
      <c r="K129" s="0" t="n">
        <v>0</v>
      </c>
      <c r="L129" s="0" t="n">
        <v>0</v>
      </c>
      <c r="M129" s="0" t="n">
        <v>4</v>
      </c>
      <c r="N129" s="0" t="n">
        <v>1</v>
      </c>
      <c r="O129" s="0" t="n">
        <v>0</v>
      </c>
      <c r="P129" s="0" t="n">
        <v>0</v>
      </c>
      <c r="Q129" s="0" t="n">
        <v>0</v>
      </c>
      <c r="R129" s="0" t="n">
        <v>0</v>
      </c>
      <c r="S129" s="0" t="n">
        <v>0</v>
      </c>
      <c r="T129" s="0" t="n">
        <v>0</v>
      </c>
      <c r="U129" s="0" t="n">
        <v>0</v>
      </c>
      <c r="V129" s="0" t="n">
        <v>0</v>
      </c>
      <c r="W129" s="0" t="n">
        <v>0</v>
      </c>
      <c r="X129" s="0" t="n">
        <v>0</v>
      </c>
      <c r="Y129" s="0" t="n">
        <v>0</v>
      </c>
      <c r="Z129" s="0" t="n">
        <v>1</v>
      </c>
      <c r="AA129" s="0" t="n">
        <v>0</v>
      </c>
      <c r="AB129" s="0" t="n">
        <v>0</v>
      </c>
      <c r="AC129" s="0" t="n">
        <v>0</v>
      </c>
      <c r="AD129" s="0" t="n">
        <v>0</v>
      </c>
      <c r="AE129" s="0" t="n">
        <v>0</v>
      </c>
      <c r="AF129" s="0" t="n">
        <v>0</v>
      </c>
      <c r="AG129" s="0" t="n">
        <v>0</v>
      </c>
      <c r="AH129" s="0" t="n">
        <v>0</v>
      </c>
      <c r="AI129" s="0" t="n">
        <v>0</v>
      </c>
      <c r="AJ129" s="0" t="n">
        <v>0</v>
      </c>
      <c r="AK129" s="0" t="n">
        <v>0</v>
      </c>
      <c r="AL129" s="0" t="n">
        <v>0</v>
      </c>
      <c r="AM129" s="0" t="n">
        <v>5</v>
      </c>
      <c r="AN129" s="0" t="n">
        <v>4</v>
      </c>
      <c r="AO129" s="0" t="n">
        <v>1</v>
      </c>
      <c r="AP129" s="0" t="n">
        <v>0</v>
      </c>
      <c r="AQ129" s="0" t="n">
        <v>0</v>
      </c>
      <c r="AR129" s="0" t="n">
        <v>0</v>
      </c>
      <c r="AS129" s="0" t="n">
        <v>0</v>
      </c>
      <c r="AT129" s="0" t="n">
        <v>0</v>
      </c>
      <c r="AU129" s="0" t="n">
        <v>0</v>
      </c>
      <c r="AV129" s="0" t="n">
        <v>0</v>
      </c>
      <c r="AW129" s="0" t="n">
        <v>3</v>
      </c>
      <c r="AX129" s="0" t="n">
        <v>0</v>
      </c>
      <c r="AY129" s="0" t="n">
        <v>2</v>
      </c>
      <c r="AZ129" s="0" t="n">
        <v>1</v>
      </c>
      <c r="BA129" s="0" t="n">
        <v>0</v>
      </c>
      <c r="BB129" s="0" t="n">
        <v>0</v>
      </c>
      <c r="BC129" s="0" t="n">
        <v>0</v>
      </c>
      <c r="BD129" s="0" t="n">
        <v>0</v>
      </c>
      <c r="BE129" s="0" t="n">
        <v>6</v>
      </c>
      <c r="BF129" s="0" t="n">
        <v>0</v>
      </c>
      <c r="BG129" s="0" t="n">
        <v>0</v>
      </c>
      <c r="BH129" s="0" t="n">
        <v>1</v>
      </c>
      <c r="BI129" s="0" t="n">
        <v>4</v>
      </c>
      <c r="BJ129" s="0" t="n">
        <v>2</v>
      </c>
      <c r="BK129" s="0" t="n">
        <v>2</v>
      </c>
      <c r="BL129" s="0" t="n">
        <v>0</v>
      </c>
      <c r="BM129" s="0" t="n">
        <v>8</v>
      </c>
      <c r="BN129" s="0" t="n">
        <v>1</v>
      </c>
      <c r="BO129" s="0" t="n">
        <v>1</v>
      </c>
      <c r="BP129" s="0" t="n">
        <v>0</v>
      </c>
      <c r="BQ129" s="0" t="n">
        <v>0</v>
      </c>
      <c r="BR129" s="0" t="n">
        <v>0</v>
      </c>
      <c r="BS129" s="0" t="n">
        <v>0</v>
      </c>
      <c r="BT129" s="0" t="n">
        <v>0</v>
      </c>
      <c r="BU129" s="0" t="n">
        <v>0</v>
      </c>
      <c r="BV129" s="0" t="n">
        <v>0</v>
      </c>
      <c r="BW129" s="0" t="n">
        <v>1</v>
      </c>
      <c r="BX129" s="0" t="n">
        <v>0</v>
      </c>
      <c r="BY129" s="0" t="n">
        <v>0</v>
      </c>
      <c r="BZ129" s="0" t="n">
        <v>1</v>
      </c>
      <c r="CA129" s="0" t="n">
        <v>0</v>
      </c>
      <c r="CB129" s="0" t="n">
        <v>0</v>
      </c>
      <c r="CC129" s="0" t="n">
        <v>0</v>
      </c>
      <c r="CD129" s="0" t="n">
        <v>0</v>
      </c>
      <c r="CE129" s="0" t="n">
        <v>0</v>
      </c>
      <c r="CF129" s="0" t="n">
        <v>0</v>
      </c>
      <c r="CG129" s="0" t="n">
        <v>0</v>
      </c>
      <c r="CH129" s="0" t="n">
        <v>0</v>
      </c>
      <c r="CI129" s="0" t="n">
        <v>0</v>
      </c>
      <c r="CJ129" s="0" t="n">
        <v>0</v>
      </c>
      <c r="CK129" s="0" t="n">
        <v>1</v>
      </c>
      <c r="CL129" s="0" t="n">
        <v>0</v>
      </c>
      <c r="CM129" s="0" t="n">
        <v>0</v>
      </c>
      <c r="CN129" s="0" t="n">
        <v>0</v>
      </c>
      <c r="CO129" s="0" t="n">
        <v>3</v>
      </c>
      <c r="CP129" s="0" t="n">
        <v>0</v>
      </c>
      <c r="CQ129" s="0" t="n">
        <v>2</v>
      </c>
      <c r="CR129" s="0" t="n">
        <v>7</v>
      </c>
      <c r="CS129" s="0" t="n">
        <v>1</v>
      </c>
      <c r="CT129" s="0" t="n">
        <v>0</v>
      </c>
      <c r="CU129" s="0" t="n">
        <v>0</v>
      </c>
      <c r="CV129" s="0" t="n">
        <v>0</v>
      </c>
      <c r="CW129" s="0" t="n">
        <v>1</v>
      </c>
      <c r="CX129" s="0" t="n">
        <v>2</v>
      </c>
      <c r="CY129" s="0" t="n">
        <v>1</v>
      </c>
      <c r="CZ129" s="0" t="n">
        <v>1</v>
      </c>
      <c r="DA129" s="0" t="n">
        <v>3</v>
      </c>
      <c r="DB129" s="0" t="n">
        <v>4</v>
      </c>
      <c r="DC129" s="0" t="n">
        <v>0</v>
      </c>
      <c r="DD129" s="0" t="n">
        <v>0</v>
      </c>
      <c r="DE129" s="0" t="n">
        <v>0</v>
      </c>
      <c r="DF129" s="0" t="n">
        <v>0</v>
      </c>
      <c r="DG129" s="0" t="n">
        <v>1</v>
      </c>
      <c r="DH129" s="0" t="n">
        <v>0</v>
      </c>
      <c r="DI129" s="0" t="n">
        <v>0</v>
      </c>
      <c r="DJ129" s="0" t="n">
        <v>3</v>
      </c>
      <c r="DK129" s="0" t="n">
        <v>0</v>
      </c>
      <c r="DL129" s="0" t="n">
        <v>3</v>
      </c>
      <c r="DM129" s="0" t="n">
        <v>1</v>
      </c>
      <c r="DN129" s="0" t="n">
        <v>0</v>
      </c>
      <c r="DO129" s="0" t="n">
        <v>0</v>
      </c>
      <c r="DP129" s="0" t="n">
        <v>0</v>
      </c>
      <c r="DQ129" s="0" t="n">
        <v>0</v>
      </c>
      <c r="DR129" s="0" t="n">
        <v>0</v>
      </c>
      <c r="DS129" s="0" t="n">
        <v>0</v>
      </c>
      <c r="DT129" s="0" t="n">
        <v>0</v>
      </c>
      <c r="DU129" s="0" t="n">
        <v>0</v>
      </c>
      <c r="DV129" s="0" t="n">
        <v>0</v>
      </c>
      <c r="DW129" s="0" t="n">
        <v>0</v>
      </c>
      <c r="DX129" s="0" t="n">
        <v>0</v>
      </c>
      <c r="DY129" s="0" t="n">
        <v>0</v>
      </c>
      <c r="DZ129" s="0" t="n">
        <v>0</v>
      </c>
      <c r="EA129" s="0" t="n">
        <v>0</v>
      </c>
      <c r="EB129" s="0" t="n">
        <v>0</v>
      </c>
      <c r="EC129" s="0" t="n">
        <v>0</v>
      </c>
      <c r="ED129" s="0" t="n">
        <v>0</v>
      </c>
      <c r="EE129" s="0" t="n">
        <v>0</v>
      </c>
      <c r="EF129" s="0" t="n">
        <v>0</v>
      </c>
      <c r="EG129" s="0" t="n">
        <v>0</v>
      </c>
      <c r="EH129" s="0" t="n">
        <v>0</v>
      </c>
      <c r="EI129" s="0" t="n">
        <v>0</v>
      </c>
      <c r="EJ129" s="0" t="n">
        <v>0</v>
      </c>
      <c r="EK129" s="0" t="n">
        <v>0</v>
      </c>
      <c r="EL129" s="0" t="n">
        <v>0</v>
      </c>
      <c r="EM129" s="0" t="n">
        <v>0</v>
      </c>
      <c r="EN129" s="0" t="n">
        <v>0</v>
      </c>
      <c r="EO129" s="0" t="n">
        <v>0</v>
      </c>
      <c r="EP129" s="0" t="n">
        <v>0</v>
      </c>
      <c r="EQ129" s="0" t="n">
        <v>2</v>
      </c>
      <c r="ER129" s="0" t="n">
        <v>0</v>
      </c>
      <c r="ES129" s="0" t="n">
        <v>2</v>
      </c>
      <c r="ET129" s="0" t="n">
        <v>0</v>
      </c>
      <c r="EU129" s="0" t="n">
        <v>0</v>
      </c>
      <c r="EV129" s="0" t="n">
        <v>0</v>
      </c>
      <c r="EW129" s="0" t="n">
        <v>0</v>
      </c>
      <c r="EX129" s="0" t="n">
        <v>0</v>
      </c>
      <c r="EY129" s="0" t="n">
        <v>0</v>
      </c>
      <c r="EZ129" s="0" t="n">
        <v>0</v>
      </c>
      <c r="FA129" s="0" t="n">
        <v>0</v>
      </c>
      <c r="FB129" s="0" t="n">
        <v>9</v>
      </c>
      <c r="FC129" s="0" t="n">
        <v>0</v>
      </c>
      <c r="FD129" s="0" t="n">
        <v>0</v>
      </c>
      <c r="FE129" s="0" t="n">
        <v>4</v>
      </c>
      <c r="FF129" s="0" t="n">
        <v>0</v>
      </c>
      <c r="FG129" s="0" t="n">
        <v>0</v>
      </c>
      <c r="FH129" s="0" t="n">
        <v>1</v>
      </c>
      <c r="FI129" s="0" t="n">
        <v>1</v>
      </c>
      <c r="FJ129" s="0" t="n">
        <v>0</v>
      </c>
      <c r="FK129" s="0" t="n">
        <v>2</v>
      </c>
      <c r="FL129" s="0" t="n">
        <v>0</v>
      </c>
      <c r="FM129" s="0" t="n">
        <v>0</v>
      </c>
      <c r="FN129" s="0" t="n">
        <v>0</v>
      </c>
      <c r="FO129" s="0" t="n">
        <v>1</v>
      </c>
      <c r="FP129" s="0" t="n">
        <v>0</v>
      </c>
      <c r="FQ129" s="0" t="n">
        <v>1</v>
      </c>
      <c r="FR129" s="0" t="n">
        <v>0</v>
      </c>
      <c r="FS129" s="0" t="n">
        <v>0</v>
      </c>
      <c r="FT129" s="0" t="n">
        <v>0</v>
      </c>
      <c r="FU129" s="0" t="n">
        <v>0</v>
      </c>
      <c r="FV129" s="0" t="n">
        <v>0</v>
      </c>
      <c r="FW129" s="0" t="n">
        <v>0</v>
      </c>
      <c r="FX129" s="0" t="n">
        <v>1</v>
      </c>
      <c r="FY129" s="0" t="n">
        <v>0</v>
      </c>
      <c r="FZ129" s="0" t="n">
        <v>1</v>
      </c>
      <c r="GA129" s="0" t="n">
        <v>0</v>
      </c>
      <c r="GB129" s="0" t="n">
        <v>0</v>
      </c>
      <c r="GC129" s="0" t="n">
        <v>1</v>
      </c>
      <c r="GD129" s="0" t="n">
        <v>0</v>
      </c>
      <c r="GE129" s="0" t="n">
        <v>0</v>
      </c>
      <c r="GF129" s="0" t="n">
        <v>3</v>
      </c>
      <c r="GG129" s="0" t="n">
        <v>0</v>
      </c>
      <c r="GH129" s="0" t="n">
        <v>1</v>
      </c>
      <c r="GI129" s="0" t="n">
        <v>0</v>
      </c>
      <c r="GJ129" s="0" t="n">
        <v>0</v>
      </c>
      <c r="GK129" s="0" t="n">
        <v>4</v>
      </c>
      <c r="GL129" s="0" t="n">
        <v>0</v>
      </c>
      <c r="GM129" s="0" t="n">
        <v>0</v>
      </c>
      <c r="GN129" s="0" t="n">
        <v>0</v>
      </c>
      <c r="GO129" s="0" t="n">
        <v>3</v>
      </c>
      <c r="GP129" s="0" t="n">
        <v>0</v>
      </c>
      <c r="GQ129" s="0" t="n">
        <v>0</v>
      </c>
    </row>
    <row r="130" customFormat="false" ht="12" hidden="false" customHeight="false" outlineLevel="0" collapsed="false">
      <c r="A130" s="0" t="n">
        <v>5</v>
      </c>
      <c r="B130" s="0" t="n">
        <v>0</v>
      </c>
      <c r="C130" s="0" t="n">
        <v>0</v>
      </c>
      <c r="D130" s="0" t="n">
        <v>3</v>
      </c>
      <c r="E130" s="0" t="n">
        <v>0</v>
      </c>
      <c r="F130" s="0" t="n">
        <v>1</v>
      </c>
      <c r="G130" s="0" t="n">
        <v>0</v>
      </c>
      <c r="H130" s="0" t="n">
        <v>0</v>
      </c>
      <c r="I130" s="0" t="n">
        <v>0</v>
      </c>
      <c r="J130" s="0" t="n">
        <v>0</v>
      </c>
      <c r="K130" s="0" t="n">
        <v>0</v>
      </c>
      <c r="L130" s="0" t="n">
        <v>0</v>
      </c>
      <c r="M130" s="0" t="n">
        <v>0</v>
      </c>
      <c r="N130" s="0" t="n">
        <v>0</v>
      </c>
      <c r="O130" s="0" t="n">
        <v>4</v>
      </c>
      <c r="P130" s="0" t="n">
        <v>0</v>
      </c>
      <c r="Q130" s="0" t="n">
        <v>0</v>
      </c>
      <c r="R130" s="0" t="n">
        <v>1</v>
      </c>
      <c r="S130" s="0" t="n">
        <v>0</v>
      </c>
      <c r="T130" s="0" t="n">
        <v>0</v>
      </c>
      <c r="U130" s="0" t="n">
        <v>0</v>
      </c>
      <c r="V130" s="0" t="n">
        <v>0</v>
      </c>
      <c r="W130" s="0" t="n">
        <v>0</v>
      </c>
      <c r="X130" s="0" t="n">
        <v>0</v>
      </c>
      <c r="Y130" s="0" t="n">
        <v>0</v>
      </c>
      <c r="Z130" s="0" t="n">
        <v>2</v>
      </c>
      <c r="AA130" s="0" t="n">
        <v>0</v>
      </c>
      <c r="AB130" s="0" t="n">
        <v>0</v>
      </c>
      <c r="AC130" s="0" t="n">
        <v>0</v>
      </c>
      <c r="AD130" s="0" t="n">
        <v>0</v>
      </c>
      <c r="AE130" s="0" t="n">
        <v>0</v>
      </c>
      <c r="AF130" s="0" t="n">
        <v>1</v>
      </c>
      <c r="AG130" s="0" t="n">
        <v>0</v>
      </c>
      <c r="AH130" s="0" t="n">
        <v>0</v>
      </c>
      <c r="AI130" s="0" t="n">
        <v>0</v>
      </c>
      <c r="AJ130" s="0" t="n">
        <v>0</v>
      </c>
      <c r="AK130" s="0" t="n">
        <v>0</v>
      </c>
      <c r="AL130" s="0" t="n">
        <v>0</v>
      </c>
      <c r="AM130" s="0" t="n">
        <v>0</v>
      </c>
      <c r="AN130" s="0" t="n">
        <v>2</v>
      </c>
      <c r="AO130" s="0" t="n">
        <v>1</v>
      </c>
      <c r="AP130" s="0" t="n">
        <v>0</v>
      </c>
      <c r="AQ130" s="0" t="n">
        <v>1</v>
      </c>
      <c r="AR130" s="0" t="n">
        <v>0</v>
      </c>
      <c r="AS130" s="0" t="n">
        <v>0</v>
      </c>
      <c r="AT130" s="0" t="n">
        <v>0</v>
      </c>
      <c r="AU130" s="0" t="n">
        <v>0</v>
      </c>
      <c r="AV130" s="0" t="n">
        <v>1</v>
      </c>
      <c r="AW130" s="0" t="n">
        <v>5</v>
      </c>
      <c r="AX130" s="0" t="n">
        <v>1</v>
      </c>
      <c r="AY130" s="0" t="n">
        <v>1</v>
      </c>
      <c r="AZ130" s="0" t="n">
        <v>2</v>
      </c>
      <c r="BA130" s="0" t="n">
        <v>0</v>
      </c>
      <c r="BB130" s="0" t="n">
        <v>0</v>
      </c>
      <c r="BC130" s="0" t="n">
        <v>0</v>
      </c>
      <c r="BD130" s="0" t="n">
        <v>1</v>
      </c>
      <c r="BE130" s="0" t="n">
        <v>0</v>
      </c>
      <c r="BF130" s="0" t="n">
        <v>1</v>
      </c>
      <c r="BG130" s="0" t="n">
        <v>0</v>
      </c>
      <c r="BH130" s="0" t="n">
        <v>0</v>
      </c>
      <c r="BI130" s="0" t="n">
        <v>2</v>
      </c>
      <c r="BJ130" s="0" t="n">
        <v>0</v>
      </c>
      <c r="BK130" s="0" t="n">
        <v>1</v>
      </c>
      <c r="BL130" s="0" t="n">
        <v>0</v>
      </c>
      <c r="BM130" s="0" t="n">
        <v>2</v>
      </c>
      <c r="BN130" s="0" t="n">
        <v>3</v>
      </c>
      <c r="BO130" s="0" t="n">
        <v>3</v>
      </c>
      <c r="BP130" s="0" t="n">
        <v>0</v>
      </c>
      <c r="BQ130" s="0" t="n">
        <v>0</v>
      </c>
      <c r="BR130" s="0" t="n">
        <v>1</v>
      </c>
      <c r="BS130" s="0" t="n">
        <v>1</v>
      </c>
      <c r="BT130" s="0" t="n">
        <v>2</v>
      </c>
      <c r="BU130" s="0" t="n">
        <v>0</v>
      </c>
      <c r="BV130" s="0" t="n">
        <v>0</v>
      </c>
      <c r="BW130" s="0" t="n">
        <v>1</v>
      </c>
      <c r="BX130" s="0" t="n">
        <v>2</v>
      </c>
      <c r="BY130" s="0" t="n">
        <v>1</v>
      </c>
      <c r="BZ130" s="0" t="n">
        <v>0</v>
      </c>
      <c r="CA130" s="0" t="n">
        <v>1</v>
      </c>
      <c r="CB130" s="0" t="n">
        <v>1</v>
      </c>
      <c r="CC130" s="0" t="n">
        <v>1</v>
      </c>
      <c r="CD130" s="0" t="n">
        <v>1</v>
      </c>
      <c r="CE130" s="0" t="n">
        <v>1</v>
      </c>
      <c r="CF130" s="0" t="n">
        <v>0</v>
      </c>
      <c r="CG130" s="0" t="n">
        <v>0</v>
      </c>
      <c r="CH130" s="0" t="n">
        <v>2</v>
      </c>
      <c r="CI130" s="0" t="n">
        <v>0</v>
      </c>
      <c r="CJ130" s="0" t="n">
        <v>0</v>
      </c>
      <c r="CK130" s="0" t="n">
        <v>1</v>
      </c>
      <c r="CL130" s="0" t="n">
        <v>1</v>
      </c>
      <c r="CM130" s="0" t="n">
        <v>0</v>
      </c>
      <c r="CN130" s="0" t="n">
        <v>2</v>
      </c>
      <c r="CO130" s="0" t="n">
        <v>1</v>
      </c>
      <c r="CP130" s="0" t="n">
        <v>1</v>
      </c>
      <c r="CQ130" s="0" t="n">
        <v>1</v>
      </c>
      <c r="CR130" s="0" t="n">
        <v>0</v>
      </c>
      <c r="CS130" s="0" t="n">
        <v>0</v>
      </c>
      <c r="CT130" s="0" t="n">
        <v>0</v>
      </c>
      <c r="CU130" s="0" t="n">
        <v>1</v>
      </c>
      <c r="CV130" s="0" t="n">
        <v>1</v>
      </c>
      <c r="CW130" s="0" t="n">
        <v>0</v>
      </c>
      <c r="CX130" s="0" t="n">
        <v>0</v>
      </c>
      <c r="CY130" s="0" t="n">
        <v>1</v>
      </c>
      <c r="CZ130" s="0" t="n">
        <v>1</v>
      </c>
      <c r="DA130" s="0" t="n">
        <v>3</v>
      </c>
      <c r="DB130" s="0" t="n">
        <v>0</v>
      </c>
      <c r="DC130" s="0" t="n">
        <v>0</v>
      </c>
      <c r="DD130" s="0" t="n">
        <v>0</v>
      </c>
      <c r="DE130" s="0" t="n">
        <v>0</v>
      </c>
      <c r="DF130" s="0" t="n">
        <v>1</v>
      </c>
      <c r="DG130" s="0" t="n">
        <v>0</v>
      </c>
      <c r="DH130" s="0" t="n">
        <v>0</v>
      </c>
      <c r="DI130" s="0" t="n">
        <v>0</v>
      </c>
      <c r="DJ130" s="0" t="n">
        <v>0</v>
      </c>
      <c r="DK130" s="0" t="n">
        <v>0</v>
      </c>
      <c r="DL130" s="0" t="n">
        <v>1</v>
      </c>
      <c r="DM130" s="0" t="n">
        <v>0</v>
      </c>
      <c r="DN130" s="0" t="n">
        <v>0</v>
      </c>
      <c r="DO130" s="0" t="n">
        <v>0</v>
      </c>
      <c r="DP130" s="0" t="n">
        <v>0</v>
      </c>
      <c r="DQ130" s="0" t="n">
        <v>0</v>
      </c>
      <c r="DR130" s="0" t="n">
        <v>1</v>
      </c>
      <c r="DS130" s="0" t="n">
        <v>0</v>
      </c>
      <c r="DT130" s="0" t="n">
        <v>0</v>
      </c>
      <c r="DU130" s="0" t="n">
        <v>0</v>
      </c>
      <c r="DV130" s="0" t="n">
        <v>1</v>
      </c>
      <c r="DW130" s="0" t="n">
        <v>0</v>
      </c>
      <c r="DX130" s="0" t="n">
        <v>0</v>
      </c>
      <c r="DY130" s="0" t="n">
        <v>0</v>
      </c>
      <c r="DZ130" s="0" t="n">
        <v>6</v>
      </c>
      <c r="EA130" s="0" t="n">
        <v>2</v>
      </c>
      <c r="EB130" s="0" t="n">
        <v>1</v>
      </c>
      <c r="EC130" s="0" t="n">
        <v>0</v>
      </c>
      <c r="ED130" s="0" t="n">
        <v>0</v>
      </c>
      <c r="EE130" s="0" t="n">
        <v>0</v>
      </c>
      <c r="EF130" s="0" t="n">
        <v>1</v>
      </c>
      <c r="EG130" s="0" t="n">
        <v>0</v>
      </c>
      <c r="EH130" s="0" t="n">
        <v>0</v>
      </c>
      <c r="EI130" s="0" t="n">
        <v>0</v>
      </c>
      <c r="EJ130" s="0" t="n">
        <v>0</v>
      </c>
      <c r="EK130" s="0" t="n">
        <v>0</v>
      </c>
      <c r="EL130" s="0" t="n">
        <v>1</v>
      </c>
      <c r="EM130" s="0" t="n">
        <v>0</v>
      </c>
      <c r="EN130" s="0" t="n">
        <v>0</v>
      </c>
      <c r="EO130" s="0" t="n">
        <v>0</v>
      </c>
      <c r="EP130" s="0" t="n">
        <v>0</v>
      </c>
      <c r="EQ130" s="0" t="n">
        <v>2</v>
      </c>
      <c r="ER130" s="0" t="n">
        <v>0</v>
      </c>
      <c r="ES130" s="0" t="n">
        <v>0</v>
      </c>
      <c r="ET130" s="0" t="n">
        <v>0</v>
      </c>
      <c r="EU130" s="0" t="n">
        <v>0</v>
      </c>
      <c r="EV130" s="0" t="n">
        <v>1</v>
      </c>
      <c r="EW130" s="0" t="n">
        <v>1</v>
      </c>
      <c r="EX130" s="0" t="n">
        <v>3</v>
      </c>
      <c r="EY130" s="0" t="n">
        <v>0</v>
      </c>
      <c r="EZ130" s="0" t="n">
        <v>0</v>
      </c>
      <c r="FA130" s="0" t="n">
        <v>1</v>
      </c>
      <c r="FB130" s="0" t="n">
        <v>3</v>
      </c>
      <c r="FC130" s="0" t="n">
        <v>3</v>
      </c>
      <c r="FD130" s="0" t="n">
        <v>0</v>
      </c>
      <c r="FE130" s="0" t="n">
        <v>0</v>
      </c>
      <c r="FF130" s="0" t="n">
        <v>0</v>
      </c>
      <c r="FG130" s="0" t="n">
        <v>0</v>
      </c>
      <c r="FH130" s="0" t="n">
        <v>1</v>
      </c>
      <c r="FI130" s="0" t="n">
        <v>3</v>
      </c>
      <c r="FJ130" s="0" t="n">
        <v>0</v>
      </c>
      <c r="FK130" s="0" t="n">
        <v>0</v>
      </c>
      <c r="FL130" s="0" t="n">
        <v>0</v>
      </c>
      <c r="FM130" s="0" t="n">
        <v>0</v>
      </c>
      <c r="FN130" s="0" t="n">
        <v>0</v>
      </c>
      <c r="FO130" s="0" t="n">
        <v>5</v>
      </c>
      <c r="FP130" s="0" t="n">
        <v>0</v>
      </c>
      <c r="FQ130" s="0" t="n">
        <v>0</v>
      </c>
      <c r="FR130" s="0" t="n">
        <v>1</v>
      </c>
      <c r="FS130" s="0" t="n">
        <v>1</v>
      </c>
      <c r="FT130" s="0" t="n">
        <v>0</v>
      </c>
      <c r="FU130" s="0" t="n">
        <v>1</v>
      </c>
      <c r="FV130" s="0" t="n">
        <v>0</v>
      </c>
      <c r="FW130" s="0" t="n">
        <v>0</v>
      </c>
      <c r="FX130" s="0" t="n">
        <v>0</v>
      </c>
      <c r="FY130" s="0" t="n">
        <v>0</v>
      </c>
      <c r="FZ130" s="0" t="n">
        <v>1</v>
      </c>
      <c r="GA130" s="0" t="n">
        <v>0</v>
      </c>
      <c r="GB130" s="0" t="n">
        <v>1</v>
      </c>
      <c r="GC130" s="0" t="n">
        <v>0</v>
      </c>
      <c r="GD130" s="0" t="n">
        <v>1</v>
      </c>
      <c r="GE130" s="0" t="n">
        <v>3</v>
      </c>
      <c r="GF130" s="0" t="n">
        <v>1</v>
      </c>
      <c r="GG130" s="0" t="n">
        <v>0</v>
      </c>
      <c r="GH130" s="0" t="n">
        <v>0</v>
      </c>
      <c r="GI130" s="0" t="n">
        <v>0</v>
      </c>
      <c r="GJ130" s="0" t="n">
        <v>0</v>
      </c>
      <c r="GK130" s="0" t="n">
        <v>5</v>
      </c>
      <c r="GL130" s="0" t="n">
        <v>0</v>
      </c>
      <c r="GM130" s="0" t="n">
        <v>0</v>
      </c>
      <c r="GN130" s="0" t="n">
        <v>0</v>
      </c>
      <c r="GO130" s="0" t="n">
        <v>2</v>
      </c>
      <c r="GP130" s="0" t="n">
        <v>3</v>
      </c>
      <c r="GQ130" s="0" t="n">
        <v>0</v>
      </c>
    </row>
    <row r="131" customFormat="false" ht="12" hidden="false" customHeight="false" outlineLevel="0" collapsed="false">
      <c r="A131" s="0" t="n">
        <v>9</v>
      </c>
      <c r="B131" s="0" t="n">
        <v>0</v>
      </c>
      <c r="C131" s="0" t="n">
        <v>0</v>
      </c>
      <c r="D131" s="0" t="n">
        <v>0</v>
      </c>
      <c r="E131" s="0" t="n">
        <v>0</v>
      </c>
      <c r="F131" s="0" t="n">
        <v>1</v>
      </c>
      <c r="G131" s="0" t="n">
        <v>0</v>
      </c>
      <c r="H131" s="0" t="n">
        <v>0</v>
      </c>
      <c r="I131" s="0" t="n">
        <v>1</v>
      </c>
      <c r="J131" s="0" t="n">
        <v>0</v>
      </c>
      <c r="K131" s="0" t="n">
        <v>0</v>
      </c>
      <c r="L131" s="0" t="n">
        <v>0</v>
      </c>
      <c r="M131" s="0" t="n">
        <v>0</v>
      </c>
      <c r="N131" s="0" t="n">
        <v>1</v>
      </c>
      <c r="O131" s="0" t="n">
        <v>0</v>
      </c>
      <c r="P131" s="0" t="n">
        <v>0</v>
      </c>
      <c r="Q131" s="0" t="n">
        <v>0</v>
      </c>
      <c r="R131" s="0" t="n">
        <v>0</v>
      </c>
      <c r="S131" s="0" t="n">
        <v>0</v>
      </c>
      <c r="T131" s="0" t="n">
        <v>0</v>
      </c>
      <c r="U131" s="0" t="n">
        <v>0</v>
      </c>
      <c r="V131" s="0" t="n">
        <v>0</v>
      </c>
      <c r="W131" s="0" t="n">
        <v>0</v>
      </c>
      <c r="X131" s="0" t="n">
        <v>0</v>
      </c>
      <c r="Y131" s="0" t="n">
        <v>0</v>
      </c>
      <c r="Z131" s="0" t="n">
        <v>0</v>
      </c>
      <c r="AA131" s="0" t="n">
        <v>0</v>
      </c>
      <c r="AB131" s="0" t="n">
        <v>0</v>
      </c>
      <c r="AC131" s="0" t="n">
        <v>0</v>
      </c>
      <c r="AD131" s="0" t="n">
        <v>0</v>
      </c>
      <c r="AE131" s="0" t="n">
        <v>0</v>
      </c>
      <c r="AF131" s="0" t="n">
        <v>8</v>
      </c>
      <c r="AG131" s="0" t="n">
        <v>2</v>
      </c>
      <c r="AH131" s="0" t="n">
        <v>0</v>
      </c>
      <c r="AI131" s="0" t="n">
        <v>0</v>
      </c>
      <c r="AJ131" s="0" t="n">
        <v>0</v>
      </c>
      <c r="AK131" s="0" t="n">
        <v>0</v>
      </c>
      <c r="AL131" s="0" t="n">
        <v>0</v>
      </c>
      <c r="AM131" s="0" t="n">
        <v>1</v>
      </c>
      <c r="AN131" s="0" t="n">
        <v>2</v>
      </c>
      <c r="AO131" s="0" t="n">
        <v>3</v>
      </c>
      <c r="AP131" s="0" t="n">
        <v>1</v>
      </c>
      <c r="AQ131" s="0" t="n">
        <v>2</v>
      </c>
      <c r="AR131" s="0" t="n">
        <v>2</v>
      </c>
      <c r="AS131" s="0" t="n">
        <v>0</v>
      </c>
      <c r="AT131" s="0" t="n">
        <v>0</v>
      </c>
      <c r="AU131" s="0" t="n">
        <v>0</v>
      </c>
      <c r="AV131" s="0" t="n">
        <v>0</v>
      </c>
      <c r="AW131" s="0" t="n">
        <v>0</v>
      </c>
      <c r="AX131" s="0" t="n">
        <v>0</v>
      </c>
      <c r="AY131" s="0" t="n">
        <v>1</v>
      </c>
      <c r="AZ131" s="0" t="n">
        <v>2</v>
      </c>
      <c r="BA131" s="0" t="n">
        <v>1</v>
      </c>
      <c r="BB131" s="0" t="n">
        <v>0</v>
      </c>
      <c r="BC131" s="0" t="n">
        <v>0</v>
      </c>
      <c r="BD131" s="0" t="n">
        <v>0</v>
      </c>
      <c r="BE131" s="0" t="n">
        <v>0</v>
      </c>
      <c r="BF131" s="0" t="n">
        <v>0</v>
      </c>
      <c r="BG131" s="0" t="n">
        <v>0</v>
      </c>
      <c r="BH131" s="0" t="n">
        <v>3</v>
      </c>
      <c r="BI131" s="0" t="n">
        <v>1</v>
      </c>
      <c r="BJ131" s="0" t="n">
        <v>2</v>
      </c>
      <c r="BK131" s="0" t="n">
        <v>1</v>
      </c>
      <c r="BL131" s="0" t="n">
        <v>0</v>
      </c>
      <c r="BM131" s="0" t="n">
        <v>3</v>
      </c>
      <c r="BN131" s="0" t="n">
        <v>1</v>
      </c>
      <c r="BO131" s="0" t="n">
        <v>2</v>
      </c>
      <c r="BP131" s="0" t="n">
        <v>1</v>
      </c>
      <c r="BQ131" s="0" t="n">
        <v>0</v>
      </c>
      <c r="BR131" s="0" t="n">
        <v>1</v>
      </c>
      <c r="BS131" s="0" t="n">
        <v>3</v>
      </c>
      <c r="BT131" s="0" t="n">
        <v>0</v>
      </c>
      <c r="BU131" s="0" t="n">
        <v>0</v>
      </c>
      <c r="BV131" s="0" t="n">
        <v>0</v>
      </c>
      <c r="BW131" s="0" t="n">
        <v>0</v>
      </c>
      <c r="BX131" s="0" t="n">
        <v>0</v>
      </c>
      <c r="BY131" s="0" t="n">
        <v>3</v>
      </c>
      <c r="BZ131" s="0" t="n">
        <v>1</v>
      </c>
      <c r="CA131" s="0" t="n">
        <v>0</v>
      </c>
      <c r="CB131" s="0" t="n">
        <v>1</v>
      </c>
      <c r="CC131" s="0" t="n">
        <v>0</v>
      </c>
      <c r="CD131" s="0" t="n">
        <v>0</v>
      </c>
      <c r="CE131" s="0" t="n">
        <v>1</v>
      </c>
      <c r="CF131" s="0" t="n">
        <v>0</v>
      </c>
      <c r="CG131" s="0" t="n">
        <v>0</v>
      </c>
      <c r="CH131" s="0" t="n">
        <v>1</v>
      </c>
      <c r="CI131" s="0" t="n">
        <v>1</v>
      </c>
      <c r="CJ131" s="0" t="n">
        <v>0</v>
      </c>
      <c r="CK131" s="0" t="n">
        <v>1</v>
      </c>
      <c r="CL131" s="0" t="n">
        <v>0</v>
      </c>
      <c r="CM131" s="0" t="n">
        <v>0</v>
      </c>
      <c r="CN131" s="0" t="n">
        <v>2</v>
      </c>
      <c r="CO131" s="0" t="n">
        <v>0</v>
      </c>
      <c r="CP131" s="0" t="n">
        <v>1</v>
      </c>
      <c r="CQ131" s="0" t="n">
        <v>1</v>
      </c>
      <c r="CR131" s="0" t="n">
        <v>1</v>
      </c>
      <c r="CS131" s="0" t="n">
        <v>0</v>
      </c>
      <c r="CT131" s="0" t="n">
        <v>0</v>
      </c>
      <c r="CU131" s="0" t="n">
        <v>1</v>
      </c>
      <c r="CV131" s="0" t="n">
        <v>0</v>
      </c>
      <c r="CW131" s="0" t="n">
        <v>0</v>
      </c>
      <c r="CX131" s="0" t="n">
        <v>0</v>
      </c>
      <c r="CY131" s="0" t="n">
        <v>2</v>
      </c>
      <c r="CZ131" s="0" t="n">
        <v>0</v>
      </c>
      <c r="DA131" s="0" t="n">
        <v>2</v>
      </c>
      <c r="DB131" s="0" t="n">
        <v>6</v>
      </c>
      <c r="DC131" s="0" t="n">
        <v>0</v>
      </c>
      <c r="DD131" s="0" t="n">
        <v>0</v>
      </c>
      <c r="DE131" s="0" t="n">
        <v>0</v>
      </c>
      <c r="DF131" s="0" t="n">
        <v>1</v>
      </c>
      <c r="DG131" s="0" t="n">
        <v>0</v>
      </c>
      <c r="DH131" s="0" t="n">
        <v>0</v>
      </c>
      <c r="DI131" s="0" t="n">
        <v>0</v>
      </c>
      <c r="DJ131" s="0" t="n">
        <v>0</v>
      </c>
      <c r="DK131" s="0" t="n">
        <v>0</v>
      </c>
      <c r="DL131" s="0" t="n">
        <v>0</v>
      </c>
      <c r="DM131" s="0" t="n">
        <v>0</v>
      </c>
      <c r="DN131" s="0" t="n">
        <v>0</v>
      </c>
      <c r="DO131" s="0" t="n">
        <v>0</v>
      </c>
      <c r="DP131" s="0" t="n">
        <v>0</v>
      </c>
      <c r="DQ131" s="0" t="n">
        <v>0</v>
      </c>
      <c r="DR131" s="0" t="n">
        <v>0</v>
      </c>
      <c r="DS131" s="0" t="n">
        <v>0</v>
      </c>
      <c r="DT131" s="0" t="n">
        <v>0</v>
      </c>
      <c r="DU131" s="0" t="n">
        <v>0</v>
      </c>
      <c r="DV131" s="0" t="n">
        <v>0</v>
      </c>
      <c r="DW131" s="0" t="n">
        <v>1</v>
      </c>
      <c r="DX131" s="0" t="n">
        <v>0</v>
      </c>
      <c r="DY131" s="0" t="n">
        <v>0</v>
      </c>
      <c r="DZ131" s="0" t="n">
        <v>0</v>
      </c>
      <c r="EA131" s="0" t="n">
        <v>0</v>
      </c>
      <c r="EB131" s="0" t="n">
        <v>0</v>
      </c>
      <c r="EC131" s="0" t="n">
        <v>0</v>
      </c>
      <c r="ED131" s="0" t="n">
        <v>0</v>
      </c>
      <c r="EE131" s="0" t="n">
        <v>0</v>
      </c>
      <c r="EF131" s="0" t="n">
        <v>0</v>
      </c>
      <c r="EG131" s="0" t="n">
        <v>3</v>
      </c>
      <c r="EH131" s="0" t="n">
        <v>0</v>
      </c>
      <c r="EI131" s="0" t="n">
        <v>0</v>
      </c>
      <c r="EJ131" s="0" t="n">
        <v>0</v>
      </c>
      <c r="EK131" s="0" t="n">
        <v>0</v>
      </c>
      <c r="EL131" s="0" t="n">
        <v>0</v>
      </c>
      <c r="EM131" s="0" t="n">
        <v>0</v>
      </c>
      <c r="EN131" s="0" t="n">
        <v>0</v>
      </c>
      <c r="EO131" s="0" t="n">
        <v>0</v>
      </c>
      <c r="EP131" s="0" t="n">
        <v>0</v>
      </c>
      <c r="EQ131" s="0" t="n">
        <v>0</v>
      </c>
      <c r="ER131" s="0" t="n">
        <v>0</v>
      </c>
      <c r="ES131" s="0" t="n">
        <v>0</v>
      </c>
      <c r="ET131" s="0" t="n">
        <v>0</v>
      </c>
      <c r="EU131" s="0" t="n">
        <v>0</v>
      </c>
      <c r="EV131" s="0" t="n">
        <v>0</v>
      </c>
      <c r="EW131" s="0" t="n">
        <v>2</v>
      </c>
      <c r="EX131" s="0" t="n">
        <v>0</v>
      </c>
      <c r="EY131" s="0" t="n">
        <v>1</v>
      </c>
      <c r="EZ131" s="0" t="n">
        <v>0</v>
      </c>
      <c r="FA131" s="0" t="n">
        <v>0</v>
      </c>
      <c r="FB131" s="0" t="n">
        <v>5</v>
      </c>
      <c r="FC131" s="0" t="n">
        <v>1</v>
      </c>
      <c r="FD131" s="0" t="n">
        <v>0</v>
      </c>
      <c r="FE131" s="0" t="n">
        <v>0</v>
      </c>
      <c r="FF131" s="0" t="n">
        <v>0</v>
      </c>
      <c r="FG131" s="0" t="n">
        <v>1</v>
      </c>
      <c r="FH131" s="0" t="n">
        <v>0</v>
      </c>
      <c r="FI131" s="0" t="n">
        <v>0</v>
      </c>
      <c r="FJ131" s="0" t="n">
        <v>0</v>
      </c>
      <c r="FK131" s="0" t="n">
        <v>0</v>
      </c>
      <c r="FL131" s="0" t="n">
        <v>3</v>
      </c>
      <c r="FM131" s="0" t="n">
        <v>0</v>
      </c>
      <c r="FN131" s="0" t="n">
        <v>0</v>
      </c>
      <c r="FO131" s="0" t="n">
        <v>0</v>
      </c>
      <c r="FP131" s="0" t="n">
        <v>0</v>
      </c>
      <c r="FQ131" s="0" t="n">
        <v>3</v>
      </c>
      <c r="FR131" s="0" t="n">
        <v>2</v>
      </c>
      <c r="FS131" s="0" t="n">
        <v>0</v>
      </c>
      <c r="FT131" s="0" t="n">
        <v>0</v>
      </c>
      <c r="FU131" s="0" t="n">
        <v>1</v>
      </c>
      <c r="FV131" s="0" t="n">
        <v>1</v>
      </c>
      <c r="FW131" s="0" t="n">
        <v>1</v>
      </c>
      <c r="FX131" s="0" t="n">
        <v>0</v>
      </c>
      <c r="FY131" s="0" t="n">
        <v>0</v>
      </c>
      <c r="FZ131" s="0" t="n">
        <v>1</v>
      </c>
      <c r="GA131" s="0" t="n">
        <v>0</v>
      </c>
      <c r="GB131" s="0" t="n">
        <v>0</v>
      </c>
      <c r="GC131" s="0" t="n">
        <v>1</v>
      </c>
      <c r="GD131" s="0" t="n">
        <v>1</v>
      </c>
      <c r="GE131" s="0" t="n">
        <v>0</v>
      </c>
      <c r="GF131" s="0" t="n">
        <v>2</v>
      </c>
      <c r="GG131" s="0" t="n">
        <v>1</v>
      </c>
      <c r="GH131" s="0" t="n">
        <v>1</v>
      </c>
      <c r="GI131" s="0" t="n">
        <v>5</v>
      </c>
      <c r="GJ131" s="0" t="n">
        <v>1</v>
      </c>
      <c r="GK131" s="0" t="n">
        <v>0</v>
      </c>
      <c r="GL131" s="0" t="n">
        <v>1</v>
      </c>
      <c r="GM131" s="0" t="n">
        <v>0</v>
      </c>
      <c r="GN131" s="0" t="n">
        <v>0</v>
      </c>
      <c r="GO131" s="0" t="n">
        <v>0</v>
      </c>
      <c r="GP131" s="0" t="n">
        <v>1</v>
      </c>
      <c r="GQ131" s="0" t="n">
        <v>0</v>
      </c>
    </row>
    <row r="132" customFormat="false" ht="12" hidden="false" customHeight="false" outlineLevel="0" collapsed="false">
      <c r="A132" s="0" t="n">
        <v>0</v>
      </c>
      <c r="B132" s="0" t="n">
        <v>0</v>
      </c>
      <c r="C132" s="0" t="n">
        <v>0</v>
      </c>
      <c r="D132" s="0" t="n">
        <v>1</v>
      </c>
      <c r="E132" s="0" t="n">
        <v>0</v>
      </c>
      <c r="F132" s="0" t="n">
        <v>0</v>
      </c>
      <c r="G132" s="0" t="n">
        <v>0</v>
      </c>
      <c r="H132" s="0" t="n">
        <v>0</v>
      </c>
      <c r="I132" s="0" t="n">
        <v>0</v>
      </c>
      <c r="J132" s="0" t="n">
        <v>0</v>
      </c>
      <c r="K132" s="0" t="n">
        <v>0</v>
      </c>
      <c r="L132" s="0" t="n">
        <v>0</v>
      </c>
      <c r="M132" s="0" t="n">
        <v>0</v>
      </c>
      <c r="N132" s="0" t="n">
        <v>0</v>
      </c>
      <c r="O132" s="0" t="n">
        <v>0</v>
      </c>
      <c r="P132" s="0" t="n">
        <v>0</v>
      </c>
      <c r="Q132" s="0" t="n">
        <v>0</v>
      </c>
      <c r="R132" s="0" t="n">
        <v>0</v>
      </c>
      <c r="S132" s="0" t="n">
        <v>0</v>
      </c>
      <c r="T132" s="0" t="n">
        <v>0</v>
      </c>
      <c r="U132" s="0" t="n">
        <v>0</v>
      </c>
      <c r="V132" s="0" t="n">
        <v>0</v>
      </c>
      <c r="W132" s="0" t="n">
        <v>0</v>
      </c>
      <c r="X132" s="0" t="n">
        <v>0</v>
      </c>
      <c r="Y132" s="0" t="n">
        <v>0</v>
      </c>
      <c r="Z132" s="0" t="n">
        <v>0</v>
      </c>
      <c r="AA132" s="0" t="n">
        <v>0</v>
      </c>
      <c r="AB132" s="0" t="n">
        <v>0</v>
      </c>
      <c r="AC132" s="0" t="n">
        <v>0</v>
      </c>
      <c r="AD132" s="0" t="n">
        <v>0</v>
      </c>
      <c r="AE132" s="0" t="n">
        <v>0</v>
      </c>
      <c r="AF132" s="0" t="n">
        <v>0</v>
      </c>
      <c r="AG132" s="0" t="n">
        <v>1</v>
      </c>
      <c r="AH132" s="0" t="n">
        <v>0</v>
      </c>
      <c r="AI132" s="0" t="n">
        <v>0</v>
      </c>
      <c r="AJ132" s="0" t="n">
        <v>0</v>
      </c>
      <c r="AK132" s="0" t="n">
        <v>0</v>
      </c>
      <c r="AL132" s="0" t="n">
        <v>0</v>
      </c>
      <c r="AM132" s="0" t="n">
        <v>0</v>
      </c>
      <c r="AN132" s="0" t="n">
        <v>2</v>
      </c>
      <c r="AO132" s="0" t="n">
        <v>0</v>
      </c>
      <c r="AP132" s="0" t="n">
        <v>0</v>
      </c>
      <c r="AQ132" s="0" t="n">
        <v>8</v>
      </c>
      <c r="AR132" s="0" t="n">
        <v>0</v>
      </c>
      <c r="AS132" s="0" t="n">
        <v>0</v>
      </c>
      <c r="AT132" s="0" t="n">
        <v>0</v>
      </c>
      <c r="AU132" s="0" t="n">
        <v>0</v>
      </c>
      <c r="AV132" s="0" t="n">
        <v>0</v>
      </c>
      <c r="AW132" s="0" t="n">
        <v>0</v>
      </c>
      <c r="AX132" s="0" t="n">
        <v>0</v>
      </c>
      <c r="AY132" s="0" t="n">
        <v>1</v>
      </c>
      <c r="AZ132" s="0" t="n">
        <v>0</v>
      </c>
      <c r="BA132" s="0" t="n">
        <v>0</v>
      </c>
      <c r="BB132" s="0" t="n">
        <v>0</v>
      </c>
      <c r="BC132" s="0" t="n">
        <v>0</v>
      </c>
      <c r="BD132" s="0" t="n">
        <v>0</v>
      </c>
      <c r="BE132" s="0" t="n">
        <v>0</v>
      </c>
      <c r="BF132" s="0" t="n">
        <v>0</v>
      </c>
      <c r="BG132" s="0" t="n">
        <v>0</v>
      </c>
      <c r="BH132" s="0" t="n">
        <v>0</v>
      </c>
      <c r="BI132" s="0" t="n">
        <v>0</v>
      </c>
      <c r="BJ132" s="0" t="n">
        <v>0</v>
      </c>
      <c r="BK132" s="0" t="n">
        <v>0</v>
      </c>
      <c r="BL132" s="0" t="n">
        <v>0</v>
      </c>
      <c r="BM132" s="0" t="n">
        <v>0</v>
      </c>
      <c r="BN132" s="0" t="n">
        <v>0</v>
      </c>
      <c r="BO132" s="0" t="n">
        <v>0</v>
      </c>
      <c r="BP132" s="0" t="n">
        <v>0</v>
      </c>
      <c r="BQ132" s="0" t="n">
        <v>0</v>
      </c>
      <c r="BR132" s="0" t="n">
        <v>0</v>
      </c>
      <c r="BS132" s="0" t="n">
        <v>0</v>
      </c>
      <c r="BT132" s="0" t="n">
        <v>0</v>
      </c>
      <c r="BU132" s="0" t="n">
        <v>0</v>
      </c>
      <c r="BV132" s="0" t="n">
        <v>0</v>
      </c>
      <c r="BW132" s="0" t="n">
        <v>0</v>
      </c>
      <c r="BX132" s="0" t="n">
        <v>0</v>
      </c>
      <c r="BY132" s="0" t="n">
        <v>0</v>
      </c>
      <c r="BZ132" s="0" t="n">
        <v>0</v>
      </c>
      <c r="CA132" s="0" t="n">
        <v>0</v>
      </c>
      <c r="CB132" s="0" t="n">
        <v>0</v>
      </c>
      <c r="CC132" s="0" t="n">
        <v>0</v>
      </c>
      <c r="CD132" s="0" t="n">
        <v>0</v>
      </c>
      <c r="CE132" s="0" t="n">
        <v>0</v>
      </c>
      <c r="CF132" s="0" t="n">
        <v>0</v>
      </c>
      <c r="CG132" s="0" t="n">
        <v>0</v>
      </c>
      <c r="CH132" s="0" t="n">
        <v>0</v>
      </c>
      <c r="CI132" s="0" t="n">
        <v>0</v>
      </c>
      <c r="CJ132" s="0" t="n">
        <v>0</v>
      </c>
      <c r="CK132" s="0" t="n">
        <v>0</v>
      </c>
      <c r="CL132" s="0" t="n">
        <v>0</v>
      </c>
      <c r="CM132" s="0" t="n">
        <v>0</v>
      </c>
      <c r="CN132" s="0" t="n">
        <v>0</v>
      </c>
      <c r="CO132" s="0" t="n">
        <v>0</v>
      </c>
      <c r="CP132" s="0" t="n">
        <v>0</v>
      </c>
      <c r="CQ132" s="0" t="n">
        <v>0</v>
      </c>
      <c r="CR132" s="0" t="n">
        <v>0</v>
      </c>
      <c r="CS132" s="0" t="n">
        <v>0</v>
      </c>
      <c r="CT132" s="0" t="n">
        <v>0</v>
      </c>
      <c r="CU132" s="0" t="n">
        <v>0</v>
      </c>
      <c r="CV132" s="0" t="n">
        <v>0</v>
      </c>
      <c r="CW132" s="0" t="n">
        <v>0</v>
      </c>
      <c r="CX132" s="0" t="n">
        <v>0</v>
      </c>
      <c r="CY132" s="0" t="n">
        <v>0</v>
      </c>
      <c r="CZ132" s="0" t="n">
        <v>0</v>
      </c>
      <c r="DA132" s="0" t="n">
        <v>0</v>
      </c>
      <c r="DB132" s="0" t="n">
        <v>4</v>
      </c>
      <c r="DC132" s="0" t="n">
        <v>0</v>
      </c>
      <c r="DD132" s="0" t="n">
        <v>0</v>
      </c>
      <c r="DE132" s="0" t="n">
        <v>0</v>
      </c>
      <c r="DF132" s="0" t="n">
        <v>0</v>
      </c>
      <c r="DG132" s="0" t="n">
        <v>0</v>
      </c>
      <c r="DH132" s="0" t="n">
        <v>0</v>
      </c>
      <c r="DI132" s="0" t="n">
        <v>0</v>
      </c>
      <c r="DJ132" s="0" t="n">
        <v>0</v>
      </c>
      <c r="DK132" s="0" t="n">
        <v>0</v>
      </c>
      <c r="DL132" s="0" t="n">
        <v>0</v>
      </c>
      <c r="DM132" s="0" t="n">
        <v>0</v>
      </c>
      <c r="DN132" s="0" t="n">
        <v>0</v>
      </c>
      <c r="DO132" s="0" t="n">
        <v>0</v>
      </c>
      <c r="DP132" s="0" t="n">
        <v>0</v>
      </c>
      <c r="DQ132" s="0" t="n">
        <v>0</v>
      </c>
      <c r="DR132" s="0" t="n">
        <v>0</v>
      </c>
      <c r="DS132" s="0" t="n">
        <v>0</v>
      </c>
      <c r="DT132" s="0" t="n">
        <v>0</v>
      </c>
      <c r="DU132" s="0" t="n">
        <v>0</v>
      </c>
      <c r="DV132" s="0" t="n">
        <v>0</v>
      </c>
      <c r="DW132" s="0" t="n">
        <v>0</v>
      </c>
      <c r="DX132" s="0" t="n">
        <v>0</v>
      </c>
      <c r="DY132" s="0" t="n">
        <v>0</v>
      </c>
      <c r="DZ132" s="0" t="n">
        <v>0</v>
      </c>
      <c r="EA132" s="0" t="n">
        <v>0</v>
      </c>
      <c r="EB132" s="0" t="n">
        <v>0</v>
      </c>
      <c r="EC132" s="0" t="n">
        <v>0</v>
      </c>
      <c r="ED132" s="0" t="n">
        <v>0</v>
      </c>
      <c r="EE132" s="0" t="n">
        <v>0</v>
      </c>
      <c r="EF132" s="0" t="n">
        <v>0</v>
      </c>
      <c r="EG132" s="0" t="n">
        <v>1</v>
      </c>
      <c r="EH132" s="0" t="n">
        <v>0</v>
      </c>
      <c r="EI132" s="0" t="n">
        <v>0</v>
      </c>
      <c r="EJ132" s="0" t="n">
        <v>0</v>
      </c>
      <c r="EK132" s="0" t="n">
        <v>0</v>
      </c>
      <c r="EL132" s="0" t="n">
        <v>0</v>
      </c>
      <c r="EM132" s="0" t="n">
        <v>0</v>
      </c>
      <c r="EN132" s="0" t="n">
        <v>0</v>
      </c>
      <c r="EO132" s="0" t="n">
        <v>0</v>
      </c>
      <c r="EP132" s="0" t="n">
        <v>0</v>
      </c>
      <c r="EQ132" s="0" t="n">
        <v>0</v>
      </c>
      <c r="ER132" s="0" t="n">
        <v>0</v>
      </c>
      <c r="ES132" s="0" t="n">
        <v>0</v>
      </c>
      <c r="ET132" s="0" t="n">
        <v>0</v>
      </c>
      <c r="EU132" s="0" t="n">
        <v>0</v>
      </c>
      <c r="EV132" s="0" t="n">
        <v>0</v>
      </c>
      <c r="EW132" s="0" t="n">
        <v>0</v>
      </c>
      <c r="EX132" s="0" t="n">
        <v>0</v>
      </c>
      <c r="EY132" s="0" t="n">
        <v>0</v>
      </c>
      <c r="EZ132" s="0" t="n">
        <v>0</v>
      </c>
      <c r="FA132" s="0" t="n">
        <v>0</v>
      </c>
      <c r="FB132" s="0" t="n">
        <v>0</v>
      </c>
      <c r="FC132" s="0" t="n">
        <v>0</v>
      </c>
      <c r="FD132" s="0" t="n">
        <v>0</v>
      </c>
      <c r="FE132" s="0" t="n">
        <v>1</v>
      </c>
      <c r="FF132" s="0" t="n">
        <v>0</v>
      </c>
      <c r="FG132" s="0" t="n">
        <v>0</v>
      </c>
      <c r="FH132" s="0" t="n">
        <v>0</v>
      </c>
      <c r="FI132" s="0" t="n">
        <v>1</v>
      </c>
      <c r="FJ132" s="0" t="n">
        <v>0</v>
      </c>
      <c r="FK132" s="0" t="n">
        <v>0</v>
      </c>
      <c r="FL132" s="0" t="n">
        <v>0</v>
      </c>
      <c r="FM132" s="0" t="n">
        <v>0</v>
      </c>
      <c r="FN132" s="0" t="n">
        <v>0</v>
      </c>
      <c r="FO132" s="0" t="n">
        <v>0</v>
      </c>
      <c r="FP132" s="0" t="n">
        <v>0</v>
      </c>
      <c r="FQ132" s="0" t="n">
        <v>0</v>
      </c>
      <c r="FR132" s="0" t="n">
        <v>0</v>
      </c>
      <c r="FS132" s="0" t="n">
        <v>0</v>
      </c>
      <c r="FT132" s="0" t="n">
        <v>0</v>
      </c>
      <c r="FU132" s="0" t="n">
        <v>0</v>
      </c>
      <c r="FV132" s="0" t="n">
        <v>0</v>
      </c>
      <c r="FW132" s="0" t="n">
        <v>0</v>
      </c>
      <c r="FX132" s="0" t="n">
        <v>0</v>
      </c>
      <c r="FY132" s="0" t="n">
        <v>0</v>
      </c>
      <c r="FZ132" s="0" t="n">
        <v>0</v>
      </c>
      <c r="GA132" s="0" t="n">
        <v>0</v>
      </c>
      <c r="GB132" s="0" t="n">
        <v>0</v>
      </c>
      <c r="GC132" s="0" t="n">
        <v>0</v>
      </c>
      <c r="GD132" s="0" t="n">
        <v>0</v>
      </c>
      <c r="GE132" s="0" t="n">
        <v>0</v>
      </c>
      <c r="GF132" s="0" t="n">
        <v>0</v>
      </c>
      <c r="GG132" s="0" t="n">
        <v>0</v>
      </c>
      <c r="GH132" s="0" t="n">
        <v>0</v>
      </c>
      <c r="GI132" s="0" t="n">
        <v>0</v>
      </c>
      <c r="GJ132" s="0" t="n">
        <v>0</v>
      </c>
      <c r="GK132" s="0" t="n">
        <v>0</v>
      </c>
      <c r="GL132" s="0" t="n">
        <v>0</v>
      </c>
      <c r="GM132" s="0" t="n">
        <v>0</v>
      </c>
      <c r="GN132" s="0" t="n">
        <v>0</v>
      </c>
      <c r="GO132" s="0" t="n">
        <v>0</v>
      </c>
      <c r="GP132" s="0" t="n">
        <v>0</v>
      </c>
      <c r="GQ132" s="0" t="n">
        <v>0</v>
      </c>
    </row>
    <row r="133" customFormat="false" ht="12" hidden="false" customHeight="false" outlineLevel="0" collapsed="false">
      <c r="A133" s="0" t="n">
        <v>7</v>
      </c>
      <c r="B133" s="0" t="n">
        <v>0</v>
      </c>
      <c r="C133" s="0" t="n">
        <v>0</v>
      </c>
      <c r="D133" s="0" t="n">
        <v>0</v>
      </c>
      <c r="E133" s="0" t="n">
        <v>0</v>
      </c>
      <c r="F133" s="0" t="n">
        <v>0</v>
      </c>
      <c r="G133" s="0" t="n">
        <v>1</v>
      </c>
      <c r="H133" s="0" t="n">
        <v>0</v>
      </c>
      <c r="I133" s="0" t="n">
        <v>0</v>
      </c>
      <c r="J133" s="0" t="n">
        <v>0</v>
      </c>
      <c r="K133" s="0" t="n">
        <v>0</v>
      </c>
      <c r="L133" s="0" t="n">
        <v>0</v>
      </c>
      <c r="M133" s="0" t="n">
        <v>0</v>
      </c>
      <c r="N133" s="0" t="n">
        <v>0</v>
      </c>
      <c r="O133" s="0" t="n">
        <v>1</v>
      </c>
      <c r="P133" s="0" t="n">
        <v>0</v>
      </c>
      <c r="Q133" s="0" t="n">
        <v>0</v>
      </c>
      <c r="R133" s="0" t="n">
        <v>0</v>
      </c>
      <c r="S133" s="0" t="n">
        <v>0</v>
      </c>
      <c r="T133" s="0" t="n">
        <v>0</v>
      </c>
      <c r="U133" s="0" t="n">
        <v>0</v>
      </c>
      <c r="V133" s="0" t="n">
        <v>4</v>
      </c>
      <c r="W133" s="0" t="n">
        <v>0</v>
      </c>
      <c r="X133" s="0" t="n">
        <v>0</v>
      </c>
      <c r="Y133" s="0" t="n">
        <v>0</v>
      </c>
      <c r="Z133" s="0" t="n">
        <v>1</v>
      </c>
      <c r="AA133" s="0" t="n">
        <v>0</v>
      </c>
      <c r="AB133" s="0" t="n">
        <v>0</v>
      </c>
      <c r="AC133" s="0" t="n">
        <v>0</v>
      </c>
      <c r="AD133" s="0" t="n">
        <v>0</v>
      </c>
      <c r="AE133" s="0" t="n">
        <v>0</v>
      </c>
      <c r="AF133" s="0" t="n">
        <v>1</v>
      </c>
      <c r="AG133" s="0" t="n">
        <v>0</v>
      </c>
      <c r="AH133" s="0" t="n">
        <v>0</v>
      </c>
      <c r="AI133" s="0" t="n">
        <v>0</v>
      </c>
      <c r="AJ133" s="0" t="n">
        <v>1</v>
      </c>
      <c r="AK133" s="0" t="n">
        <v>0</v>
      </c>
      <c r="AL133" s="0" t="n">
        <v>1</v>
      </c>
      <c r="AM133" s="0" t="n">
        <v>1</v>
      </c>
      <c r="AN133" s="0" t="n">
        <v>3</v>
      </c>
      <c r="AO133" s="0" t="n">
        <v>3</v>
      </c>
      <c r="AP133" s="0" t="n">
        <v>0</v>
      </c>
      <c r="AQ133" s="0" t="n">
        <v>1</v>
      </c>
      <c r="AR133" s="0" t="n">
        <v>0</v>
      </c>
      <c r="AS133" s="0" t="n">
        <v>0</v>
      </c>
      <c r="AT133" s="0" t="n">
        <v>0</v>
      </c>
      <c r="AU133" s="0" t="n">
        <v>0</v>
      </c>
      <c r="AV133" s="0" t="n">
        <v>1</v>
      </c>
      <c r="AW133" s="0" t="n">
        <v>0</v>
      </c>
      <c r="AX133" s="0" t="n">
        <v>1</v>
      </c>
      <c r="AY133" s="0" t="n">
        <v>0</v>
      </c>
      <c r="AZ133" s="0" t="n">
        <v>0</v>
      </c>
      <c r="BA133" s="0" t="n">
        <v>0</v>
      </c>
      <c r="BB133" s="0" t="n">
        <v>1</v>
      </c>
      <c r="BC133" s="0" t="n">
        <v>0</v>
      </c>
      <c r="BD133" s="0" t="n">
        <v>0</v>
      </c>
      <c r="BE133" s="0" t="n">
        <v>6</v>
      </c>
      <c r="BF133" s="0" t="n">
        <v>0</v>
      </c>
      <c r="BG133" s="0" t="n">
        <v>0</v>
      </c>
      <c r="BH133" s="0" t="n">
        <v>0</v>
      </c>
      <c r="BI133" s="0" t="n">
        <v>1</v>
      </c>
      <c r="BJ133" s="0" t="n">
        <v>0</v>
      </c>
      <c r="BK133" s="0" t="n">
        <v>1</v>
      </c>
      <c r="BL133" s="0" t="n">
        <v>0</v>
      </c>
      <c r="BM133" s="0" t="n">
        <v>1</v>
      </c>
      <c r="BN133" s="0" t="n">
        <v>1</v>
      </c>
      <c r="BO133" s="0" t="n">
        <v>0</v>
      </c>
      <c r="BP133" s="0" t="n">
        <v>1</v>
      </c>
      <c r="BQ133" s="0" t="n">
        <v>0</v>
      </c>
      <c r="BR133" s="0" t="n">
        <v>1</v>
      </c>
      <c r="BS133" s="0" t="n">
        <v>1</v>
      </c>
      <c r="BT133" s="0" t="n">
        <v>1</v>
      </c>
      <c r="BU133" s="0" t="n">
        <v>3</v>
      </c>
      <c r="BV133" s="0" t="n">
        <v>0</v>
      </c>
      <c r="BW133" s="0" t="n">
        <v>1</v>
      </c>
      <c r="BX133" s="0" t="n">
        <v>0</v>
      </c>
      <c r="BY133" s="0" t="n">
        <v>0</v>
      </c>
      <c r="BZ133" s="0" t="n">
        <v>0</v>
      </c>
      <c r="CA133" s="0" t="n">
        <v>0</v>
      </c>
      <c r="CB133" s="0" t="n">
        <v>0</v>
      </c>
      <c r="CC133" s="0" t="n">
        <v>0</v>
      </c>
      <c r="CD133" s="0" t="n">
        <v>0</v>
      </c>
      <c r="CE133" s="0" t="n">
        <v>1</v>
      </c>
      <c r="CF133" s="0" t="n">
        <v>0</v>
      </c>
      <c r="CG133" s="0" t="n">
        <v>0</v>
      </c>
      <c r="CH133" s="0" t="n">
        <v>1</v>
      </c>
      <c r="CI133" s="0" t="n">
        <v>0</v>
      </c>
      <c r="CJ133" s="0" t="n">
        <v>0</v>
      </c>
      <c r="CK133" s="0" t="n">
        <v>1</v>
      </c>
      <c r="CL133" s="0" t="n">
        <v>0</v>
      </c>
      <c r="CM133" s="0" t="n">
        <v>0</v>
      </c>
      <c r="CN133" s="0" t="n">
        <v>1</v>
      </c>
      <c r="CO133" s="0" t="n">
        <v>1</v>
      </c>
      <c r="CP133" s="0" t="n">
        <v>1</v>
      </c>
      <c r="CQ133" s="0" t="n">
        <v>4</v>
      </c>
      <c r="CR133" s="0" t="n">
        <v>0</v>
      </c>
      <c r="CS133" s="0" t="n">
        <v>0</v>
      </c>
      <c r="CT133" s="0" t="n">
        <v>1</v>
      </c>
      <c r="CU133" s="0" t="n">
        <v>0</v>
      </c>
      <c r="CV133" s="0" t="n">
        <v>0</v>
      </c>
      <c r="CW133" s="0" t="n">
        <v>0</v>
      </c>
      <c r="CX133" s="0" t="n">
        <v>0</v>
      </c>
      <c r="CY133" s="0" t="n">
        <v>2</v>
      </c>
      <c r="CZ133" s="0" t="n">
        <v>0</v>
      </c>
      <c r="DA133" s="0" t="n">
        <v>2</v>
      </c>
      <c r="DB133" s="0" t="n">
        <v>0</v>
      </c>
      <c r="DC133" s="0" t="n">
        <v>0</v>
      </c>
      <c r="DD133" s="0" t="n">
        <v>0</v>
      </c>
      <c r="DE133" s="0" t="n">
        <v>0</v>
      </c>
      <c r="DF133" s="0" t="n">
        <v>1</v>
      </c>
      <c r="DG133" s="0" t="n">
        <v>0</v>
      </c>
      <c r="DH133" s="0" t="n">
        <v>0</v>
      </c>
      <c r="DI133" s="0" t="n">
        <v>2</v>
      </c>
      <c r="DJ133" s="0" t="n">
        <v>1</v>
      </c>
      <c r="DK133" s="0" t="n">
        <v>0</v>
      </c>
      <c r="DL133" s="0" t="n">
        <v>1</v>
      </c>
      <c r="DM133" s="0" t="n">
        <v>0</v>
      </c>
      <c r="DN133" s="0" t="n">
        <v>0</v>
      </c>
      <c r="DO133" s="0" t="n">
        <v>0</v>
      </c>
      <c r="DP133" s="0" t="n">
        <v>0</v>
      </c>
      <c r="DQ133" s="0" t="n">
        <v>0</v>
      </c>
      <c r="DR133" s="0" t="n">
        <v>0</v>
      </c>
      <c r="DS133" s="0" t="n">
        <v>0</v>
      </c>
      <c r="DT133" s="0" t="n">
        <v>1</v>
      </c>
      <c r="DU133" s="0" t="n">
        <v>9</v>
      </c>
      <c r="DV133" s="0" t="n">
        <v>1</v>
      </c>
      <c r="DW133" s="0" t="n">
        <v>0</v>
      </c>
      <c r="DX133" s="0" t="n">
        <v>5</v>
      </c>
      <c r="DY133" s="0" t="n">
        <v>0</v>
      </c>
      <c r="DZ133" s="0" t="n">
        <v>0</v>
      </c>
      <c r="EA133" s="0" t="n">
        <v>0</v>
      </c>
      <c r="EB133" s="0" t="n">
        <v>0</v>
      </c>
      <c r="EC133" s="0" t="n">
        <v>0</v>
      </c>
      <c r="ED133" s="0" t="n">
        <v>0</v>
      </c>
      <c r="EE133" s="0" t="n">
        <v>0</v>
      </c>
      <c r="EF133" s="0" t="n">
        <v>1</v>
      </c>
      <c r="EG133" s="0" t="n">
        <v>0</v>
      </c>
      <c r="EH133" s="0" t="n">
        <v>0</v>
      </c>
      <c r="EI133" s="0" t="n">
        <v>0</v>
      </c>
      <c r="EJ133" s="0" t="n">
        <v>0</v>
      </c>
      <c r="EK133" s="0" t="n">
        <v>0</v>
      </c>
      <c r="EL133" s="0" t="n">
        <v>1</v>
      </c>
      <c r="EM133" s="0" t="n">
        <v>0</v>
      </c>
      <c r="EN133" s="0" t="n">
        <v>0</v>
      </c>
      <c r="EO133" s="0" t="n">
        <v>0</v>
      </c>
      <c r="EP133" s="0" t="n">
        <v>0</v>
      </c>
      <c r="EQ133" s="0" t="n">
        <v>1</v>
      </c>
      <c r="ER133" s="0" t="n">
        <v>0</v>
      </c>
      <c r="ES133" s="0" t="n">
        <v>1</v>
      </c>
      <c r="ET133" s="0" t="n">
        <v>0</v>
      </c>
      <c r="EU133" s="0" t="n">
        <v>0</v>
      </c>
      <c r="EV133" s="0" t="n">
        <v>0</v>
      </c>
      <c r="EW133" s="0" t="n">
        <v>0</v>
      </c>
      <c r="EX133" s="0" t="n">
        <v>2</v>
      </c>
      <c r="EY133" s="0" t="n">
        <v>0</v>
      </c>
      <c r="EZ133" s="0" t="n">
        <v>0</v>
      </c>
      <c r="FA133" s="0" t="n">
        <v>0</v>
      </c>
      <c r="FB133" s="0" t="n">
        <v>0</v>
      </c>
      <c r="FC133" s="0" t="n">
        <v>0</v>
      </c>
      <c r="FD133" s="0" t="n">
        <v>0</v>
      </c>
      <c r="FE133" s="0" t="n">
        <v>0</v>
      </c>
      <c r="FF133" s="0" t="n">
        <v>2</v>
      </c>
      <c r="FG133" s="0" t="n">
        <v>0</v>
      </c>
      <c r="FH133" s="0" t="n">
        <v>0</v>
      </c>
      <c r="FI133" s="0" t="n">
        <v>1</v>
      </c>
      <c r="FJ133" s="0" t="n">
        <v>0</v>
      </c>
      <c r="FK133" s="0" t="n">
        <v>0</v>
      </c>
      <c r="FL133" s="0" t="n">
        <v>0</v>
      </c>
      <c r="FM133" s="0" t="n">
        <v>2</v>
      </c>
      <c r="FN133" s="0" t="n">
        <v>0</v>
      </c>
      <c r="FO133" s="0" t="n">
        <v>0</v>
      </c>
      <c r="FP133" s="0" t="n">
        <v>0</v>
      </c>
      <c r="FQ133" s="0" t="n">
        <v>0</v>
      </c>
      <c r="FR133" s="0" t="n">
        <v>1</v>
      </c>
      <c r="FS133" s="0" t="n">
        <v>0</v>
      </c>
      <c r="FT133" s="0" t="n">
        <v>0</v>
      </c>
      <c r="FU133" s="0" t="n">
        <v>1</v>
      </c>
      <c r="FV133" s="0" t="n">
        <v>1</v>
      </c>
      <c r="FW133" s="0" t="n">
        <v>0</v>
      </c>
      <c r="FX133" s="0" t="n">
        <v>0</v>
      </c>
      <c r="FY133" s="0" t="n">
        <v>0</v>
      </c>
      <c r="FZ133" s="0" t="n">
        <v>0</v>
      </c>
      <c r="GA133" s="0" t="n">
        <v>0</v>
      </c>
      <c r="GB133" s="0" t="n">
        <v>0</v>
      </c>
      <c r="GC133" s="0" t="n">
        <v>0</v>
      </c>
      <c r="GD133" s="0" t="n">
        <v>0</v>
      </c>
      <c r="GE133" s="0" t="n">
        <v>0</v>
      </c>
      <c r="GF133" s="0" t="n">
        <v>1</v>
      </c>
      <c r="GG133" s="0" t="n">
        <v>0</v>
      </c>
      <c r="GH133" s="0" t="n">
        <v>0</v>
      </c>
      <c r="GI133" s="0" t="n">
        <v>0</v>
      </c>
      <c r="GJ133" s="0" t="n">
        <v>0</v>
      </c>
      <c r="GK133" s="0" t="n">
        <v>0</v>
      </c>
      <c r="GL133" s="0" t="n">
        <v>1</v>
      </c>
      <c r="GM133" s="0" t="n">
        <v>0</v>
      </c>
      <c r="GN133" s="0" t="n">
        <v>2</v>
      </c>
      <c r="GO133" s="0" t="n">
        <v>0</v>
      </c>
      <c r="GP133" s="0" t="n">
        <v>0</v>
      </c>
      <c r="GQ133" s="0" t="n">
        <v>0</v>
      </c>
    </row>
    <row r="134" customFormat="false" ht="12" hidden="false" customHeight="false" outlineLevel="0" collapsed="false">
      <c r="A134" s="0" t="n">
        <v>0</v>
      </c>
      <c r="B134" s="0" t="n">
        <v>0</v>
      </c>
      <c r="C134" s="0" t="n">
        <v>0</v>
      </c>
      <c r="D134" s="0" t="n">
        <v>0</v>
      </c>
      <c r="E134" s="0" t="n">
        <v>0</v>
      </c>
      <c r="F134" s="0" t="n">
        <v>0</v>
      </c>
      <c r="G134" s="0" t="n">
        <v>0</v>
      </c>
      <c r="H134" s="0" t="n">
        <v>0</v>
      </c>
      <c r="I134" s="0" t="n">
        <v>0</v>
      </c>
      <c r="J134" s="0" t="n">
        <v>0</v>
      </c>
      <c r="K134" s="0" t="n">
        <v>0</v>
      </c>
      <c r="L134" s="0" t="n">
        <v>0</v>
      </c>
      <c r="M134" s="0" t="n">
        <v>0</v>
      </c>
      <c r="N134" s="0" t="n">
        <v>0</v>
      </c>
      <c r="O134" s="0" t="n">
        <v>0</v>
      </c>
      <c r="P134" s="0" t="n">
        <v>0</v>
      </c>
      <c r="Q134" s="0" t="n">
        <v>0</v>
      </c>
      <c r="R134" s="0" t="n">
        <v>0</v>
      </c>
      <c r="S134" s="0" t="n">
        <v>0</v>
      </c>
      <c r="T134" s="0" t="n">
        <v>0</v>
      </c>
      <c r="U134" s="0" t="n">
        <v>0</v>
      </c>
      <c r="V134" s="0" t="n">
        <v>1</v>
      </c>
      <c r="W134" s="0" t="n">
        <v>0</v>
      </c>
      <c r="X134" s="0" t="n">
        <v>0</v>
      </c>
      <c r="Y134" s="0" t="n">
        <v>0</v>
      </c>
      <c r="Z134" s="0" t="n">
        <v>0</v>
      </c>
      <c r="AA134" s="0" t="n">
        <v>0</v>
      </c>
      <c r="AB134" s="0" t="n">
        <v>0</v>
      </c>
      <c r="AC134" s="0" t="n">
        <v>0</v>
      </c>
      <c r="AD134" s="0" t="n">
        <v>0</v>
      </c>
      <c r="AE134" s="0" t="n">
        <v>0</v>
      </c>
      <c r="AF134" s="0" t="n">
        <v>0</v>
      </c>
      <c r="AG134" s="0" t="n">
        <v>0</v>
      </c>
      <c r="AH134" s="0" t="n">
        <v>0</v>
      </c>
      <c r="AI134" s="0" t="n">
        <v>0</v>
      </c>
      <c r="AJ134" s="0" t="n">
        <v>0</v>
      </c>
      <c r="AK134" s="0" t="n">
        <v>0</v>
      </c>
      <c r="AL134" s="0" t="n">
        <v>0</v>
      </c>
      <c r="AM134" s="0" t="n">
        <v>0</v>
      </c>
      <c r="AN134" s="0" t="n">
        <v>1</v>
      </c>
      <c r="AO134" s="0" t="n">
        <v>0</v>
      </c>
      <c r="AP134" s="0" t="n">
        <v>0</v>
      </c>
      <c r="AQ134" s="0" t="n">
        <v>0</v>
      </c>
      <c r="AR134" s="0" t="n">
        <v>0</v>
      </c>
      <c r="AS134" s="0" t="n">
        <v>0</v>
      </c>
      <c r="AT134" s="0" t="n">
        <v>0</v>
      </c>
      <c r="AU134" s="0" t="n">
        <v>0</v>
      </c>
      <c r="AV134" s="0" t="n">
        <v>0</v>
      </c>
      <c r="AW134" s="0" t="n">
        <v>0</v>
      </c>
      <c r="AX134" s="0" t="n">
        <v>0</v>
      </c>
      <c r="AY134" s="0" t="n">
        <v>0</v>
      </c>
      <c r="AZ134" s="0" t="n">
        <v>0</v>
      </c>
      <c r="BA134" s="0" t="n">
        <v>0</v>
      </c>
      <c r="BB134" s="0" t="n">
        <v>0</v>
      </c>
      <c r="BC134" s="0" t="n">
        <v>0</v>
      </c>
      <c r="BD134" s="0" t="n">
        <v>0</v>
      </c>
      <c r="BE134" s="0" t="n">
        <v>0</v>
      </c>
      <c r="BF134" s="0" t="n">
        <v>0</v>
      </c>
      <c r="BG134" s="0" t="n">
        <v>0</v>
      </c>
      <c r="BH134" s="0" t="n">
        <v>0</v>
      </c>
      <c r="BI134" s="0" t="n">
        <v>0</v>
      </c>
      <c r="BJ134" s="0" t="n">
        <v>2</v>
      </c>
      <c r="BK134" s="0" t="n">
        <v>2</v>
      </c>
      <c r="BL134" s="0" t="n">
        <v>0</v>
      </c>
      <c r="BM134" s="0" t="n">
        <v>1</v>
      </c>
      <c r="BN134" s="0" t="n">
        <v>0</v>
      </c>
      <c r="BO134" s="0" t="n">
        <v>1</v>
      </c>
      <c r="BP134" s="0" t="n">
        <v>0</v>
      </c>
      <c r="BQ134" s="0" t="n">
        <v>0</v>
      </c>
      <c r="BR134" s="0" t="n">
        <v>0</v>
      </c>
      <c r="BS134" s="0" t="n">
        <v>0</v>
      </c>
      <c r="BT134" s="0" t="n">
        <v>0</v>
      </c>
      <c r="BU134" s="0" t="n">
        <v>0</v>
      </c>
      <c r="BV134" s="0" t="n">
        <v>0</v>
      </c>
      <c r="BW134" s="0" t="n">
        <v>0</v>
      </c>
      <c r="BX134" s="0" t="n">
        <v>0</v>
      </c>
      <c r="BY134" s="0" t="n">
        <v>0</v>
      </c>
      <c r="BZ134" s="0" t="n">
        <v>0</v>
      </c>
      <c r="CA134" s="0" t="n">
        <v>0</v>
      </c>
      <c r="CB134" s="0" t="n">
        <v>0</v>
      </c>
      <c r="CC134" s="0" t="n">
        <v>0</v>
      </c>
      <c r="CD134" s="0" t="n">
        <v>0</v>
      </c>
      <c r="CE134" s="0" t="n">
        <v>0</v>
      </c>
      <c r="CF134" s="0" t="n">
        <v>1</v>
      </c>
      <c r="CG134" s="0" t="n">
        <v>0</v>
      </c>
      <c r="CH134" s="0" t="n">
        <v>0</v>
      </c>
      <c r="CI134" s="0" t="n">
        <v>0</v>
      </c>
      <c r="CJ134" s="0" t="n">
        <v>0</v>
      </c>
      <c r="CK134" s="0" t="n">
        <v>0</v>
      </c>
      <c r="CL134" s="0" t="n">
        <v>0</v>
      </c>
      <c r="CM134" s="0" t="n">
        <v>0</v>
      </c>
      <c r="CN134" s="0" t="n">
        <v>0</v>
      </c>
      <c r="CO134" s="0" t="n">
        <v>0</v>
      </c>
      <c r="CP134" s="0" t="n">
        <v>1</v>
      </c>
      <c r="CQ134" s="0" t="n">
        <v>3</v>
      </c>
      <c r="CR134" s="0" t="n">
        <v>0</v>
      </c>
      <c r="CS134" s="0" t="n">
        <v>0</v>
      </c>
      <c r="CT134" s="0" t="n">
        <v>0</v>
      </c>
      <c r="CU134" s="0" t="n">
        <v>0</v>
      </c>
      <c r="CV134" s="0" t="n">
        <v>0</v>
      </c>
      <c r="CW134" s="0" t="n">
        <v>0</v>
      </c>
      <c r="CX134" s="0" t="n">
        <v>0</v>
      </c>
      <c r="CY134" s="0" t="n">
        <v>2</v>
      </c>
      <c r="CZ134" s="0" t="n">
        <v>0</v>
      </c>
      <c r="DA134" s="0" t="n">
        <v>0</v>
      </c>
      <c r="DB134" s="0" t="n">
        <v>0</v>
      </c>
      <c r="DC134" s="0" t="n">
        <v>0</v>
      </c>
      <c r="DD134" s="0" t="n">
        <v>0</v>
      </c>
      <c r="DE134" s="0" t="n">
        <v>0</v>
      </c>
      <c r="DF134" s="0" t="n">
        <v>0</v>
      </c>
      <c r="DG134" s="0" t="n">
        <v>0</v>
      </c>
      <c r="DH134" s="0" t="n">
        <v>0</v>
      </c>
      <c r="DI134" s="0" t="n">
        <v>0</v>
      </c>
      <c r="DJ134" s="0" t="n">
        <v>0</v>
      </c>
      <c r="DK134" s="0" t="n">
        <v>0</v>
      </c>
      <c r="DL134" s="0" t="n">
        <v>0</v>
      </c>
      <c r="DM134" s="0" t="n">
        <v>1</v>
      </c>
      <c r="DN134" s="0" t="n">
        <v>0</v>
      </c>
      <c r="DO134" s="0" t="n">
        <v>0</v>
      </c>
      <c r="DP134" s="0" t="n">
        <v>0</v>
      </c>
      <c r="DQ134" s="0" t="n">
        <v>0</v>
      </c>
      <c r="DR134" s="0" t="n">
        <v>0</v>
      </c>
      <c r="DS134" s="0" t="n">
        <v>0</v>
      </c>
      <c r="DT134" s="0" t="n">
        <v>1</v>
      </c>
      <c r="DU134" s="0" t="n">
        <v>0</v>
      </c>
      <c r="DV134" s="0" t="n">
        <v>0</v>
      </c>
      <c r="DW134" s="0" t="n">
        <v>0</v>
      </c>
      <c r="DX134" s="0" t="n">
        <v>0</v>
      </c>
      <c r="DY134" s="0" t="n">
        <v>0</v>
      </c>
      <c r="DZ134" s="0" t="n">
        <v>0</v>
      </c>
      <c r="EA134" s="0" t="n">
        <v>0</v>
      </c>
      <c r="EB134" s="0" t="n">
        <v>0</v>
      </c>
      <c r="EC134" s="0" t="n">
        <v>0</v>
      </c>
      <c r="ED134" s="0" t="n">
        <v>0</v>
      </c>
      <c r="EE134" s="0" t="n">
        <v>0</v>
      </c>
      <c r="EF134" s="0" t="n">
        <v>0</v>
      </c>
      <c r="EG134" s="0" t="n">
        <v>0</v>
      </c>
      <c r="EH134" s="0" t="n">
        <v>0</v>
      </c>
      <c r="EI134" s="0" t="n">
        <v>0</v>
      </c>
      <c r="EJ134" s="0" t="n">
        <v>0</v>
      </c>
      <c r="EK134" s="0" t="n">
        <v>0</v>
      </c>
      <c r="EL134" s="0" t="n">
        <v>1</v>
      </c>
      <c r="EM134" s="0" t="n">
        <v>0</v>
      </c>
      <c r="EN134" s="0" t="n">
        <v>0</v>
      </c>
      <c r="EO134" s="0" t="n">
        <v>0</v>
      </c>
      <c r="EP134" s="0" t="n">
        <v>0</v>
      </c>
      <c r="EQ134" s="0" t="n">
        <v>0</v>
      </c>
      <c r="ER134" s="0" t="n">
        <v>0</v>
      </c>
      <c r="ES134" s="0" t="n">
        <v>0</v>
      </c>
      <c r="ET134" s="0" t="n">
        <v>0</v>
      </c>
      <c r="EU134" s="0" t="n">
        <v>0</v>
      </c>
      <c r="EV134" s="0" t="n">
        <v>0</v>
      </c>
      <c r="EW134" s="0" t="n">
        <v>0</v>
      </c>
      <c r="EX134" s="0" t="n">
        <v>0</v>
      </c>
      <c r="EY134" s="0" t="n">
        <v>0</v>
      </c>
      <c r="EZ134" s="0" t="n">
        <v>0</v>
      </c>
      <c r="FA134" s="0" t="n">
        <v>0</v>
      </c>
      <c r="FB134" s="0" t="n">
        <v>0</v>
      </c>
      <c r="FC134" s="0" t="n">
        <v>0</v>
      </c>
      <c r="FD134" s="0" t="n">
        <v>0</v>
      </c>
      <c r="FE134" s="0" t="n">
        <v>0</v>
      </c>
      <c r="FF134" s="0" t="n">
        <v>0</v>
      </c>
      <c r="FG134" s="0" t="n">
        <v>0</v>
      </c>
      <c r="FH134" s="0" t="n">
        <v>0</v>
      </c>
      <c r="FI134" s="0" t="n">
        <v>0</v>
      </c>
      <c r="FJ134" s="0" t="n">
        <v>0</v>
      </c>
      <c r="FK134" s="0" t="n">
        <v>0</v>
      </c>
      <c r="FL134" s="0" t="n">
        <v>1</v>
      </c>
      <c r="FM134" s="0" t="n">
        <v>0</v>
      </c>
      <c r="FN134" s="0" t="n">
        <v>0</v>
      </c>
      <c r="FO134" s="0" t="n">
        <v>0</v>
      </c>
      <c r="FP134" s="0" t="n">
        <v>0</v>
      </c>
      <c r="FQ134" s="0" t="n">
        <v>0</v>
      </c>
      <c r="FR134" s="0" t="n">
        <v>0</v>
      </c>
      <c r="FS134" s="0" t="n">
        <v>0</v>
      </c>
      <c r="FT134" s="0" t="n">
        <v>0</v>
      </c>
      <c r="FU134" s="0" t="n">
        <v>0</v>
      </c>
      <c r="FV134" s="0" t="n">
        <v>0</v>
      </c>
      <c r="FW134" s="0" t="n">
        <v>0</v>
      </c>
      <c r="FX134" s="0" t="n">
        <v>0</v>
      </c>
      <c r="FY134" s="0" t="n">
        <v>0</v>
      </c>
      <c r="FZ134" s="0" t="n">
        <v>0</v>
      </c>
      <c r="GA134" s="0" t="n">
        <v>0</v>
      </c>
      <c r="GB134" s="0" t="n">
        <v>0</v>
      </c>
      <c r="GC134" s="0" t="n">
        <v>1</v>
      </c>
      <c r="GD134" s="0" t="n">
        <v>0</v>
      </c>
      <c r="GE134" s="0" t="n">
        <v>0</v>
      </c>
      <c r="GF134" s="0" t="n">
        <v>0</v>
      </c>
      <c r="GG134" s="0" t="n">
        <v>0</v>
      </c>
      <c r="GH134" s="0" t="n">
        <v>0</v>
      </c>
      <c r="GI134" s="0" t="n">
        <v>0</v>
      </c>
      <c r="GJ134" s="0" t="n">
        <v>0</v>
      </c>
      <c r="GK134" s="0" t="n">
        <v>0</v>
      </c>
      <c r="GL134" s="0" t="n">
        <v>0</v>
      </c>
      <c r="GM134" s="0" t="n">
        <v>0</v>
      </c>
      <c r="GN134" s="0" t="n">
        <v>0</v>
      </c>
      <c r="GO134" s="0" t="n">
        <v>0</v>
      </c>
      <c r="GP134" s="0" t="n">
        <v>0</v>
      </c>
      <c r="GQ134" s="0" t="n">
        <v>0</v>
      </c>
    </row>
    <row r="135" customFormat="false" ht="12" hidden="false" customHeight="false" outlineLevel="0" collapsed="false">
      <c r="A135" s="0" t="n">
        <v>0</v>
      </c>
      <c r="B135" s="0" t="n">
        <v>0</v>
      </c>
      <c r="C135" s="0" t="n">
        <v>0</v>
      </c>
      <c r="D135" s="0" t="n">
        <v>0</v>
      </c>
      <c r="E135" s="0" t="n">
        <v>0</v>
      </c>
      <c r="F135" s="0" t="n">
        <v>0</v>
      </c>
      <c r="G135" s="0" t="n">
        <v>0</v>
      </c>
      <c r="H135" s="0" t="n">
        <v>0</v>
      </c>
      <c r="I135" s="0" t="n">
        <v>0</v>
      </c>
      <c r="J135" s="0" t="n">
        <v>0</v>
      </c>
      <c r="K135" s="0" t="n">
        <v>0</v>
      </c>
      <c r="L135" s="0" t="n">
        <v>0</v>
      </c>
      <c r="M135" s="0" t="n">
        <v>0</v>
      </c>
      <c r="N135" s="0" t="n">
        <v>0</v>
      </c>
      <c r="O135" s="0" t="n">
        <v>0</v>
      </c>
      <c r="P135" s="0" t="n">
        <v>0</v>
      </c>
      <c r="Q135" s="0" t="n">
        <v>0</v>
      </c>
      <c r="R135" s="0" t="n">
        <v>0</v>
      </c>
      <c r="S135" s="0" t="n">
        <v>0</v>
      </c>
      <c r="T135" s="0" t="n">
        <v>0</v>
      </c>
      <c r="U135" s="0" t="n">
        <v>0</v>
      </c>
      <c r="V135" s="0" t="n">
        <v>0</v>
      </c>
      <c r="W135" s="0" t="n">
        <v>0</v>
      </c>
      <c r="X135" s="0" t="n">
        <v>0</v>
      </c>
      <c r="Y135" s="0" t="n">
        <v>0</v>
      </c>
      <c r="Z135" s="0" t="n">
        <v>0</v>
      </c>
      <c r="AA135" s="0" t="n">
        <v>0</v>
      </c>
      <c r="AB135" s="0" t="n">
        <v>0</v>
      </c>
      <c r="AC135" s="0" t="n">
        <v>0</v>
      </c>
      <c r="AD135" s="0" t="n">
        <v>0</v>
      </c>
      <c r="AE135" s="0" t="n">
        <v>0</v>
      </c>
      <c r="AF135" s="0" t="n">
        <v>2</v>
      </c>
      <c r="AG135" s="0" t="n">
        <v>0</v>
      </c>
      <c r="AH135" s="0" t="n">
        <v>0</v>
      </c>
      <c r="AI135" s="0" t="n">
        <v>0</v>
      </c>
      <c r="AJ135" s="0" t="n">
        <v>0</v>
      </c>
      <c r="AK135" s="0" t="n">
        <v>0</v>
      </c>
      <c r="AL135" s="0" t="n">
        <v>0</v>
      </c>
      <c r="AM135" s="0" t="n">
        <v>0</v>
      </c>
      <c r="AN135" s="0" t="n">
        <v>0</v>
      </c>
      <c r="AO135" s="0" t="n">
        <v>0</v>
      </c>
      <c r="AP135" s="0" t="n">
        <v>0</v>
      </c>
      <c r="AQ135" s="0" t="n">
        <v>0</v>
      </c>
      <c r="AR135" s="0" t="n">
        <v>0</v>
      </c>
      <c r="AS135" s="0" t="n">
        <v>0</v>
      </c>
      <c r="AT135" s="0" t="n">
        <v>0</v>
      </c>
      <c r="AU135" s="0" t="n">
        <v>0</v>
      </c>
      <c r="AV135" s="0" t="n">
        <v>0</v>
      </c>
      <c r="AW135" s="0" t="n">
        <v>0</v>
      </c>
      <c r="AX135" s="0" t="n">
        <v>0</v>
      </c>
      <c r="AY135" s="0" t="n">
        <v>0</v>
      </c>
      <c r="AZ135" s="0" t="n">
        <v>0</v>
      </c>
      <c r="BA135" s="0" t="n">
        <v>1</v>
      </c>
      <c r="BB135" s="0" t="n">
        <v>0</v>
      </c>
      <c r="BC135" s="0" t="n">
        <v>0</v>
      </c>
      <c r="BD135" s="0" t="n">
        <v>1</v>
      </c>
      <c r="BE135" s="0" t="n">
        <v>0</v>
      </c>
      <c r="BF135" s="0" t="n">
        <v>0</v>
      </c>
      <c r="BG135" s="0" t="n">
        <v>0</v>
      </c>
      <c r="BH135" s="0" t="n">
        <v>0</v>
      </c>
      <c r="BI135" s="0" t="n">
        <v>1</v>
      </c>
      <c r="BJ135" s="0" t="n">
        <v>0</v>
      </c>
      <c r="BK135" s="0" t="n">
        <v>0</v>
      </c>
      <c r="BL135" s="0" t="n">
        <v>0</v>
      </c>
      <c r="BM135" s="0" t="n">
        <v>0</v>
      </c>
      <c r="BN135" s="0" t="n">
        <v>1</v>
      </c>
      <c r="BO135" s="0" t="n">
        <v>0</v>
      </c>
      <c r="BP135" s="0" t="n">
        <v>0</v>
      </c>
      <c r="BQ135" s="0" t="n">
        <v>0</v>
      </c>
      <c r="BR135" s="0" t="n">
        <v>0</v>
      </c>
      <c r="BS135" s="0" t="n">
        <v>0</v>
      </c>
      <c r="BT135" s="0" t="n">
        <v>0</v>
      </c>
      <c r="BU135" s="0" t="n">
        <v>0</v>
      </c>
      <c r="BV135" s="0" t="n">
        <v>0</v>
      </c>
      <c r="BW135" s="0" t="n">
        <v>0</v>
      </c>
      <c r="BX135" s="0" t="n">
        <v>0</v>
      </c>
      <c r="BY135" s="0" t="n">
        <v>0</v>
      </c>
      <c r="BZ135" s="0" t="n">
        <v>0</v>
      </c>
      <c r="CA135" s="0" t="n">
        <v>0</v>
      </c>
      <c r="CB135" s="0" t="n">
        <v>0</v>
      </c>
      <c r="CC135" s="0" t="n">
        <v>0</v>
      </c>
      <c r="CD135" s="0" t="n">
        <v>1</v>
      </c>
      <c r="CE135" s="0" t="n">
        <v>2</v>
      </c>
      <c r="CF135" s="0" t="n">
        <v>3</v>
      </c>
      <c r="CG135" s="0" t="n">
        <v>0</v>
      </c>
      <c r="CH135" s="0" t="n">
        <v>4</v>
      </c>
      <c r="CI135" s="0" t="n">
        <v>0</v>
      </c>
      <c r="CJ135" s="0" t="n">
        <v>0</v>
      </c>
      <c r="CK135" s="0" t="n">
        <v>0</v>
      </c>
      <c r="CL135" s="0" t="n">
        <v>0</v>
      </c>
      <c r="CM135" s="0" t="n">
        <v>0</v>
      </c>
      <c r="CN135" s="0" t="n">
        <v>0</v>
      </c>
      <c r="CO135" s="0" t="n">
        <v>0</v>
      </c>
      <c r="CP135" s="0" t="n">
        <v>0</v>
      </c>
      <c r="CQ135" s="0" t="n">
        <v>1</v>
      </c>
      <c r="CR135" s="0" t="n">
        <v>0</v>
      </c>
      <c r="CS135" s="0" t="n">
        <v>0</v>
      </c>
      <c r="CT135" s="0" t="n">
        <v>0</v>
      </c>
      <c r="CU135" s="0" t="n">
        <v>0</v>
      </c>
      <c r="CV135" s="0" t="n">
        <v>0</v>
      </c>
      <c r="CW135" s="0" t="n">
        <v>0</v>
      </c>
      <c r="CX135" s="0" t="n">
        <v>0</v>
      </c>
      <c r="CY135" s="0" t="n">
        <v>0</v>
      </c>
      <c r="CZ135" s="0" t="n">
        <v>0</v>
      </c>
      <c r="DA135" s="0" t="n">
        <v>0</v>
      </c>
      <c r="DB135" s="0" t="n">
        <v>0</v>
      </c>
      <c r="DC135" s="0" t="n">
        <v>0</v>
      </c>
      <c r="DD135" s="0" t="n">
        <v>0</v>
      </c>
      <c r="DE135" s="0" t="n">
        <v>0</v>
      </c>
      <c r="DF135" s="0" t="n">
        <v>0</v>
      </c>
      <c r="DG135" s="0" t="n">
        <v>0</v>
      </c>
      <c r="DH135" s="0" t="n">
        <v>0</v>
      </c>
      <c r="DI135" s="0" t="n">
        <v>0</v>
      </c>
      <c r="DJ135" s="0" t="n">
        <v>0</v>
      </c>
      <c r="DK135" s="0" t="n">
        <v>0</v>
      </c>
      <c r="DL135" s="0" t="n">
        <v>0</v>
      </c>
      <c r="DM135" s="0" t="n">
        <v>2</v>
      </c>
      <c r="DN135" s="0" t="n">
        <v>0</v>
      </c>
      <c r="DO135" s="0" t="n">
        <v>0</v>
      </c>
      <c r="DP135" s="0" t="n">
        <v>0</v>
      </c>
      <c r="DQ135" s="0" t="n">
        <v>0</v>
      </c>
      <c r="DR135" s="0" t="n">
        <v>0</v>
      </c>
      <c r="DS135" s="0" t="n">
        <v>1</v>
      </c>
      <c r="DT135" s="0" t="n">
        <v>1</v>
      </c>
      <c r="DU135" s="0" t="n">
        <v>0</v>
      </c>
      <c r="DV135" s="0" t="n">
        <v>0</v>
      </c>
      <c r="DW135" s="0" t="n">
        <v>0</v>
      </c>
      <c r="DX135" s="0" t="n">
        <v>0</v>
      </c>
      <c r="DY135" s="0" t="n">
        <v>0</v>
      </c>
      <c r="DZ135" s="0" t="n">
        <v>0</v>
      </c>
      <c r="EA135" s="0" t="n">
        <v>0</v>
      </c>
      <c r="EB135" s="0" t="n">
        <v>0</v>
      </c>
      <c r="EC135" s="0" t="n">
        <v>0</v>
      </c>
      <c r="ED135" s="0" t="n">
        <v>0</v>
      </c>
      <c r="EE135" s="0" t="n">
        <v>0</v>
      </c>
      <c r="EF135" s="0" t="n">
        <v>0</v>
      </c>
      <c r="EG135" s="0" t="n">
        <v>0</v>
      </c>
      <c r="EH135" s="0" t="n">
        <v>0</v>
      </c>
      <c r="EI135" s="0" t="n">
        <v>0</v>
      </c>
      <c r="EJ135" s="0" t="n">
        <v>0</v>
      </c>
      <c r="EK135" s="0" t="n">
        <v>0</v>
      </c>
      <c r="EL135" s="0" t="n">
        <v>0</v>
      </c>
      <c r="EM135" s="0" t="n">
        <v>0</v>
      </c>
      <c r="EN135" s="0" t="n">
        <v>0</v>
      </c>
      <c r="EO135" s="0" t="n">
        <v>0</v>
      </c>
      <c r="EP135" s="0" t="n">
        <v>0</v>
      </c>
      <c r="EQ135" s="0" t="n">
        <v>0</v>
      </c>
      <c r="ER135" s="0" t="n">
        <v>0</v>
      </c>
      <c r="ES135" s="0" t="n">
        <v>0</v>
      </c>
      <c r="ET135" s="0" t="n">
        <v>0</v>
      </c>
      <c r="EU135" s="0" t="n">
        <v>0</v>
      </c>
      <c r="EV135" s="0" t="n">
        <v>0</v>
      </c>
      <c r="EW135" s="0" t="n">
        <v>0</v>
      </c>
      <c r="EX135" s="0" t="n">
        <v>0</v>
      </c>
      <c r="EY135" s="0" t="n">
        <v>0</v>
      </c>
      <c r="EZ135" s="0" t="n">
        <v>0</v>
      </c>
      <c r="FA135" s="0" t="n">
        <v>0</v>
      </c>
      <c r="FB135" s="0" t="n">
        <v>0</v>
      </c>
      <c r="FC135" s="0" t="n">
        <v>2</v>
      </c>
      <c r="FD135" s="0" t="n">
        <v>0</v>
      </c>
      <c r="FE135" s="0" t="n">
        <v>0</v>
      </c>
      <c r="FF135" s="0" t="n">
        <v>0</v>
      </c>
      <c r="FG135" s="0" t="n">
        <v>0</v>
      </c>
      <c r="FH135" s="0" t="n">
        <v>0</v>
      </c>
      <c r="FI135" s="0" t="n">
        <v>0</v>
      </c>
      <c r="FJ135" s="0" t="n">
        <v>0</v>
      </c>
      <c r="FK135" s="0" t="n">
        <v>0</v>
      </c>
      <c r="FL135" s="0" t="n">
        <v>0</v>
      </c>
      <c r="FM135" s="0" t="n">
        <v>0</v>
      </c>
      <c r="FN135" s="0" t="n">
        <v>0</v>
      </c>
      <c r="FO135" s="0" t="n">
        <v>0</v>
      </c>
      <c r="FP135" s="0" t="n">
        <v>0</v>
      </c>
      <c r="FQ135" s="0" t="n">
        <v>0</v>
      </c>
      <c r="FR135" s="0" t="n">
        <v>0</v>
      </c>
      <c r="FS135" s="0" t="n">
        <v>3</v>
      </c>
      <c r="FT135" s="0" t="n">
        <v>0</v>
      </c>
      <c r="FU135" s="0" t="n">
        <v>0</v>
      </c>
      <c r="FV135" s="0" t="n">
        <v>0</v>
      </c>
      <c r="FW135" s="0" t="n">
        <v>0</v>
      </c>
      <c r="FX135" s="0" t="n">
        <v>1</v>
      </c>
      <c r="FY135" s="0" t="n">
        <v>0</v>
      </c>
      <c r="FZ135" s="0" t="n">
        <v>6</v>
      </c>
      <c r="GA135" s="0" t="n">
        <v>2</v>
      </c>
      <c r="GB135" s="0" t="n">
        <v>0</v>
      </c>
      <c r="GC135" s="0" t="n">
        <v>0</v>
      </c>
      <c r="GD135" s="0" t="n">
        <v>1</v>
      </c>
      <c r="GE135" s="0" t="n">
        <v>0</v>
      </c>
      <c r="GF135" s="0" t="n">
        <v>0</v>
      </c>
      <c r="GG135" s="0" t="n">
        <v>0</v>
      </c>
      <c r="GH135" s="0" t="n">
        <v>0</v>
      </c>
      <c r="GI135" s="0" t="n">
        <v>1</v>
      </c>
      <c r="GJ135" s="0" t="n">
        <v>0</v>
      </c>
      <c r="GK135" s="0" t="n">
        <v>0</v>
      </c>
      <c r="GL135" s="0" t="n">
        <v>0</v>
      </c>
      <c r="GM135" s="0" t="n">
        <v>0</v>
      </c>
      <c r="GN135" s="0" t="n">
        <v>4</v>
      </c>
      <c r="GO135" s="0" t="n">
        <v>0</v>
      </c>
      <c r="GP135" s="0" t="n">
        <v>0</v>
      </c>
      <c r="GQ135" s="0" t="n">
        <v>0</v>
      </c>
    </row>
    <row r="136" customFormat="false" ht="12" hidden="false" customHeight="false" outlineLevel="0" collapsed="false">
      <c r="A136" s="0" t="n">
        <v>0</v>
      </c>
      <c r="B136" s="0" t="n">
        <v>0</v>
      </c>
      <c r="C136" s="0" t="n">
        <v>0</v>
      </c>
      <c r="D136" s="0" t="n">
        <v>0</v>
      </c>
      <c r="E136" s="0" t="n">
        <v>0</v>
      </c>
      <c r="F136" s="0" t="n">
        <v>2</v>
      </c>
      <c r="G136" s="0" t="n">
        <v>1</v>
      </c>
      <c r="H136" s="0" t="n">
        <v>2</v>
      </c>
      <c r="I136" s="0" t="n">
        <v>0</v>
      </c>
      <c r="J136" s="0" t="n">
        <v>1</v>
      </c>
      <c r="K136" s="0" t="n">
        <v>0</v>
      </c>
      <c r="L136" s="0" t="n">
        <v>0</v>
      </c>
      <c r="M136" s="0" t="n">
        <v>0</v>
      </c>
      <c r="N136" s="0" t="n">
        <v>2</v>
      </c>
      <c r="O136" s="0" t="n">
        <v>0</v>
      </c>
      <c r="P136" s="0" t="n">
        <v>0</v>
      </c>
      <c r="Q136" s="0" t="n">
        <v>0</v>
      </c>
      <c r="R136" s="0" t="n">
        <v>0</v>
      </c>
      <c r="S136" s="0" t="n">
        <v>0</v>
      </c>
      <c r="T136" s="0" t="n">
        <v>0</v>
      </c>
      <c r="U136" s="0" t="n">
        <v>0</v>
      </c>
      <c r="V136" s="0" t="n">
        <v>2</v>
      </c>
      <c r="W136" s="0" t="n">
        <v>0</v>
      </c>
      <c r="X136" s="0" t="n">
        <v>0</v>
      </c>
      <c r="Y136" s="0" t="n">
        <v>0</v>
      </c>
      <c r="Z136" s="0" t="n">
        <v>0</v>
      </c>
      <c r="AA136" s="0" t="n">
        <v>0</v>
      </c>
      <c r="AB136" s="0" t="n">
        <v>0</v>
      </c>
      <c r="AC136" s="0" t="n">
        <v>1</v>
      </c>
      <c r="AD136" s="0" t="n">
        <v>0</v>
      </c>
      <c r="AE136" s="0" t="n">
        <v>0</v>
      </c>
      <c r="AF136" s="0" t="n">
        <v>1</v>
      </c>
      <c r="AG136" s="0" t="n">
        <v>2</v>
      </c>
      <c r="AH136" s="0" t="n">
        <v>0</v>
      </c>
      <c r="AI136" s="0" t="n">
        <v>0</v>
      </c>
      <c r="AJ136" s="0" t="n">
        <v>4</v>
      </c>
      <c r="AK136" s="0" t="n">
        <v>0</v>
      </c>
      <c r="AL136" s="0" t="n">
        <v>1</v>
      </c>
      <c r="AM136" s="0" t="n">
        <v>2</v>
      </c>
      <c r="AN136" s="0" t="n">
        <v>2</v>
      </c>
      <c r="AO136" s="0" t="n">
        <v>2</v>
      </c>
      <c r="AP136" s="0" t="n">
        <v>1</v>
      </c>
      <c r="AQ136" s="0" t="n">
        <v>1</v>
      </c>
      <c r="AR136" s="0" t="n">
        <v>2</v>
      </c>
      <c r="AS136" s="0" t="n">
        <v>0</v>
      </c>
      <c r="AT136" s="0" t="n">
        <v>0</v>
      </c>
      <c r="AU136" s="0" t="n">
        <v>0</v>
      </c>
      <c r="AV136" s="0" t="n">
        <v>0</v>
      </c>
      <c r="AW136" s="0" t="n">
        <v>0</v>
      </c>
      <c r="AX136" s="0" t="n">
        <v>0</v>
      </c>
      <c r="AY136" s="0" t="n">
        <v>0</v>
      </c>
      <c r="AZ136" s="0" t="n">
        <v>0</v>
      </c>
      <c r="BA136" s="0" t="n">
        <v>1</v>
      </c>
      <c r="BB136" s="0" t="n">
        <v>0</v>
      </c>
      <c r="BC136" s="0" t="n">
        <v>0</v>
      </c>
      <c r="BD136" s="0" t="n">
        <v>5</v>
      </c>
      <c r="BE136" s="0" t="n">
        <v>1</v>
      </c>
      <c r="BF136" s="0" t="n">
        <v>0</v>
      </c>
      <c r="BG136" s="0" t="n">
        <v>0</v>
      </c>
      <c r="BH136" s="0" t="n">
        <v>2</v>
      </c>
      <c r="BI136" s="0" t="n">
        <v>3</v>
      </c>
      <c r="BJ136" s="0" t="n">
        <v>0</v>
      </c>
      <c r="BK136" s="0" t="n">
        <v>1</v>
      </c>
      <c r="BL136" s="0" t="n">
        <v>0</v>
      </c>
      <c r="BM136" s="0" t="n">
        <v>1</v>
      </c>
      <c r="BN136" s="0" t="n">
        <v>1</v>
      </c>
      <c r="BO136" s="0" t="n">
        <v>0</v>
      </c>
      <c r="BP136" s="0" t="n">
        <v>1</v>
      </c>
      <c r="BQ136" s="0" t="n">
        <v>1</v>
      </c>
      <c r="BR136" s="0" t="n">
        <v>0</v>
      </c>
      <c r="BS136" s="0" t="n">
        <v>4</v>
      </c>
      <c r="BT136" s="0" t="n">
        <v>0</v>
      </c>
      <c r="BU136" s="0" t="n">
        <v>0</v>
      </c>
      <c r="BV136" s="0" t="n">
        <v>1</v>
      </c>
      <c r="BW136" s="0" t="n">
        <v>0</v>
      </c>
      <c r="BX136" s="0" t="n">
        <v>0</v>
      </c>
      <c r="BY136" s="0" t="n">
        <v>4</v>
      </c>
      <c r="BZ136" s="0" t="n">
        <v>0</v>
      </c>
      <c r="CA136" s="0" t="n">
        <v>0</v>
      </c>
      <c r="CB136" s="0" t="n">
        <v>1</v>
      </c>
      <c r="CC136" s="0" t="n">
        <v>0</v>
      </c>
      <c r="CD136" s="0" t="n">
        <v>1</v>
      </c>
      <c r="CE136" s="0" t="n">
        <v>3</v>
      </c>
      <c r="CF136" s="0" t="n">
        <v>2</v>
      </c>
      <c r="CG136" s="0" t="n">
        <v>0</v>
      </c>
      <c r="CH136" s="0" t="n">
        <v>2</v>
      </c>
      <c r="CI136" s="0" t="n">
        <v>2</v>
      </c>
      <c r="CJ136" s="0" t="n">
        <v>0</v>
      </c>
      <c r="CK136" s="0" t="n">
        <v>1</v>
      </c>
      <c r="CL136" s="0" t="n">
        <v>0</v>
      </c>
      <c r="CM136" s="0" t="n">
        <v>0</v>
      </c>
      <c r="CN136" s="0" t="n">
        <v>0</v>
      </c>
      <c r="CO136" s="0" t="n">
        <v>1</v>
      </c>
      <c r="CP136" s="0" t="n">
        <v>1</v>
      </c>
      <c r="CQ136" s="0" t="n">
        <v>1</v>
      </c>
      <c r="CR136" s="0" t="n">
        <v>2</v>
      </c>
      <c r="CS136" s="0" t="n">
        <v>3</v>
      </c>
      <c r="CT136" s="0" t="n">
        <v>2</v>
      </c>
      <c r="CU136" s="0" t="n">
        <v>0</v>
      </c>
      <c r="CV136" s="0" t="n">
        <v>1</v>
      </c>
      <c r="CW136" s="0" t="n">
        <v>4</v>
      </c>
      <c r="CX136" s="0" t="n">
        <v>0</v>
      </c>
      <c r="CY136" s="0" t="n">
        <v>2</v>
      </c>
      <c r="CZ136" s="0" t="n">
        <v>2</v>
      </c>
      <c r="DA136" s="0" t="n">
        <v>5</v>
      </c>
      <c r="DB136" s="0" t="n">
        <v>0</v>
      </c>
      <c r="DC136" s="0" t="n">
        <v>7</v>
      </c>
      <c r="DD136" s="0" t="n">
        <v>0</v>
      </c>
      <c r="DE136" s="0" t="n">
        <v>1</v>
      </c>
      <c r="DF136" s="0" t="n">
        <v>2</v>
      </c>
      <c r="DG136" s="0" t="n">
        <v>0</v>
      </c>
      <c r="DH136" s="0" t="n">
        <v>0</v>
      </c>
      <c r="DI136" s="0" t="n">
        <v>0</v>
      </c>
      <c r="DJ136" s="0" t="n">
        <v>0</v>
      </c>
      <c r="DK136" s="0" t="n">
        <v>0</v>
      </c>
      <c r="DL136" s="0" t="n">
        <v>1</v>
      </c>
      <c r="DM136" s="0" t="n">
        <v>0</v>
      </c>
      <c r="DN136" s="0" t="n">
        <v>0</v>
      </c>
      <c r="DO136" s="0" t="n">
        <v>0</v>
      </c>
      <c r="DP136" s="0" t="n">
        <v>0</v>
      </c>
      <c r="DQ136" s="0" t="n">
        <v>2</v>
      </c>
      <c r="DR136" s="0" t="n">
        <v>0</v>
      </c>
      <c r="DS136" s="0" t="n">
        <v>0</v>
      </c>
      <c r="DT136" s="0" t="n">
        <v>0</v>
      </c>
      <c r="DU136" s="0" t="n">
        <v>0</v>
      </c>
      <c r="DV136" s="0" t="n">
        <v>6</v>
      </c>
      <c r="DW136" s="0" t="n">
        <v>1</v>
      </c>
      <c r="DX136" s="0" t="n">
        <v>0</v>
      </c>
      <c r="DY136" s="0" t="n">
        <v>0</v>
      </c>
      <c r="DZ136" s="0" t="n">
        <v>9</v>
      </c>
      <c r="EA136" s="0" t="n">
        <v>0</v>
      </c>
      <c r="EB136" s="0" t="n">
        <v>2</v>
      </c>
      <c r="EC136" s="0" t="n">
        <v>0</v>
      </c>
      <c r="ED136" s="0" t="n">
        <v>4</v>
      </c>
      <c r="EE136" s="0" t="n">
        <v>6</v>
      </c>
      <c r="EF136" s="0" t="n">
        <v>1</v>
      </c>
      <c r="EG136" s="0" t="n">
        <v>0</v>
      </c>
      <c r="EH136" s="0" t="n">
        <v>0</v>
      </c>
      <c r="EI136" s="0" t="n">
        <v>1</v>
      </c>
      <c r="EJ136" s="0" t="n">
        <v>1</v>
      </c>
      <c r="EK136" s="0" t="n">
        <v>0</v>
      </c>
      <c r="EL136" s="0" t="n">
        <v>1</v>
      </c>
      <c r="EM136" s="0" t="n">
        <v>0</v>
      </c>
      <c r="EN136" s="0" t="n">
        <v>0</v>
      </c>
      <c r="EO136" s="0" t="n">
        <v>0</v>
      </c>
      <c r="EP136" s="0" t="n">
        <v>0</v>
      </c>
      <c r="EQ136" s="0" t="n">
        <v>0</v>
      </c>
      <c r="ER136" s="0" t="n">
        <v>0</v>
      </c>
      <c r="ES136" s="0" t="n">
        <v>0</v>
      </c>
      <c r="ET136" s="0" t="n">
        <v>0</v>
      </c>
      <c r="EU136" s="0" t="n">
        <v>0</v>
      </c>
      <c r="EV136" s="0" t="n">
        <v>0</v>
      </c>
      <c r="EW136" s="0" t="n">
        <v>0</v>
      </c>
      <c r="EX136" s="0" t="n">
        <v>0</v>
      </c>
      <c r="EY136" s="0" t="n">
        <v>0</v>
      </c>
      <c r="EZ136" s="0" t="n">
        <v>0</v>
      </c>
      <c r="FA136" s="0" t="n">
        <v>1</v>
      </c>
      <c r="FB136" s="0" t="n">
        <v>2</v>
      </c>
      <c r="FC136" s="0" t="n">
        <v>2</v>
      </c>
      <c r="FD136" s="0" t="n">
        <v>1</v>
      </c>
      <c r="FE136" s="0" t="n">
        <v>0</v>
      </c>
      <c r="FF136" s="0" t="n">
        <v>1</v>
      </c>
      <c r="FG136" s="0" t="n">
        <v>0</v>
      </c>
      <c r="FH136" s="0" t="n">
        <v>1</v>
      </c>
      <c r="FI136" s="0" t="n">
        <v>1</v>
      </c>
      <c r="FJ136" s="0" t="n">
        <v>0</v>
      </c>
      <c r="FK136" s="0" t="n">
        <v>0</v>
      </c>
      <c r="FL136" s="0" t="n">
        <v>0</v>
      </c>
      <c r="FM136" s="0" t="n">
        <v>0</v>
      </c>
      <c r="FN136" s="0" t="n">
        <v>1</v>
      </c>
      <c r="FO136" s="0" t="n">
        <v>0</v>
      </c>
      <c r="FP136" s="0" t="n">
        <v>0</v>
      </c>
      <c r="FQ136" s="0" t="n">
        <v>0</v>
      </c>
      <c r="FR136" s="0" t="n">
        <v>0</v>
      </c>
      <c r="FS136" s="0" t="n">
        <v>2</v>
      </c>
      <c r="FT136" s="0" t="n">
        <v>0</v>
      </c>
      <c r="FU136" s="0" t="n">
        <v>0</v>
      </c>
      <c r="FV136" s="0" t="n">
        <v>4</v>
      </c>
      <c r="FW136" s="0" t="n">
        <v>3</v>
      </c>
      <c r="FX136" s="0" t="n">
        <v>1</v>
      </c>
      <c r="FY136" s="0" t="n">
        <v>7</v>
      </c>
      <c r="FZ136" s="0" t="n">
        <v>3</v>
      </c>
      <c r="GA136" s="0" t="n">
        <v>2</v>
      </c>
      <c r="GB136" s="0" t="n">
        <v>1</v>
      </c>
      <c r="GC136" s="0" t="n">
        <v>1</v>
      </c>
      <c r="GD136" s="0" t="n">
        <v>3</v>
      </c>
      <c r="GE136" s="0" t="n">
        <v>0</v>
      </c>
      <c r="GF136" s="0" t="n">
        <v>2</v>
      </c>
      <c r="GG136" s="0" t="n">
        <v>0</v>
      </c>
      <c r="GH136" s="0" t="n">
        <v>2</v>
      </c>
      <c r="GI136" s="0" t="n">
        <v>1</v>
      </c>
      <c r="GJ136" s="0" t="n">
        <v>1</v>
      </c>
      <c r="GK136" s="0" t="n">
        <v>0</v>
      </c>
      <c r="GL136" s="0" t="n">
        <v>1</v>
      </c>
      <c r="GM136" s="0" t="n">
        <v>2</v>
      </c>
      <c r="GN136" s="0" t="n">
        <v>3</v>
      </c>
      <c r="GO136" s="0" t="n">
        <v>1</v>
      </c>
      <c r="GP136" s="0" t="n">
        <v>1</v>
      </c>
      <c r="GQ136" s="0" t="n">
        <v>1</v>
      </c>
    </row>
    <row r="137" customFormat="false" ht="12" hidden="false" customHeight="false" outlineLevel="0" collapsed="false">
      <c r="A137" s="0" t="n">
        <v>5</v>
      </c>
      <c r="B137" s="0" t="n">
        <v>0</v>
      </c>
      <c r="C137" s="0" t="n">
        <v>0</v>
      </c>
      <c r="D137" s="0" t="n">
        <v>1</v>
      </c>
      <c r="E137" s="0" t="n">
        <v>0</v>
      </c>
      <c r="F137" s="0" t="n">
        <v>1</v>
      </c>
      <c r="G137" s="0" t="n">
        <v>0</v>
      </c>
      <c r="H137" s="0" t="n">
        <v>0</v>
      </c>
      <c r="I137" s="0" t="n">
        <v>1</v>
      </c>
      <c r="J137" s="0" t="n">
        <v>2</v>
      </c>
      <c r="K137" s="0" t="n">
        <v>2</v>
      </c>
      <c r="L137" s="0" t="n">
        <v>0</v>
      </c>
      <c r="M137" s="0" t="n">
        <v>0</v>
      </c>
      <c r="N137" s="0" t="n">
        <v>0</v>
      </c>
      <c r="O137" s="0" t="n">
        <v>2</v>
      </c>
      <c r="P137" s="0" t="n">
        <v>0</v>
      </c>
      <c r="Q137" s="0" t="n">
        <v>0</v>
      </c>
      <c r="R137" s="0" t="n">
        <v>0</v>
      </c>
      <c r="S137" s="0" t="n">
        <v>1</v>
      </c>
      <c r="T137" s="0" t="n">
        <v>0</v>
      </c>
      <c r="U137" s="0" t="n">
        <v>0</v>
      </c>
      <c r="V137" s="0" t="n">
        <v>1</v>
      </c>
      <c r="W137" s="0" t="n">
        <v>0</v>
      </c>
      <c r="X137" s="0" t="n">
        <v>0</v>
      </c>
      <c r="Y137" s="0" t="n">
        <v>0</v>
      </c>
      <c r="Z137" s="0" t="n">
        <v>1</v>
      </c>
      <c r="AA137" s="0" t="n">
        <v>0</v>
      </c>
      <c r="AB137" s="0" t="n">
        <v>0</v>
      </c>
      <c r="AC137" s="0" t="n">
        <v>0</v>
      </c>
      <c r="AD137" s="0" t="n">
        <v>0</v>
      </c>
      <c r="AE137" s="0" t="n">
        <v>0</v>
      </c>
      <c r="AF137" s="0" t="n">
        <v>1</v>
      </c>
      <c r="AG137" s="0" t="n">
        <v>0</v>
      </c>
      <c r="AH137" s="0" t="n">
        <v>1</v>
      </c>
      <c r="AI137" s="0" t="n">
        <v>0</v>
      </c>
      <c r="AJ137" s="0" t="n">
        <v>0</v>
      </c>
      <c r="AK137" s="0" t="n">
        <v>0</v>
      </c>
      <c r="AL137" s="0" t="n">
        <v>2</v>
      </c>
      <c r="AM137" s="0" t="n">
        <v>1</v>
      </c>
      <c r="AN137" s="0" t="n">
        <v>3</v>
      </c>
      <c r="AO137" s="0" t="n">
        <v>0</v>
      </c>
      <c r="AP137" s="0" t="n">
        <v>1</v>
      </c>
      <c r="AQ137" s="0" t="n">
        <v>2</v>
      </c>
      <c r="AR137" s="0" t="n">
        <v>0</v>
      </c>
      <c r="AS137" s="0" t="n">
        <v>0</v>
      </c>
      <c r="AT137" s="0" t="n">
        <v>0</v>
      </c>
      <c r="AU137" s="0" t="n">
        <v>1</v>
      </c>
      <c r="AV137" s="0" t="n">
        <v>3</v>
      </c>
      <c r="AW137" s="0" t="n">
        <v>7</v>
      </c>
      <c r="AX137" s="0" t="n">
        <v>2</v>
      </c>
      <c r="AY137" s="0" t="n">
        <v>1</v>
      </c>
      <c r="AZ137" s="0" t="n">
        <v>1</v>
      </c>
      <c r="BA137" s="0" t="n">
        <v>0</v>
      </c>
      <c r="BB137" s="0" t="n">
        <v>0</v>
      </c>
      <c r="BC137" s="0" t="n">
        <v>3</v>
      </c>
      <c r="BD137" s="0" t="n">
        <v>1</v>
      </c>
      <c r="BE137" s="0" t="n">
        <v>6</v>
      </c>
      <c r="BF137" s="0" t="n">
        <v>1</v>
      </c>
      <c r="BG137" s="0" t="n">
        <v>0</v>
      </c>
      <c r="BH137" s="0" t="n">
        <v>0</v>
      </c>
      <c r="BI137" s="0" t="n">
        <v>1</v>
      </c>
      <c r="BJ137" s="0" t="n">
        <v>0</v>
      </c>
      <c r="BK137" s="0" t="n">
        <v>2</v>
      </c>
      <c r="BL137" s="0" t="n">
        <v>1</v>
      </c>
      <c r="BM137" s="0" t="n">
        <v>3</v>
      </c>
      <c r="BN137" s="0" t="n">
        <v>2</v>
      </c>
      <c r="BO137" s="0" t="n">
        <v>0</v>
      </c>
      <c r="BP137" s="0" t="n">
        <v>1</v>
      </c>
      <c r="BQ137" s="0" t="n">
        <v>2</v>
      </c>
      <c r="BR137" s="0" t="n">
        <v>1</v>
      </c>
      <c r="BS137" s="0" t="n">
        <v>1</v>
      </c>
      <c r="BT137" s="0" t="n">
        <v>8</v>
      </c>
      <c r="BU137" s="0" t="n">
        <v>2</v>
      </c>
      <c r="BV137" s="0" t="n">
        <v>1</v>
      </c>
      <c r="BW137" s="0" t="n">
        <v>1</v>
      </c>
      <c r="BX137" s="0" t="n">
        <v>2</v>
      </c>
      <c r="BY137" s="0" t="n">
        <v>1</v>
      </c>
      <c r="BZ137" s="0" t="n">
        <v>0</v>
      </c>
      <c r="CA137" s="0" t="n">
        <v>4</v>
      </c>
      <c r="CB137" s="0" t="n">
        <v>0</v>
      </c>
      <c r="CC137" s="0" t="n">
        <v>0</v>
      </c>
      <c r="CD137" s="0" t="n">
        <v>0</v>
      </c>
      <c r="CE137" s="0" t="n">
        <v>2</v>
      </c>
      <c r="CF137" s="0" t="n">
        <v>0</v>
      </c>
      <c r="CG137" s="0" t="n">
        <v>0</v>
      </c>
      <c r="CH137" s="0" t="n">
        <v>3</v>
      </c>
      <c r="CI137" s="0" t="n">
        <v>2</v>
      </c>
      <c r="CJ137" s="0" t="n">
        <v>0</v>
      </c>
      <c r="CK137" s="0" t="n">
        <v>1</v>
      </c>
      <c r="CL137" s="0" t="n">
        <v>0</v>
      </c>
      <c r="CM137" s="0" t="n">
        <v>0</v>
      </c>
      <c r="CN137" s="0" t="n">
        <v>5</v>
      </c>
      <c r="CO137" s="0" t="n">
        <v>6</v>
      </c>
      <c r="CP137" s="0" t="n">
        <v>3</v>
      </c>
      <c r="CQ137" s="0" t="n">
        <v>4</v>
      </c>
      <c r="CR137" s="0" t="n">
        <v>3</v>
      </c>
      <c r="CS137" s="0" t="n">
        <v>0</v>
      </c>
      <c r="CT137" s="0" t="n">
        <v>2</v>
      </c>
      <c r="CU137" s="0" t="n">
        <v>0</v>
      </c>
      <c r="CV137" s="0" t="n">
        <v>1</v>
      </c>
      <c r="CW137" s="0" t="n">
        <v>1</v>
      </c>
      <c r="CX137" s="0" t="n">
        <v>0</v>
      </c>
      <c r="CY137" s="0" t="n">
        <v>2</v>
      </c>
      <c r="CZ137" s="0" t="n">
        <v>0</v>
      </c>
      <c r="DA137" s="0" t="n">
        <v>6</v>
      </c>
      <c r="DB137" s="0" t="n">
        <v>0</v>
      </c>
      <c r="DC137" s="0" t="n">
        <v>0</v>
      </c>
      <c r="DD137" s="0" t="n">
        <v>0</v>
      </c>
      <c r="DE137" s="0" t="n">
        <v>1</v>
      </c>
      <c r="DF137" s="0" t="n">
        <v>0</v>
      </c>
      <c r="DG137" s="0" t="n">
        <v>0</v>
      </c>
      <c r="DH137" s="0" t="n">
        <v>0</v>
      </c>
      <c r="DI137" s="0" t="n">
        <v>1</v>
      </c>
      <c r="DJ137" s="0" t="n">
        <v>1</v>
      </c>
      <c r="DK137" s="0" t="n">
        <v>0</v>
      </c>
      <c r="DL137" s="0" t="n">
        <v>2</v>
      </c>
      <c r="DM137" s="0" t="n">
        <v>1</v>
      </c>
      <c r="DN137" s="0" t="n">
        <v>0</v>
      </c>
      <c r="DO137" s="0" t="n">
        <v>1</v>
      </c>
      <c r="DP137" s="0" t="n">
        <v>0</v>
      </c>
      <c r="DQ137" s="0" t="n">
        <v>1</v>
      </c>
      <c r="DR137" s="0" t="n">
        <v>0</v>
      </c>
      <c r="DS137" s="0" t="n">
        <v>1</v>
      </c>
      <c r="DT137" s="0" t="n">
        <v>1</v>
      </c>
      <c r="DU137" s="0" t="n">
        <v>0</v>
      </c>
      <c r="DV137" s="0" t="n">
        <v>0</v>
      </c>
      <c r="DW137" s="0" t="n">
        <v>0</v>
      </c>
      <c r="DX137" s="0" t="n">
        <v>5</v>
      </c>
      <c r="DY137" s="0" t="n">
        <v>0</v>
      </c>
      <c r="DZ137" s="0" t="n">
        <v>9</v>
      </c>
      <c r="EA137" s="0" t="n">
        <v>0</v>
      </c>
      <c r="EB137" s="0" t="n">
        <v>2</v>
      </c>
      <c r="EC137" s="0" t="n">
        <v>0</v>
      </c>
      <c r="ED137" s="0" t="n">
        <v>0</v>
      </c>
      <c r="EE137" s="0" t="n">
        <v>0</v>
      </c>
      <c r="EF137" s="0" t="n">
        <v>1</v>
      </c>
      <c r="EG137" s="0" t="n">
        <v>0</v>
      </c>
      <c r="EH137" s="0" t="n">
        <v>0</v>
      </c>
      <c r="EI137" s="0" t="n">
        <v>1</v>
      </c>
      <c r="EJ137" s="0" t="n">
        <v>0</v>
      </c>
      <c r="EK137" s="0" t="n">
        <v>2</v>
      </c>
      <c r="EL137" s="0" t="n">
        <v>0</v>
      </c>
      <c r="EM137" s="0" t="n">
        <v>0</v>
      </c>
      <c r="EN137" s="0" t="n">
        <v>0</v>
      </c>
      <c r="EO137" s="0" t="n">
        <v>0</v>
      </c>
      <c r="EP137" s="0" t="n">
        <v>0</v>
      </c>
      <c r="EQ137" s="0" t="n">
        <v>0</v>
      </c>
      <c r="ER137" s="0" t="n">
        <v>0</v>
      </c>
      <c r="ES137" s="0" t="n">
        <v>1</v>
      </c>
      <c r="ET137" s="0" t="n">
        <v>0</v>
      </c>
      <c r="EU137" s="0" t="n">
        <v>0</v>
      </c>
      <c r="EV137" s="0" t="n">
        <v>0</v>
      </c>
      <c r="EW137" s="0" t="n">
        <v>0</v>
      </c>
      <c r="EX137" s="0" t="n">
        <v>2</v>
      </c>
      <c r="EY137" s="0" t="n">
        <v>1</v>
      </c>
      <c r="EZ137" s="0" t="n">
        <v>0</v>
      </c>
      <c r="FA137" s="0" t="n">
        <v>0</v>
      </c>
      <c r="FB137" s="0" t="n">
        <v>0</v>
      </c>
      <c r="FC137" s="0" t="n">
        <v>1</v>
      </c>
      <c r="FD137" s="0" t="n">
        <v>0</v>
      </c>
      <c r="FE137" s="0" t="n">
        <v>0</v>
      </c>
      <c r="FF137" s="0" t="n">
        <v>5</v>
      </c>
      <c r="FG137" s="0" t="n">
        <v>0</v>
      </c>
      <c r="FH137" s="0" t="n">
        <v>1</v>
      </c>
      <c r="FI137" s="0" t="n">
        <v>1</v>
      </c>
      <c r="FJ137" s="0" t="n">
        <v>0</v>
      </c>
      <c r="FK137" s="0" t="n">
        <v>0</v>
      </c>
      <c r="FL137" s="0" t="n">
        <v>0</v>
      </c>
      <c r="FM137" s="0" t="n">
        <v>1</v>
      </c>
      <c r="FN137" s="0" t="n">
        <v>0</v>
      </c>
      <c r="FO137" s="0" t="n">
        <v>1</v>
      </c>
      <c r="FP137" s="0" t="n">
        <v>0</v>
      </c>
      <c r="FQ137" s="0" t="n">
        <v>1</v>
      </c>
      <c r="FR137" s="0" t="n">
        <v>1</v>
      </c>
      <c r="FS137" s="0" t="n">
        <v>4</v>
      </c>
      <c r="FT137" s="0" t="n">
        <v>1</v>
      </c>
      <c r="FU137" s="0" t="n">
        <v>1</v>
      </c>
      <c r="FV137" s="0" t="n">
        <v>2</v>
      </c>
      <c r="FW137" s="0" t="n">
        <v>0</v>
      </c>
      <c r="FX137" s="0" t="n">
        <v>0</v>
      </c>
      <c r="FY137" s="0" t="n">
        <v>2</v>
      </c>
      <c r="FZ137" s="0" t="n">
        <v>3</v>
      </c>
      <c r="GA137" s="0" t="n">
        <v>1</v>
      </c>
      <c r="GB137" s="0" t="n">
        <v>1</v>
      </c>
      <c r="GC137" s="0" t="n">
        <v>1</v>
      </c>
      <c r="GD137" s="0" t="n">
        <v>0</v>
      </c>
      <c r="GE137" s="0" t="n">
        <v>0</v>
      </c>
      <c r="GF137" s="0" t="n">
        <v>2</v>
      </c>
      <c r="GG137" s="0" t="n">
        <v>0</v>
      </c>
      <c r="GH137" s="0" t="n">
        <v>0</v>
      </c>
      <c r="GI137" s="0" t="n">
        <v>1</v>
      </c>
      <c r="GJ137" s="0" t="n">
        <v>1</v>
      </c>
      <c r="GK137" s="0" t="n">
        <v>0</v>
      </c>
      <c r="GL137" s="0" t="n">
        <v>1</v>
      </c>
      <c r="GM137" s="0" t="n">
        <v>1</v>
      </c>
      <c r="GN137" s="0" t="n">
        <v>3</v>
      </c>
      <c r="GO137" s="0" t="n">
        <v>1</v>
      </c>
      <c r="GP137" s="0" t="n">
        <v>2</v>
      </c>
      <c r="GQ137" s="0" t="n">
        <v>1</v>
      </c>
    </row>
    <row r="138" customFormat="false" ht="12" hidden="false" customHeight="false" outlineLevel="0" collapsed="false">
      <c r="A138" s="0" t="n">
        <v>0</v>
      </c>
      <c r="B138" s="0" t="n">
        <v>0</v>
      </c>
      <c r="C138" s="0" t="n">
        <v>0</v>
      </c>
      <c r="D138" s="0" t="n">
        <v>1</v>
      </c>
      <c r="E138" s="0" t="n">
        <v>0</v>
      </c>
      <c r="F138" s="0" t="n">
        <v>1</v>
      </c>
      <c r="G138" s="0" t="n">
        <v>1</v>
      </c>
      <c r="H138" s="0" t="n">
        <v>0</v>
      </c>
      <c r="I138" s="0" t="n">
        <v>2</v>
      </c>
      <c r="J138" s="0" t="n">
        <v>0</v>
      </c>
      <c r="K138" s="0" t="n">
        <v>1</v>
      </c>
      <c r="L138" s="0" t="n">
        <v>0</v>
      </c>
      <c r="M138" s="0" t="n">
        <v>2</v>
      </c>
      <c r="N138" s="0" t="n">
        <v>1</v>
      </c>
      <c r="O138" s="0" t="n">
        <v>0</v>
      </c>
      <c r="P138" s="0" t="n">
        <v>0</v>
      </c>
      <c r="Q138" s="0" t="n">
        <v>0</v>
      </c>
      <c r="R138" s="0" t="n">
        <v>2</v>
      </c>
      <c r="S138" s="0" t="n">
        <v>1</v>
      </c>
      <c r="T138" s="0" t="n">
        <v>0</v>
      </c>
      <c r="U138" s="0" t="n">
        <v>0</v>
      </c>
      <c r="V138" s="0" t="n">
        <v>0</v>
      </c>
      <c r="W138" s="0" t="n">
        <v>0</v>
      </c>
      <c r="X138" s="0" t="n">
        <v>0</v>
      </c>
      <c r="Y138" s="0" t="n">
        <v>0</v>
      </c>
      <c r="Z138" s="0" t="n">
        <v>0</v>
      </c>
      <c r="AA138" s="0" t="n">
        <v>0</v>
      </c>
      <c r="AB138" s="0" t="n">
        <v>0</v>
      </c>
      <c r="AC138" s="0" t="n">
        <v>0</v>
      </c>
      <c r="AD138" s="0" t="n">
        <v>0</v>
      </c>
      <c r="AE138" s="0" t="n">
        <v>0</v>
      </c>
      <c r="AF138" s="0" t="n">
        <v>0</v>
      </c>
      <c r="AG138" s="0" t="n">
        <v>0</v>
      </c>
      <c r="AH138" s="0" t="n">
        <v>0</v>
      </c>
      <c r="AI138" s="0" t="n">
        <v>0</v>
      </c>
      <c r="AJ138" s="0" t="n">
        <v>0</v>
      </c>
      <c r="AK138" s="0" t="n">
        <v>1</v>
      </c>
      <c r="AL138" s="0" t="n">
        <v>1</v>
      </c>
      <c r="AM138" s="0" t="n">
        <v>1</v>
      </c>
      <c r="AN138" s="0" t="n">
        <v>3</v>
      </c>
      <c r="AO138" s="0" t="n">
        <v>3</v>
      </c>
      <c r="AP138" s="0" t="n">
        <v>0</v>
      </c>
      <c r="AQ138" s="0" t="n">
        <v>1</v>
      </c>
      <c r="AR138" s="0" t="n">
        <v>2</v>
      </c>
      <c r="AS138" s="0" t="n">
        <v>0</v>
      </c>
      <c r="AT138" s="0" t="n">
        <v>0</v>
      </c>
      <c r="AU138" s="0" t="n">
        <v>0</v>
      </c>
      <c r="AV138" s="0" t="n">
        <v>0</v>
      </c>
      <c r="AW138" s="0" t="n">
        <v>1</v>
      </c>
      <c r="AX138" s="0" t="n">
        <v>0</v>
      </c>
      <c r="AY138" s="0" t="n">
        <v>1</v>
      </c>
      <c r="AZ138" s="0" t="n">
        <v>0</v>
      </c>
      <c r="BA138" s="0" t="n">
        <v>0</v>
      </c>
      <c r="BB138" s="0" t="n">
        <v>0</v>
      </c>
      <c r="BC138" s="0" t="n">
        <v>0</v>
      </c>
      <c r="BD138" s="0" t="n">
        <v>0</v>
      </c>
      <c r="BE138" s="0" t="n">
        <v>0</v>
      </c>
      <c r="BF138" s="0" t="n">
        <v>0</v>
      </c>
      <c r="BG138" s="0" t="n">
        <v>5</v>
      </c>
      <c r="BH138" s="0" t="n">
        <v>5</v>
      </c>
      <c r="BI138" s="0" t="n">
        <v>1</v>
      </c>
      <c r="BJ138" s="0" t="n">
        <v>0</v>
      </c>
      <c r="BK138" s="0" t="n">
        <v>1</v>
      </c>
      <c r="BL138" s="0" t="n">
        <v>0</v>
      </c>
      <c r="BM138" s="0" t="n">
        <v>3</v>
      </c>
      <c r="BN138" s="0" t="n">
        <v>3</v>
      </c>
      <c r="BO138" s="0" t="n">
        <v>1</v>
      </c>
      <c r="BP138" s="0" t="n">
        <v>4</v>
      </c>
      <c r="BQ138" s="0" t="n">
        <v>0</v>
      </c>
      <c r="BR138" s="0" t="n">
        <v>1</v>
      </c>
      <c r="BS138" s="0" t="n">
        <v>0</v>
      </c>
      <c r="BT138" s="0" t="n">
        <v>2</v>
      </c>
      <c r="BU138" s="0" t="n">
        <v>0</v>
      </c>
      <c r="BV138" s="0" t="n">
        <v>0</v>
      </c>
      <c r="BW138" s="0" t="n">
        <v>1</v>
      </c>
      <c r="BX138" s="0" t="n">
        <v>0</v>
      </c>
      <c r="BY138" s="0" t="n">
        <v>5</v>
      </c>
      <c r="BZ138" s="0" t="n">
        <v>0</v>
      </c>
      <c r="CA138" s="0" t="n">
        <v>0</v>
      </c>
      <c r="CB138" s="0" t="n">
        <v>0</v>
      </c>
      <c r="CC138" s="0" t="n">
        <v>0</v>
      </c>
      <c r="CD138" s="0" t="n">
        <v>3</v>
      </c>
      <c r="CE138" s="0" t="n">
        <v>2</v>
      </c>
      <c r="CF138" s="0" t="n">
        <v>1</v>
      </c>
      <c r="CG138" s="0" t="n">
        <v>0</v>
      </c>
      <c r="CH138" s="0" t="n">
        <v>0</v>
      </c>
      <c r="CI138" s="0" t="n">
        <v>0</v>
      </c>
      <c r="CJ138" s="0" t="n">
        <v>2</v>
      </c>
      <c r="CK138" s="0" t="n">
        <v>1</v>
      </c>
      <c r="CL138" s="0" t="n">
        <v>2</v>
      </c>
      <c r="CM138" s="0" t="n">
        <v>1</v>
      </c>
      <c r="CN138" s="0" t="n">
        <v>2</v>
      </c>
      <c r="CO138" s="0" t="n">
        <v>2</v>
      </c>
      <c r="CP138" s="0" t="n">
        <v>1</v>
      </c>
      <c r="CQ138" s="0" t="n">
        <v>1</v>
      </c>
      <c r="CR138" s="0" t="n">
        <v>1</v>
      </c>
      <c r="CS138" s="0" t="n">
        <v>1</v>
      </c>
      <c r="CT138" s="0" t="n">
        <v>0</v>
      </c>
      <c r="CU138" s="0" t="n">
        <v>1</v>
      </c>
      <c r="CV138" s="0" t="n">
        <v>0</v>
      </c>
      <c r="CW138" s="0" t="n">
        <v>0</v>
      </c>
      <c r="CX138" s="0" t="n">
        <v>0</v>
      </c>
      <c r="CY138" s="0" t="n">
        <v>1</v>
      </c>
      <c r="CZ138" s="0" t="n">
        <v>1</v>
      </c>
      <c r="DA138" s="0" t="n">
        <v>2</v>
      </c>
      <c r="DB138" s="0" t="n">
        <v>0</v>
      </c>
      <c r="DC138" s="0" t="n">
        <v>0</v>
      </c>
      <c r="DD138" s="0" t="n">
        <v>0</v>
      </c>
      <c r="DE138" s="0" t="n">
        <v>0</v>
      </c>
      <c r="DF138" s="0" t="n">
        <v>1</v>
      </c>
      <c r="DG138" s="0" t="n">
        <v>1</v>
      </c>
      <c r="DH138" s="0" t="n">
        <v>0</v>
      </c>
      <c r="DI138" s="0" t="n">
        <v>0</v>
      </c>
      <c r="DJ138" s="0" t="n">
        <v>3</v>
      </c>
      <c r="DK138" s="0" t="n">
        <v>0</v>
      </c>
      <c r="DL138" s="0" t="n">
        <v>4</v>
      </c>
      <c r="DM138" s="0" t="n">
        <v>0</v>
      </c>
      <c r="DN138" s="0" t="n">
        <v>0</v>
      </c>
      <c r="DO138" s="0" t="n">
        <v>1</v>
      </c>
      <c r="DP138" s="0" t="n">
        <v>0</v>
      </c>
      <c r="DQ138" s="0" t="n">
        <v>0</v>
      </c>
      <c r="DR138" s="0" t="n">
        <v>1</v>
      </c>
      <c r="DS138" s="0" t="n">
        <v>1</v>
      </c>
      <c r="DT138" s="0" t="n">
        <v>0</v>
      </c>
      <c r="DU138" s="0" t="n">
        <v>0</v>
      </c>
      <c r="DV138" s="0" t="n">
        <v>0</v>
      </c>
      <c r="DW138" s="0" t="n">
        <v>0</v>
      </c>
      <c r="DX138" s="0" t="n">
        <v>5</v>
      </c>
      <c r="DY138" s="0" t="n">
        <v>0</v>
      </c>
      <c r="DZ138" s="0" t="n">
        <v>0</v>
      </c>
      <c r="EA138" s="0" t="n">
        <v>1</v>
      </c>
      <c r="EB138" s="0" t="n">
        <v>0</v>
      </c>
      <c r="EC138" s="0" t="n">
        <v>0</v>
      </c>
      <c r="ED138" s="0" t="n">
        <v>0</v>
      </c>
      <c r="EE138" s="0" t="n">
        <v>0</v>
      </c>
      <c r="EF138" s="0" t="n">
        <v>0</v>
      </c>
      <c r="EG138" s="0" t="n">
        <v>0</v>
      </c>
      <c r="EH138" s="0" t="n">
        <v>0</v>
      </c>
      <c r="EI138" s="0" t="n">
        <v>0</v>
      </c>
      <c r="EJ138" s="0" t="n">
        <v>0</v>
      </c>
      <c r="EK138" s="0" t="n">
        <v>0</v>
      </c>
      <c r="EL138" s="0" t="n">
        <v>1</v>
      </c>
      <c r="EM138" s="0" t="n">
        <v>0</v>
      </c>
      <c r="EN138" s="0" t="n">
        <v>0</v>
      </c>
      <c r="EO138" s="0" t="n">
        <v>0</v>
      </c>
      <c r="EP138" s="0" t="n">
        <v>2</v>
      </c>
      <c r="EQ138" s="0" t="n">
        <v>0</v>
      </c>
      <c r="ER138" s="0" t="n">
        <v>0</v>
      </c>
      <c r="ES138" s="0" t="n">
        <v>2</v>
      </c>
      <c r="ET138" s="0" t="n">
        <v>0</v>
      </c>
      <c r="EU138" s="0" t="n">
        <v>0</v>
      </c>
      <c r="EV138" s="0" t="n">
        <v>3</v>
      </c>
      <c r="EW138" s="0" t="n">
        <v>0</v>
      </c>
      <c r="EX138" s="0" t="n">
        <v>1</v>
      </c>
      <c r="EY138" s="0" t="n">
        <v>0</v>
      </c>
      <c r="EZ138" s="0" t="n">
        <v>1</v>
      </c>
      <c r="FA138" s="0" t="n">
        <v>0</v>
      </c>
      <c r="FB138" s="0" t="n">
        <v>3</v>
      </c>
      <c r="FC138" s="0" t="n">
        <v>0</v>
      </c>
      <c r="FD138" s="0" t="n">
        <v>2</v>
      </c>
      <c r="FE138" s="0" t="n">
        <v>0</v>
      </c>
      <c r="FF138" s="0" t="n">
        <v>0</v>
      </c>
      <c r="FG138" s="0" t="n">
        <v>0</v>
      </c>
      <c r="FH138" s="0" t="n">
        <v>0</v>
      </c>
      <c r="FI138" s="0" t="n">
        <v>1</v>
      </c>
      <c r="FJ138" s="0" t="n">
        <v>2</v>
      </c>
      <c r="FK138" s="0" t="n">
        <v>0</v>
      </c>
      <c r="FL138" s="0" t="n">
        <v>0</v>
      </c>
      <c r="FM138" s="0" t="n">
        <v>0</v>
      </c>
      <c r="FN138" s="0" t="n">
        <v>1</v>
      </c>
      <c r="FO138" s="0" t="n">
        <v>0</v>
      </c>
      <c r="FP138" s="0" t="n">
        <v>0</v>
      </c>
      <c r="FQ138" s="0" t="n">
        <v>0</v>
      </c>
      <c r="FR138" s="0" t="n">
        <v>0</v>
      </c>
      <c r="FS138" s="0" t="n">
        <v>1</v>
      </c>
      <c r="FT138" s="0" t="n">
        <v>0</v>
      </c>
      <c r="FU138" s="0" t="n">
        <v>1</v>
      </c>
      <c r="FV138" s="0" t="n">
        <v>1</v>
      </c>
      <c r="FW138" s="0" t="n">
        <v>1</v>
      </c>
      <c r="FX138" s="0" t="n">
        <v>0</v>
      </c>
      <c r="FY138" s="0" t="n">
        <v>0</v>
      </c>
      <c r="FZ138" s="0" t="n">
        <v>0</v>
      </c>
      <c r="GA138" s="0" t="n">
        <v>0</v>
      </c>
      <c r="GB138" s="0" t="n">
        <v>2</v>
      </c>
      <c r="GC138" s="0" t="n">
        <v>1</v>
      </c>
      <c r="GD138" s="0" t="n">
        <v>1</v>
      </c>
      <c r="GE138" s="0" t="n">
        <v>0</v>
      </c>
      <c r="GF138" s="0" t="n">
        <v>2</v>
      </c>
      <c r="GG138" s="0" t="n">
        <v>0</v>
      </c>
      <c r="GH138" s="0" t="n">
        <v>0</v>
      </c>
      <c r="GI138" s="0" t="n">
        <v>1</v>
      </c>
      <c r="GJ138" s="0" t="n">
        <v>0</v>
      </c>
      <c r="GK138" s="0" t="n">
        <v>1</v>
      </c>
      <c r="GL138" s="0" t="n">
        <v>1</v>
      </c>
      <c r="GM138" s="0" t="n">
        <v>0</v>
      </c>
      <c r="GN138" s="0" t="n">
        <v>0</v>
      </c>
      <c r="GO138" s="0" t="n">
        <v>2</v>
      </c>
      <c r="GP138" s="0" t="n">
        <v>1</v>
      </c>
      <c r="GQ138" s="0" t="n">
        <v>0</v>
      </c>
    </row>
    <row r="139" customFormat="false" ht="12" hidden="false" customHeight="false" outlineLevel="0" collapsed="false">
      <c r="A139" s="0" t="n">
        <v>0</v>
      </c>
      <c r="B139" s="0" t="n">
        <v>0</v>
      </c>
      <c r="C139" s="0" t="n">
        <v>0</v>
      </c>
      <c r="D139" s="0" t="n">
        <v>0</v>
      </c>
      <c r="E139" s="0" t="n">
        <v>0</v>
      </c>
      <c r="F139" s="0" t="n">
        <v>3</v>
      </c>
      <c r="G139" s="0" t="n">
        <v>0</v>
      </c>
      <c r="H139" s="0" t="n">
        <v>0</v>
      </c>
      <c r="I139" s="0" t="n">
        <v>1</v>
      </c>
      <c r="J139" s="0" t="n">
        <v>0</v>
      </c>
      <c r="K139" s="0" t="n">
        <v>1</v>
      </c>
      <c r="L139" s="0" t="n">
        <v>0</v>
      </c>
      <c r="M139" s="0" t="n">
        <v>1</v>
      </c>
      <c r="N139" s="0" t="n">
        <v>1</v>
      </c>
      <c r="O139" s="0" t="n">
        <v>0</v>
      </c>
      <c r="P139" s="0" t="n">
        <v>1</v>
      </c>
      <c r="Q139" s="0" t="n">
        <v>0</v>
      </c>
      <c r="R139" s="0" t="n">
        <v>0</v>
      </c>
      <c r="S139" s="0" t="n">
        <v>0</v>
      </c>
      <c r="T139" s="0" t="n">
        <v>0</v>
      </c>
      <c r="U139" s="0" t="n">
        <v>0</v>
      </c>
      <c r="V139" s="0" t="n">
        <v>0</v>
      </c>
      <c r="W139" s="0" t="n">
        <v>0</v>
      </c>
      <c r="X139" s="0" t="n">
        <v>0</v>
      </c>
      <c r="Y139" s="0" t="n">
        <v>0</v>
      </c>
      <c r="Z139" s="0" t="n">
        <v>2</v>
      </c>
      <c r="AA139" s="0" t="n">
        <v>0</v>
      </c>
      <c r="AB139" s="0" t="n">
        <v>0</v>
      </c>
      <c r="AC139" s="0" t="n">
        <v>1</v>
      </c>
      <c r="AD139" s="0" t="n">
        <v>0</v>
      </c>
      <c r="AE139" s="0" t="n">
        <v>0</v>
      </c>
      <c r="AF139" s="0" t="n">
        <v>1</v>
      </c>
      <c r="AG139" s="0" t="n">
        <v>0</v>
      </c>
      <c r="AH139" s="0" t="n">
        <v>0</v>
      </c>
      <c r="AI139" s="0" t="n">
        <v>0</v>
      </c>
      <c r="AJ139" s="0" t="n">
        <v>1</v>
      </c>
      <c r="AK139" s="0" t="n">
        <v>0</v>
      </c>
      <c r="AL139" s="0" t="n">
        <v>0</v>
      </c>
      <c r="AM139" s="0" t="n">
        <v>1</v>
      </c>
      <c r="AN139" s="0" t="n">
        <v>2</v>
      </c>
      <c r="AO139" s="0" t="n">
        <v>7</v>
      </c>
      <c r="AP139" s="0" t="n">
        <v>1</v>
      </c>
      <c r="AQ139" s="0" t="n">
        <v>0</v>
      </c>
      <c r="AR139" s="0" t="n">
        <v>2</v>
      </c>
      <c r="AS139" s="0" t="n">
        <v>1</v>
      </c>
      <c r="AT139" s="0" t="n">
        <v>0</v>
      </c>
      <c r="AU139" s="0" t="n">
        <v>2</v>
      </c>
      <c r="AV139" s="0" t="n">
        <v>0</v>
      </c>
      <c r="AW139" s="0" t="n">
        <v>0</v>
      </c>
      <c r="AX139" s="0" t="n">
        <v>1</v>
      </c>
      <c r="AY139" s="0" t="n">
        <v>1</v>
      </c>
      <c r="AZ139" s="0" t="n">
        <v>3</v>
      </c>
      <c r="BA139" s="0" t="n">
        <v>0</v>
      </c>
      <c r="BB139" s="0" t="n">
        <v>0</v>
      </c>
      <c r="BC139" s="0" t="n">
        <v>0</v>
      </c>
      <c r="BD139" s="0" t="n">
        <v>1</v>
      </c>
      <c r="BE139" s="0" t="n">
        <v>1</v>
      </c>
      <c r="BF139" s="0" t="n">
        <v>0</v>
      </c>
      <c r="BG139" s="0" t="n">
        <v>0</v>
      </c>
      <c r="BH139" s="0" t="n">
        <v>3</v>
      </c>
      <c r="BI139" s="0" t="n">
        <v>1</v>
      </c>
      <c r="BJ139" s="0" t="n">
        <v>1</v>
      </c>
      <c r="BK139" s="0" t="n">
        <v>1</v>
      </c>
      <c r="BL139" s="0" t="n">
        <v>0</v>
      </c>
      <c r="BM139" s="0" t="n">
        <v>2</v>
      </c>
      <c r="BN139" s="0" t="n">
        <v>0</v>
      </c>
      <c r="BO139" s="0" t="n">
        <v>0</v>
      </c>
      <c r="BP139" s="0" t="n">
        <v>1</v>
      </c>
      <c r="BQ139" s="0" t="n">
        <v>1</v>
      </c>
      <c r="BR139" s="0" t="n">
        <v>2</v>
      </c>
      <c r="BS139" s="0" t="n">
        <v>2</v>
      </c>
      <c r="BT139" s="0" t="n">
        <v>1</v>
      </c>
      <c r="BU139" s="0" t="n">
        <v>0</v>
      </c>
      <c r="BV139" s="0" t="n">
        <v>0</v>
      </c>
      <c r="BW139" s="0" t="n">
        <v>1</v>
      </c>
      <c r="BX139" s="0" t="n">
        <v>0</v>
      </c>
      <c r="BY139" s="0" t="n">
        <v>4</v>
      </c>
      <c r="BZ139" s="0" t="n">
        <v>0</v>
      </c>
      <c r="CA139" s="0" t="n">
        <v>2</v>
      </c>
      <c r="CB139" s="0" t="n">
        <v>1</v>
      </c>
      <c r="CC139" s="0" t="n">
        <v>0</v>
      </c>
      <c r="CD139" s="0" t="n">
        <v>1</v>
      </c>
      <c r="CE139" s="0" t="n">
        <v>2</v>
      </c>
      <c r="CF139" s="0" t="n">
        <v>0</v>
      </c>
      <c r="CG139" s="0" t="n">
        <v>1</v>
      </c>
      <c r="CH139" s="0" t="n">
        <v>1</v>
      </c>
      <c r="CI139" s="0" t="n">
        <v>0</v>
      </c>
      <c r="CJ139" s="0" t="n">
        <v>0</v>
      </c>
      <c r="CK139" s="0" t="n">
        <v>1</v>
      </c>
      <c r="CL139" s="0" t="n">
        <v>0</v>
      </c>
      <c r="CM139" s="0" t="n">
        <v>1</v>
      </c>
      <c r="CN139" s="0" t="n">
        <v>2</v>
      </c>
      <c r="CO139" s="0" t="n">
        <v>3</v>
      </c>
      <c r="CP139" s="0" t="n">
        <v>2</v>
      </c>
      <c r="CQ139" s="0" t="n">
        <v>2</v>
      </c>
      <c r="CR139" s="0" t="n">
        <v>0</v>
      </c>
      <c r="CS139" s="0" t="n">
        <v>1</v>
      </c>
      <c r="CT139" s="0" t="n">
        <v>0</v>
      </c>
      <c r="CU139" s="0" t="n">
        <v>3</v>
      </c>
      <c r="CV139" s="0" t="n">
        <v>0</v>
      </c>
      <c r="CW139" s="0" t="n">
        <v>1</v>
      </c>
      <c r="CX139" s="0" t="n">
        <v>1</v>
      </c>
      <c r="CY139" s="0" t="n">
        <v>2</v>
      </c>
      <c r="CZ139" s="0" t="n">
        <v>0</v>
      </c>
      <c r="DA139" s="0" t="n">
        <v>2</v>
      </c>
      <c r="DB139" s="0" t="n">
        <v>3</v>
      </c>
      <c r="DC139" s="0" t="n">
        <v>0</v>
      </c>
      <c r="DD139" s="0" t="n">
        <v>0</v>
      </c>
      <c r="DE139" s="0" t="n">
        <v>0</v>
      </c>
      <c r="DF139" s="0" t="n">
        <v>4</v>
      </c>
      <c r="DG139" s="0" t="n">
        <v>1</v>
      </c>
      <c r="DH139" s="0" t="n">
        <v>0</v>
      </c>
      <c r="DI139" s="0" t="n">
        <v>0</v>
      </c>
      <c r="DJ139" s="0" t="n">
        <v>3</v>
      </c>
      <c r="DK139" s="0" t="n">
        <v>0</v>
      </c>
      <c r="DL139" s="0" t="n">
        <v>0</v>
      </c>
      <c r="DM139" s="0" t="n">
        <v>0</v>
      </c>
      <c r="DN139" s="0" t="n">
        <v>0</v>
      </c>
      <c r="DO139" s="0" t="n">
        <v>0</v>
      </c>
      <c r="DP139" s="0" t="n">
        <v>0</v>
      </c>
      <c r="DQ139" s="0" t="n">
        <v>0</v>
      </c>
      <c r="DR139" s="0" t="n">
        <v>0</v>
      </c>
      <c r="DS139" s="0" t="n">
        <v>0</v>
      </c>
      <c r="DT139" s="0" t="n">
        <v>0</v>
      </c>
      <c r="DU139" s="0" t="n">
        <v>0</v>
      </c>
      <c r="DV139" s="0" t="n">
        <v>0</v>
      </c>
      <c r="DW139" s="0" t="n">
        <v>1</v>
      </c>
      <c r="DX139" s="0" t="n">
        <v>0</v>
      </c>
      <c r="DY139" s="0" t="n">
        <v>0</v>
      </c>
      <c r="DZ139" s="0" t="n">
        <v>0</v>
      </c>
      <c r="EA139" s="0" t="n">
        <v>2</v>
      </c>
      <c r="EB139" s="0" t="n">
        <v>3</v>
      </c>
      <c r="EC139" s="0" t="n">
        <v>0</v>
      </c>
      <c r="ED139" s="0" t="n">
        <v>0</v>
      </c>
      <c r="EE139" s="0" t="n">
        <v>0</v>
      </c>
      <c r="EF139" s="0" t="n">
        <v>0</v>
      </c>
      <c r="EG139" s="0" t="n">
        <v>0</v>
      </c>
      <c r="EH139" s="0" t="n">
        <v>0</v>
      </c>
      <c r="EI139" s="0" t="n">
        <v>2</v>
      </c>
      <c r="EJ139" s="0" t="n">
        <v>0</v>
      </c>
      <c r="EK139" s="0" t="n">
        <v>0</v>
      </c>
      <c r="EL139" s="0" t="n">
        <v>1</v>
      </c>
      <c r="EM139" s="0" t="n">
        <v>0</v>
      </c>
      <c r="EN139" s="0" t="n">
        <v>0</v>
      </c>
      <c r="EO139" s="0" t="n">
        <v>4</v>
      </c>
      <c r="EP139" s="0" t="n">
        <v>0</v>
      </c>
      <c r="EQ139" s="0" t="n">
        <v>2</v>
      </c>
      <c r="ER139" s="0" t="n">
        <v>0</v>
      </c>
      <c r="ES139" s="0" t="n">
        <v>0</v>
      </c>
      <c r="ET139" s="0" t="n">
        <v>0</v>
      </c>
      <c r="EU139" s="0" t="n">
        <v>0</v>
      </c>
      <c r="EV139" s="0" t="n">
        <v>1</v>
      </c>
      <c r="EW139" s="0" t="n">
        <v>2</v>
      </c>
      <c r="EX139" s="0" t="n">
        <v>4</v>
      </c>
      <c r="EY139" s="0" t="n">
        <v>1</v>
      </c>
      <c r="EZ139" s="0" t="n">
        <v>0</v>
      </c>
      <c r="FA139" s="0" t="n">
        <v>4</v>
      </c>
      <c r="FB139" s="0" t="n">
        <v>0</v>
      </c>
      <c r="FC139" s="0" t="n">
        <v>2</v>
      </c>
      <c r="FD139" s="0" t="n">
        <v>2</v>
      </c>
      <c r="FE139" s="0" t="n">
        <v>0</v>
      </c>
      <c r="FF139" s="0" t="n">
        <v>0</v>
      </c>
      <c r="FG139" s="0" t="n">
        <v>0</v>
      </c>
      <c r="FH139" s="0" t="n">
        <v>1</v>
      </c>
      <c r="FI139" s="0" t="n">
        <v>1</v>
      </c>
      <c r="FJ139" s="0" t="n">
        <v>0</v>
      </c>
      <c r="FK139" s="0" t="n">
        <v>3</v>
      </c>
      <c r="FL139" s="0" t="n">
        <v>3</v>
      </c>
      <c r="FM139" s="0" t="n">
        <v>0</v>
      </c>
      <c r="FN139" s="0" t="n">
        <v>1</v>
      </c>
      <c r="FO139" s="0" t="n">
        <v>0</v>
      </c>
      <c r="FP139" s="0" t="n">
        <v>0</v>
      </c>
      <c r="FQ139" s="0" t="n">
        <v>1</v>
      </c>
      <c r="FR139" s="0" t="n">
        <v>2</v>
      </c>
      <c r="FS139" s="0" t="n">
        <v>1</v>
      </c>
      <c r="FT139" s="0" t="n">
        <v>0</v>
      </c>
      <c r="FU139" s="0" t="n">
        <v>1</v>
      </c>
      <c r="FV139" s="0" t="n">
        <v>2</v>
      </c>
      <c r="FW139" s="0" t="n">
        <v>4</v>
      </c>
      <c r="FX139" s="0" t="n">
        <v>0</v>
      </c>
      <c r="FY139" s="0" t="n">
        <v>1</v>
      </c>
      <c r="FZ139" s="0" t="n">
        <v>1</v>
      </c>
      <c r="GA139" s="0" t="n">
        <v>1</v>
      </c>
      <c r="GB139" s="0" t="n">
        <v>2</v>
      </c>
      <c r="GC139" s="0" t="n">
        <v>1</v>
      </c>
      <c r="GD139" s="0" t="n">
        <v>1</v>
      </c>
      <c r="GE139" s="0" t="n">
        <v>1</v>
      </c>
      <c r="GF139" s="0" t="n">
        <v>3</v>
      </c>
      <c r="GG139" s="0" t="n">
        <v>1</v>
      </c>
      <c r="GH139" s="0" t="n">
        <v>0</v>
      </c>
      <c r="GI139" s="0" t="n">
        <v>1</v>
      </c>
      <c r="GJ139" s="0" t="n">
        <v>0</v>
      </c>
      <c r="GK139" s="0" t="n">
        <v>0</v>
      </c>
      <c r="GL139" s="0" t="n">
        <v>3</v>
      </c>
      <c r="GM139" s="0" t="n">
        <v>0</v>
      </c>
      <c r="GN139" s="0" t="n">
        <v>0</v>
      </c>
      <c r="GO139" s="0" t="n">
        <v>1</v>
      </c>
      <c r="GP139" s="0" t="n">
        <v>2</v>
      </c>
      <c r="GQ139" s="0" t="n">
        <v>0</v>
      </c>
    </row>
    <row r="140" customFormat="false" ht="12" hidden="false" customHeight="false" outlineLevel="0" collapsed="false">
      <c r="A140" s="0" t="n">
        <v>0</v>
      </c>
      <c r="B140" s="0" t="n">
        <v>0</v>
      </c>
      <c r="C140" s="0" t="n">
        <v>0</v>
      </c>
      <c r="D140" s="0" t="n">
        <v>0</v>
      </c>
      <c r="E140" s="0" t="n">
        <v>2</v>
      </c>
      <c r="F140" s="0" t="n">
        <v>4</v>
      </c>
      <c r="G140" s="0" t="n">
        <v>2</v>
      </c>
      <c r="H140" s="0" t="n">
        <v>0</v>
      </c>
      <c r="I140" s="0" t="n">
        <v>1</v>
      </c>
      <c r="J140" s="0" t="n">
        <v>1</v>
      </c>
      <c r="K140" s="0" t="n">
        <v>1</v>
      </c>
      <c r="L140" s="0" t="n">
        <v>2</v>
      </c>
      <c r="M140" s="0" t="n">
        <v>0</v>
      </c>
      <c r="N140" s="0" t="n">
        <v>0</v>
      </c>
      <c r="O140" s="0" t="n">
        <v>0</v>
      </c>
      <c r="P140" s="0" t="n">
        <v>0</v>
      </c>
      <c r="Q140" s="0" t="n">
        <v>0</v>
      </c>
      <c r="R140" s="0" t="n">
        <v>1</v>
      </c>
      <c r="S140" s="0" t="n">
        <v>4</v>
      </c>
      <c r="T140" s="0" t="n">
        <v>0</v>
      </c>
      <c r="U140" s="0" t="n">
        <v>0</v>
      </c>
      <c r="V140" s="0" t="n">
        <v>4</v>
      </c>
      <c r="W140" s="0" t="n">
        <v>0</v>
      </c>
      <c r="X140" s="0" t="n">
        <v>0</v>
      </c>
      <c r="Y140" s="0" t="n">
        <v>5</v>
      </c>
      <c r="Z140" s="0" t="n">
        <v>0</v>
      </c>
      <c r="AA140" s="0" t="n">
        <v>0</v>
      </c>
      <c r="AB140" s="0" t="n">
        <v>0</v>
      </c>
      <c r="AC140" s="0" t="n">
        <v>1</v>
      </c>
      <c r="AD140" s="0" t="n">
        <v>0</v>
      </c>
      <c r="AE140" s="0" t="n">
        <v>0</v>
      </c>
      <c r="AF140" s="0" t="n">
        <v>0</v>
      </c>
      <c r="AG140" s="0" t="n">
        <v>0</v>
      </c>
      <c r="AH140" s="0" t="n">
        <v>0</v>
      </c>
      <c r="AI140" s="0" t="n">
        <v>0</v>
      </c>
      <c r="AJ140" s="0" t="n">
        <v>0</v>
      </c>
      <c r="AK140" s="0" t="n">
        <v>0</v>
      </c>
      <c r="AL140" s="0" t="n">
        <v>4</v>
      </c>
      <c r="AM140" s="0" t="n">
        <v>2</v>
      </c>
      <c r="AN140" s="0" t="n">
        <v>4</v>
      </c>
      <c r="AO140" s="0" t="n">
        <v>1</v>
      </c>
      <c r="AP140" s="0" t="n">
        <v>1</v>
      </c>
      <c r="AQ140" s="0" t="n">
        <v>0</v>
      </c>
      <c r="AR140" s="0" t="n">
        <v>0</v>
      </c>
      <c r="AS140" s="0" t="n">
        <v>0</v>
      </c>
      <c r="AT140" s="0" t="n">
        <v>2</v>
      </c>
      <c r="AU140" s="0" t="n">
        <v>0</v>
      </c>
      <c r="AV140" s="0" t="n">
        <v>0</v>
      </c>
      <c r="AW140" s="0" t="n">
        <v>0</v>
      </c>
      <c r="AX140" s="0" t="n">
        <v>0</v>
      </c>
      <c r="AY140" s="0" t="n">
        <v>3</v>
      </c>
      <c r="AZ140" s="0" t="n">
        <v>0</v>
      </c>
      <c r="BA140" s="0" t="n">
        <v>0</v>
      </c>
      <c r="BB140" s="0" t="n">
        <v>1</v>
      </c>
      <c r="BC140" s="0" t="n">
        <v>0</v>
      </c>
      <c r="BD140" s="0" t="n">
        <v>8</v>
      </c>
      <c r="BE140" s="0" t="n">
        <v>0</v>
      </c>
      <c r="BF140" s="0" t="n">
        <v>1</v>
      </c>
      <c r="BG140" s="0" t="n">
        <v>0</v>
      </c>
      <c r="BH140" s="0" t="n">
        <v>0</v>
      </c>
      <c r="BI140" s="0" t="n">
        <v>6</v>
      </c>
      <c r="BJ140" s="0" t="n">
        <v>1</v>
      </c>
      <c r="BK140" s="0" t="n">
        <v>5</v>
      </c>
      <c r="BL140" s="0" t="n">
        <v>3</v>
      </c>
      <c r="BM140" s="0" t="n">
        <v>0</v>
      </c>
      <c r="BN140" s="0" t="n">
        <v>4</v>
      </c>
      <c r="BO140" s="0" t="n">
        <v>1</v>
      </c>
      <c r="BP140" s="0" t="n">
        <v>3</v>
      </c>
      <c r="BQ140" s="0" t="n">
        <v>4</v>
      </c>
      <c r="BR140" s="0" t="n">
        <v>0</v>
      </c>
      <c r="BS140" s="0" t="n">
        <v>3</v>
      </c>
      <c r="BT140" s="0" t="n">
        <v>0</v>
      </c>
      <c r="BU140" s="0" t="n">
        <v>2</v>
      </c>
      <c r="BV140" s="0" t="n">
        <v>0</v>
      </c>
      <c r="BW140" s="0" t="n">
        <v>3</v>
      </c>
      <c r="BX140" s="0" t="n">
        <v>0</v>
      </c>
      <c r="BY140" s="0" t="n">
        <v>1</v>
      </c>
      <c r="BZ140" s="0" t="n">
        <v>5</v>
      </c>
      <c r="CA140" s="0" t="n">
        <v>8</v>
      </c>
      <c r="CB140" s="0" t="n">
        <v>0</v>
      </c>
      <c r="CC140" s="0" t="n">
        <v>0</v>
      </c>
      <c r="CD140" s="0" t="n">
        <v>6</v>
      </c>
      <c r="CE140" s="0" t="n">
        <v>3</v>
      </c>
      <c r="CF140" s="0" t="n">
        <v>0</v>
      </c>
      <c r="CG140" s="0" t="n">
        <v>0</v>
      </c>
      <c r="CH140" s="0" t="n">
        <v>2</v>
      </c>
      <c r="CI140" s="0" t="n">
        <v>0</v>
      </c>
      <c r="CJ140" s="0" t="n">
        <v>0</v>
      </c>
      <c r="CK140" s="0" t="n">
        <v>2</v>
      </c>
      <c r="CL140" s="0" t="n">
        <v>1</v>
      </c>
      <c r="CM140" s="0" t="n">
        <v>2</v>
      </c>
      <c r="CN140" s="0" t="n">
        <v>1</v>
      </c>
      <c r="CO140" s="0" t="n">
        <v>0</v>
      </c>
      <c r="CP140" s="0" t="n">
        <v>1</v>
      </c>
      <c r="CQ140" s="0" t="n">
        <v>2</v>
      </c>
      <c r="CR140" s="0" t="n">
        <v>2</v>
      </c>
      <c r="CS140" s="0" t="n">
        <v>0</v>
      </c>
      <c r="CT140" s="0" t="n">
        <v>2</v>
      </c>
      <c r="CU140" s="0" t="n">
        <v>0</v>
      </c>
      <c r="CV140" s="0" t="n">
        <v>1</v>
      </c>
      <c r="CW140" s="0" t="n">
        <v>1</v>
      </c>
      <c r="CX140" s="0" t="n">
        <v>0</v>
      </c>
      <c r="CY140" s="0" t="n">
        <v>1</v>
      </c>
      <c r="CZ140" s="0" t="n">
        <v>1</v>
      </c>
      <c r="DA140" s="0" t="n">
        <v>2</v>
      </c>
      <c r="DB140" s="0" t="n">
        <v>0</v>
      </c>
      <c r="DC140" s="0" t="n">
        <v>0</v>
      </c>
      <c r="DD140" s="0" t="n">
        <v>0</v>
      </c>
      <c r="DE140" s="0" t="n">
        <v>0</v>
      </c>
      <c r="DF140" s="0" t="n">
        <v>1</v>
      </c>
      <c r="DG140" s="0" t="n">
        <v>2</v>
      </c>
      <c r="DH140" s="0" t="n">
        <v>2</v>
      </c>
      <c r="DI140" s="0" t="n">
        <v>2</v>
      </c>
      <c r="DJ140" s="0" t="n">
        <v>0</v>
      </c>
      <c r="DK140" s="0" t="n">
        <v>0</v>
      </c>
      <c r="DL140" s="0" t="n">
        <v>0</v>
      </c>
      <c r="DM140" s="0" t="n">
        <v>0</v>
      </c>
      <c r="DN140" s="0" t="n">
        <v>0</v>
      </c>
      <c r="DO140" s="0" t="n">
        <v>0</v>
      </c>
      <c r="DP140" s="0" t="n">
        <v>0</v>
      </c>
      <c r="DQ140" s="0" t="n">
        <v>0</v>
      </c>
      <c r="DR140" s="0" t="n">
        <v>0</v>
      </c>
      <c r="DS140" s="0" t="n">
        <v>0</v>
      </c>
      <c r="DT140" s="0" t="n">
        <v>0</v>
      </c>
      <c r="DU140" s="0" t="n">
        <v>0</v>
      </c>
      <c r="DV140" s="0" t="n">
        <v>1</v>
      </c>
      <c r="DW140" s="0" t="n">
        <v>0</v>
      </c>
      <c r="DX140" s="0" t="n">
        <v>5</v>
      </c>
      <c r="DY140" s="0" t="n">
        <v>5</v>
      </c>
      <c r="DZ140" s="0" t="n">
        <v>0</v>
      </c>
      <c r="EA140" s="0" t="n">
        <v>1</v>
      </c>
      <c r="EB140" s="0" t="n">
        <v>0</v>
      </c>
      <c r="EC140" s="0" t="n">
        <v>0</v>
      </c>
      <c r="ED140" s="0" t="n">
        <v>3</v>
      </c>
      <c r="EE140" s="0" t="n">
        <v>6</v>
      </c>
      <c r="EF140" s="0" t="n">
        <v>1</v>
      </c>
      <c r="EG140" s="0" t="n">
        <v>0</v>
      </c>
      <c r="EH140" s="0" t="n">
        <v>2</v>
      </c>
      <c r="EI140" s="0" t="n">
        <v>0</v>
      </c>
      <c r="EJ140" s="0" t="n">
        <v>0</v>
      </c>
      <c r="EK140" s="0" t="n">
        <v>0</v>
      </c>
      <c r="EL140" s="0" t="n">
        <v>1</v>
      </c>
      <c r="EM140" s="0" t="n">
        <v>0</v>
      </c>
      <c r="EN140" s="0" t="n">
        <v>0</v>
      </c>
      <c r="EO140" s="0" t="n">
        <v>0</v>
      </c>
      <c r="EP140" s="0" t="n">
        <v>0</v>
      </c>
      <c r="EQ140" s="0" t="n">
        <v>0</v>
      </c>
      <c r="ER140" s="0" t="n">
        <v>1</v>
      </c>
      <c r="ES140" s="0" t="n">
        <v>3</v>
      </c>
      <c r="ET140" s="0" t="n">
        <v>0</v>
      </c>
      <c r="EU140" s="0" t="n">
        <v>0</v>
      </c>
      <c r="EV140" s="0" t="n">
        <v>3</v>
      </c>
      <c r="EW140" s="0" t="n">
        <v>1</v>
      </c>
      <c r="EX140" s="0" t="n">
        <v>2</v>
      </c>
      <c r="EY140" s="0" t="n">
        <v>1</v>
      </c>
      <c r="EZ140" s="0" t="n">
        <v>1</v>
      </c>
      <c r="FA140" s="0" t="n">
        <v>1</v>
      </c>
      <c r="FB140" s="0" t="n">
        <v>5</v>
      </c>
      <c r="FC140" s="0" t="n">
        <v>4</v>
      </c>
      <c r="FD140" s="0" t="n">
        <v>1</v>
      </c>
      <c r="FE140" s="0" t="n">
        <v>2</v>
      </c>
      <c r="FF140" s="0" t="n">
        <v>0</v>
      </c>
      <c r="FG140" s="0" t="n">
        <v>0</v>
      </c>
      <c r="FH140" s="0" t="n">
        <v>0</v>
      </c>
      <c r="FI140" s="0" t="n">
        <v>1</v>
      </c>
      <c r="FJ140" s="0" t="n">
        <v>0</v>
      </c>
      <c r="FK140" s="0" t="n">
        <v>2</v>
      </c>
      <c r="FL140" s="0" t="n">
        <v>0</v>
      </c>
      <c r="FM140" s="0" t="n">
        <v>0</v>
      </c>
      <c r="FN140" s="0" t="n">
        <v>0</v>
      </c>
      <c r="FO140" s="0" t="n">
        <v>2</v>
      </c>
      <c r="FP140" s="0" t="n">
        <v>0</v>
      </c>
      <c r="FQ140" s="0" t="n">
        <v>1</v>
      </c>
      <c r="FR140" s="0" t="n">
        <v>1</v>
      </c>
      <c r="FS140" s="0" t="n">
        <v>0</v>
      </c>
      <c r="FT140" s="0" t="n">
        <v>0</v>
      </c>
      <c r="FU140" s="0" t="n">
        <v>2</v>
      </c>
      <c r="FV140" s="0" t="n">
        <v>4</v>
      </c>
      <c r="FW140" s="0" t="n">
        <v>7</v>
      </c>
      <c r="FX140" s="0" t="n">
        <v>1</v>
      </c>
      <c r="FY140" s="0" t="n">
        <v>3</v>
      </c>
      <c r="FZ140" s="0" t="n">
        <v>0</v>
      </c>
      <c r="GA140" s="0" t="n">
        <v>0</v>
      </c>
      <c r="GB140" s="0" t="n">
        <v>0</v>
      </c>
      <c r="GC140" s="0" t="n">
        <v>2</v>
      </c>
      <c r="GD140" s="0" t="n">
        <v>6</v>
      </c>
      <c r="GE140" s="0" t="n">
        <v>0</v>
      </c>
      <c r="GF140" s="0" t="n">
        <v>2</v>
      </c>
      <c r="GG140" s="0" t="n">
        <v>0</v>
      </c>
      <c r="GH140" s="0" t="n">
        <v>1</v>
      </c>
      <c r="GI140" s="0" t="n">
        <v>0</v>
      </c>
      <c r="GJ140" s="0" t="n">
        <v>0</v>
      </c>
      <c r="GK140" s="0" t="n">
        <v>0</v>
      </c>
      <c r="GL140" s="0" t="n">
        <v>1</v>
      </c>
      <c r="GM140" s="0" t="n">
        <v>3</v>
      </c>
      <c r="GN140" s="0" t="n">
        <v>0</v>
      </c>
      <c r="GO140" s="0" t="n">
        <v>0</v>
      </c>
      <c r="GP140" s="0" t="n">
        <v>1</v>
      </c>
      <c r="GQ140" s="0" t="n">
        <v>0</v>
      </c>
    </row>
    <row r="141" customFormat="false" ht="12" hidden="false" customHeight="false" outlineLevel="0" collapsed="false">
      <c r="A141" s="0" t="n">
        <v>0</v>
      </c>
      <c r="B141" s="0" t="n">
        <v>0</v>
      </c>
      <c r="C141" s="0" t="n">
        <v>2</v>
      </c>
      <c r="D141" s="0" t="n">
        <v>0</v>
      </c>
      <c r="E141" s="0" t="n">
        <v>1</v>
      </c>
      <c r="F141" s="0" t="n">
        <v>5</v>
      </c>
      <c r="G141" s="0" t="n">
        <v>4</v>
      </c>
      <c r="H141" s="0" t="n">
        <v>0</v>
      </c>
      <c r="I141" s="0" t="n">
        <v>1</v>
      </c>
      <c r="J141" s="0" t="n">
        <v>0</v>
      </c>
      <c r="K141" s="0" t="n">
        <v>3</v>
      </c>
      <c r="L141" s="0" t="n">
        <v>0</v>
      </c>
      <c r="M141" s="0" t="n">
        <v>0</v>
      </c>
      <c r="N141" s="0" t="n">
        <v>0</v>
      </c>
      <c r="O141" s="0" t="n">
        <v>0</v>
      </c>
      <c r="P141" s="0" t="n">
        <v>0</v>
      </c>
      <c r="Q141" s="0" t="n">
        <v>1</v>
      </c>
      <c r="R141" s="0" t="n">
        <v>0</v>
      </c>
      <c r="S141" s="0" t="n">
        <v>1</v>
      </c>
      <c r="T141" s="0" t="n">
        <v>0</v>
      </c>
      <c r="U141" s="0" t="n">
        <v>0</v>
      </c>
      <c r="V141" s="0" t="n">
        <v>1</v>
      </c>
      <c r="W141" s="0" t="n">
        <v>0</v>
      </c>
      <c r="X141" s="0" t="n">
        <v>0</v>
      </c>
      <c r="Y141" s="0" t="n">
        <v>5</v>
      </c>
      <c r="Z141" s="0" t="n">
        <v>1</v>
      </c>
      <c r="AA141" s="0" t="n">
        <v>0</v>
      </c>
      <c r="AB141" s="0" t="n">
        <v>1</v>
      </c>
      <c r="AC141" s="0" t="n">
        <v>1</v>
      </c>
      <c r="AD141" s="0" t="n">
        <v>0</v>
      </c>
      <c r="AE141" s="0" t="n">
        <v>0</v>
      </c>
      <c r="AF141" s="0" t="n">
        <v>0</v>
      </c>
      <c r="AG141" s="0" t="n">
        <v>1</v>
      </c>
      <c r="AH141" s="0" t="n">
        <v>2</v>
      </c>
      <c r="AI141" s="0" t="n">
        <v>1</v>
      </c>
      <c r="AJ141" s="0" t="n">
        <v>1</v>
      </c>
      <c r="AK141" s="0" t="n">
        <v>0</v>
      </c>
      <c r="AL141" s="0" t="n">
        <v>2</v>
      </c>
      <c r="AM141" s="0" t="n">
        <v>5</v>
      </c>
      <c r="AN141" s="0" t="n">
        <v>4</v>
      </c>
      <c r="AO141" s="0" t="n">
        <v>1</v>
      </c>
      <c r="AP141" s="0" t="n">
        <v>1</v>
      </c>
      <c r="AQ141" s="0" t="n">
        <v>1</v>
      </c>
      <c r="AR141" s="0" t="n">
        <v>0</v>
      </c>
      <c r="AS141" s="0" t="n">
        <v>1</v>
      </c>
      <c r="AT141" s="0" t="n">
        <v>0</v>
      </c>
      <c r="AU141" s="0" t="n">
        <v>1</v>
      </c>
      <c r="AV141" s="0" t="n">
        <v>0</v>
      </c>
      <c r="AW141" s="0" t="n">
        <v>1</v>
      </c>
      <c r="AX141" s="0" t="n">
        <v>2</v>
      </c>
      <c r="AY141" s="0" t="n">
        <v>2</v>
      </c>
      <c r="AZ141" s="0" t="n">
        <v>1</v>
      </c>
      <c r="BA141" s="0" t="n">
        <v>0</v>
      </c>
      <c r="BB141" s="0" t="n">
        <v>4</v>
      </c>
      <c r="BC141" s="0" t="n">
        <v>0</v>
      </c>
      <c r="BD141" s="0" t="n">
        <v>5</v>
      </c>
      <c r="BE141" s="0" t="n">
        <v>0</v>
      </c>
      <c r="BF141" s="0" t="n">
        <v>0</v>
      </c>
      <c r="BG141" s="0" t="n">
        <v>0</v>
      </c>
      <c r="BH141" s="0" t="n">
        <v>0</v>
      </c>
      <c r="BI141" s="0" t="n">
        <v>5</v>
      </c>
      <c r="BJ141" s="0" t="n">
        <v>1</v>
      </c>
      <c r="BK141" s="0" t="n">
        <v>8</v>
      </c>
      <c r="BL141" s="0" t="n">
        <v>0</v>
      </c>
      <c r="BM141" s="0" t="n">
        <v>1</v>
      </c>
      <c r="BN141" s="0" t="n">
        <v>1</v>
      </c>
      <c r="BO141" s="0" t="n">
        <v>0</v>
      </c>
      <c r="BP141" s="0" t="n">
        <v>1</v>
      </c>
      <c r="BQ141" s="0" t="n">
        <v>2</v>
      </c>
      <c r="BR141" s="0" t="n">
        <v>0</v>
      </c>
      <c r="BS141" s="0" t="n">
        <v>1</v>
      </c>
      <c r="BT141" s="0" t="n">
        <v>0</v>
      </c>
      <c r="BU141" s="0" t="n">
        <v>2</v>
      </c>
      <c r="BV141" s="0" t="n">
        <v>2</v>
      </c>
      <c r="BW141" s="0" t="n">
        <v>2</v>
      </c>
      <c r="BX141" s="0" t="n">
        <v>0</v>
      </c>
      <c r="BY141" s="0" t="n">
        <v>4</v>
      </c>
      <c r="BZ141" s="0" t="n">
        <v>9</v>
      </c>
      <c r="CA141" s="0" t="n">
        <v>7</v>
      </c>
      <c r="CB141" s="0" t="n">
        <v>0</v>
      </c>
      <c r="CC141" s="0" t="n">
        <v>0</v>
      </c>
      <c r="CD141" s="0" t="n">
        <v>4</v>
      </c>
      <c r="CE141" s="0" t="n">
        <v>1</v>
      </c>
      <c r="CF141" s="0" t="n">
        <v>1</v>
      </c>
      <c r="CG141" s="0" t="n">
        <v>0</v>
      </c>
      <c r="CH141" s="0" t="n">
        <v>2</v>
      </c>
      <c r="CI141" s="0" t="n">
        <v>0</v>
      </c>
      <c r="CJ141" s="0" t="n">
        <v>1</v>
      </c>
      <c r="CK141" s="0" t="n">
        <v>3</v>
      </c>
      <c r="CL141" s="0" t="n">
        <v>1</v>
      </c>
      <c r="CM141" s="0" t="n">
        <v>1</v>
      </c>
      <c r="CN141" s="0" t="n">
        <v>3</v>
      </c>
      <c r="CO141" s="0" t="n">
        <v>0</v>
      </c>
      <c r="CP141" s="0" t="n">
        <v>0</v>
      </c>
      <c r="CQ141" s="0" t="n">
        <v>3</v>
      </c>
      <c r="CR141" s="0" t="n">
        <v>0</v>
      </c>
      <c r="CS141" s="0" t="n">
        <v>0</v>
      </c>
      <c r="CT141" s="0" t="n">
        <v>2</v>
      </c>
      <c r="CU141" s="0" t="n">
        <v>0</v>
      </c>
      <c r="CV141" s="0" t="n">
        <v>0</v>
      </c>
      <c r="CW141" s="0" t="n">
        <v>1</v>
      </c>
      <c r="CX141" s="0" t="n">
        <v>0</v>
      </c>
      <c r="CY141" s="0" t="n">
        <v>1</v>
      </c>
      <c r="CZ141" s="0" t="n">
        <v>0</v>
      </c>
      <c r="DA141" s="0" t="n">
        <v>2</v>
      </c>
      <c r="DB141" s="0" t="n">
        <v>0</v>
      </c>
      <c r="DC141" s="0" t="n">
        <v>0</v>
      </c>
      <c r="DD141" s="0" t="n">
        <v>0</v>
      </c>
      <c r="DE141" s="0" t="n">
        <v>0</v>
      </c>
      <c r="DF141" s="0" t="n">
        <v>1</v>
      </c>
      <c r="DG141" s="0" t="n">
        <v>1</v>
      </c>
      <c r="DH141" s="0" t="n">
        <v>0</v>
      </c>
      <c r="DI141" s="0" t="n">
        <v>0</v>
      </c>
      <c r="DJ141" s="0" t="n">
        <v>0</v>
      </c>
      <c r="DK141" s="0" t="n">
        <v>0</v>
      </c>
      <c r="DL141" s="0" t="n">
        <v>1</v>
      </c>
      <c r="DM141" s="0" t="n">
        <v>0</v>
      </c>
      <c r="DN141" s="0" t="n">
        <v>0</v>
      </c>
      <c r="DO141" s="0" t="n">
        <v>1</v>
      </c>
      <c r="DP141" s="0" t="n">
        <v>0</v>
      </c>
      <c r="DQ141" s="0" t="n">
        <v>0</v>
      </c>
      <c r="DR141" s="0" t="n">
        <v>0</v>
      </c>
      <c r="DS141" s="0" t="n">
        <v>4</v>
      </c>
      <c r="DT141" s="0" t="n">
        <v>0</v>
      </c>
      <c r="DU141" s="0" t="n">
        <v>0</v>
      </c>
      <c r="DV141" s="0" t="n">
        <v>0</v>
      </c>
      <c r="DW141" s="0" t="n">
        <v>0</v>
      </c>
      <c r="DX141" s="0" t="n">
        <v>9</v>
      </c>
      <c r="DY141" s="0" t="n">
        <v>0</v>
      </c>
      <c r="DZ141" s="0" t="n">
        <v>0</v>
      </c>
      <c r="EA141" s="0" t="n">
        <v>0</v>
      </c>
      <c r="EB141" s="0" t="n">
        <v>2</v>
      </c>
      <c r="EC141" s="0" t="n">
        <v>0</v>
      </c>
      <c r="ED141" s="0" t="n">
        <v>0</v>
      </c>
      <c r="EE141" s="0" t="n">
        <v>0</v>
      </c>
      <c r="EF141" s="0" t="n">
        <v>2</v>
      </c>
      <c r="EG141" s="0" t="n">
        <v>0</v>
      </c>
      <c r="EH141" s="0" t="n">
        <v>2</v>
      </c>
      <c r="EI141" s="0" t="n">
        <v>0</v>
      </c>
      <c r="EJ141" s="0" t="n">
        <v>0</v>
      </c>
      <c r="EK141" s="0" t="n">
        <v>0</v>
      </c>
      <c r="EL141" s="0" t="n">
        <v>1</v>
      </c>
      <c r="EM141" s="0" t="n">
        <v>0</v>
      </c>
      <c r="EN141" s="0" t="n">
        <v>0</v>
      </c>
      <c r="EO141" s="0" t="n">
        <v>1</v>
      </c>
      <c r="EP141" s="0" t="n">
        <v>0</v>
      </c>
      <c r="EQ141" s="0" t="n">
        <v>3</v>
      </c>
      <c r="ER141" s="0" t="n">
        <v>1</v>
      </c>
      <c r="ES141" s="0" t="n">
        <v>3</v>
      </c>
      <c r="ET141" s="0" t="n">
        <v>0</v>
      </c>
      <c r="EU141" s="0" t="n">
        <v>0</v>
      </c>
      <c r="EV141" s="0" t="n">
        <v>5</v>
      </c>
      <c r="EW141" s="0" t="n">
        <v>1</v>
      </c>
      <c r="EX141" s="0" t="n">
        <v>5</v>
      </c>
      <c r="EY141" s="0" t="n">
        <v>1</v>
      </c>
      <c r="EZ141" s="0" t="n">
        <v>1</v>
      </c>
      <c r="FA141" s="0" t="n">
        <v>1</v>
      </c>
      <c r="FB141" s="0" t="n">
        <v>5</v>
      </c>
      <c r="FC141" s="0" t="n">
        <v>3</v>
      </c>
      <c r="FD141" s="0" t="n">
        <v>3</v>
      </c>
      <c r="FE141" s="0" t="n">
        <v>2</v>
      </c>
      <c r="FF141" s="0" t="n">
        <v>0</v>
      </c>
      <c r="FG141" s="0" t="n">
        <v>0</v>
      </c>
      <c r="FH141" s="0" t="n">
        <v>0</v>
      </c>
      <c r="FI141" s="0" t="n">
        <v>0</v>
      </c>
      <c r="FJ141" s="0" t="n">
        <v>2</v>
      </c>
      <c r="FK141" s="0" t="n">
        <v>2</v>
      </c>
      <c r="FL141" s="0" t="n">
        <v>1</v>
      </c>
      <c r="FM141" s="0" t="n">
        <v>0</v>
      </c>
      <c r="FN141" s="0" t="n">
        <v>0</v>
      </c>
      <c r="FO141" s="0" t="n">
        <v>0</v>
      </c>
      <c r="FP141" s="0" t="n">
        <v>0</v>
      </c>
      <c r="FQ141" s="0" t="n">
        <v>1</v>
      </c>
      <c r="FR141" s="0" t="n">
        <v>0</v>
      </c>
      <c r="FS141" s="0" t="n">
        <v>0</v>
      </c>
      <c r="FT141" s="0" t="n">
        <v>0</v>
      </c>
      <c r="FU141" s="0" t="n">
        <v>0</v>
      </c>
      <c r="FV141" s="0" t="n">
        <v>1</v>
      </c>
      <c r="FW141" s="0" t="n">
        <v>1</v>
      </c>
      <c r="FX141" s="0" t="n">
        <v>0</v>
      </c>
      <c r="FY141" s="0" t="n">
        <v>2</v>
      </c>
      <c r="FZ141" s="0" t="n">
        <v>1</v>
      </c>
      <c r="GA141" s="0" t="n">
        <v>0</v>
      </c>
      <c r="GB141" s="0" t="n">
        <v>0</v>
      </c>
      <c r="GC141" s="0" t="n">
        <v>1</v>
      </c>
      <c r="GD141" s="0" t="n">
        <v>4</v>
      </c>
      <c r="GE141" s="0" t="n">
        <v>0</v>
      </c>
      <c r="GF141" s="0" t="n">
        <v>2</v>
      </c>
      <c r="GG141" s="0" t="n">
        <v>1</v>
      </c>
      <c r="GH141" s="0" t="n">
        <v>1</v>
      </c>
      <c r="GI141" s="0" t="n">
        <v>0</v>
      </c>
      <c r="GJ141" s="0" t="n">
        <v>0</v>
      </c>
      <c r="GK141" s="0" t="n">
        <v>0</v>
      </c>
      <c r="GL141" s="0" t="n">
        <v>2</v>
      </c>
      <c r="GM141" s="0" t="n">
        <v>2</v>
      </c>
      <c r="GN141" s="0" t="n">
        <v>1</v>
      </c>
      <c r="GO141" s="0" t="n">
        <v>2</v>
      </c>
      <c r="GP141" s="0" t="n">
        <v>0</v>
      </c>
      <c r="GQ141" s="0" t="n">
        <v>0</v>
      </c>
    </row>
    <row r="142" customFormat="false" ht="12" hidden="false" customHeight="false" outlineLevel="0" collapsed="false">
      <c r="A142" s="0" t="n">
        <v>0</v>
      </c>
      <c r="B142" s="0" t="n">
        <v>0</v>
      </c>
      <c r="C142" s="0" t="n">
        <v>1</v>
      </c>
      <c r="D142" s="0" t="n">
        <v>0</v>
      </c>
      <c r="E142" s="0" t="n">
        <v>0</v>
      </c>
      <c r="F142" s="0" t="n">
        <v>4</v>
      </c>
      <c r="G142" s="0" t="n">
        <v>4</v>
      </c>
      <c r="H142" s="0" t="n">
        <v>0</v>
      </c>
      <c r="I142" s="0" t="n">
        <v>1</v>
      </c>
      <c r="J142" s="0" t="n">
        <v>0</v>
      </c>
      <c r="K142" s="0" t="n">
        <v>2</v>
      </c>
      <c r="L142" s="0" t="n">
        <v>0</v>
      </c>
      <c r="M142" s="0" t="n">
        <v>0</v>
      </c>
      <c r="N142" s="0" t="n">
        <v>0</v>
      </c>
      <c r="O142" s="0" t="n">
        <v>0</v>
      </c>
      <c r="P142" s="0" t="n">
        <v>0</v>
      </c>
      <c r="Q142" s="0" t="n">
        <v>1</v>
      </c>
      <c r="R142" s="0" t="n">
        <v>0</v>
      </c>
      <c r="S142" s="0" t="n">
        <v>1</v>
      </c>
      <c r="T142" s="0" t="n">
        <v>0</v>
      </c>
      <c r="U142" s="0" t="n">
        <v>0</v>
      </c>
      <c r="V142" s="0" t="n">
        <v>1</v>
      </c>
      <c r="W142" s="0" t="n">
        <v>0</v>
      </c>
      <c r="X142" s="0" t="n">
        <v>0</v>
      </c>
      <c r="Y142" s="0" t="n">
        <v>3</v>
      </c>
      <c r="Z142" s="0" t="n">
        <v>0</v>
      </c>
      <c r="AA142" s="0" t="n">
        <v>0</v>
      </c>
      <c r="AB142" s="0" t="n">
        <v>1</v>
      </c>
      <c r="AC142" s="0" t="n">
        <v>0</v>
      </c>
      <c r="AD142" s="0" t="n">
        <v>0</v>
      </c>
      <c r="AE142" s="0" t="n">
        <v>0</v>
      </c>
      <c r="AF142" s="0" t="n">
        <v>0</v>
      </c>
      <c r="AG142" s="0" t="n">
        <v>0</v>
      </c>
      <c r="AH142" s="0" t="n">
        <v>1</v>
      </c>
      <c r="AI142" s="0" t="n">
        <v>0</v>
      </c>
      <c r="AJ142" s="0" t="n">
        <v>1</v>
      </c>
      <c r="AK142" s="0" t="n">
        <v>0</v>
      </c>
      <c r="AL142" s="0" t="n">
        <v>1</v>
      </c>
      <c r="AM142" s="0" t="n">
        <v>4</v>
      </c>
      <c r="AN142" s="0" t="n">
        <v>4</v>
      </c>
      <c r="AO142" s="0" t="n">
        <v>0</v>
      </c>
      <c r="AP142" s="0" t="n">
        <v>1</v>
      </c>
      <c r="AQ142" s="0" t="n">
        <v>1</v>
      </c>
      <c r="AR142" s="0" t="n">
        <v>0</v>
      </c>
      <c r="AS142" s="0" t="n">
        <v>1</v>
      </c>
      <c r="AT142" s="0" t="n">
        <v>0</v>
      </c>
      <c r="AU142" s="0" t="n">
        <v>1</v>
      </c>
      <c r="AV142" s="0" t="n">
        <v>0</v>
      </c>
      <c r="AW142" s="0" t="n">
        <v>0</v>
      </c>
      <c r="AX142" s="0" t="n">
        <v>0</v>
      </c>
      <c r="AY142" s="0" t="n">
        <v>1</v>
      </c>
      <c r="AZ142" s="0" t="n">
        <v>0</v>
      </c>
      <c r="BA142" s="0" t="n">
        <v>0</v>
      </c>
      <c r="BB142" s="0" t="n">
        <v>2</v>
      </c>
      <c r="BC142" s="0" t="n">
        <v>0</v>
      </c>
      <c r="BD142" s="0" t="n">
        <v>4</v>
      </c>
      <c r="BE142" s="0" t="n">
        <v>0</v>
      </c>
      <c r="BF142" s="0" t="n">
        <v>0</v>
      </c>
      <c r="BG142" s="0" t="n">
        <v>0</v>
      </c>
      <c r="BH142" s="0" t="n">
        <v>0</v>
      </c>
      <c r="BI142" s="0" t="n">
        <v>4</v>
      </c>
      <c r="BJ142" s="0" t="n">
        <v>1</v>
      </c>
      <c r="BK142" s="0" t="n">
        <v>4</v>
      </c>
      <c r="BL142" s="0" t="n">
        <v>0</v>
      </c>
      <c r="BM142" s="0" t="n">
        <v>0</v>
      </c>
      <c r="BN142" s="0" t="n">
        <v>0</v>
      </c>
      <c r="BO142" s="0" t="n">
        <v>0</v>
      </c>
      <c r="BP142" s="0" t="n">
        <v>0</v>
      </c>
      <c r="BQ142" s="0" t="n">
        <v>0</v>
      </c>
      <c r="BR142" s="0" t="n">
        <v>0</v>
      </c>
      <c r="BS142" s="0" t="n">
        <v>0</v>
      </c>
      <c r="BT142" s="0" t="n">
        <v>0</v>
      </c>
      <c r="BU142" s="0" t="n">
        <v>0</v>
      </c>
      <c r="BV142" s="0" t="n">
        <v>1</v>
      </c>
      <c r="BW142" s="0" t="n">
        <v>2</v>
      </c>
      <c r="BX142" s="0" t="n">
        <v>0</v>
      </c>
      <c r="BY142" s="0" t="n">
        <v>3</v>
      </c>
      <c r="BZ142" s="0" t="n">
        <v>9</v>
      </c>
      <c r="CA142" s="0" t="n">
        <v>7</v>
      </c>
      <c r="CB142" s="0" t="n">
        <v>0</v>
      </c>
      <c r="CC142" s="0" t="n">
        <v>0</v>
      </c>
      <c r="CD142" s="0" t="n">
        <v>4</v>
      </c>
      <c r="CE142" s="0" t="n">
        <v>1</v>
      </c>
      <c r="CF142" s="0" t="n">
        <v>0</v>
      </c>
      <c r="CG142" s="0" t="n">
        <v>0</v>
      </c>
      <c r="CH142" s="0" t="n">
        <v>1</v>
      </c>
      <c r="CI142" s="0" t="n">
        <v>0</v>
      </c>
      <c r="CJ142" s="0" t="n">
        <v>0</v>
      </c>
      <c r="CK142" s="0" t="n">
        <v>1</v>
      </c>
      <c r="CL142" s="0" t="n">
        <v>0</v>
      </c>
      <c r="CM142" s="0" t="n">
        <v>0</v>
      </c>
      <c r="CN142" s="0" t="n">
        <v>1</v>
      </c>
      <c r="CO142" s="0" t="n">
        <v>0</v>
      </c>
      <c r="CP142" s="0" t="n">
        <v>0</v>
      </c>
      <c r="CQ142" s="0" t="n">
        <v>0</v>
      </c>
      <c r="CR142" s="0" t="n">
        <v>0</v>
      </c>
      <c r="CS142" s="0" t="n">
        <v>0</v>
      </c>
      <c r="CT142" s="0" t="n">
        <v>2</v>
      </c>
      <c r="CU142" s="0" t="n">
        <v>0</v>
      </c>
      <c r="CV142" s="0" t="n">
        <v>0</v>
      </c>
      <c r="CW142" s="0" t="n">
        <v>0</v>
      </c>
      <c r="CX142" s="0" t="n">
        <v>0</v>
      </c>
      <c r="CY142" s="0" t="n">
        <v>1</v>
      </c>
      <c r="CZ142" s="0" t="n">
        <v>0</v>
      </c>
      <c r="DA142" s="0" t="n">
        <v>1</v>
      </c>
      <c r="DB142" s="0" t="n">
        <v>0</v>
      </c>
      <c r="DC142" s="0" t="n">
        <v>0</v>
      </c>
      <c r="DD142" s="0" t="n">
        <v>0</v>
      </c>
      <c r="DE142" s="0" t="n">
        <v>0</v>
      </c>
      <c r="DF142" s="0" t="n">
        <v>0</v>
      </c>
      <c r="DG142" s="0" t="n">
        <v>1</v>
      </c>
      <c r="DH142" s="0" t="n">
        <v>0</v>
      </c>
      <c r="DI142" s="0" t="n">
        <v>0</v>
      </c>
      <c r="DJ142" s="0" t="n">
        <v>0</v>
      </c>
      <c r="DK142" s="0" t="n">
        <v>0</v>
      </c>
      <c r="DL142" s="0" t="n">
        <v>1</v>
      </c>
      <c r="DM142" s="0" t="n">
        <v>0</v>
      </c>
      <c r="DN142" s="0" t="n">
        <v>0</v>
      </c>
      <c r="DO142" s="0" t="n">
        <v>1</v>
      </c>
      <c r="DP142" s="0" t="n">
        <v>0</v>
      </c>
      <c r="DQ142" s="0" t="n">
        <v>0</v>
      </c>
      <c r="DR142" s="0" t="n">
        <v>0</v>
      </c>
      <c r="DS142" s="0" t="n">
        <v>4</v>
      </c>
      <c r="DT142" s="0" t="n">
        <v>0</v>
      </c>
      <c r="DU142" s="0" t="n">
        <v>0</v>
      </c>
      <c r="DV142" s="0" t="n">
        <v>0</v>
      </c>
      <c r="DW142" s="0" t="n">
        <v>0</v>
      </c>
      <c r="DX142" s="0" t="n">
        <v>0</v>
      </c>
      <c r="DY142" s="0" t="n">
        <v>0</v>
      </c>
      <c r="DZ142" s="0" t="n">
        <v>0</v>
      </c>
      <c r="EA142" s="0" t="n">
        <v>0</v>
      </c>
      <c r="EB142" s="0" t="n">
        <v>1</v>
      </c>
      <c r="EC142" s="0" t="n">
        <v>0</v>
      </c>
      <c r="ED142" s="0" t="n">
        <v>0</v>
      </c>
      <c r="EE142" s="0" t="n">
        <v>0</v>
      </c>
      <c r="EF142" s="0" t="n">
        <v>0</v>
      </c>
      <c r="EG142" s="0" t="n">
        <v>0</v>
      </c>
      <c r="EH142" s="0" t="n">
        <v>1</v>
      </c>
      <c r="EI142" s="0" t="n">
        <v>0</v>
      </c>
      <c r="EJ142" s="0" t="n">
        <v>0</v>
      </c>
      <c r="EK142" s="0" t="n">
        <v>0</v>
      </c>
      <c r="EL142" s="0" t="n">
        <v>0</v>
      </c>
      <c r="EM142" s="0" t="n">
        <v>0</v>
      </c>
      <c r="EN142" s="0" t="n">
        <v>0</v>
      </c>
      <c r="EO142" s="0" t="n">
        <v>0</v>
      </c>
      <c r="EP142" s="0" t="n">
        <v>0</v>
      </c>
      <c r="EQ142" s="0" t="n">
        <v>0</v>
      </c>
      <c r="ER142" s="0" t="n">
        <v>0</v>
      </c>
      <c r="ES142" s="0" t="n">
        <v>1</v>
      </c>
      <c r="ET142" s="0" t="n">
        <v>0</v>
      </c>
      <c r="EU142" s="0" t="n">
        <v>0</v>
      </c>
      <c r="EV142" s="0" t="n">
        <v>5</v>
      </c>
      <c r="EW142" s="0" t="n">
        <v>1</v>
      </c>
      <c r="EX142" s="0" t="n">
        <v>5</v>
      </c>
      <c r="EY142" s="0" t="n">
        <v>0</v>
      </c>
      <c r="EZ142" s="0" t="n">
        <v>1</v>
      </c>
      <c r="FA142" s="0" t="n">
        <v>1</v>
      </c>
      <c r="FB142" s="0" t="n">
        <v>0</v>
      </c>
      <c r="FC142" s="0" t="n">
        <v>2</v>
      </c>
      <c r="FD142" s="0" t="n">
        <v>2</v>
      </c>
      <c r="FE142" s="0" t="n">
        <v>1</v>
      </c>
      <c r="FF142" s="0" t="n">
        <v>0</v>
      </c>
      <c r="FG142" s="0" t="n">
        <v>0</v>
      </c>
      <c r="FH142" s="0" t="n">
        <v>0</v>
      </c>
      <c r="FI142" s="0" t="n">
        <v>0</v>
      </c>
      <c r="FJ142" s="0" t="n">
        <v>1</v>
      </c>
      <c r="FK142" s="0" t="n">
        <v>1</v>
      </c>
      <c r="FL142" s="0" t="n">
        <v>1</v>
      </c>
      <c r="FM142" s="0" t="n">
        <v>0</v>
      </c>
      <c r="FN142" s="0" t="n">
        <v>0</v>
      </c>
      <c r="FO142" s="0" t="n">
        <v>0</v>
      </c>
      <c r="FP142" s="0" t="n">
        <v>0</v>
      </c>
      <c r="FQ142" s="0" t="n">
        <v>1</v>
      </c>
      <c r="FR142" s="0" t="n">
        <v>0</v>
      </c>
      <c r="FS142" s="0" t="n">
        <v>0</v>
      </c>
      <c r="FT142" s="0" t="n">
        <v>0</v>
      </c>
      <c r="FU142" s="0" t="n">
        <v>0</v>
      </c>
      <c r="FV142" s="0" t="n">
        <v>0</v>
      </c>
      <c r="FW142" s="0" t="n">
        <v>0</v>
      </c>
      <c r="FX142" s="0" t="n">
        <v>0</v>
      </c>
      <c r="FY142" s="0" t="n">
        <v>0</v>
      </c>
      <c r="FZ142" s="0" t="n">
        <v>0</v>
      </c>
      <c r="GA142" s="0" t="n">
        <v>0</v>
      </c>
      <c r="GB142" s="0" t="n">
        <v>0</v>
      </c>
      <c r="GC142" s="0" t="n">
        <v>1</v>
      </c>
      <c r="GD142" s="0" t="n">
        <v>3</v>
      </c>
      <c r="GE142" s="0" t="n">
        <v>0</v>
      </c>
      <c r="GF142" s="0" t="n">
        <v>0</v>
      </c>
      <c r="GG142" s="0" t="n">
        <v>0</v>
      </c>
      <c r="GH142" s="0" t="n">
        <v>0</v>
      </c>
      <c r="GI142" s="0" t="n">
        <v>0</v>
      </c>
      <c r="GJ142" s="0" t="n">
        <v>0</v>
      </c>
      <c r="GK142" s="0" t="n">
        <v>0</v>
      </c>
      <c r="GL142" s="0" t="n">
        <v>0</v>
      </c>
      <c r="GM142" s="0" t="n">
        <v>1</v>
      </c>
      <c r="GN142" s="0" t="n">
        <v>1</v>
      </c>
      <c r="GO142" s="0" t="n">
        <v>1</v>
      </c>
      <c r="GP142" s="0" t="n">
        <v>0</v>
      </c>
      <c r="GQ142" s="0" t="n">
        <v>0</v>
      </c>
    </row>
    <row r="143" customFormat="false" ht="12" hidden="false" customHeight="false" outlineLevel="0" collapsed="false">
      <c r="A143" s="0" t="n">
        <v>0</v>
      </c>
      <c r="B143" s="0" t="n">
        <v>0</v>
      </c>
      <c r="C143" s="0" t="n">
        <v>0</v>
      </c>
      <c r="D143" s="0" t="n">
        <v>0</v>
      </c>
      <c r="E143" s="0" t="n">
        <v>0</v>
      </c>
      <c r="F143" s="0" t="n">
        <v>2</v>
      </c>
      <c r="G143" s="0" t="n">
        <v>3</v>
      </c>
      <c r="H143" s="0" t="n">
        <v>0</v>
      </c>
      <c r="I143" s="0" t="n">
        <v>0</v>
      </c>
      <c r="J143" s="0" t="n">
        <v>0</v>
      </c>
      <c r="K143" s="0" t="n">
        <v>1</v>
      </c>
      <c r="L143" s="0" t="n">
        <v>0</v>
      </c>
      <c r="M143" s="0" t="n">
        <v>0</v>
      </c>
      <c r="N143" s="0" t="n">
        <v>0</v>
      </c>
      <c r="O143" s="0" t="n">
        <v>0</v>
      </c>
      <c r="P143" s="0" t="n">
        <v>0</v>
      </c>
      <c r="Q143" s="0" t="n">
        <v>0</v>
      </c>
      <c r="R143" s="0" t="n">
        <v>0</v>
      </c>
      <c r="S143" s="0" t="n">
        <v>1</v>
      </c>
      <c r="T143" s="0" t="n">
        <v>0</v>
      </c>
      <c r="U143" s="0" t="n">
        <v>0</v>
      </c>
      <c r="V143" s="0" t="n">
        <v>0</v>
      </c>
      <c r="W143" s="0" t="n">
        <v>0</v>
      </c>
      <c r="X143" s="0" t="n">
        <v>0</v>
      </c>
      <c r="Y143" s="0" t="n">
        <v>0</v>
      </c>
      <c r="Z143" s="0" t="n">
        <v>0</v>
      </c>
      <c r="AA143" s="0" t="n">
        <v>0</v>
      </c>
      <c r="AB143" s="0" t="n">
        <v>0</v>
      </c>
      <c r="AC143" s="0" t="n">
        <v>0</v>
      </c>
      <c r="AD143" s="0" t="n">
        <v>0</v>
      </c>
      <c r="AE143" s="0" t="n">
        <v>0</v>
      </c>
      <c r="AF143" s="0" t="n">
        <v>0</v>
      </c>
      <c r="AG143" s="0" t="n">
        <v>0</v>
      </c>
      <c r="AH143" s="0" t="n">
        <v>0</v>
      </c>
      <c r="AI143" s="0" t="n">
        <v>0</v>
      </c>
      <c r="AJ143" s="0" t="n">
        <v>0</v>
      </c>
      <c r="AK143" s="0" t="n">
        <v>0</v>
      </c>
      <c r="AL143" s="0" t="n">
        <v>0</v>
      </c>
      <c r="AM143" s="0" t="n">
        <v>0</v>
      </c>
      <c r="AN143" s="0" t="n">
        <v>2</v>
      </c>
      <c r="AO143" s="0" t="n">
        <v>0</v>
      </c>
      <c r="AP143" s="0" t="n">
        <v>0</v>
      </c>
      <c r="AQ143" s="0" t="n">
        <v>0</v>
      </c>
      <c r="AR143" s="0" t="n">
        <v>0</v>
      </c>
      <c r="AS143" s="0" t="n">
        <v>0</v>
      </c>
      <c r="AT143" s="0" t="n">
        <v>0</v>
      </c>
      <c r="AU143" s="0" t="n">
        <v>1</v>
      </c>
      <c r="AV143" s="0" t="n">
        <v>0</v>
      </c>
      <c r="AW143" s="0" t="n">
        <v>0</v>
      </c>
      <c r="AX143" s="0" t="n">
        <v>0</v>
      </c>
      <c r="AY143" s="0" t="n">
        <v>0</v>
      </c>
      <c r="AZ143" s="0" t="n">
        <v>0</v>
      </c>
      <c r="BA143" s="0" t="n">
        <v>0</v>
      </c>
      <c r="BB143" s="0" t="n">
        <v>0</v>
      </c>
      <c r="BC143" s="0" t="n">
        <v>0</v>
      </c>
      <c r="BD143" s="0" t="n">
        <v>1</v>
      </c>
      <c r="BE143" s="0" t="n">
        <v>0</v>
      </c>
      <c r="BF143" s="0" t="n">
        <v>0</v>
      </c>
      <c r="BG143" s="0" t="n">
        <v>0</v>
      </c>
      <c r="BH143" s="0" t="n">
        <v>0</v>
      </c>
      <c r="BI143" s="0" t="n">
        <v>1</v>
      </c>
      <c r="BJ143" s="0" t="n">
        <v>0</v>
      </c>
      <c r="BK143" s="0" t="n">
        <v>1</v>
      </c>
      <c r="BL143" s="0" t="n">
        <v>0</v>
      </c>
      <c r="BM143" s="0" t="n">
        <v>0</v>
      </c>
      <c r="BN143" s="0" t="n">
        <v>0</v>
      </c>
      <c r="BO143" s="0" t="n">
        <v>0</v>
      </c>
      <c r="BP143" s="0" t="n">
        <v>0</v>
      </c>
      <c r="BQ143" s="0" t="n">
        <v>0</v>
      </c>
      <c r="BR143" s="0" t="n">
        <v>0</v>
      </c>
      <c r="BS143" s="0" t="n">
        <v>0</v>
      </c>
      <c r="BT143" s="0" t="n">
        <v>0</v>
      </c>
      <c r="BU143" s="0" t="n">
        <v>0</v>
      </c>
      <c r="BV143" s="0" t="n">
        <v>0</v>
      </c>
      <c r="BW143" s="0" t="n">
        <v>1</v>
      </c>
      <c r="BX143" s="0" t="n">
        <v>0</v>
      </c>
      <c r="BY143" s="0" t="n">
        <v>0</v>
      </c>
      <c r="BZ143" s="0" t="n">
        <v>4</v>
      </c>
      <c r="CA143" s="0" t="n">
        <v>0</v>
      </c>
      <c r="CB143" s="0" t="n">
        <v>0</v>
      </c>
      <c r="CC143" s="0" t="n">
        <v>0</v>
      </c>
      <c r="CD143" s="0" t="n">
        <v>2</v>
      </c>
      <c r="CE143" s="0" t="n">
        <v>1</v>
      </c>
      <c r="CF143" s="0" t="n">
        <v>0</v>
      </c>
      <c r="CG143" s="0" t="n">
        <v>0</v>
      </c>
      <c r="CH143" s="0" t="n">
        <v>0</v>
      </c>
      <c r="CI143" s="0" t="n">
        <v>0</v>
      </c>
      <c r="CJ143" s="0" t="n">
        <v>0</v>
      </c>
      <c r="CK143" s="0" t="n">
        <v>0</v>
      </c>
      <c r="CL143" s="0" t="n">
        <v>0</v>
      </c>
      <c r="CM143" s="0" t="n">
        <v>0</v>
      </c>
      <c r="CN143" s="0" t="n">
        <v>0</v>
      </c>
      <c r="CO143" s="0" t="n">
        <v>0</v>
      </c>
      <c r="CP143" s="0" t="n">
        <v>0</v>
      </c>
      <c r="CQ143" s="0" t="n">
        <v>0</v>
      </c>
      <c r="CR143" s="0" t="n">
        <v>0</v>
      </c>
      <c r="CS143" s="0" t="n">
        <v>0</v>
      </c>
      <c r="CT143" s="0" t="n">
        <v>0</v>
      </c>
      <c r="CU143" s="0" t="n">
        <v>0</v>
      </c>
      <c r="CV143" s="0" t="n">
        <v>0</v>
      </c>
      <c r="CW143" s="0" t="n">
        <v>0</v>
      </c>
      <c r="CX143" s="0" t="n">
        <v>0</v>
      </c>
      <c r="CY143" s="0" t="n">
        <v>0</v>
      </c>
      <c r="CZ143" s="0" t="n">
        <v>0</v>
      </c>
      <c r="DA143" s="0" t="n">
        <v>0</v>
      </c>
      <c r="DB143" s="0" t="n">
        <v>0</v>
      </c>
      <c r="DC143" s="0" t="n">
        <v>0</v>
      </c>
      <c r="DD143" s="0" t="n">
        <v>0</v>
      </c>
      <c r="DE143" s="0" t="n">
        <v>0</v>
      </c>
      <c r="DF143" s="0" t="n">
        <v>0</v>
      </c>
      <c r="DG143" s="0" t="n">
        <v>0</v>
      </c>
      <c r="DH143" s="0" t="n">
        <v>0</v>
      </c>
      <c r="DI143" s="0" t="n">
        <v>0</v>
      </c>
      <c r="DJ143" s="0" t="n">
        <v>0</v>
      </c>
      <c r="DK143" s="0" t="n">
        <v>0</v>
      </c>
      <c r="DL143" s="0" t="n">
        <v>0</v>
      </c>
      <c r="DM143" s="0" t="n">
        <v>0</v>
      </c>
      <c r="DN143" s="0" t="n">
        <v>0</v>
      </c>
      <c r="DO143" s="0" t="n">
        <v>0</v>
      </c>
      <c r="DP143" s="0" t="n">
        <v>0</v>
      </c>
      <c r="DQ143" s="0" t="n">
        <v>0</v>
      </c>
      <c r="DR143" s="0" t="n">
        <v>0</v>
      </c>
      <c r="DS143" s="0" t="n">
        <v>1</v>
      </c>
      <c r="DT143" s="0" t="n">
        <v>0</v>
      </c>
      <c r="DU143" s="0" t="n">
        <v>0</v>
      </c>
      <c r="DV143" s="0" t="n">
        <v>0</v>
      </c>
      <c r="DW143" s="0" t="n">
        <v>0</v>
      </c>
      <c r="DX143" s="0" t="n">
        <v>0</v>
      </c>
      <c r="DY143" s="0" t="n">
        <v>0</v>
      </c>
      <c r="DZ143" s="0" t="n">
        <v>0</v>
      </c>
      <c r="EA143" s="0" t="n">
        <v>0</v>
      </c>
      <c r="EB143" s="0" t="n">
        <v>0</v>
      </c>
      <c r="EC143" s="0" t="n">
        <v>0</v>
      </c>
      <c r="ED143" s="0" t="n">
        <v>0</v>
      </c>
      <c r="EE143" s="0" t="n">
        <v>0</v>
      </c>
      <c r="EF143" s="0" t="n">
        <v>0</v>
      </c>
      <c r="EG143" s="0" t="n">
        <v>0</v>
      </c>
      <c r="EH143" s="0" t="n">
        <v>0</v>
      </c>
      <c r="EI143" s="0" t="n">
        <v>0</v>
      </c>
      <c r="EJ143" s="0" t="n">
        <v>0</v>
      </c>
      <c r="EK143" s="0" t="n">
        <v>0</v>
      </c>
      <c r="EL143" s="0" t="n">
        <v>0</v>
      </c>
      <c r="EM143" s="0" t="n">
        <v>0</v>
      </c>
      <c r="EN143" s="0" t="n">
        <v>0</v>
      </c>
      <c r="EO143" s="0" t="n">
        <v>0</v>
      </c>
      <c r="EP143" s="0" t="n">
        <v>0</v>
      </c>
      <c r="EQ143" s="0" t="n">
        <v>0</v>
      </c>
      <c r="ER143" s="0" t="n">
        <v>0</v>
      </c>
      <c r="ES143" s="0" t="n">
        <v>1</v>
      </c>
      <c r="ET143" s="0" t="n">
        <v>0</v>
      </c>
      <c r="EU143" s="0" t="n">
        <v>0</v>
      </c>
      <c r="EV143" s="0" t="n">
        <v>0</v>
      </c>
      <c r="EW143" s="0" t="n">
        <v>0</v>
      </c>
      <c r="EX143" s="0" t="n">
        <v>0</v>
      </c>
      <c r="EY143" s="0" t="n">
        <v>0</v>
      </c>
      <c r="EZ143" s="0" t="n">
        <v>0</v>
      </c>
      <c r="FA143" s="0" t="n">
        <v>0</v>
      </c>
      <c r="FB143" s="0" t="n">
        <v>0</v>
      </c>
      <c r="FC143" s="0" t="n">
        <v>2</v>
      </c>
      <c r="FD143" s="0" t="n">
        <v>2</v>
      </c>
      <c r="FE143" s="0" t="n">
        <v>0</v>
      </c>
      <c r="FF143" s="0" t="n">
        <v>0</v>
      </c>
      <c r="FG143" s="0" t="n">
        <v>0</v>
      </c>
      <c r="FH143" s="0" t="n">
        <v>0</v>
      </c>
      <c r="FI143" s="0" t="n">
        <v>0</v>
      </c>
      <c r="FJ143" s="0" t="n">
        <v>0</v>
      </c>
      <c r="FK143" s="0" t="n">
        <v>0</v>
      </c>
      <c r="FL143" s="0" t="n">
        <v>1</v>
      </c>
      <c r="FM143" s="0" t="n">
        <v>0</v>
      </c>
      <c r="FN143" s="0" t="n">
        <v>0</v>
      </c>
      <c r="FO143" s="0" t="n">
        <v>0</v>
      </c>
      <c r="FP143" s="0" t="n">
        <v>0</v>
      </c>
      <c r="FQ143" s="0" t="n">
        <v>0</v>
      </c>
      <c r="FR143" s="0" t="n">
        <v>0</v>
      </c>
      <c r="FS143" s="0" t="n">
        <v>0</v>
      </c>
      <c r="FT143" s="0" t="n">
        <v>0</v>
      </c>
      <c r="FU143" s="0" t="n">
        <v>0</v>
      </c>
      <c r="FV143" s="0" t="n">
        <v>0</v>
      </c>
      <c r="FW143" s="0" t="n">
        <v>0</v>
      </c>
      <c r="FX143" s="0" t="n">
        <v>0</v>
      </c>
      <c r="FY143" s="0" t="n">
        <v>0</v>
      </c>
      <c r="FZ143" s="0" t="n">
        <v>0</v>
      </c>
      <c r="GA143" s="0" t="n">
        <v>0</v>
      </c>
      <c r="GB143" s="0" t="n">
        <v>0</v>
      </c>
      <c r="GC143" s="0" t="n">
        <v>0</v>
      </c>
      <c r="GD143" s="0" t="n">
        <v>2</v>
      </c>
      <c r="GE143" s="0" t="n">
        <v>0</v>
      </c>
      <c r="GF143" s="0" t="n">
        <v>0</v>
      </c>
      <c r="GG143" s="0" t="n">
        <v>0</v>
      </c>
      <c r="GH143" s="0" t="n">
        <v>0</v>
      </c>
      <c r="GI143" s="0" t="n">
        <v>0</v>
      </c>
      <c r="GJ143" s="0" t="n">
        <v>0</v>
      </c>
      <c r="GK143" s="0" t="n">
        <v>0</v>
      </c>
      <c r="GL143" s="0" t="n">
        <v>0</v>
      </c>
      <c r="GM143" s="0" t="n">
        <v>0</v>
      </c>
      <c r="GN143" s="0" t="n">
        <v>0</v>
      </c>
      <c r="GO143" s="0" t="n">
        <v>0</v>
      </c>
      <c r="GP143" s="0" t="n">
        <v>0</v>
      </c>
      <c r="GQ143" s="0" t="n">
        <v>0</v>
      </c>
    </row>
    <row r="144" customFormat="false" ht="12" hidden="false" customHeight="false" outlineLevel="0" collapsed="false">
      <c r="A144" s="0" t="n">
        <v>0</v>
      </c>
      <c r="B144" s="0" t="n">
        <v>0</v>
      </c>
      <c r="C144" s="0" t="n">
        <v>0</v>
      </c>
      <c r="D144" s="0" t="n">
        <v>0</v>
      </c>
      <c r="E144" s="0" t="n">
        <v>0</v>
      </c>
      <c r="F144" s="0" t="n">
        <v>6</v>
      </c>
      <c r="G144" s="0" t="n">
        <v>0</v>
      </c>
      <c r="H144" s="0" t="n">
        <v>0</v>
      </c>
      <c r="I144" s="0" t="n">
        <v>0</v>
      </c>
      <c r="J144" s="0" t="n">
        <v>1</v>
      </c>
      <c r="K144" s="0" t="n">
        <v>0</v>
      </c>
      <c r="L144" s="0" t="n">
        <v>0</v>
      </c>
      <c r="M144" s="0" t="n">
        <v>0</v>
      </c>
      <c r="N144" s="0" t="n">
        <v>1</v>
      </c>
      <c r="O144" s="0" t="n">
        <v>0</v>
      </c>
      <c r="P144" s="0" t="n">
        <v>0</v>
      </c>
      <c r="Q144" s="0" t="n">
        <v>0</v>
      </c>
      <c r="R144" s="0" t="n">
        <v>0</v>
      </c>
      <c r="S144" s="0" t="n">
        <v>0</v>
      </c>
      <c r="T144" s="0" t="n">
        <v>0</v>
      </c>
      <c r="U144" s="0" t="n">
        <v>0</v>
      </c>
      <c r="V144" s="0" t="n">
        <v>0</v>
      </c>
      <c r="W144" s="0" t="n">
        <v>0</v>
      </c>
      <c r="X144" s="0" t="n">
        <v>0</v>
      </c>
      <c r="Y144" s="0" t="n">
        <v>0</v>
      </c>
      <c r="Z144" s="0" t="n">
        <v>0</v>
      </c>
      <c r="AA144" s="0" t="n">
        <v>0</v>
      </c>
      <c r="AB144" s="0" t="n">
        <v>0</v>
      </c>
      <c r="AC144" s="0" t="n">
        <v>0</v>
      </c>
      <c r="AD144" s="0" t="n">
        <v>0</v>
      </c>
      <c r="AE144" s="0" t="n">
        <v>0</v>
      </c>
      <c r="AF144" s="0" t="n">
        <v>0</v>
      </c>
      <c r="AG144" s="0" t="n">
        <v>0</v>
      </c>
      <c r="AH144" s="0" t="n">
        <v>0</v>
      </c>
      <c r="AI144" s="0" t="n">
        <v>0</v>
      </c>
      <c r="AJ144" s="0" t="n">
        <v>0</v>
      </c>
      <c r="AK144" s="0" t="n">
        <v>0</v>
      </c>
      <c r="AL144" s="0" t="n">
        <v>0</v>
      </c>
      <c r="AM144" s="0" t="n">
        <v>1</v>
      </c>
      <c r="AN144" s="0" t="n">
        <v>0</v>
      </c>
      <c r="AO144" s="0" t="n">
        <v>3</v>
      </c>
      <c r="AP144" s="0" t="n">
        <v>1</v>
      </c>
      <c r="AQ144" s="0" t="n">
        <v>0</v>
      </c>
      <c r="AR144" s="0" t="n">
        <v>2</v>
      </c>
      <c r="AS144" s="0" t="n">
        <v>0</v>
      </c>
      <c r="AT144" s="0" t="n">
        <v>0</v>
      </c>
      <c r="AU144" s="0" t="n">
        <v>1</v>
      </c>
      <c r="AV144" s="0" t="n">
        <v>0</v>
      </c>
      <c r="AW144" s="0" t="n">
        <v>1</v>
      </c>
      <c r="AX144" s="0" t="n">
        <v>0</v>
      </c>
      <c r="AY144" s="0" t="n">
        <v>0</v>
      </c>
      <c r="AZ144" s="0" t="n">
        <v>0</v>
      </c>
      <c r="BA144" s="0" t="n">
        <v>1</v>
      </c>
      <c r="BB144" s="0" t="n">
        <v>1</v>
      </c>
      <c r="BC144" s="0" t="n">
        <v>1</v>
      </c>
      <c r="BD144" s="0" t="n">
        <v>0</v>
      </c>
      <c r="BE144" s="0" t="n">
        <v>0</v>
      </c>
      <c r="BF144" s="0" t="n">
        <v>2</v>
      </c>
      <c r="BG144" s="0" t="n">
        <v>0</v>
      </c>
      <c r="BH144" s="0" t="n">
        <v>0</v>
      </c>
      <c r="BI144" s="0" t="n">
        <v>0</v>
      </c>
      <c r="BJ144" s="0" t="n">
        <v>0</v>
      </c>
      <c r="BK144" s="0" t="n">
        <v>0</v>
      </c>
      <c r="BL144" s="0" t="n">
        <v>0</v>
      </c>
      <c r="BM144" s="0" t="n">
        <v>0</v>
      </c>
      <c r="BN144" s="0" t="n">
        <v>1</v>
      </c>
      <c r="BO144" s="0" t="n">
        <v>0</v>
      </c>
      <c r="BP144" s="0" t="n">
        <v>4</v>
      </c>
      <c r="BQ144" s="0" t="n">
        <v>1</v>
      </c>
      <c r="BR144" s="0" t="n">
        <v>0</v>
      </c>
      <c r="BS144" s="0" t="n">
        <v>0</v>
      </c>
      <c r="BT144" s="0" t="n">
        <v>0</v>
      </c>
      <c r="BU144" s="0" t="n">
        <v>0</v>
      </c>
      <c r="BV144" s="0" t="n">
        <v>0</v>
      </c>
      <c r="BW144" s="0" t="n">
        <v>0</v>
      </c>
      <c r="BX144" s="0" t="n">
        <v>0</v>
      </c>
      <c r="BY144" s="0" t="n">
        <v>1</v>
      </c>
      <c r="BZ144" s="0" t="n">
        <v>0</v>
      </c>
      <c r="CA144" s="0" t="n">
        <v>0</v>
      </c>
      <c r="CB144" s="0" t="n">
        <v>0</v>
      </c>
      <c r="CC144" s="0" t="n">
        <v>0</v>
      </c>
      <c r="CD144" s="0" t="n">
        <v>1</v>
      </c>
      <c r="CE144" s="0" t="n">
        <v>1</v>
      </c>
      <c r="CF144" s="0" t="n">
        <v>0</v>
      </c>
      <c r="CG144" s="0" t="n">
        <v>0</v>
      </c>
      <c r="CH144" s="0" t="n">
        <v>1</v>
      </c>
      <c r="CI144" s="0" t="n">
        <v>0</v>
      </c>
      <c r="CJ144" s="0" t="n">
        <v>0</v>
      </c>
      <c r="CK144" s="0" t="n">
        <v>1</v>
      </c>
      <c r="CL144" s="0" t="n">
        <v>0</v>
      </c>
      <c r="CM144" s="0" t="n">
        <v>0</v>
      </c>
      <c r="CN144" s="0" t="n">
        <v>1</v>
      </c>
      <c r="CO144" s="0" t="n">
        <v>1</v>
      </c>
      <c r="CP144" s="0" t="n">
        <v>0</v>
      </c>
      <c r="CQ144" s="0" t="n">
        <v>0</v>
      </c>
      <c r="CR144" s="0" t="n">
        <v>0</v>
      </c>
      <c r="CS144" s="0" t="n">
        <v>0</v>
      </c>
      <c r="CT144" s="0" t="n">
        <v>0</v>
      </c>
      <c r="CU144" s="0" t="n">
        <v>0</v>
      </c>
      <c r="CV144" s="0" t="n">
        <v>0</v>
      </c>
      <c r="CW144" s="0" t="n">
        <v>0</v>
      </c>
      <c r="CX144" s="0" t="n">
        <v>0</v>
      </c>
      <c r="CY144" s="0" t="n">
        <v>0</v>
      </c>
      <c r="CZ144" s="0" t="n">
        <v>1</v>
      </c>
      <c r="DA144" s="0" t="n">
        <v>1</v>
      </c>
      <c r="DB144" s="0" t="n">
        <v>0</v>
      </c>
      <c r="DC144" s="0" t="n">
        <v>0</v>
      </c>
      <c r="DD144" s="0" t="n">
        <v>0</v>
      </c>
      <c r="DE144" s="0" t="n">
        <v>0</v>
      </c>
      <c r="DF144" s="0" t="n">
        <v>0</v>
      </c>
      <c r="DG144" s="0" t="n">
        <v>0</v>
      </c>
      <c r="DH144" s="0" t="n">
        <v>0</v>
      </c>
      <c r="DI144" s="0" t="n">
        <v>0</v>
      </c>
      <c r="DJ144" s="0" t="n">
        <v>0</v>
      </c>
      <c r="DK144" s="0" t="n">
        <v>0</v>
      </c>
      <c r="DL144" s="0" t="n">
        <v>0</v>
      </c>
      <c r="DM144" s="0" t="n">
        <v>0</v>
      </c>
      <c r="DN144" s="0" t="n">
        <v>0</v>
      </c>
      <c r="DO144" s="0" t="n">
        <v>0</v>
      </c>
      <c r="DP144" s="0" t="n">
        <v>0</v>
      </c>
      <c r="DQ144" s="0" t="n">
        <v>0</v>
      </c>
      <c r="DR144" s="0" t="n">
        <v>0</v>
      </c>
      <c r="DS144" s="0" t="n">
        <v>0</v>
      </c>
      <c r="DT144" s="0" t="n">
        <v>0</v>
      </c>
      <c r="DU144" s="0" t="n">
        <v>0</v>
      </c>
      <c r="DV144" s="0" t="n">
        <v>0</v>
      </c>
      <c r="DW144" s="0" t="n">
        <v>0</v>
      </c>
      <c r="DX144" s="0" t="n">
        <v>0</v>
      </c>
      <c r="DY144" s="0" t="n">
        <v>0</v>
      </c>
      <c r="DZ144" s="0" t="n">
        <v>0</v>
      </c>
      <c r="EA144" s="0" t="n">
        <v>0</v>
      </c>
      <c r="EB144" s="0" t="n">
        <v>0</v>
      </c>
      <c r="EC144" s="0" t="n">
        <v>0</v>
      </c>
      <c r="ED144" s="0" t="n">
        <v>0</v>
      </c>
      <c r="EE144" s="0" t="n">
        <v>0</v>
      </c>
      <c r="EF144" s="0" t="n">
        <v>0</v>
      </c>
      <c r="EG144" s="0" t="n">
        <v>0</v>
      </c>
      <c r="EH144" s="0" t="n">
        <v>0</v>
      </c>
      <c r="EI144" s="0" t="n">
        <v>0</v>
      </c>
      <c r="EJ144" s="0" t="n">
        <v>0</v>
      </c>
      <c r="EK144" s="0" t="n">
        <v>0</v>
      </c>
      <c r="EL144" s="0" t="n">
        <v>0</v>
      </c>
      <c r="EM144" s="0" t="n">
        <v>0</v>
      </c>
      <c r="EN144" s="0" t="n">
        <v>0</v>
      </c>
      <c r="EO144" s="0" t="n">
        <v>0</v>
      </c>
      <c r="EP144" s="0" t="n">
        <v>0</v>
      </c>
      <c r="EQ144" s="0" t="n">
        <v>0</v>
      </c>
      <c r="ER144" s="0" t="n">
        <v>0</v>
      </c>
      <c r="ES144" s="0" t="n">
        <v>0</v>
      </c>
      <c r="ET144" s="0" t="n">
        <v>0</v>
      </c>
      <c r="EU144" s="0" t="n">
        <v>0</v>
      </c>
      <c r="EV144" s="0" t="n">
        <v>1</v>
      </c>
      <c r="EW144" s="0" t="n">
        <v>0</v>
      </c>
      <c r="EX144" s="0" t="n">
        <v>1</v>
      </c>
      <c r="EY144" s="0" t="n">
        <v>1</v>
      </c>
      <c r="EZ144" s="0" t="n">
        <v>0</v>
      </c>
      <c r="FA144" s="0" t="n">
        <v>0</v>
      </c>
      <c r="FB144" s="0" t="n">
        <v>0</v>
      </c>
      <c r="FC144" s="0" t="n">
        <v>1</v>
      </c>
      <c r="FD144" s="0" t="n">
        <v>0</v>
      </c>
      <c r="FE144" s="0" t="n">
        <v>0</v>
      </c>
      <c r="FF144" s="0" t="n">
        <v>0</v>
      </c>
      <c r="FG144" s="0" t="n">
        <v>5</v>
      </c>
      <c r="FH144" s="0" t="n">
        <v>0</v>
      </c>
      <c r="FI144" s="0" t="n">
        <v>1</v>
      </c>
      <c r="FJ144" s="0" t="n">
        <v>0</v>
      </c>
      <c r="FK144" s="0" t="n">
        <v>0</v>
      </c>
      <c r="FL144" s="0" t="n">
        <v>0</v>
      </c>
      <c r="FM144" s="0" t="n">
        <v>0</v>
      </c>
      <c r="FN144" s="0" t="n">
        <v>0</v>
      </c>
      <c r="FO144" s="0" t="n">
        <v>0</v>
      </c>
      <c r="FP144" s="0" t="n">
        <v>0</v>
      </c>
      <c r="FQ144" s="0" t="n">
        <v>0</v>
      </c>
      <c r="FR144" s="0" t="n">
        <v>1</v>
      </c>
      <c r="FS144" s="0" t="n">
        <v>0</v>
      </c>
      <c r="FT144" s="0" t="n">
        <v>0</v>
      </c>
      <c r="FU144" s="0" t="n">
        <v>0</v>
      </c>
      <c r="FV144" s="0" t="n">
        <v>2</v>
      </c>
      <c r="FW144" s="0" t="n">
        <v>1</v>
      </c>
      <c r="FX144" s="0" t="n">
        <v>2</v>
      </c>
      <c r="FY144" s="0" t="n">
        <v>1</v>
      </c>
      <c r="FZ144" s="0" t="n">
        <v>0</v>
      </c>
      <c r="GA144" s="0" t="n">
        <v>0</v>
      </c>
      <c r="GB144" s="0" t="n">
        <v>0</v>
      </c>
      <c r="GC144" s="0" t="n">
        <v>1</v>
      </c>
      <c r="GD144" s="0" t="n">
        <v>2</v>
      </c>
      <c r="GE144" s="0" t="n">
        <v>0</v>
      </c>
      <c r="GF144" s="0" t="n">
        <v>0</v>
      </c>
      <c r="GG144" s="0" t="n">
        <v>0</v>
      </c>
      <c r="GH144" s="0" t="n">
        <v>0</v>
      </c>
      <c r="GI144" s="0" t="n">
        <v>0</v>
      </c>
      <c r="GJ144" s="0" t="n">
        <v>0</v>
      </c>
      <c r="GK144" s="0" t="n">
        <v>0</v>
      </c>
      <c r="GL144" s="0" t="n">
        <v>0</v>
      </c>
      <c r="GM144" s="0" t="n">
        <v>0</v>
      </c>
      <c r="GN144" s="0" t="n">
        <v>0</v>
      </c>
      <c r="GO144" s="0" t="n">
        <v>0</v>
      </c>
      <c r="GP144" s="0" t="n">
        <v>0</v>
      </c>
      <c r="GQ144" s="0" t="n">
        <v>0</v>
      </c>
    </row>
    <row r="145" customFormat="false" ht="12" hidden="false" customHeight="false" outlineLevel="0" collapsed="false">
      <c r="A145" s="0" t="n">
        <v>5</v>
      </c>
      <c r="B145" s="0" t="n">
        <v>0</v>
      </c>
      <c r="C145" s="0" t="n">
        <v>0</v>
      </c>
      <c r="D145" s="0" t="n">
        <v>2</v>
      </c>
      <c r="E145" s="0" t="n">
        <v>0</v>
      </c>
      <c r="F145" s="0" t="n">
        <v>0</v>
      </c>
      <c r="G145" s="0" t="n">
        <v>1</v>
      </c>
      <c r="H145" s="0" t="n">
        <v>0</v>
      </c>
      <c r="I145" s="0" t="n">
        <v>0</v>
      </c>
      <c r="J145" s="0" t="n">
        <v>1</v>
      </c>
      <c r="K145" s="0" t="n">
        <v>0</v>
      </c>
      <c r="L145" s="0" t="n">
        <v>0</v>
      </c>
      <c r="M145" s="0" t="n">
        <v>1</v>
      </c>
      <c r="N145" s="0" t="n">
        <v>0</v>
      </c>
      <c r="O145" s="0" t="n">
        <v>0</v>
      </c>
      <c r="P145" s="0" t="n">
        <v>0</v>
      </c>
      <c r="Q145" s="0" t="n">
        <v>0</v>
      </c>
      <c r="R145" s="0" t="n">
        <v>0</v>
      </c>
      <c r="S145" s="0" t="n">
        <v>0</v>
      </c>
      <c r="T145" s="0" t="n">
        <v>0</v>
      </c>
      <c r="U145" s="0" t="n">
        <v>0</v>
      </c>
      <c r="V145" s="0" t="n">
        <v>2</v>
      </c>
      <c r="W145" s="0" t="n">
        <v>0</v>
      </c>
      <c r="X145" s="0" t="n">
        <v>0</v>
      </c>
      <c r="Y145" s="0" t="n">
        <v>0</v>
      </c>
      <c r="Z145" s="0" t="n">
        <v>0</v>
      </c>
      <c r="AA145" s="0" t="n">
        <v>0</v>
      </c>
      <c r="AB145" s="0" t="n">
        <v>0</v>
      </c>
      <c r="AC145" s="0" t="n">
        <v>0</v>
      </c>
      <c r="AD145" s="0" t="n">
        <v>2</v>
      </c>
      <c r="AE145" s="0" t="n">
        <v>0</v>
      </c>
      <c r="AF145" s="0" t="n">
        <v>0</v>
      </c>
      <c r="AG145" s="0" t="n">
        <v>3</v>
      </c>
      <c r="AH145" s="0" t="n">
        <v>0</v>
      </c>
      <c r="AI145" s="0" t="n">
        <v>3</v>
      </c>
      <c r="AJ145" s="0" t="n">
        <v>1</v>
      </c>
      <c r="AK145" s="0" t="n">
        <v>0</v>
      </c>
      <c r="AL145" s="0" t="n">
        <v>0</v>
      </c>
      <c r="AM145" s="0" t="n">
        <v>0</v>
      </c>
      <c r="AN145" s="0" t="n">
        <v>3</v>
      </c>
      <c r="AO145" s="0" t="n">
        <v>9</v>
      </c>
      <c r="AP145" s="0" t="n">
        <v>3</v>
      </c>
      <c r="AQ145" s="0" t="n">
        <v>0</v>
      </c>
      <c r="AR145" s="0" t="n">
        <v>2</v>
      </c>
      <c r="AS145" s="0" t="n">
        <v>1</v>
      </c>
      <c r="AT145" s="0" t="n">
        <v>0</v>
      </c>
      <c r="AU145" s="0" t="n">
        <v>0</v>
      </c>
      <c r="AV145" s="0" t="n">
        <v>0</v>
      </c>
      <c r="AW145" s="0" t="n">
        <v>0</v>
      </c>
      <c r="AX145" s="0" t="n">
        <v>0</v>
      </c>
      <c r="AY145" s="0" t="n">
        <v>2</v>
      </c>
      <c r="AZ145" s="0" t="n">
        <v>0</v>
      </c>
      <c r="BA145" s="0" t="n">
        <v>5</v>
      </c>
      <c r="BB145" s="0" t="n">
        <v>1</v>
      </c>
      <c r="BC145" s="0" t="n">
        <v>0</v>
      </c>
      <c r="BD145" s="0" t="n">
        <v>9</v>
      </c>
      <c r="BE145" s="0" t="n">
        <v>0</v>
      </c>
      <c r="BF145" s="0" t="n">
        <v>0</v>
      </c>
      <c r="BG145" s="0" t="n">
        <v>0</v>
      </c>
      <c r="BH145" s="0" t="n">
        <v>3</v>
      </c>
      <c r="BI145" s="0" t="n">
        <v>3</v>
      </c>
      <c r="BJ145" s="0" t="n">
        <v>0</v>
      </c>
      <c r="BK145" s="0" t="n">
        <v>2</v>
      </c>
      <c r="BL145" s="0" t="n">
        <v>0</v>
      </c>
      <c r="BM145" s="0" t="n">
        <v>2</v>
      </c>
      <c r="BN145" s="0" t="n">
        <v>1</v>
      </c>
      <c r="BO145" s="0" t="n">
        <v>0</v>
      </c>
      <c r="BP145" s="0" t="n">
        <v>1</v>
      </c>
      <c r="BQ145" s="0" t="n">
        <v>0</v>
      </c>
      <c r="BR145" s="0" t="n">
        <v>0</v>
      </c>
      <c r="BS145" s="0" t="n">
        <v>1</v>
      </c>
      <c r="BT145" s="0" t="n">
        <v>0</v>
      </c>
      <c r="BU145" s="0" t="n">
        <v>2</v>
      </c>
      <c r="BV145" s="0" t="n">
        <v>0</v>
      </c>
      <c r="BW145" s="0" t="n">
        <v>1</v>
      </c>
      <c r="BX145" s="0" t="n">
        <v>0</v>
      </c>
      <c r="BY145" s="0" t="n">
        <v>0</v>
      </c>
      <c r="BZ145" s="0" t="n">
        <v>2</v>
      </c>
      <c r="CA145" s="0" t="n">
        <v>0</v>
      </c>
      <c r="CB145" s="0" t="n">
        <v>0</v>
      </c>
      <c r="CC145" s="0" t="n">
        <v>0</v>
      </c>
      <c r="CD145" s="0" t="n">
        <v>0</v>
      </c>
      <c r="CE145" s="0" t="n">
        <v>0</v>
      </c>
      <c r="CF145" s="0" t="n">
        <v>0</v>
      </c>
      <c r="CG145" s="0" t="n">
        <v>0</v>
      </c>
      <c r="CH145" s="0" t="n">
        <v>0</v>
      </c>
      <c r="CI145" s="0" t="n">
        <v>0</v>
      </c>
      <c r="CJ145" s="0" t="n">
        <v>0</v>
      </c>
      <c r="CK145" s="0" t="n">
        <v>4</v>
      </c>
      <c r="CL145" s="0" t="n">
        <v>0</v>
      </c>
      <c r="CM145" s="0" t="n">
        <v>2</v>
      </c>
      <c r="CN145" s="0" t="n">
        <v>1</v>
      </c>
      <c r="CO145" s="0" t="n">
        <v>0</v>
      </c>
      <c r="CP145" s="0" t="n">
        <v>0</v>
      </c>
      <c r="CQ145" s="0" t="n">
        <v>3</v>
      </c>
      <c r="CR145" s="0" t="n">
        <v>1</v>
      </c>
      <c r="CS145" s="0" t="n">
        <v>0</v>
      </c>
      <c r="CT145" s="0" t="n">
        <v>0</v>
      </c>
      <c r="CU145" s="0" t="n">
        <v>0</v>
      </c>
      <c r="CV145" s="0" t="n">
        <v>0</v>
      </c>
      <c r="CW145" s="0" t="n">
        <v>0</v>
      </c>
      <c r="CX145" s="0" t="n">
        <v>0</v>
      </c>
      <c r="CY145" s="0" t="n">
        <v>0</v>
      </c>
      <c r="CZ145" s="0" t="n">
        <v>0</v>
      </c>
      <c r="DA145" s="0" t="n">
        <v>1</v>
      </c>
      <c r="DB145" s="0" t="n">
        <v>0</v>
      </c>
      <c r="DC145" s="0" t="n">
        <v>0</v>
      </c>
      <c r="DD145" s="0" t="n">
        <v>0</v>
      </c>
      <c r="DE145" s="0" t="n">
        <v>0</v>
      </c>
      <c r="DF145" s="0" t="n">
        <v>2</v>
      </c>
      <c r="DG145" s="0" t="n">
        <v>0</v>
      </c>
      <c r="DH145" s="0" t="n">
        <v>0</v>
      </c>
      <c r="DI145" s="0" t="n">
        <v>0</v>
      </c>
      <c r="DJ145" s="0" t="n">
        <v>0</v>
      </c>
      <c r="DK145" s="0" t="n">
        <v>2</v>
      </c>
      <c r="DL145" s="0" t="n">
        <v>0</v>
      </c>
      <c r="DM145" s="0" t="n">
        <v>0</v>
      </c>
      <c r="DN145" s="0" t="n">
        <v>0</v>
      </c>
      <c r="DO145" s="0" t="n">
        <v>1</v>
      </c>
      <c r="DP145" s="0" t="n">
        <v>0</v>
      </c>
      <c r="DQ145" s="0" t="n">
        <v>0</v>
      </c>
      <c r="DR145" s="0" t="n">
        <v>0</v>
      </c>
      <c r="DS145" s="0" t="n">
        <v>0</v>
      </c>
      <c r="DT145" s="0" t="n">
        <v>0</v>
      </c>
      <c r="DU145" s="0" t="n">
        <v>0</v>
      </c>
      <c r="DV145" s="0" t="n">
        <v>0</v>
      </c>
      <c r="DW145" s="0" t="n">
        <v>0</v>
      </c>
      <c r="DX145" s="0" t="n">
        <v>0</v>
      </c>
      <c r="DY145" s="0" t="n">
        <v>0</v>
      </c>
      <c r="DZ145" s="0" t="n">
        <v>0</v>
      </c>
      <c r="EA145" s="0" t="n">
        <v>0</v>
      </c>
      <c r="EB145" s="0" t="n">
        <v>0</v>
      </c>
      <c r="EC145" s="0" t="n">
        <v>0</v>
      </c>
      <c r="ED145" s="0" t="n">
        <v>0</v>
      </c>
      <c r="EE145" s="0" t="n">
        <v>0</v>
      </c>
      <c r="EF145" s="0" t="n">
        <v>1</v>
      </c>
      <c r="EG145" s="0" t="n">
        <v>0</v>
      </c>
      <c r="EH145" s="0" t="n">
        <v>0</v>
      </c>
      <c r="EI145" s="0" t="n">
        <v>0</v>
      </c>
      <c r="EJ145" s="0" t="n">
        <v>0</v>
      </c>
      <c r="EK145" s="0" t="n">
        <v>0</v>
      </c>
      <c r="EL145" s="0" t="n">
        <v>0</v>
      </c>
      <c r="EM145" s="0" t="n">
        <v>0</v>
      </c>
      <c r="EN145" s="0" t="n">
        <v>0</v>
      </c>
      <c r="EO145" s="0" t="n">
        <v>0</v>
      </c>
      <c r="EP145" s="0" t="n">
        <v>0</v>
      </c>
      <c r="EQ145" s="0" t="n">
        <v>0</v>
      </c>
      <c r="ER145" s="0" t="n">
        <v>0</v>
      </c>
      <c r="ES145" s="0" t="n">
        <v>4</v>
      </c>
      <c r="ET145" s="0" t="n">
        <v>0</v>
      </c>
      <c r="EU145" s="0" t="n">
        <v>0</v>
      </c>
      <c r="EV145" s="0" t="n">
        <v>3</v>
      </c>
      <c r="EW145" s="0" t="n">
        <v>0</v>
      </c>
      <c r="EX145" s="0" t="n">
        <v>2</v>
      </c>
      <c r="EY145" s="0" t="n">
        <v>0</v>
      </c>
      <c r="EZ145" s="0" t="n">
        <v>0</v>
      </c>
      <c r="FA145" s="0" t="n">
        <v>0</v>
      </c>
      <c r="FB145" s="0" t="n">
        <v>0</v>
      </c>
      <c r="FC145" s="0" t="n">
        <v>6</v>
      </c>
      <c r="FD145" s="0" t="n">
        <v>1</v>
      </c>
      <c r="FE145" s="0" t="n">
        <v>0</v>
      </c>
      <c r="FF145" s="0" t="n">
        <v>0</v>
      </c>
      <c r="FG145" s="0" t="n">
        <v>1</v>
      </c>
      <c r="FH145" s="0" t="n">
        <v>0</v>
      </c>
      <c r="FI145" s="0" t="n">
        <v>0</v>
      </c>
      <c r="FJ145" s="0" t="n">
        <v>0</v>
      </c>
      <c r="FK145" s="0" t="n">
        <v>0</v>
      </c>
      <c r="FL145" s="0" t="n">
        <v>0</v>
      </c>
      <c r="FM145" s="0" t="n">
        <v>0</v>
      </c>
      <c r="FN145" s="0" t="n">
        <v>0</v>
      </c>
      <c r="FO145" s="0" t="n">
        <v>0</v>
      </c>
      <c r="FP145" s="0" t="n">
        <v>0</v>
      </c>
      <c r="FQ145" s="0" t="n">
        <v>1</v>
      </c>
      <c r="FR145" s="0" t="n">
        <v>2</v>
      </c>
      <c r="FS145" s="0" t="n">
        <v>0</v>
      </c>
      <c r="FT145" s="0" t="n">
        <v>0</v>
      </c>
      <c r="FU145" s="0" t="n">
        <v>0</v>
      </c>
      <c r="FV145" s="0" t="n">
        <v>3</v>
      </c>
      <c r="FW145" s="0" t="n">
        <v>5</v>
      </c>
      <c r="FX145" s="0" t="n">
        <v>2</v>
      </c>
      <c r="FY145" s="0" t="n">
        <v>1</v>
      </c>
      <c r="FZ145" s="0" t="n">
        <v>1</v>
      </c>
      <c r="GA145" s="0" t="n">
        <v>0</v>
      </c>
      <c r="GB145" s="0" t="n">
        <v>0</v>
      </c>
      <c r="GC145" s="0" t="n">
        <v>3</v>
      </c>
      <c r="GD145" s="0" t="n">
        <v>1</v>
      </c>
      <c r="GE145" s="0" t="n">
        <v>0</v>
      </c>
      <c r="GF145" s="0" t="n">
        <v>1</v>
      </c>
      <c r="GG145" s="0" t="n">
        <v>0</v>
      </c>
      <c r="GH145" s="0" t="n">
        <v>1</v>
      </c>
      <c r="GI145" s="0" t="n">
        <v>0</v>
      </c>
      <c r="GJ145" s="0" t="n">
        <v>1</v>
      </c>
      <c r="GK145" s="0" t="n">
        <v>1</v>
      </c>
      <c r="GL145" s="0" t="n">
        <v>1</v>
      </c>
      <c r="GM145" s="0" t="n">
        <v>0</v>
      </c>
      <c r="GN145" s="0" t="n">
        <v>0</v>
      </c>
      <c r="GO145" s="0" t="n">
        <v>1</v>
      </c>
      <c r="GP145" s="0" t="n">
        <v>0</v>
      </c>
      <c r="GQ145" s="0" t="n">
        <v>0</v>
      </c>
    </row>
    <row r="146" customFormat="false" ht="12" hidden="false" customHeight="false" outlineLevel="0" collapsed="false">
      <c r="A146" s="0" t="n">
        <v>5</v>
      </c>
      <c r="B146" s="0" t="n">
        <v>0</v>
      </c>
      <c r="C146" s="0" t="n">
        <v>0</v>
      </c>
      <c r="D146" s="0" t="n">
        <v>0</v>
      </c>
      <c r="E146" s="0" t="n">
        <v>0</v>
      </c>
      <c r="F146" s="0" t="n">
        <v>5</v>
      </c>
      <c r="G146" s="0" t="n">
        <v>1</v>
      </c>
      <c r="H146" s="0" t="n">
        <v>0</v>
      </c>
      <c r="I146" s="0" t="n">
        <v>0</v>
      </c>
      <c r="J146" s="0" t="n">
        <v>0</v>
      </c>
      <c r="K146" s="0" t="n">
        <v>1</v>
      </c>
      <c r="L146" s="0" t="n">
        <v>2</v>
      </c>
      <c r="M146" s="0" t="n">
        <v>1</v>
      </c>
      <c r="N146" s="0" t="n">
        <v>1</v>
      </c>
      <c r="O146" s="0" t="n">
        <v>0</v>
      </c>
      <c r="P146" s="0" t="n">
        <v>0</v>
      </c>
      <c r="Q146" s="0" t="n">
        <v>0</v>
      </c>
      <c r="R146" s="0" t="n">
        <v>0</v>
      </c>
      <c r="S146" s="0" t="n">
        <v>0</v>
      </c>
      <c r="T146" s="0" t="n">
        <v>0</v>
      </c>
      <c r="U146" s="0" t="n">
        <v>0</v>
      </c>
      <c r="V146" s="0" t="n">
        <v>3</v>
      </c>
      <c r="W146" s="0" t="n">
        <v>0</v>
      </c>
      <c r="X146" s="0" t="n">
        <v>0</v>
      </c>
      <c r="Y146" s="0" t="n">
        <v>1</v>
      </c>
      <c r="Z146" s="0" t="n">
        <v>0</v>
      </c>
      <c r="AA146" s="0" t="n">
        <v>0</v>
      </c>
      <c r="AB146" s="0" t="n">
        <v>0</v>
      </c>
      <c r="AC146" s="0" t="n">
        <v>0</v>
      </c>
      <c r="AD146" s="0" t="n">
        <v>0</v>
      </c>
      <c r="AE146" s="0" t="n">
        <v>0</v>
      </c>
      <c r="AF146" s="0" t="n">
        <v>0</v>
      </c>
      <c r="AG146" s="0" t="n">
        <v>2</v>
      </c>
      <c r="AH146" s="0" t="n">
        <v>0</v>
      </c>
      <c r="AI146" s="0" t="n">
        <v>0</v>
      </c>
      <c r="AJ146" s="0" t="n">
        <v>1</v>
      </c>
      <c r="AK146" s="0" t="n">
        <v>0</v>
      </c>
      <c r="AL146" s="0" t="n">
        <v>0</v>
      </c>
      <c r="AM146" s="0" t="n">
        <v>2</v>
      </c>
      <c r="AN146" s="0" t="n">
        <v>4</v>
      </c>
      <c r="AO146" s="0" t="n">
        <v>9</v>
      </c>
      <c r="AP146" s="0" t="n">
        <v>3</v>
      </c>
      <c r="AQ146" s="0" t="n">
        <v>2</v>
      </c>
      <c r="AR146" s="0" t="n">
        <v>2</v>
      </c>
      <c r="AS146" s="0" t="n">
        <v>0</v>
      </c>
      <c r="AT146" s="0" t="n">
        <v>0</v>
      </c>
      <c r="AU146" s="0" t="n">
        <v>1</v>
      </c>
      <c r="AV146" s="0" t="n">
        <v>0</v>
      </c>
      <c r="AW146" s="0" t="n">
        <v>1</v>
      </c>
      <c r="AX146" s="0" t="n">
        <v>2</v>
      </c>
      <c r="AY146" s="0" t="n">
        <v>1</v>
      </c>
      <c r="AZ146" s="0" t="n">
        <v>0</v>
      </c>
      <c r="BA146" s="0" t="n">
        <v>1</v>
      </c>
      <c r="BB146" s="0" t="n">
        <v>1</v>
      </c>
      <c r="BC146" s="0" t="n">
        <v>1</v>
      </c>
      <c r="BD146" s="0" t="n">
        <v>2</v>
      </c>
      <c r="BE146" s="0" t="n">
        <v>1</v>
      </c>
      <c r="BF146" s="0" t="n">
        <v>3</v>
      </c>
      <c r="BG146" s="0" t="n">
        <v>5</v>
      </c>
      <c r="BH146" s="0" t="n">
        <v>3</v>
      </c>
      <c r="BI146" s="0" t="n">
        <v>3</v>
      </c>
      <c r="BJ146" s="0" t="n">
        <v>0</v>
      </c>
      <c r="BK146" s="0" t="n">
        <v>2</v>
      </c>
      <c r="BL146" s="0" t="n">
        <v>1</v>
      </c>
      <c r="BM146" s="0" t="n">
        <v>2</v>
      </c>
      <c r="BN146" s="0" t="n">
        <v>1</v>
      </c>
      <c r="BO146" s="0" t="n">
        <v>2</v>
      </c>
      <c r="BP146" s="0" t="n">
        <v>5</v>
      </c>
      <c r="BQ146" s="0" t="n">
        <v>1</v>
      </c>
      <c r="BR146" s="0" t="n">
        <v>0</v>
      </c>
      <c r="BS146" s="0" t="n">
        <v>1</v>
      </c>
      <c r="BT146" s="0" t="n">
        <v>0</v>
      </c>
      <c r="BU146" s="0" t="n">
        <v>0</v>
      </c>
      <c r="BV146" s="0" t="n">
        <v>0</v>
      </c>
      <c r="BW146" s="0" t="n">
        <v>1</v>
      </c>
      <c r="BX146" s="0" t="n">
        <v>0</v>
      </c>
      <c r="BY146" s="0" t="n">
        <v>1</v>
      </c>
      <c r="BZ146" s="0" t="n">
        <v>2</v>
      </c>
      <c r="CA146" s="0" t="n">
        <v>1</v>
      </c>
      <c r="CB146" s="0" t="n">
        <v>1</v>
      </c>
      <c r="CC146" s="0" t="n">
        <v>2</v>
      </c>
      <c r="CD146" s="0" t="n">
        <v>3</v>
      </c>
      <c r="CE146" s="0" t="n">
        <v>1</v>
      </c>
      <c r="CF146" s="0" t="n">
        <v>0</v>
      </c>
      <c r="CG146" s="0" t="n">
        <v>0</v>
      </c>
      <c r="CH146" s="0" t="n">
        <v>0</v>
      </c>
      <c r="CI146" s="0" t="n">
        <v>0</v>
      </c>
      <c r="CJ146" s="0" t="n">
        <v>2</v>
      </c>
      <c r="CK146" s="0" t="n">
        <v>2</v>
      </c>
      <c r="CL146" s="0" t="n">
        <v>0</v>
      </c>
      <c r="CM146" s="0" t="n">
        <v>0</v>
      </c>
      <c r="CN146" s="0" t="n">
        <v>1</v>
      </c>
      <c r="CO146" s="0" t="n">
        <v>0</v>
      </c>
      <c r="CP146" s="0" t="n">
        <v>1</v>
      </c>
      <c r="CQ146" s="0" t="n">
        <v>1</v>
      </c>
      <c r="CR146" s="0" t="n">
        <v>1</v>
      </c>
      <c r="CS146" s="0" t="n">
        <v>0</v>
      </c>
      <c r="CT146" s="0" t="n">
        <v>0</v>
      </c>
      <c r="CU146" s="0" t="n">
        <v>0</v>
      </c>
      <c r="CV146" s="0" t="n">
        <v>0</v>
      </c>
      <c r="CW146" s="0" t="n">
        <v>0</v>
      </c>
      <c r="CX146" s="0" t="n">
        <v>0</v>
      </c>
      <c r="CY146" s="0" t="n">
        <v>2</v>
      </c>
      <c r="CZ146" s="0" t="n">
        <v>1</v>
      </c>
      <c r="DA146" s="0" t="n">
        <v>1</v>
      </c>
      <c r="DB146" s="0" t="n">
        <v>0</v>
      </c>
      <c r="DC146" s="0" t="n">
        <v>0</v>
      </c>
      <c r="DD146" s="0" t="n">
        <v>0</v>
      </c>
      <c r="DE146" s="0" t="n">
        <v>1</v>
      </c>
      <c r="DF146" s="0" t="n">
        <v>1</v>
      </c>
      <c r="DG146" s="0" t="n">
        <v>0</v>
      </c>
      <c r="DH146" s="0" t="n">
        <v>0</v>
      </c>
      <c r="DI146" s="0" t="n">
        <v>0</v>
      </c>
      <c r="DJ146" s="0" t="n">
        <v>2</v>
      </c>
      <c r="DK146" s="0" t="n">
        <v>1</v>
      </c>
      <c r="DL146" s="0" t="n">
        <v>1</v>
      </c>
      <c r="DM146" s="0" t="n">
        <v>0</v>
      </c>
      <c r="DN146" s="0" t="n">
        <v>0</v>
      </c>
      <c r="DO146" s="0" t="n">
        <v>0</v>
      </c>
      <c r="DP146" s="0" t="n">
        <v>0</v>
      </c>
      <c r="DQ146" s="0" t="n">
        <v>0</v>
      </c>
      <c r="DR146" s="0" t="n">
        <v>0</v>
      </c>
      <c r="DS146" s="0" t="n">
        <v>0</v>
      </c>
      <c r="DT146" s="0" t="n">
        <v>0</v>
      </c>
      <c r="DU146" s="0" t="n">
        <v>0</v>
      </c>
      <c r="DV146" s="0" t="n">
        <v>0</v>
      </c>
      <c r="DW146" s="0" t="n">
        <v>0</v>
      </c>
      <c r="DX146" s="0" t="n">
        <v>0</v>
      </c>
      <c r="DY146" s="0" t="n">
        <v>0</v>
      </c>
      <c r="DZ146" s="0" t="n">
        <v>0</v>
      </c>
      <c r="EA146" s="0" t="n">
        <v>0</v>
      </c>
      <c r="EB146" s="0" t="n">
        <v>1</v>
      </c>
      <c r="EC146" s="0" t="n">
        <v>0</v>
      </c>
      <c r="ED146" s="0" t="n">
        <v>3</v>
      </c>
      <c r="EE146" s="0" t="n">
        <v>6</v>
      </c>
      <c r="EF146" s="0" t="n">
        <v>0</v>
      </c>
      <c r="EG146" s="0" t="n">
        <v>0</v>
      </c>
      <c r="EH146" s="0" t="n">
        <v>0</v>
      </c>
      <c r="EI146" s="0" t="n">
        <v>0</v>
      </c>
      <c r="EJ146" s="0" t="n">
        <v>0</v>
      </c>
      <c r="EK146" s="0" t="n">
        <v>0</v>
      </c>
      <c r="EL146" s="0" t="n">
        <v>0</v>
      </c>
      <c r="EM146" s="0" t="n">
        <v>0</v>
      </c>
      <c r="EN146" s="0" t="n">
        <v>0</v>
      </c>
      <c r="EO146" s="0" t="n">
        <v>0</v>
      </c>
      <c r="EP146" s="0" t="n">
        <v>0</v>
      </c>
      <c r="EQ146" s="0" t="n">
        <v>1</v>
      </c>
      <c r="ER146" s="0" t="n">
        <v>0</v>
      </c>
      <c r="ES146" s="0" t="n">
        <v>1</v>
      </c>
      <c r="ET146" s="0" t="n">
        <v>0</v>
      </c>
      <c r="EU146" s="0" t="n">
        <v>0</v>
      </c>
      <c r="EV146" s="0" t="n">
        <v>3</v>
      </c>
      <c r="EW146" s="0" t="n">
        <v>0</v>
      </c>
      <c r="EX146" s="0" t="n">
        <v>2</v>
      </c>
      <c r="EY146" s="0" t="n">
        <v>1</v>
      </c>
      <c r="EZ146" s="0" t="n">
        <v>1</v>
      </c>
      <c r="FA146" s="0" t="n">
        <v>1</v>
      </c>
      <c r="FB146" s="0" t="n">
        <v>1</v>
      </c>
      <c r="FC146" s="0" t="n">
        <v>2</v>
      </c>
      <c r="FD146" s="0" t="n">
        <v>0</v>
      </c>
      <c r="FE146" s="0" t="n">
        <v>3</v>
      </c>
      <c r="FF146" s="0" t="n">
        <v>0</v>
      </c>
      <c r="FG146" s="0" t="n">
        <v>1</v>
      </c>
      <c r="FH146" s="0" t="n">
        <v>0</v>
      </c>
      <c r="FI146" s="0" t="n">
        <v>1</v>
      </c>
      <c r="FJ146" s="0" t="n">
        <v>0</v>
      </c>
      <c r="FK146" s="0" t="n">
        <v>2</v>
      </c>
      <c r="FL146" s="0" t="n">
        <v>0</v>
      </c>
      <c r="FM146" s="0" t="n">
        <v>0</v>
      </c>
      <c r="FN146" s="0" t="n">
        <v>0</v>
      </c>
      <c r="FO146" s="0" t="n">
        <v>1</v>
      </c>
      <c r="FP146" s="0" t="n">
        <v>0</v>
      </c>
      <c r="FQ146" s="0" t="n">
        <v>0</v>
      </c>
      <c r="FR146" s="0" t="n">
        <v>1</v>
      </c>
      <c r="FS146" s="0" t="n">
        <v>0</v>
      </c>
      <c r="FT146" s="0" t="n">
        <v>0</v>
      </c>
      <c r="FU146" s="0" t="n">
        <v>1</v>
      </c>
      <c r="FV146" s="0" t="n">
        <v>3</v>
      </c>
      <c r="FW146" s="0" t="n">
        <v>3</v>
      </c>
      <c r="FX146" s="0" t="n">
        <v>5</v>
      </c>
      <c r="FY146" s="0" t="n">
        <v>2</v>
      </c>
      <c r="FZ146" s="0" t="n">
        <v>1</v>
      </c>
      <c r="GA146" s="0" t="n">
        <v>1</v>
      </c>
      <c r="GB146" s="0" t="n">
        <v>0</v>
      </c>
      <c r="GC146" s="0" t="n">
        <v>2</v>
      </c>
      <c r="GD146" s="0" t="n">
        <v>3</v>
      </c>
      <c r="GE146" s="0" t="n">
        <v>0</v>
      </c>
      <c r="GF146" s="0" t="n">
        <v>0</v>
      </c>
      <c r="GG146" s="0" t="n">
        <v>0</v>
      </c>
      <c r="GH146" s="0" t="n">
        <v>1</v>
      </c>
      <c r="GI146" s="0" t="n">
        <v>0</v>
      </c>
      <c r="GJ146" s="0" t="n">
        <v>0</v>
      </c>
      <c r="GK146" s="0" t="n">
        <v>2</v>
      </c>
      <c r="GL146" s="0" t="n">
        <v>1</v>
      </c>
      <c r="GM146" s="0" t="n">
        <v>2</v>
      </c>
      <c r="GN146" s="0" t="n">
        <v>0</v>
      </c>
      <c r="GO146" s="0" t="n">
        <v>1</v>
      </c>
      <c r="GP146" s="0" t="n">
        <v>0</v>
      </c>
      <c r="GQ146" s="0" t="n">
        <v>0</v>
      </c>
    </row>
    <row r="147" customFormat="false" ht="12" hidden="false" customHeight="false" outlineLevel="0" collapsed="false">
      <c r="A147" s="0" t="n">
        <v>0</v>
      </c>
      <c r="B147" s="0" t="n">
        <v>0</v>
      </c>
      <c r="C147" s="0" t="n">
        <v>0</v>
      </c>
      <c r="D147" s="0" t="n">
        <v>0</v>
      </c>
      <c r="E147" s="0" t="n">
        <v>0</v>
      </c>
      <c r="F147" s="0" t="n">
        <v>1</v>
      </c>
      <c r="G147" s="0" t="n">
        <v>1</v>
      </c>
      <c r="H147" s="0" t="n">
        <v>0</v>
      </c>
      <c r="I147" s="0" t="n">
        <v>0</v>
      </c>
      <c r="J147" s="0" t="n">
        <v>1</v>
      </c>
      <c r="K147" s="0" t="n">
        <v>1</v>
      </c>
      <c r="L147" s="0" t="n">
        <v>0</v>
      </c>
      <c r="M147" s="0" t="n">
        <v>0</v>
      </c>
      <c r="N147" s="0" t="n">
        <v>1</v>
      </c>
      <c r="O147" s="0" t="n">
        <v>0</v>
      </c>
      <c r="P147" s="0" t="n">
        <v>0</v>
      </c>
      <c r="Q147" s="0" t="n">
        <v>0</v>
      </c>
      <c r="R147" s="0" t="n">
        <v>0</v>
      </c>
      <c r="S147" s="0" t="n">
        <v>0</v>
      </c>
      <c r="T147" s="0" t="n">
        <v>0</v>
      </c>
      <c r="U147" s="0" t="n">
        <v>0</v>
      </c>
      <c r="V147" s="0" t="n">
        <v>0</v>
      </c>
      <c r="W147" s="0" t="n">
        <v>0</v>
      </c>
      <c r="X147" s="0" t="n">
        <v>0</v>
      </c>
      <c r="Y147" s="0" t="n">
        <v>0</v>
      </c>
      <c r="Z147" s="0" t="n">
        <v>0</v>
      </c>
      <c r="AA147" s="0" t="n">
        <v>0</v>
      </c>
      <c r="AB147" s="0" t="n">
        <v>0</v>
      </c>
      <c r="AC147" s="0" t="n">
        <v>0</v>
      </c>
      <c r="AD147" s="0" t="n">
        <v>0</v>
      </c>
      <c r="AE147" s="0" t="n">
        <v>0</v>
      </c>
      <c r="AF147" s="0" t="n">
        <v>0</v>
      </c>
      <c r="AG147" s="0" t="n">
        <v>0</v>
      </c>
      <c r="AH147" s="0" t="n">
        <v>0</v>
      </c>
      <c r="AI147" s="0" t="n">
        <v>4</v>
      </c>
      <c r="AJ147" s="0" t="n">
        <v>0</v>
      </c>
      <c r="AK147" s="0" t="n">
        <v>0</v>
      </c>
      <c r="AL147" s="0" t="n">
        <v>0</v>
      </c>
      <c r="AM147" s="0" t="n">
        <v>2</v>
      </c>
      <c r="AN147" s="0" t="n">
        <v>0</v>
      </c>
      <c r="AO147" s="0" t="n">
        <v>2</v>
      </c>
      <c r="AP147" s="0" t="n">
        <v>0</v>
      </c>
      <c r="AQ147" s="0" t="n">
        <v>1</v>
      </c>
      <c r="AR147" s="0" t="n">
        <v>0</v>
      </c>
      <c r="AS147" s="0" t="n">
        <v>0</v>
      </c>
      <c r="AT147" s="0" t="n">
        <v>0</v>
      </c>
      <c r="AU147" s="0" t="n">
        <v>0</v>
      </c>
      <c r="AV147" s="0" t="n">
        <v>0</v>
      </c>
      <c r="AW147" s="0" t="n">
        <v>0</v>
      </c>
      <c r="AX147" s="0" t="n">
        <v>0</v>
      </c>
      <c r="AY147" s="0" t="n">
        <v>0</v>
      </c>
      <c r="AZ147" s="0" t="n">
        <v>0</v>
      </c>
      <c r="BA147" s="0" t="n">
        <v>0</v>
      </c>
      <c r="BB147" s="0" t="n">
        <v>0</v>
      </c>
      <c r="BC147" s="0" t="n">
        <v>0</v>
      </c>
      <c r="BD147" s="0" t="n">
        <v>5</v>
      </c>
      <c r="BE147" s="0" t="n">
        <v>1</v>
      </c>
      <c r="BF147" s="0" t="n">
        <v>0</v>
      </c>
      <c r="BG147" s="0" t="n">
        <v>0</v>
      </c>
      <c r="BH147" s="0" t="n">
        <v>0</v>
      </c>
      <c r="BI147" s="0" t="n">
        <v>0</v>
      </c>
      <c r="BJ147" s="0" t="n">
        <v>0</v>
      </c>
      <c r="BK147" s="0" t="n">
        <v>0</v>
      </c>
      <c r="BL147" s="0" t="n">
        <v>0</v>
      </c>
      <c r="BM147" s="0" t="n">
        <v>1</v>
      </c>
      <c r="BN147" s="0" t="n">
        <v>1</v>
      </c>
      <c r="BO147" s="0" t="n">
        <v>0</v>
      </c>
      <c r="BP147" s="0" t="n">
        <v>1</v>
      </c>
      <c r="BQ147" s="0" t="n">
        <v>0</v>
      </c>
      <c r="BR147" s="0" t="n">
        <v>1</v>
      </c>
      <c r="BS147" s="0" t="n">
        <v>0</v>
      </c>
      <c r="BT147" s="0" t="n">
        <v>0</v>
      </c>
      <c r="BU147" s="0" t="n">
        <v>0</v>
      </c>
      <c r="BV147" s="0" t="n">
        <v>1</v>
      </c>
      <c r="BW147" s="0" t="n">
        <v>0</v>
      </c>
      <c r="BX147" s="0" t="n">
        <v>0</v>
      </c>
      <c r="BY147" s="0" t="n">
        <v>0</v>
      </c>
      <c r="BZ147" s="0" t="n">
        <v>0</v>
      </c>
      <c r="CA147" s="0" t="n">
        <v>0</v>
      </c>
      <c r="CB147" s="0" t="n">
        <v>0</v>
      </c>
      <c r="CC147" s="0" t="n">
        <v>0</v>
      </c>
      <c r="CD147" s="0" t="n">
        <v>0</v>
      </c>
      <c r="CE147" s="0" t="n">
        <v>0</v>
      </c>
      <c r="CF147" s="0" t="n">
        <v>0</v>
      </c>
      <c r="CG147" s="0" t="n">
        <v>0</v>
      </c>
      <c r="CH147" s="0" t="n">
        <v>0</v>
      </c>
      <c r="CI147" s="0" t="n">
        <v>0</v>
      </c>
      <c r="CJ147" s="0" t="n">
        <v>0</v>
      </c>
      <c r="CK147" s="0" t="n">
        <v>1</v>
      </c>
      <c r="CL147" s="0" t="n">
        <v>1</v>
      </c>
      <c r="CM147" s="0" t="n">
        <v>0</v>
      </c>
      <c r="CN147" s="0" t="n">
        <v>1</v>
      </c>
      <c r="CO147" s="0" t="n">
        <v>1</v>
      </c>
      <c r="CP147" s="0" t="n">
        <v>0</v>
      </c>
      <c r="CQ147" s="0" t="n">
        <v>1</v>
      </c>
      <c r="CR147" s="0" t="n">
        <v>0</v>
      </c>
      <c r="CS147" s="0" t="n">
        <v>0</v>
      </c>
      <c r="CT147" s="0" t="n">
        <v>0</v>
      </c>
      <c r="CU147" s="0" t="n">
        <v>0</v>
      </c>
      <c r="CV147" s="0" t="n">
        <v>0</v>
      </c>
      <c r="CW147" s="0" t="n">
        <v>0</v>
      </c>
      <c r="CX147" s="0" t="n">
        <v>0</v>
      </c>
      <c r="CY147" s="0" t="n">
        <v>0</v>
      </c>
      <c r="CZ147" s="0" t="n">
        <v>0</v>
      </c>
      <c r="DA147" s="0" t="n">
        <v>0</v>
      </c>
      <c r="DB147" s="0" t="n">
        <v>0</v>
      </c>
      <c r="DC147" s="0" t="n">
        <v>0</v>
      </c>
      <c r="DD147" s="0" t="n">
        <v>0</v>
      </c>
      <c r="DE147" s="0" t="n">
        <v>0</v>
      </c>
      <c r="DF147" s="0" t="n">
        <v>1</v>
      </c>
      <c r="DG147" s="0" t="n">
        <v>0</v>
      </c>
      <c r="DH147" s="0" t="n">
        <v>0</v>
      </c>
      <c r="DI147" s="0" t="n">
        <v>0</v>
      </c>
      <c r="DJ147" s="0" t="n">
        <v>0</v>
      </c>
      <c r="DK147" s="0" t="n">
        <v>0</v>
      </c>
      <c r="DL147" s="0" t="n">
        <v>0</v>
      </c>
      <c r="DM147" s="0" t="n">
        <v>0</v>
      </c>
      <c r="DN147" s="0" t="n">
        <v>0</v>
      </c>
      <c r="DO147" s="0" t="n">
        <v>1</v>
      </c>
      <c r="DP147" s="0" t="n">
        <v>0</v>
      </c>
      <c r="DQ147" s="0" t="n">
        <v>0</v>
      </c>
      <c r="DR147" s="0" t="n">
        <v>0</v>
      </c>
      <c r="DS147" s="0" t="n">
        <v>0</v>
      </c>
      <c r="DT147" s="0" t="n">
        <v>0</v>
      </c>
      <c r="DU147" s="0" t="n">
        <v>0</v>
      </c>
      <c r="DV147" s="0" t="n">
        <v>0</v>
      </c>
      <c r="DW147" s="0" t="n">
        <v>0</v>
      </c>
      <c r="DX147" s="0" t="n">
        <v>0</v>
      </c>
      <c r="DY147" s="0" t="n">
        <v>0</v>
      </c>
      <c r="DZ147" s="0" t="n">
        <v>0</v>
      </c>
      <c r="EA147" s="0" t="n">
        <v>0</v>
      </c>
      <c r="EB147" s="0" t="n">
        <v>0</v>
      </c>
      <c r="EC147" s="0" t="n">
        <v>0</v>
      </c>
      <c r="ED147" s="0" t="n">
        <v>0</v>
      </c>
      <c r="EE147" s="0" t="n">
        <v>0</v>
      </c>
      <c r="EF147" s="0" t="n">
        <v>0</v>
      </c>
      <c r="EG147" s="0" t="n">
        <v>1</v>
      </c>
      <c r="EH147" s="0" t="n">
        <v>0</v>
      </c>
      <c r="EI147" s="0" t="n">
        <v>0</v>
      </c>
      <c r="EJ147" s="0" t="n">
        <v>0</v>
      </c>
      <c r="EK147" s="0" t="n">
        <v>0</v>
      </c>
      <c r="EL147" s="0" t="n">
        <v>0</v>
      </c>
      <c r="EM147" s="0" t="n">
        <v>0</v>
      </c>
      <c r="EN147" s="0" t="n">
        <v>0</v>
      </c>
      <c r="EO147" s="0" t="n">
        <v>0</v>
      </c>
      <c r="EP147" s="0" t="n">
        <v>1</v>
      </c>
      <c r="EQ147" s="0" t="n">
        <v>1</v>
      </c>
      <c r="ER147" s="0" t="n">
        <v>0</v>
      </c>
      <c r="ES147" s="0" t="n">
        <v>0</v>
      </c>
      <c r="ET147" s="0" t="n">
        <v>0</v>
      </c>
      <c r="EU147" s="0" t="n">
        <v>0</v>
      </c>
      <c r="EV147" s="0" t="n">
        <v>0</v>
      </c>
      <c r="EW147" s="0" t="n">
        <v>0</v>
      </c>
      <c r="EX147" s="0" t="n">
        <v>1</v>
      </c>
      <c r="EY147" s="0" t="n">
        <v>0</v>
      </c>
      <c r="EZ147" s="0" t="n">
        <v>0</v>
      </c>
      <c r="FA147" s="0" t="n">
        <v>0</v>
      </c>
      <c r="FB147" s="0" t="n">
        <v>1</v>
      </c>
      <c r="FC147" s="0" t="n">
        <v>8</v>
      </c>
      <c r="FD147" s="0" t="n">
        <v>1</v>
      </c>
      <c r="FE147" s="0" t="n">
        <v>0</v>
      </c>
      <c r="FF147" s="0" t="n">
        <v>0</v>
      </c>
      <c r="FG147" s="0" t="n">
        <v>0</v>
      </c>
      <c r="FH147" s="0" t="n">
        <v>0</v>
      </c>
      <c r="FI147" s="0" t="n">
        <v>1</v>
      </c>
      <c r="FJ147" s="0" t="n">
        <v>0</v>
      </c>
      <c r="FK147" s="0" t="n">
        <v>0</v>
      </c>
      <c r="FL147" s="0" t="n">
        <v>0</v>
      </c>
      <c r="FM147" s="0" t="n">
        <v>0</v>
      </c>
      <c r="FN147" s="0" t="n">
        <v>0</v>
      </c>
      <c r="FO147" s="0" t="n">
        <v>0</v>
      </c>
      <c r="FP147" s="0" t="n">
        <v>0</v>
      </c>
      <c r="FQ147" s="0" t="n">
        <v>0</v>
      </c>
      <c r="FR147" s="0" t="n">
        <v>0</v>
      </c>
      <c r="FS147" s="0" t="n">
        <v>0</v>
      </c>
      <c r="FT147" s="0" t="n">
        <v>0</v>
      </c>
      <c r="FU147" s="0" t="n">
        <v>0</v>
      </c>
      <c r="FV147" s="0" t="n">
        <v>1</v>
      </c>
      <c r="FW147" s="0" t="n">
        <v>0</v>
      </c>
      <c r="FX147" s="0" t="n">
        <v>0</v>
      </c>
      <c r="FY147" s="0" t="n">
        <v>0</v>
      </c>
      <c r="FZ147" s="0" t="n">
        <v>0</v>
      </c>
      <c r="GA147" s="0" t="n">
        <v>0</v>
      </c>
      <c r="GB147" s="0" t="n">
        <v>0</v>
      </c>
      <c r="GC147" s="0" t="n">
        <v>6</v>
      </c>
      <c r="GD147" s="0" t="n">
        <v>0</v>
      </c>
      <c r="GE147" s="0" t="n">
        <v>0</v>
      </c>
      <c r="GF147" s="0" t="n">
        <v>0</v>
      </c>
      <c r="GG147" s="0" t="n">
        <v>1</v>
      </c>
      <c r="GH147" s="0" t="n">
        <v>0</v>
      </c>
      <c r="GI147" s="0" t="n">
        <v>0</v>
      </c>
      <c r="GJ147" s="0" t="n">
        <v>0</v>
      </c>
      <c r="GK147" s="0" t="n">
        <v>0</v>
      </c>
      <c r="GL147" s="0" t="n">
        <v>0</v>
      </c>
      <c r="GM147" s="0" t="n">
        <v>0</v>
      </c>
      <c r="GN147" s="0" t="n">
        <v>0</v>
      </c>
      <c r="GO147" s="0" t="n">
        <v>3</v>
      </c>
      <c r="GP147" s="0" t="n">
        <v>0</v>
      </c>
      <c r="GQ147" s="0" t="n">
        <v>0</v>
      </c>
    </row>
    <row r="148" customFormat="false" ht="12" hidden="false" customHeight="false" outlineLevel="0" collapsed="false">
      <c r="A148" s="0" t="n">
        <v>0</v>
      </c>
      <c r="B148" s="0" t="n">
        <v>0</v>
      </c>
      <c r="C148" s="0" t="n">
        <v>0</v>
      </c>
      <c r="D148" s="0" t="n">
        <v>0</v>
      </c>
      <c r="E148" s="0" t="n">
        <v>0</v>
      </c>
      <c r="F148" s="0" t="n">
        <v>1</v>
      </c>
      <c r="G148" s="0" t="n">
        <v>1</v>
      </c>
      <c r="H148" s="0" t="n">
        <v>0</v>
      </c>
      <c r="I148" s="0" t="n">
        <v>0</v>
      </c>
      <c r="J148" s="0" t="n">
        <v>0</v>
      </c>
      <c r="K148" s="0" t="n">
        <v>0</v>
      </c>
      <c r="L148" s="0" t="n">
        <v>0</v>
      </c>
      <c r="M148" s="0" t="n">
        <v>0</v>
      </c>
      <c r="N148" s="0" t="n">
        <v>0</v>
      </c>
      <c r="O148" s="0" t="n">
        <v>0</v>
      </c>
      <c r="P148" s="0" t="n">
        <v>0</v>
      </c>
      <c r="Q148" s="0" t="n">
        <v>0</v>
      </c>
      <c r="R148" s="0" t="n">
        <v>0</v>
      </c>
      <c r="S148" s="0" t="n">
        <v>0</v>
      </c>
      <c r="T148" s="0" t="n">
        <v>0</v>
      </c>
      <c r="U148" s="0" t="n">
        <v>0</v>
      </c>
      <c r="V148" s="0" t="n">
        <v>0</v>
      </c>
      <c r="W148" s="0" t="n">
        <v>0</v>
      </c>
      <c r="X148" s="0" t="n">
        <v>0</v>
      </c>
      <c r="Y148" s="0" t="n">
        <v>0</v>
      </c>
      <c r="Z148" s="0" t="n">
        <v>0</v>
      </c>
      <c r="AA148" s="0" t="n">
        <v>0</v>
      </c>
      <c r="AB148" s="0" t="n">
        <v>0</v>
      </c>
      <c r="AC148" s="0" t="n">
        <v>0</v>
      </c>
      <c r="AD148" s="0" t="n">
        <v>0</v>
      </c>
      <c r="AE148" s="0" t="n">
        <v>0</v>
      </c>
      <c r="AF148" s="0" t="n">
        <v>0</v>
      </c>
      <c r="AG148" s="0" t="n">
        <v>0</v>
      </c>
      <c r="AH148" s="0" t="n">
        <v>0</v>
      </c>
      <c r="AI148" s="0" t="n">
        <v>4</v>
      </c>
      <c r="AJ148" s="0" t="n">
        <v>0</v>
      </c>
      <c r="AK148" s="0" t="n">
        <v>0</v>
      </c>
      <c r="AL148" s="0" t="n">
        <v>1</v>
      </c>
      <c r="AM148" s="0" t="n">
        <v>0</v>
      </c>
      <c r="AN148" s="0" t="n">
        <v>3</v>
      </c>
      <c r="AO148" s="0" t="n">
        <v>1</v>
      </c>
      <c r="AP148" s="0" t="n">
        <v>3</v>
      </c>
      <c r="AQ148" s="0" t="n">
        <v>0</v>
      </c>
      <c r="AR148" s="0" t="n">
        <v>2</v>
      </c>
      <c r="AS148" s="0" t="n">
        <v>0</v>
      </c>
      <c r="AT148" s="0" t="n">
        <v>0</v>
      </c>
      <c r="AU148" s="0" t="n">
        <v>1</v>
      </c>
      <c r="AV148" s="0" t="n">
        <v>0</v>
      </c>
      <c r="AW148" s="0" t="n">
        <v>0</v>
      </c>
      <c r="AX148" s="0" t="n">
        <v>0</v>
      </c>
      <c r="AY148" s="0" t="n">
        <v>1</v>
      </c>
      <c r="AZ148" s="0" t="n">
        <v>1</v>
      </c>
      <c r="BA148" s="0" t="n">
        <v>0</v>
      </c>
      <c r="BB148" s="0" t="n">
        <v>0</v>
      </c>
      <c r="BC148" s="0" t="n">
        <v>0</v>
      </c>
      <c r="BD148" s="0" t="n">
        <v>8</v>
      </c>
      <c r="BE148" s="0" t="n">
        <v>0</v>
      </c>
      <c r="BF148" s="0" t="n">
        <v>0</v>
      </c>
      <c r="BG148" s="0" t="n">
        <v>0</v>
      </c>
      <c r="BH148" s="0" t="n">
        <v>3</v>
      </c>
      <c r="BI148" s="0" t="n">
        <v>4</v>
      </c>
      <c r="BJ148" s="0" t="n">
        <v>1</v>
      </c>
      <c r="BK148" s="0" t="n">
        <v>4</v>
      </c>
      <c r="BL148" s="0" t="n">
        <v>0</v>
      </c>
      <c r="BM148" s="0" t="n">
        <v>1</v>
      </c>
      <c r="BN148" s="0" t="n">
        <v>0</v>
      </c>
      <c r="BO148" s="0" t="n">
        <v>0</v>
      </c>
      <c r="BP148" s="0" t="n">
        <v>1</v>
      </c>
      <c r="BQ148" s="0" t="n">
        <v>0</v>
      </c>
      <c r="BR148" s="0" t="n">
        <v>0</v>
      </c>
      <c r="BS148" s="0" t="n">
        <v>0</v>
      </c>
      <c r="BT148" s="0" t="n">
        <v>0</v>
      </c>
      <c r="BU148" s="0" t="n">
        <v>0</v>
      </c>
      <c r="BV148" s="0" t="n">
        <v>0</v>
      </c>
      <c r="BW148" s="0" t="n">
        <v>0</v>
      </c>
      <c r="BX148" s="0" t="n">
        <v>0</v>
      </c>
      <c r="BY148" s="0" t="n">
        <v>0</v>
      </c>
      <c r="BZ148" s="0" t="n">
        <v>3</v>
      </c>
      <c r="CA148" s="0" t="n">
        <v>0</v>
      </c>
      <c r="CB148" s="0" t="n">
        <v>0</v>
      </c>
      <c r="CC148" s="0" t="n">
        <v>0</v>
      </c>
      <c r="CD148" s="0" t="n">
        <v>3</v>
      </c>
      <c r="CE148" s="0" t="n">
        <v>1</v>
      </c>
      <c r="CF148" s="0" t="n">
        <v>0</v>
      </c>
      <c r="CG148" s="0" t="n">
        <v>0</v>
      </c>
      <c r="CH148" s="0" t="n">
        <v>0</v>
      </c>
      <c r="CI148" s="0" t="n">
        <v>0</v>
      </c>
      <c r="CJ148" s="0" t="n">
        <v>0</v>
      </c>
      <c r="CK148" s="0" t="n">
        <v>1</v>
      </c>
      <c r="CL148" s="0" t="n">
        <v>0</v>
      </c>
      <c r="CM148" s="0" t="n">
        <v>0</v>
      </c>
      <c r="CN148" s="0" t="n">
        <v>1</v>
      </c>
      <c r="CO148" s="0" t="n">
        <v>1</v>
      </c>
      <c r="CP148" s="0" t="n">
        <v>0</v>
      </c>
      <c r="CQ148" s="0" t="n">
        <v>2</v>
      </c>
      <c r="CR148" s="0" t="n">
        <v>2</v>
      </c>
      <c r="CS148" s="0" t="n">
        <v>1</v>
      </c>
      <c r="CT148" s="0" t="n">
        <v>0</v>
      </c>
      <c r="CU148" s="0" t="n">
        <v>0</v>
      </c>
      <c r="CV148" s="0" t="n">
        <v>0</v>
      </c>
      <c r="CW148" s="0" t="n">
        <v>0</v>
      </c>
      <c r="CX148" s="0" t="n">
        <v>0</v>
      </c>
      <c r="CY148" s="0" t="n">
        <v>0</v>
      </c>
      <c r="CZ148" s="0" t="n">
        <v>1</v>
      </c>
      <c r="DA148" s="0" t="n">
        <v>1</v>
      </c>
      <c r="DB148" s="0" t="n">
        <v>0</v>
      </c>
      <c r="DC148" s="0" t="n">
        <v>0</v>
      </c>
      <c r="DD148" s="0" t="n">
        <v>0</v>
      </c>
      <c r="DE148" s="0" t="n">
        <v>0</v>
      </c>
      <c r="DF148" s="0" t="n">
        <v>1</v>
      </c>
      <c r="DG148" s="0" t="n">
        <v>0</v>
      </c>
      <c r="DH148" s="0" t="n">
        <v>0</v>
      </c>
      <c r="DI148" s="0" t="n">
        <v>0</v>
      </c>
      <c r="DJ148" s="0" t="n">
        <v>0</v>
      </c>
      <c r="DK148" s="0" t="n">
        <v>1</v>
      </c>
      <c r="DL148" s="0" t="n">
        <v>2</v>
      </c>
      <c r="DM148" s="0" t="n">
        <v>0</v>
      </c>
      <c r="DN148" s="0" t="n">
        <v>0</v>
      </c>
      <c r="DO148" s="0" t="n">
        <v>1</v>
      </c>
      <c r="DP148" s="0" t="n">
        <v>0</v>
      </c>
      <c r="DQ148" s="0" t="n">
        <v>0</v>
      </c>
      <c r="DR148" s="0" t="n">
        <v>0</v>
      </c>
      <c r="DS148" s="0" t="n">
        <v>0</v>
      </c>
      <c r="DT148" s="0" t="n">
        <v>0</v>
      </c>
      <c r="DU148" s="0" t="n">
        <v>0</v>
      </c>
      <c r="DV148" s="0" t="n">
        <v>0</v>
      </c>
      <c r="DW148" s="0" t="n">
        <v>0</v>
      </c>
      <c r="DX148" s="0" t="n">
        <v>0</v>
      </c>
      <c r="DY148" s="0" t="n">
        <v>0</v>
      </c>
      <c r="DZ148" s="0" t="n">
        <v>0</v>
      </c>
      <c r="EA148" s="0" t="n">
        <v>0</v>
      </c>
      <c r="EB148" s="0" t="n">
        <v>1</v>
      </c>
      <c r="EC148" s="0" t="n">
        <v>0</v>
      </c>
      <c r="ED148" s="0" t="n">
        <v>1</v>
      </c>
      <c r="EE148" s="0" t="n">
        <v>0</v>
      </c>
      <c r="EF148" s="0" t="n">
        <v>1</v>
      </c>
      <c r="EG148" s="0" t="n">
        <v>0</v>
      </c>
      <c r="EH148" s="0" t="n">
        <v>0</v>
      </c>
      <c r="EI148" s="0" t="n">
        <v>0</v>
      </c>
      <c r="EJ148" s="0" t="n">
        <v>0</v>
      </c>
      <c r="EK148" s="0" t="n">
        <v>0</v>
      </c>
      <c r="EL148" s="0" t="n">
        <v>0</v>
      </c>
      <c r="EM148" s="0" t="n">
        <v>0</v>
      </c>
      <c r="EN148" s="0" t="n">
        <v>0</v>
      </c>
      <c r="EO148" s="0" t="n">
        <v>0</v>
      </c>
      <c r="EP148" s="0" t="n">
        <v>0</v>
      </c>
      <c r="EQ148" s="0" t="n">
        <v>0</v>
      </c>
      <c r="ER148" s="0" t="n">
        <v>0</v>
      </c>
      <c r="ES148" s="0" t="n">
        <v>0</v>
      </c>
      <c r="ET148" s="0" t="n">
        <v>0</v>
      </c>
      <c r="EU148" s="0" t="n">
        <v>0</v>
      </c>
      <c r="EV148" s="0" t="n">
        <v>3</v>
      </c>
      <c r="EW148" s="0" t="n">
        <v>2</v>
      </c>
      <c r="EX148" s="0" t="n">
        <v>2</v>
      </c>
      <c r="EY148" s="0" t="n">
        <v>0</v>
      </c>
      <c r="EZ148" s="0" t="n">
        <v>0</v>
      </c>
      <c r="FA148" s="0" t="n">
        <v>1</v>
      </c>
      <c r="FB148" s="0" t="n">
        <v>0</v>
      </c>
      <c r="FC148" s="0" t="n">
        <v>8</v>
      </c>
      <c r="FD148" s="0" t="n">
        <v>1</v>
      </c>
      <c r="FE148" s="0" t="n">
        <v>0</v>
      </c>
      <c r="FF148" s="0" t="n">
        <v>0</v>
      </c>
      <c r="FG148" s="0" t="n">
        <v>0</v>
      </c>
      <c r="FH148" s="0" t="n">
        <v>0</v>
      </c>
      <c r="FI148" s="0" t="n">
        <v>0</v>
      </c>
      <c r="FJ148" s="0" t="n">
        <v>0</v>
      </c>
      <c r="FK148" s="0" t="n">
        <v>0</v>
      </c>
      <c r="FL148" s="0" t="n">
        <v>0</v>
      </c>
      <c r="FM148" s="0" t="n">
        <v>0</v>
      </c>
      <c r="FN148" s="0" t="n">
        <v>0</v>
      </c>
      <c r="FO148" s="0" t="n">
        <v>0</v>
      </c>
      <c r="FP148" s="0" t="n">
        <v>0</v>
      </c>
      <c r="FQ148" s="0" t="n">
        <v>0</v>
      </c>
      <c r="FR148" s="0" t="n">
        <v>0</v>
      </c>
      <c r="FS148" s="0" t="n">
        <v>0</v>
      </c>
      <c r="FT148" s="0" t="n">
        <v>0</v>
      </c>
      <c r="FU148" s="0" t="n">
        <v>0</v>
      </c>
      <c r="FV148" s="0" t="n">
        <v>0</v>
      </c>
      <c r="FW148" s="0" t="n">
        <v>4</v>
      </c>
      <c r="FX148" s="0" t="n">
        <v>0</v>
      </c>
      <c r="FY148" s="0" t="n">
        <v>0</v>
      </c>
      <c r="FZ148" s="0" t="n">
        <v>1</v>
      </c>
      <c r="GA148" s="0" t="n">
        <v>0</v>
      </c>
      <c r="GB148" s="0" t="n">
        <v>0</v>
      </c>
      <c r="GC148" s="0" t="n">
        <v>2</v>
      </c>
      <c r="GD148" s="0" t="n">
        <v>3</v>
      </c>
      <c r="GE148" s="0" t="n">
        <v>0</v>
      </c>
      <c r="GF148" s="0" t="n">
        <v>0</v>
      </c>
      <c r="GG148" s="0" t="n">
        <v>0</v>
      </c>
      <c r="GH148" s="0" t="n">
        <v>0</v>
      </c>
      <c r="GI148" s="0" t="n">
        <v>0</v>
      </c>
      <c r="GJ148" s="0" t="n">
        <v>0</v>
      </c>
      <c r="GK148" s="0" t="n">
        <v>0</v>
      </c>
      <c r="GL148" s="0" t="n">
        <v>0</v>
      </c>
      <c r="GM148" s="0" t="n">
        <v>2</v>
      </c>
      <c r="GN148" s="0" t="n">
        <v>0</v>
      </c>
      <c r="GO148" s="0" t="n">
        <v>1</v>
      </c>
      <c r="GP148" s="0" t="n">
        <v>0</v>
      </c>
      <c r="GQ148" s="0" t="n">
        <v>0</v>
      </c>
    </row>
    <row r="149" customFormat="false" ht="12" hidden="false" customHeight="false" outlineLevel="0" collapsed="false">
      <c r="A149" s="0" t="n">
        <v>0</v>
      </c>
      <c r="B149" s="0" t="n">
        <v>0</v>
      </c>
      <c r="C149" s="0" t="n">
        <v>1</v>
      </c>
      <c r="D149" s="0" t="n">
        <v>1</v>
      </c>
      <c r="E149" s="0" t="n">
        <v>0</v>
      </c>
      <c r="F149" s="0" t="n">
        <v>3</v>
      </c>
      <c r="G149" s="0" t="n">
        <v>1</v>
      </c>
      <c r="H149" s="0" t="n">
        <v>0</v>
      </c>
      <c r="I149" s="0" t="n">
        <v>0</v>
      </c>
      <c r="J149" s="0" t="n">
        <v>0</v>
      </c>
      <c r="K149" s="0" t="n">
        <v>0</v>
      </c>
      <c r="L149" s="0" t="n">
        <v>0</v>
      </c>
      <c r="M149" s="0" t="n">
        <v>1</v>
      </c>
      <c r="N149" s="0" t="n">
        <v>3</v>
      </c>
      <c r="O149" s="0" t="n">
        <v>0</v>
      </c>
      <c r="P149" s="0" t="n">
        <v>0</v>
      </c>
      <c r="Q149" s="0" t="n">
        <v>0</v>
      </c>
      <c r="R149" s="0" t="n">
        <v>0</v>
      </c>
      <c r="S149" s="0" t="n">
        <v>1</v>
      </c>
      <c r="T149" s="0" t="n">
        <v>0</v>
      </c>
      <c r="U149" s="0" t="n">
        <v>0</v>
      </c>
      <c r="V149" s="0" t="n">
        <v>1</v>
      </c>
      <c r="W149" s="0" t="n">
        <v>2</v>
      </c>
      <c r="X149" s="0" t="n">
        <v>3</v>
      </c>
      <c r="Y149" s="0" t="n">
        <v>0</v>
      </c>
      <c r="Z149" s="0" t="n">
        <v>0</v>
      </c>
      <c r="AA149" s="0" t="n">
        <v>0</v>
      </c>
      <c r="AB149" s="0" t="n">
        <v>0</v>
      </c>
      <c r="AC149" s="0" t="n">
        <v>0</v>
      </c>
      <c r="AD149" s="0" t="n">
        <v>0</v>
      </c>
      <c r="AE149" s="0" t="n">
        <v>0</v>
      </c>
      <c r="AF149" s="0" t="n">
        <v>1</v>
      </c>
      <c r="AG149" s="0" t="n">
        <v>0</v>
      </c>
      <c r="AH149" s="0" t="n">
        <v>1</v>
      </c>
      <c r="AI149" s="0" t="n">
        <v>0</v>
      </c>
      <c r="AJ149" s="0" t="n">
        <v>0</v>
      </c>
      <c r="AK149" s="0" t="n">
        <v>1</v>
      </c>
      <c r="AL149" s="0" t="n">
        <v>1</v>
      </c>
      <c r="AM149" s="0" t="n">
        <v>2</v>
      </c>
      <c r="AN149" s="0" t="n">
        <v>3</v>
      </c>
      <c r="AO149" s="0" t="n">
        <v>0</v>
      </c>
      <c r="AP149" s="0" t="n">
        <v>1</v>
      </c>
      <c r="AQ149" s="0" t="n">
        <v>0</v>
      </c>
      <c r="AR149" s="0" t="n">
        <v>3</v>
      </c>
      <c r="AS149" s="0" t="n">
        <v>1</v>
      </c>
      <c r="AT149" s="0" t="n">
        <v>0</v>
      </c>
      <c r="AU149" s="0" t="n">
        <v>0</v>
      </c>
      <c r="AV149" s="0" t="n">
        <v>0</v>
      </c>
      <c r="AW149" s="0" t="n">
        <v>3</v>
      </c>
      <c r="AX149" s="0" t="n">
        <v>1</v>
      </c>
      <c r="AY149" s="0" t="n">
        <v>1</v>
      </c>
      <c r="AZ149" s="0" t="n">
        <v>1</v>
      </c>
      <c r="BA149" s="0" t="n">
        <v>5</v>
      </c>
      <c r="BB149" s="0" t="n">
        <v>9</v>
      </c>
      <c r="BC149" s="0" t="n">
        <v>1</v>
      </c>
      <c r="BD149" s="0" t="n">
        <v>1</v>
      </c>
      <c r="BE149" s="0" t="n">
        <v>0</v>
      </c>
      <c r="BF149" s="0" t="n">
        <v>2</v>
      </c>
      <c r="BG149" s="0" t="n">
        <v>0</v>
      </c>
      <c r="BH149" s="0" t="n">
        <v>0</v>
      </c>
      <c r="BI149" s="0" t="n">
        <v>0</v>
      </c>
      <c r="BJ149" s="0" t="n">
        <v>0</v>
      </c>
      <c r="BK149" s="0" t="n">
        <v>2</v>
      </c>
      <c r="BL149" s="0" t="n">
        <v>2</v>
      </c>
      <c r="BM149" s="0" t="n">
        <v>0</v>
      </c>
      <c r="BN149" s="0" t="n">
        <v>0</v>
      </c>
      <c r="BO149" s="0" t="n">
        <v>0</v>
      </c>
      <c r="BP149" s="0" t="n">
        <v>2</v>
      </c>
      <c r="BQ149" s="0" t="n">
        <v>1</v>
      </c>
      <c r="BR149" s="0" t="n">
        <v>0</v>
      </c>
      <c r="BS149" s="0" t="n">
        <v>5</v>
      </c>
      <c r="BT149" s="0" t="n">
        <v>4</v>
      </c>
      <c r="BU149" s="0" t="n">
        <v>0</v>
      </c>
      <c r="BV149" s="0" t="n">
        <v>1</v>
      </c>
      <c r="BW149" s="0" t="n">
        <v>2</v>
      </c>
      <c r="BX149" s="0" t="n">
        <v>0</v>
      </c>
      <c r="BY149" s="0" t="n">
        <v>5</v>
      </c>
      <c r="BZ149" s="0" t="n">
        <v>1</v>
      </c>
      <c r="CA149" s="0" t="n">
        <v>1</v>
      </c>
      <c r="CB149" s="0" t="n">
        <v>1</v>
      </c>
      <c r="CC149" s="0" t="n">
        <v>0</v>
      </c>
      <c r="CD149" s="0" t="n">
        <v>1</v>
      </c>
      <c r="CE149" s="0" t="n">
        <v>4</v>
      </c>
      <c r="CF149" s="0" t="n">
        <v>0</v>
      </c>
      <c r="CG149" s="0" t="n">
        <v>0</v>
      </c>
      <c r="CH149" s="0" t="n">
        <v>3</v>
      </c>
      <c r="CI149" s="0" t="n">
        <v>0</v>
      </c>
      <c r="CJ149" s="0" t="n">
        <v>0</v>
      </c>
      <c r="CK149" s="0" t="n">
        <v>1</v>
      </c>
      <c r="CL149" s="0" t="n">
        <v>0</v>
      </c>
      <c r="CM149" s="0" t="n">
        <v>3</v>
      </c>
      <c r="CN149" s="0" t="n">
        <v>4</v>
      </c>
      <c r="CO149" s="0" t="n">
        <v>2</v>
      </c>
      <c r="CP149" s="0" t="n">
        <v>2</v>
      </c>
      <c r="CQ149" s="0" t="n">
        <v>4</v>
      </c>
      <c r="CR149" s="0" t="n">
        <v>3</v>
      </c>
      <c r="CS149" s="0" t="n">
        <v>3</v>
      </c>
      <c r="CT149" s="0" t="n">
        <v>0</v>
      </c>
      <c r="CU149" s="0" t="n">
        <v>5</v>
      </c>
      <c r="CV149" s="0" t="n">
        <v>4</v>
      </c>
      <c r="CW149" s="0" t="n">
        <v>1</v>
      </c>
      <c r="CX149" s="0" t="n">
        <v>0</v>
      </c>
      <c r="CY149" s="0" t="n">
        <v>4</v>
      </c>
      <c r="CZ149" s="0" t="n">
        <v>0</v>
      </c>
      <c r="DA149" s="0" t="n">
        <v>3</v>
      </c>
      <c r="DB149" s="0" t="n">
        <v>4</v>
      </c>
      <c r="DC149" s="0" t="n">
        <v>3</v>
      </c>
      <c r="DD149" s="0" t="n">
        <v>0</v>
      </c>
      <c r="DE149" s="0" t="n">
        <v>0</v>
      </c>
      <c r="DF149" s="0" t="n">
        <v>2</v>
      </c>
      <c r="DG149" s="0" t="n">
        <v>0</v>
      </c>
      <c r="DH149" s="0" t="n">
        <v>0</v>
      </c>
      <c r="DI149" s="0" t="n">
        <v>0</v>
      </c>
      <c r="DJ149" s="0" t="n">
        <v>0</v>
      </c>
      <c r="DK149" s="0" t="n">
        <v>1</v>
      </c>
      <c r="DL149" s="0" t="n">
        <v>1</v>
      </c>
      <c r="DM149" s="0" t="n">
        <v>1</v>
      </c>
      <c r="DN149" s="0" t="n">
        <v>0</v>
      </c>
      <c r="DO149" s="0" t="n">
        <v>1</v>
      </c>
      <c r="DP149" s="0" t="n">
        <v>0</v>
      </c>
      <c r="DQ149" s="0" t="n">
        <v>0</v>
      </c>
      <c r="DR149" s="0" t="n">
        <v>0</v>
      </c>
      <c r="DS149" s="0" t="n">
        <v>0</v>
      </c>
      <c r="DT149" s="0" t="n">
        <v>3</v>
      </c>
      <c r="DU149" s="0" t="n">
        <v>0</v>
      </c>
      <c r="DV149" s="0" t="n">
        <v>0</v>
      </c>
      <c r="DW149" s="0" t="n">
        <v>0</v>
      </c>
      <c r="DX149" s="0" t="n">
        <v>9</v>
      </c>
      <c r="DY149" s="0" t="n">
        <v>0</v>
      </c>
      <c r="DZ149" s="0" t="n">
        <v>0</v>
      </c>
      <c r="EA149" s="0" t="n">
        <v>0</v>
      </c>
      <c r="EB149" s="0" t="n">
        <v>1</v>
      </c>
      <c r="EC149" s="0" t="n">
        <v>0</v>
      </c>
      <c r="ED149" s="0" t="n">
        <v>0</v>
      </c>
      <c r="EE149" s="0" t="n">
        <v>0</v>
      </c>
      <c r="EF149" s="0" t="n">
        <v>1</v>
      </c>
      <c r="EG149" s="0" t="n">
        <v>0</v>
      </c>
      <c r="EH149" s="0" t="n">
        <v>0</v>
      </c>
      <c r="EI149" s="0" t="n">
        <v>0</v>
      </c>
      <c r="EJ149" s="0" t="n">
        <v>0</v>
      </c>
      <c r="EK149" s="0" t="n">
        <v>1</v>
      </c>
      <c r="EL149" s="0" t="n">
        <v>1</v>
      </c>
      <c r="EM149" s="0" t="n">
        <v>0</v>
      </c>
      <c r="EN149" s="0" t="n">
        <v>0</v>
      </c>
      <c r="EO149" s="0" t="n">
        <v>0</v>
      </c>
      <c r="EP149" s="0" t="n">
        <v>0</v>
      </c>
      <c r="EQ149" s="0" t="n">
        <v>0</v>
      </c>
      <c r="ER149" s="0" t="n">
        <v>0</v>
      </c>
      <c r="ES149" s="0" t="n">
        <v>0</v>
      </c>
      <c r="ET149" s="0" t="n">
        <v>1</v>
      </c>
      <c r="EU149" s="0" t="n">
        <v>0</v>
      </c>
      <c r="EV149" s="0" t="n">
        <v>0</v>
      </c>
      <c r="EW149" s="0" t="n">
        <v>0</v>
      </c>
      <c r="EX149" s="0" t="n">
        <v>0</v>
      </c>
      <c r="EY149" s="0" t="n">
        <v>1</v>
      </c>
      <c r="EZ149" s="0" t="n">
        <v>2</v>
      </c>
      <c r="FA149" s="0" t="n">
        <v>0</v>
      </c>
      <c r="FB149" s="0" t="n">
        <v>1</v>
      </c>
      <c r="FC149" s="0" t="n">
        <v>1</v>
      </c>
      <c r="FD149" s="0" t="n">
        <v>1</v>
      </c>
      <c r="FE149" s="0" t="n">
        <v>0</v>
      </c>
      <c r="FF149" s="0" t="n">
        <v>0</v>
      </c>
      <c r="FG149" s="0" t="n">
        <v>1</v>
      </c>
      <c r="FH149" s="0" t="n">
        <v>4</v>
      </c>
      <c r="FI149" s="0" t="n">
        <v>1</v>
      </c>
      <c r="FJ149" s="0" t="n">
        <v>2</v>
      </c>
      <c r="FK149" s="0" t="n">
        <v>6</v>
      </c>
      <c r="FL149" s="0" t="n">
        <v>1</v>
      </c>
      <c r="FM149" s="0" t="n">
        <v>2</v>
      </c>
      <c r="FN149" s="0" t="n">
        <v>0</v>
      </c>
      <c r="FO149" s="0" t="n">
        <v>5</v>
      </c>
      <c r="FP149" s="0" t="n">
        <v>0</v>
      </c>
      <c r="FQ149" s="0" t="n">
        <v>6</v>
      </c>
      <c r="FR149" s="0" t="n">
        <v>1</v>
      </c>
      <c r="FS149" s="0" t="n">
        <v>3</v>
      </c>
      <c r="FT149" s="0" t="n">
        <v>1</v>
      </c>
      <c r="FU149" s="0" t="n">
        <v>2</v>
      </c>
      <c r="FV149" s="0" t="n">
        <v>2</v>
      </c>
      <c r="FW149" s="0" t="n">
        <v>4</v>
      </c>
      <c r="FX149" s="0" t="n">
        <v>4</v>
      </c>
      <c r="FY149" s="0" t="n">
        <v>0</v>
      </c>
      <c r="FZ149" s="0" t="n">
        <v>1</v>
      </c>
      <c r="GA149" s="0" t="n">
        <v>2</v>
      </c>
      <c r="GB149" s="0" t="n">
        <v>1</v>
      </c>
      <c r="GC149" s="0" t="n">
        <v>2</v>
      </c>
      <c r="GD149" s="0" t="n">
        <v>0</v>
      </c>
      <c r="GE149" s="0" t="n">
        <v>0</v>
      </c>
      <c r="GF149" s="0" t="n">
        <v>2</v>
      </c>
      <c r="GG149" s="0" t="n">
        <v>0</v>
      </c>
      <c r="GH149" s="0" t="n">
        <v>5</v>
      </c>
      <c r="GI149" s="0" t="n">
        <v>5</v>
      </c>
      <c r="GJ149" s="0" t="n">
        <v>1</v>
      </c>
      <c r="GK149" s="0" t="n">
        <v>0</v>
      </c>
      <c r="GL149" s="0" t="n">
        <v>1</v>
      </c>
      <c r="GM149" s="0" t="n">
        <v>0</v>
      </c>
      <c r="GN149" s="0" t="n">
        <v>0</v>
      </c>
      <c r="GO149" s="0" t="n">
        <v>0</v>
      </c>
      <c r="GP149" s="0" t="n">
        <v>1</v>
      </c>
      <c r="GQ149" s="0" t="n">
        <v>2</v>
      </c>
    </row>
    <row r="150" customFormat="false" ht="12" hidden="false" customHeight="false" outlineLevel="0" collapsed="false">
      <c r="A150" s="0" t="n">
        <v>0</v>
      </c>
      <c r="B150" s="0" t="n">
        <v>0</v>
      </c>
      <c r="C150" s="0" t="n">
        <v>0</v>
      </c>
      <c r="D150" s="0" t="n">
        <v>1</v>
      </c>
      <c r="E150" s="0" t="n">
        <v>0</v>
      </c>
      <c r="F150" s="0" t="n">
        <v>0</v>
      </c>
      <c r="G150" s="0" t="n">
        <v>0</v>
      </c>
      <c r="H150" s="0" t="n">
        <v>0</v>
      </c>
      <c r="I150" s="0" t="n">
        <v>0</v>
      </c>
      <c r="J150" s="0" t="n">
        <v>0</v>
      </c>
      <c r="K150" s="0" t="n">
        <v>1</v>
      </c>
      <c r="L150" s="0" t="n">
        <v>0</v>
      </c>
      <c r="M150" s="0" t="n">
        <v>0</v>
      </c>
      <c r="N150" s="0" t="n">
        <v>2</v>
      </c>
      <c r="O150" s="0" t="n">
        <v>6</v>
      </c>
      <c r="P150" s="0" t="n">
        <v>0</v>
      </c>
      <c r="Q150" s="0" t="n">
        <v>8</v>
      </c>
      <c r="R150" s="0" t="n">
        <v>1</v>
      </c>
      <c r="S150" s="0" t="n">
        <v>1</v>
      </c>
      <c r="T150" s="0" t="n">
        <v>9</v>
      </c>
      <c r="U150" s="0" t="n">
        <v>1</v>
      </c>
      <c r="V150" s="0" t="n">
        <v>5</v>
      </c>
      <c r="W150" s="0" t="n">
        <v>3</v>
      </c>
      <c r="X150" s="0" t="n">
        <v>0</v>
      </c>
      <c r="Y150" s="0" t="n">
        <v>0</v>
      </c>
      <c r="Z150" s="0" t="n">
        <v>0</v>
      </c>
      <c r="AA150" s="0" t="n">
        <v>0</v>
      </c>
      <c r="AB150" s="0" t="n">
        <v>0</v>
      </c>
      <c r="AC150" s="0" t="n">
        <v>0</v>
      </c>
      <c r="AD150" s="0" t="n">
        <v>0</v>
      </c>
      <c r="AE150" s="0" t="n">
        <v>0</v>
      </c>
      <c r="AF150" s="0" t="n">
        <v>1</v>
      </c>
      <c r="AG150" s="0" t="n">
        <v>9</v>
      </c>
      <c r="AH150" s="0" t="n">
        <v>0</v>
      </c>
      <c r="AI150" s="0" t="n">
        <v>1</v>
      </c>
      <c r="AJ150" s="0" t="n">
        <v>0</v>
      </c>
      <c r="AK150" s="0" t="n">
        <v>3</v>
      </c>
      <c r="AL150" s="0" t="n">
        <v>0</v>
      </c>
      <c r="AM150" s="0" t="n">
        <v>1</v>
      </c>
      <c r="AN150" s="0" t="n">
        <v>4</v>
      </c>
      <c r="AO150" s="0" t="n">
        <v>1</v>
      </c>
      <c r="AP150" s="0" t="n">
        <v>3</v>
      </c>
      <c r="AQ150" s="0" t="n">
        <v>0</v>
      </c>
      <c r="AR150" s="0" t="n">
        <v>2</v>
      </c>
      <c r="AS150" s="0" t="n">
        <v>1</v>
      </c>
      <c r="AT150" s="0" t="n">
        <v>2</v>
      </c>
      <c r="AU150" s="0" t="n">
        <v>5</v>
      </c>
      <c r="AV150" s="0" t="n">
        <v>4</v>
      </c>
      <c r="AW150" s="0" t="n">
        <v>2</v>
      </c>
      <c r="AX150" s="0" t="n">
        <v>3</v>
      </c>
      <c r="AY150" s="0" t="n">
        <v>1</v>
      </c>
      <c r="AZ150" s="0" t="n">
        <v>0</v>
      </c>
      <c r="BA150" s="0" t="n">
        <v>4</v>
      </c>
      <c r="BB150" s="0" t="n">
        <v>2</v>
      </c>
      <c r="BC150" s="0" t="n">
        <v>0</v>
      </c>
      <c r="BD150" s="0" t="n">
        <v>5</v>
      </c>
      <c r="BE150" s="0" t="n">
        <v>1</v>
      </c>
      <c r="BF150" s="0" t="n">
        <v>0</v>
      </c>
      <c r="BG150" s="0" t="n">
        <v>0</v>
      </c>
      <c r="BH150" s="0" t="n">
        <v>0</v>
      </c>
      <c r="BI150" s="0" t="n">
        <v>1</v>
      </c>
      <c r="BJ150" s="0" t="n">
        <v>0</v>
      </c>
      <c r="BK150" s="0" t="n">
        <v>2</v>
      </c>
      <c r="BL150" s="0" t="n">
        <v>6</v>
      </c>
      <c r="BM150" s="0" t="n">
        <v>0</v>
      </c>
      <c r="BN150" s="0" t="n">
        <v>4</v>
      </c>
      <c r="BO150" s="0" t="n">
        <v>5</v>
      </c>
      <c r="BP150" s="0" t="n">
        <v>1</v>
      </c>
      <c r="BQ150" s="0" t="n">
        <v>2</v>
      </c>
      <c r="BR150" s="0" t="n">
        <v>0</v>
      </c>
      <c r="BS150" s="0" t="n">
        <v>1</v>
      </c>
      <c r="BT150" s="0" t="n">
        <v>2</v>
      </c>
      <c r="BU150" s="0" t="n">
        <v>2</v>
      </c>
      <c r="BV150" s="0" t="n">
        <v>0</v>
      </c>
      <c r="BW150" s="0" t="n">
        <v>3</v>
      </c>
      <c r="BX150" s="0" t="n">
        <v>0</v>
      </c>
      <c r="BY150" s="0" t="n">
        <v>1</v>
      </c>
      <c r="BZ150" s="0" t="n">
        <v>1</v>
      </c>
      <c r="CA150" s="0" t="n">
        <v>0</v>
      </c>
      <c r="CB150" s="0" t="n">
        <v>4</v>
      </c>
      <c r="CC150" s="0" t="n">
        <v>2</v>
      </c>
      <c r="CD150" s="0" t="n">
        <v>1</v>
      </c>
      <c r="CE150" s="0" t="n">
        <v>5</v>
      </c>
      <c r="CF150" s="0" t="n">
        <v>1</v>
      </c>
      <c r="CG150" s="0" t="n">
        <v>2</v>
      </c>
      <c r="CH150" s="0" t="n">
        <v>1</v>
      </c>
      <c r="CI150" s="0" t="n">
        <v>1</v>
      </c>
      <c r="CJ150" s="0" t="n">
        <v>0</v>
      </c>
      <c r="CK150" s="0" t="n">
        <v>2</v>
      </c>
      <c r="CL150" s="0" t="n">
        <v>1</v>
      </c>
      <c r="CM150" s="0" t="n">
        <v>4</v>
      </c>
      <c r="CN150" s="0" t="n">
        <v>2</v>
      </c>
      <c r="CO150" s="0" t="n">
        <v>3</v>
      </c>
      <c r="CP150" s="0" t="n">
        <v>4</v>
      </c>
      <c r="CQ150" s="0" t="n">
        <v>3</v>
      </c>
      <c r="CR150" s="0" t="n">
        <v>2</v>
      </c>
      <c r="CS150" s="0" t="n">
        <v>1</v>
      </c>
      <c r="CT150" s="0" t="n">
        <v>0</v>
      </c>
      <c r="CU150" s="0" t="n">
        <v>1</v>
      </c>
      <c r="CV150" s="0" t="n">
        <v>0</v>
      </c>
      <c r="CW150" s="0" t="n">
        <v>0</v>
      </c>
      <c r="CX150" s="0" t="n">
        <v>0</v>
      </c>
      <c r="CY150" s="0" t="n">
        <v>4</v>
      </c>
      <c r="CZ150" s="0" t="n">
        <v>1</v>
      </c>
      <c r="DA150" s="0" t="n">
        <v>2</v>
      </c>
      <c r="DB150" s="0" t="n">
        <v>2</v>
      </c>
      <c r="DC150" s="0" t="n">
        <v>0</v>
      </c>
      <c r="DD150" s="0" t="n">
        <v>0</v>
      </c>
      <c r="DE150" s="0" t="n">
        <v>0</v>
      </c>
      <c r="DF150" s="0" t="n">
        <v>2</v>
      </c>
      <c r="DG150" s="0" t="n">
        <v>1</v>
      </c>
      <c r="DH150" s="0" t="n">
        <v>0</v>
      </c>
      <c r="DI150" s="0" t="n">
        <v>0</v>
      </c>
      <c r="DJ150" s="0" t="n">
        <v>0</v>
      </c>
      <c r="DK150" s="0" t="n">
        <v>0</v>
      </c>
      <c r="DL150" s="0" t="n">
        <v>0</v>
      </c>
      <c r="DM150" s="0" t="n">
        <v>0</v>
      </c>
      <c r="DN150" s="0" t="n">
        <v>0</v>
      </c>
      <c r="DO150" s="0" t="n">
        <v>0</v>
      </c>
      <c r="DP150" s="0" t="n">
        <v>0</v>
      </c>
      <c r="DQ150" s="0" t="n">
        <v>0</v>
      </c>
      <c r="DR150" s="0" t="n">
        <v>0</v>
      </c>
      <c r="DS150" s="0" t="n">
        <v>0</v>
      </c>
      <c r="DT150" s="0" t="n">
        <v>3</v>
      </c>
      <c r="DU150" s="0" t="n">
        <v>0</v>
      </c>
      <c r="DV150" s="0" t="n">
        <v>0</v>
      </c>
      <c r="DW150" s="0" t="n">
        <v>0</v>
      </c>
      <c r="DX150" s="0" t="n">
        <v>0</v>
      </c>
      <c r="DY150" s="0" t="n">
        <v>0</v>
      </c>
      <c r="DZ150" s="0" t="n">
        <v>0</v>
      </c>
      <c r="EA150" s="0" t="n">
        <v>0</v>
      </c>
      <c r="EB150" s="0" t="n">
        <v>8</v>
      </c>
      <c r="EC150" s="0" t="n">
        <v>0</v>
      </c>
      <c r="ED150" s="0" t="n">
        <v>0</v>
      </c>
      <c r="EE150" s="0" t="n">
        <v>0</v>
      </c>
      <c r="EF150" s="0" t="n">
        <v>0</v>
      </c>
      <c r="EG150" s="0" t="n">
        <v>0</v>
      </c>
      <c r="EH150" s="0" t="n">
        <v>0</v>
      </c>
      <c r="EI150" s="0" t="n">
        <v>0</v>
      </c>
      <c r="EJ150" s="0" t="n">
        <v>0</v>
      </c>
      <c r="EK150" s="0" t="n">
        <v>0</v>
      </c>
      <c r="EL150" s="0" t="n">
        <v>1</v>
      </c>
      <c r="EM150" s="0" t="n">
        <v>2</v>
      </c>
      <c r="EN150" s="0" t="n">
        <v>4</v>
      </c>
      <c r="EO150" s="0" t="n">
        <v>0</v>
      </c>
      <c r="EP150" s="0" t="n">
        <v>1</v>
      </c>
      <c r="EQ150" s="0" t="n">
        <v>0</v>
      </c>
      <c r="ER150" s="0" t="n">
        <v>1</v>
      </c>
      <c r="ES150" s="0" t="n">
        <v>0</v>
      </c>
      <c r="ET150" s="0" t="n">
        <v>0</v>
      </c>
      <c r="EU150" s="0" t="n">
        <v>0</v>
      </c>
      <c r="EV150" s="0" t="n">
        <v>4</v>
      </c>
      <c r="EW150" s="0" t="n">
        <v>0</v>
      </c>
      <c r="EX150" s="0" t="n">
        <v>2</v>
      </c>
      <c r="EY150" s="0" t="n">
        <v>4</v>
      </c>
      <c r="EZ150" s="0" t="n">
        <v>2</v>
      </c>
      <c r="FA150" s="0" t="n">
        <v>1</v>
      </c>
      <c r="FB150" s="0" t="n">
        <v>5</v>
      </c>
      <c r="FC150" s="0" t="n">
        <v>1</v>
      </c>
      <c r="FD150" s="0" t="n">
        <v>0</v>
      </c>
      <c r="FE150" s="0" t="n">
        <v>2</v>
      </c>
      <c r="FF150" s="0" t="n">
        <v>0</v>
      </c>
      <c r="FG150" s="0" t="n">
        <v>0</v>
      </c>
      <c r="FH150" s="0" t="n">
        <v>5</v>
      </c>
      <c r="FI150" s="0" t="n">
        <v>2</v>
      </c>
      <c r="FJ150" s="0" t="n">
        <v>0</v>
      </c>
      <c r="FK150" s="0" t="n">
        <v>2</v>
      </c>
      <c r="FL150" s="0" t="n">
        <v>0</v>
      </c>
      <c r="FM150" s="0" t="n">
        <v>0</v>
      </c>
      <c r="FN150" s="0" t="n">
        <v>2</v>
      </c>
      <c r="FO150" s="0" t="n">
        <v>7</v>
      </c>
      <c r="FP150" s="0" t="n">
        <v>0</v>
      </c>
      <c r="FQ150" s="0" t="n">
        <v>2</v>
      </c>
      <c r="FR150" s="0" t="n">
        <v>0</v>
      </c>
      <c r="FS150" s="0" t="n">
        <v>2</v>
      </c>
      <c r="FT150" s="0" t="n">
        <v>5</v>
      </c>
      <c r="FU150" s="0" t="n">
        <v>2</v>
      </c>
      <c r="FV150" s="0" t="n">
        <v>2</v>
      </c>
      <c r="FW150" s="0" t="n">
        <v>5</v>
      </c>
      <c r="FX150" s="0" t="n">
        <v>3</v>
      </c>
      <c r="FY150" s="0" t="n">
        <v>1</v>
      </c>
      <c r="FZ150" s="0" t="n">
        <v>1</v>
      </c>
      <c r="GA150" s="0" t="n">
        <v>0</v>
      </c>
      <c r="GB150" s="0" t="n">
        <v>0</v>
      </c>
      <c r="GC150" s="0" t="n">
        <v>2</v>
      </c>
      <c r="GD150" s="0" t="n">
        <v>1</v>
      </c>
      <c r="GE150" s="0" t="n">
        <v>0</v>
      </c>
      <c r="GF150" s="0" t="n">
        <v>1</v>
      </c>
      <c r="GG150" s="0" t="n">
        <v>0</v>
      </c>
      <c r="GH150" s="0" t="n">
        <v>4</v>
      </c>
      <c r="GI150" s="0" t="n">
        <v>0</v>
      </c>
      <c r="GJ150" s="0" t="n">
        <v>0</v>
      </c>
      <c r="GK150" s="0" t="n">
        <v>0</v>
      </c>
      <c r="GL150" s="0" t="n">
        <v>0</v>
      </c>
      <c r="GM150" s="0" t="n">
        <v>0</v>
      </c>
      <c r="GN150" s="0" t="n">
        <v>0</v>
      </c>
      <c r="GO150" s="0" t="n">
        <v>0</v>
      </c>
      <c r="GP150" s="0" t="n">
        <v>0</v>
      </c>
      <c r="GQ150" s="0" t="n">
        <v>3</v>
      </c>
    </row>
    <row r="151" customFormat="false" ht="12" hidden="false" customHeight="false" outlineLevel="0" collapsed="false">
      <c r="A151" s="0" t="n">
        <v>0</v>
      </c>
      <c r="B151" s="0" t="n">
        <v>0</v>
      </c>
      <c r="C151" s="0" t="n">
        <v>0</v>
      </c>
      <c r="D151" s="0" t="n">
        <v>3</v>
      </c>
      <c r="E151" s="0" t="n">
        <v>1</v>
      </c>
      <c r="F151" s="0" t="n">
        <v>2</v>
      </c>
      <c r="G151" s="0" t="n">
        <v>2</v>
      </c>
      <c r="H151" s="0" t="n">
        <v>0</v>
      </c>
      <c r="I151" s="0" t="n">
        <v>0</v>
      </c>
      <c r="J151" s="0" t="n">
        <v>0</v>
      </c>
      <c r="K151" s="0" t="n">
        <v>1</v>
      </c>
      <c r="L151" s="0" t="n">
        <v>0</v>
      </c>
      <c r="M151" s="0" t="n">
        <v>2</v>
      </c>
      <c r="N151" s="0" t="n">
        <v>2</v>
      </c>
      <c r="O151" s="0" t="n">
        <v>3</v>
      </c>
      <c r="P151" s="0" t="n">
        <v>0</v>
      </c>
      <c r="Q151" s="0" t="n">
        <v>0</v>
      </c>
      <c r="R151" s="0" t="n">
        <v>0</v>
      </c>
      <c r="S151" s="0" t="n">
        <v>4</v>
      </c>
      <c r="T151" s="0" t="n">
        <v>5</v>
      </c>
      <c r="U151" s="0" t="n">
        <v>0</v>
      </c>
      <c r="V151" s="0" t="n">
        <v>7</v>
      </c>
      <c r="W151" s="0" t="n">
        <v>2</v>
      </c>
      <c r="X151" s="0" t="n">
        <v>0</v>
      </c>
      <c r="Y151" s="0" t="n">
        <v>5</v>
      </c>
      <c r="Z151" s="0" t="n">
        <v>0</v>
      </c>
      <c r="AA151" s="0" t="n">
        <v>0</v>
      </c>
      <c r="AB151" s="0" t="n">
        <v>0</v>
      </c>
      <c r="AC151" s="0" t="n">
        <v>0</v>
      </c>
      <c r="AD151" s="0" t="n">
        <v>0</v>
      </c>
      <c r="AE151" s="0" t="n">
        <v>0</v>
      </c>
      <c r="AF151" s="0" t="n">
        <v>0</v>
      </c>
      <c r="AG151" s="0" t="n">
        <v>6</v>
      </c>
      <c r="AH151" s="0" t="n">
        <v>3</v>
      </c>
      <c r="AI151" s="0" t="n">
        <v>3</v>
      </c>
      <c r="AJ151" s="0" t="n">
        <v>1</v>
      </c>
      <c r="AK151" s="0" t="n">
        <v>1</v>
      </c>
      <c r="AL151" s="0" t="n">
        <v>3</v>
      </c>
      <c r="AM151" s="0" t="n">
        <v>2</v>
      </c>
      <c r="AN151" s="0" t="n">
        <v>8</v>
      </c>
      <c r="AO151" s="0" t="n">
        <v>4</v>
      </c>
      <c r="AP151" s="0" t="n">
        <v>5</v>
      </c>
      <c r="AQ151" s="0" t="n">
        <v>1</v>
      </c>
      <c r="AR151" s="0" t="n">
        <v>9</v>
      </c>
      <c r="AS151" s="0" t="n">
        <v>1</v>
      </c>
      <c r="AT151" s="0" t="n">
        <v>0</v>
      </c>
      <c r="AU151" s="0" t="n">
        <v>5</v>
      </c>
      <c r="AV151" s="0" t="n">
        <v>4</v>
      </c>
      <c r="AW151" s="0" t="n">
        <v>2</v>
      </c>
      <c r="AX151" s="0" t="n">
        <v>1</v>
      </c>
      <c r="AY151" s="0" t="n">
        <v>5</v>
      </c>
      <c r="AZ151" s="0" t="n">
        <v>3</v>
      </c>
      <c r="BA151" s="0" t="n">
        <v>4</v>
      </c>
      <c r="BB151" s="0" t="n">
        <v>3</v>
      </c>
      <c r="BC151" s="0" t="n">
        <v>3</v>
      </c>
      <c r="BD151" s="0" t="n">
        <v>6</v>
      </c>
      <c r="BE151" s="0" t="n">
        <v>1</v>
      </c>
      <c r="BF151" s="0" t="n">
        <v>1</v>
      </c>
      <c r="BG151" s="0" t="n">
        <v>0</v>
      </c>
      <c r="BH151" s="0" t="n">
        <v>3</v>
      </c>
      <c r="BI151" s="0" t="n">
        <v>4</v>
      </c>
      <c r="BJ151" s="0" t="n">
        <v>0</v>
      </c>
      <c r="BK151" s="0" t="n">
        <v>4</v>
      </c>
      <c r="BL151" s="0" t="n">
        <v>2</v>
      </c>
      <c r="BM151" s="0" t="n">
        <v>3</v>
      </c>
      <c r="BN151" s="0" t="n">
        <v>2</v>
      </c>
      <c r="BO151" s="0" t="n">
        <v>4</v>
      </c>
      <c r="BP151" s="0" t="n">
        <v>2</v>
      </c>
      <c r="BQ151" s="0" t="n">
        <v>3</v>
      </c>
      <c r="BR151" s="0" t="n">
        <v>1</v>
      </c>
      <c r="BS151" s="0" t="n">
        <v>3</v>
      </c>
      <c r="BT151" s="0" t="n">
        <v>2</v>
      </c>
      <c r="BU151" s="0" t="n">
        <v>1</v>
      </c>
      <c r="BV151" s="0" t="n">
        <v>1</v>
      </c>
      <c r="BW151" s="0" t="n">
        <v>7</v>
      </c>
      <c r="BX151" s="0" t="n">
        <v>0</v>
      </c>
      <c r="BY151" s="0" t="n">
        <v>2</v>
      </c>
      <c r="BZ151" s="0" t="n">
        <v>5</v>
      </c>
      <c r="CA151" s="0" t="n">
        <v>1</v>
      </c>
      <c r="CB151" s="0" t="n">
        <v>5</v>
      </c>
      <c r="CC151" s="0" t="n">
        <v>5</v>
      </c>
      <c r="CD151" s="0" t="n">
        <v>3</v>
      </c>
      <c r="CE151" s="0" t="n">
        <v>4</v>
      </c>
      <c r="CF151" s="0" t="n">
        <v>1</v>
      </c>
      <c r="CG151" s="0" t="n">
        <v>0</v>
      </c>
      <c r="CH151" s="0" t="n">
        <v>3</v>
      </c>
      <c r="CI151" s="0" t="n">
        <v>1</v>
      </c>
      <c r="CJ151" s="0" t="n">
        <v>0</v>
      </c>
      <c r="CK151" s="0" t="n">
        <v>3</v>
      </c>
      <c r="CL151" s="0" t="n">
        <v>1</v>
      </c>
      <c r="CM151" s="0" t="n">
        <v>5</v>
      </c>
      <c r="CN151" s="0" t="n">
        <v>2</v>
      </c>
      <c r="CO151" s="0" t="n">
        <v>3</v>
      </c>
      <c r="CP151" s="0" t="n">
        <v>2</v>
      </c>
      <c r="CQ151" s="0" t="n">
        <v>7</v>
      </c>
      <c r="CR151" s="0" t="n">
        <v>4</v>
      </c>
      <c r="CS151" s="0" t="n">
        <v>4</v>
      </c>
      <c r="CT151" s="0" t="n">
        <v>5</v>
      </c>
      <c r="CU151" s="0" t="n">
        <v>2</v>
      </c>
      <c r="CV151" s="0" t="n">
        <v>0</v>
      </c>
      <c r="CW151" s="0" t="n">
        <v>8</v>
      </c>
      <c r="CX151" s="0" t="n">
        <v>1</v>
      </c>
      <c r="CY151" s="0" t="n">
        <v>3</v>
      </c>
      <c r="CZ151" s="0" t="n">
        <v>1</v>
      </c>
      <c r="DA151" s="0" t="n">
        <v>3</v>
      </c>
      <c r="DB151" s="0" t="n">
        <v>4</v>
      </c>
      <c r="DC151" s="0" t="n">
        <v>0</v>
      </c>
      <c r="DD151" s="0" t="n">
        <v>2</v>
      </c>
      <c r="DE151" s="0" t="n">
        <v>0</v>
      </c>
      <c r="DF151" s="0" t="n">
        <v>2</v>
      </c>
      <c r="DG151" s="0" t="n">
        <v>6</v>
      </c>
      <c r="DH151" s="0" t="n">
        <v>0</v>
      </c>
      <c r="DI151" s="0" t="n">
        <v>2</v>
      </c>
      <c r="DJ151" s="0" t="n">
        <v>3</v>
      </c>
      <c r="DK151" s="0" t="n">
        <v>1</v>
      </c>
      <c r="DL151" s="0" t="n">
        <v>1</v>
      </c>
      <c r="DM151" s="0" t="n">
        <v>8</v>
      </c>
      <c r="DN151" s="0" t="n">
        <v>0</v>
      </c>
      <c r="DO151" s="0" t="n">
        <v>1</v>
      </c>
      <c r="DP151" s="0" t="n">
        <v>1</v>
      </c>
      <c r="DQ151" s="0" t="n">
        <v>1</v>
      </c>
      <c r="DR151" s="0" t="n">
        <v>0</v>
      </c>
      <c r="DS151" s="0" t="n">
        <v>0</v>
      </c>
      <c r="DT151" s="0" t="n">
        <v>2</v>
      </c>
      <c r="DU151" s="0" t="n">
        <v>0</v>
      </c>
      <c r="DV151" s="0" t="n">
        <v>0</v>
      </c>
      <c r="DW151" s="0" t="n">
        <v>0</v>
      </c>
      <c r="DX151" s="0" t="n">
        <v>0</v>
      </c>
      <c r="DY151" s="0" t="n">
        <v>9</v>
      </c>
      <c r="DZ151" s="0" t="n">
        <v>0</v>
      </c>
      <c r="EA151" s="0" t="n">
        <v>1</v>
      </c>
      <c r="EB151" s="0" t="n">
        <v>3</v>
      </c>
      <c r="EC151" s="0" t="n">
        <v>0</v>
      </c>
      <c r="ED151" s="0" t="n">
        <v>1</v>
      </c>
      <c r="EE151" s="0" t="n">
        <v>0</v>
      </c>
      <c r="EF151" s="0" t="n">
        <v>1</v>
      </c>
      <c r="EG151" s="0" t="n">
        <v>0</v>
      </c>
      <c r="EH151" s="0" t="n">
        <v>0</v>
      </c>
      <c r="EI151" s="0" t="n">
        <v>0</v>
      </c>
      <c r="EJ151" s="0" t="n">
        <v>0</v>
      </c>
      <c r="EK151" s="0" t="n">
        <v>0</v>
      </c>
      <c r="EL151" s="0" t="n">
        <v>2</v>
      </c>
      <c r="EM151" s="0" t="n">
        <v>0</v>
      </c>
      <c r="EN151" s="0" t="n">
        <v>1</v>
      </c>
      <c r="EO151" s="0" t="n">
        <v>0</v>
      </c>
      <c r="EP151" s="0" t="n">
        <v>4</v>
      </c>
      <c r="EQ151" s="0" t="n">
        <v>5</v>
      </c>
      <c r="ER151" s="0" t="n">
        <v>1</v>
      </c>
      <c r="ES151" s="0" t="n">
        <v>2</v>
      </c>
      <c r="ET151" s="0" t="n">
        <v>2</v>
      </c>
      <c r="EU151" s="0" t="n">
        <v>0</v>
      </c>
      <c r="EV151" s="0" t="n">
        <v>9</v>
      </c>
      <c r="EW151" s="0" t="n">
        <v>2</v>
      </c>
      <c r="EX151" s="0" t="n">
        <v>6</v>
      </c>
      <c r="EY151" s="0" t="n">
        <v>2</v>
      </c>
      <c r="EZ151" s="0" t="n">
        <v>7</v>
      </c>
      <c r="FA151" s="0" t="n">
        <v>1</v>
      </c>
      <c r="FB151" s="0" t="n">
        <v>0</v>
      </c>
      <c r="FC151" s="0" t="n">
        <v>5</v>
      </c>
      <c r="FD151" s="0" t="n">
        <v>2</v>
      </c>
      <c r="FE151" s="0" t="n">
        <v>2</v>
      </c>
      <c r="FF151" s="0" t="n">
        <v>1</v>
      </c>
      <c r="FG151" s="0" t="n">
        <v>1</v>
      </c>
      <c r="FH151" s="0" t="n">
        <v>4</v>
      </c>
      <c r="FI151" s="0" t="n">
        <v>3</v>
      </c>
      <c r="FJ151" s="0" t="n">
        <v>2</v>
      </c>
      <c r="FK151" s="0" t="n">
        <v>2</v>
      </c>
      <c r="FL151" s="0" t="n">
        <v>4</v>
      </c>
      <c r="FM151" s="0" t="n">
        <v>0</v>
      </c>
      <c r="FN151" s="0" t="n">
        <v>1</v>
      </c>
      <c r="FO151" s="0" t="n">
        <v>2</v>
      </c>
      <c r="FP151" s="0" t="n">
        <v>0</v>
      </c>
      <c r="FQ151" s="0" t="n">
        <v>1</v>
      </c>
      <c r="FR151" s="0" t="n">
        <v>2</v>
      </c>
      <c r="FS151" s="0" t="n">
        <v>2</v>
      </c>
      <c r="FT151" s="0" t="n">
        <v>1</v>
      </c>
      <c r="FU151" s="0" t="n">
        <v>1</v>
      </c>
      <c r="FV151" s="0" t="n">
        <v>5</v>
      </c>
      <c r="FW151" s="0" t="n">
        <v>6</v>
      </c>
      <c r="FX151" s="0" t="n">
        <v>1</v>
      </c>
      <c r="FY151" s="0" t="n">
        <v>2</v>
      </c>
      <c r="FZ151" s="0" t="n">
        <v>2</v>
      </c>
      <c r="GA151" s="0" t="n">
        <v>0</v>
      </c>
      <c r="GB151" s="0" t="n">
        <v>1</v>
      </c>
      <c r="GC151" s="0" t="n">
        <v>3</v>
      </c>
      <c r="GD151" s="0" t="n">
        <v>1</v>
      </c>
      <c r="GE151" s="0" t="n">
        <v>1</v>
      </c>
      <c r="GF151" s="0" t="n">
        <v>3</v>
      </c>
      <c r="GG151" s="0" t="n">
        <v>1</v>
      </c>
      <c r="GH151" s="0" t="n">
        <v>2</v>
      </c>
      <c r="GI151" s="0" t="n">
        <v>5</v>
      </c>
      <c r="GJ151" s="0" t="n">
        <v>1</v>
      </c>
      <c r="GK151" s="0" t="n">
        <v>1</v>
      </c>
      <c r="GL151" s="0" t="n">
        <v>2</v>
      </c>
      <c r="GM151" s="0" t="n">
        <v>1</v>
      </c>
      <c r="GN151" s="0" t="n">
        <v>0</v>
      </c>
      <c r="GO151" s="0" t="n">
        <v>3</v>
      </c>
      <c r="GP151" s="0" t="n">
        <v>2</v>
      </c>
      <c r="GQ151" s="0" t="n">
        <v>1</v>
      </c>
    </row>
    <row r="152" customFormat="false" ht="12" hidden="false" customHeight="false" outlineLevel="0" collapsed="false">
      <c r="A152" s="0" t="n">
        <v>0</v>
      </c>
      <c r="B152" s="0" t="n">
        <v>0</v>
      </c>
      <c r="C152" s="0" t="n">
        <v>0</v>
      </c>
      <c r="D152" s="0" t="n">
        <v>0</v>
      </c>
      <c r="E152" s="0" t="n">
        <v>0</v>
      </c>
      <c r="F152" s="0" t="n">
        <v>1</v>
      </c>
      <c r="G152" s="0" t="n">
        <v>0</v>
      </c>
      <c r="H152" s="0" t="n">
        <v>0</v>
      </c>
      <c r="I152" s="0" t="n">
        <v>0</v>
      </c>
      <c r="J152" s="0" t="n">
        <v>0</v>
      </c>
      <c r="K152" s="0" t="n">
        <v>0</v>
      </c>
      <c r="L152" s="0" t="n">
        <v>0</v>
      </c>
      <c r="M152" s="0" t="n">
        <v>0</v>
      </c>
      <c r="N152" s="0" t="n">
        <v>0</v>
      </c>
      <c r="O152" s="0" t="n">
        <v>2</v>
      </c>
      <c r="P152" s="0" t="n">
        <v>0</v>
      </c>
      <c r="Q152" s="0" t="n">
        <v>0</v>
      </c>
      <c r="R152" s="0" t="n">
        <v>0</v>
      </c>
      <c r="S152" s="0" t="n">
        <v>3</v>
      </c>
      <c r="T152" s="0" t="n">
        <v>0</v>
      </c>
      <c r="U152" s="0" t="n">
        <v>0</v>
      </c>
      <c r="V152" s="0" t="n">
        <v>4</v>
      </c>
      <c r="W152" s="0" t="n">
        <v>1</v>
      </c>
      <c r="X152" s="0" t="n">
        <v>0</v>
      </c>
      <c r="Y152" s="0" t="n">
        <v>0</v>
      </c>
      <c r="Z152" s="0" t="n">
        <v>0</v>
      </c>
      <c r="AA152" s="0" t="n">
        <v>0</v>
      </c>
      <c r="AB152" s="0" t="n">
        <v>0</v>
      </c>
      <c r="AC152" s="0" t="n">
        <v>0</v>
      </c>
      <c r="AD152" s="0" t="n">
        <v>0</v>
      </c>
      <c r="AE152" s="0" t="n">
        <v>0</v>
      </c>
      <c r="AF152" s="0" t="n">
        <v>0</v>
      </c>
      <c r="AG152" s="0" t="n">
        <v>3</v>
      </c>
      <c r="AH152" s="0" t="n">
        <v>1</v>
      </c>
      <c r="AI152" s="0" t="n">
        <v>0</v>
      </c>
      <c r="AJ152" s="0" t="n">
        <v>0</v>
      </c>
      <c r="AK152" s="0" t="n">
        <v>0</v>
      </c>
      <c r="AL152" s="0" t="n">
        <v>2</v>
      </c>
      <c r="AM152" s="0" t="n">
        <v>2</v>
      </c>
      <c r="AN152" s="0" t="n">
        <v>8</v>
      </c>
      <c r="AO152" s="0" t="n">
        <v>0</v>
      </c>
      <c r="AP152" s="0" t="n">
        <v>3</v>
      </c>
      <c r="AQ152" s="0" t="n">
        <v>1</v>
      </c>
      <c r="AR152" s="0" t="n">
        <v>3</v>
      </c>
      <c r="AS152" s="0" t="n">
        <v>0</v>
      </c>
      <c r="AT152" s="0" t="n">
        <v>0</v>
      </c>
      <c r="AU152" s="0" t="n">
        <v>5</v>
      </c>
      <c r="AV152" s="0" t="n">
        <v>4</v>
      </c>
      <c r="AW152" s="0" t="n">
        <v>1</v>
      </c>
      <c r="AX152" s="0" t="n">
        <v>0</v>
      </c>
      <c r="AY152" s="0" t="n">
        <v>3</v>
      </c>
      <c r="AZ152" s="0" t="n">
        <v>1</v>
      </c>
      <c r="BA152" s="0" t="n">
        <v>4</v>
      </c>
      <c r="BB152" s="0" t="n">
        <v>2</v>
      </c>
      <c r="BC152" s="0" t="n">
        <v>0</v>
      </c>
      <c r="BD152" s="0" t="n">
        <v>0</v>
      </c>
      <c r="BE152" s="0" t="n">
        <v>0</v>
      </c>
      <c r="BF152" s="0" t="n">
        <v>1</v>
      </c>
      <c r="BG152" s="0" t="n">
        <v>0</v>
      </c>
      <c r="BH152" s="0" t="n">
        <v>3</v>
      </c>
      <c r="BI152" s="0" t="n">
        <v>2</v>
      </c>
      <c r="BJ152" s="0" t="n">
        <v>0</v>
      </c>
      <c r="BK152" s="0" t="n">
        <v>1</v>
      </c>
      <c r="BL152" s="0" t="n">
        <v>1</v>
      </c>
      <c r="BM152" s="0" t="n">
        <v>0</v>
      </c>
      <c r="BN152" s="0" t="n">
        <v>2</v>
      </c>
      <c r="BO152" s="0" t="n">
        <v>0</v>
      </c>
      <c r="BP152" s="0" t="n">
        <v>1</v>
      </c>
      <c r="BQ152" s="0" t="n">
        <v>2</v>
      </c>
      <c r="BR152" s="0" t="n">
        <v>0</v>
      </c>
      <c r="BS152" s="0" t="n">
        <v>0</v>
      </c>
      <c r="BT152" s="0" t="n">
        <v>0</v>
      </c>
      <c r="BU152" s="0" t="n">
        <v>0</v>
      </c>
      <c r="BV152" s="0" t="n">
        <v>0</v>
      </c>
      <c r="BW152" s="0" t="n">
        <v>6</v>
      </c>
      <c r="BX152" s="0" t="n">
        <v>0</v>
      </c>
      <c r="BY152" s="0" t="n">
        <v>2</v>
      </c>
      <c r="BZ152" s="0" t="n">
        <v>1</v>
      </c>
      <c r="CA152" s="0" t="n">
        <v>0</v>
      </c>
      <c r="CB152" s="0" t="n">
        <v>0</v>
      </c>
      <c r="CC152" s="0" t="n">
        <v>4</v>
      </c>
      <c r="CD152" s="0" t="n">
        <v>1</v>
      </c>
      <c r="CE152" s="0" t="n">
        <v>2</v>
      </c>
      <c r="CF152" s="0" t="n">
        <v>0</v>
      </c>
      <c r="CG152" s="0" t="n">
        <v>0</v>
      </c>
      <c r="CH152" s="0" t="n">
        <v>0</v>
      </c>
      <c r="CI152" s="0" t="n">
        <v>1</v>
      </c>
      <c r="CJ152" s="0" t="n">
        <v>0</v>
      </c>
      <c r="CK152" s="0" t="n">
        <v>1</v>
      </c>
      <c r="CL152" s="0" t="n">
        <v>0</v>
      </c>
      <c r="CM152" s="0" t="n">
        <v>2</v>
      </c>
      <c r="CN152" s="0" t="n">
        <v>0</v>
      </c>
      <c r="CO152" s="0" t="n">
        <v>3</v>
      </c>
      <c r="CP152" s="0" t="n">
        <v>0</v>
      </c>
      <c r="CQ152" s="0" t="n">
        <v>3</v>
      </c>
      <c r="CR152" s="0" t="n">
        <v>0</v>
      </c>
      <c r="CS152" s="0" t="n">
        <v>0</v>
      </c>
      <c r="CT152" s="0" t="n">
        <v>5</v>
      </c>
      <c r="CU152" s="0" t="n">
        <v>1</v>
      </c>
      <c r="CV152" s="0" t="n">
        <v>0</v>
      </c>
      <c r="CW152" s="0" t="n">
        <v>1</v>
      </c>
      <c r="CX152" s="0" t="n">
        <v>0</v>
      </c>
      <c r="CY152" s="0" t="n">
        <v>1</v>
      </c>
      <c r="CZ152" s="0" t="n">
        <v>0</v>
      </c>
      <c r="DA152" s="0" t="n">
        <v>2</v>
      </c>
      <c r="DB152" s="0" t="n">
        <v>3</v>
      </c>
      <c r="DC152" s="0" t="n">
        <v>0</v>
      </c>
      <c r="DD152" s="0" t="n">
        <v>1</v>
      </c>
      <c r="DE152" s="0" t="n">
        <v>0</v>
      </c>
      <c r="DF152" s="0" t="n">
        <v>0</v>
      </c>
      <c r="DG152" s="0" t="n">
        <v>5</v>
      </c>
      <c r="DH152" s="0" t="n">
        <v>0</v>
      </c>
      <c r="DI152" s="0" t="n">
        <v>0</v>
      </c>
      <c r="DJ152" s="0" t="n">
        <v>0</v>
      </c>
      <c r="DK152" s="0" t="n">
        <v>0</v>
      </c>
      <c r="DL152" s="0" t="n">
        <v>1</v>
      </c>
      <c r="DM152" s="0" t="n">
        <v>8</v>
      </c>
      <c r="DN152" s="0" t="n">
        <v>0</v>
      </c>
      <c r="DO152" s="0" t="n">
        <v>0</v>
      </c>
      <c r="DP152" s="0" t="n">
        <v>0</v>
      </c>
      <c r="DQ152" s="0" t="n">
        <v>0</v>
      </c>
      <c r="DR152" s="0" t="n">
        <v>0</v>
      </c>
      <c r="DS152" s="0" t="n">
        <v>0</v>
      </c>
      <c r="DT152" s="0" t="n">
        <v>1</v>
      </c>
      <c r="DU152" s="0" t="n">
        <v>0</v>
      </c>
      <c r="DV152" s="0" t="n">
        <v>0</v>
      </c>
      <c r="DW152" s="0" t="n">
        <v>0</v>
      </c>
      <c r="DX152" s="0" t="n">
        <v>0</v>
      </c>
      <c r="DY152" s="0" t="n">
        <v>3</v>
      </c>
      <c r="DZ152" s="0" t="n">
        <v>0</v>
      </c>
      <c r="EA152" s="0" t="n">
        <v>0</v>
      </c>
      <c r="EB152" s="0" t="n">
        <v>1</v>
      </c>
      <c r="EC152" s="0" t="n">
        <v>0</v>
      </c>
      <c r="ED152" s="0" t="n">
        <v>1</v>
      </c>
      <c r="EE152" s="0" t="n">
        <v>0</v>
      </c>
      <c r="EF152" s="0" t="n">
        <v>0</v>
      </c>
      <c r="EG152" s="0" t="n">
        <v>0</v>
      </c>
      <c r="EH152" s="0" t="n">
        <v>0</v>
      </c>
      <c r="EI152" s="0" t="n">
        <v>0</v>
      </c>
      <c r="EJ152" s="0" t="n">
        <v>0</v>
      </c>
      <c r="EK152" s="0" t="n">
        <v>0</v>
      </c>
      <c r="EL152" s="0" t="n">
        <v>0</v>
      </c>
      <c r="EM152" s="0" t="n">
        <v>0</v>
      </c>
      <c r="EN152" s="0" t="n">
        <v>0</v>
      </c>
      <c r="EO152" s="0" t="n">
        <v>0</v>
      </c>
      <c r="EP152" s="0" t="n">
        <v>2</v>
      </c>
      <c r="EQ152" s="0" t="n">
        <v>1</v>
      </c>
      <c r="ER152" s="0" t="n">
        <v>0</v>
      </c>
      <c r="ES152" s="0" t="n">
        <v>0</v>
      </c>
      <c r="ET152" s="0" t="n">
        <v>0</v>
      </c>
      <c r="EU152" s="0" t="n">
        <v>0</v>
      </c>
      <c r="EV152" s="0" t="n">
        <v>3</v>
      </c>
      <c r="EW152" s="0" t="n">
        <v>1</v>
      </c>
      <c r="EX152" s="0" t="n">
        <v>4</v>
      </c>
      <c r="EY152" s="0" t="n">
        <v>0</v>
      </c>
      <c r="EZ152" s="0" t="n">
        <v>0</v>
      </c>
      <c r="FA152" s="0" t="n">
        <v>0</v>
      </c>
      <c r="FB152" s="0" t="n">
        <v>0</v>
      </c>
      <c r="FC152" s="0" t="n">
        <v>2</v>
      </c>
      <c r="FD152" s="0" t="n">
        <v>0</v>
      </c>
      <c r="FE152" s="0" t="n">
        <v>0</v>
      </c>
      <c r="FF152" s="0" t="n">
        <v>0</v>
      </c>
      <c r="FG152" s="0" t="n">
        <v>0</v>
      </c>
      <c r="FH152" s="0" t="n">
        <v>2</v>
      </c>
      <c r="FI152" s="0" t="n">
        <v>3</v>
      </c>
      <c r="FJ152" s="0" t="n">
        <v>0</v>
      </c>
      <c r="FK152" s="0" t="n">
        <v>0</v>
      </c>
      <c r="FL152" s="0" t="n">
        <v>0</v>
      </c>
      <c r="FM152" s="0" t="n">
        <v>0</v>
      </c>
      <c r="FN152" s="0" t="n">
        <v>0</v>
      </c>
      <c r="FO152" s="0" t="n">
        <v>2</v>
      </c>
      <c r="FP152" s="0" t="n">
        <v>0</v>
      </c>
      <c r="FQ152" s="0" t="n">
        <v>0</v>
      </c>
      <c r="FR152" s="0" t="n">
        <v>0</v>
      </c>
      <c r="FS152" s="0" t="n">
        <v>2</v>
      </c>
      <c r="FT152" s="0" t="n">
        <v>0</v>
      </c>
      <c r="FU152" s="0" t="n">
        <v>0</v>
      </c>
      <c r="FV152" s="0" t="n">
        <v>2</v>
      </c>
      <c r="FW152" s="0" t="n">
        <v>0</v>
      </c>
      <c r="FX152" s="0" t="n">
        <v>0</v>
      </c>
      <c r="FY152" s="0" t="n">
        <v>0</v>
      </c>
      <c r="FZ152" s="0" t="n">
        <v>0</v>
      </c>
      <c r="GA152" s="0" t="n">
        <v>0</v>
      </c>
      <c r="GB152" s="0" t="n">
        <v>0</v>
      </c>
      <c r="GC152" s="0" t="n">
        <v>1</v>
      </c>
      <c r="GD152" s="0" t="n">
        <v>0</v>
      </c>
      <c r="GE152" s="0" t="n">
        <v>0</v>
      </c>
      <c r="GF152" s="0" t="n">
        <v>1</v>
      </c>
      <c r="GG152" s="0" t="n">
        <v>0</v>
      </c>
      <c r="GH152" s="0" t="n">
        <v>0</v>
      </c>
      <c r="GI152" s="0" t="n">
        <v>5</v>
      </c>
      <c r="GJ152" s="0" t="n">
        <v>0</v>
      </c>
      <c r="GK152" s="0" t="n">
        <v>0</v>
      </c>
      <c r="GL152" s="0" t="n">
        <v>0</v>
      </c>
      <c r="GM152" s="0" t="n">
        <v>1</v>
      </c>
      <c r="GN152" s="0" t="n">
        <v>0</v>
      </c>
      <c r="GO152" s="0" t="n">
        <v>0</v>
      </c>
      <c r="GP152" s="0" t="n">
        <v>0</v>
      </c>
      <c r="GQ152" s="0" t="n">
        <v>1</v>
      </c>
    </row>
    <row r="153" customFormat="false" ht="12" hidden="false" customHeight="false" outlineLevel="0" collapsed="false">
      <c r="A153" s="0" t="n">
        <v>0</v>
      </c>
      <c r="B153" s="0" t="n">
        <v>0</v>
      </c>
      <c r="C153" s="0" t="n">
        <v>0</v>
      </c>
      <c r="D153" s="0" t="n">
        <v>0</v>
      </c>
      <c r="E153" s="0" t="n">
        <v>0</v>
      </c>
      <c r="F153" s="0" t="n">
        <v>0</v>
      </c>
      <c r="G153" s="0" t="n">
        <v>0</v>
      </c>
      <c r="H153" s="0" t="n">
        <v>0</v>
      </c>
      <c r="I153" s="0" t="n">
        <v>0</v>
      </c>
      <c r="J153" s="0" t="n">
        <v>0</v>
      </c>
      <c r="K153" s="0" t="n">
        <v>1</v>
      </c>
      <c r="L153" s="0" t="n">
        <v>0</v>
      </c>
      <c r="M153" s="0" t="n">
        <v>0</v>
      </c>
      <c r="N153" s="0" t="n">
        <v>0</v>
      </c>
      <c r="O153" s="0" t="n">
        <v>0</v>
      </c>
      <c r="P153" s="0" t="n">
        <v>0</v>
      </c>
      <c r="Q153" s="0" t="n">
        <v>0</v>
      </c>
      <c r="R153" s="0" t="n">
        <v>0</v>
      </c>
      <c r="S153" s="0" t="n">
        <v>0</v>
      </c>
      <c r="T153" s="0" t="n">
        <v>0</v>
      </c>
      <c r="U153" s="0" t="n">
        <v>0</v>
      </c>
      <c r="V153" s="0" t="n">
        <v>0</v>
      </c>
      <c r="W153" s="0" t="n">
        <v>0</v>
      </c>
      <c r="X153" s="0" t="n">
        <v>0</v>
      </c>
      <c r="Y153" s="0" t="n">
        <v>2</v>
      </c>
      <c r="Z153" s="0" t="n">
        <v>0</v>
      </c>
      <c r="AA153" s="0" t="n">
        <v>0</v>
      </c>
      <c r="AB153" s="0" t="n">
        <v>0</v>
      </c>
      <c r="AC153" s="0" t="n">
        <v>1</v>
      </c>
      <c r="AD153" s="0" t="n">
        <v>0</v>
      </c>
      <c r="AE153" s="0" t="n">
        <v>0</v>
      </c>
      <c r="AF153" s="0" t="n">
        <v>0</v>
      </c>
      <c r="AG153" s="0" t="n">
        <v>0</v>
      </c>
      <c r="AH153" s="0" t="n">
        <v>0</v>
      </c>
      <c r="AI153" s="0" t="n">
        <v>0</v>
      </c>
      <c r="AJ153" s="0" t="n">
        <v>0</v>
      </c>
      <c r="AK153" s="0" t="n">
        <v>0</v>
      </c>
      <c r="AL153" s="0" t="n">
        <v>0</v>
      </c>
      <c r="AM153" s="0" t="n">
        <v>1</v>
      </c>
      <c r="AN153" s="0" t="n">
        <v>2</v>
      </c>
      <c r="AO153" s="0" t="n">
        <v>5</v>
      </c>
      <c r="AP153" s="0" t="n">
        <v>0</v>
      </c>
      <c r="AQ153" s="0" t="n">
        <v>0</v>
      </c>
      <c r="AR153" s="0" t="n">
        <v>0</v>
      </c>
      <c r="AS153" s="0" t="n">
        <v>0</v>
      </c>
      <c r="AT153" s="0" t="n">
        <v>0</v>
      </c>
      <c r="AU153" s="0" t="n">
        <v>0</v>
      </c>
      <c r="AV153" s="0" t="n">
        <v>0</v>
      </c>
      <c r="AW153" s="0" t="n">
        <v>0</v>
      </c>
      <c r="AX153" s="0" t="n">
        <v>1</v>
      </c>
      <c r="AY153" s="0" t="n">
        <v>2</v>
      </c>
      <c r="AZ153" s="0" t="n">
        <v>1</v>
      </c>
      <c r="BA153" s="0" t="n">
        <v>0</v>
      </c>
      <c r="BB153" s="0" t="n">
        <v>0</v>
      </c>
      <c r="BC153" s="0" t="n">
        <v>0</v>
      </c>
      <c r="BD153" s="0" t="n">
        <v>0</v>
      </c>
      <c r="BE153" s="0" t="n">
        <v>0</v>
      </c>
      <c r="BF153" s="0" t="n">
        <v>0</v>
      </c>
      <c r="BG153" s="0" t="n">
        <v>0</v>
      </c>
      <c r="BH153" s="0" t="n">
        <v>0</v>
      </c>
      <c r="BI153" s="0" t="n">
        <v>0</v>
      </c>
      <c r="BJ153" s="0" t="n">
        <v>0</v>
      </c>
      <c r="BK153" s="0" t="n">
        <v>0</v>
      </c>
      <c r="BL153" s="0" t="n">
        <v>0</v>
      </c>
      <c r="BM153" s="0" t="n">
        <v>0</v>
      </c>
      <c r="BN153" s="0" t="n">
        <v>0</v>
      </c>
      <c r="BO153" s="0" t="n">
        <v>0</v>
      </c>
      <c r="BP153" s="0" t="n">
        <v>2</v>
      </c>
      <c r="BQ153" s="0" t="n">
        <v>0</v>
      </c>
      <c r="BR153" s="0" t="n">
        <v>0</v>
      </c>
      <c r="BS153" s="0" t="n">
        <v>1</v>
      </c>
      <c r="BT153" s="0" t="n">
        <v>0</v>
      </c>
      <c r="BU153" s="0" t="n">
        <v>0</v>
      </c>
      <c r="BV153" s="0" t="n">
        <v>0</v>
      </c>
      <c r="BW153" s="0" t="n">
        <v>0</v>
      </c>
      <c r="BX153" s="0" t="n">
        <v>0</v>
      </c>
      <c r="BY153" s="0" t="n">
        <v>1</v>
      </c>
      <c r="BZ153" s="0" t="n">
        <v>0</v>
      </c>
      <c r="CA153" s="0" t="n">
        <v>0</v>
      </c>
      <c r="CB153" s="0" t="n">
        <v>0</v>
      </c>
      <c r="CC153" s="0" t="n">
        <v>0</v>
      </c>
      <c r="CD153" s="0" t="n">
        <v>0</v>
      </c>
      <c r="CE153" s="0" t="n">
        <v>2</v>
      </c>
      <c r="CF153" s="0" t="n">
        <v>2</v>
      </c>
      <c r="CG153" s="0" t="n">
        <v>0</v>
      </c>
      <c r="CH153" s="0" t="n">
        <v>0</v>
      </c>
      <c r="CI153" s="0" t="n">
        <v>0</v>
      </c>
      <c r="CJ153" s="0" t="n">
        <v>0</v>
      </c>
      <c r="CK153" s="0" t="n">
        <v>0</v>
      </c>
      <c r="CL153" s="0" t="n">
        <v>0</v>
      </c>
      <c r="CM153" s="0" t="n">
        <v>0</v>
      </c>
      <c r="CN153" s="0" t="n">
        <v>0</v>
      </c>
      <c r="CO153" s="0" t="n">
        <v>0</v>
      </c>
      <c r="CP153" s="0" t="n">
        <v>1</v>
      </c>
      <c r="CQ153" s="0" t="n">
        <v>0</v>
      </c>
      <c r="CR153" s="0" t="n">
        <v>0</v>
      </c>
      <c r="CS153" s="0" t="n">
        <v>0</v>
      </c>
      <c r="CT153" s="0" t="n">
        <v>0</v>
      </c>
      <c r="CU153" s="0" t="n">
        <v>0</v>
      </c>
      <c r="CV153" s="0" t="n">
        <v>0</v>
      </c>
      <c r="CW153" s="0" t="n">
        <v>0</v>
      </c>
      <c r="CX153" s="0" t="n">
        <v>0</v>
      </c>
      <c r="CY153" s="0" t="n">
        <v>0</v>
      </c>
      <c r="CZ153" s="0" t="n">
        <v>0</v>
      </c>
      <c r="DA153" s="0" t="n">
        <v>1</v>
      </c>
      <c r="DB153" s="0" t="n">
        <v>0</v>
      </c>
      <c r="DC153" s="0" t="n">
        <v>0</v>
      </c>
      <c r="DD153" s="0" t="n">
        <v>0</v>
      </c>
      <c r="DE153" s="0" t="n">
        <v>0</v>
      </c>
      <c r="DF153" s="0" t="n">
        <v>0</v>
      </c>
      <c r="DG153" s="0" t="n">
        <v>0</v>
      </c>
      <c r="DH153" s="0" t="n">
        <v>0</v>
      </c>
      <c r="DI153" s="0" t="n">
        <v>0</v>
      </c>
      <c r="DJ153" s="0" t="n">
        <v>0</v>
      </c>
      <c r="DK153" s="0" t="n">
        <v>0</v>
      </c>
      <c r="DL153" s="0" t="n">
        <v>0</v>
      </c>
      <c r="DM153" s="0" t="n">
        <v>0</v>
      </c>
      <c r="DN153" s="0" t="n">
        <v>0</v>
      </c>
      <c r="DO153" s="0" t="n">
        <v>4</v>
      </c>
      <c r="DP153" s="0" t="n">
        <v>0</v>
      </c>
      <c r="DQ153" s="0" t="n">
        <v>0</v>
      </c>
      <c r="DR153" s="0" t="n">
        <v>0</v>
      </c>
      <c r="DS153" s="0" t="n">
        <v>0</v>
      </c>
      <c r="DT153" s="0" t="n">
        <v>0</v>
      </c>
      <c r="DU153" s="0" t="n">
        <v>0</v>
      </c>
      <c r="DV153" s="0" t="n">
        <v>0</v>
      </c>
      <c r="DW153" s="0" t="n">
        <v>0</v>
      </c>
      <c r="DX153" s="0" t="n">
        <v>0</v>
      </c>
      <c r="DY153" s="0" t="n">
        <v>0</v>
      </c>
      <c r="DZ153" s="0" t="n">
        <v>0</v>
      </c>
      <c r="EA153" s="0" t="n">
        <v>1</v>
      </c>
      <c r="EB153" s="0" t="n">
        <v>0</v>
      </c>
      <c r="EC153" s="0" t="n">
        <v>0</v>
      </c>
      <c r="ED153" s="0" t="n">
        <v>0</v>
      </c>
      <c r="EE153" s="0" t="n">
        <v>0</v>
      </c>
      <c r="EF153" s="0" t="n">
        <v>0</v>
      </c>
      <c r="EG153" s="0" t="n">
        <v>0</v>
      </c>
      <c r="EH153" s="0" t="n">
        <v>0</v>
      </c>
      <c r="EI153" s="0" t="n">
        <v>0</v>
      </c>
      <c r="EJ153" s="0" t="n">
        <v>0</v>
      </c>
      <c r="EK153" s="0" t="n">
        <v>0</v>
      </c>
      <c r="EL153" s="0" t="n">
        <v>0</v>
      </c>
      <c r="EM153" s="0" t="n">
        <v>0</v>
      </c>
      <c r="EN153" s="0" t="n">
        <v>0</v>
      </c>
      <c r="EO153" s="0" t="n">
        <v>0</v>
      </c>
      <c r="EP153" s="0" t="n">
        <v>0</v>
      </c>
      <c r="EQ153" s="0" t="n">
        <v>0</v>
      </c>
      <c r="ER153" s="0" t="n">
        <v>0</v>
      </c>
      <c r="ES153" s="0" t="n">
        <v>0</v>
      </c>
      <c r="ET153" s="0" t="n">
        <v>0</v>
      </c>
      <c r="EU153" s="0" t="n">
        <v>0</v>
      </c>
      <c r="EV153" s="0" t="n">
        <v>3</v>
      </c>
      <c r="EW153" s="0" t="n">
        <v>2</v>
      </c>
      <c r="EX153" s="0" t="n">
        <v>4</v>
      </c>
      <c r="EY153" s="0" t="n">
        <v>1</v>
      </c>
      <c r="EZ153" s="0" t="n">
        <v>2</v>
      </c>
      <c r="FA153" s="0" t="n">
        <v>3</v>
      </c>
      <c r="FB153" s="0" t="n">
        <v>0</v>
      </c>
      <c r="FC153" s="0" t="n">
        <v>0</v>
      </c>
      <c r="FD153" s="0" t="n">
        <v>3</v>
      </c>
      <c r="FE153" s="0" t="n">
        <v>0</v>
      </c>
      <c r="FF153" s="0" t="n">
        <v>0</v>
      </c>
      <c r="FG153" s="0" t="n">
        <v>0</v>
      </c>
      <c r="FH153" s="0" t="n">
        <v>1</v>
      </c>
      <c r="FI153" s="0" t="n">
        <v>0</v>
      </c>
      <c r="FJ153" s="0" t="n">
        <v>0</v>
      </c>
      <c r="FK153" s="0" t="n">
        <v>0</v>
      </c>
      <c r="FL153" s="0" t="n">
        <v>0</v>
      </c>
      <c r="FM153" s="0" t="n">
        <v>0</v>
      </c>
      <c r="FN153" s="0" t="n">
        <v>0</v>
      </c>
      <c r="FO153" s="0" t="n">
        <v>0</v>
      </c>
      <c r="FP153" s="0" t="n">
        <v>0</v>
      </c>
      <c r="FQ153" s="0" t="n">
        <v>1</v>
      </c>
      <c r="FR153" s="0" t="n">
        <v>0</v>
      </c>
      <c r="FS153" s="0" t="n">
        <v>0</v>
      </c>
      <c r="FT153" s="0" t="n">
        <v>0</v>
      </c>
      <c r="FU153" s="0" t="n">
        <v>0</v>
      </c>
      <c r="FV153" s="0" t="n">
        <v>0</v>
      </c>
      <c r="FW153" s="0" t="n">
        <v>0</v>
      </c>
      <c r="FX153" s="0" t="n">
        <v>0</v>
      </c>
      <c r="FY153" s="0" t="n">
        <v>0</v>
      </c>
      <c r="FZ153" s="0" t="n">
        <v>0</v>
      </c>
      <c r="GA153" s="0" t="n">
        <v>0</v>
      </c>
      <c r="GB153" s="0" t="n">
        <v>0</v>
      </c>
      <c r="GC153" s="0" t="n">
        <v>1</v>
      </c>
      <c r="GD153" s="0" t="n">
        <v>0</v>
      </c>
      <c r="GE153" s="0" t="n">
        <v>0</v>
      </c>
      <c r="GF153" s="0" t="n">
        <v>1</v>
      </c>
      <c r="GG153" s="0" t="n">
        <v>0</v>
      </c>
      <c r="GH153" s="0" t="n">
        <v>0</v>
      </c>
      <c r="GI153" s="0" t="n">
        <v>0</v>
      </c>
      <c r="GJ153" s="0" t="n">
        <v>0</v>
      </c>
      <c r="GK153" s="0" t="n">
        <v>0</v>
      </c>
      <c r="GL153" s="0" t="n">
        <v>0</v>
      </c>
      <c r="GM153" s="0" t="n">
        <v>0</v>
      </c>
      <c r="GN153" s="0" t="n">
        <v>0</v>
      </c>
      <c r="GO153" s="0" t="n">
        <v>0</v>
      </c>
      <c r="GP153" s="0" t="n">
        <v>0</v>
      </c>
      <c r="GQ153" s="0" t="n">
        <v>0</v>
      </c>
    </row>
    <row r="154" customFormat="false" ht="12" hidden="false" customHeight="false" outlineLevel="0" collapsed="false">
      <c r="A154" s="0" t="n">
        <v>0</v>
      </c>
      <c r="B154" s="0" t="n">
        <v>0</v>
      </c>
      <c r="C154" s="0" t="n">
        <v>0</v>
      </c>
      <c r="D154" s="0" t="n">
        <v>2</v>
      </c>
      <c r="E154" s="0" t="n">
        <v>5</v>
      </c>
      <c r="F154" s="0" t="n">
        <v>3</v>
      </c>
      <c r="G154" s="0" t="n">
        <v>2</v>
      </c>
      <c r="H154" s="0" t="n">
        <v>0</v>
      </c>
      <c r="I154" s="0" t="n">
        <v>1</v>
      </c>
      <c r="J154" s="0" t="n">
        <v>1</v>
      </c>
      <c r="K154" s="0" t="n">
        <v>3</v>
      </c>
      <c r="L154" s="0" t="n">
        <v>0</v>
      </c>
      <c r="M154" s="0" t="n">
        <v>2</v>
      </c>
      <c r="N154" s="0" t="n">
        <v>5</v>
      </c>
      <c r="O154" s="0" t="n">
        <v>5</v>
      </c>
      <c r="P154" s="0" t="n">
        <v>0</v>
      </c>
      <c r="Q154" s="0" t="n">
        <v>8</v>
      </c>
      <c r="R154" s="0" t="n">
        <v>3</v>
      </c>
      <c r="S154" s="0" t="n">
        <v>5</v>
      </c>
      <c r="T154" s="0" t="n">
        <v>9</v>
      </c>
      <c r="U154" s="0" t="n">
        <v>3</v>
      </c>
      <c r="V154" s="0" t="n">
        <v>6</v>
      </c>
      <c r="W154" s="0" t="n">
        <v>5</v>
      </c>
      <c r="X154" s="0" t="n">
        <v>5</v>
      </c>
      <c r="Y154" s="0" t="n">
        <v>3</v>
      </c>
      <c r="Z154" s="0" t="n">
        <v>1</v>
      </c>
      <c r="AA154" s="0" t="n">
        <v>0</v>
      </c>
      <c r="AB154" s="0" t="n">
        <v>2</v>
      </c>
      <c r="AC154" s="0" t="n">
        <v>1</v>
      </c>
      <c r="AD154" s="0" t="n">
        <v>0</v>
      </c>
      <c r="AE154" s="0" t="n">
        <v>1</v>
      </c>
      <c r="AF154" s="0" t="n">
        <v>3</v>
      </c>
      <c r="AG154" s="0" t="n">
        <v>6</v>
      </c>
      <c r="AH154" s="0" t="n">
        <v>1</v>
      </c>
      <c r="AI154" s="0" t="n">
        <v>1</v>
      </c>
      <c r="AJ154" s="0" t="n">
        <v>2</v>
      </c>
      <c r="AK154" s="0" t="n">
        <v>4</v>
      </c>
      <c r="AL154" s="0" t="n">
        <v>3</v>
      </c>
      <c r="AM154" s="0" t="n">
        <v>4</v>
      </c>
      <c r="AN154" s="0" t="n">
        <v>4</v>
      </c>
      <c r="AO154" s="0" t="n">
        <v>2</v>
      </c>
      <c r="AP154" s="0" t="n">
        <v>5</v>
      </c>
      <c r="AQ154" s="0" t="n">
        <v>0</v>
      </c>
      <c r="AR154" s="0" t="n">
        <v>2</v>
      </c>
      <c r="AS154" s="0" t="n">
        <v>5</v>
      </c>
      <c r="AT154" s="0" t="n">
        <v>0</v>
      </c>
      <c r="AU154" s="0" t="n">
        <v>7</v>
      </c>
      <c r="AV154" s="0" t="n">
        <v>2</v>
      </c>
      <c r="AW154" s="0" t="n">
        <v>2</v>
      </c>
      <c r="AX154" s="0" t="n">
        <v>3</v>
      </c>
      <c r="AY154" s="0" t="n">
        <v>3</v>
      </c>
      <c r="AZ154" s="0" t="n">
        <v>3</v>
      </c>
      <c r="BA154" s="0" t="n">
        <v>5</v>
      </c>
      <c r="BB154" s="0" t="n">
        <v>4</v>
      </c>
      <c r="BC154" s="0" t="n">
        <v>1</v>
      </c>
      <c r="BD154" s="0" t="n">
        <v>1</v>
      </c>
      <c r="BE154" s="0" t="n">
        <v>1</v>
      </c>
      <c r="BF154" s="0" t="n">
        <v>1</v>
      </c>
      <c r="BG154" s="0" t="n">
        <v>1</v>
      </c>
      <c r="BH154" s="0" t="n">
        <v>3</v>
      </c>
      <c r="BI154" s="0" t="n">
        <v>1</v>
      </c>
      <c r="BJ154" s="0" t="n">
        <v>0</v>
      </c>
      <c r="BK154" s="0" t="n">
        <v>1</v>
      </c>
      <c r="BL154" s="0" t="n">
        <v>6</v>
      </c>
      <c r="BM154" s="0" t="n">
        <v>1</v>
      </c>
      <c r="BN154" s="0" t="n">
        <v>4</v>
      </c>
      <c r="BO154" s="0" t="n">
        <v>6</v>
      </c>
      <c r="BP154" s="0" t="n">
        <v>5</v>
      </c>
      <c r="BQ154" s="0" t="n">
        <v>3</v>
      </c>
      <c r="BR154" s="0" t="n">
        <v>1</v>
      </c>
      <c r="BS154" s="0" t="n">
        <v>1</v>
      </c>
      <c r="BT154" s="0" t="n">
        <v>2</v>
      </c>
      <c r="BU154" s="0" t="n">
        <v>2</v>
      </c>
      <c r="BV154" s="0" t="n">
        <v>0</v>
      </c>
      <c r="BW154" s="0" t="n">
        <v>6</v>
      </c>
      <c r="BX154" s="0" t="n">
        <v>2</v>
      </c>
      <c r="BY154" s="0" t="n">
        <v>6</v>
      </c>
      <c r="BZ154" s="0" t="n">
        <v>5</v>
      </c>
      <c r="CA154" s="0" t="n">
        <v>1</v>
      </c>
      <c r="CB154" s="0" t="n">
        <v>4</v>
      </c>
      <c r="CC154" s="0" t="n">
        <v>2</v>
      </c>
      <c r="CD154" s="0" t="n">
        <v>1</v>
      </c>
      <c r="CE154" s="0" t="n">
        <v>5</v>
      </c>
      <c r="CF154" s="0" t="n">
        <v>4</v>
      </c>
      <c r="CG154" s="0" t="n">
        <v>5</v>
      </c>
      <c r="CH154" s="0" t="n">
        <v>4</v>
      </c>
      <c r="CI154" s="0" t="n">
        <v>3</v>
      </c>
      <c r="CJ154" s="0" t="n">
        <v>0</v>
      </c>
      <c r="CK154" s="0" t="n">
        <v>3</v>
      </c>
      <c r="CL154" s="0" t="n">
        <v>1</v>
      </c>
      <c r="CM154" s="0" t="n">
        <v>4</v>
      </c>
      <c r="CN154" s="0" t="n">
        <v>3</v>
      </c>
      <c r="CO154" s="0" t="n">
        <v>5</v>
      </c>
      <c r="CP154" s="0" t="n">
        <v>4</v>
      </c>
      <c r="CQ154" s="0" t="n">
        <v>5</v>
      </c>
      <c r="CR154" s="0" t="n">
        <v>3</v>
      </c>
      <c r="CS154" s="0" t="n">
        <v>1</v>
      </c>
      <c r="CT154" s="0" t="n">
        <v>5</v>
      </c>
      <c r="CU154" s="0" t="n">
        <v>4</v>
      </c>
      <c r="CV154" s="0" t="n">
        <v>0</v>
      </c>
      <c r="CW154" s="0" t="n">
        <v>1</v>
      </c>
      <c r="CX154" s="0" t="n">
        <v>0</v>
      </c>
      <c r="CY154" s="0" t="n">
        <v>7</v>
      </c>
      <c r="CZ154" s="0" t="n">
        <v>1</v>
      </c>
      <c r="DA154" s="0" t="n">
        <v>6</v>
      </c>
      <c r="DB154" s="0" t="n">
        <v>4</v>
      </c>
      <c r="DC154" s="0" t="n">
        <v>1</v>
      </c>
      <c r="DD154" s="0" t="n">
        <v>0</v>
      </c>
      <c r="DE154" s="0" t="n">
        <v>0</v>
      </c>
      <c r="DF154" s="0" t="n">
        <v>3</v>
      </c>
      <c r="DG154" s="0" t="n">
        <v>0</v>
      </c>
      <c r="DH154" s="0" t="n">
        <v>0</v>
      </c>
      <c r="DI154" s="0" t="n">
        <v>2</v>
      </c>
      <c r="DJ154" s="0" t="n">
        <v>0</v>
      </c>
      <c r="DK154" s="0" t="n">
        <v>8</v>
      </c>
      <c r="DL154" s="0" t="n">
        <v>0</v>
      </c>
      <c r="DM154" s="0" t="n">
        <v>6</v>
      </c>
      <c r="DN154" s="0" t="n">
        <v>0</v>
      </c>
      <c r="DO154" s="0" t="n">
        <v>0</v>
      </c>
      <c r="DP154" s="0" t="n">
        <v>3</v>
      </c>
      <c r="DQ154" s="0" t="n">
        <v>4</v>
      </c>
      <c r="DR154" s="0" t="n">
        <v>0</v>
      </c>
      <c r="DS154" s="0" t="n">
        <v>2</v>
      </c>
      <c r="DT154" s="0" t="n">
        <v>4</v>
      </c>
      <c r="DU154" s="0" t="n">
        <v>0</v>
      </c>
      <c r="DV154" s="0" t="n">
        <v>0</v>
      </c>
      <c r="DW154" s="0" t="n">
        <v>1</v>
      </c>
      <c r="DX154" s="0" t="n">
        <v>0</v>
      </c>
      <c r="DY154" s="0" t="n">
        <v>1</v>
      </c>
      <c r="DZ154" s="0" t="n">
        <v>0</v>
      </c>
      <c r="EA154" s="0" t="n">
        <v>1</v>
      </c>
      <c r="EB154" s="0" t="n">
        <v>9</v>
      </c>
      <c r="EC154" s="0" t="n">
        <v>0</v>
      </c>
      <c r="ED154" s="0" t="n">
        <v>1</v>
      </c>
      <c r="EE154" s="0" t="n">
        <v>4</v>
      </c>
      <c r="EF154" s="0" t="n">
        <v>1</v>
      </c>
      <c r="EG154" s="0" t="n">
        <v>0</v>
      </c>
      <c r="EH154" s="0" t="n">
        <v>2</v>
      </c>
      <c r="EI154" s="0" t="n">
        <v>0</v>
      </c>
      <c r="EJ154" s="0" t="n">
        <v>2</v>
      </c>
      <c r="EK154" s="0" t="n">
        <v>0</v>
      </c>
      <c r="EL154" s="0" t="n">
        <v>3</v>
      </c>
      <c r="EM154" s="0" t="n">
        <v>3</v>
      </c>
      <c r="EN154" s="0" t="n">
        <v>9</v>
      </c>
      <c r="EO154" s="0" t="n">
        <v>1</v>
      </c>
      <c r="EP154" s="0" t="n">
        <v>4</v>
      </c>
      <c r="EQ154" s="0" t="n">
        <v>1</v>
      </c>
      <c r="ER154" s="0" t="n">
        <v>2</v>
      </c>
      <c r="ES154" s="0" t="n">
        <v>2</v>
      </c>
      <c r="ET154" s="0" t="n">
        <v>3</v>
      </c>
      <c r="EU154" s="0" t="n">
        <v>1</v>
      </c>
      <c r="EV154" s="0" t="n">
        <v>6</v>
      </c>
      <c r="EW154" s="0" t="n">
        <v>0</v>
      </c>
      <c r="EX154" s="0" t="n">
        <v>6</v>
      </c>
      <c r="EY154" s="0" t="n">
        <v>9</v>
      </c>
      <c r="EZ154" s="0" t="n">
        <v>2</v>
      </c>
      <c r="FA154" s="0" t="n">
        <v>2</v>
      </c>
      <c r="FB154" s="0" t="n">
        <v>5</v>
      </c>
      <c r="FC154" s="0" t="n">
        <v>4</v>
      </c>
      <c r="FD154" s="0" t="n">
        <v>2</v>
      </c>
      <c r="FE154" s="0" t="n">
        <v>2</v>
      </c>
      <c r="FF154" s="0" t="n">
        <v>2</v>
      </c>
      <c r="FG154" s="0" t="n">
        <v>0</v>
      </c>
      <c r="FH154" s="0" t="n">
        <v>8</v>
      </c>
      <c r="FI154" s="0" t="n">
        <v>5</v>
      </c>
      <c r="FJ154" s="0" t="n">
        <v>2</v>
      </c>
      <c r="FK154" s="0" t="n">
        <v>8</v>
      </c>
      <c r="FL154" s="0" t="n">
        <v>0</v>
      </c>
      <c r="FM154" s="0" t="n">
        <v>5</v>
      </c>
      <c r="FN154" s="0" t="n">
        <v>5</v>
      </c>
      <c r="FO154" s="0" t="n">
        <v>6</v>
      </c>
      <c r="FP154" s="0" t="n">
        <v>0</v>
      </c>
      <c r="FQ154" s="0" t="n">
        <v>5</v>
      </c>
      <c r="FR154" s="0" t="n">
        <v>1</v>
      </c>
      <c r="FS154" s="0" t="n">
        <v>3</v>
      </c>
      <c r="FT154" s="0" t="n">
        <v>5</v>
      </c>
      <c r="FU154" s="0" t="n">
        <v>3</v>
      </c>
      <c r="FV154" s="0" t="n">
        <v>5</v>
      </c>
      <c r="FW154" s="0" t="n">
        <v>6</v>
      </c>
      <c r="FX154" s="0" t="n">
        <v>5</v>
      </c>
      <c r="FY154" s="0" t="n">
        <v>2</v>
      </c>
      <c r="FZ154" s="0" t="n">
        <v>1</v>
      </c>
      <c r="GA154" s="0" t="n">
        <v>2</v>
      </c>
      <c r="GB154" s="0" t="n">
        <v>2</v>
      </c>
      <c r="GC154" s="0" t="n">
        <v>2</v>
      </c>
      <c r="GD154" s="0" t="n">
        <v>1</v>
      </c>
      <c r="GE154" s="0" t="n">
        <v>0</v>
      </c>
      <c r="GF154" s="0" t="n">
        <v>4</v>
      </c>
      <c r="GG154" s="0" t="n">
        <v>0</v>
      </c>
      <c r="GH154" s="0" t="n">
        <v>4</v>
      </c>
      <c r="GI154" s="0" t="n">
        <v>5</v>
      </c>
      <c r="GJ154" s="0" t="n">
        <v>2</v>
      </c>
      <c r="GK154" s="0" t="n">
        <v>1</v>
      </c>
      <c r="GL154" s="0" t="n">
        <v>4</v>
      </c>
      <c r="GM154" s="0" t="n">
        <v>3</v>
      </c>
      <c r="GN154" s="0" t="n">
        <v>0</v>
      </c>
      <c r="GO154" s="0" t="n">
        <v>1</v>
      </c>
      <c r="GP154" s="0" t="n">
        <v>0</v>
      </c>
      <c r="GQ154" s="0" t="n">
        <v>5</v>
      </c>
    </row>
    <row r="155" customFormat="false" ht="12" hidden="false" customHeight="false" outlineLevel="0" collapsed="false">
      <c r="A155" s="0" t="n">
        <v>0</v>
      </c>
      <c r="B155" s="0" t="n">
        <v>0</v>
      </c>
      <c r="C155" s="0" t="n">
        <v>0</v>
      </c>
      <c r="D155" s="0" t="n">
        <v>0</v>
      </c>
      <c r="E155" s="0" t="n">
        <v>0</v>
      </c>
      <c r="F155" s="0" t="n">
        <v>1</v>
      </c>
      <c r="G155" s="0" t="n">
        <v>1</v>
      </c>
      <c r="H155" s="0" t="n">
        <v>0</v>
      </c>
      <c r="I155" s="0" t="n">
        <v>0</v>
      </c>
      <c r="J155" s="0" t="n">
        <v>1</v>
      </c>
      <c r="K155" s="0" t="n">
        <v>3</v>
      </c>
      <c r="L155" s="0" t="n">
        <v>0</v>
      </c>
      <c r="M155" s="0" t="n">
        <v>0</v>
      </c>
      <c r="N155" s="0" t="n">
        <v>4</v>
      </c>
      <c r="O155" s="0" t="n">
        <v>2</v>
      </c>
      <c r="P155" s="0" t="n">
        <v>0</v>
      </c>
      <c r="Q155" s="0" t="n">
        <v>0</v>
      </c>
      <c r="R155" s="0" t="n">
        <v>2</v>
      </c>
      <c r="S155" s="0" t="n">
        <v>4</v>
      </c>
      <c r="T155" s="0" t="n">
        <v>0</v>
      </c>
      <c r="U155" s="0" t="n">
        <v>3</v>
      </c>
      <c r="V155" s="0" t="n">
        <v>2</v>
      </c>
      <c r="W155" s="0" t="n">
        <v>1</v>
      </c>
      <c r="X155" s="0" t="n">
        <v>0</v>
      </c>
      <c r="Y155" s="0" t="n">
        <v>0</v>
      </c>
      <c r="Z155" s="0" t="n">
        <v>0</v>
      </c>
      <c r="AA155" s="0" t="n">
        <v>0</v>
      </c>
      <c r="AB155" s="0" t="n">
        <v>2</v>
      </c>
      <c r="AC155" s="0" t="n">
        <v>0</v>
      </c>
      <c r="AD155" s="0" t="n">
        <v>0</v>
      </c>
      <c r="AE155" s="0" t="n">
        <v>1</v>
      </c>
      <c r="AF155" s="0" t="n">
        <v>2</v>
      </c>
      <c r="AG155" s="0" t="n">
        <v>2</v>
      </c>
      <c r="AH155" s="0" t="n">
        <v>0</v>
      </c>
      <c r="AI155" s="0" t="n">
        <v>0</v>
      </c>
      <c r="AJ155" s="0" t="n">
        <v>0</v>
      </c>
      <c r="AK155" s="0" t="n">
        <v>0</v>
      </c>
      <c r="AL155" s="0" t="n">
        <v>0</v>
      </c>
      <c r="AM155" s="0" t="n">
        <v>4</v>
      </c>
      <c r="AN155" s="0" t="n">
        <v>2</v>
      </c>
      <c r="AO155" s="0" t="n">
        <v>0</v>
      </c>
      <c r="AP155" s="0" t="n">
        <v>1</v>
      </c>
      <c r="AQ155" s="0" t="n">
        <v>0</v>
      </c>
      <c r="AR155" s="0" t="n">
        <v>0</v>
      </c>
      <c r="AS155" s="0" t="n">
        <v>0</v>
      </c>
      <c r="AT155" s="0" t="n">
        <v>0</v>
      </c>
      <c r="AU155" s="0" t="n">
        <v>0</v>
      </c>
      <c r="AV155" s="0" t="n">
        <v>1</v>
      </c>
      <c r="AW155" s="0" t="n">
        <v>1</v>
      </c>
      <c r="AX155" s="0" t="n">
        <v>0</v>
      </c>
      <c r="AY155" s="0" t="n">
        <v>1</v>
      </c>
      <c r="AZ155" s="0" t="n">
        <v>0</v>
      </c>
      <c r="BA155" s="0" t="n">
        <v>4</v>
      </c>
      <c r="BB155" s="0" t="n">
        <v>1</v>
      </c>
      <c r="BC155" s="0" t="n">
        <v>0</v>
      </c>
      <c r="BD155" s="0" t="n">
        <v>0</v>
      </c>
      <c r="BE155" s="0" t="n">
        <v>0</v>
      </c>
      <c r="BF155" s="0" t="n">
        <v>0</v>
      </c>
      <c r="BG155" s="0" t="n">
        <v>0</v>
      </c>
      <c r="BH155" s="0" t="n">
        <v>0</v>
      </c>
      <c r="BI155" s="0" t="n">
        <v>0</v>
      </c>
      <c r="BJ155" s="0" t="n">
        <v>0</v>
      </c>
      <c r="BK155" s="0" t="n">
        <v>1</v>
      </c>
      <c r="BL155" s="0" t="n">
        <v>6</v>
      </c>
      <c r="BM155" s="0" t="n">
        <v>1</v>
      </c>
      <c r="BN155" s="0" t="n">
        <v>1</v>
      </c>
      <c r="BO155" s="0" t="n">
        <v>0</v>
      </c>
      <c r="BP155" s="0" t="n">
        <v>4</v>
      </c>
      <c r="BQ155" s="0" t="n">
        <v>0</v>
      </c>
      <c r="BR155" s="0" t="n">
        <v>0</v>
      </c>
      <c r="BS155" s="0" t="n">
        <v>0</v>
      </c>
      <c r="BT155" s="0" t="n">
        <v>0</v>
      </c>
      <c r="BU155" s="0" t="n">
        <v>0</v>
      </c>
      <c r="BV155" s="0" t="n">
        <v>0</v>
      </c>
      <c r="BW155" s="0" t="n">
        <v>4</v>
      </c>
      <c r="BX155" s="0" t="n">
        <v>0</v>
      </c>
      <c r="BY155" s="0" t="n">
        <v>3</v>
      </c>
      <c r="BZ155" s="0" t="n">
        <v>1</v>
      </c>
      <c r="CA155" s="0" t="n">
        <v>0</v>
      </c>
      <c r="CB155" s="0" t="n">
        <v>0</v>
      </c>
      <c r="CC155" s="0" t="n">
        <v>1</v>
      </c>
      <c r="CD155" s="0" t="n">
        <v>0</v>
      </c>
      <c r="CE155" s="0" t="n">
        <v>2</v>
      </c>
      <c r="CF155" s="0" t="n">
        <v>1</v>
      </c>
      <c r="CG155" s="0" t="n">
        <v>0</v>
      </c>
      <c r="CH155" s="0" t="n">
        <v>2</v>
      </c>
      <c r="CI155" s="0" t="n">
        <v>0</v>
      </c>
      <c r="CJ155" s="0" t="n">
        <v>0</v>
      </c>
      <c r="CK155" s="0" t="n">
        <v>0</v>
      </c>
      <c r="CL155" s="0" t="n">
        <v>0</v>
      </c>
      <c r="CM155" s="0" t="n">
        <v>0</v>
      </c>
      <c r="CN155" s="0" t="n">
        <v>0</v>
      </c>
      <c r="CO155" s="0" t="n">
        <v>4</v>
      </c>
      <c r="CP155" s="0" t="n">
        <v>0</v>
      </c>
      <c r="CQ155" s="0" t="n">
        <v>4</v>
      </c>
      <c r="CR155" s="0" t="n">
        <v>2</v>
      </c>
      <c r="CS155" s="0" t="n">
        <v>0</v>
      </c>
      <c r="CT155" s="0" t="n">
        <v>5</v>
      </c>
      <c r="CU155" s="0" t="n">
        <v>0</v>
      </c>
      <c r="CV155" s="0" t="n">
        <v>0</v>
      </c>
      <c r="CW155" s="0" t="n">
        <v>1</v>
      </c>
      <c r="CX155" s="0" t="n">
        <v>0</v>
      </c>
      <c r="CY155" s="0" t="n">
        <v>2</v>
      </c>
      <c r="CZ155" s="0" t="n">
        <v>0</v>
      </c>
      <c r="DA155" s="0" t="n">
        <v>3</v>
      </c>
      <c r="DB155" s="0" t="n">
        <v>3</v>
      </c>
      <c r="DC155" s="0" t="n">
        <v>0</v>
      </c>
      <c r="DD155" s="0" t="n">
        <v>0</v>
      </c>
      <c r="DE155" s="0" t="n">
        <v>0</v>
      </c>
      <c r="DF155" s="0" t="n">
        <v>1</v>
      </c>
      <c r="DG155" s="0" t="n">
        <v>0</v>
      </c>
      <c r="DH155" s="0" t="n">
        <v>0</v>
      </c>
      <c r="DI155" s="0" t="n">
        <v>2</v>
      </c>
      <c r="DJ155" s="0" t="n">
        <v>0</v>
      </c>
      <c r="DK155" s="0" t="n">
        <v>5</v>
      </c>
      <c r="DL155" s="0" t="n">
        <v>0</v>
      </c>
      <c r="DM155" s="0" t="n">
        <v>6</v>
      </c>
      <c r="DN155" s="0" t="n">
        <v>0</v>
      </c>
      <c r="DO155" s="0" t="n">
        <v>0</v>
      </c>
      <c r="DP155" s="0" t="n">
        <v>2</v>
      </c>
      <c r="DQ155" s="0" t="n">
        <v>4</v>
      </c>
      <c r="DR155" s="0" t="n">
        <v>0</v>
      </c>
      <c r="DS155" s="0" t="n">
        <v>0</v>
      </c>
      <c r="DT155" s="0" t="n">
        <v>0</v>
      </c>
      <c r="DU155" s="0" t="n">
        <v>0</v>
      </c>
      <c r="DV155" s="0" t="n">
        <v>0</v>
      </c>
      <c r="DW155" s="0" t="n">
        <v>0</v>
      </c>
      <c r="DX155" s="0" t="n">
        <v>0</v>
      </c>
      <c r="DY155" s="0" t="n">
        <v>1</v>
      </c>
      <c r="DZ155" s="0" t="n">
        <v>0</v>
      </c>
      <c r="EA155" s="0" t="n">
        <v>1</v>
      </c>
      <c r="EB155" s="0" t="n">
        <v>8</v>
      </c>
      <c r="EC155" s="0" t="n">
        <v>0</v>
      </c>
      <c r="ED155" s="0" t="n">
        <v>1</v>
      </c>
      <c r="EE155" s="0" t="n">
        <v>0</v>
      </c>
      <c r="EF155" s="0" t="n">
        <v>0</v>
      </c>
      <c r="EG155" s="0" t="n">
        <v>0</v>
      </c>
      <c r="EH155" s="0" t="n">
        <v>1</v>
      </c>
      <c r="EI155" s="0" t="n">
        <v>0</v>
      </c>
      <c r="EJ155" s="0" t="n">
        <v>0</v>
      </c>
      <c r="EK155" s="0" t="n">
        <v>0</v>
      </c>
      <c r="EL155" s="0" t="n">
        <v>2</v>
      </c>
      <c r="EM155" s="0" t="n">
        <v>0</v>
      </c>
      <c r="EN155" s="0" t="n">
        <v>9</v>
      </c>
      <c r="EO155" s="0" t="n">
        <v>1</v>
      </c>
      <c r="EP155" s="0" t="n">
        <v>0</v>
      </c>
      <c r="EQ155" s="0" t="n">
        <v>0</v>
      </c>
      <c r="ER155" s="0" t="n">
        <v>1</v>
      </c>
      <c r="ES155" s="0" t="n">
        <v>1</v>
      </c>
      <c r="ET155" s="0" t="n">
        <v>2</v>
      </c>
      <c r="EU155" s="0" t="n">
        <v>1</v>
      </c>
      <c r="EV155" s="0" t="n">
        <v>5</v>
      </c>
      <c r="EW155" s="0" t="n">
        <v>0</v>
      </c>
      <c r="EX155" s="0" t="n">
        <v>5</v>
      </c>
      <c r="EY155" s="0" t="n">
        <v>6</v>
      </c>
      <c r="EZ155" s="0" t="n">
        <v>1</v>
      </c>
      <c r="FA155" s="0" t="n">
        <v>0</v>
      </c>
      <c r="FB155" s="0" t="n">
        <v>0</v>
      </c>
      <c r="FC155" s="0" t="n">
        <v>1</v>
      </c>
      <c r="FD155" s="0" t="n">
        <v>0</v>
      </c>
      <c r="FE155" s="0" t="n">
        <v>2</v>
      </c>
      <c r="FF155" s="0" t="n">
        <v>1</v>
      </c>
      <c r="FG155" s="0" t="n">
        <v>0</v>
      </c>
      <c r="FH155" s="0" t="n">
        <v>8</v>
      </c>
      <c r="FI155" s="0" t="n">
        <v>1</v>
      </c>
      <c r="FJ155" s="0" t="n">
        <v>0</v>
      </c>
      <c r="FK155" s="0" t="n">
        <v>3</v>
      </c>
      <c r="FL155" s="0" t="n">
        <v>0</v>
      </c>
      <c r="FM155" s="0" t="n">
        <v>0</v>
      </c>
      <c r="FN155" s="0" t="n">
        <v>3</v>
      </c>
      <c r="FO155" s="0" t="n">
        <v>0</v>
      </c>
      <c r="FP155" s="0" t="n">
        <v>0</v>
      </c>
      <c r="FQ155" s="0" t="n">
        <v>2</v>
      </c>
      <c r="FR155" s="0" t="n">
        <v>0</v>
      </c>
      <c r="FS155" s="0" t="n">
        <v>2</v>
      </c>
      <c r="FT155" s="0" t="n">
        <v>3</v>
      </c>
      <c r="FU155" s="0" t="n">
        <v>0</v>
      </c>
      <c r="FV155" s="0" t="n">
        <v>4</v>
      </c>
      <c r="FW155" s="0" t="n">
        <v>6</v>
      </c>
      <c r="FX155" s="0" t="n">
        <v>3</v>
      </c>
      <c r="FY155" s="0" t="n">
        <v>2</v>
      </c>
      <c r="FZ155" s="0" t="n">
        <v>0</v>
      </c>
      <c r="GA155" s="0" t="n">
        <v>1</v>
      </c>
      <c r="GB155" s="0" t="n">
        <v>0</v>
      </c>
      <c r="GC155" s="0" t="n">
        <v>1</v>
      </c>
      <c r="GD155" s="0" t="n">
        <v>0</v>
      </c>
      <c r="GE155" s="0" t="n">
        <v>0</v>
      </c>
      <c r="GF155" s="0" t="n">
        <v>1</v>
      </c>
      <c r="GG155" s="0" t="n">
        <v>0</v>
      </c>
      <c r="GH155" s="0" t="n">
        <v>0</v>
      </c>
      <c r="GI155" s="0" t="n">
        <v>5</v>
      </c>
      <c r="GJ155" s="0" t="n">
        <v>0</v>
      </c>
      <c r="GK155" s="0" t="n">
        <v>1</v>
      </c>
      <c r="GL155" s="0" t="n">
        <v>1</v>
      </c>
      <c r="GM155" s="0" t="n">
        <v>1</v>
      </c>
      <c r="GN155" s="0" t="n">
        <v>0</v>
      </c>
      <c r="GO155" s="0" t="n">
        <v>0</v>
      </c>
      <c r="GP155" s="0" t="n">
        <v>0</v>
      </c>
      <c r="GQ155" s="0" t="n">
        <v>2</v>
      </c>
    </row>
    <row r="156" customFormat="false" ht="12" hidden="false" customHeight="false" outlineLevel="0" collapsed="false">
      <c r="A156" s="0" t="n">
        <v>0</v>
      </c>
      <c r="B156" s="0" t="n">
        <v>0</v>
      </c>
      <c r="C156" s="0" t="n">
        <v>0</v>
      </c>
      <c r="D156" s="0" t="n">
        <v>1</v>
      </c>
      <c r="E156" s="0" t="n">
        <v>5</v>
      </c>
      <c r="F156" s="0" t="n">
        <v>2</v>
      </c>
      <c r="G156" s="0" t="n">
        <v>0</v>
      </c>
      <c r="H156" s="0" t="n">
        <v>0</v>
      </c>
      <c r="I156" s="0" t="n">
        <v>0</v>
      </c>
      <c r="J156" s="0" t="n">
        <v>0</v>
      </c>
      <c r="K156" s="0" t="n">
        <v>0</v>
      </c>
      <c r="L156" s="0" t="n">
        <v>0</v>
      </c>
      <c r="M156" s="0" t="n">
        <v>0</v>
      </c>
      <c r="N156" s="0" t="n">
        <v>0</v>
      </c>
      <c r="O156" s="0" t="n">
        <v>0</v>
      </c>
      <c r="P156" s="0" t="n">
        <v>0</v>
      </c>
      <c r="Q156" s="0" t="n">
        <v>0</v>
      </c>
      <c r="R156" s="0" t="n">
        <v>0</v>
      </c>
      <c r="S156" s="0" t="n">
        <v>0</v>
      </c>
      <c r="T156" s="0" t="n">
        <v>0</v>
      </c>
      <c r="U156" s="0" t="n">
        <v>0</v>
      </c>
      <c r="V156" s="0" t="n">
        <v>1</v>
      </c>
      <c r="W156" s="0" t="n">
        <v>0</v>
      </c>
      <c r="X156" s="0" t="n">
        <v>0</v>
      </c>
      <c r="Y156" s="0" t="n">
        <v>3</v>
      </c>
      <c r="Z156" s="0" t="n">
        <v>0</v>
      </c>
      <c r="AA156" s="0" t="n">
        <v>0</v>
      </c>
      <c r="AB156" s="0" t="n">
        <v>0</v>
      </c>
      <c r="AC156" s="0" t="n">
        <v>0</v>
      </c>
      <c r="AD156" s="0" t="n">
        <v>0</v>
      </c>
      <c r="AE156" s="0" t="n">
        <v>0</v>
      </c>
      <c r="AF156" s="0" t="n">
        <v>0</v>
      </c>
      <c r="AG156" s="0" t="n">
        <v>0</v>
      </c>
      <c r="AH156" s="0" t="n">
        <v>0</v>
      </c>
      <c r="AI156" s="0" t="n">
        <v>0</v>
      </c>
      <c r="AJ156" s="0" t="n">
        <v>1</v>
      </c>
      <c r="AK156" s="0" t="n">
        <v>0</v>
      </c>
      <c r="AL156" s="0" t="n">
        <v>0</v>
      </c>
      <c r="AM156" s="0" t="n">
        <v>3</v>
      </c>
      <c r="AN156" s="0" t="n">
        <v>2</v>
      </c>
      <c r="AO156" s="0" t="n">
        <v>0</v>
      </c>
      <c r="AP156" s="0" t="n">
        <v>2</v>
      </c>
      <c r="AQ156" s="0" t="n">
        <v>0</v>
      </c>
      <c r="AR156" s="0" t="n">
        <v>0</v>
      </c>
      <c r="AS156" s="0" t="n">
        <v>0</v>
      </c>
      <c r="AT156" s="0" t="n">
        <v>0</v>
      </c>
      <c r="AU156" s="0" t="n">
        <v>0</v>
      </c>
      <c r="AV156" s="0" t="n">
        <v>3</v>
      </c>
      <c r="AW156" s="0" t="n">
        <v>0</v>
      </c>
      <c r="AX156" s="0" t="n">
        <v>1</v>
      </c>
      <c r="AY156" s="0" t="n">
        <v>0</v>
      </c>
      <c r="AZ156" s="0" t="n">
        <v>0</v>
      </c>
      <c r="BA156" s="0" t="n">
        <v>0</v>
      </c>
      <c r="BB156" s="0" t="n">
        <v>0</v>
      </c>
      <c r="BC156" s="0" t="n">
        <v>0</v>
      </c>
      <c r="BD156" s="0" t="n">
        <v>1</v>
      </c>
      <c r="BE156" s="0" t="n">
        <v>1</v>
      </c>
      <c r="BF156" s="0" t="n">
        <v>0</v>
      </c>
      <c r="BG156" s="0" t="n">
        <v>0</v>
      </c>
      <c r="BH156" s="0" t="n">
        <v>0</v>
      </c>
      <c r="BI156" s="0" t="n">
        <v>0</v>
      </c>
      <c r="BJ156" s="0" t="n">
        <v>0</v>
      </c>
      <c r="BK156" s="0" t="n">
        <v>1</v>
      </c>
      <c r="BL156" s="0" t="n">
        <v>0</v>
      </c>
      <c r="BM156" s="0" t="n">
        <v>0</v>
      </c>
      <c r="BN156" s="0" t="n">
        <v>0</v>
      </c>
      <c r="BO156" s="0" t="n">
        <v>0</v>
      </c>
      <c r="BP156" s="0" t="n">
        <v>1</v>
      </c>
      <c r="BQ156" s="0" t="n">
        <v>0</v>
      </c>
      <c r="BR156" s="0" t="n">
        <v>0</v>
      </c>
      <c r="BS156" s="0" t="n">
        <v>1</v>
      </c>
      <c r="BT156" s="0" t="n">
        <v>0</v>
      </c>
      <c r="BU156" s="0" t="n">
        <v>0</v>
      </c>
      <c r="BV156" s="0" t="n">
        <v>0</v>
      </c>
      <c r="BW156" s="0" t="n">
        <v>1</v>
      </c>
      <c r="BX156" s="0" t="n">
        <v>0</v>
      </c>
      <c r="BY156" s="0" t="n">
        <v>1</v>
      </c>
      <c r="BZ156" s="0" t="n">
        <v>5</v>
      </c>
      <c r="CA156" s="0" t="n">
        <v>0</v>
      </c>
      <c r="CB156" s="0" t="n">
        <v>0</v>
      </c>
      <c r="CC156" s="0" t="n">
        <v>0</v>
      </c>
      <c r="CD156" s="0" t="n">
        <v>0</v>
      </c>
      <c r="CE156" s="0" t="n">
        <v>1</v>
      </c>
      <c r="CF156" s="0" t="n">
        <v>0</v>
      </c>
      <c r="CG156" s="0" t="n">
        <v>0</v>
      </c>
      <c r="CH156" s="0" t="n">
        <v>0</v>
      </c>
      <c r="CI156" s="0" t="n">
        <v>0</v>
      </c>
      <c r="CJ156" s="0" t="n">
        <v>0</v>
      </c>
      <c r="CK156" s="0" t="n">
        <v>0</v>
      </c>
      <c r="CL156" s="0" t="n">
        <v>0</v>
      </c>
      <c r="CM156" s="0" t="n">
        <v>2</v>
      </c>
      <c r="CN156" s="0" t="n">
        <v>0</v>
      </c>
      <c r="CO156" s="0" t="n">
        <v>0</v>
      </c>
      <c r="CP156" s="0" t="n">
        <v>0</v>
      </c>
      <c r="CQ156" s="0" t="n">
        <v>2</v>
      </c>
      <c r="CR156" s="0" t="n">
        <v>0</v>
      </c>
      <c r="CS156" s="0" t="n">
        <v>0</v>
      </c>
      <c r="CT156" s="0" t="n">
        <v>0</v>
      </c>
      <c r="CU156" s="0" t="n">
        <v>4</v>
      </c>
      <c r="CV156" s="0" t="n">
        <v>0</v>
      </c>
      <c r="CW156" s="0" t="n">
        <v>0</v>
      </c>
      <c r="CX156" s="0" t="n">
        <v>0</v>
      </c>
      <c r="CY156" s="0" t="n">
        <v>0</v>
      </c>
      <c r="CZ156" s="0" t="n">
        <v>0</v>
      </c>
      <c r="DA156" s="0" t="n">
        <v>1</v>
      </c>
      <c r="DB156" s="0" t="n">
        <v>0</v>
      </c>
      <c r="DC156" s="0" t="n">
        <v>0</v>
      </c>
      <c r="DD156" s="0" t="n">
        <v>0</v>
      </c>
      <c r="DE156" s="0" t="n">
        <v>0</v>
      </c>
      <c r="DF156" s="0" t="n">
        <v>1</v>
      </c>
      <c r="DG156" s="0" t="n">
        <v>0</v>
      </c>
      <c r="DH156" s="0" t="n">
        <v>0</v>
      </c>
      <c r="DI156" s="0" t="n">
        <v>0</v>
      </c>
      <c r="DJ156" s="0" t="n">
        <v>0</v>
      </c>
      <c r="DK156" s="0" t="n">
        <v>0</v>
      </c>
      <c r="DL156" s="0" t="n">
        <v>0</v>
      </c>
      <c r="DM156" s="0" t="n">
        <v>1</v>
      </c>
      <c r="DN156" s="0" t="n">
        <v>0</v>
      </c>
      <c r="DO156" s="0" t="n">
        <v>0</v>
      </c>
      <c r="DP156" s="0" t="n">
        <v>0</v>
      </c>
      <c r="DQ156" s="0" t="n">
        <v>0</v>
      </c>
      <c r="DR156" s="0" t="n">
        <v>0</v>
      </c>
      <c r="DS156" s="0" t="n">
        <v>2</v>
      </c>
      <c r="DT156" s="0" t="n">
        <v>0</v>
      </c>
      <c r="DU156" s="0" t="n">
        <v>0</v>
      </c>
      <c r="DV156" s="0" t="n">
        <v>0</v>
      </c>
      <c r="DW156" s="0" t="n">
        <v>1</v>
      </c>
      <c r="DX156" s="0" t="n">
        <v>0</v>
      </c>
      <c r="DY156" s="0" t="n">
        <v>0</v>
      </c>
      <c r="DZ156" s="0" t="n">
        <v>0</v>
      </c>
      <c r="EA156" s="0" t="n">
        <v>0</v>
      </c>
      <c r="EB156" s="0" t="n">
        <v>1</v>
      </c>
      <c r="EC156" s="0" t="n">
        <v>0</v>
      </c>
      <c r="ED156" s="0" t="n">
        <v>0</v>
      </c>
      <c r="EE156" s="0" t="n">
        <v>0</v>
      </c>
      <c r="EF156" s="0" t="n">
        <v>0</v>
      </c>
      <c r="EG156" s="0" t="n">
        <v>0</v>
      </c>
      <c r="EH156" s="0" t="n">
        <v>0</v>
      </c>
      <c r="EI156" s="0" t="n">
        <v>0</v>
      </c>
      <c r="EJ156" s="0" t="n">
        <v>0</v>
      </c>
      <c r="EK156" s="0" t="n">
        <v>0</v>
      </c>
      <c r="EL156" s="0" t="n">
        <v>0</v>
      </c>
      <c r="EM156" s="0" t="n">
        <v>0</v>
      </c>
      <c r="EN156" s="0" t="n">
        <v>0</v>
      </c>
      <c r="EO156" s="0" t="n">
        <v>0</v>
      </c>
      <c r="EP156" s="0" t="n">
        <v>0</v>
      </c>
      <c r="EQ156" s="0" t="n">
        <v>0</v>
      </c>
      <c r="ER156" s="0" t="n">
        <v>0</v>
      </c>
      <c r="ES156" s="0" t="n">
        <v>1</v>
      </c>
      <c r="ET156" s="0" t="n">
        <v>0</v>
      </c>
      <c r="EU156" s="0" t="n">
        <v>0</v>
      </c>
      <c r="EV156" s="0" t="n">
        <v>0</v>
      </c>
      <c r="EW156" s="0" t="n">
        <v>0</v>
      </c>
      <c r="EX156" s="0" t="n">
        <v>1</v>
      </c>
      <c r="EY156" s="0" t="n">
        <v>1</v>
      </c>
      <c r="EZ156" s="0" t="n">
        <v>0</v>
      </c>
      <c r="FA156" s="0" t="n">
        <v>0</v>
      </c>
      <c r="FB156" s="0" t="n">
        <v>4</v>
      </c>
      <c r="FC156" s="0" t="n">
        <v>3</v>
      </c>
      <c r="FD156" s="0" t="n">
        <v>0</v>
      </c>
      <c r="FE156" s="0" t="n">
        <v>0</v>
      </c>
      <c r="FF156" s="0" t="n">
        <v>0</v>
      </c>
      <c r="FG156" s="0" t="n">
        <v>0</v>
      </c>
      <c r="FH156" s="0" t="n">
        <v>4</v>
      </c>
      <c r="FI156" s="0" t="n">
        <v>1</v>
      </c>
      <c r="FJ156" s="0" t="n">
        <v>0</v>
      </c>
      <c r="FK156" s="0" t="n">
        <v>8</v>
      </c>
      <c r="FL156" s="0" t="n">
        <v>0</v>
      </c>
      <c r="FM156" s="0" t="n">
        <v>5</v>
      </c>
      <c r="FN156" s="0" t="n">
        <v>0</v>
      </c>
      <c r="FO156" s="0" t="n">
        <v>0</v>
      </c>
      <c r="FP156" s="0" t="n">
        <v>0</v>
      </c>
      <c r="FQ156" s="0" t="n">
        <v>0</v>
      </c>
      <c r="FR156" s="0" t="n">
        <v>0</v>
      </c>
      <c r="FS156" s="0" t="n">
        <v>0</v>
      </c>
      <c r="FT156" s="0" t="n">
        <v>0</v>
      </c>
      <c r="FU156" s="0" t="n">
        <v>2</v>
      </c>
      <c r="FV156" s="0" t="n">
        <v>4</v>
      </c>
      <c r="FW156" s="0" t="n">
        <v>1</v>
      </c>
      <c r="FX156" s="0" t="n">
        <v>3</v>
      </c>
      <c r="FY156" s="0" t="n">
        <v>1</v>
      </c>
      <c r="FZ156" s="0" t="n">
        <v>0</v>
      </c>
      <c r="GA156" s="0" t="n">
        <v>0</v>
      </c>
      <c r="GB156" s="0" t="n">
        <v>0</v>
      </c>
      <c r="GC156" s="0" t="n">
        <v>0</v>
      </c>
      <c r="GD156" s="0" t="n">
        <v>0</v>
      </c>
      <c r="GE156" s="0" t="n">
        <v>0</v>
      </c>
      <c r="GF156" s="0" t="n">
        <v>0</v>
      </c>
      <c r="GG156" s="0" t="n">
        <v>0</v>
      </c>
      <c r="GH156" s="0" t="n">
        <v>1</v>
      </c>
      <c r="GI156" s="0" t="n">
        <v>5</v>
      </c>
      <c r="GJ156" s="0" t="n">
        <v>0</v>
      </c>
      <c r="GK156" s="0" t="n">
        <v>0</v>
      </c>
      <c r="GL156" s="0" t="n">
        <v>4</v>
      </c>
      <c r="GM156" s="0" t="n">
        <v>0</v>
      </c>
      <c r="GN156" s="0" t="n">
        <v>0</v>
      </c>
      <c r="GO156" s="0" t="n">
        <v>0</v>
      </c>
      <c r="GP156" s="0" t="n">
        <v>0</v>
      </c>
      <c r="GQ156" s="0" t="n">
        <v>0</v>
      </c>
    </row>
    <row r="157" customFormat="false" ht="12" hidden="false" customHeight="false" outlineLevel="0" collapsed="false">
      <c r="A157" s="0" t="n">
        <v>0</v>
      </c>
      <c r="B157" s="0" t="n">
        <v>0</v>
      </c>
      <c r="C157" s="0" t="n">
        <v>0</v>
      </c>
      <c r="D157" s="0" t="n">
        <v>0</v>
      </c>
      <c r="E157" s="0" t="n">
        <v>0</v>
      </c>
      <c r="F157" s="0" t="n">
        <v>0</v>
      </c>
      <c r="G157" s="0" t="n">
        <v>0</v>
      </c>
      <c r="H157" s="0" t="n">
        <v>0</v>
      </c>
      <c r="I157" s="0" t="n">
        <v>0</v>
      </c>
      <c r="J157" s="0" t="n">
        <v>0</v>
      </c>
      <c r="K157" s="0" t="n">
        <v>1</v>
      </c>
      <c r="L157" s="0" t="n">
        <v>0</v>
      </c>
      <c r="M157" s="0" t="n">
        <v>0</v>
      </c>
      <c r="N157" s="0" t="n">
        <v>1</v>
      </c>
      <c r="O157" s="0" t="n">
        <v>3</v>
      </c>
      <c r="P157" s="0" t="n">
        <v>0</v>
      </c>
      <c r="Q157" s="0" t="n">
        <v>8</v>
      </c>
      <c r="R157" s="0" t="n">
        <v>1</v>
      </c>
      <c r="S157" s="0" t="n">
        <v>0</v>
      </c>
      <c r="T157" s="0" t="n">
        <v>9</v>
      </c>
      <c r="U157" s="0" t="n">
        <v>0</v>
      </c>
      <c r="V157" s="0" t="n">
        <v>3</v>
      </c>
      <c r="W157" s="0" t="n">
        <v>1</v>
      </c>
      <c r="X157" s="0" t="n">
        <v>0</v>
      </c>
      <c r="Y157" s="0" t="n">
        <v>0</v>
      </c>
      <c r="Z157" s="0" t="n">
        <v>0</v>
      </c>
      <c r="AA157" s="0" t="n">
        <v>0</v>
      </c>
      <c r="AB157" s="0" t="n">
        <v>0</v>
      </c>
      <c r="AC157" s="0" t="n">
        <v>0</v>
      </c>
      <c r="AD157" s="0" t="n">
        <v>0</v>
      </c>
      <c r="AE157" s="0" t="n">
        <v>0</v>
      </c>
      <c r="AF157" s="0" t="n">
        <v>0</v>
      </c>
      <c r="AG157" s="0" t="n">
        <v>6</v>
      </c>
      <c r="AH157" s="0" t="n">
        <v>0</v>
      </c>
      <c r="AI157" s="0" t="n">
        <v>0</v>
      </c>
      <c r="AJ157" s="0" t="n">
        <v>0</v>
      </c>
      <c r="AK157" s="0" t="n">
        <v>2</v>
      </c>
      <c r="AL157" s="0" t="n">
        <v>0</v>
      </c>
      <c r="AM157" s="0" t="n">
        <v>1</v>
      </c>
      <c r="AN157" s="0" t="n">
        <v>2</v>
      </c>
      <c r="AO157" s="0" t="n">
        <v>0</v>
      </c>
      <c r="AP157" s="0" t="n">
        <v>3</v>
      </c>
      <c r="AQ157" s="0" t="n">
        <v>0</v>
      </c>
      <c r="AR157" s="0" t="n">
        <v>0</v>
      </c>
      <c r="AS157" s="0" t="n">
        <v>1</v>
      </c>
      <c r="AT157" s="0" t="n">
        <v>0</v>
      </c>
      <c r="AU157" s="0" t="n">
        <v>5</v>
      </c>
      <c r="AV157" s="0" t="n">
        <v>0</v>
      </c>
      <c r="AW157" s="0" t="n">
        <v>1</v>
      </c>
      <c r="AX157" s="0" t="n">
        <v>1</v>
      </c>
      <c r="AY157" s="0" t="n">
        <v>1</v>
      </c>
      <c r="AZ157" s="0" t="n">
        <v>0</v>
      </c>
      <c r="BA157" s="0" t="n">
        <v>0</v>
      </c>
      <c r="BB157" s="0" t="n">
        <v>0</v>
      </c>
      <c r="BC157" s="0" t="n">
        <v>0</v>
      </c>
      <c r="BD157" s="0" t="n">
        <v>1</v>
      </c>
      <c r="BE157" s="0" t="n">
        <v>1</v>
      </c>
      <c r="BF157" s="0" t="n">
        <v>0</v>
      </c>
      <c r="BG157" s="0" t="n">
        <v>0</v>
      </c>
      <c r="BH157" s="0" t="n">
        <v>0</v>
      </c>
      <c r="BI157" s="0" t="n">
        <v>0</v>
      </c>
      <c r="BJ157" s="0" t="n">
        <v>0</v>
      </c>
      <c r="BK157" s="0" t="n">
        <v>1</v>
      </c>
      <c r="BL157" s="0" t="n">
        <v>5</v>
      </c>
      <c r="BM157" s="0" t="n">
        <v>0</v>
      </c>
      <c r="BN157" s="0" t="n">
        <v>2</v>
      </c>
      <c r="BO157" s="0" t="n">
        <v>1</v>
      </c>
      <c r="BP157" s="0" t="n">
        <v>0</v>
      </c>
      <c r="BQ157" s="0" t="n">
        <v>1</v>
      </c>
      <c r="BR157" s="0" t="n">
        <v>0</v>
      </c>
      <c r="BS157" s="0" t="n">
        <v>0</v>
      </c>
      <c r="BT157" s="0" t="n">
        <v>1</v>
      </c>
      <c r="BU157" s="0" t="n">
        <v>2</v>
      </c>
      <c r="BV157" s="0" t="n">
        <v>0</v>
      </c>
      <c r="BW157" s="0" t="n">
        <v>2</v>
      </c>
      <c r="BX157" s="0" t="n">
        <v>0</v>
      </c>
      <c r="BY157" s="0" t="n">
        <v>1</v>
      </c>
      <c r="BZ157" s="0" t="n">
        <v>1</v>
      </c>
      <c r="CA157" s="0" t="n">
        <v>0</v>
      </c>
      <c r="CB157" s="0" t="n">
        <v>1</v>
      </c>
      <c r="CC157" s="0" t="n">
        <v>1</v>
      </c>
      <c r="CD157" s="0" t="n">
        <v>1</v>
      </c>
      <c r="CE157" s="0" t="n">
        <v>2</v>
      </c>
      <c r="CF157" s="0" t="n">
        <v>1</v>
      </c>
      <c r="CG157" s="0" t="n">
        <v>2</v>
      </c>
      <c r="CH157" s="0" t="n">
        <v>1</v>
      </c>
      <c r="CI157" s="0" t="n">
        <v>0</v>
      </c>
      <c r="CJ157" s="0" t="n">
        <v>0</v>
      </c>
      <c r="CK157" s="0" t="n">
        <v>0</v>
      </c>
      <c r="CL157" s="0" t="n">
        <v>0</v>
      </c>
      <c r="CM157" s="0" t="n">
        <v>2</v>
      </c>
      <c r="CN157" s="0" t="n">
        <v>1</v>
      </c>
      <c r="CO157" s="0" t="n">
        <v>1</v>
      </c>
      <c r="CP157" s="0" t="n">
        <v>2</v>
      </c>
      <c r="CQ157" s="0" t="n">
        <v>2</v>
      </c>
      <c r="CR157" s="0" t="n">
        <v>1</v>
      </c>
      <c r="CS157" s="0" t="n">
        <v>1</v>
      </c>
      <c r="CT157" s="0" t="n">
        <v>0</v>
      </c>
      <c r="CU157" s="0" t="n">
        <v>1</v>
      </c>
      <c r="CV157" s="0" t="n">
        <v>0</v>
      </c>
      <c r="CW157" s="0" t="n">
        <v>0</v>
      </c>
      <c r="CX157" s="0" t="n">
        <v>0</v>
      </c>
      <c r="CY157" s="0" t="n">
        <v>4</v>
      </c>
      <c r="CZ157" s="0" t="n">
        <v>1</v>
      </c>
      <c r="DA157" s="0" t="n">
        <v>0</v>
      </c>
      <c r="DB157" s="0" t="n">
        <v>1</v>
      </c>
      <c r="DC157" s="0" t="n">
        <v>0</v>
      </c>
      <c r="DD157" s="0" t="n">
        <v>0</v>
      </c>
      <c r="DE157" s="0" t="n">
        <v>0</v>
      </c>
      <c r="DF157" s="0" t="n">
        <v>1</v>
      </c>
      <c r="DG157" s="0" t="n">
        <v>0</v>
      </c>
      <c r="DH157" s="0" t="n">
        <v>0</v>
      </c>
      <c r="DI157" s="0" t="n">
        <v>0</v>
      </c>
      <c r="DJ157" s="0" t="n">
        <v>0</v>
      </c>
      <c r="DK157" s="0" t="n">
        <v>0</v>
      </c>
      <c r="DL157" s="0" t="n">
        <v>0</v>
      </c>
      <c r="DM157" s="0" t="n">
        <v>0</v>
      </c>
      <c r="DN157" s="0" t="n">
        <v>0</v>
      </c>
      <c r="DO157" s="0" t="n">
        <v>0</v>
      </c>
      <c r="DP157" s="0" t="n">
        <v>0</v>
      </c>
      <c r="DQ157" s="0" t="n">
        <v>0</v>
      </c>
      <c r="DR157" s="0" t="n">
        <v>0</v>
      </c>
      <c r="DS157" s="0" t="n">
        <v>0</v>
      </c>
      <c r="DT157" s="0" t="n">
        <v>3</v>
      </c>
      <c r="DU157" s="0" t="n">
        <v>0</v>
      </c>
      <c r="DV157" s="0" t="n">
        <v>0</v>
      </c>
      <c r="DW157" s="0" t="n">
        <v>0</v>
      </c>
      <c r="DX157" s="0" t="n">
        <v>0</v>
      </c>
      <c r="DY157" s="0" t="n">
        <v>0</v>
      </c>
      <c r="DZ157" s="0" t="n">
        <v>0</v>
      </c>
      <c r="EA157" s="0" t="n">
        <v>0</v>
      </c>
      <c r="EB157" s="0" t="n">
        <v>8</v>
      </c>
      <c r="EC157" s="0" t="n">
        <v>0</v>
      </c>
      <c r="ED157" s="0" t="n">
        <v>0</v>
      </c>
      <c r="EE157" s="0" t="n">
        <v>0</v>
      </c>
      <c r="EF157" s="0" t="n">
        <v>0</v>
      </c>
      <c r="EG157" s="0" t="n">
        <v>0</v>
      </c>
      <c r="EH157" s="0" t="n">
        <v>0</v>
      </c>
      <c r="EI157" s="0" t="n">
        <v>0</v>
      </c>
      <c r="EJ157" s="0" t="n">
        <v>0</v>
      </c>
      <c r="EK157" s="0" t="n">
        <v>0</v>
      </c>
      <c r="EL157" s="0" t="n">
        <v>1</v>
      </c>
      <c r="EM157" s="0" t="n">
        <v>0</v>
      </c>
      <c r="EN157" s="0" t="n">
        <v>4</v>
      </c>
      <c r="EO157" s="0" t="n">
        <v>0</v>
      </c>
      <c r="EP157" s="0" t="n">
        <v>0</v>
      </c>
      <c r="EQ157" s="0" t="n">
        <v>0</v>
      </c>
      <c r="ER157" s="0" t="n">
        <v>1</v>
      </c>
      <c r="ES157" s="0" t="n">
        <v>0</v>
      </c>
      <c r="ET157" s="0" t="n">
        <v>0</v>
      </c>
      <c r="EU157" s="0" t="n">
        <v>0</v>
      </c>
      <c r="EV157" s="0" t="n">
        <v>0</v>
      </c>
      <c r="EW157" s="0" t="n">
        <v>0</v>
      </c>
      <c r="EX157" s="0" t="n">
        <v>1</v>
      </c>
      <c r="EY157" s="0" t="n">
        <v>4</v>
      </c>
      <c r="EZ157" s="0" t="n">
        <v>0</v>
      </c>
      <c r="FA157" s="0" t="n">
        <v>1</v>
      </c>
      <c r="FB157" s="0" t="n">
        <v>4</v>
      </c>
      <c r="FC157" s="0" t="n">
        <v>1</v>
      </c>
      <c r="FD157" s="0" t="n">
        <v>0</v>
      </c>
      <c r="FE157" s="0" t="n">
        <v>2</v>
      </c>
      <c r="FF157" s="0" t="n">
        <v>0</v>
      </c>
      <c r="FG157" s="0" t="n">
        <v>0</v>
      </c>
      <c r="FH157" s="0" t="n">
        <v>4</v>
      </c>
      <c r="FI157" s="0" t="n">
        <v>1</v>
      </c>
      <c r="FJ157" s="0" t="n">
        <v>0</v>
      </c>
      <c r="FK157" s="0" t="n">
        <v>0</v>
      </c>
      <c r="FL157" s="0" t="n">
        <v>0</v>
      </c>
      <c r="FM157" s="0" t="n">
        <v>0</v>
      </c>
      <c r="FN157" s="0" t="n">
        <v>2</v>
      </c>
      <c r="FO157" s="0" t="n">
        <v>7</v>
      </c>
      <c r="FP157" s="0" t="n">
        <v>0</v>
      </c>
      <c r="FQ157" s="0" t="n">
        <v>0</v>
      </c>
      <c r="FR157" s="0" t="n">
        <v>0</v>
      </c>
      <c r="FS157" s="0" t="n">
        <v>0</v>
      </c>
      <c r="FT157" s="0" t="n">
        <v>1</v>
      </c>
      <c r="FU157" s="0" t="n">
        <v>2</v>
      </c>
      <c r="FV157" s="0" t="n">
        <v>2</v>
      </c>
      <c r="FW157" s="0" t="n">
        <v>1</v>
      </c>
      <c r="FX157" s="0" t="n">
        <v>1</v>
      </c>
      <c r="FY157" s="0" t="n">
        <v>1</v>
      </c>
      <c r="FZ157" s="0" t="n">
        <v>0</v>
      </c>
      <c r="GA157" s="0" t="n">
        <v>0</v>
      </c>
      <c r="GB157" s="0" t="n">
        <v>0</v>
      </c>
      <c r="GC157" s="0" t="n">
        <v>0</v>
      </c>
      <c r="GD157" s="0" t="n">
        <v>1</v>
      </c>
      <c r="GE157" s="0" t="n">
        <v>0</v>
      </c>
      <c r="GF157" s="0" t="n">
        <v>0</v>
      </c>
      <c r="GG157" s="0" t="n">
        <v>0</v>
      </c>
      <c r="GH157" s="0" t="n">
        <v>2</v>
      </c>
      <c r="GI157" s="0" t="n">
        <v>0</v>
      </c>
      <c r="GJ157" s="0" t="n">
        <v>0</v>
      </c>
      <c r="GK157" s="0" t="n">
        <v>0</v>
      </c>
      <c r="GL157" s="0" t="n">
        <v>0</v>
      </c>
      <c r="GM157" s="0" t="n">
        <v>0</v>
      </c>
      <c r="GN157" s="0" t="n">
        <v>0</v>
      </c>
      <c r="GO157" s="0" t="n">
        <v>0</v>
      </c>
      <c r="GP157" s="0" t="n">
        <v>0</v>
      </c>
      <c r="GQ157" s="0" t="n">
        <v>2</v>
      </c>
    </row>
    <row r="158" customFormat="false" ht="12" hidden="false" customHeight="false" outlineLevel="0" collapsed="false">
      <c r="A158" s="0" t="n">
        <v>0</v>
      </c>
      <c r="B158" s="0" t="n">
        <v>0</v>
      </c>
      <c r="C158" s="0" t="n">
        <v>0</v>
      </c>
      <c r="D158" s="0" t="n">
        <v>3</v>
      </c>
      <c r="E158" s="0" t="n">
        <v>0</v>
      </c>
      <c r="F158" s="0" t="n">
        <v>0</v>
      </c>
      <c r="G158" s="0" t="n">
        <v>1</v>
      </c>
      <c r="H158" s="0" t="n">
        <v>0</v>
      </c>
      <c r="I158" s="0" t="n">
        <v>1</v>
      </c>
      <c r="J158" s="0" t="n">
        <v>0</v>
      </c>
      <c r="K158" s="0" t="n">
        <v>1</v>
      </c>
      <c r="L158" s="0" t="n">
        <v>0</v>
      </c>
      <c r="M158" s="0" t="n">
        <v>0</v>
      </c>
      <c r="N158" s="0" t="n">
        <v>1</v>
      </c>
      <c r="O158" s="0" t="n">
        <v>3</v>
      </c>
      <c r="P158" s="0" t="n">
        <v>0</v>
      </c>
      <c r="Q158" s="0" t="n">
        <v>0</v>
      </c>
      <c r="R158" s="0" t="n">
        <v>1</v>
      </c>
      <c r="S158" s="0" t="n">
        <v>4</v>
      </c>
      <c r="T158" s="0" t="n">
        <v>0</v>
      </c>
      <c r="U158" s="0" t="n">
        <v>0</v>
      </c>
      <c r="V158" s="0" t="n">
        <v>0</v>
      </c>
      <c r="W158" s="0" t="n">
        <v>0</v>
      </c>
      <c r="X158" s="0" t="n">
        <v>0</v>
      </c>
      <c r="Y158" s="0" t="n">
        <v>0</v>
      </c>
      <c r="Z158" s="0" t="n">
        <v>1</v>
      </c>
      <c r="AA158" s="0" t="n">
        <v>0</v>
      </c>
      <c r="AB158" s="0" t="n">
        <v>0</v>
      </c>
      <c r="AC158" s="0" t="n">
        <v>2</v>
      </c>
      <c r="AD158" s="0" t="n">
        <v>0</v>
      </c>
      <c r="AE158" s="0" t="n">
        <v>0</v>
      </c>
      <c r="AF158" s="0" t="n">
        <v>4</v>
      </c>
      <c r="AG158" s="0" t="n">
        <v>1</v>
      </c>
      <c r="AH158" s="0" t="n">
        <v>0</v>
      </c>
      <c r="AI158" s="0" t="n">
        <v>0</v>
      </c>
      <c r="AJ158" s="0" t="n">
        <v>1</v>
      </c>
      <c r="AK158" s="0" t="n">
        <v>1</v>
      </c>
      <c r="AL158" s="0" t="n">
        <v>7</v>
      </c>
      <c r="AM158" s="0" t="n">
        <v>3</v>
      </c>
      <c r="AN158" s="0" t="n">
        <v>1</v>
      </c>
      <c r="AO158" s="0" t="n">
        <v>6</v>
      </c>
      <c r="AP158" s="0" t="n">
        <v>0</v>
      </c>
      <c r="AQ158" s="0" t="n">
        <v>0</v>
      </c>
      <c r="AR158" s="0" t="n">
        <v>0</v>
      </c>
      <c r="AS158" s="0" t="n">
        <v>0</v>
      </c>
      <c r="AT158" s="0" t="n">
        <v>0</v>
      </c>
      <c r="AU158" s="0" t="n">
        <v>1</v>
      </c>
      <c r="AV158" s="0" t="n">
        <v>0</v>
      </c>
      <c r="AW158" s="0" t="n">
        <v>0</v>
      </c>
      <c r="AX158" s="0" t="n">
        <v>1</v>
      </c>
      <c r="AY158" s="0" t="n">
        <v>7</v>
      </c>
      <c r="AZ158" s="0" t="n">
        <v>3</v>
      </c>
      <c r="BA158" s="0" t="n">
        <v>0</v>
      </c>
      <c r="BB158" s="0" t="n">
        <v>0</v>
      </c>
      <c r="BC158" s="0" t="n">
        <v>0</v>
      </c>
      <c r="BD158" s="0" t="n">
        <v>1</v>
      </c>
      <c r="BE158" s="0" t="n">
        <v>1</v>
      </c>
      <c r="BF158" s="0" t="n">
        <v>1</v>
      </c>
      <c r="BG158" s="0" t="n">
        <v>0</v>
      </c>
      <c r="BH158" s="0" t="n">
        <v>3</v>
      </c>
      <c r="BI158" s="0" t="n">
        <v>1</v>
      </c>
      <c r="BJ158" s="0" t="n">
        <v>0</v>
      </c>
      <c r="BK158" s="0" t="n">
        <v>1</v>
      </c>
      <c r="BL158" s="0" t="n">
        <v>0</v>
      </c>
      <c r="BM158" s="0" t="n">
        <v>0</v>
      </c>
      <c r="BN158" s="0" t="n">
        <v>1</v>
      </c>
      <c r="BO158" s="0" t="n">
        <v>0</v>
      </c>
      <c r="BP158" s="0" t="n">
        <v>1</v>
      </c>
      <c r="BQ158" s="0" t="n">
        <v>1</v>
      </c>
      <c r="BR158" s="0" t="n">
        <v>2</v>
      </c>
      <c r="BS158" s="0" t="n">
        <v>5</v>
      </c>
      <c r="BT158" s="0" t="n">
        <v>0</v>
      </c>
      <c r="BU158" s="0" t="n">
        <v>0</v>
      </c>
      <c r="BV158" s="0" t="n">
        <v>1</v>
      </c>
      <c r="BW158" s="0" t="n">
        <v>1</v>
      </c>
      <c r="BX158" s="0" t="n">
        <v>1</v>
      </c>
      <c r="BY158" s="0" t="n">
        <v>2</v>
      </c>
      <c r="BZ158" s="0" t="n">
        <v>1</v>
      </c>
      <c r="CA158" s="0" t="n">
        <v>2</v>
      </c>
      <c r="CB158" s="0" t="n">
        <v>1</v>
      </c>
      <c r="CC158" s="0" t="n">
        <v>3</v>
      </c>
      <c r="CD158" s="0" t="n">
        <v>3</v>
      </c>
      <c r="CE158" s="0" t="n">
        <v>7</v>
      </c>
      <c r="CF158" s="0" t="n">
        <v>0</v>
      </c>
      <c r="CG158" s="0" t="n">
        <v>0</v>
      </c>
      <c r="CH158" s="0" t="n">
        <v>2</v>
      </c>
      <c r="CI158" s="0" t="n">
        <v>0</v>
      </c>
      <c r="CJ158" s="0" t="n">
        <v>0</v>
      </c>
      <c r="CK158" s="0" t="n">
        <v>1</v>
      </c>
      <c r="CL158" s="0" t="n">
        <v>1</v>
      </c>
      <c r="CM158" s="0" t="n">
        <v>1</v>
      </c>
      <c r="CN158" s="0" t="n">
        <v>1</v>
      </c>
      <c r="CO158" s="0" t="n">
        <v>1</v>
      </c>
      <c r="CP158" s="0" t="n">
        <v>4</v>
      </c>
      <c r="CQ158" s="0" t="n">
        <v>7</v>
      </c>
      <c r="CR158" s="0" t="n">
        <v>4</v>
      </c>
      <c r="CS158" s="0" t="n">
        <v>1</v>
      </c>
      <c r="CT158" s="0" t="n">
        <v>0</v>
      </c>
      <c r="CU158" s="0" t="n">
        <v>3</v>
      </c>
      <c r="CV158" s="0" t="n">
        <v>1</v>
      </c>
      <c r="CW158" s="0" t="n">
        <v>2</v>
      </c>
      <c r="CX158" s="0" t="n">
        <v>0</v>
      </c>
      <c r="CY158" s="0" t="n">
        <v>3</v>
      </c>
      <c r="CZ158" s="0" t="n">
        <v>0</v>
      </c>
      <c r="DA158" s="0" t="n">
        <v>3</v>
      </c>
      <c r="DB158" s="0" t="n">
        <v>0</v>
      </c>
      <c r="DC158" s="0" t="n">
        <v>0</v>
      </c>
      <c r="DD158" s="0" t="n">
        <v>0</v>
      </c>
      <c r="DE158" s="0" t="n">
        <v>0</v>
      </c>
      <c r="DF158" s="0" t="n">
        <v>4</v>
      </c>
      <c r="DG158" s="0" t="n">
        <v>0</v>
      </c>
      <c r="DH158" s="0" t="n">
        <v>0</v>
      </c>
      <c r="DI158" s="0" t="n">
        <v>0</v>
      </c>
      <c r="DJ158" s="0" t="n">
        <v>0</v>
      </c>
      <c r="DK158" s="0" t="n">
        <v>4</v>
      </c>
      <c r="DL158" s="0" t="n">
        <v>0</v>
      </c>
      <c r="DM158" s="0" t="n">
        <v>0</v>
      </c>
      <c r="DN158" s="0" t="n">
        <v>0</v>
      </c>
      <c r="DO158" s="0" t="n">
        <v>0</v>
      </c>
      <c r="DP158" s="0" t="n">
        <v>1</v>
      </c>
      <c r="DQ158" s="0" t="n">
        <v>0</v>
      </c>
      <c r="DR158" s="0" t="n">
        <v>0</v>
      </c>
      <c r="DS158" s="0" t="n">
        <v>4</v>
      </c>
      <c r="DT158" s="0" t="n">
        <v>1</v>
      </c>
      <c r="DU158" s="0" t="n">
        <v>0</v>
      </c>
      <c r="DV158" s="0" t="n">
        <v>0</v>
      </c>
      <c r="DW158" s="0" t="n">
        <v>0</v>
      </c>
      <c r="DX158" s="0" t="n">
        <v>9</v>
      </c>
      <c r="DY158" s="0" t="n">
        <v>0</v>
      </c>
      <c r="DZ158" s="0" t="n">
        <v>0</v>
      </c>
      <c r="EA158" s="0" t="n">
        <v>1</v>
      </c>
      <c r="EB158" s="0" t="n">
        <v>0</v>
      </c>
      <c r="EC158" s="0" t="n">
        <v>0</v>
      </c>
      <c r="ED158" s="0" t="n">
        <v>1</v>
      </c>
      <c r="EE158" s="0" t="n">
        <v>0</v>
      </c>
      <c r="EF158" s="0" t="n">
        <v>1</v>
      </c>
      <c r="EG158" s="0" t="n">
        <v>1</v>
      </c>
      <c r="EH158" s="0" t="n">
        <v>0</v>
      </c>
      <c r="EI158" s="0" t="n">
        <v>0</v>
      </c>
      <c r="EJ158" s="0" t="n">
        <v>0</v>
      </c>
      <c r="EK158" s="0" t="n">
        <v>0</v>
      </c>
      <c r="EL158" s="0" t="n">
        <v>3</v>
      </c>
      <c r="EM158" s="0" t="n">
        <v>0</v>
      </c>
      <c r="EN158" s="0" t="n">
        <v>0</v>
      </c>
      <c r="EO158" s="0" t="n">
        <v>0</v>
      </c>
      <c r="EP158" s="0" t="n">
        <v>0</v>
      </c>
      <c r="EQ158" s="0" t="n">
        <v>0</v>
      </c>
      <c r="ER158" s="0" t="n">
        <v>0</v>
      </c>
      <c r="ES158" s="0" t="n">
        <v>0</v>
      </c>
      <c r="ET158" s="0" t="n">
        <v>0</v>
      </c>
      <c r="EU158" s="0" t="n">
        <v>0</v>
      </c>
      <c r="EV158" s="0" t="n">
        <v>0</v>
      </c>
      <c r="EW158" s="0" t="n">
        <v>0</v>
      </c>
      <c r="EX158" s="0" t="n">
        <v>1</v>
      </c>
      <c r="EY158" s="0" t="n">
        <v>0</v>
      </c>
      <c r="EZ158" s="0" t="n">
        <v>0</v>
      </c>
      <c r="FA158" s="0" t="n">
        <v>1</v>
      </c>
      <c r="FB158" s="0" t="n">
        <v>3</v>
      </c>
      <c r="FC158" s="0" t="n">
        <v>1</v>
      </c>
      <c r="FD158" s="0" t="n">
        <v>4</v>
      </c>
      <c r="FE158" s="0" t="n">
        <v>0</v>
      </c>
      <c r="FF158" s="0" t="n">
        <v>0</v>
      </c>
      <c r="FG158" s="0" t="n">
        <v>0</v>
      </c>
      <c r="FH158" s="0" t="n">
        <v>1</v>
      </c>
      <c r="FI158" s="0" t="n">
        <v>1</v>
      </c>
      <c r="FJ158" s="0" t="n">
        <v>0</v>
      </c>
      <c r="FK158" s="0" t="n">
        <v>1</v>
      </c>
      <c r="FL158" s="0" t="n">
        <v>1</v>
      </c>
      <c r="FM158" s="0" t="n">
        <v>2</v>
      </c>
      <c r="FN158" s="0" t="n">
        <v>0</v>
      </c>
      <c r="FO158" s="0" t="n">
        <v>1</v>
      </c>
      <c r="FP158" s="0" t="n">
        <v>0</v>
      </c>
      <c r="FQ158" s="0" t="n">
        <v>1</v>
      </c>
      <c r="FR158" s="0" t="n">
        <v>1</v>
      </c>
      <c r="FS158" s="0" t="n">
        <v>0</v>
      </c>
      <c r="FT158" s="0" t="n">
        <v>0</v>
      </c>
      <c r="FU158" s="0" t="n">
        <v>1</v>
      </c>
      <c r="FV158" s="0" t="n">
        <v>3</v>
      </c>
      <c r="FW158" s="0" t="n">
        <v>4</v>
      </c>
      <c r="FX158" s="0" t="n">
        <v>0</v>
      </c>
      <c r="FY158" s="0" t="n">
        <v>2</v>
      </c>
      <c r="FZ158" s="0" t="n">
        <v>2</v>
      </c>
      <c r="GA158" s="0" t="n">
        <v>1</v>
      </c>
      <c r="GB158" s="0" t="n">
        <v>3</v>
      </c>
      <c r="GC158" s="0" t="n">
        <v>1</v>
      </c>
      <c r="GD158" s="0" t="n">
        <v>0</v>
      </c>
      <c r="GE158" s="0" t="n">
        <v>2</v>
      </c>
      <c r="GF158" s="0" t="n">
        <v>4</v>
      </c>
      <c r="GG158" s="0" t="n">
        <v>3</v>
      </c>
      <c r="GH158" s="0" t="n">
        <v>1</v>
      </c>
      <c r="GI158" s="0" t="n">
        <v>0</v>
      </c>
      <c r="GJ158" s="0" t="n">
        <v>0</v>
      </c>
      <c r="GK158" s="0" t="n">
        <v>2</v>
      </c>
      <c r="GL158" s="0" t="n">
        <v>1</v>
      </c>
      <c r="GM158" s="0" t="n">
        <v>0</v>
      </c>
      <c r="GN158" s="0" t="n">
        <v>0</v>
      </c>
      <c r="GO158" s="0" t="n">
        <v>0</v>
      </c>
      <c r="GP158" s="0" t="n">
        <v>1</v>
      </c>
      <c r="GQ158" s="0" t="n">
        <v>0</v>
      </c>
    </row>
    <row r="159" customFormat="false" ht="12" hidden="false" customHeight="false" outlineLevel="0" collapsed="false">
      <c r="A159" s="0" t="n">
        <v>9</v>
      </c>
      <c r="B159" s="0" t="n">
        <v>5</v>
      </c>
      <c r="C159" s="0" t="n">
        <v>0</v>
      </c>
      <c r="D159" s="0" t="n">
        <v>2</v>
      </c>
      <c r="E159" s="0" t="n">
        <v>1</v>
      </c>
      <c r="F159" s="0" t="n">
        <v>2</v>
      </c>
      <c r="G159" s="0" t="n">
        <v>2</v>
      </c>
      <c r="H159" s="0" t="n">
        <v>0</v>
      </c>
      <c r="I159" s="0" t="n">
        <v>1</v>
      </c>
      <c r="J159" s="0" t="n">
        <v>7</v>
      </c>
      <c r="K159" s="0" t="n">
        <v>1</v>
      </c>
      <c r="L159" s="0" t="n">
        <v>2</v>
      </c>
      <c r="M159" s="0" t="n">
        <v>3</v>
      </c>
      <c r="N159" s="0" t="n">
        <v>2</v>
      </c>
      <c r="O159" s="0" t="n">
        <v>0</v>
      </c>
      <c r="P159" s="0" t="n">
        <v>1</v>
      </c>
      <c r="Q159" s="0" t="n">
        <v>0</v>
      </c>
      <c r="R159" s="0" t="n">
        <v>2</v>
      </c>
      <c r="S159" s="0" t="n">
        <v>0</v>
      </c>
      <c r="T159" s="0" t="n">
        <v>0</v>
      </c>
      <c r="U159" s="0" t="n">
        <v>0</v>
      </c>
      <c r="V159" s="0" t="n">
        <v>0</v>
      </c>
      <c r="W159" s="0" t="n">
        <v>2</v>
      </c>
      <c r="X159" s="0" t="n">
        <v>0</v>
      </c>
      <c r="Y159" s="0" t="n">
        <v>2</v>
      </c>
      <c r="Z159" s="0" t="n">
        <v>3</v>
      </c>
      <c r="AA159" s="0" t="n">
        <v>0</v>
      </c>
      <c r="AB159" s="0" t="n">
        <v>0</v>
      </c>
      <c r="AC159" s="0" t="n">
        <v>0</v>
      </c>
      <c r="AD159" s="0" t="n">
        <v>0</v>
      </c>
      <c r="AE159" s="0" t="n">
        <v>3</v>
      </c>
      <c r="AF159" s="0" t="n">
        <v>5</v>
      </c>
      <c r="AG159" s="0" t="n">
        <v>7</v>
      </c>
      <c r="AH159" s="0" t="n">
        <v>1</v>
      </c>
      <c r="AI159" s="0" t="n">
        <v>4</v>
      </c>
      <c r="AJ159" s="0" t="n">
        <v>2</v>
      </c>
      <c r="AK159" s="0" t="n">
        <v>1</v>
      </c>
      <c r="AL159" s="0" t="n">
        <v>2</v>
      </c>
      <c r="AM159" s="0" t="n">
        <v>3</v>
      </c>
      <c r="AN159" s="0" t="n">
        <v>6</v>
      </c>
      <c r="AO159" s="0" t="n">
        <v>9</v>
      </c>
      <c r="AP159" s="0" t="n">
        <v>2</v>
      </c>
      <c r="AQ159" s="0" t="n">
        <v>1</v>
      </c>
      <c r="AR159" s="0" t="n">
        <v>8</v>
      </c>
      <c r="AS159" s="0" t="n">
        <v>1</v>
      </c>
      <c r="AT159" s="0" t="n">
        <v>0</v>
      </c>
      <c r="AU159" s="0" t="n">
        <v>0</v>
      </c>
      <c r="AV159" s="0" t="n">
        <v>3</v>
      </c>
      <c r="AW159" s="0" t="n">
        <v>0</v>
      </c>
      <c r="AX159" s="0" t="n">
        <v>1</v>
      </c>
      <c r="AY159" s="0" t="n">
        <v>1</v>
      </c>
      <c r="AZ159" s="0" t="n">
        <v>5</v>
      </c>
      <c r="BA159" s="0" t="n">
        <v>3</v>
      </c>
      <c r="BB159" s="0" t="n">
        <v>2</v>
      </c>
      <c r="BC159" s="0" t="n">
        <v>4</v>
      </c>
      <c r="BD159" s="0" t="n">
        <v>1</v>
      </c>
      <c r="BE159" s="0" t="n">
        <v>3</v>
      </c>
      <c r="BF159" s="0" t="n">
        <v>1</v>
      </c>
      <c r="BG159" s="0" t="n">
        <v>1</v>
      </c>
      <c r="BH159" s="0" t="n">
        <v>3</v>
      </c>
      <c r="BI159" s="0" t="n">
        <v>1</v>
      </c>
      <c r="BJ159" s="0" t="n">
        <v>0</v>
      </c>
      <c r="BK159" s="0" t="n">
        <v>2</v>
      </c>
      <c r="BL159" s="0" t="n">
        <v>1</v>
      </c>
      <c r="BM159" s="0" t="n">
        <v>2</v>
      </c>
      <c r="BN159" s="0" t="n">
        <v>1</v>
      </c>
      <c r="BO159" s="0" t="n">
        <v>4</v>
      </c>
      <c r="BP159" s="0" t="n">
        <v>1</v>
      </c>
      <c r="BQ159" s="0" t="n">
        <v>1</v>
      </c>
      <c r="BR159" s="0" t="n">
        <v>2</v>
      </c>
      <c r="BS159" s="0" t="n">
        <v>9</v>
      </c>
      <c r="BT159" s="0" t="n">
        <v>3</v>
      </c>
      <c r="BU159" s="0" t="n">
        <v>1</v>
      </c>
      <c r="BV159" s="0" t="n">
        <v>1</v>
      </c>
      <c r="BW159" s="0" t="n">
        <v>2</v>
      </c>
      <c r="BX159" s="0" t="n">
        <v>2</v>
      </c>
      <c r="BY159" s="0" t="n">
        <v>4</v>
      </c>
      <c r="BZ159" s="0" t="n">
        <v>2</v>
      </c>
      <c r="CA159" s="0" t="n">
        <v>9</v>
      </c>
      <c r="CB159" s="0" t="n">
        <v>1</v>
      </c>
      <c r="CC159" s="0" t="n">
        <v>3</v>
      </c>
      <c r="CD159" s="0" t="n">
        <v>3</v>
      </c>
      <c r="CE159" s="0" t="n">
        <v>7</v>
      </c>
      <c r="CF159" s="0" t="n">
        <v>2</v>
      </c>
      <c r="CG159" s="0" t="n">
        <v>0</v>
      </c>
      <c r="CH159" s="0" t="n">
        <v>4</v>
      </c>
      <c r="CI159" s="0" t="n">
        <v>0</v>
      </c>
      <c r="CJ159" s="0" t="n">
        <v>1</v>
      </c>
      <c r="CK159" s="0" t="n">
        <v>3</v>
      </c>
      <c r="CL159" s="0" t="n">
        <v>2</v>
      </c>
      <c r="CM159" s="0" t="n">
        <v>1</v>
      </c>
      <c r="CN159" s="0" t="n">
        <v>2</v>
      </c>
      <c r="CO159" s="0" t="n">
        <v>2</v>
      </c>
      <c r="CP159" s="0" t="n">
        <v>4</v>
      </c>
      <c r="CQ159" s="0" t="n">
        <v>2</v>
      </c>
      <c r="CR159" s="0" t="n">
        <v>4</v>
      </c>
      <c r="CS159" s="0" t="n">
        <v>2</v>
      </c>
      <c r="CT159" s="0" t="n">
        <v>2</v>
      </c>
      <c r="CU159" s="0" t="n">
        <v>5</v>
      </c>
      <c r="CV159" s="0" t="n">
        <v>4</v>
      </c>
      <c r="CW159" s="0" t="n">
        <v>3</v>
      </c>
      <c r="CX159" s="0" t="n">
        <v>2</v>
      </c>
      <c r="CY159" s="0" t="n">
        <v>3</v>
      </c>
      <c r="CZ159" s="0" t="n">
        <v>0</v>
      </c>
      <c r="DA159" s="0" t="n">
        <v>4</v>
      </c>
      <c r="DB159" s="0" t="n">
        <v>3</v>
      </c>
      <c r="DC159" s="0" t="n">
        <v>0</v>
      </c>
      <c r="DD159" s="0" t="n">
        <v>1</v>
      </c>
      <c r="DE159" s="0" t="n">
        <v>0</v>
      </c>
      <c r="DF159" s="0" t="n">
        <v>2</v>
      </c>
      <c r="DG159" s="0" t="n">
        <v>2</v>
      </c>
      <c r="DH159" s="0" t="n">
        <v>0</v>
      </c>
      <c r="DI159" s="0" t="n">
        <v>2</v>
      </c>
      <c r="DJ159" s="0" t="n">
        <v>5</v>
      </c>
      <c r="DK159" s="0" t="n">
        <v>5</v>
      </c>
      <c r="DL159" s="0" t="n">
        <v>4</v>
      </c>
      <c r="DM159" s="0" t="n">
        <v>0</v>
      </c>
      <c r="DN159" s="0" t="n">
        <v>0</v>
      </c>
      <c r="DO159" s="0" t="n">
        <v>1</v>
      </c>
      <c r="DP159" s="0" t="n">
        <v>3</v>
      </c>
      <c r="DQ159" s="0" t="n">
        <v>2</v>
      </c>
      <c r="DR159" s="0" t="n">
        <v>0</v>
      </c>
      <c r="DS159" s="0" t="n">
        <v>5</v>
      </c>
      <c r="DT159" s="0" t="n">
        <v>0</v>
      </c>
      <c r="DU159" s="0" t="n">
        <v>0</v>
      </c>
      <c r="DV159" s="0" t="n">
        <v>0</v>
      </c>
      <c r="DW159" s="0" t="n">
        <v>0</v>
      </c>
      <c r="DX159" s="0" t="n">
        <v>5</v>
      </c>
      <c r="DY159" s="0" t="n">
        <v>1</v>
      </c>
      <c r="DZ159" s="0" t="n">
        <v>0</v>
      </c>
      <c r="EA159" s="0" t="n">
        <v>9</v>
      </c>
      <c r="EB159" s="0" t="n">
        <v>3</v>
      </c>
      <c r="EC159" s="0" t="n">
        <v>0</v>
      </c>
      <c r="ED159" s="0" t="n">
        <v>0</v>
      </c>
      <c r="EE159" s="0" t="n">
        <v>0</v>
      </c>
      <c r="EF159" s="0" t="n">
        <v>6</v>
      </c>
      <c r="EG159" s="0" t="n">
        <v>0</v>
      </c>
      <c r="EH159" s="0" t="n">
        <v>0</v>
      </c>
      <c r="EI159" s="0" t="n">
        <v>2</v>
      </c>
      <c r="EJ159" s="0" t="n">
        <v>0</v>
      </c>
      <c r="EK159" s="0" t="n">
        <v>2</v>
      </c>
      <c r="EL159" s="0" t="n">
        <v>2</v>
      </c>
      <c r="EM159" s="0" t="n">
        <v>0</v>
      </c>
      <c r="EN159" s="0" t="n">
        <v>2</v>
      </c>
      <c r="EO159" s="0" t="n">
        <v>2</v>
      </c>
      <c r="EP159" s="0" t="n">
        <v>2</v>
      </c>
      <c r="EQ159" s="0" t="n">
        <v>2</v>
      </c>
      <c r="ER159" s="0" t="n">
        <v>2</v>
      </c>
      <c r="ES159" s="0" t="n">
        <v>4</v>
      </c>
      <c r="ET159" s="0" t="n">
        <v>2</v>
      </c>
      <c r="EU159" s="0" t="n">
        <v>0</v>
      </c>
      <c r="EV159" s="0" t="n">
        <v>8</v>
      </c>
      <c r="EW159" s="0" t="n">
        <v>3</v>
      </c>
      <c r="EX159" s="0" t="n">
        <v>5</v>
      </c>
      <c r="EY159" s="0" t="n">
        <v>4</v>
      </c>
      <c r="EZ159" s="0" t="n">
        <v>2</v>
      </c>
      <c r="FA159" s="0" t="n">
        <v>4</v>
      </c>
      <c r="FB159" s="0" t="n">
        <v>3</v>
      </c>
      <c r="FC159" s="0" t="n">
        <v>7</v>
      </c>
      <c r="FD159" s="0" t="n">
        <v>1</v>
      </c>
      <c r="FE159" s="0" t="n">
        <v>2</v>
      </c>
      <c r="FF159" s="0" t="n">
        <v>1</v>
      </c>
      <c r="FG159" s="0" t="n">
        <v>5</v>
      </c>
      <c r="FH159" s="0" t="n">
        <v>5</v>
      </c>
      <c r="FI159" s="0" t="n">
        <v>3</v>
      </c>
      <c r="FJ159" s="0" t="n">
        <v>1</v>
      </c>
      <c r="FK159" s="0" t="n">
        <v>3</v>
      </c>
      <c r="FL159" s="0" t="n">
        <v>7</v>
      </c>
      <c r="FM159" s="0" t="n">
        <v>2</v>
      </c>
      <c r="FN159" s="0" t="n">
        <v>1</v>
      </c>
      <c r="FO159" s="0" t="n">
        <v>0</v>
      </c>
      <c r="FP159" s="0" t="n">
        <v>0</v>
      </c>
      <c r="FQ159" s="0" t="n">
        <v>5</v>
      </c>
      <c r="FR159" s="0" t="n">
        <v>2</v>
      </c>
      <c r="FS159" s="0" t="n">
        <v>2</v>
      </c>
      <c r="FT159" s="0" t="n">
        <v>1</v>
      </c>
      <c r="FU159" s="0" t="n">
        <v>1</v>
      </c>
      <c r="FV159" s="0" t="n">
        <v>6</v>
      </c>
      <c r="FW159" s="0" t="n">
        <v>8</v>
      </c>
      <c r="FX159" s="0" t="n">
        <v>2</v>
      </c>
      <c r="FY159" s="0" t="n">
        <v>5</v>
      </c>
      <c r="FZ159" s="0" t="n">
        <v>1</v>
      </c>
      <c r="GA159" s="0" t="n">
        <v>3</v>
      </c>
      <c r="GB159" s="0" t="n">
        <v>5</v>
      </c>
      <c r="GC159" s="0" t="n">
        <v>3</v>
      </c>
      <c r="GD159" s="0" t="n">
        <v>2</v>
      </c>
      <c r="GE159" s="0" t="n">
        <v>6</v>
      </c>
      <c r="GF159" s="0" t="n">
        <v>4</v>
      </c>
      <c r="GG159" s="0" t="n">
        <v>3</v>
      </c>
      <c r="GH159" s="0" t="n">
        <v>3</v>
      </c>
      <c r="GI159" s="0" t="n">
        <v>5</v>
      </c>
      <c r="GJ159" s="0" t="n">
        <v>1</v>
      </c>
      <c r="GK159" s="0" t="n">
        <v>3</v>
      </c>
      <c r="GL159" s="0" t="n">
        <v>2</v>
      </c>
      <c r="GM159" s="0" t="n">
        <v>1</v>
      </c>
      <c r="GN159" s="0" t="n">
        <v>0</v>
      </c>
      <c r="GO159" s="0" t="n">
        <v>3</v>
      </c>
      <c r="GP159" s="0" t="n">
        <v>2</v>
      </c>
      <c r="GQ159" s="0" t="n">
        <v>1</v>
      </c>
    </row>
    <row r="160" customFormat="false" ht="12" hidden="false" customHeight="false" outlineLevel="0" collapsed="false">
      <c r="A160" s="0" t="n">
        <v>2</v>
      </c>
      <c r="B160" s="0" t="n">
        <v>0</v>
      </c>
      <c r="C160" s="0" t="n">
        <v>0</v>
      </c>
      <c r="D160" s="0" t="n">
        <v>1</v>
      </c>
      <c r="E160" s="0" t="n">
        <v>0</v>
      </c>
      <c r="F160" s="0" t="n">
        <v>1</v>
      </c>
      <c r="G160" s="0" t="n">
        <v>1</v>
      </c>
      <c r="H160" s="0" t="n">
        <v>0</v>
      </c>
      <c r="I160" s="0" t="n">
        <v>0</v>
      </c>
      <c r="J160" s="0" t="n">
        <v>1</v>
      </c>
      <c r="K160" s="0" t="n">
        <v>1</v>
      </c>
      <c r="L160" s="0" t="n">
        <v>0</v>
      </c>
      <c r="M160" s="0" t="n">
        <v>0</v>
      </c>
      <c r="N160" s="0" t="n">
        <v>1</v>
      </c>
      <c r="O160" s="0" t="n">
        <v>2</v>
      </c>
      <c r="P160" s="0" t="n">
        <v>1</v>
      </c>
      <c r="Q160" s="0" t="n">
        <v>1</v>
      </c>
      <c r="R160" s="0" t="n">
        <v>1</v>
      </c>
      <c r="S160" s="0" t="n">
        <v>0</v>
      </c>
      <c r="T160" s="0" t="n">
        <v>0</v>
      </c>
      <c r="U160" s="0" t="n">
        <v>0</v>
      </c>
      <c r="V160" s="0" t="n">
        <v>0</v>
      </c>
      <c r="W160" s="0" t="n">
        <v>0</v>
      </c>
      <c r="X160" s="0" t="n">
        <v>0</v>
      </c>
      <c r="Y160" s="0" t="n">
        <v>0</v>
      </c>
      <c r="Z160" s="0" t="n">
        <v>2</v>
      </c>
      <c r="AA160" s="0" t="n">
        <v>0</v>
      </c>
      <c r="AB160" s="0" t="n">
        <v>1</v>
      </c>
      <c r="AC160" s="0" t="n">
        <v>1</v>
      </c>
      <c r="AD160" s="0" t="n">
        <v>0</v>
      </c>
      <c r="AE160" s="0" t="n">
        <v>0</v>
      </c>
      <c r="AF160" s="0" t="n">
        <v>1</v>
      </c>
      <c r="AG160" s="0" t="n">
        <v>1</v>
      </c>
      <c r="AH160" s="0" t="n">
        <v>0</v>
      </c>
      <c r="AI160" s="0" t="n">
        <v>1</v>
      </c>
      <c r="AJ160" s="0" t="n">
        <v>1</v>
      </c>
      <c r="AK160" s="0" t="n">
        <v>0</v>
      </c>
      <c r="AL160" s="0" t="n">
        <v>2</v>
      </c>
      <c r="AM160" s="0" t="n">
        <v>2</v>
      </c>
      <c r="AN160" s="0" t="n">
        <v>2</v>
      </c>
      <c r="AO160" s="0" t="n">
        <v>1</v>
      </c>
      <c r="AP160" s="0" t="n">
        <v>0</v>
      </c>
      <c r="AQ160" s="0" t="n">
        <v>0</v>
      </c>
      <c r="AR160" s="0" t="n">
        <v>7</v>
      </c>
      <c r="AS160" s="0" t="n">
        <v>0</v>
      </c>
      <c r="AT160" s="0" t="n">
        <v>0</v>
      </c>
      <c r="AU160" s="0" t="n">
        <v>0</v>
      </c>
      <c r="AV160" s="0" t="n">
        <v>2</v>
      </c>
      <c r="AW160" s="0" t="n">
        <v>0</v>
      </c>
      <c r="AX160" s="0" t="n">
        <v>0</v>
      </c>
      <c r="AY160" s="0" t="n">
        <v>4</v>
      </c>
      <c r="AZ160" s="0" t="n">
        <v>1</v>
      </c>
      <c r="BA160" s="0" t="n">
        <v>0</v>
      </c>
      <c r="BB160" s="0" t="n">
        <v>1</v>
      </c>
      <c r="BC160" s="0" t="n">
        <v>0</v>
      </c>
      <c r="BD160" s="0" t="n">
        <v>0</v>
      </c>
      <c r="BE160" s="0" t="n">
        <v>0</v>
      </c>
      <c r="BF160" s="0" t="n">
        <v>1</v>
      </c>
      <c r="BG160" s="0" t="n">
        <v>0</v>
      </c>
      <c r="BH160" s="0" t="n">
        <v>0</v>
      </c>
      <c r="BI160" s="0" t="n">
        <v>0</v>
      </c>
      <c r="BJ160" s="0" t="n">
        <v>0</v>
      </c>
      <c r="BK160" s="0" t="n">
        <v>3</v>
      </c>
      <c r="BL160" s="0" t="n">
        <v>0</v>
      </c>
      <c r="BM160" s="0" t="n">
        <v>1</v>
      </c>
      <c r="BN160" s="0" t="n">
        <v>2</v>
      </c>
      <c r="BO160" s="0" t="n">
        <v>2</v>
      </c>
      <c r="BP160" s="0" t="n">
        <v>2</v>
      </c>
      <c r="BQ160" s="0" t="n">
        <v>0</v>
      </c>
      <c r="BR160" s="0" t="n">
        <v>1</v>
      </c>
      <c r="BS160" s="0" t="n">
        <v>8</v>
      </c>
      <c r="BT160" s="0" t="n">
        <v>1</v>
      </c>
      <c r="BU160" s="0" t="n">
        <v>1</v>
      </c>
      <c r="BV160" s="0" t="n">
        <v>1</v>
      </c>
      <c r="BW160" s="0" t="n">
        <v>1</v>
      </c>
      <c r="BX160" s="0" t="n">
        <v>2</v>
      </c>
      <c r="BY160" s="0" t="n">
        <v>1</v>
      </c>
      <c r="BZ160" s="0" t="n">
        <v>2</v>
      </c>
      <c r="CA160" s="0" t="n">
        <v>5</v>
      </c>
      <c r="CB160" s="0" t="n">
        <v>1</v>
      </c>
      <c r="CC160" s="0" t="n">
        <v>0</v>
      </c>
      <c r="CD160" s="0" t="n">
        <v>1</v>
      </c>
      <c r="CE160" s="0" t="n">
        <v>1</v>
      </c>
      <c r="CF160" s="0" t="n">
        <v>0</v>
      </c>
      <c r="CG160" s="0" t="n">
        <v>0</v>
      </c>
      <c r="CH160" s="0" t="n">
        <v>1</v>
      </c>
      <c r="CI160" s="0" t="n">
        <v>0</v>
      </c>
      <c r="CJ160" s="0" t="n">
        <v>0</v>
      </c>
      <c r="CK160" s="0" t="n">
        <v>1</v>
      </c>
      <c r="CL160" s="0" t="n">
        <v>2</v>
      </c>
      <c r="CM160" s="0" t="n">
        <v>1</v>
      </c>
      <c r="CN160" s="0" t="n">
        <v>0</v>
      </c>
      <c r="CO160" s="0" t="n">
        <v>0</v>
      </c>
      <c r="CP160" s="0" t="n">
        <v>2</v>
      </c>
      <c r="CQ160" s="0" t="n">
        <v>2</v>
      </c>
      <c r="CR160" s="0" t="n">
        <v>0</v>
      </c>
      <c r="CS160" s="0" t="n">
        <v>2</v>
      </c>
      <c r="CT160" s="0" t="n">
        <v>2</v>
      </c>
      <c r="CU160" s="0" t="n">
        <v>1</v>
      </c>
      <c r="CV160" s="0" t="n">
        <v>0</v>
      </c>
      <c r="CW160" s="0" t="n">
        <v>3</v>
      </c>
      <c r="CX160" s="0" t="n">
        <v>1</v>
      </c>
      <c r="CY160" s="0" t="n">
        <v>3</v>
      </c>
      <c r="CZ160" s="0" t="n">
        <v>0</v>
      </c>
      <c r="DA160" s="0" t="n">
        <v>4</v>
      </c>
      <c r="DB160" s="0" t="n">
        <v>1</v>
      </c>
      <c r="DC160" s="0" t="n">
        <v>0</v>
      </c>
      <c r="DD160" s="0" t="n">
        <v>0</v>
      </c>
      <c r="DE160" s="0" t="n">
        <v>0</v>
      </c>
      <c r="DF160" s="0" t="n">
        <v>1</v>
      </c>
      <c r="DG160" s="0" t="n">
        <v>1</v>
      </c>
      <c r="DH160" s="0" t="n">
        <v>0</v>
      </c>
      <c r="DI160" s="0" t="n">
        <v>0</v>
      </c>
      <c r="DJ160" s="0" t="n">
        <v>0</v>
      </c>
      <c r="DK160" s="0" t="n">
        <v>1</v>
      </c>
      <c r="DL160" s="0" t="n">
        <v>1</v>
      </c>
      <c r="DM160" s="0" t="n">
        <v>0</v>
      </c>
      <c r="DN160" s="0" t="n">
        <v>1</v>
      </c>
      <c r="DO160" s="0" t="n">
        <v>1</v>
      </c>
      <c r="DP160" s="0" t="n">
        <v>0</v>
      </c>
      <c r="DQ160" s="0" t="n">
        <v>0</v>
      </c>
      <c r="DR160" s="0" t="n">
        <v>0</v>
      </c>
      <c r="DS160" s="0" t="n">
        <v>2</v>
      </c>
      <c r="DT160" s="0" t="n">
        <v>0</v>
      </c>
      <c r="DU160" s="0" t="n">
        <v>0</v>
      </c>
      <c r="DV160" s="0" t="n">
        <v>0</v>
      </c>
      <c r="DW160" s="0" t="n">
        <v>0</v>
      </c>
      <c r="DX160" s="0" t="n">
        <v>0</v>
      </c>
      <c r="DY160" s="0" t="n">
        <v>0</v>
      </c>
      <c r="DZ160" s="0" t="n">
        <v>0</v>
      </c>
      <c r="EA160" s="0" t="n">
        <v>2</v>
      </c>
      <c r="EB160" s="0" t="n">
        <v>0</v>
      </c>
      <c r="EC160" s="0" t="n">
        <v>9</v>
      </c>
      <c r="ED160" s="0" t="n">
        <v>1</v>
      </c>
      <c r="EE160" s="0" t="n">
        <v>0</v>
      </c>
      <c r="EF160" s="0" t="n">
        <v>1</v>
      </c>
      <c r="EG160" s="0" t="n">
        <v>1</v>
      </c>
      <c r="EH160" s="0" t="n">
        <v>0</v>
      </c>
      <c r="EI160" s="0" t="n">
        <v>3</v>
      </c>
      <c r="EJ160" s="0" t="n">
        <v>0</v>
      </c>
      <c r="EK160" s="0" t="n">
        <v>1</v>
      </c>
      <c r="EL160" s="0" t="n">
        <v>2</v>
      </c>
      <c r="EM160" s="0" t="n">
        <v>1</v>
      </c>
      <c r="EN160" s="0" t="n">
        <v>0</v>
      </c>
      <c r="EO160" s="0" t="n">
        <v>0</v>
      </c>
      <c r="EP160" s="0" t="n">
        <v>0</v>
      </c>
      <c r="EQ160" s="0" t="n">
        <v>0</v>
      </c>
      <c r="ER160" s="0" t="n">
        <v>2</v>
      </c>
      <c r="ES160" s="0" t="n">
        <v>0</v>
      </c>
      <c r="ET160" s="0" t="n">
        <v>0</v>
      </c>
      <c r="EU160" s="0" t="n">
        <v>1</v>
      </c>
      <c r="EV160" s="0" t="n">
        <v>9</v>
      </c>
      <c r="EW160" s="0" t="n">
        <v>2</v>
      </c>
      <c r="EX160" s="0" t="n">
        <v>7</v>
      </c>
      <c r="EY160" s="0" t="n">
        <v>3</v>
      </c>
      <c r="EZ160" s="0" t="n">
        <v>0</v>
      </c>
      <c r="FA160" s="0" t="n">
        <v>0</v>
      </c>
      <c r="FB160" s="0" t="n">
        <v>4</v>
      </c>
      <c r="FC160" s="0" t="n">
        <v>1</v>
      </c>
      <c r="FD160" s="0" t="n">
        <v>5</v>
      </c>
      <c r="FE160" s="0" t="n">
        <v>1</v>
      </c>
      <c r="FF160" s="0" t="n">
        <v>0</v>
      </c>
      <c r="FG160" s="0" t="n">
        <v>5</v>
      </c>
      <c r="FH160" s="0" t="n">
        <v>2</v>
      </c>
      <c r="FI160" s="0" t="n">
        <v>0</v>
      </c>
      <c r="FJ160" s="0" t="n">
        <v>1</v>
      </c>
      <c r="FK160" s="0" t="n">
        <v>1</v>
      </c>
      <c r="FL160" s="0" t="n">
        <v>3</v>
      </c>
      <c r="FM160" s="0" t="n">
        <v>0</v>
      </c>
      <c r="FN160" s="0" t="n">
        <v>0</v>
      </c>
      <c r="FO160" s="0" t="n">
        <v>0</v>
      </c>
      <c r="FP160" s="0" t="n">
        <v>0</v>
      </c>
      <c r="FQ160" s="0" t="n">
        <v>1</v>
      </c>
      <c r="FR160" s="0" t="n">
        <v>1</v>
      </c>
      <c r="FS160" s="0" t="n">
        <v>1</v>
      </c>
      <c r="FT160" s="0" t="n">
        <v>0</v>
      </c>
      <c r="FU160" s="0" t="n">
        <v>0</v>
      </c>
      <c r="FV160" s="0" t="n">
        <v>2</v>
      </c>
      <c r="FW160" s="0" t="n">
        <v>0</v>
      </c>
      <c r="FX160" s="0" t="n">
        <v>0</v>
      </c>
      <c r="FY160" s="0" t="n">
        <v>1</v>
      </c>
      <c r="FZ160" s="0" t="n">
        <v>0</v>
      </c>
      <c r="GA160" s="0" t="n">
        <v>0</v>
      </c>
      <c r="GB160" s="0" t="n">
        <v>0</v>
      </c>
      <c r="GC160" s="0" t="n">
        <v>1</v>
      </c>
      <c r="GD160" s="0" t="n">
        <v>0</v>
      </c>
      <c r="GE160" s="0" t="n">
        <v>2</v>
      </c>
      <c r="GF160" s="0" t="n">
        <v>5</v>
      </c>
      <c r="GG160" s="0" t="n">
        <v>4</v>
      </c>
      <c r="GH160" s="0" t="n">
        <v>2</v>
      </c>
      <c r="GI160" s="0" t="n">
        <v>5</v>
      </c>
      <c r="GJ160" s="0" t="n">
        <v>0</v>
      </c>
      <c r="GK160" s="0" t="n">
        <v>0</v>
      </c>
      <c r="GL160" s="0" t="n">
        <v>1</v>
      </c>
      <c r="GM160" s="0" t="n">
        <v>2</v>
      </c>
      <c r="GN160" s="0" t="n">
        <v>0</v>
      </c>
      <c r="GO160" s="0" t="n">
        <v>0</v>
      </c>
      <c r="GP160" s="0" t="n">
        <v>2</v>
      </c>
      <c r="GQ160" s="0" t="n">
        <v>0</v>
      </c>
    </row>
    <row r="161" customFormat="false" ht="12" hidden="false" customHeight="false" outlineLevel="0" collapsed="false">
      <c r="A161" s="0" t="n">
        <v>7</v>
      </c>
      <c r="B161" s="0" t="n">
        <v>0</v>
      </c>
      <c r="C161" s="0" t="n">
        <v>1</v>
      </c>
      <c r="D161" s="0" t="n">
        <v>4</v>
      </c>
      <c r="E161" s="0" t="n">
        <v>1</v>
      </c>
      <c r="F161" s="0" t="n">
        <v>1</v>
      </c>
      <c r="G161" s="0" t="n">
        <v>0</v>
      </c>
      <c r="H161" s="0" t="n">
        <v>0</v>
      </c>
      <c r="I161" s="0" t="n">
        <v>2</v>
      </c>
      <c r="J161" s="0" t="n">
        <v>2</v>
      </c>
      <c r="K161" s="0" t="n">
        <v>1</v>
      </c>
      <c r="L161" s="0" t="n">
        <v>0</v>
      </c>
      <c r="M161" s="0" t="n">
        <v>0</v>
      </c>
      <c r="N161" s="0" t="n">
        <v>0</v>
      </c>
      <c r="O161" s="0" t="n">
        <v>3</v>
      </c>
      <c r="P161" s="0" t="n">
        <v>0</v>
      </c>
      <c r="Q161" s="0" t="n">
        <v>1</v>
      </c>
      <c r="R161" s="0" t="n">
        <v>1</v>
      </c>
      <c r="S161" s="0" t="n">
        <v>1</v>
      </c>
      <c r="T161" s="0" t="n">
        <v>0</v>
      </c>
      <c r="U161" s="0" t="n">
        <v>0</v>
      </c>
      <c r="V161" s="0" t="n">
        <v>0</v>
      </c>
      <c r="W161" s="0" t="n">
        <v>0</v>
      </c>
      <c r="X161" s="0" t="n">
        <v>0</v>
      </c>
      <c r="Y161" s="0" t="n">
        <v>0</v>
      </c>
      <c r="Z161" s="0" t="n">
        <v>3</v>
      </c>
      <c r="AA161" s="0" t="n">
        <v>0</v>
      </c>
      <c r="AB161" s="0" t="n">
        <v>0</v>
      </c>
      <c r="AC161" s="0" t="n">
        <v>0</v>
      </c>
      <c r="AD161" s="0" t="n">
        <v>1</v>
      </c>
      <c r="AE161" s="0" t="n">
        <v>0</v>
      </c>
      <c r="AF161" s="0" t="n">
        <v>1</v>
      </c>
      <c r="AG161" s="0" t="n">
        <v>1</v>
      </c>
      <c r="AH161" s="0" t="n">
        <v>0</v>
      </c>
      <c r="AI161" s="0" t="n">
        <v>2</v>
      </c>
      <c r="AJ161" s="0" t="n">
        <v>1</v>
      </c>
      <c r="AK161" s="0" t="n">
        <v>1</v>
      </c>
      <c r="AL161" s="0" t="n">
        <v>6</v>
      </c>
      <c r="AM161" s="0" t="n">
        <v>2</v>
      </c>
      <c r="AN161" s="0" t="n">
        <v>6</v>
      </c>
      <c r="AO161" s="0" t="n">
        <v>3</v>
      </c>
      <c r="AP161" s="0" t="n">
        <v>2</v>
      </c>
      <c r="AQ161" s="0" t="n">
        <v>0</v>
      </c>
      <c r="AR161" s="0" t="n">
        <v>2</v>
      </c>
      <c r="AS161" s="0" t="n">
        <v>1</v>
      </c>
      <c r="AT161" s="0" t="n">
        <v>0</v>
      </c>
      <c r="AU161" s="0" t="n">
        <v>0</v>
      </c>
      <c r="AV161" s="0" t="n">
        <v>1</v>
      </c>
      <c r="AW161" s="0" t="n">
        <v>1</v>
      </c>
      <c r="AX161" s="0" t="n">
        <v>1</v>
      </c>
      <c r="AY161" s="0" t="n">
        <v>1</v>
      </c>
      <c r="AZ161" s="0" t="n">
        <v>2</v>
      </c>
      <c r="BA161" s="0" t="n">
        <v>1</v>
      </c>
      <c r="BB161" s="0" t="n">
        <v>2</v>
      </c>
      <c r="BC161" s="0" t="n">
        <v>0</v>
      </c>
      <c r="BD161" s="0" t="n">
        <v>0</v>
      </c>
      <c r="BE161" s="0" t="n">
        <v>1</v>
      </c>
      <c r="BF161" s="0" t="n">
        <v>0</v>
      </c>
      <c r="BG161" s="0" t="n">
        <v>0</v>
      </c>
      <c r="BH161" s="0" t="n">
        <v>3</v>
      </c>
      <c r="BI161" s="0" t="n">
        <v>1</v>
      </c>
      <c r="BJ161" s="0" t="n">
        <v>0</v>
      </c>
      <c r="BK161" s="0" t="n">
        <v>3</v>
      </c>
      <c r="BL161" s="0" t="n">
        <v>0</v>
      </c>
      <c r="BM161" s="0" t="n">
        <v>1</v>
      </c>
      <c r="BN161" s="0" t="n">
        <v>2</v>
      </c>
      <c r="BO161" s="0" t="n">
        <v>2</v>
      </c>
      <c r="BP161" s="0" t="n">
        <v>2</v>
      </c>
      <c r="BQ161" s="0" t="n">
        <v>1</v>
      </c>
      <c r="BR161" s="0" t="n">
        <v>2</v>
      </c>
      <c r="BS161" s="0" t="n">
        <v>7</v>
      </c>
      <c r="BT161" s="0" t="n">
        <v>1</v>
      </c>
      <c r="BU161" s="0" t="n">
        <v>0</v>
      </c>
      <c r="BV161" s="0" t="n">
        <v>1</v>
      </c>
      <c r="BW161" s="0" t="n">
        <v>2</v>
      </c>
      <c r="BX161" s="0" t="n">
        <v>0</v>
      </c>
      <c r="BY161" s="0" t="n">
        <v>3</v>
      </c>
      <c r="BZ161" s="0" t="n">
        <v>2</v>
      </c>
      <c r="CA161" s="0" t="n">
        <v>5</v>
      </c>
      <c r="CB161" s="0" t="n">
        <v>1</v>
      </c>
      <c r="CC161" s="0" t="n">
        <v>1</v>
      </c>
      <c r="CD161" s="0" t="n">
        <v>3</v>
      </c>
      <c r="CE161" s="0" t="n">
        <v>1</v>
      </c>
      <c r="CF161" s="0" t="n">
        <v>0</v>
      </c>
      <c r="CG161" s="0" t="n">
        <v>0</v>
      </c>
      <c r="CH161" s="0" t="n">
        <v>1</v>
      </c>
      <c r="CI161" s="0" t="n">
        <v>2</v>
      </c>
      <c r="CJ161" s="0" t="n">
        <v>0</v>
      </c>
      <c r="CK161" s="0" t="n">
        <v>2</v>
      </c>
      <c r="CL161" s="0" t="n">
        <v>0</v>
      </c>
      <c r="CM161" s="0" t="n">
        <v>2</v>
      </c>
      <c r="CN161" s="0" t="n">
        <v>5</v>
      </c>
      <c r="CO161" s="0" t="n">
        <v>4</v>
      </c>
      <c r="CP161" s="0" t="n">
        <v>4</v>
      </c>
      <c r="CQ161" s="0" t="n">
        <v>3</v>
      </c>
      <c r="CR161" s="0" t="n">
        <v>3</v>
      </c>
      <c r="CS161" s="0" t="n">
        <v>2</v>
      </c>
      <c r="CT161" s="0" t="n">
        <v>3</v>
      </c>
      <c r="CU161" s="0" t="n">
        <v>2</v>
      </c>
      <c r="CV161" s="0" t="n">
        <v>2</v>
      </c>
      <c r="CW161" s="0" t="n">
        <v>0</v>
      </c>
      <c r="CX161" s="0" t="n">
        <v>0</v>
      </c>
      <c r="CY161" s="0" t="n">
        <v>4</v>
      </c>
      <c r="CZ161" s="0" t="n">
        <v>0</v>
      </c>
      <c r="DA161" s="0" t="n">
        <v>3</v>
      </c>
      <c r="DB161" s="0" t="n">
        <v>2</v>
      </c>
      <c r="DC161" s="0" t="n">
        <v>0</v>
      </c>
      <c r="DD161" s="0" t="n">
        <v>0</v>
      </c>
      <c r="DE161" s="0" t="n">
        <v>0</v>
      </c>
      <c r="DF161" s="0" t="n">
        <v>1</v>
      </c>
      <c r="DG161" s="0" t="n">
        <v>1</v>
      </c>
      <c r="DH161" s="0" t="n">
        <v>0</v>
      </c>
      <c r="DI161" s="0" t="n">
        <v>0</v>
      </c>
      <c r="DJ161" s="0" t="n">
        <v>0</v>
      </c>
      <c r="DK161" s="0" t="n">
        <v>1</v>
      </c>
      <c r="DL161" s="0" t="n">
        <v>2</v>
      </c>
      <c r="DM161" s="0" t="n">
        <v>1</v>
      </c>
      <c r="DN161" s="0" t="n">
        <v>0</v>
      </c>
      <c r="DO161" s="0" t="n">
        <v>1</v>
      </c>
      <c r="DP161" s="0" t="n">
        <v>0</v>
      </c>
      <c r="DQ161" s="0" t="n">
        <v>0</v>
      </c>
      <c r="DR161" s="0" t="n">
        <v>0</v>
      </c>
      <c r="DS161" s="0" t="n">
        <v>1</v>
      </c>
      <c r="DT161" s="0" t="n">
        <v>0</v>
      </c>
      <c r="DU161" s="0" t="n">
        <v>0</v>
      </c>
      <c r="DV161" s="0" t="n">
        <v>0</v>
      </c>
      <c r="DW161" s="0" t="n">
        <v>1</v>
      </c>
      <c r="DX161" s="0" t="n">
        <v>9</v>
      </c>
      <c r="DY161" s="0" t="n">
        <v>0</v>
      </c>
      <c r="DZ161" s="0" t="n">
        <v>0</v>
      </c>
      <c r="EA161" s="0" t="n">
        <v>1</v>
      </c>
      <c r="EB161" s="0" t="n">
        <v>0</v>
      </c>
      <c r="EC161" s="0" t="n">
        <v>0</v>
      </c>
      <c r="ED161" s="0" t="n">
        <v>1</v>
      </c>
      <c r="EE161" s="0" t="n">
        <v>0</v>
      </c>
      <c r="EF161" s="0" t="n">
        <v>3</v>
      </c>
      <c r="EG161" s="0" t="n">
        <v>1</v>
      </c>
      <c r="EH161" s="0" t="n">
        <v>0</v>
      </c>
      <c r="EI161" s="0" t="n">
        <v>1</v>
      </c>
      <c r="EJ161" s="0" t="n">
        <v>0</v>
      </c>
      <c r="EK161" s="0" t="n">
        <v>4</v>
      </c>
      <c r="EL161" s="0" t="n">
        <v>1</v>
      </c>
      <c r="EM161" s="0" t="n">
        <v>2</v>
      </c>
      <c r="EN161" s="0" t="n">
        <v>0</v>
      </c>
      <c r="EO161" s="0" t="n">
        <v>2</v>
      </c>
      <c r="EP161" s="0" t="n">
        <v>1</v>
      </c>
      <c r="EQ161" s="0" t="n">
        <v>1</v>
      </c>
      <c r="ER161" s="0" t="n">
        <v>1</v>
      </c>
      <c r="ES161" s="0" t="n">
        <v>1</v>
      </c>
      <c r="ET161" s="0" t="n">
        <v>1</v>
      </c>
      <c r="EU161" s="0" t="n">
        <v>1</v>
      </c>
      <c r="EV161" s="0" t="n">
        <v>3</v>
      </c>
      <c r="EW161" s="0" t="n">
        <v>2</v>
      </c>
      <c r="EX161" s="0" t="n">
        <v>2</v>
      </c>
      <c r="EY161" s="0" t="n">
        <v>1</v>
      </c>
      <c r="EZ161" s="0" t="n">
        <v>2</v>
      </c>
      <c r="FA161" s="0" t="n">
        <v>1</v>
      </c>
      <c r="FB161" s="0" t="n">
        <v>7</v>
      </c>
      <c r="FC161" s="0" t="n">
        <v>2</v>
      </c>
      <c r="FD161" s="0" t="n">
        <v>3</v>
      </c>
      <c r="FE161" s="0" t="n">
        <v>2</v>
      </c>
      <c r="FF161" s="0" t="n">
        <v>0</v>
      </c>
      <c r="FG161" s="0" t="n">
        <v>1</v>
      </c>
      <c r="FH161" s="0" t="n">
        <v>1</v>
      </c>
      <c r="FI161" s="0" t="n">
        <v>1</v>
      </c>
      <c r="FJ161" s="0" t="n">
        <v>0</v>
      </c>
      <c r="FK161" s="0" t="n">
        <v>1</v>
      </c>
      <c r="FL161" s="0" t="n">
        <v>1</v>
      </c>
      <c r="FM161" s="0" t="n">
        <v>3</v>
      </c>
      <c r="FN161" s="0" t="n">
        <v>1</v>
      </c>
      <c r="FO161" s="0" t="n">
        <v>1</v>
      </c>
      <c r="FP161" s="0" t="n">
        <v>0</v>
      </c>
      <c r="FQ161" s="0" t="n">
        <v>1</v>
      </c>
      <c r="FR161" s="0" t="n">
        <v>1</v>
      </c>
      <c r="FS161" s="0" t="n">
        <v>7</v>
      </c>
      <c r="FT161" s="0" t="n">
        <v>0</v>
      </c>
      <c r="FU161" s="0" t="n">
        <v>0</v>
      </c>
      <c r="FV161" s="0" t="n">
        <v>1</v>
      </c>
      <c r="FW161" s="0" t="n">
        <v>2</v>
      </c>
      <c r="FX161" s="0" t="n">
        <v>1</v>
      </c>
      <c r="FY161" s="0" t="n">
        <v>2</v>
      </c>
      <c r="FZ161" s="0" t="n">
        <v>1</v>
      </c>
      <c r="GA161" s="0" t="n">
        <v>1</v>
      </c>
      <c r="GB161" s="0" t="n">
        <v>3</v>
      </c>
      <c r="GC161" s="0" t="n">
        <v>1</v>
      </c>
      <c r="GD161" s="0" t="n">
        <v>1</v>
      </c>
      <c r="GE161" s="0" t="n">
        <v>0</v>
      </c>
      <c r="GF161" s="0" t="n">
        <v>5</v>
      </c>
      <c r="GG161" s="0" t="n">
        <v>2</v>
      </c>
      <c r="GH161" s="0" t="n">
        <v>1</v>
      </c>
      <c r="GI161" s="0" t="n">
        <v>4</v>
      </c>
      <c r="GJ161" s="0" t="n">
        <v>2</v>
      </c>
      <c r="GK161" s="0" t="n">
        <v>0</v>
      </c>
      <c r="GL161" s="0" t="n">
        <v>1</v>
      </c>
      <c r="GM161" s="0" t="n">
        <v>2</v>
      </c>
      <c r="GN161" s="0" t="n">
        <v>0</v>
      </c>
      <c r="GO161" s="0" t="n">
        <v>1</v>
      </c>
      <c r="GP161" s="0" t="n">
        <v>2</v>
      </c>
      <c r="GQ161" s="0" t="n">
        <v>1</v>
      </c>
    </row>
    <row r="162" customFormat="false" ht="12" hidden="false" customHeight="false" outlineLevel="0" collapsed="false">
      <c r="A162" s="0" t="n">
        <v>9</v>
      </c>
      <c r="B162" s="0" t="n">
        <v>5</v>
      </c>
      <c r="C162" s="0" t="n">
        <v>4</v>
      </c>
      <c r="D162" s="0" t="n">
        <v>3</v>
      </c>
      <c r="E162" s="0" t="n">
        <v>0</v>
      </c>
      <c r="F162" s="0" t="n">
        <v>1</v>
      </c>
      <c r="G162" s="0" t="n">
        <v>1</v>
      </c>
      <c r="H162" s="0" t="n">
        <v>0</v>
      </c>
      <c r="I162" s="0" t="n">
        <v>1</v>
      </c>
      <c r="J162" s="0" t="n">
        <v>0</v>
      </c>
      <c r="K162" s="0" t="n">
        <v>1</v>
      </c>
      <c r="L162" s="0" t="n">
        <v>0</v>
      </c>
      <c r="M162" s="0" t="n">
        <v>0</v>
      </c>
      <c r="N162" s="0" t="n">
        <v>1</v>
      </c>
      <c r="O162" s="0" t="n">
        <v>2</v>
      </c>
      <c r="P162" s="0" t="n">
        <v>6</v>
      </c>
      <c r="Q162" s="0" t="n">
        <v>0</v>
      </c>
      <c r="R162" s="0" t="n">
        <v>1</v>
      </c>
      <c r="S162" s="0" t="n">
        <v>2</v>
      </c>
      <c r="T162" s="0" t="n">
        <v>0</v>
      </c>
      <c r="U162" s="0" t="n">
        <v>0</v>
      </c>
      <c r="V162" s="0" t="n">
        <v>0</v>
      </c>
      <c r="W162" s="0" t="n">
        <v>1</v>
      </c>
      <c r="X162" s="0" t="n">
        <v>0</v>
      </c>
      <c r="Y162" s="0" t="n">
        <v>0</v>
      </c>
      <c r="Z162" s="0" t="n">
        <v>0</v>
      </c>
      <c r="AA162" s="0" t="n">
        <v>0</v>
      </c>
      <c r="AB162" s="0" t="n">
        <v>0</v>
      </c>
      <c r="AC162" s="0" t="n">
        <v>0</v>
      </c>
      <c r="AD162" s="0" t="n">
        <v>0</v>
      </c>
      <c r="AE162" s="0" t="n">
        <v>0</v>
      </c>
      <c r="AF162" s="0" t="n">
        <v>2</v>
      </c>
      <c r="AG162" s="0" t="n">
        <v>0</v>
      </c>
      <c r="AH162" s="0" t="n">
        <v>1</v>
      </c>
      <c r="AI162" s="0" t="n">
        <v>0</v>
      </c>
      <c r="AJ162" s="0" t="n">
        <v>1</v>
      </c>
      <c r="AK162" s="0" t="n">
        <v>1</v>
      </c>
      <c r="AL162" s="0" t="n">
        <v>2</v>
      </c>
      <c r="AM162" s="0" t="n">
        <v>2</v>
      </c>
      <c r="AN162" s="0" t="n">
        <v>3</v>
      </c>
      <c r="AO162" s="0" t="n">
        <v>4</v>
      </c>
      <c r="AP162" s="0" t="n">
        <v>1</v>
      </c>
      <c r="AQ162" s="0" t="n">
        <v>1</v>
      </c>
      <c r="AR162" s="0" t="n">
        <v>0</v>
      </c>
      <c r="AS162" s="0" t="n">
        <v>0</v>
      </c>
      <c r="AT162" s="0" t="n">
        <v>0</v>
      </c>
      <c r="AU162" s="0" t="n">
        <v>1</v>
      </c>
      <c r="AV162" s="0" t="n">
        <v>0</v>
      </c>
      <c r="AW162" s="0" t="n">
        <v>1</v>
      </c>
      <c r="AX162" s="0" t="n">
        <v>1</v>
      </c>
      <c r="AY162" s="0" t="n">
        <v>2</v>
      </c>
      <c r="AZ162" s="0" t="n">
        <v>0</v>
      </c>
      <c r="BA162" s="0" t="n">
        <v>1</v>
      </c>
      <c r="BB162" s="0" t="n">
        <v>4</v>
      </c>
      <c r="BC162" s="0" t="n">
        <v>1</v>
      </c>
      <c r="BD162" s="0" t="n">
        <v>0</v>
      </c>
      <c r="BE162" s="0" t="n">
        <v>0</v>
      </c>
      <c r="BF162" s="0" t="n">
        <v>0</v>
      </c>
      <c r="BG162" s="0" t="n">
        <v>0</v>
      </c>
      <c r="BH162" s="0" t="n">
        <v>1</v>
      </c>
      <c r="BI162" s="0" t="n">
        <v>2</v>
      </c>
      <c r="BJ162" s="0" t="n">
        <v>0</v>
      </c>
      <c r="BK162" s="0" t="n">
        <v>1</v>
      </c>
      <c r="BL162" s="0" t="n">
        <v>1</v>
      </c>
      <c r="BM162" s="0" t="n">
        <v>3</v>
      </c>
      <c r="BN162" s="0" t="n">
        <v>4</v>
      </c>
      <c r="BO162" s="0" t="n">
        <v>2</v>
      </c>
      <c r="BP162" s="0" t="n">
        <v>3</v>
      </c>
      <c r="BQ162" s="0" t="n">
        <v>0</v>
      </c>
      <c r="BR162" s="0" t="n">
        <v>1</v>
      </c>
      <c r="BS162" s="0" t="n">
        <v>1</v>
      </c>
      <c r="BT162" s="0" t="n">
        <v>2</v>
      </c>
      <c r="BU162" s="0" t="n">
        <v>3</v>
      </c>
      <c r="BV162" s="0" t="n">
        <v>0</v>
      </c>
      <c r="BW162" s="0" t="n">
        <v>2</v>
      </c>
      <c r="BX162" s="0" t="n">
        <v>6</v>
      </c>
      <c r="BY162" s="0" t="n">
        <v>2</v>
      </c>
      <c r="BZ162" s="0" t="n">
        <v>0</v>
      </c>
      <c r="CA162" s="0" t="n">
        <v>1</v>
      </c>
      <c r="CB162" s="0" t="n">
        <v>1</v>
      </c>
      <c r="CC162" s="0" t="n">
        <v>0</v>
      </c>
      <c r="CD162" s="0" t="n">
        <v>1</v>
      </c>
      <c r="CE162" s="0" t="n">
        <v>5</v>
      </c>
      <c r="CF162" s="0" t="n">
        <v>0</v>
      </c>
      <c r="CG162" s="0" t="n">
        <v>1</v>
      </c>
      <c r="CH162" s="0" t="n">
        <v>0</v>
      </c>
      <c r="CI162" s="0" t="n">
        <v>0</v>
      </c>
      <c r="CJ162" s="0" t="n">
        <v>0</v>
      </c>
      <c r="CK162" s="0" t="n">
        <v>0</v>
      </c>
      <c r="CL162" s="0" t="n">
        <v>1</v>
      </c>
      <c r="CM162" s="0" t="n">
        <v>0</v>
      </c>
      <c r="CN162" s="0" t="n">
        <v>2</v>
      </c>
      <c r="CO162" s="0" t="n">
        <v>3</v>
      </c>
      <c r="CP162" s="0" t="n">
        <v>2</v>
      </c>
      <c r="CQ162" s="0" t="n">
        <v>7</v>
      </c>
      <c r="CR162" s="0" t="n">
        <v>3</v>
      </c>
      <c r="CS162" s="0" t="n">
        <v>3</v>
      </c>
      <c r="CT162" s="0" t="n">
        <v>1</v>
      </c>
      <c r="CU162" s="0" t="n">
        <v>1</v>
      </c>
      <c r="CV162" s="0" t="n">
        <v>1</v>
      </c>
      <c r="CW162" s="0" t="n">
        <v>4</v>
      </c>
      <c r="CX162" s="0" t="n">
        <v>2</v>
      </c>
      <c r="CY162" s="0" t="n">
        <v>2</v>
      </c>
      <c r="CZ162" s="0" t="n">
        <v>0</v>
      </c>
      <c r="DA162" s="0" t="n">
        <v>3</v>
      </c>
      <c r="DB162" s="0" t="n">
        <v>1</v>
      </c>
      <c r="DC162" s="0" t="n">
        <v>0</v>
      </c>
      <c r="DD162" s="0" t="n">
        <v>0</v>
      </c>
      <c r="DE162" s="0" t="n">
        <v>0</v>
      </c>
      <c r="DF162" s="0" t="n">
        <v>5</v>
      </c>
      <c r="DG162" s="0" t="n">
        <v>1</v>
      </c>
      <c r="DH162" s="0" t="n">
        <v>0</v>
      </c>
      <c r="DI162" s="0" t="n">
        <v>0</v>
      </c>
      <c r="DJ162" s="0" t="n">
        <v>2</v>
      </c>
      <c r="DK162" s="0" t="n">
        <v>0</v>
      </c>
      <c r="DL162" s="0" t="n">
        <v>0</v>
      </c>
      <c r="DM162" s="0" t="n">
        <v>0</v>
      </c>
      <c r="DN162" s="0" t="n">
        <v>0</v>
      </c>
      <c r="DO162" s="0" t="n">
        <v>1</v>
      </c>
      <c r="DP162" s="0" t="n">
        <v>0</v>
      </c>
      <c r="DQ162" s="0" t="n">
        <v>1</v>
      </c>
      <c r="DR162" s="0" t="n">
        <v>0</v>
      </c>
      <c r="DS162" s="0" t="n">
        <v>0</v>
      </c>
      <c r="DT162" s="0" t="n">
        <v>0</v>
      </c>
      <c r="DU162" s="0" t="n">
        <v>0</v>
      </c>
      <c r="DV162" s="0" t="n">
        <v>0</v>
      </c>
      <c r="DW162" s="0" t="n">
        <v>0</v>
      </c>
      <c r="DX162" s="0" t="n">
        <v>9</v>
      </c>
      <c r="DY162" s="0" t="n">
        <v>0</v>
      </c>
      <c r="DZ162" s="0" t="n">
        <v>0</v>
      </c>
      <c r="EA162" s="0" t="n">
        <v>4</v>
      </c>
      <c r="EB162" s="0" t="n">
        <v>0</v>
      </c>
      <c r="EC162" s="0" t="n">
        <v>0</v>
      </c>
      <c r="ED162" s="0" t="n">
        <v>1</v>
      </c>
      <c r="EE162" s="0" t="n">
        <v>0</v>
      </c>
      <c r="EF162" s="0" t="n">
        <v>3</v>
      </c>
      <c r="EG162" s="0" t="n">
        <v>5</v>
      </c>
      <c r="EH162" s="0" t="n">
        <v>0</v>
      </c>
      <c r="EI162" s="0" t="n">
        <v>2</v>
      </c>
      <c r="EJ162" s="0" t="n">
        <v>0</v>
      </c>
      <c r="EK162" s="0" t="n">
        <v>0</v>
      </c>
      <c r="EL162" s="0" t="n">
        <v>1</v>
      </c>
      <c r="EM162" s="0" t="n">
        <v>0</v>
      </c>
      <c r="EN162" s="0" t="n">
        <v>0</v>
      </c>
      <c r="EO162" s="0" t="n">
        <v>0</v>
      </c>
      <c r="EP162" s="0" t="n">
        <v>0</v>
      </c>
      <c r="EQ162" s="0" t="n">
        <v>0</v>
      </c>
      <c r="ER162" s="0" t="n">
        <v>1</v>
      </c>
      <c r="ES162" s="0" t="n">
        <v>1</v>
      </c>
      <c r="ET162" s="0" t="n">
        <v>3</v>
      </c>
      <c r="EU162" s="0" t="n">
        <v>0</v>
      </c>
      <c r="EV162" s="0" t="n">
        <v>2</v>
      </c>
      <c r="EW162" s="0" t="n">
        <v>2</v>
      </c>
      <c r="EX162" s="0" t="n">
        <v>4</v>
      </c>
      <c r="EY162" s="0" t="n">
        <v>1</v>
      </c>
      <c r="EZ162" s="0" t="n">
        <v>0</v>
      </c>
      <c r="FA162" s="0" t="n">
        <v>1</v>
      </c>
      <c r="FB162" s="0" t="n">
        <v>0</v>
      </c>
      <c r="FC162" s="0" t="n">
        <v>1</v>
      </c>
      <c r="FD162" s="0" t="n">
        <v>5</v>
      </c>
      <c r="FE162" s="0" t="n">
        <v>0</v>
      </c>
      <c r="FF162" s="0" t="n">
        <v>2</v>
      </c>
      <c r="FG162" s="0" t="n">
        <v>1</v>
      </c>
      <c r="FH162" s="0" t="n">
        <v>0</v>
      </c>
      <c r="FI162" s="0" t="n">
        <v>3</v>
      </c>
      <c r="FJ162" s="0" t="n">
        <v>2</v>
      </c>
      <c r="FK162" s="0" t="n">
        <v>1</v>
      </c>
      <c r="FL162" s="0" t="n">
        <v>1</v>
      </c>
      <c r="FM162" s="0" t="n">
        <v>2</v>
      </c>
      <c r="FN162" s="0" t="n">
        <v>0</v>
      </c>
      <c r="FO162" s="0" t="n">
        <v>1</v>
      </c>
      <c r="FP162" s="0" t="n">
        <v>0</v>
      </c>
      <c r="FQ162" s="0" t="n">
        <v>1</v>
      </c>
      <c r="FR162" s="0" t="n">
        <v>2</v>
      </c>
      <c r="FS162" s="0" t="n">
        <v>0</v>
      </c>
      <c r="FT162" s="0" t="n">
        <v>0</v>
      </c>
      <c r="FU162" s="0" t="n">
        <v>2</v>
      </c>
      <c r="FV162" s="0" t="n">
        <v>1</v>
      </c>
      <c r="FW162" s="0" t="n">
        <v>2</v>
      </c>
      <c r="FX162" s="0" t="n">
        <v>1</v>
      </c>
      <c r="FY162" s="0" t="n">
        <v>0</v>
      </c>
      <c r="FZ162" s="0" t="n">
        <v>1</v>
      </c>
      <c r="GA162" s="0" t="n">
        <v>0</v>
      </c>
      <c r="GB162" s="0" t="n">
        <v>5</v>
      </c>
      <c r="GC162" s="0" t="n">
        <v>1</v>
      </c>
      <c r="GD162" s="0" t="n">
        <v>1</v>
      </c>
      <c r="GE162" s="0" t="n">
        <v>0</v>
      </c>
      <c r="GF162" s="0" t="n">
        <v>4</v>
      </c>
      <c r="GG162" s="0" t="n">
        <v>0</v>
      </c>
      <c r="GH162" s="0" t="n">
        <v>2</v>
      </c>
      <c r="GI162" s="0" t="n">
        <v>0</v>
      </c>
      <c r="GJ162" s="0" t="n">
        <v>0</v>
      </c>
      <c r="GK162" s="0" t="n">
        <v>2</v>
      </c>
      <c r="GL162" s="0" t="n">
        <v>1</v>
      </c>
      <c r="GM162" s="0" t="n">
        <v>0</v>
      </c>
      <c r="GN162" s="0" t="n">
        <v>0</v>
      </c>
      <c r="GO162" s="0" t="n">
        <v>3</v>
      </c>
      <c r="GP162" s="0" t="n">
        <v>1</v>
      </c>
      <c r="GQ162" s="0" t="n">
        <v>0</v>
      </c>
    </row>
    <row r="163" customFormat="false" ht="12" hidden="false" customHeight="false" outlineLevel="0" collapsed="false">
      <c r="A163" s="0" t="n">
        <v>2</v>
      </c>
      <c r="B163" s="0" t="n">
        <v>0</v>
      </c>
      <c r="C163" s="0" t="n">
        <v>0</v>
      </c>
      <c r="D163" s="0" t="n">
        <v>0</v>
      </c>
      <c r="E163" s="0" t="n">
        <v>0</v>
      </c>
      <c r="F163" s="0" t="n">
        <v>1</v>
      </c>
      <c r="G163" s="0" t="n">
        <v>3</v>
      </c>
      <c r="H163" s="0" t="n">
        <v>0</v>
      </c>
      <c r="I163" s="0" t="n">
        <v>1</v>
      </c>
      <c r="J163" s="0" t="n">
        <v>0</v>
      </c>
      <c r="K163" s="0" t="n">
        <v>1</v>
      </c>
      <c r="L163" s="0" t="n">
        <v>1</v>
      </c>
      <c r="M163" s="0" t="n">
        <v>0</v>
      </c>
      <c r="N163" s="0" t="n">
        <v>1</v>
      </c>
      <c r="O163" s="0" t="n">
        <v>0</v>
      </c>
      <c r="P163" s="0" t="n">
        <v>1</v>
      </c>
      <c r="Q163" s="0" t="n">
        <v>0</v>
      </c>
      <c r="R163" s="0" t="n">
        <v>0</v>
      </c>
      <c r="S163" s="0" t="n">
        <v>0</v>
      </c>
      <c r="T163" s="0" t="n">
        <v>0</v>
      </c>
      <c r="U163" s="0" t="n">
        <v>0</v>
      </c>
      <c r="V163" s="0" t="n">
        <v>0</v>
      </c>
      <c r="W163" s="0" t="n">
        <v>1</v>
      </c>
      <c r="X163" s="0" t="n">
        <v>0</v>
      </c>
      <c r="Y163" s="0" t="n">
        <v>0</v>
      </c>
      <c r="Z163" s="0" t="n">
        <v>0</v>
      </c>
      <c r="AA163" s="0" t="n">
        <v>0</v>
      </c>
      <c r="AB163" s="0" t="n">
        <v>0</v>
      </c>
      <c r="AC163" s="0" t="n">
        <v>0</v>
      </c>
      <c r="AD163" s="0" t="n">
        <v>1</v>
      </c>
      <c r="AE163" s="0" t="n">
        <v>0</v>
      </c>
      <c r="AF163" s="0" t="n">
        <v>1</v>
      </c>
      <c r="AG163" s="0" t="n">
        <v>0</v>
      </c>
      <c r="AH163" s="0" t="n">
        <v>1</v>
      </c>
      <c r="AI163" s="0" t="n">
        <v>0</v>
      </c>
      <c r="AJ163" s="0" t="n">
        <v>3</v>
      </c>
      <c r="AK163" s="0" t="n">
        <v>0</v>
      </c>
      <c r="AL163" s="0" t="n">
        <v>2</v>
      </c>
      <c r="AM163" s="0" t="n">
        <v>1</v>
      </c>
      <c r="AN163" s="0" t="n">
        <v>2</v>
      </c>
      <c r="AO163" s="0" t="n">
        <v>0</v>
      </c>
      <c r="AP163" s="0" t="n">
        <v>1</v>
      </c>
      <c r="AQ163" s="0" t="n">
        <v>1</v>
      </c>
      <c r="AR163" s="0" t="n">
        <v>0</v>
      </c>
      <c r="AS163" s="0" t="n">
        <v>0</v>
      </c>
      <c r="AT163" s="0" t="n">
        <v>0</v>
      </c>
      <c r="AU163" s="0" t="n">
        <v>0</v>
      </c>
      <c r="AV163" s="0" t="n">
        <v>0</v>
      </c>
      <c r="AW163" s="0" t="n">
        <v>0</v>
      </c>
      <c r="AX163" s="0" t="n">
        <v>1</v>
      </c>
      <c r="AY163" s="0" t="n">
        <v>1</v>
      </c>
      <c r="AZ163" s="0" t="n">
        <v>1</v>
      </c>
      <c r="BA163" s="0" t="n">
        <v>0</v>
      </c>
      <c r="BB163" s="0" t="n">
        <v>0</v>
      </c>
      <c r="BC163" s="0" t="n">
        <v>1</v>
      </c>
      <c r="BD163" s="0" t="n">
        <v>0</v>
      </c>
      <c r="BE163" s="0" t="n">
        <v>1</v>
      </c>
      <c r="BF163" s="0" t="n">
        <v>1</v>
      </c>
      <c r="BG163" s="0" t="n">
        <v>0</v>
      </c>
      <c r="BH163" s="0" t="n">
        <v>1</v>
      </c>
      <c r="BI163" s="0" t="n">
        <v>2</v>
      </c>
      <c r="BJ163" s="0" t="n">
        <v>2</v>
      </c>
      <c r="BK163" s="0" t="n">
        <v>1</v>
      </c>
      <c r="BL163" s="0" t="n">
        <v>0</v>
      </c>
      <c r="BM163" s="0" t="n">
        <v>2</v>
      </c>
      <c r="BN163" s="0" t="n">
        <v>0</v>
      </c>
      <c r="BO163" s="0" t="n">
        <v>0</v>
      </c>
      <c r="BP163" s="0" t="n">
        <v>2</v>
      </c>
      <c r="BQ163" s="0" t="n">
        <v>0</v>
      </c>
      <c r="BR163" s="0" t="n">
        <v>6</v>
      </c>
      <c r="BS163" s="0" t="n">
        <v>0</v>
      </c>
      <c r="BT163" s="0" t="n">
        <v>1</v>
      </c>
      <c r="BU163" s="0" t="n">
        <v>0</v>
      </c>
      <c r="BV163" s="0" t="n">
        <v>1</v>
      </c>
      <c r="BW163" s="0" t="n">
        <v>1</v>
      </c>
      <c r="BX163" s="0" t="n">
        <v>2</v>
      </c>
      <c r="BY163" s="0" t="n">
        <v>2</v>
      </c>
      <c r="BZ163" s="0" t="n">
        <v>0</v>
      </c>
      <c r="CA163" s="0" t="n">
        <v>4</v>
      </c>
      <c r="CB163" s="0" t="n">
        <v>1</v>
      </c>
      <c r="CC163" s="0" t="n">
        <v>0</v>
      </c>
      <c r="CD163" s="0" t="n">
        <v>1</v>
      </c>
      <c r="CE163" s="0" t="n">
        <v>4</v>
      </c>
      <c r="CF163" s="0" t="n">
        <v>2</v>
      </c>
      <c r="CG163" s="0" t="n">
        <v>0</v>
      </c>
      <c r="CH163" s="0" t="n">
        <v>1</v>
      </c>
      <c r="CI163" s="0" t="n">
        <v>0</v>
      </c>
      <c r="CJ163" s="0" t="n">
        <v>0</v>
      </c>
      <c r="CK163" s="0" t="n">
        <v>1</v>
      </c>
      <c r="CL163" s="0" t="n">
        <v>0</v>
      </c>
      <c r="CM163" s="0" t="n">
        <v>0</v>
      </c>
      <c r="CN163" s="0" t="n">
        <v>1</v>
      </c>
      <c r="CO163" s="0" t="n">
        <v>2</v>
      </c>
      <c r="CP163" s="0" t="n">
        <v>1</v>
      </c>
      <c r="CQ163" s="0" t="n">
        <v>1</v>
      </c>
      <c r="CR163" s="0" t="n">
        <v>1</v>
      </c>
      <c r="CS163" s="0" t="n">
        <v>0</v>
      </c>
      <c r="CT163" s="0" t="n">
        <v>0</v>
      </c>
      <c r="CU163" s="0" t="n">
        <v>5</v>
      </c>
      <c r="CV163" s="0" t="n">
        <v>0</v>
      </c>
      <c r="CW163" s="0" t="n">
        <v>0</v>
      </c>
      <c r="CX163" s="0" t="n">
        <v>0</v>
      </c>
      <c r="CY163" s="0" t="n">
        <v>0</v>
      </c>
      <c r="CZ163" s="0" t="n">
        <v>0</v>
      </c>
      <c r="DA163" s="0" t="n">
        <v>2</v>
      </c>
      <c r="DB163" s="0" t="n">
        <v>5</v>
      </c>
      <c r="DC163" s="0" t="n">
        <v>0</v>
      </c>
      <c r="DD163" s="0" t="n">
        <v>1</v>
      </c>
      <c r="DE163" s="0" t="n">
        <v>0</v>
      </c>
      <c r="DF163" s="0" t="n">
        <v>2</v>
      </c>
      <c r="DG163" s="0" t="n">
        <v>0</v>
      </c>
      <c r="DH163" s="0" t="n">
        <v>0</v>
      </c>
      <c r="DI163" s="0" t="n">
        <v>0</v>
      </c>
      <c r="DJ163" s="0" t="n">
        <v>0</v>
      </c>
      <c r="DK163" s="0" t="n">
        <v>1</v>
      </c>
      <c r="DL163" s="0" t="n">
        <v>1</v>
      </c>
      <c r="DM163" s="0" t="n">
        <v>0</v>
      </c>
      <c r="DN163" s="0" t="n">
        <v>0</v>
      </c>
      <c r="DO163" s="0" t="n">
        <v>0</v>
      </c>
      <c r="DP163" s="0" t="n">
        <v>0</v>
      </c>
      <c r="DQ163" s="0" t="n">
        <v>0</v>
      </c>
      <c r="DR163" s="0" t="n">
        <v>0</v>
      </c>
      <c r="DS163" s="0" t="n">
        <v>0</v>
      </c>
      <c r="DT163" s="0" t="n">
        <v>0</v>
      </c>
      <c r="DU163" s="0" t="n">
        <v>0</v>
      </c>
      <c r="DV163" s="0" t="n">
        <v>0</v>
      </c>
      <c r="DW163" s="0" t="n">
        <v>0</v>
      </c>
      <c r="DX163" s="0" t="n">
        <v>0</v>
      </c>
      <c r="DY163" s="0" t="n">
        <v>0</v>
      </c>
      <c r="DZ163" s="0" t="n">
        <v>0</v>
      </c>
      <c r="EA163" s="0" t="n">
        <v>0</v>
      </c>
      <c r="EB163" s="0" t="n">
        <v>1</v>
      </c>
      <c r="EC163" s="0" t="n">
        <v>0</v>
      </c>
      <c r="ED163" s="0" t="n">
        <v>1</v>
      </c>
      <c r="EE163" s="0" t="n">
        <v>0</v>
      </c>
      <c r="EF163" s="0" t="n">
        <v>0</v>
      </c>
      <c r="EG163" s="0" t="n">
        <v>1</v>
      </c>
      <c r="EH163" s="0" t="n">
        <v>0</v>
      </c>
      <c r="EI163" s="0" t="n">
        <v>1</v>
      </c>
      <c r="EJ163" s="0" t="n">
        <v>0</v>
      </c>
      <c r="EK163" s="0" t="n">
        <v>2</v>
      </c>
      <c r="EL163" s="0" t="n">
        <v>1</v>
      </c>
      <c r="EM163" s="0" t="n">
        <v>0</v>
      </c>
      <c r="EN163" s="0" t="n">
        <v>0</v>
      </c>
      <c r="EO163" s="0" t="n">
        <v>0</v>
      </c>
      <c r="EP163" s="0" t="n">
        <v>0</v>
      </c>
      <c r="EQ163" s="0" t="n">
        <v>0</v>
      </c>
      <c r="ER163" s="0" t="n">
        <v>0</v>
      </c>
      <c r="ES163" s="0" t="n">
        <v>0</v>
      </c>
      <c r="ET163" s="0" t="n">
        <v>0</v>
      </c>
      <c r="EU163" s="0" t="n">
        <v>0</v>
      </c>
      <c r="EV163" s="0" t="n">
        <v>0</v>
      </c>
      <c r="EW163" s="0" t="n">
        <v>2</v>
      </c>
      <c r="EX163" s="0" t="n">
        <v>1</v>
      </c>
      <c r="EY163" s="0" t="n">
        <v>1</v>
      </c>
      <c r="EZ163" s="0" t="n">
        <v>0</v>
      </c>
      <c r="FA163" s="0" t="n">
        <v>1</v>
      </c>
      <c r="FB163" s="0" t="n">
        <v>6</v>
      </c>
      <c r="FC163" s="0" t="n">
        <v>0</v>
      </c>
      <c r="FD163" s="0" t="n">
        <v>2</v>
      </c>
      <c r="FE163" s="0" t="n">
        <v>0</v>
      </c>
      <c r="FF163" s="0" t="n">
        <v>0</v>
      </c>
      <c r="FG163" s="0" t="n">
        <v>1</v>
      </c>
      <c r="FH163" s="0" t="n">
        <v>2</v>
      </c>
      <c r="FI163" s="0" t="n">
        <v>0</v>
      </c>
      <c r="FJ163" s="0" t="n">
        <v>2</v>
      </c>
      <c r="FK163" s="0" t="n">
        <v>0</v>
      </c>
      <c r="FL163" s="0" t="n">
        <v>3</v>
      </c>
      <c r="FM163" s="0" t="n">
        <v>0</v>
      </c>
      <c r="FN163" s="0" t="n">
        <v>0</v>
      </c>
      <c r="FO163" s="0" t="n">
        <v>1</v>
      </c>
      <c r="FP163" s="0" t="n">
        <v>0</v>
      </c>
      <c r="FQ163" s="0" t="n">
        <v>0</v>
      </c>
      <c r="FR163" s="0" t="n">
        <v>1</v>
      </c>
      <c r="FS163" s="0" t="n">
        <v>0</v>
      </c>
      <c r="FT163" s="0" t="n">
        <v>0</v>
      </c>
      <c r="FU163" s="0" t="n">
        <v>1</v>
      </c>
      <c r="FV163" s="0" t="n">
        <v>1</v>
      </c>
      <c r="FW163" s="0" t="n">
        <v>4</v>
      </c>
      <c r="FX163" s="0" t="n">
        <v>1</v>
      </c>
      <c r="FY163" s="0" t="n">
        <v>4</v>
      </c>
      <c r="FZ163" s="0" t="n">
        <v>1</v>
      </c>
      <c r="GA163" s="0" t="n">
        <v>1</v>
      </c>
      <c r="GB163" s="0" t="n">
        <v>1</v>
      </c>
      <c r="GC163" s="0" t="n">
        <v>1</v>
      </c>
      <c r="GD163" s="0" t="n">
        <v>1</v>
      </c>
      <c r="GE163" s="0" t="n">
        <v>1</v>
      </c>
      <c r="GF163" s="0" t="n">
        <v>1</v>
      </c>
      <c r="GG163" s="0" t="n">
        <v>0</v>
      </c>
      <c r="GH163" s="0" t="n">
        <v>0</v>
      </c>
      <c r="GI163" s="0" t="n">
        <v>0</v>
      </c>
      <c r="GJ163" s="0" t="n">
        <v>1</v>
      </c>
      <c r="GK163" s="0" t="n">
        <v>0</v>
      </c>
      <c r="GL163" s="0" t="n">
        <v>1</v>
      </c>
      <c r="GM163" s="0" t="n">
        <v>3</v>
      </c>
      <c r="GN163" s="0" t="n">
        <v>0</v>
      </c>
      <c r="GO163" s="0" t="n">
        <v>0</v>
      </c>
      <c r="GP163" s="0" t="n">
        <v>2</v>
      </c>
      <c r="GQ163" s="0" t="n">
        <v>0</v>
      </c>
    </row>
    <row r="164" customFormat="false" ht="12" hidden="false" customHeight="false" outlineLevel="0" collapsed="false">
      <c r="A164" s="0" t="n">
        <v>5</v>
      </c>
      <c r="B164" s="0" t="n">
        <v>0</v>
      </c>
      <c r="C164" s="0" t="n">
        <v>0</v>
      </c>
      <c r="D164" s="0" t="n">
        <v>0</v>
      </c>
      <c r="E164" s="0" t="n">
        <v>0</v>
      </c>
      <c r="F164" s="0" t="n">
        <v>1</v>
      </c>
      <c r="G164" s="0" t="n">
        <v>0</v>
      </c>
      <c r="H164" s="0" t="n">
        <v>0</v>
      </c>
      <c r="I164" s="0" t="n">
        <v>3</v>
      </c>
      <c r="J164" s="0" t="n">
        <v>0</v>
      </c>
      <c r="K164" s="0" t="n">
        <v>1</v>
      </c>
      <c r="L164" s="0" t="n">
        <v>0</v>
      </c>
      <c r="M164" s="0" t="n">
        <v>0</v>
      </c>
      <c r="N164" s="0" t="n">
        <v>2</v>
      </c>
      <c r="O164" s="0" t="n">
        <v>0</v>
      </c>
      <c r="P164" s="0" t="n">
        <v>2</v>
      </c>
      <c r="Q164" s="0" t="n">
        <v>0</v>
      </c>
      <c r="R164" s="0" t="n">
        <v>1</v>
      </c>
      <c r="S164" s="0" t="n">
        <v>0</v>
      </c>
      <c r="T164" s="0" t="n">
        <v>0</v>
      </c>
      <c r="U164" s="0" t="n">
        <v>0</v>
      </c>
      <c r="V164" s="0" t="n">
        <v>0</v>
      </c>
      <c r="W164" s="0" t="n">
        <v>3</v>
      </c>
      <c r="X164" s="0" t="n">
        <v>0</v>
      </c>
      <c r="Y164" s="0" t="n">
        <v>0</v>
      </c>
      <c r="Z164" s="0" t="n">
        <v>0</v>
      </c>
      <c r="AA164" s="0" t="n">
        <v>1</v>
      </c>
      <c r="AB164" s="0" t="n">
        <v>0</v>
      </c>
      <c r="AC164" s="0" t="n">
        <v>0</v>
      </c>
      <c r="AD164" s="0" t="n">
        <v>0</v>
      </c>
      <c r="AE164" s="0" t="n">
        <v>5</v>
      </c>
      <c r="AF164" s="0" t="n">
        <v>1</v>
      </c>
      <c r="AG164" s="0" t="n">
        <v>0</v>
      </c>
      <c r="AH164" s="0" t="n">
        <v>0</v>
      </c>
      <c r="AI164" s="0" t="n">
        <v>0</v>
      </c>
      <c r="AJ164" s="0" t="n">
        <v>0</v>
      </c>
      <c r="AK164" s="0" t="n">
        <v>0</v>
      </c>
      <c r="AL164" s="0" t="n">
        <v>0</v>
      </c>
      <c r="AM164" s="0" t="n">
        <v>1</v>
      </c>
      <c r="AN164" s="0" t="n">
        <v>2</v>
      </c>
      <c r="AO164" s="0" t="n">
        <v>1</v>
      </c>
      <c r="AP164" s="0" t="n">
        <v>0</v>
      </c>
      <c r="AQ164" s="0" t="n">
        <v>1</v>
      </c>
      <c r="AR164" s="0" t="n">
        <v>0</v>
      </c>
      <c r="AS164" s="0" t="n">
        <v>0</v>
      </c>
      <c r="AT164" s="0" t="n">
        <v>0</v>
      </c>
      <c r="AU164" s="0" t="n">
        <v>0</v>
      </c>
      <c r="AV164" s="0" t="n">
        <v>0</v>
      </c>
      <c r="AW164" s="0" t="n">
        <v>0</v>
      </c>
      <c r="AX164" s="0" t="n">
        <v>1</v>
      </c>
      <c r="AY164" s="0" t="n">
        <v>0</v>
      </c>
      <c r="AZ164" s="0" t="n">
        <v>1</v>
      </c>
      <c r="BA164" s="0" t="n">
        <v>0</v>
      </c>
      <c r="BB164" s="0" t="n">
        <v>0</v>
      </c>
      <c r="BC164" s="0" t="n">
        <v>0</v>
      </c>
      <c r="BD164" s="0" t="n">
        <v>0</v>
      </c>
      <c r="BE164" s="0" t="n">
        <v>4</v>
      </c>
      <c r="BF164" s="0" t="n">
        <v>0</v>
      </c>
      <c r="BG164" s="0" t="n">
        <v>1</v>
      </c>
      <c r="BH164" s="0" t="n">
        <v>0</v>
      </c>
      <c r="BI164" s="0" t="n">
        <v>2</v>
      </c>
      <c r="BJ164" s="0" t="n">
        <v>2</v>
      </c>
      <c r="BK164" s="0" t="n">
        <v>2</v>
      </c>
      <c r="BL164" s="0" t="n">
        <v>0</v>
      </c>
      <c r="BM164" s="0" t="n">
        <v>2</v>
      </c>
      <c r="BN164" s="0" t="n">
        <v>0</v>
      </c>
      <c r="BO164" s="0" t="n">
        <v>1</v>
      </c>
      <c r="BP164" s="0" t="n">
        <v>3</v>
      </c>
      <c r="BQ164" s="0" t="n">
        <v>1</v>
      </c>
      <c r="BR164" s="0" t="n">
        <v>5</v>
      </c>
      <c r="BS164" s="0" t="n">
        <v>0</v>
      </c>
      <c r="BT164" s="0" t="n">
        <v>0</v>
      </c>
      <c r="BU164" s="0" t="n">
        <v>0</v>
      </c>
      <c r="BV164" s="0" t="n">
        <v>0</v>
      </c>
      <c r="BW164" s="0" t="n">
        <v>0</v>
      </c>
      <c r="BX164" s="0" t="n">
        <v>3</v>
      </c>
      <c r="BY164" s="0" t="n">
        <v>3</v>
      </c>
      <c r="BZ164" s="0" t="n">
        <v>2</v>
      </c>
      <c r="CA164" s="0" t="n">
        <v>1</v>
      </c>
      <c r="CB164" s="0" t="n">
        <v>1</v>
      </c>
      <c r="CC164" s="0" t="n">
        <v>0</v>
      </c>
      <c r="CD164" s="0" t="n">
        <v>1</v>
      </c>
      <c r="CE164" s="0" t="n">
        <v>2</v>
      </c>
      <c r="CF164" s="0" t="n">
        <v>1</v>
      </c>
      <c r="CG164" s="0" t="n">
        <v>0</v>
      </c>
      <c r="CH164" s="0" t="n">
        <v>1</v>
      </c>
      <c r="CI164" s="0" t="n">
        <v>3</v>
      </c>
      <c r="CJ164" s="0" t="n">
        <v>0</v>
      </c>
      <c r="CK164" s="0" t="n">
        <v>1</v>
      </c>
      <c r="CL164" s="0" t="n">
        <v>0</v>
      </c>
      <c r="CM164" s="0" t="n">
        <v>0</v>
      </c>
      <c r="CN164" s="0" t="n">
        <v>0</v>
      </c>
      <c r="CO164" s="0" t="n">
        <v>1</v>
      </c>
      <c r="CP164" s="0" t="n">
        <v>1</v>
      </c>
      <c r="CQ164" s="0" t="n">
        <v>3</v>
      </c>
      <c r="CR164" s="0" t="n">
        <v>0</v>
      </c>
      <c r="CS164" s="0" t="n">
        <v>1</v>
      </c>
      <c r="CT164" s="0" t="n">
        <v>0</v>
      </c>
      <c r="CU164" s="0" t="n">
        <v>9</v>
      </c>
      <c r="CV164" s="0" t="n">
        <v>0</v>
      </c>
      <c r="CW164" s="0" t="n">
        <v>1</v>
      </c>
      <c r="CX164" s="0" t="n">
        <v>0</v>
      </c>
      <c r="CY164" s="0" t="n">
        <v>1</v>
      </c>
      <c r="CZ164" s="0" t="n">
        <v>0</v>
      </c>
      <c r="DA164" s="0" t="n">
        <v>2</v>
      </c>
      <c r="DB164" s="0" t="n">
        <v>6</v>
      </c>
      <c r="DC164" s="0" t="n">
        <v>4</v>
      </c>
      <c r="DD164" s="0" t="n">
        <v>5</v>
      </c>
      <c r="DE164" s="0" t="n">
        <v>1</v>
      </c>
      <c r="DF164" s="0" t="n">
        <v>3</v>
      </c>
      <c r="DG164" s="0" t="n">
        <v>1</v>
      </c>
      <c r="DH164" s="0" t="n">
        <v>0</v>
      </c>
      <c r="DI164" s="0" t="n">
        <v>0</v>
      </c>
      <c r="DJ164" s="0" t="n">
        <v>0</v>
      </c>
      <c r="DK164" s="0" t="n">
        <v>9</v>
      </c>
      <c r="DL164" s="0" t="n">
        <v>2</v>
      </c>
      <c r="DM164" s="0" t="n">
        <v>0</v>
      </c>
      <c r="DN164" s="0" t="n">
        <v>0</v>
      </c>
      <c r="DO164" s="0" t="n">
        <v>1</v>
      </c>
      <c r="DP164" s="0" t="n">
        <v>2</v>
      </c>
      <c r="DQ164" s="0" t="n">
        <v>0</v>
      </c>
      <c r="DR164" s="0" t="n">
        <v>0</v>
      </c>
      <c r="DS164" s="0" t="n">
        <v>0</v>
      </c>
      <c r="DT164" s="0" t="n">
        <v>0</v>
      </c>
      <c r="DU164" s="0" t="n">
        <v>0</v>
      </c>
      <c r="DV164" s="0" t="n">
        <v>0</v>
      </c>
      <c r="DW164" s="0" t="n">
        <v>0</v>
      </c>
      <c r="DX164" s="0" t="n">
        <v>0</v>
      </c>
      <c r="DY164" s="0" t="n">
        <v>0</v>
      </c>
      <c r="DZ164" s="0" t="n">
        <v>0</v>
      </c>
      <c r="EA164" s="0" t="n">
        <v>1</v>
      </c>
      <c r="EB164" s="0" t="n">
        <v>0</v>
      </c>
      <c r="EC164" s="0" t="n">
        <v>0</v>
      </c>
      <c r="ED164" s="0" t="n">
        <v>0</v>
      </c>
      <c r="EE164" s="0" t="n">
        <v>0</v>
      </c>
      <c r="EF164" s="0" t="n">
        <v>0</v>
      </c>
      <c r="EG164" s="0" t="n">
        <v>1</v>
      </c>
      <c r="EH164" s="0" t="n">
        <v>0</v>
      </c>
      <c r="EI164" s="0" t="n">
        <v>1</v>
      </c>
      <c r="EJ164" s="0" t="n">
        <v>0</v>
      </c>
      <c r="EK164" s="0" t="n">
        <v>0</v>
      </c>
      <c r="EL164" s="0" t="n">
        <v>0</v>
      </c>
      <c r="EM164" s="0" t="n">
        <v>0</v>
      </c>
      <c r="EN164" s="0" t="n">
        <v>0</v>
      </c>
      <c r="EO164" s="0" t="n">
        <v>0</v>
      </c>
      <c r="EP164" s="0" t="n">
        <v>0</v>
      </c>
      <c r="EQ164" s="0" t="n">
        <v>2</v>
      </c>
      <c r="ER164" s="0" t="n">
        <v>0</v>
      </c>
      <c r="ES164" s="0" t="n">
        <v>7</v>
      </c>
      <c r="ET164" s="0" t="n">
        <v>0</v>
      </c>
      <c r="EU164" s="0" t="n">
        <v>0</v>
      </c>
      <c r="EV164" s="0" t="n">
        <v>0</v>
      </c>
      <c r="EW164" s="0" t="n">
        <v>0</v>
      </c>
      <c r="EX164" s="0" t="n">
        <v>1</v>
      </c>
      <c r="EY164" s="0" t="n">
        <v>1</v>
      </c>
      <c r="EZ164" s="0" t="n">
        <v>0</v>
      </c>
      <c r="FA164" s="0" t="n">
        <v>0</v>
      </c>
      <c r="FB164" s="0" t="n">
        <v>0</v>
      </c>
      <c r="FC164" s="0" t="n">
        <v>5</v>
      </c>
      <c r="FD164" s="0" t="n">
        <v>2</v>
      </c>
      <c r="FE164" s="0" t="n">
        <v>0</v>
      </c>
      <c r="FF164" s="0" t="n">
        <v>3</v>
      </c>
      <c r="FG164" s="0" t="n">
        <v>0</v>
      </c>
      <c r="FH164" s="0" t="n">
        <v>0</v>
      </c>
      <c r="FI164" s="0" t="n">
        <v>0</v>
      </c>
      <c r="FJ164" s="0" t="n">
        <v>2</v>
      </c>
      <c r="FK164" s="0" t="n">
        <v>1</v>
      </c>
      <c r="FL164" s="0" t="n">
        <v>0</v>
      </c>
      <c r="FM164" s="0" t="n">
        <v>0</v>
      </c>
      <c r="FN164" s="0" t="n">
        <v>0</v>
      </c>
      <c r="FO164" s="0" t="n">
        <v>0</v>
      </c>
      <c r="FP164" s="0" t="n">
        <v>0</v>
      </c>
      <c r="FQ164" s="0" t="n">
        <v>4</v>
      </c>
      <c r="FR164" s="0" t="n">
        <v>0</v>
      </c>
      <c r="FS164" s="0" t="n">
        <v>0</v>
      </c>
      <c r="FT164" s="0" t="n">
        <v>0</v>
      </c>
      <c r="FU164" s="0" t="n">
        <v>0</v>
      </c>
      <c r="FV164" s="0" t="n">
        <v>1</v>
      </c>
      <c r="FW164" s="0" t="n">
        <v>0</v>
      </c>
      <c r="FX164" s="0" t="n">
        <v>0</v>
      </c>
      <c r="FY164" s="0" t="n">
        <v>3</v>
      </c>
      <c r="FZ164" s="0" t="n">
        <v>2</v>
      </c>
      <c r="GA164" s="0" t="n">
        <v>0</v>
      </c>
      <c r="GB164" s="0" t="n">
        <v>1</v>
      </c>
      <c r="GC164" s="0" t="n">
        <v>1</v>
      </c>
      <c r="GD164" s="0" t="n">
        <v>0</v>
      </c>
      <c r="GE164" s="0" t="n">
        <v>0</v>
      </c>
      <c r="GF164" s="0" t="n">
        <v>3</v>
      </c>
      <c r="GG164" s="0" t="n">
        <v>0</v>
      </c>
      <c r="GH164" s="0" t="n">
        <v>0</v>
      </c>
      <c r="GI164" s="0" t="n">
        <v>0</v>
      </c>
      <c r="GJ164" s="0" t="n">
        <v>0</v>
      </c>
      <c r="GK164" s="0" t="n">
        <v>0</v>
      </c>
      <c r="GL164" s="0" t="n">
        <v>1</v>
      </c>
      <c r="GM164" s="0" t="n">
        <v>1</v>
      </c>
      <c r="GN164" s="0" t="n">
        <v>0</v>
      </c>
      <c r="GO164" s="0" t="n">
        <v>0</v>
      </c>
      <c r="GP164" s="0" t="n">
        <v>0</v>
      </c>
      <c r="GQ164" s="0" t="n">
        <v>1</v>
      </c>
    </row>
    <row r="165" customFormat="false" ht="12" hidden="false" customHeight="false" outlineLevel="0" collapsed="false">
      <c r="A165" s="0" t="n">
        <v>0</v>
      </c>
      <c r="B165" s="0" t="n">
        <v>0</v>
      </c>
      <c r="C165" s="0" t="n">
        <v>0</v>
      </c>
      <c r="D165" s="0" t="n">
        <v>0</v>
      </c>
      <c r="E165" s="0" t="n">
        <v>1</v>
      </c>
      <c r="F165" s="0" t="n">
        <v>0</v>
      </c>
      <c r="G165" s="0" t="n">
        <v>0</v>
      </c>
      <c r="H165" s="0" t="n">
        <v>0</v>
      </c>
      <c r="I165" s="0" t="n">
        <v>0</v>
      </c>
      <c r="J165" s="0" t="n">
        <v>0</v>
      </c>
      <c r="K165" s="0" t="n">
        <v>0</v>
      </c>
      <c r="L165" s="0" t="n">
        <v>0</v>
      </c>
      <c r="M165" s="0" t="n">
        <v>0</v>
      </c>
      <c r="N165" s="0" t="n">
        <v>4</v>
      </c>
      <c r="O165" s="0" t="n">
        <v>0</v>
      </c>
      <c r="P165" s="0" t="n">
        <v>0</v>
      </c>
      <c r="Q165" s="0" t="n">
        <v>0</v>
      </c>
      <c r="R165" s="0" t="n">
        <v>1</v>
      </c>
      <c r="S165" s="0" t="n">
        <v>0</v>
      </c>
      <c r="T165" s="0" t="n">
        <v>0</v>
      </c>
      <c r="U165" s="0" t="n">
        <v>0</v>
      </c>
      <c r="V165" s="0" t="n">
        <v>0</v>
      </c>
      <c r="W165" s="0" t="n">
        <v>1</v>
      </c>
      <c r="X165" s="0" t="n">
        <v>0</v>
      </c>
      <c r="Y165" s="0" t="n">
        <v>0</v>
      </c>
      <c r="Z165" s="0" t="n">
        <v>0</v>
      </c>
      <c r="AA165" s="0" t="n">
        <v>0</v>
      </c>
      <c r="AB165" s="0" t="n">
        <v>0</v>
      </c>
      <c r="AC165" s="0" t="n">
        <v>0</v>
      </c>
      <c r="AD165" s="0" t="n">
        <v>0</v>
      </c>
      <c r="AE165" s="0" t="n">
        <v>0</v>
      </c>
      <c r="AF165" s="0" t="n">
        <v>0</v>
      </c>
      <c r="AG165" s="0" t="n">
        <v>0</v>
      </c>
      <c r="AH165" s="0" t="n">
        <v>0</v>
      </c>
      <c r="AI165" s="0" t="n">
        <v>0</v>
      </c>
      <c r="AJ165" s="0" t="n">
        <v>0</v>
      </c>
      <c r="AK165" s="0" t="n">
        <v>0</v>
      </c>
      <c r="AL165" s="0" t="n">
        <v>0</v>
      </c>
      <c r="AM165" s="0" t="n">
        <v>1</v>
      </c>
      <c r="AN165" s="0" t="n">
        <v>2</v>
      </c>
      <c r="AO165" s="0" t="n">
        <v>2</v>
      </c>
      <c r="AP165" s="0" t="n">
        <v>0</v>
      </c>
      <c r="AQ165" s="0" t="n">
        <v>1</v>
      </c>
      <c r="AR165" s="0" t="n">
        <v>0</v>
      </c>
      <c r="AS165" s="0" t="n">
        <v>0</v>
      </c>
      <c r="AT165" s="0" t="n">
        <v>0</v>
      </c>
      <c r="AU165" s="0" t="n">
        <v>0</v>
      </c>
      <c r="AV165" s="0" t="n">
        <v>0</v>
      </c>
      <c r="AW165" s="0" t="n">
        <v>0</v>
      </c>
      <c r="AX165" s="0" t="n">
        <v>1</v>
      </c>
      <c r="AY165" s="0" t="n">
        <v>0</v>
      </c>
      <c r="AZ165" s="0" t="n">
        <v>0</v>
      </c>
      <c r="BA165" s="0" t="n">
        <v>1</v>
      </c>
      <c r="BB165" s="0" t="n">
        <v>0</v>
      </c>
      <c r="BC165" s="0" t="n">
        <v>0</v>
      </c>
      <c r="BD165" s="0" t="n">
        <v>1</v>
      </c>
      <c r="BE165" s="0" t="n">
        <v>0</v>
      </c>
      <c r="BF165" s="0" t="n">
        <v>0</v>
      </c>
      <c r="BG165" s="0" t="n">
        <v>0</v>
      </c>
      <c r="BH165" s="0" t="n">
        <v>0</v>
      </c>
      <c r="BI165" s="0" t="n">
        <v>3</v>
      </c>
      <c r="BJ165" s="0" t="n">
        <v>2</v>
      </c>
      <c r="BK165" s="0" t="n">
        <v>5</v>
      </c>
      <c r="BL165" s="0" t="n">
        <v>1</v>
      </c>
      <c r="BM165" s="0" t="n">
        <v>0</v>
      </c>
      <c r="BN165" s="0" t="n">
        <v>0</v>
      </c>
      <c r="BO165" s="0" t="n">
        <v>1</v>
      </c>
      <c r="BP165" s="0" t="n">
        <v>1</v>
      </c>
      <c r="BQ165" s="0" t="n">
        <v>0</v>
      </c>
      <c r="BR165" s="0" t="n">
        <v>2</v>
      </c>
      <c r="BS165" s="0" t="n">
        <v>0</v>
      </c>
      <c r="BT165" s="0" t="n">
        <v>2</v>
      </c>
      <c r="BU165" s="0" t="n">
        <v>0</v>
      </c>
      <c r="BV165" s="0" t="n">
        <v>1</v>
      </c>
      <c r="BW165" s="0" t="n">
        <v>0</v>
      </c>
      <c r="BX165" s="0" t="n">
        <v>0</v>
      </c>
      <c r="BY165" s="0" t="n">
        <v>1</v>
      </c>
      <c r="BZ165" s="0" t="n">
        <v>0</v>
      </c>
      <c r="CA165" s="0" t="n">
        <v>0</v>
      </c>
      <c r="CB165" s="0" t="n">
        <v>0</v>
      </c>
      <c r="CC165" s="0" t="n">
        <v>0</v>
      </c>
      <c r="CD165" s="0" t="n">
        <v>3</v>
      </c>
      <c r="CE165" s="0" t="n">
        <v>3</v>
      </c>
      <c r="CF165" s="0" t="n">
        <v>1</v>
      </c>
      <c r="CG165" s="0" t="n">
        <v>0</v>
      </c>
      <c r="CH165" s="0" t="n">
        <v>2</v>
      </c>
      <c r="CI165" s="0" t="n">
        <v>0</v>
      </c>
      <c r="CJ165" s="0" t="n">
        <v>0</v>
      </c>
      <c r="CK165" s="0" t="n">
        <v>0</v>
      </c>
      <c r="CL165" s="0" t="n">
        <v>0</v>
      </c>
      <c r="CM165" s="0" t="n">
        <v>2</v>
      </c>
      <c r="CN165" s="0" t="n">
        <v>0</v>
      </c>
      <c r="CO165" s="0" t="n">
        <v>1</v>
      </c>
      <c r="CP165" s="0" t="n">
        <v>2</v>
      </c>
      <c r="CQ165" s="0" t="n">
        <v>0</v>
      </c>
      <c r="CR165" s="0" t="n">
        <v>0</v>
      </c>
      <c r="CS165" s="0" t="n">
        <v>2</v>
      </c>
      <c r="CT165" s="0" t="n">
        <v>0</v>
      </c>
      <c r="CU165" s="0" t="n">
        <v>0</v>
      </c>
      <c r="CV165" s="0" t="n">
        <v>1</v>
      </c>
      <c r="CW165" s="0" t="n">
        <v>1</v>
      </c>
      <c r="CX165" s="0" t="n">
        <v>2</v>
      </c>
      <c r="CY165" s="0" t="n">
        <v>0</v>
      </c>
      <c r="CZ165" s="0" t="n">
        <v>0</v>
      </c>
      <c r="DA165" s="0" t="n">
        <v>1</v>
      </c>
      <c r="DB165" s="0" t="n">
        <v>0</v>
      </c>
      <c r="DC165" s="0" t="n">
        <v>0</v>
      </c>
      <c r="DD165" s="0" t="n">
        <v>0</v>
      </c>
      <c r="DE165" s="0" t="n">
        <v>0</v>
      </c>
      <c r="DF165" s="0" t="n">
        <v>0</v>
      </c>
      <c r="DG165" s="0" t="n">
        <v>0</v>
      </c>
      <c r="DH165" s="0" t="n">
        <v>0</v>
      </c>
      <c r="DI165" s="0" t="n">
        <v>0</v>
      </c>
      <c r="DJ165" s="0" t="n">
        <v>0</v>
      </c>
      <c r="DK165" s="0" t="n">
        <v>0</v>
      </c>
      <c r="DL165" s="0" t="n">
        <v>1</v>
      </c>
      <c r="DM165" s="0" t="n">
        <v>0</v>
      </c>
      <c r="DN165" s="0" t="n">
        <v>0</v>
      </c>
      <c r="DO165" s="0" t="n">
        <v>0</v>
      </c>
      <c r="DP165" s="0" t="n">
        <v>0</v>
      </c>
      <c r="DQ165" s="0" t="n">
        <v>0</v>
      </c>
      <c r="DR165" s="0" t="n">
        <v>0</v>
      </c>
      <c r="DS165" s="0" t="n">
        <v>0</v>
      </c>
      <c r="DT165" s="0" t="n">
        <v>0</v>
      </c>
      <c r="DU165" s="0" t="n">
        <v>0</v>
      </c>
      <c r="DV165" s="0" t="n">
        <v>2</v>
      </c>
      <c r="DW165" s="0" t="n">
        <v>0</v>
      </c>
      <c r="DX165" s="0" t="n">
        <v>0</v>
      </c>
      <c r="DY165" s="0" t="n">
        <v>0</v>
      </c>
      <c r="DZ165" s="0" t="n">
        <v>0</v>
      </c>
      <c r="EA165" s="0" t="n">
        <v>1</v>
      </c>
      <c r="EB165" s="0" t="n">
        <v>0</v>
      </c>
      <c r="EC165" s="0" t="n">
        <v>0</v>
      </c>
      <c r="ED165" s="0" t="n">
        <v>0</v>
      </c>
      <c r="EE165" s="0" t="n">
        <v>0</v>
      </c>
      <c r="EF165" s="0" t="n">
        <v>0</v>
      </c>
      <c r="EG165" s="0" t="n">
        <v>0</v>
      </c>
      <c r="EH165" s="0" t="n">
        <v>0</v>
      </c>
      <c r="EI165" s="0" t="n">
        <v>0</v>
      </c>
      <c r="EJ165" s="0" t="n">
        <v>0</v>
      </c>
      <c r="EK165" s="0" t="n">
        <v>0</v>
      </c>
      <c r="EL165" s="0" t="n">
        <v>0</v>
      </c>
      <c r="EM165" s="0" t="n">
        <v>0</v>
      </c>
      <c r="EN165" s="0" t="n">
        <v>0</v>
      </c>
      <c r="EO165" s="0" t="n">
        <v>0</v>
      </c>
      <c r="EP165" s="0" t="n">
        <v>0</v>
      </c>
      <c r="EQ165" s="0" t="n">
        <v>0</v>
      </c>
      <c r="ER165" s="0" t="n">
        <v>0</v>
      </c>
      <c r="ES165" s="0" t="n">
        <v>0</v>
      </c>
      <c r="ET165" s="0" t="n">
        <v>0</v>
      </c>
      <c r="EU165" s="0" t="n">
        <v>0</v>
      </c>
      <c r="EV165" s="0" t="n">
        <v>0</v>
      </c>
      <c r="EW165" s="0" t="n">
        <v>0</v>
      </c>
      <c r="EX165" s="0" t="n">
        <v>1</v>
      </c>
      <c r="EY165" s="0" t="n">
        <v>0</v>
      </c>
      <c r="EZ165" s="0" t="n">
        <v>2</v>
      </c>
      <c r="FA165" s="0" t="n">
        <v>1</v>
      </c>
      <c r="FB165" s="0" t="n">
        <v>1</v>
      </c>
      <c r="FC165" s="0" t="n">
        <v>1</v>
      </c>
      <c r="FD165" s="0" t="n">
        <v>2</v>
      </c>
      <c r="FE165" s="0" t="n">
        <v>0</v>
      </c>
      <c r="FF165" s="0" t="n">
        <v>0</v>
      </c>
      <c r="FG165" s="0" t="n">
        <v>0</v>
      </c>
      <c r="FH165" s="0" t="n">
        <v>1</v>
      </c>
      <c r="FI165" s="0" t="n">
        <v>4</v>
      </c>
      <c r="FJ165" s="0" t="n">
        <v>0</v>
      </c>
      <c r="FK165" s="0" t="n">
        <v>1</v>
      </c>
      <c r="FL165" s="0" t="n">
        <v>0</v>
      </c>
      <c r="FM165" s="0" t="n">
        <v>0</v>
      </c>
      <c r="FN165" s="0" t="n">
        <v>1</v>
      </c>
      <c r="FO165" s="0" t="n">
        <v>0</v>
      </c>
      <c r="FP165" s="0" t="n">
        <v>0</v>
      </c>
      <c r="FQ165" s="0" t="n">
        <v>0</v>
      </c>
      <c r="FR165" s="0" t="n">
        <v>1</v>
      </c>
      <c r="FS165" s="0" t="n">
        <v>0</v>
      </c>
      <c r="FT165" s="0" t="n">
        <v>0</v>
      </c>
      <c r="FU165" s="0" t="n">
        <v>1</v>
      </c>
      <c r="FV165" s="0" t="n">
        <v>0</v>
      </c>
      <c r="FW165" s="0" t="n">
        <v>0</v>
      </c>
      <c r="FX165" s="0" t="n">
        <v>0</v>
      </c>
      <c r="FY165" s="0" t="n">
        <v>2</v>
      </c>
      <c r="FZ165" s="0" t="n">
        <v>0</v>
      </c>
      <c r="GA165" s="0" t="n">
        <v>0</v>
      </c>
      <c r="GB165" s="0" t="n">
        <v>1</v>
      </c>
      <c r="GC165" s="0" t="n">
        <v>1</v>
      </c>
      <c r="GD165" s="0" t="n">
        <v>0</v>
      </c>
      <c r="GE165" s="0" t="n">
        <v>1</v>
      </c>
      <c r="GF165" s="0" t="n">
        <v>1</v>
      </c>
      <c r="GG165" s="0" t="n">
        <v>0</v>
      </c>
      <c r="GH165" s="0" t="n">
        <v>1</v>
      </c>
      <c r="GI165" s="0" t="n">
        <v>5</v>
      </c>
      <c r="GJ165" s="0" t="n">
        <v>0</v>
      </c>
      <c r="GK165" s="0" t="n">
        <v>0</v>
      </c>
      <c r="GL165" s="0" t="n">
        <v>1</v>
      </c>
      <c r="GM165" s="0" t="n">
        <v>0</v>
      </c>
      <c r="GN165" s="0" t="n">
        <v>0</v>
      </c>
      <c r="GO165" s="0" t="n">
        <v>0</v>
      </c>
      <c r="GP165" s="0" t="n">
        <v>0</v>
      </c>
      <c r="GQ165" s="0" t="n">
        <v>0</v>
      </c>
    </row>
    <row r="166" customFormat="false" ht="12" hidden="false" customHeight="false" outlineLevel="0" collapsed="false">
      <c r="A166" s="0" t="n">
        <v>7</v>
      </c>
      <c r="B166" s="0" t="n">
        <v>9</v>
      </c>
      <c r="C166" s="0" t="n">
        <v>4</v>
      </c>
      <c r="D166" s="0" t="n">
        <v>3</v>
      </c>
      <c r="E166" s="0" t="n">
        <v>1</v>
      </c>
      <c r="F166" s="0" t="n">
        <v>3</v>
      </c>
      <c r="G166" s="0" t="n">
        <v>3</v>
      </c>
      <c r="H166" s="0" t="n">
        <v>0</v>
      </c>
      <c r="I166" s="0" t="n">
        <v>0</v>
      </c>
      <c r="J166" s="0" t="n">
        <v>6</v>
      </c>
      <c r="K166" s="0" t="n">
        <v>2</v>
      </c>
      <c r="L166" s="0" t="n">
        <v>0</v>
      </c>
      <c r="M166" s="0" t="n">
        <v>2</v>
      </c>
      <c r="N166" s="0" t="n">
        <v>4</v>
      </c>
      <c r="O166" s="0" t="n">
        <v>7</v>
      </c>
      <c r="P166" s="0" t="n">
        <v>6</v>
      </c>
      <c r="Q166" s="0" t="n">
        <v>0</v>
      </c>
      <c r="R166" s="0" t="n">
        <v>1</v>
      </c>
      <c r="S166" s="0" t="n">
        <v>1</v>
      </c>
      <c r="T166" s="0" t="n">
        <v>0</v>
      </c>
      <c r="U166" s="0" t="n">
        <v>0</v>
      </c>
      <c r="V166" s="0" t="n">
        <v>1</v>
      </c>
      <c r="W166" s="0" t="n">
        <v>3</v>
      </c>
      <c r="X166" s="0" t="n">
        <v>0</v>
      </c>
      <c r="Y166" s="0" t="n">
        <v>0</v>
      </c>
      <c r="Z166" s="0" t="n">
        <v>2</v>
      </c>
      <c r="AA166" s="0" t="n">
        <v>0</v>
      </c>
      <c r="AB166" s="0" t="n">
        <v>0</v>
      </c>
      <c r="AC166" s="0" t="n">
        <v>1</v>
      </c>
      <c r="AD166" s="0" t="n">
        <v>1</v>
      </c>
      <c r="AE166" s="0" t="n">
        <v>0</v>
      </c>
      <c r="AF166" s="0" t="n">
        <v>1</v>
      </c>
      <c r="AG166" s="0" t="n">
        <v>2</v>
      </c>
      <c r="AH166" s="0" t="n">
        <v>2</v>
      </c>
      <c r="AI166" s="0" t="n">
        <v>3</v>
      </c>
      <c r="AJ166" s="0" t="n">
        <v>2</v>
      </c>
      <c r="AK166" s="0" t="n">
        <v>1</v>
      </c>
      <c r="AL166" s="0" t="n">
        <v>4</v>
      </c>
      <c r="AM166" s="0" t="n">
        <v>2</v>
      </c>
      <c r="AN166" s="0" t="n">
        <v>5</v>
      </c>
      <c r="AO166" s="0" t="n">
        <v>9</v>
      </c>
      <c r="AP166" s="0" t="n">
        <v>1</v>
      </c>
      <c r="AQ166" s="0" t="n">
        <v>1</v>
      </c>
      <c r="AR166" s="0" t="n">
        <v>8</v>
      </c>
      <c r="AS166" s="0" t="n">
        <v>1</v>
      </c>
      <c r="AT166" s="0" t="n">
        <v>3</v>
      </c>
      <c r="AU166" s="0" t="n">
        <v>1</v>
      </c>
      <c r="AV166" s="0" t="n">
        <v>1</v>
      </c>
      <c r="AW166" s="0" t="n">
        <v>1</v>
      </c>
      <c r="AX166" s="0" t="n">
        <v>1</v>
      </c>
      <c r="AY166" s="0" t="n">
        <v>3</v>
      </c>
      <c r="AZ166" s="0" t="n">
        <v>5</v>
      </c>
      <c r="BA166" s="0" t="n">
        <v>4</v>
      </c>
      <c r="BB166" s="0" t="n">
        <v>5</v>
      </c>
      <c r="BC166" s="0" t="n">
        <v>1</v>
      </c>
      <c r="BD166" s="0" t="n">
        <v>1</v>
      </c>
      <c r="BE166" s="0" t="n">
        <v>3</v>
      </c>
      <c r="BF166" s="0" t="n">
        <v>1</v>
      </c>
      <c r="BG166" s="0" t="n">
        <v>5</v>
      </c>
      <c r="BH166" s="0" t="n">
        <v>3</v>
      </c>
      <c r="BI166" s="0" t="n">
        <v>2</v>
      </c>
      <c r="BJ166" s="0" t="n">
        <v>0</v>
      </c>
      <c r="BK166" s="0" t="n">
        <v>2</v>
      </c>
      <c r="BL166" s="0" t="n">
        <v>0</v>
      </c>
      <c r="BM166" s="0" t="n">
        <v>5</v>
      </c>
      <c r="BN166" s="0" t="n">
        <v>2</v>
      </c>
      <c r="BO166" s="0" t="n">
        <v>3</v>
      </c>
      <c r="BP166" s="0" t="n">
        <v>5</v>
      </c>
      <c r="BQ166" s="0" t="n">
        <v>1</v>
      </c>
      <c r="BR166" s="0" t="n">
        <v>1</v>
      </c>
      <c r="BS166" s="0" t="n">
        <v>3</v>
      </c>
      <c r="BT166" s="0" t="n">
        <v>2</v>
      </c>
      <c r="BU166" s="0" t="n">
        <v>4</v>
      </c>
      <c r="BV166" s="0" t="n">
        <v>1</v>
      </c>
      <c r="BW166" s="0" t="n">
        <v>3</v>
      </c>
      <c r="BX166" s="0" t="n">
        <v>5</v>
      </c>
      <c r="BY166" s="0" t="n">
        <v>5</v>
      </c>
      <c r="BZ166" s="0" t="n">
        <v>4</v>
      </c>
      <c r="CA166" s="0" t="n">
        <v>5</v>
      </c>
      <c r="CB166" s="0" t="n">
        <v>1</v>
      </c>
      <c r="CC166" s="0" t="n">
        <v>2</v>
      </c>
      <c r="CD166" s="0" t="n">
        <v>3</v>
      </c>
      <c r="CE166" s="0" t="n">
        <v>3</v>
      </c>
      <c r="CF166" s="0" t="n">
        <v>1</v>
      </c>
      <c r="CG166" s="0" t="n">
        <v>3</v>
      </c>
      <c r="CH166" s="0" t="n">
        <v>5</v>
      </c>
      <c r="CI166" s="0" t="n">
        <v>2</v>
      </c>
      <c r="CJ166" s="0" t="n">
        <v>2</v>
      </c>
      <c r="CK166" s="0" t="n">
        <v>3</v>
      </c>
      <c r="CL166" s="0" t="n">
        <v>0</v>
      </c>
      <c r="CM166" s="0" t="n">
        <v>1</v>
      </c>
      <c r="CN166" s="0" t="n">
        <v>6</v>
      </c>
      <c r="CO166" s="0" t="n">
        <v>4</v>
      </c>
      <c r="CP166" s="0" t="n">
        <v>1</v>
      </c>
      <c r="CQ166" s="0" t="n">
        <v>5</v>
      </c>
      <c r="CR166" s="0" t="n">
        <v>2</v>
      </c>
      <c r="CS166" s="0" t="n">
        <v>2</v>
      </c>
      <c r="CT166" s="0" t="n">
        <v>1</v>
      </c>
      <c r="CU166" s="0" t="n">
        <v>3</v>
      </c>
      <c r="CV166" s="0" t="n">
        <v>2</v>
      </c>
      <c r="CW166" s="0" t="n">
        <v>7</v>
      </c>
      <c r="CX166" s="0" t="n">
        <v>2</v>
      </c>
      <c r="CY166" s="0" t="n">
        <v>3</v>
      </c>
      <c r="CZ166" s="0" t="n">
        <v>1</v>
      </c>
      <c r="DA166" s="0" t="n">
        <v>6</v>
      </c>
      <c r="DB166" s="0" t="n">
        <v>2</v>
      </c>
      <c r="DC166" s="0" t="n">
        <v>0</v>
      </c>
      <c r="DD166" s="0" t="n">
        <v>0</v>
      </c>
      <c r="DE166" s="0" t="n">
        <v>0</v>
      </c>
      <c r="DF166" s="0" t="n">
        <v>4</v>
      </c>
      <c r="DG166" s="0" t="n">
        <v>1</v>
      </c>
      <c r="DH166" s="0" t="n">
        <v>0</v>
      </c>
      <c r="DI166" s="0" t="n">
        <v>0</v>
      </c>
      <c r="DJ166" s="0" t="n">
        <v>3</v>
      </c>
      <c r="DK166" s="0" t="n">
        <v>0</v>
      </c>
      <c r="DL166" s="0" t="n">
        <v>2</v>
      </c>
      <c r="DM166" s="0" t="n">
        <v>0</v>
      </c>
      <c r="DN166" s="0" t="n">
        <v>0</v>
      </c>
      <c r="DO166" s="0" t="n">
        <v>1</v>
      </c>
      <c r="DP166" s="0" t="n">
        <v>0</v>
      </c>
      <c r="DQ166" s="0" t="n">
        <v>5</v>
      </c>
      <c r="DR166" s="0" t="n">
        <v>0</v>
      </c>
      <c r="DS166" s="0" t="n">
        <v>2</v>
      </c>
      <c r="DT166" s="0" t="n">
        <v>0</v>
      </c>
      <c r="DU166" s="0" t="n">
        <v>0</v>
      </c>
      <c r="DV166" s="0" t="n">
        <v>0</v>
      </c>
      <c r="DW166" s="0" t="n">
        <v>0</v>
      </c>
      <c r="DX166" s="0" t="n">
        <v>9</v>
      </c>
      <c r="DY166" s="0" t="n">
        <v>0</v>
      </c>
      <c r="DZ166" s="0" t="n">
        <v>0</v>
      </c>
      <c r="EA166" s="0" t="n">
        <v>4</v>
      </c>
      <c r="EB166" s="0" t="n">
        <v>0</v>
      </c>
      <c r="EC166" s="0" t="n">
        <v>0</v>
      </c>
      <c r="ED166" s="0" t="n">
        <v>0</v>
      </c>
      <c r="EE166" s="0" t="n">
        <v>0</v>
      </c>
      <c r="EF166" s="0" t="n">
        <v>4</v>
      </c>
      <c r="EG166" s="0" t="n">
        <v>3</v>
      </c>
      <c r="EH166" s="0" t="n">
        <v>1</v>
      </c>
      <c r="EI166" s="0" t="n">
        <v>6</v>
      </c>
      <c r="EJ166" s="0" t="n">
        <v>1</v>
      </c>
      <c r="EK166" s="0" t="n">
        <v>2</v>
      </c>
      <c r="EL166" s="0" t="n">
        <v>1</v>
      </c>
      <c r="EM166" s="0" t="n">
        <v>5</v>
      </c>
      <c r="EN166" s="0" t="n">
        <v>0</v>
      </c>
      <c r="EO166" s="0" t="n">
        <v>0</v>
      </c>
      <c r="EP166" s="0" t="n">
        <v>1</v>
      </c>
      <c r="EQ166" s="0" t="n">
        <v>0</v>
      </c>
      <c r="ER166" s="0" t="n">
        <v>4</v>
      </c>
      <c r="ES166" s="0" t="n">
        <v>0</v>
      </c>
      <c r="ET166" s="0" t="n">
        <v>4</v>
      </c>
      <c r="EU166" s="0" t="n">
        <v>0</v>
      </c>
      <c r="EV166" s="0" t="n">
        <v>9</v>
      </c>
      <c r="EW166" s="0" t="n">
        <v>6</v>
      </c>
      <c r="EX166" s="0" t="n">
        <v>7</v>
      </c>
      <c r="EY166" s="0" t="n">
        <v>1</v>
      </c>
      <c r="EZ166" s="0" t="n">
        <v>2</v>
      </c>
      <c r="FA166" s="0" t="n">
        <v>3</v>
      </c>
      <c r="FB166" s="0" t="n">
        <v>1</v>
      </c>
      <c r="FC166" s="0" t="n">
        <v>2</v>
      </c>
      <c r="FD166" s="0" t="n">
        <v>9</v>
      </c>
      <c r="FE166" s="0" t="n">
        <v>0</v>
      </c>
      <c r="FF166" s="0" t="n">
        <v>2</v>
      </c>
      <c r="FG166" s="0" t="n">
        <v>1</v>
      </c>
      <c r="FH166" s="0" t="n">
        <v>2</v>
      </c>
      <c r="FI166" s="0" t="n">
        <v>4</v>
      </c>
      <c r="FJ166" s="0" t="n">
        <v>2</v>
      </c>
      <c r="FK166" s="0" t="n">
        <v>3</v>
      </c>
      <c r="FL166" s="0" t="n">
        <v>8</v>
      </c>
      <c r="FM166" s="0" t="n">
        <v>3</v>
      </c>
      <c r="FN166" s="0" t="n">
        <v>1</v>
      </c>
      <c r="FO166" s="0" t="n">
        <v>5</v>
      </c>
      <c r="FP166" s="0" t="n">
        <v>0</v>
      </c>
      <c r="FQ166" s="0" t="n">
        <v>2</v>
      </c>
      <c r="FR166" s="0" t="n">
        <v>1</v>
      </c>
      <c r="FS166" s="0" t="n">
        <v>5</v>
      </c>
      <c r="FT166" s="0" t="n">
        <v>1</v>
      </c>
      <c r="FU166" s="0" t="n">
        <v>2</v>
      </c>
      <c r="FV166" s="0" t="n">
        <v>2</v>
      </c>
      <c r="FW166" s="0" t="n">
        <v>4</v>
      </c>
      <c r="FX166" s="0" t="n">
        <v>2</v>
      </c>
      <c r="FY166" s="0" t="n">
        <v>4</v>
      </c>
      <c r="FZ166" s="0" t="n">
        <v>1</v>
      </c>
      <c r="GA166" s="0" t="n">
        <v>2</v>
      </c>
      <c r="GB166" s="0" t="n">
        <v>5</v>
      </c>
      <c r="GC166" s="0" t="n">
        <v>1</v>
      </c>
      <c r="GD166" s="0" t="n">
        <v>1</v>
      </c>
      <c r="GE166" s="0" t="n">
        <v>2</v>
      </c>
      <c r="GF166" s="0" t="n">
        <v>4</v>
      </c>
      <c r="GG166" s="0" t="n">
        <v>4</v>
      </c>
      <c r="GH166" s="0" t="n">
        <v>1</v>
      </c>
      <c r="GI166" s="0" t="n">
        <v>5</v>
      </c>
      <c r="GJ166" s="0" t="n">
        <v>1</v>
      </c>
      <c r="GK166" s="0" t="n">
        <v>1</v>
      </c>
      <c r="GL166" s="0" t="n">
        <v>3</v>
      </c>
      <c r="GM166" s="0" t="n">
        <v>0</v>
      </c>
      <c r="GN166" s="0" t="n">
        <v>0</v>
      </c>
      <c r="GO166" s="0" t="n">
        <v>1</v>
      </c>
      <c r="GP166" s="0" t="n">
        <v>1</v>
      </c>
      <c r="GQ166" s="0" t="n">
        <v>0</v>
      </c>
    </row>
    <row r="167" customFormat="false" ht="12" hidden="false" customHeight="false" outlineLevel="0" collapsed="false">
      <c r="A167" s="0" t="n">
        <v>9</v>
      </c>
      <c r="B167" s="0" t="n">
        <v>0</v>
      </c>
      <c r="C167" s="0" t="n">
        <v>2</v>
      </c>
      <c r="D167" s="0" t="n">
        <v>0</v>
      </c>
      <c r="E167" s="0" t="n">
        <v>1</v>
      </c>
      <c r="F167" s="0" t="n">
        <v>1</v>
      </c>
      <c r="G167" s="0" t="n">
        <v>0</v>
      </c>
      <c r="H167" s="0" t="n">
        <v>0</v>
      </c>
      <c r="I167" s="0" t="n">
        <v>9</v>
      </c>
      <c r="J167" s="0" t="n">
        <v>1</v>
      </c>
      <c r="K167" s="0" t="n">
        <v>2</v>
      </c>
      <c r="L167" s="0" t="n">
        <v>1</v>
      </c>
      <c r="M167" s="0" t="n">
        <v>1</v>
      </c>
      <c r="N167" s="0" t="n">
        <v>2</v>
      </c>
      <c r="O167" s="0" t="n">
        <v>1</v>
      </c>
      <c r="P167" s="0" t="n">
        <v>8</v>
      </c>
      <c r="Q167" s="0" t="n">
        <v>2</v>
      </c>
      <c r="R167" s="0" t="n">
        <v>2</v>
      </c>
      <c r="S167" s="0" t="n">
        <v>2</v>
      </c>
      <c r="T167" s="0" t="n">
        <v>0</v>
      </c>
      <c r="U167" s="0" t="n">
        <v>0</v>
      </c>
      <c r="V167" s="0" t="n">
        <v>2</v>
      </c>
      <c r="W167" s="0" t="n">
        <v>4</v>
      </c>
      <c r="X167" s="0" t="n">
        <v>0</v>
      </c>
      <c r="Y167" s="0" t="n">
        <v>0</v>
      </c>
      <c r="Z167" s="0" t="n">
        <v>3</v>
      </c>
      <c r="AA167" s="0" t="n">
        <v>0</v>
      </c>
      <c r="AB167" s="0" t="n">
        <v>0</v>
      </c>
      <c r="AC167" s="0" t="n">
        <v>1</v>
      </c>
      <c r="AD167" s="0" t="n">
        <v>0</v>
      </c>
      <c r="AE167" s="0" t="n">
        <v>0</v>
      </c>
      <c r="AF167" s="0" t="n">
        <v>2</v>
      </c>
      <c r="AG167" s="0" t="n">
        <v>0</v>
      </c>
      <c r="AH167" s="0" t="n">
        <v>1</v>
      </c>
      <c r="AI167" s="0" t="n">
        <v>0</v>
      </c>
      <c r="AJ167" s="0" t="n">
        <v>0</v>
      </c>
      <c r="AK167" s="0" t="n">
        <v>1</v>
      </c>
      <c r="AL167" s="0" t="n">
        <v>1</v>
      </c>
      <c r="AM167" s="0" t="n">
        <v>2</v>
      </c>
      <c r="AN167" s="0" t="n">
        <v>5</v>
      </c>
      <c r="AO167" s="0" t="n">
        <v>0</v>
      </c>
      <c r="AP167" s="0" t="n">
        <v>1</v>
      </c>
      <c r="AQ167" s="0" t="n">
        <v>1</v>
      </c>
      <c r="AR167" s="0" t="n">
        <v>2</v>
      </c>
      <c r="AS167" s="0" t="n">
        <v>5</v>
      </c>
      <c r="AT167" s="0" t="n">
        <v>0</v>
      </c>
      <c r="AU167" s="0" t="n">
        <v>1</v>
      </c>
      <c r="AV167" s="0" t="n">
        <v>3</v>
      </c>
      <c r="AW167" s="0" t="n">
        <v>3</v>
      </c>
      <c r="AX167" s="0" t="n">
        <v>1</v>
      </c>
      <c r="AY167" s="0" t="n">
        <v>1</v>
      </c>
      <c r="AZ167" s="0" t="n">
        <v>3</v>
      </c>
      <c r="BA167" s="0" t="n">
        <v>0</v>
      </c>
      <c r="BB167" s="0" t="n">
        <v>3</v>
      </c>
      <c r="BC167" s="0" t="n">
        <v>3</v>
      </c>
      <c r="BD167" s="0" t="n">
        <v>1</v>
      </c>
      <c r="BE167" s="0" t="n">
        <v>1</v>
      </c>
      <c r="BF167" s="0" t="n">
        <v>1</v>
      </c>
      <c r="BG167" s="0" t="n">
        <v>0</v>
      </c>
      <c r="BH167" s="0" t="n">
        <v>0</v>
      </c>
      <c r="BI167" s="0" t="n">
        <v>1</v>
      </c>
      <c r="BJ167" s="0" t="n">
        <v>0</v>
      </c>
      <c r="BK167" s="0" t="n">
        <v>4</v>
      </c>
      <c r="BL167" s="0" t="n">
        <v>2</v>
      </c>
      <c r="BM167" s="0" t="n">
        <v>1</v>
      </c>
      <c r="BN167" s="0" t="n">
        <v>3</v>
      </c>
      <c r="BO167" s="0" t="n">
        <v>0</v>
      </c>
      <c r="BP167" s="0" t="n">
        <v>3</v>
      </c>
      <c r="BQ167" s="0" t="n">
        <v>1</v>
      </c>
      <c r="BR167" s="0" t="n">
        <v>5</v>
      </c>
      <c r="BS167" s="0" t="n">
        <v>0</v>
      </c>
      <c r="BT167" s="0" t="n">
        <v>2</v>
      </c>
      <c r="BU167" s="0" t="n">
        <v>2</v>
      </c>
      <c r="BV167" s="0" t="n">
        <v>1</v>
      </c>
      <c r="BW167" s="0" t="n">
        <v>4</v>
      </c>
      <c r="BX167" s="0" t="n">
        <v>5</v>
      </c>
      <c r="BY167" s="0" t="n">
        <v>1</v>
      </c>
      <c r="BZ167" s="0" t="n">
        <v>5</v>
      </c>
      <c r="CA167" s="0" t="n">
        <v>0</v>
      </c>
      <c r="CB167" s="0" t="n">
        <v>1</v>
      </c>
      <c r="CC167" s="0" t="n">
        <v>1</v>
      </c>
      <c r="CD167" s="0" t="n">
        <v>1</v>
      </c>
      <c r="CE167" s="0" t="n">
        <v>1</v>
      </c>
      <c r="CF167" s="0" t="n">
        <v>5</v>
      </c>
      <c r="CG167" s="0" t="n">
        <v>0</v>
      </c>
      <c r="CH167" s="0" t="n">
        <v>3</v>
      </c>
      <c r="CI167" s="0" t="n">
        <v>2</v>
      </c>
      <c r="CJ167" s="0" t="n">
        <v>0</v>
      </c>
      <c r="CK167" s="0" t="n">
        <v>1</v>
      </c>
      <c r="CL167" s="0" t="n">
        <v>1</v>
      </c>
      <c r="CM167" s="0" t="n">
        <v>1</v>
      </c>
      <c r="CN167" s="0" t="n">
        <v>5</v>
      </c>
      <c r="CO167" s="0" t="n">
        <v>6</v>
      </c>
      <c r="CP167" s="0" t="n">
        <v>3</v>
      </c>
      <c r="CQ167" s="0" t="n">
        <v>4</v>
      </c>
      <c r="CR167" s="0" t="n">
        <v>3</v>
      </c>
      <c r="CS167" s="0" t="n">
        <v>2</v>
      </c>
      <c r="CT167" s="0" t="n">
        <v>0</v>
      </c>
      <c r="CU167" s="0" t="n">
        <v>4</v>
      </c>
      <c r="CV167" s="0" t="n">
        <v>0</v>
      </c>
      <c r="CW167" s="0" t="n">
        <v>3</v>
      </c>
      <c r="CX167" s="0" t="n">
        <v>0</v>
      </c>
      <c r="CY167" s="0" t="n">
        <v>5</v>
      </c>
      <c r="CZ167" s="0" t="n">
        <v>0</v>
      </c>
      <c r="DA167" s="0" t="n">
        <v>5</v>
      </c>
      <c r="DB167" s="0" t="n">
        <v>1</v>
      </c>
      <c r="DC167" s="0" t="n">
        <v>5</v>
      </c>
      <c r="DD167" s="0" t="n">
        <v>0</v>
      </c>
      <c r="DE167" s="0" t="n">
        <v>2</v>
      </c>
      <c r="DF167" s="0" t="n">
        <v>0</v>
      </c>
      <c r="DG167" s="0" t="n">
        <v>1</v>
      </c>
      <c r="DH167" s="0" t="n">
        <v>0</v>
      </c>
      <c r="DI167" s="0" t="n">
        <v>0</v>
      </c>
      <c r="DJ167" s="0" t="n">
        <v>6</v>
      </c>
      <c r="DK167" s="0" t="n">
        <v>0</v>
      </c>
      <c r="DL167" s="0" t="n">
        <v>0</v>
      </c>
      <c r="DM167" s="0" t="n">
        <v>0</v>
      </c>
      <c r="DN167" s="0" t="n">
        <v>0</v>
      </c>
      <c r="DO167" s="0" t="n">
        <v>0</v>
      </c>
      <c r="DP167" s="0" t="n">
        <v>1</v>
      </c>
      <c r="DQ167" s="0" t="n">
        <v>2</v>
      </c>
      <c r="DR167" s="0" t="n">
        <v>1</v>
      </c>
      <c r="DS167" s="0" t="n">
        <v>0</v>
      </c>
      <c r="DT167" s="0" t="n">
        <v>0</v>
      </c>
      <c r="DU167" s="0" t="n">
        <v>0</v>
      </c>
      <c r="DV167" s="0" t="n">
        <v>0</v>
      </c>
      <c r="DW167" s="0" t="n">
        <v>2</v>
      </c>
      <c r="DX167" s="0" t="n">
        <v>5</v>
      </c>
      <c r="DY167" s="0" t="n">
        <v>0</v>
      </c>
      <c r="DZ167" s="0" t="n">
        <v>0</v>
      </c>
      <c r="EA167" s="0" t="n">
        <v>1</v>
      </c>
      <c r="EB167" s="0" t="n">
        <v>0</v>
      </c>
      <c r="EC167" s="0" t="n">
        <v>0</v>
      </c>
      <c r="ED167" s="0" t="n">
        <v>0</v>
      </c>
      <c r="EE167" s="0" t="n">
        <v>0</v>
      </c>
      <c r="EF167" s="0" t="n">
        <v>2</v>
      </c>
      <c r="EG167" s="0" t="n">
        <v>0</v>
      </c>
      <c r="EH167" s="0" t="n">
        <v>9</v>
      </c>
      <c r="EI167" s="0" t="n">
        <v>1</v>
      </c>
      <c r="EJ167" s="0" t="n">
        <v>0</v>
      </c>
      <c r="EK167" s="0" t="n">
        <v>4</v>
      </c>
      <c r="EL167" s="0" t="n">
        <v>1</v>
      </c>
      <c r="EM167" s="0" t="n">
        <v>7</v>
      </c>
      <c r="EN167" s="0" t="n">
        <v>0</v>
      </c>
      <c r="EO167" s="0" t="n">
        <v>2</v>
      </c>
      <c r="EP167" s="0" t="n">
        <v>0</v>
      </c>
      <c r="EQ167" s="0" t="n">
        <v>0</v>
      </c>
      <c r="ER167" s="0" t="n">
        <v>3</v>
      </c>
      <c r="ES167" s="0" t="n">
        <v>0</v>
      </c>
      <c r="ET167" s="0" t="n">
        <v>3</v>
      </c>
      <c r="EU167" s="0" t="n">
        <v>0</v>
      </c>
      <c r="EV167" s="0" t="n">
        <v>4</v>
      </c>
      <c r="EW167" s="0" t="n">
        <v>3</v>
      </c>
      <c r="EX167" s="0" t="n">
        <v>3</v>
      </c>
      <c r="EY167" s="0" t="n">
        <v>0</v>
      </c>
      <c r="EZ167" s="0" t="n">
        <v>2</v>
      </c>
      <c r="FA167" s="0" t="n">
        <v>1</v>
      </c>
      <c r="FB167" s="0" t="n">
        <v>0</v>
      </c>
      <c r="FC167" s="0" t="n">
        <v>1</v>
      </c>
      <c r="FD167" s="0" t="n">
        <v>3</v>
      </c>
      <c r="FE167" s="0" t="n">
        <v>0</v>
      </c>
      <c r="FF167" s="0" t="n">
        <v>2</v>
      </c>
      <c r="FG167" s="0" t="n">
        <v>3</v>
      </c>
      <c r="FH167" s="0" t="n">
        <v>1</v>
      </c>
      <c r="FI167" s="0" t="n">
        <v>2</v>
      </c>
      <c r="FJ167" s="0" t="n">
        <v>0</v>
      </c>
      <c r="FK167" s="0" t="n">
        <v>1</v>
      </c>
      <c r="FL167" s="0" t="n">
        <v>1</v>
      </c>
      <c r="FM167" s="0" t="n">
        <v>7</v>
      </c>
      <c r="FN167" s="0" t="n">
        <v>1</v>
      </c>
      <c r="FO167" s="0" t="n">
        <v>5</v>
      </c>
      <c r="FP167" s="0" t="n">
        <v>0</v>
      </c>
      <c r="FQ167" s="0" t="n">
        <v>1</v>
      </c>
      <c r="FR167" s="0" t="n">
        <v>1</v>
      </c>
      <c r="FS167" s="0" t="n">
        <v>1</v>
      </c>
      <c r="FT167" s="0" t="n">
        <v>2</v>
      </c>
      <c r="FU167" s="0" t="n">
        <v>3</v>
      </c>
      <c r="FV167" s="0" t="n">
        <v>2</v>
      </c>
      <c r="FW167" s="0" t="n">
        <v>4</v>
      </c>
      <c r="FX167" s="0" t="n">
        <v>0</v>
      </c>
      <c r="FY167" s="0" t="n">
        <v>0</v>
      </c>
      <c r="FZ167" s="0" t="n">
        <v>5</v>
      </c>
      <c r="GA167" s="0" t="n">
        <v>1</v>
      </c>
      <c r="GB167" s="0" t="n">
        <v>7</v>
      </c>
      <c r="GC167" s="0" t="n">
        <v>0</v>
      </c>
      <c r="GD167" s="0" t="n">
        <v>1</v>
      </c>
      <c r="GE167" s="0" t="n">
        <v>1</v>
      </c>
      <c r="GF167" s="0" t="n">
        <v>6</v>
      </c>
      <c r="GG167" s="0" t="n">
        <v>7</v>
      </c>
      <c r="GH167" s="0" t="n">
        <v>0</v>
      </c>
      <c r="GI167" s="0" t="n">
        <v>5</v>
      </c>
      <c r="GJ167" s="0" t="n">
        <v>1</v>
      </c>
      <c r="GK167" s="0" t="n">
        <v>1</v>
      </c>
      <c r="GL167" s="0" t="n">
        <v>7</v>
      </c>
      <c r="GM167" s="0" t="n">
        <v>0</v>
      </c>
      <c r="GN167" s="0" t="n">
        <v>0</v>
      </c>
      <c r="GO167" s="0" t="n">
        <v>2</v>
      </c>
      <c r="GP167" s="0" t="n">
        <v>0</v>
      </c>
      <c r="GQ167" s="0" t="n">
        <v>0</v>
      </c>
    </row>
    <row r="168" customFormat="false" ht="12" hidden="false" customHeight="false" outlineLevel="0" collapsed="false">
      <c r="A168" s="0" t="n">
        <v>9</v>
      </c>
      <c r="B168" s="0" t="n">
        <v>0</v>
      </c>
      <c r="C168" s="0" t="n">
        <v>0</v>
      </c>
      <c r="D168" s="0" t="n">
        <v>1</v>
      </c>
      <c r="E168" s="0" t="n">
        <v>2</v>
      </c>
      <c r="F168" s="0" t="n">
        <v>0</v>
      </c>
      <c r="G168" s="0" t="n">
        <v>0</v>
      </c>
      <c r="H168" s="0" t="n">
        <v>0</v>
      </c>
      <c r="I168" s="0" t="n">
        <v>1</v>
      </c>
      <c r="J168" s="0" t="n">
        <v>1</v>
      </c>
      <c r="K168" s="0" t="n">
        <v>3</v>
      </c>
      <c r="L168" s="0" t="n">
        <v>1</v>
      </c>
      <c r="M168" s="0" t="n">
        <v>0</v>
      </c>
      <c r="N168" s="0" t="n">
        <v>5</v>
      </c>
      <c r="O168" s="0" t="n">
        <v>6</v>
      </c>
      <c r="P168" s="0" t="n">
        <v>8</v>
      </c>
      <c r="Q168" s="0" t="n">
        <v>0</v>
      </c>
      <c r="R168" s="0" t="n">
        <v>1</v>
      </c>
      <c r="S168" s="0" t="n">
        <v>1</v>
      </c>
      <c r="T168" s="0" t="n">
        <v>0</v>
      </c>
      <c r="U168" s="0" t="n">
        <v>0</v>
      </c>
      <c r="V168" s="0" t="n">
        <v>0</v>
      </c>
      <c r="W168" s="0" t="n">
        <v>5</v>
      </c>
      <c r="X168" s="0" t="n">
        <v>0</v>
      </c>
      <c r="Y168" s="0" t="n">
        <v>0</v>
      </c>
      <c r="Z168" s="0" t="n">
        <v>1</v>
      </c>
      <c r="AA168" s="0" t="n">
        <v>0</v>
      </c>
      <c r="AB168" s="0" t="n">
        <v>0</v>
      </c>
      <c r="AC168" s="0" t="n">
        <v>0</v>
      </c>
      <c r="AD168" s="0" t="n">
        <v>0</v>
      </c>
      <c r="AE168" s="0" t="n">
        <v>5</v>
      </c>
      <c r="AF168" s="0" t="n">
        <v>1</v>
      </c>
      <c r="AG168" s="0" t="n">
        <v>1</v>
      </c>
      <c r="AH168" s="0" t="n">
        <v>0</v>
      </c>
      <c r="AI168" s="0" t="n">
        <v>0</v>
      </c>
      <c r="AJ168" s="0" t="n">
        <v>0</v>
      </c>
      <c r="AK168" s="0" t="n">
        <v>0</v>
      </c>
      <c r="AL168" s="0" t="n">
        <v>4</v>
      </c>
      <c r="AM168" s="0" t="n">
        <v>3</v>
      </c>
      <c r="AN168" s="0" t="n">
        <v>1</v>
      </c>
      <c r="AO168" s="0" t="n">
        <v>3</v>
      </c>
      <c r="AP168" s="0" t="n">
        <v>1</v>
      </c>
      <c r="AQ168" s="0" t="n">
        <v>0</v>
      </c>
      <c r="AR168" s="0" t="n">
        <v>0</v>
      </c>
      <c r="AS168" s="0" t="n">
        <v>0</v>
      </c>
      <c r="AT168" s="0" t="n">
        <v>0</v>
      </c>
      <c r="AU168" s="0" t="n">
        <v>1</v>
      </c>
      <c r="AV168" s="0" t="n">
        <v>0</v>
      </c>
      <c r="AW168" s="0" t="n">
        <v>0</v>
      </c>
      <c r="AX168" s="0" t="n">
        <v>1</v>
      </c>
      <c r="AY168" s="0" t="n">
        <v>5</v>
      </c>
      <c r="AZ168" s="0" t="n">
        <v>1</v>
      </c>
      <c r="BA168" s="0" t="n">
        <v>4</v>
      </c>
      <c r="BB168" s="0" t="n">
        <v>2</v>
      </c>
      <c r="BC168" s="0" t="n">
        <v>0</v>
      </c>
      <c r="BD168" s="0" t="n">
        <v>1</v>
      </c>
      <c r="BE168" s="0" t="n">
        <v>0</v>
      </c>
      <c r="BF168" s="0" t="n">
        <v>1</v>
      </c>
      <c r="BG168" s="0" t="n">
        <v>0</v>
      </c>
      <c r="BH168" s="0" t="n">
        <v>0</v>
      </c>
      <c r="BI168" s="0" t="n">
        <v>2</v>
      </c>
      <c r="BJ168" s="0" t="n">
        <v>0</v>
      </c>
      <c r="BK168" s="0" t="n">
        <v>0</v>
      </c>
      <c r="BL168" s="0" t="n">
        <v>0</v>
      </c>
      <c r="BM168" s="0" t="n">
        <v>2</v>
      </c>
      <c r="BN168" s="0" t="n">
        <v>0</v>
      </c>
      <c r="BO168" s="0" t="n">
        <v>0</v>
      </c>
      <c r="BP168" s="0" t="n">
        <v>0</v>
      </c>
      <c r="BQ168" s="0" t="n">
        <v>0</v>
      </c>
      <c r="BR168" s="0" t="n">
        <v>1</v>
      </c>
      <c r="BS168" s="0" t="n">
        <v>1</v>
      </c>
      <c r="BT168" s="0" t="n">
        <v>1</v>
      </c>
      <c r="BU168" s="0" t="n">
        <v>4</v>
      </c>
      <c r="BV168" s="0" t="n">
        <v>0</v>
      </c>
      <c r="BW168" s="0" t="n">
        <v>3</v>
      </c>
      <c r="BX168" s="0" t="n">
        <v>2</v>
      </c>
      <c r="BY168" s="0" t="n">
        <v>1</v>
      </c>
      <c r="BZ168" s="0" t="n">
        <v>0</v>
      </c>
      <c r="CA168" s="0" t="n">
        <v>0</v>
      </c>
      <c r="CB168" s="0" t="n">
        <v>1</v>
      </c>
      <c r="CC168" s="0" t="n">
        <v>0</v>
      </c>
      <c r="CD168" s="0" t="n">
        <v>0</v>
      </c>
      <c r="CE168" s="0" t="n">
        <v>2</v>
      </c>
      <c r="CF168" s="0" t="n">
        <v>4</v>
      </c>
      <c r="CG168" s="0" t="n">
        <v>1</v>
      </c>
      <c r="CH168" s="0" t="n">
        <v>4</v>
      </c>
      <c r="CI168" s="0" t="n">
        <v>0</v>
      </c>
      <c r="CJ168" s="0" t="n">
        <v>0</v>
      </c>
      <c r="CK168" s="0" t="n">
        <v>0</v>
      </c>
      <c r="CL168" s="0" t="n">
        <v>2</v>
      </c>
      <c r="CM168" s="0" t="n">
        <v>0</v>
      </c>
      <c r="CN168" s="0" t="n">
        <v>0</v>
      </c>
      <c r="CO168" s="0" t="n">
        <v>2</v>
      </c>
      <c r="CP168" s="0" t="n">
        <v>3</v>
      </c>
      <c r="CQ168" s="0" t="n">
        <v>5</v>
      </c>
      <c r="CR168" s="0" t="n">
        <v>3</v>
      </c>
      <c r="CS168" s="0" t="n">
        <v>4</v>
      </c>
      <c r="CT168" s="0" t="n">
        <v>2</v>
      </c>
      <c r="CU168" s="0" t="n">
        <v>1</v>
      </c>
      <c r="CV168" s="0" t="n">
        <v>2</v>
      </c>
      <c r="CW168" s="0" t="n">
        <v>2</v>
      </c>
      <c r="CX168" s="0" t="n">
        <v>1</v>
      </c>
      <c r="CY168" s="0" t="n">
        <v>2</v>
      </c>
      <c r="CZ168" s="0" t="n">
        <v>1</v>
      </c>
      <c r="DA168" s="0" t="n">
        <v>5</v>
      </c>
      <c r="DB168" s="0" t="n">
        <v>0</v>
      </c>
      <c r="DC168" s="0" t="n">
        <v>0</v>
      </c>
      <c r="DD168" s="0" t="n">
        <v>0</v>
      </c>
      <c r="DE168" s="0" t="n">
        <v>0</v>
      </c>
      <c r="DF168" s="0" t="n">
        <v>5</v>
      </c>
      <c r="DG168" s="0" t="n">
        <v>1</v>
      </c>
      <c r="DH168" s="0" t="n">
        <v>0</v>
      </c>
      <c r="DI168" s="0" t="n">
        <v>0</v>
      </c>
      <c r="DJ168" s="0" t="n">
        <v>0</v>
      </c>
      <c r="DK168" s="0" t="n">
        <v>3</v>
      </c>
      <c r="DL168" s="0" t="n">
        <v>1</v>
      </c>
      <c r="DM168" s="0" t="n">
        <v>0</v>
      </c>
      <c r="DN168" s="0" t="n">
        <v>0</v>
      </c>
      <c r="DO168" s="0" t="n">
        <v>1</v>
      </c>
      <c r="DP168" s="0" t="n">
        <v>0</v>
      </c>
      <c r="DQ168" s="0" t="n">
        <v>0</v>
      </c>
      <c r="DR168" s="0" t="n">
        <v>0</v>
      </c>
      <c r="DS168" s="0" t="n">
        <v>3</v>
      </c>
      <c r="DT168" s="0" t="n">
        <v>1</v>
      </c>
      <c r="DU168" s="0" t="n">
        <v>0</v>
      </c>
      <c r="DV168" s="0" t="n">
        <v>0</v>
      </c>
      <c r="DW168" s="0" t="n">
        <v>0</v>
      </c>
      <c r="DX168" s="0" t="n">
        <v>0</v>
      </c>
      <c r="DY168" s="0" t="n">
        <v>0</v>
      </c>
      <c r="DZ168" s="0" t="n">
        <v>0</v>
      </c>
      <c r="EA168" s="0" t="n">
        <v>2</v>
      </c>
      <c r="EB168" s="0" t="n">
        <v>1</v>
      </c>
      <c r="EC168" s="0" t="n">
        <v>5</v>
      </c>
      <c r="ED168" s="0" t="n">
        <v>2</v>
      </c>
      <c r="EE168" s="0" t="n">
        <v>2</v>
      </c>
      <c r="EF168" s="0" t="n">
        <v>2</v>
      </c>
      <c r="EG168" s="0" t="n">
        <v>1</v>
      </c>
      <c r="EH168" s="0" t="n">
        <v>2</v>
      </c>
      <c r="EI168" s="0" t="n">
        <v>2</v>
      </c>
      <c r="EJ168" s="0" t="n">
        <v>0</v>
      </c>
      <c r="EK168" s="0" t="n">
        <v>1</v>
      </c>
      <c r="EL168" s="0" t="n">
        <v>3</v>
      </c>
      <c r="EM168" s="0" t="n">
        <v>0</v>
      </c>
      <c r="EN168" s="0" t="n">
        <v>0</v>
      </c>
      <c r="EO168" s="0" t="n">
        <v>6</v>
      </c>
      <c r="EP168" s="0" t="n">
        <v>0</v>
      </c>
      <c r="EQ168" s="0" t="n">
        <v>0</v>
      </c>
      <c r="ER168" s="0" t="n">
        <v>0</v>
      </c>
      <c r="ES168" s="0" t="n">
        <v>0</v>
      </c>
      <c r="ET168" s="0" t="n">
        <v>5</v>
      </c>
      <c r="EU168" s="0" t="n">
        <v>0</v>
      </c>
      <c r="EV168" s="0" t="n">
        <v>0</v>
      </c>
      <c r="EW168" s="0" t="n">
        <v>0</v>
      </c>
      <c r="EX168" s="0" t="n">
        <v>1</v>
      </c>
      <c r="EY168" s="0" t="n">
        <v>1</v>
      </c>
      <c r="EZ168" s="0" t="n">
        <v>0</v>
      </c>
      <c r="FA168" s="0" t="n">
        <v>1</v>
      </c>
      <c r="FB168" s="0" t="n">
        <v>0</v>
      </c>
      <c r="FC168" s="0" t="n">
        <v>0</v>
      </c>
      <c r="FD168" s="0" t="n">
        <v>6</v>
      </c>
      <c r="FE168" s="0" t="n">
        <v>0</v>
      </c>
      <c r="FF168" s="0" t="n">
        <v>0</v>
      </c>
      <c r="FG168" s="0" t="n">
        <v>0</v>
      </c>
      <c r="FH168" s="0" t="n">
        <v>0</v>
      </c>
      <c r="FI168" s="0" t="n">
        <v>1</v>
      </c>
      <c r="FJ168" s="0" t="n">
        <v>0</v>
      </c>
      <c r="FK168" s="0" t="n">
        <v>0</v>
      </c>
      <c r="FL168" s="0" t="n">
        <v>6</v>
      </c>
      <c r="FM168" s="0" t="n">
        <v>1</v>
      </c>
      <c r="FN168" s="0" t="n">
        <v>0</v>
      </c>
      <c r="FO168" s="0" t="n">
        <v>2</v>
      </c>
      <c r="FP168" s="0" t="n">
        <v>0</v>
      </c>
      <c r="FQ168" s="0" t="n">
        <v>0</v>
      </c>
      <c r="FR168" s="0" t="n">
        <v>0</v>
      </c>
      <c r="FS168" s="0" t="n">
        <v>3</v>
      </c>
      <c r="FT168" s="0" t="n">
        <v>0</v>
      </c>
      <c r="FU168" s="0" t="n">
        <v>0</v>
      </c>
      <c r="FV168" s="0" t="n">
        <v>3</v>
      </c>
      <c r="FW168" s="0" t="n">
        <v>0</v>
      </c>
      <c r="FX168" s="0" t="n">
        <v>0</v>
      </c>
      <c r="FY168" s="0" t="n">
        <v>1</v>
      </c>
      <c r="FZ168" s="0" t="n">
        <v>2</v>
      </c>
      <c r="GA168" s="0" t="n">
        <v>2</v>
      </c>
      <c r="GB168" s="0" t="n">
        <v>5</v>
      </c>
      <c r="GC168" s="0" t="n">
        <v>1</v>
      </c>
      <c r="GD168" s="0" t="n">
        <v>1</v>
      </c>
      <c r="GE168" s="0" t="n">
        <v>2</v>
      </c>
      <c r="GF168" s="0" t="n">
        <v>6</v>
      </c>
      <c r="GG168" s="0" t="n">
        <v>3</v>
      </c>
      <c r="GH168" s="0" t="n">
        <v>1</v>
      </c>
      <c r="GI168" s="0" t="n">
        <v>5</v>
      </c>
      <c r="GJ168" s="0" t="n">
        <v>0</v>
      </c>
      <c r="GK168" s="0" t="n">
        <v>0</v>
      </c>
      <c r="GL168" s="0" t="n">
        <v>1</v>
      </c>
      <c r="GM168" s="0" t="n">
        <v>0</v>
      </c>
      <c r="GN168" s="0" t="n">
        <v>0</v>
      </c>
      <c r="GO168" s="0" t="n">
        <v>0</v>
      </c>
      <c r="GP168" s="0" t="n">
        <v>1</v>
      </c>
      <c r="GQ168" s="0" t="n">
        <v>0</v>
      </c>
    </row>
    <row r="169" customFormat="false" ht="12" hidden="false" customHeight="false" outlineLevel="0" collapsed="false">
      <c r="A169" s="0" t="n">
        <v>7</v>
      </c>
      <c r="B169" s="0" t="n">
        <v>5</v>
      </c>
      <c r="C169" s="0" t="n">
        <v>7</v>
      </c>
      <c r="D169" s="0" t="n">
        <v>4</v>
      </c>
      <c r="E169" s="0" t="n">
        <v>1</v>
      </c>
      <c r="F169" s="0" t="n">
        <v>3</v>
      </c>
      <c r="G169" s="0" t="n">
        <v>2</v>
      </c>
      <c r="H169" s="0" t="n">
        <v>0</v>
      </c>
      <c r="I169" s="0" t="n">
        <v>0</v>
      </c>
      <c r="J169" s="0" t="n">
        <v>7</v>
      </c>
      <c r="K169" s="0" t="n">
        <v>3</v>
      </c>
      <c r="L169" s="0" t="n">
        <v>0</v>
      </c>
      <c r="M169" s="0" t="n">
        <v>3</v>
      </c>
      <c r="N169" s="0" t="n">
        <v>2</v>
      </c>
      <c r="O169" s="0" t="n">
        <v>2</v>
      </c>
      <c r="P169" s="0" t="n">
        <v>8</v>
      </c>
      <c r="Q169" s="0" t="n">
        <v>0</v>
      </c>
      <c r="R169" s="0" t="n">
        <v>1</v>
      </c>
      <c r="S169" s="0" t="n">
        <v>0</v>
      </c>
      <c r="T169" s="0" t="n">
        <v>0</v>
      </c>
      <c r="U169" s="0" t="n">
        <v>0</v>
      </c>
      <c r="V169" s="0" t="n">
        <v>1</v>
      </c>
      <c r="W169" s="0" t="n">
        <v>3</v>
      </c>
      <c r="X169" s="0" t="n">
        <v>0</v>
      </c>
      <c r="Y169" s="0" t="n">
        <v>2</v>
      </c>
      <c r="Z169" s="0" t="n">
        <v>0</v>
      </c>
      <c r="AA169" s="0" t="n">
        <v>0</v>
      </c>
      <c r="AB169" s="0" t="n">
        <v>0</v>
      </c>
      <c r="AC169" s="0" t="n">
        <v>1</v>
      </c>
      <c r="AD169" s="0" t="n">
        <v>1</v>
      </c>
      <c r="AE169" s="0" t="n">
        <v>0</v>
      </c>
      <c r="AF169" s="0" t="n">
        <v>5</v>
      </c>
      <c r="AG169" s="0" t="n">
        <v>3</v>
      </c>
      <c r="AH169" s="0" t="n">
        <v>2</v>
      </c>
      <c r="AI169" s="0" t="n">
        <v>5</v>
      </c>
      <c r="AJ169" s="0" t="n">
        <v>2</v>
      </c>
      <c r="AK169" s="0" t="n">
        <v>0</v>
      </c>
      <c r="AL169" s="0" t="n">
        <v>7</v>
      </c>
      <c r="AM169" s="0" t="n">
        <v>4</v>
      </c>
      <c r="AN169" s="0" t="n">
        <v>7</v>
      </c>
      <c r="AO169" s="0" t="n">
        <v>3</v>
      </c>
      <c r="AP169" s="0" t="n">
        <v>3</v>
      </c>
      <c r="AQ169" s="0" t="n">
        <v>1</v>
      </c>
      <c r="AR169" s="0" t="n">
        <v>8</v>
      </c>
      <c r="AS169" s="0" t="n">
        <v>5</v>
      </c>
      <c r="AT169" s="0" t="n">
        <v>0</v>
      </c>
      <c r="AU169" s="0" t="n">
        <v>1</v>
      </c>
      <c r="AV169" s="0" t="n">
        <v>1</v>
      </c>
      <c r="AW169" s="0" t="n">
        <v>3</v>
      </c>
      <c r="AX169" s="0" t="n">
        <v>7</v>
      </c>
      <c r="AY169" s="0" t="n">
        <v>4</v>
      </c>
      <c r="AZ169" s="0" t="n">
        <v>3</v>
      </c>
      <c r="BA169" s="0" t="n">
        <v>4</v>
      </c>
      <c r="BB169" s="0" t="n">
        <v>5</v>
      </c>
      <c r="BC169" s="0" t="n">
        <v>4</v>
      </c>
      <c r="BD169" s="0" t="n">
        <v>1</v>
      </c>
      <c r="BE169" s="0" t="n">
        <v>3</v>
      </c>
      <c r="BF169" s="0" t="n">
        <v>2</v>
      </c>
      <c r="BG169" s="0" t="n">
        <v>1</v>
      </c>
      <c r="BH169" s="0" t="n">
        <v>3</v>
      </c>
      <c r="BI169" s="0" t="n">
        <v>2</v>
      </c>
      <c r="BJ169" s="0" t="n">
        <v>0</v>
      </c>
      <c r="BK169" s="0" t="n">
        <v>4</v>
      </c>
      <c r="BL169" s="0" t="n">
        <v>0</v>
      </c>
      <c r="BM169" s="0" t="n">
        <v>7</v>
      </c>
      <c r="BN169" s="0" t="n">
        <v>2</v>
      </c>
      <c r="BO169" s="0" t="n">
        <v>1</v>
      </c>
      <c r="BP169" s="0" t="n">
        <v>1</v>
      </c>
      <c r="BQ169" s="0" t="n">
        <v>5</v>
      </c>
      <c r="BR169" s="0" t="n">
        <v>3</v>
      </c>
      <c r="BS169" s="0" t="n">
        <v>4</v>
      </c>
      <c r="BT169" s="0" t="n">
        <v>4</v>
      </c>
      <c r="BU169" s="0" t="n">
        <v>6</v>
      </c>
      <c r="BV169" s="0" t="n">
        <v>1</v>
      </c>
      <c r="BW169" s="0" t="n">
        <v>4</v>
      </c>
      <c r="BX169" s="0" t="n">
        <v>2</v>
      </c>
      <c r="BY169" s="0" t="n">
        <v>3</v>
      </c>
      <c r="BZ169" s="0" t="n">
        <v>2</v>
      </c>
      <c r="CA169" s="0" t="n">
        <v>1</v>
      </c>
      <c r="CB169" s="0" t="n">
        <v>1</v>
      </c>
      <c r="CC169" s="0" t="n">
        <v>1</v>
      </c>
      <c r="CD169" s="0" t="n">
        <v>3</v>
      </c>
      <c r="CE169" s="0" t="n">
        <v>8</v>
      </c>
      <c r="CF169" s="0" t="n">
        <v>2</v>
      </c>
      <c r="CG169" s="0" t="n">
        <v>0</v>
      </c>
      <c r="CH169" s="0" t="n">
        <v>7</v>
      </c>
      <c r="CI169" s="0" t="n">
        <v>1</v>
      </c>
      <c r="CJ169" s="0" t="n">
        <v>0</v>
      </c>
      <c r="CK169" s="0" t="n">
        <v>4</v>
      </c>
      <c r="CL169" s="0" t="n">
        <v>0</v>
      </c>
      <c r="CM169" s="0" t="n">
        <v>0</v>
      </c>
      <c r="CN169" s="0" t="n">
        <v>3</v>
      </c>
      <c r="CO169" s="0" t="n">
        <v>3</v>
      </c>
      <c r="CP169" s="0" t="n">
        <v>0</v>
      </c>
      <c r="CQ169" s="0" t="n">
        <v>4</v>
      </c>
      <c r="CR169" s="0" t="n">
        <v>4</v>
      </c>
      <c r="CS169" s="0" t="n">
        <v>4</v>
      </c>
      <c r="CT169" s="0" t="n">
        <v>0</v>
      </c>
      <c r="CU169" s="0" t="n">
        <v>2</v>
      </c>
      <c r="CV169" s="0" t="n">
        <v>2</v>
      </c>
      <c r="CW169" s="0" t="n">
        <v>2</v>
      </c>
      <c r="CX169" s="0" t="n">
        <v>2</v>
      </c>
      <c r="CY169" s="0" t="n">
        <v>2</v>
      </c>
      <c r="CZ169" s="0" t="n">
        <v>1</v>
      </c>
      <c r="DA169" s="0" t="n">
        <v>7</v>
      </c>
      <c r="DB169" s="0" t="n">
        <v>3</v>
      </c>
      <c r="DC169" s="0" t="n">
        <v>5</v>
      </c>
      <c r="DD169" s="0" t="n">
        <v>0</v>
      </c>
      <c r="DE169" s="0" t="n">
        <v>0</v>
      </c>
      <c r="DF169" s="0" t="n">
        <v>7</v>
      </c>
      <c r="DG169" s="0" t="n">
        <v>7</v>
      </c>
      <c r="DH169" s="0" t="n">
        <v>0</v>
      </c>
      <c r="DI169" s="0" t="n">
        <v>2</v>
      </c>
      <c r="DJ169" s="0" t="n">
        <v>9</v>
      </c>
      <c r="DK169" s="0" t="n">
        <v>0</v>
      </c>
      <c r="DL169" s="0" t="n">
        <v>0</v>
      </c>
      <c r="DM169" s="0" t="n">
        <v>1</v>
      </c>
      <c r="DN169" s="0" t="n">
        <v>0</v>
      </c>
      <c r="DO169" s="0" t="n">
        <v>2</v>
      </c>
      <c r="DP169" s="0" t="n">
        <v>0</v>
      </c>
      <c r="DQ169" s="0" t="n">
        <v>1</v>
      </c>
      <c r="DR169" s="0" t="n">
        <v>1</v>
      </c>
      <c r="DS169" s="0" t="n">
        <v>4</v>
      </c>
      <c r="DT169" s="0" t="n">
        <v>4</v>
      </c>
      <c r="DU169" s="0" t="n">
        <v>0</v>
      </c>
      <c r="DV169" s="0" t="n">
        <v>0</v>
      </c>
      <c r="DW169" s="0" t="n">
        <v>2</v>
      </c>
      <c r="DX169" s="0" t="n">
        <v>9</v>
      </c>
      <c r="DY169" s="0" t="n">
        <v>0</v>
      </c>
      <c r="DZ169" s="0" t="n">
        <v>0</v>
      </c>
      <c r="EA169" s="0" t="n">
        <v>1</v>
      </c>
      <c r="EB169" s="0" t="n">
        <v>0</v>
      </c>
      <c r="EC169" s="0" t="n">
        <v>0</v>
      </c>
      <c r="ED169" s="0" t="n">
        <v>1</v>
      </c>
      <c r="EE169" s="0" t="n">
        <v>4</v>
      </c>
      <c r="EF169" s="0" t="n">
        <v>6</v>
      </c>
      <c r="EG169" s="0" t="n">
        <v>1</v>
      </c>
      <c r="EH169" s="0" t="n">
        <v>2</v>
      </c>
      <c r="EI169" s="0" t="n">
        <v>5</v>
      </c>
      <c r="EJ169" s="0" t="n">
        <v>0</v>
      </c>
      <c r="EK169" s="0" t="n">
        <v>0</v>
      </c>
      <c r="EL169" s="0" t="n">
        <v>1</v>
      </c>
      <c r="EM169" s="0" t="n">
        <v>0</v>
      </c>
      <c r="EN169" s="0" t="n">
        <v>0</v>
      </c>
      <c r="EO169" s="0" t="n">
        <v>9</v>
      </c>
      <c r="EP169" s="0" t="n">
        <v>0</v>
      </c>
      <c r="EQ169" s="0" t="n">
        <v>1</v>
      </c>
      <c r="ER169" s="0" t="n">
        <v>0</v>
      </c>
      <c r="ES169" s="0" t="n">
        <v>2</v>
      </c>
      <c r="ET169" s="0" t="n">
        <v>8</v>
      </c>
      <c r="EU169" s="0" t="n">
        <v>0</v>
      </c>
      <c r="EV169" s="0" t="n">
        <v>6</v>
      </c>
      <c r="EW169" s="0" t="n">
        <v>6</v>
      </c>
      <c r="EX169" s="0" t="n">
        <v>7</v>
      </c>
      <c r="EY169" s="0" t="n">
        <v>2</v>
      </c>
      <c r="EZ169" s="0" t="n">
        <v>2</v>
      </c>
      <c r="FA169" s="0" t="n">
        <v>4</v>
      </c>
      <c r="FB169" s="0" t="n">
        <v>0</v>
      </c>
      <c r="FC169" s="0" t="n">
        <v>3</v>
      </c>
      <c r="FD169" s="0" t="n">
        <v>4</v>
      </c>
      <c r="FE169" s="0" t="n">
        <v>0</v>
      </c>
      <c r="FF169" s="0" t="n">
        <v>0</v>
      </c>
      <c r="FG169" s="0" t="n">
        <v>3</v>
      </c>
      <c r="FH169" s="0" t="n">
        <v>1</v>
      </c>
      <c r="FI169" s="0" t="n">
        <v>7</v>
      </c>
      <c r="FJ169" s="0" t="n">
        <v>5</v>
      </c>
      <c r="FK169" s="0" t="n">
        <v>3</v>
      </c>
      <c r="FL169" s="0" t="n">
        <v>9</v>
      </c>
      <c r="FM169" s="0" t="n">
        <v>4</v>
      </c>
      <c r="FN169" s="0" t="n">
        <v>2</v>
      </c>
      <c r="FO169" s="0" t="n">
        <v>5</v>
      </c>
      <c r="FP169" s="0" t="n">
        <v>0</v>
      </c>
      <c r="FQ169" s="0" t="n">
        <v>3</v>
      </c>
      <c r="FR169" s="0" t="n">
        <v>2</v>
      </c>
      <c r="FS169" s="0" t="n">
        <v>5</v>
      </c>
      <c r="FT169" s="0" t="n">
        <v>1</v>
      </c>
      <c r="FU169" s="0" t="n">
        <v>2</v>
      </c>
      <c r="FV169" s="0" t="n">
        <v>6</v>
      </c>
      <c r="FW169" s="0" t="n">
        <v>7</v>
      </c>
      <c r="FX169" s="0" t="n">
        <v>3</v>
      </c>
      <c r="FY169" s="0" t="n">
        <v>7</v>
      </c>
      <c r="FZ169" s="0" t="n">
        <v>2</v>
      </c>
      <c r="GA169" s="0" t="n">
        <v>6</v>
      </c>
      <c r="GB169" s="0" t="n">
        <v>9</v>
      </c>
      <c r="GC169" s="0" t="n">
        <v>6</v>
      </c>
      <c r="GD169" s="0" t="n">
        <v>1</v>
      </c>
      <c r="GE169" s="0" t="n">
        <v>0</v>
      </c>
      <c r="GF169" s="0" t="n">
        <v>4</v>
      </c>
      <c r="GG169" s="0" t="n">
        <v>9</v>
      </c>
      <c r="GH169" s="0" t="n">
        <v>6</v>
      </c>
      <c r="GI169" s="0" t="n">
        <v>1</v>
      </c>
      <c r="GJ169" s="0" t="n">
        <v>0</v>
      </c>
      <c r="GK169" s="0" t="n">
        <v>0</v>
      </c>
      <c r="GL169" s="0" t="n">
        <v>2</v>
      </c>
      <c r="GM169" s="0" t="n">
        <v>2</v>
      </c>
      <c r="GN169" s="0" t="n">
        <v>0</v>
      </c>
      <c r="GO169" s="0" t="n">
        <v>5</v>
      </c>
      <c r="GP169" s="0" t="n">
        <v>0</v>
      </c>
      <c r="GQ169" s="0" t="n">
        <v>2</v>
      </c>
    </row>
    <row r="170" customFormat="false" ht="12" hidden="false" customHeight="false" outlineLevel="0" collapsed="false">
      <c r="A170" s="0" t="n">
        <v>5</v>
      </c>
      <c r="B170" s="0" t="n">
        <v>9</v>
      </c>
      <c r="C170" s="0" t="n">
        <v>4</v>
      </c>
      <c r="D170" s="0" t="n">
        <v>0</v>
      </c>
      <c r="E170" s="0" t="n">
        <v>0</v>
      </c>
      <c r="F170" s="0" t="n">
        <v>0</v>
      </c>
      <c r="G170" s="0" t="n">
        <v>1</v>
      </c>
      <c r="H170" s="0" t="n">
        <v>0</v>
      </c>
      <c r="I170" s="0" t="n">
        <v>4</v>
      </c>
      <c r="J170" s="0" t="n">
        <v>0</v>
      </c>
      <c r="K170" s="0" t="n">
        <v>1</v>
      </c>
      <c r="L170" s="0" t="n">
        <v>1</v>
      </c>
      <c r="M170" s="0" t="n">
        <v>0</v>
      </c>
      <c r="N170" s="0" t="n">
        <v>1</v>
      </c>
      <c r="O170" s="0" t="n">
        <v>2</v>
      </c>
      <c r="P170" s="0" t="n">
        <v>2</v>
      </c>
      <c r="Q170" s="0" t="n">
        <v>9</v>
      </c>
      <c r="R170" s="0" t="n">
        <v>8</v>
      </c>
      <c r="S170" s="0" t="n">
        <v>2</v>
      </c>
      <c r="T170" s="0" t="n">
        <v>0</v>
      </c>
      <c r="U170" s="0" t="n">
        <v>0</v>
      </c>
      <c r="V170" s="0" t="n">
        <v>0</v>
      </c>
      <c r="W170" s="0" t="n">
        <v>9</v>
      </c>
      <c r="X170" s="0" t="n">
        <v>0</v>
      </c>
      <c r="Y170" s="0" t="n">
        <v>0</v>
      </c>
      <c r="Z170" s="0" t="n">
        <v>4</v>
      </c>
      <c r="AA170" s="0" t="n">
        <v>1</v>
      </c>
      <c r="AB170" s="0" t="n">
        <v>0</v>
      </c>
      <c r="AC170" s="0" t="n">
        <v>0</v>
      </c>
      <c r="AD170" s="0" t="n">
        <v>0</v>
      </c>
      <c r="AE170" s="0" t="n">
        <v>0</v>
      </c>
      <c r="AF170" s="0" t="n">
        <v>2</v>
      </c>
      <c r="AG170" s="0" t="n">
        <v>0</v>
      </c>
      <c r="AH170" s="0" t="n">
        <v>1</v>
      </c>
      <c r="AI170" s="0" t="n">
        <v>0</v>
      </c>
      <c r="AJ170" s="0" t="n">
        <v>1</v>
      </c>
      <c r="AK170" s="0" t="n">
        <v>0</v>
      </c>
      <c r="AL170" s="0" t="n">
        <v>0</v>
      </c>
      <c r="AM170" s="0" t="n">
        <v>1</v>
      </c>
      <c r="AN170" s="0" t="n">
        <v>2</v>
      </c>
      <c r="AO170" s="0" t="n">
        <v>6</v>
      </c>
      <c r="AP170" s="0" t="n">
        <v>0</v>
      </c>
      <c r="AQ170" s="0" t="n">
        <v>1</v>
      </c>
      <c r="AR170" s="0" t="n">
        <v>0</v>
      </c>
      <c r="AS170" s="0" t="n">
        <v>0</v>
      </c>
      <c r="AT170" s="0" t="n">
        <v>0</v>
      </c>
      <c r="AU170" s="0" t="n">
        <v>0</v>
      </c>
      <c r="AV170" s="0" t="n">
        <v>0</v>
      </c>
      <c r="AW170" s="0" t="n">
        <v>0</v>
      </c>
      <c r="AX170" s="0" t="n">
        <v>1</v>
      </c>
      <c r="AY170" s="0" t="n">
        <v>0</v>
      </c>
      <c r="AZ170" s="0" t="n">
        <v>2</v>
      </c>
      <c r="BA170" s="0" t="n">
        <v>5</v>
      </c>
      <c r="BB170" s="0" t="n">
        <v>0</v>
      </c>
      <c r="BC170" s="0" t="n">
        <v>0</v>
      </c>
      <c r="BD170" s="0" t="n">
        <v>1</v>
      </c>
      <c r="BE170" s="0" t="n">
        <v>0</v>
      </c>
      <c r="BF170" s="0" t="n">
        <v>3</v>
      </c>
      <c r="BG170" s="0" t="n">
        <v>0</v>
      </c>
      <c r="BH170" s="0" t="n">
        <v>3</v>
      </c>
      <c r="BI170" s="0" t="n">
        <v>1</v>
      </c>
      <c r="BJ170" s="0" t="n">
        <v>1</v>
      </c>
      <c r="BK170" s="0" t="n">
        <v>1</v>
      </c>
      <c r="BL170" s="0" t="n">
        <v>0</v>
      </c>
      <c r="BM170" s="0" t="n">
        <v>1</v>
      </c>
      <c r="BN170" s="0" t="n">
        <v>3</v>
      </c>
      <c r="BO170" s="0" t="n">
        <v>3</v>
      </c>
      <c r="BP170" s="0" t="n">
        <v>1</v>
      </c>
      <c r="BQ170" s="0" t="n">
        <v>0</v>
      </c>
      <c r="BR170" s="0" t="n">
        <v>3</v>
      </c>
      <c r="BS170" s="0" t="n">
        <v>2</v>
      </c>
      <c r="BT170" s="0" t="n">
        <v>0</v>
      </c>
      <c r="BU170" s="0" t="n">
        <v>3</v>
      </c>
      <c r="BV170" s="0" t="n">
        <v>1</v>
      </c>
      <c r="BW170" s="0" t="n">
        <v>0</v>
      </c>
      <c r="BX170" s="0" t="n">
        <v>5</v>
      </c>
      <c r="BY170" s="0" t="n">
        <v>7</v>
      </c>
      <c r="BZ170" s="0" t="n">
        <v>1</v>
      </c>
      <c r="CA170" s="0" t="n">
        <v>0</v>
      </c>
      <c r="CB170" s="0" t="n">
        <v>0</v>
      </c>
      <c r="CC170" s="0" t="n">
        <v>0</v>
      </c>
      <c r="CD170" s="0" t="n">
        <v>1</v>
      </c>
      <c r="CE170" s="0" t="n">
        <v>5</v>
      </c>
      <c r="CF170" s="0" t="n">
        <v>3</v>
      </c>
      <c r="CG170" s="0" t="n">
        <v>0</v>
      </c>
      <c r="CH170" s="0" t="n">
        <v>2</v>
      </c>
      <c r="CI170" s="0" t="n">
        <v>1</v>
      </c>
      <c r="CJ170" s="0" t="n">
        <v>2</v>
      </c>
      <c r="CK170" s="0" t="n">
        <v>1</v>
      </c>
      <c r="CL170" s="0" t="n">
        <v>0</v>
      </c>
      <c r="CM170" s="0" t="n">
        <v>2</v>
      </c>
      <c r="CN170" s="0" t="n">
        <v>1</v>
      </c>
      <c r="CO170" s="0" t="n">
        <v>1</v>
      </c>
      <c r="CP170" s="0" t="n">
        <v>3</v>
      </c>
      <c r="CQ170" s="0" t="n">
        <v>1</v>
      </c>
      <c r="CR170" s="0" t="n">
        <v>3</v>
      </c>
      <c r="CS170" s="0" t="n">
        <v>0</v>
      </c>
      <c r="CT170" s="0" t="n">
        <v>2</v>
      </c>
      <c r="CU170" s="0" t="n">
        <v>6</v>
      </c>
      <c r="CV170" s="0" t="n">
        <v>0</v>
      </c>
      <c r="CW170" s="0" t="n">
        <v>0</v>
      </c>
      <c r="CX170" s="0" t="n">
        <v>0</v>
      </c>
      <c r="CY170" s="0" t="n">
        <v>6</v>
      </c>
      <c r="CZ170" s="0" t="n">
        <v>0</v>
      </c>
      <c r="DA170" s="0" t="n">
        <v>2</v>
      </c>
      <c r="DB170" s="0" t="n">
        <v>3</v>
      </c>
      <c r="DC170" s="0" t="n">
        <v>0</v>
      </c>
      <c r="DD170" s="0" t="n">
        <v>0</v>
      </c>
      <c r="DE170" s="0" t="n">
        <v>1</v>
      </c>
      <c r="DF170" s="0" t="n">
        <v>1</v>
      </c>
      <c r="DG170" s="0" t="n">
        <v>0</v>
      </c>
      <c r="DH170" s="0" t="n">
        <v>0</v>
      </c>
      <c r="DI170" s="0" t="n">
        <v>0</v>
      </c>
      <c r="DJ170" s="0" t="n">
        <v>0</v>
      </c>
      <c r="DK170" s="0" t="n">
        <v>0</v>
      </c>
      <c r="DL170" s="0" t="n">
        <v>5</v>
      </c>
      <c r="DM170" s="0" t="n">
        <v>0</v>
      </c>
      <c r="DN170" s="0" t="n">
        <v>0</v>
      </c>
      <c r="DO170" s="0" t="n">
        <v>0</v>
      </c>
      <c r="DP170" s="0" t="n">
        <v>1</v>
      </c>
      <c r="DQ170" s="0" t="n">
        <v>1</v>
      </c>
      <c r="DR170" s="0" t="n">
        <v>0</v>
      </c>
      <c r="DS170" s="0" t="n">
        <v>1</v>
      </c>
      <c r="DT170" s="0" t="n">
        <v>0</v>
      </c>
      <c r="DU170" s="0" t="n">
        <v>0</v>
      </c>
      <c r="DV170" s="0" t="n">
        <v>0</v>
      </c>
      <c r="DW170" s="0" t="n">
        <v>2</v>
      </c>
      <c r="DX170" s="0" t="n">
        <v>5</v>
      </c>
      <c r="DY170" s="0" t="n">
        <v>0</v>
      </c>
      <c r="DZ170" s="0" t="n">
        <v>0</v>
      </c>
      <c r="EA170" s="0" t="n">
        <v>1</v>
      </c>
      <c r="EB170" s="0" t="n">
        <v>0</v>
      </c>
      <c r="EC170" s="0" t="n">
        <v>0</v>
      </c>
      <c r="ED170" s="0" t="n">
        <v>0</v>
      </c>
      <c r="EE170" s="0" t="n">
        <v>0</v>
      </c>
      <c r="EF170" s="0" t="n">
        <v>0</v>
      </c>
      <c r="EG170" s="0" t="n">
        <v>3</v>
      </c>
      <c r="EH170" s="0" t="n">
        <v>7</v>
      </c>
      <c r="EI170" s="0" t="n">
        <v>0</v>
      </c>
      <c r="EJ170" s="0" t="n">
        <v>0</v>
      </c>
      <c r="EK170" s="0" t="n">
        <v>1</v>
      </c>
      <c r="EL170" s="0" t="n">
        <v>3</v>
      </c>
      <c r="EM170" s="0" t="n">
        <v>1</v>
      </c>
      <c r="EN170" s="0" t="n">
        <v>0</v>
      </c>
      <c r="EO170" s="0" t="n">
        <v>0</v>
      </c>
      <c r="EP170" s="0" t="n">
        <v>0</v>
      </c>
      <c r="EQ170" s="0" t="n">
        <v>1</v>
      </c>
      <c r="ER170" s="0" t="n">
        <v>1</v>
      </c>
      <c r="ES170" s="0" t="n">
        <v>0</v>
      </c>
      <c r="ET170" s="0" t="n">
        <v>0</v>
      </c>
      <c r="EU170" s="0" t="n">
        <v>0</v>
      </c>
      <c r="EV170" s="0" t="n">
        <v>3</v>
      </c>
      <c r="EW170" s="0" t="n">
        <v>0</v>
      </c>
      <c r="EX170" s="0" t="n">
        <v>1</v>
      </c>
      <c r="EY170" s="0" t="n">
        <v>0</v>
      </c>
      <c r="EZ170" s="0" t="n">
        <v>0</v>
      </c>
      <c r="FA170" s="0" t="n">
        <v>1</v>
      </c>
      <c r="FB170" s="0" t="n">
        <v>3</v>
      </c>
      <c r="FC170" s="0" t="n">
        <v>2</v>
      </c>
      <c r="FD170" s="0" t="n">
        <v>1</v>
      </c>
      <c r="FE170" s="0" t="n">
        <v>2</v>
      </c>
      <c r="FF170" s="0" t="n">
        <v>5</v>
      </c>
      <c r="FG170" s="0" t="n">
        <v>5</v>
      </c>
      <c r="FH170" s="0" t="n">
        <v>1</v>
      </c>
      <c r="FI170" s="0" t="n">
        <v>1</v>
      </c>
      <c r="FJ170" s="0" t="n">
        <v>0</v>
      </c>
      <c r="FK170" s="0" t="n">
        <v>3</v>
      </c>
      <c r="FL170" s="0" t="n">
        <v>3</v>
      </c>
      <c r="FM170" s="0" t="n">
        <v>0</v>
      </c>
      <c r="FN170" s="0" t="n">
        <v>1</v>
      </c>
      <c r="FO170" s="0" t="n">
        <v>0</v>
      </c>
      <c r="FP170" s="0" t="n">
        <v>0</v>
      </c>
      <c r="FQ170" s="0" t="n">
        <v>2</v>
      </c>
      <c r="FR170" s="0" t="n">
        <v>0</v>
      </c>
      <c r="FS170" s="0" t="n">
        <v>0</v>
      </c>
      <c r="FT170" s="0" t="n">
        <v>1</v>
      </c>
      <c r="FU170" s="0" t="n">
        <v>1</v>
      </c>
      <c r="FV170" s="0" t="n">
        <v>3</v>
      </c>
      <c r="FW170" s="0" t="n">
        <v>2</v>
      </c>
      <c r="FX170" s="0" t="n">
        <v>0</v>
      </c>
      <c r="FY170" s="0" t="n">
        <v>5</v>
      </c>
      <c r="FZ170" s="0" t="n">
        <v>1</v>
      </c>
      <c r="GA170" s="0" t="n">
        <v>3</v>
      </c>
      <c r="GB170" s="0" t="n">
        <v>1</v>
      </c>
      <c r="GC170" s="0" t="n">
        <v>1</v>
      </c>
      <c r="GD170" s="0" t="n">
        <v>1</v>
      </c>
      <c r="GE170" s="0" t="n">
        <v>0</v>
      </c>
      <c r="GF170" s="0" t="n">
        <v>8</v>
      </c>
      <c r="GG170" s="0" t="n">
        <v>4</v>
      </c>
      <c r="GH170" s="0" t="n">
        <v>2</v>
      </c>
      <c r="GI170" s="0" t="n">
        <v>5</v>
      </c>
      <c r="GJ170" s="0" t="n">
        <v>1</v>
      </c>
      <c r="GK170" s="0" t="n">
        <v>4</v>
      </c>
      <c r="GL170" s="0" t="n">
        <v>2</v>
      </c>
      <c r="GM170" s="0" t="n">
        <v>2</v>
      </c>
      <c r="GN170" s="0" t="n">
        <v>0</v>
      </c>
      <c r="GO170" s="0" t="n">
        <v>1</v>
      </c>
      <c r="GP170" s="0" t="n">
        <v>0</v>
      </c>
      <c r="GQ170" s="0" t="n">
        <v>1</v>
      </c>
    </row>
    <row r="171" customFormat="false" ht="12" hidden="false" customHeight="false" outlineLevel="0" collapsed="false">
      <c r="A171" s="0" t="n">
        <v>0</v>
      </c>
      <c r="B171" s="0" t="n">
        <v>0</v>
      </c>
      <c r="C171" s="0" t="n">
        <v>1</v>
      </c>
      <c r="D171" s="0" t="n">
        <v>0</v>
      </c>
      <c r="E171" s="0" t="n">
        <v>0</v>
      </c>
      <c r="F171" s="0" t="n">
        <v>0</v>
      </c>
      <c r="G171" s="0" t="n">
        <v>0</v>
      </c>
      <c r="H171" s="0" t="n">
        <v>0</v>
      </c>
      <c r="I171" s="0" t="n">
        <v>0</v>
      </c>
      <c r="J171" s="0" t="n">
        <v>0</v>
      </c>
      <c r="K171" s="0" t="n">
        <v>0</v>
      </c>
      <c r="L171" s="0" t="n">
        <v>0</v>
      </c>
      <c r="M171" s="0" t="n">
        <v>1</v>
      </c>
      <c r="N171" s="0" t="n">
        <v>0</v>
      </c>
      <c r="O171" s="0" t="n">
        <v>1</v>
      </c>
      <c r="P171" s="0" t="n">
        <v>0</v>
      </c>
      <c r="Q171" s="0" t="n">
        <v>0</v>
      </c>
      <c r="R171" s="0" t="n">
        <v>0</v>
      </c>
      <c r="S171" s="0" t="n">
        <v>1</v>
      </c>
      <c r="T171" s="0" t="n">
        <v>0</v>
      </c>
      <c r="U171" s="0" t="n">
        <v>0</v>
      </c>
      <c r="V171" s="0" t="n">
        <v>0</v>
      </c>
      <c r="W171" s="0" t="n">
        <v>0</v>
      </c>
      <c r="X171" s="0" t="n">
        <v>0</v>
      </c>
      <c r="Y171" s="0" t="n">
        <v>0</v>
      </c>
      <c r="Z171" s="0" t="n">
        <v>0</v>
      </c>
      <c r="AA171" s="0" t="n">
        <v>0</v>
      </c>
      <c r="AB171" s="0" t="n">
        <v>0</v>
      </c>
      <c r="AC171" s="0" t="n">
        <v>0</v>
      </c>
      <c r="AD171" s="0" t="n">
        <v>0</v>
      </c>
      <c r="AE171" s="0" t="n">
        <v>0</v>
      </c>
      <c r="AF171" s="0" t="n">
        <v>0</v>
      </c>
      <c r="AG171" s="0" t="n">
        <v>0</v>
      </c>
      <c r="AH171" s="0" t="n">
        <v>0</v>
      </c>
      <c r="AI171" s="0" t="n">
        <v>0</v>
      </c>
      <c r="AJ171" s="0" t="n">
        <v>0</v>
      </c>
      <c r="AK171" s="0" t="n">
        <v>0</v>
      </c>
      <c r="AL171" s="0" t="n">
        <v>0</v>
      </c>
      <c r="AM171" s="0" t="n">
        <v>0</v>
      </c>
      <c r="AN171" s="0" t="n">
        <v>1</v>
      </c>
      <c r="AO171" s="0" t="n">
        <v>0</v>
      </c>
      <c r="AP171" s="0" t="n">
        <v>0</v>
      </c>
      <c r="AQ171" s="0" t="n">
        <v>0</v>
      </c>
      <c r="AR171" s="0" t="n">
        <v>0</v>
      </c>
      <c r="AS171" s="0" t="n">
        <v>0</v>
      </c>
      <c r="AT171" s="0" t="n">
        <v>2</v>
      </c>
      <c r="AU171" s="0" t="n">
        <v>0</v>
      </c>
      <c r="AV171" s="0" t="n">
        <v>4</v>
      </c>
      <c r="AW171" s="0" t="n">
        <v>0</v>
      </c>
      <c r="AX171" s="0" t="n">
        <v>0</v>
      </c>
      <c r="AY171" s="0" t="n">
        <v>1</v>
      </c>
      <c r="AZ171" s="0" t="n">
        <v>1</v>
      </c>
      <c r="BA171" s="0" t="n">
        <v>0</v>
      </c>
      <c r="BB171" s="0" t="n">
        <v>0</v>
      </c>
      <c r="BC171" s="0" t="n">
        <v>0</v>
      </c>
      <c r="BD171" s="0" t="n">
        <v>0</v>
      </c>
      <c r="BE171" s="0" t="n">
        <v>0</v>
      </c>
      <c r="BF171" s="0" t="n">
        <v>0</v>
      </c>
      <c r="BG171" s="0" t="n">
        <v>0</v>
      </c>
      <c r="BH171" s="0" t="n">
        <v>0</v>
      </c>
      <c r="BI171" s="0" t="n">
        <v>0</v>
      </c>
      <c r="BJ171" s="0" t="n">
        <v>0</v>
      </c>
      <c r="BK171" s="0" t="n">
        <v>0</v>
      </c>
      <c r="BL171" s="0" t="n">
        <v>0</v>
      </c>
      <c r="BM171" s="0" t="n">
        <v>0</v>
      </c>
      <c r="BN171" s="0" t="n">
        <v>1</v>
      </c>
      <c r="BO171" s="0" t="n">
        <v>2</v>
      </c>
      <c r="BP171" s="0" t="n">
        <v>1</v>
      </c>
      <c r="BQ171" s="0" t="n">
        <v>0</v>
      </c>
      <c r="BR171" s="0" t="n">
        <v>0</v>
      </c>
      <c r="BS171" s="0" t="n">
        <v>0</v>
      </c>
      <c r="BT171" s="0" t="n">
        <v>0</v>
      </c>
      <c r="BU171" s="0" t="n">
        <v>0</v>
      </c>
      <c r="BV171" s="0" t="n">
        <v>0</v>
      </c>
      <c r="BW171" s="0" t="n">
        <v>0</v>
      </c>
      <c r="BX171" s="0" t="n">
        <v>0</v>
      </c>
      <c r="BY171" s="0" t="n">
        <v>0</v>
      </c>
      <c r="BZ171" s="0" t="n">
        <v>0</v>
      </c>
      <c r="CA171" s="0" t="n">
        <v>0</v>
      </c>
      <c r="CB171" s="0" t="n">
        <v>0</v>
      </c>
      <c r="CC171" s="0" t="n">
        <v>1</v>
      </c>
      <c r="CD171" s="0" t="n">
        <v>1</v>
      </c>
      <c r="CE171" s="0" t="n">
        <v>3</v>
      </c>
      <c r="CF171" s="0" t="n">
        <v>1</v>
      </c>
      <c r="CG171" s="0" t="n">
        <v>0</v>
      </c>
      <c r="CH171" s="0" t="n">
        <v>1</v>
      </c>
      <c r="CI171" s="0" t="n">
        <v>0</v>
      </c>
      <c r="CJ171" s="0" t="n">
        <v>0</v>
      </c>
      <c r="CK171" s="0" t="n">
        <v>0</v>
      </c>
      <c r="CL171" s="0" t="n">
        <v>0</v>
      </c>
      <c r="CM171" s="0" t="n">
        <v>0</v>
      </c>
      <c r="CN171" s="0" t="n">
        <v>0</v>
      </c>
      <c r="CO171" s="0" t="n">
        <v>0</v>
      </c>
      <c r="CP171" s="0" t="n">
        <v>1</v>
      </c>
      <c r="CQ171" s="0" t="n">
        <v>1</v>
      </c>
      <c r="CR171" s="0" t="n">
        <v>0</v>
      </c>
      <c r="CS171" s="0" t="n">
        <v>0</v>
      </c>
      <c r="CT171" s="0" t="n">
        <v>3</v>
      </c>
      <c r="CU171" s="0" t="n">
        <v>0</v>
      </c>
      <c r="CV171" s="0" t="n">
        <v>0</v>
      </c>
      <c r="CW171" s="0" t="n">
        <v>0</v>
      </c>
      <c r="CX171" s="0" t="n">
        <v>0</v>
      </c>
      <c r="CY171" s="0" t="n">
        <v>0</v>
      </c>
      <c r="CZ171" s="0" t="n">
        <v>0</v>
      </c>
      <c r="DA171" s="0" t="n">
        <v>1</v>
      </c>
      <c r="DB171" s="0" t="n">
        <v>0</v>
      </c>
      <c r="DC171" s="0" t="n">
        <v>0</v>
      </c>
      <c r="DD171" s="0" t="n">
        <v>0</v>
      </c>
      <c r="DE171" s="0" t="n">
        <v>0</v>
      </c>
      <c r="DF171" s="0" t="n">
        <v>0</v>
      </c>
      <c r="DG171" s="0" t="n">
        <v>0</v>
      </c>
      <c r="DH171" s="0" t="n">
        <v>0</v>
      </c>
      <c r="DI171" s="0" t="n">
        <v>0</v>
      </c>
      <c r="DJ171" s="0" t="n">
        <v>0</v>
      </c>
      <c r="DK171" s="0" t="n">
        <v>0</v>
      </c>
      <c r="DL171" s="0" t="n">
        <v>0</v>
      </c>
      <c r="DM171" s="0" t="n">
        <v>0</v>
      </c>
      <c r="DN171" s="0" t="n">
        <v>0</v>
      </c>
      <c r="DO171" s="0" t="n">
        <v>2</v>
      </c>
      <c r="DP171" s="0" t="n">
        <v>0</v>
      </c>
      <c r="DQ171" s="0" t="n">
        <v>7</v>
      </c>
      <c r="DR171" s="0" t="n">
        <v>0</v>
      </c>
      <c r="DS171" s="0" t="n">
        <v>0</v>
      </c>
      <c r="DT171" s="0" t="n">
        <v>0</v>
      </c>
      <c r="DU171" s="0" t="n">
        <v>0</v>
      </c>
      <c r="DV171" s="0" t="n">
        <v>0</v>
      </c>
      <c r="DW171" s="0" t="n">
        <v>0</v>
      </c>
      <c r="DX171" s="0" t="n">
        <v>0</v>
      </c>
      <c r="DY171" s="0" t="n">
        <v>0</v>
      </c>
      <c r="DZ171" s="0" t="n">
        <v>0</v>
      </c>
      <c r="EA171" s="0" t="n">
        <v>0</v>
      </c>
      <c r="EB171" s="0" t="n">
        <v>0</v>
      </c>
      <c r="EC171" s="0" t="n">
        <v>0</v>
      </c>
      <c r="ED171" s="0" t="n">
        <v>0</v>
      </c>
      <c r="EE171" s="0" t="n">
        <v>0</v>
      </c>
      <c r="EF171" s="0" t="n">
        <v>0</v>
      </c>
      <c r="EG171" s="0" t="n">
        <v>1</v>
      </c>
      <c r="EH171" s="0" t="n">
        <v>0</v>
      </c>
      <c r="EI171" s="0" t="n">
        <v>0</v>
      </c>
      <c r="EJ171" s="0" t="n">
        <v>0</v>
      </c>
      <c r="EK171" s="0" t="n">
        <v>0</v>
      </c>
      <c r="EL171" s="0" t="n">
        <v>0</v>
      </c>
      <c r="EM171" s="0" t="n">
        <v>0</v>
      </c>
      <c r="EN171" s="0" t="n">
        <v>0</v>
      </c>
      <c r="EO171" s="0" t="n">
        <v>0</v>
      </c>
      <c r="EP171" s="0" t="n">
        <v>0</v>
      </c>
      <c r="EQ171" s="0" t="n">
        <v>0</v>
      </c>
      <c r="ER171" s="0" t="n">
        <v>0</v>
      </c>
      <c r="ES171" s="0" t="n">
        <v>0</v>
      </c>
      <c r="ET171" s="0" t="n">
        <v>0</v>
      </c>
      <c r="EU171" s="0" t="n">
        <v>0</v>
      </c>
      <c r="EV171" s="0" t="n">
        <v>4</v>
      </c>
      <c r="EW171" s="0" t="n">
        <v>0</v>
      </c>
      <c r="EX171" s="0" t="n">
        <v>1</v>
      </c>
      <c r="EY171" s="0" t="n">
        <v>0</v>
      </c>
      <c r="EZ171" s="0" t="n">
        <v>0</v>
      </c>
      <c r="FA171" s="0" t="n">
        <v>1</v>
      </c>
      <c r="FB171" s="0" t="n">
        <v>0</v>
      </c>
      <c r="FC171" s="0" t="n">
        <v>1</v>
      </c>
      <c r="FD171" s="0" t="n">
        <v>0</v>
      </c>
      <c r="FE171" s="0" t="n">
        <v>0</v>
      </c>
      <c r="FF171" s="0" t="n">
        <v>2</v>
      </c>
      <c r="FG171" s="0" t="n">
        <v>0</v>
      </c>
      <c r="FH171" s="0" t="n">
        <v>0</v>
      </c>
      <c r="FI171" s="0" t="n">
        <v>0</v>
      </c>
      <c r="FJ171" s="0" t="n">
        <v>0</v>
      </c>
      <c r="FK171" s="0" t="n">
        <v>0</v>
      </c>
      <c r="FL171" s="0" t="n">
        <v>0</v>
      </c>
      <c r="FM171" s="0" t="n">
        <v>0</v>
      </c>
      <c r="FN171" s="0" t="n">
        <v>0</v>
      </c>
      <c r="FO171" s="0" t="n">
        <v>2</v>
      </c>
      <c r="FP171" s="0" t="n">
        <v>0</v>
      </c>
      <c r="FQ171" s="0" t="n">
        <v>0</v>
      </c>
      <c r="FR171" s="0" t="n">
        <v>0</v>
      </c>
      <c r="FS171" s="0" t="n">
        <v>0</v>
      </c>
      <c r="FT171" s="0" t="n">
        <v>0</v>
      </c>
      <c r="FU171" s="0" t="n">
        <v>0</v>
      </c>
      <c r="FV171" s="0" t="n">
        <v>2</v>
      </c>
      <c r="FW171" s="0" t="n">
        <v>4</v>
      </c>
      <c r="FX171" s="0" t="n">
        <v>0</v>
      </c>
      <c r="FY171" s="0" t="n">
        <v>2</v>
      </c>
      <c r="FZ171" s="0" t="n">
        <v>0</v>
      </c>
      <c r="GA171" s="0" t="n">
        <v>2</v>
      </c>
      <c r="GB171" s="0" t="n">
        <v>0</v>
      </c>
      <c r="GC171" s="0" t="n">
        <v>1</v>
      </c>
      <c r="GD171" s="0" t="n">
        <v>0</v>
      </c>
      <c r="GE171" s="0" t="n">
        <v>0</v>
      </c>
      <c r="GF171" s="0" t="n">
        <v>1</v>
      </c>
      <c r="GG171" s="0" t="n">
        <v>1</v>
      </c>
      <c r="GH171" s="0" t="n">
        <v>0</v>
      </c>
      <c r="GI171" s="0" t="n">
        <v>0</v>
      </c>
      <c r="GJ171" s="0" t="n">
        <v>0</v>
      </c>
      <c r="GK171" s="0" t="n">
        <v>0</v>
      </c>
      <c r="GL171" s="0" t="n">
        <v>0</v>
      </c>
      <c r="GM171" s="0" t="n">
        <v>0</v>
      </c>
      <c r="GN171" s="0" t="n">
        <v>0</v>
      </c>
      <c r="GO171" s="0" t="n">
        <v>0</v>
      </c>
      <c r="GP171" s="0" t="n">
        <v>0</v>
      </c>
      <c r="GQ171" s="0" t="n">
        <v>0</v>
      </c>
    </row>
    <row r="172" customFormat="false" ht="12" hidden="false" customHeight="false" outlineLevel="0" collapsed="false">
      <c r="A172" s="0" t="n">
        <v>0</v>
      </c>
      <c r="B172" s="0" t="n">
        <v>0</v>
      </c>
      <c r="C172" s="0" t="n">
        <v>0</v>
      </c>
      <c r="D172" s="0" t="n">
        <v>0</v>
      </c>
      <c r="E172" s="0" t="n">
        <v>0</v>
      </c>
      <c r="F172" s="0" t="n">
        <v>0</v>
      </c>
      <c r="G172" s="0" t="n">
        <v>1</v>
      </c>
      <c r="H172" s="0" t="n">
        <v>0</v>
      </c>
      <c r="I172" s="0" t="n">
        <v>0</v>
      </c>
      <c r="J172" s="0" t="n">
        <v>0</v>
      </c>
      <c r="K172" s="0" t="n">
        <v>0</v>
      </c>
      <c r="L172" s="0" t="n">
        <v>0</v>
      </c>
      <c r="M172" s="0" t="n">
        <v>0</v>
      </c>
      <c r="N172" s="0" t="n">
        <v>0</v>
      </c>
      <c r="O172" s="0" t="n">
        <v>1</v>
      </c>
      <c r="P172" s="0" t="n">
        <v>2</v>
      </c>
      <c r="Q172" s="0" t="n">
        <v>0</v>
      </c>
      <c r="R172" s="0" t="n">
        <v>1</v>
      </c>
      <c r="S172" s="0" t="n">
        <v>2</v>
      </c>
      <c r="T172" s="0" t="n">
        <v>0</v>
      </c>
      <c r="U172" s="0" t="n">
        <v>0</v>
      </c>
      <c r="V172" s="0" t="n">
        <v>2</v>
      </c>
      <c r="W172" s="0" t="n">
        <v>3</v>
      </c>
      <c r="X172" s="0" t="n">
        <v>0</v>
      </c>
      <c r="Y172" s="0" t="n">
        <v>0</v>
      </c>
      <c r="Z172" s="0" t="n">
        <v>0</v>
      </c>
      <c r="AA172" s="0" t="n">
        <v>0</v>
      </c>
      <c r="AB172" s="0" t="n">
        <v>0</v>
      </c>
      <c r="AC172" s="0" t="n">
        <v>0</v>
      </c>
      <c r="AD172" s="0" t="n">
        <v>0</v>
      </c>
      <c r="AE172" s="0" t="n">
        <v>0</v>
      </c>
      <c r="AF172" s="0" t="n">
        <v>1</v>
      </c>
      <c r="AG172" s="0" t="n">
        <v>0</v>
      </c>
      <c r="AH172" s="0" t="n">
        <v>0</v>
      </c>
      <c r="AI172" s="0" t="n">
        <v>0</v>
      </c>
      <c r="AJ172" s="0" t="n">
        <v>2</v>
      </c>
      <c r="AK172" s="0" t="n">
        <v>0</v>
      </c>
      <c r="AL172" s="0" t="n">
        <v>1</v>
      </c>
      <c r="AM172" s="0" t="n">
        <v>1</v>
      </c>
      <c r="AN172" s="0" t="n">
        <v>3</v>
      </c>
      <c r="AO172" s="0" t="n">
        <v>0</v>
      </c>
      <c r="AP172" s="0" t="n">
        <v>0</v>
      </c>
      <c r="AQ172" s="0" t="n">
        <v>9</v>
      </c>
      <c r="AR172" s="0" t="n">
        <v>0</v>
      </c>
      <c r="AS172" s="0" t="n">
        <v>0</v>
      </c>
      <c r="AT172" s="0" t="n">
        <v>0</v>
      </c>
      <c r="AU172" s="0" t="n">
        <v>0</v>
      </c>
      <c r="AV172" s="0" t="n">
        <v>0</v>
      </c>
      <c r="AW172" s="0" t="n">
        <v>0</v>
      </c>
      <c r="AX172" s="0" t="n">
        <v>1</v>
      </c>
      <c r="AY172" s="0" t="n">
        <v>1</v>
      </c>
      <c r="AZ172" s="0" t="n">
        <v>1</v>
      </c>
      <c r="BA172" s="0" t="n">
        <v>0</v>
      </c>
      <c r="BB172" s="0" t="n">
        <v>0</v>
      </c>
      <c r="BC172" s="0" t="n">
        <v>0</v>
      </c>
      <c r="BD172" s="0" t="n">
        <v>0</v>
      </c>
      <c r="BE172" s="0" t="n">
        <v>0</v>
      </c>
      <c r="BF172" s="0" t="n">
        <v>0</v>
      </c>
      <c r="BG172" s="0" t="n">
        <v>0</v>
      </c>
      <c r="BH172" s="0" t="n">
        <v>0</v>
      </c>
      <c r="BI172" s="0" t="n">
        <v>0</v>
      </c>
      <c r="BJ172" s="0" t="n">
        <v>0</v>
      </c>
      <c r="BK172" s="0" t="n">
        <v>1</v>
      </c>
      <c r="BL172" s="0" t="n">
        <v>0</v>
      </c>
      <c r="BM172" s="0" t="n">
        <v>1</v>
      </c>
      <c r="BN172" s="0" t="n">
        <v>0</v>
      </c>
      <c r="BO172" s="0" t="n">
        <v>0</v>
      </c>
      <c r="BP172" s="0" t="n">
        <v>3</v>
      </c>
      <c r="BQ172" s="0" t="n">
        <v>1</v>
      </c>
      <c r="BR172" s="0" t="n">
        <v>0</v>
      </c>
      <c r="BS172" s="0" t="n">
        <v>0</v>
      </c>
      <c r="BT172" s="0" t="n">
        <v>2</v>
      </c>
      <c r="BU172" s="0" t="n">
        <v>4</v>
      </c>
      <c r="BV172" s="0" t="n">
        <v>0</v>
      </c>
      <c r="BW172" s="0" t="n">
        <v>1</v>
      </c>
      <c r="BX172" s="0" t="n">
        <v>0</v>
      </c>
      <c r="BY172" s="0" t="n">
        <v>2</v>
      </c>
      <c r="BZ172" s="0" t="n">
        <v>2</v>
      </c>
      <c r="CA172" s="0" t="n">
        <v>0</v>
      </c>
      <c r="CB172" s="0" t="n">
        <v>0</v>
      </c>
      <c r="CC172" s="0" t="n">
        <v>0</v>
      </c>
      <c r="CD172" s="0" t="n">
        <v>0</v>
      </c>
      <c r="CE172" s="0" t="n">
        <v>6</v>
      </c>
      <c r="CF172" s="0" t="n">
        <v>0</v>
      </c>
      <c r="CG172" s="0" t="n">
        <v>0</v>
      </c>
      <c r="CH172" s="0" t="n">
        <v>3</v>
      </c>
      <c r="CI172" s="0" t="n">
        <v>0</v>
      </c>
      <c r="CJ172" s="0" t="n">
        <v>0</v>
      </c>
      <c r="CK172" s="0" t="n">
        <v>0</v>
      </c>
      <c r="CL172" s="0" t="n">
        <v>0</v>
      </c>
      <c r="CM172" s="0" t="n">
        <v>0</v>
      </c>
      <c r="CN172" s="0" t="n">
        <v>2</v>
      </c>
      <c r="CO172" s="0" t="n">
        <v>0</v>
      </c>
      <c r="CP172" s="0" t="n">
        <v>4</v>
      </c>
      <c r="CQ172" s="0" t="n">
        <v>3</v>
      </c>
      <c r="CR172" s="0" t="n">
        <v>0</v>
      </c>
      <c r="CS172" s="0" t="n">
        <v>0</v>
      </c>
      <c r="CT172" s="0" t="n">
        <v>0</v>
      </c>
      <c r="CU172" s="0" t="n">
        <v>0</v>
      </c>
      <c r="CV172" s="0" t="n">
        <v>0</v>
      </c>
      <c r="CW172" s="0" t="n">
        <v>1</v>
      </c>
      <c r="CX172" s="0" t="n">
        <v>2</v>
      </c>
      <c r="CY172" s="0" t="n">
        <v>1</v>
      </c>
      <c r="CZ172" s="0" t="n">
        <v>0</v>
      </c>
      <c r="DA172" s="0" t="n">
        <v>2</v>
      </c>
      <c r="DB172" s="0" t="n">
        <v>0</v>
      </c>
      <c r="DC172" s="0" t="n">
        <v>0</v>
      </c>
      <c r="DD172" s="0" t="n">
        <v>0</v>
      </c>
      <c r="DE172" s="0" t="n">
        <v>0</v>
      </c>
      <c r="DF172" s="0" t="n">
        <v>2</v>
      </c>
      <c r="DG172" s="0" t="n">
        <v>0</v>
      </c>
      <c r="DH172" s="0" t="n">
        <v>0</v>
      </c>
      <c r="DI172" s="0" t="n">
        <v>0</v>
      </c>
      <c r="DJ172" s="0" t="n">
        <v>0</v>
      </c>
      <c r="DK172" s="0" t="n">
        <v>0</v>
      </c>
      <c r="DL172" s="0" t="n">
        <v>0</v>
      </c>
      <c r="DM172" s="0" t="n">
        <v>0</v>
      </c>
      <c r="DN172" s="0" t="n">
        <v>0</v>
      </c>
      <c r="DO172" s="0" t="n">
        <v>0</v>
      </c>
      <c r="DP172" s="0" t="n">
        <v>0</v>
      </c>
      <c r="DQ172" s="0" t="n">
        <v>1</v>
      </c>
      <c r="DR172" s="0" t="n">
        <v>0</v>
      </c>
      <c r="DS172" s="0" t="n">
        <v>4</v>
      </c>
      <c r="DT172" s="0" t="n">
        <v>0</v>
      </c>
      <c r="DU172" s="0" t="n">
        <v>0</v>
      </c>
      <c r="DV172" s="0" t="n">
        <v>0</v>
      </c>
      <c r="DW172" s="0" t="n">
        <v>0</v>
      </c>
      <c r="DX172" s="0" t="n">
        <v>0</v>
      </c>
      <c r="DY172" s="0" t="n">
        <v>0</v>
      </c>
      <c r="DZ172" s="0" t="n">
        <v>0</v>
      </c>
      <c r="EA172" s="0" t="n">
        <v>2</v>
      </c>
      <c r="EB172" s="0" t="n">
        <v>1</v>
      </c>
      <c r="EC172" s="0" t="n">
        <v>0</v>
      </c>
      <c r="ED172" s="0" t="n">
        <v>0</v>
      </c>
      <c r="EE172" s="0" t="n">
        <v>0</v>
      </c>
      <c r="EF172" s="0" t="n">
        <v>0</v>
      </c>
      <c r="EG172" s="0" t="n">
        <v>0</v>
      </c>
      <c r="EH172" s="0" t="n">
        <v>0</v>
      </c>
      <c r="EI172" s="0" t="n">
        <v>0</v>
      </c>
      <c r="EJ172" s="0" t="n">
        <v>0</v>
      </c>
      <c r="EK172" s="0" t="n">
        <v>0</v>
      </c>
      <c r="EL172" s="0" t="n">
        <v>0</v>
      </c>
      <c r="EM172" s="0" t="n">
        <v>0</v>
      </c>
      <c r="EN172" s="0" t="n">
        <v>0</v>
      </c>
      <c r="EO172" s="0" t="n">
        <v>0</v>
      </c>
      <c r="EP172" s="0" t="n">
        <v>0</v>
      </c>
      <c r="EQ172" s="0" t="n">
        <v>0</v>
      </c>
      <c r="ER172" s="0" t="n">
        <v>2</v>
      </c>
      <c r="ES172" s="0" t="n">
        <v>1</v>
      </c>
      <c r="ET172" s="0" t="n">
        <v>0</v>
      </c>
      <c r="EU172" s="0" t="n">
        <v>0</v>
      </c>
      <c r="EV172" s="0" t="n">
        <v>0</v>
      </c>
      <c r="EW172" s="0" t="n">
        <v>0</v>
      </c>
      <c r="EX172" s="0" t="n">
        <v>0</v>
      </c>
      <c r="EY172" s="0" t="n">
        <v>0</v>
      </c>
      <c r="EZ172" s="0" t="n">
        <v>1</v>
      </c>
      <c r="FA172" s="0" t="n">
        <v>4</v>
      </c>
      <c r="FB172" s="0" t="n">
        <v>0</v>
      </c>
      <c r="FC172" s="0" t="n">
        <v>0</v>
      </c>
      <c r="FD172" s="0" t="n">
        <v>0</v>
      </c>
      <c r="FE172" s="0" t="n">
        <v>0</v>
      </c>
      <c r="FF172" s="0" t="n">
        <v>0</v>
      </c>
      <c r="FG172" s="0" t="n">
        <v>0</v>
      </c>
      <c r="FH172" s="0" t="n">
        <v>0</v>
      </c>
      <c r="FI172" s="0" t="n">
        <v>0</v>
      </c>
      <c r="FJ172" s="0" t="n">
        <v>0</v>
      </c>
      <c r="FK172" s="0" t="n">
        <v>5</v>
      </c>
      <c r="FL172" s="0" t="n">
        <v>0</v>
      </c>
      <c r="FM172" s="0" t="n">
        <v>1</v>
      </c>
      <c r="FN172" s="0" t="n">
        <v>0</v>
      </c>
      <c r="FO172" s="0" t="n">
        <v>0</v>
      </c>
      <c r="FP172" s="0" t="n">
        <v>0</v>
      </c>
      <c r="FQ172" s="0" t="n">
        <v>0</v>
      </c>
      <c r="FR172" s="0" t="n">
        <v>0</v>
      </c>
      <c r="FS172" s="0" t="n">
        <v>0</v>
      </c>
      <c r="FT172" s="0" t="n">
        <v>0</v>
      </c>
      <c r="FU172" s="0" t="n">
        <v>0</v>
      </c>
      <c r="FV172" s="0" t="n">
        <v>4</v>
      </c>
      <c r="FW172" s="0" t="n">
        <v>2</v>
      </c>
      <c r="FX172" s="0" t="n">
        <v>1</v>
      </c>
      <c r="FY172" s="0" t="n">
        <v>2</v>
      </c>
      <c r="FZ172" s="0" t="n">
        <v>1</v>
      </c>
      <c r="GA172" s="0" t="n">
        <v>0</v>
      </c>
      <c r="GB172" s="0" t="n">
        <v>1</v>
      </c>
      <c r="GC172" s="0" t="n">
        <v>0</v>
      </c>
      <c r="GD172" s="0" t="n">
        <v>0</v>
      </c>
      <c r="GE172" s="0" t="n">
        <v>0</v>
      </c>
      <c r="GF172" s="0" t="n">
        <v>0</v>
      </c>
      <c r="GG172" s="0" t="n">
        <v>2</v>
      </c>
      <c r="GH172" s="0" t="n">
        <v>0</v>
      </c>
      <c r="GI172" s="0" t="n">
        <v>0</v>
      </c>
      <c r="GJ172" s="0" t="n">
        <v>0</v>
      </c>
      <c r="GK172" s="0" t="n">
        <v>0</v>
      </c>
      <c r="GL172" s="0" t="n">
        <v>0</v>
      </c>
      <c r="GM172" s="0" t="n">
        <v>0</v>
      </c>
      <c r="GN172" s="0" t="n">
        <v>0</v>
      </c>
      <c r="GO172" s="0" t="n">
        <v>0</v>
      </c>
      <c r="GP172" s="0" t="n">
        <v>4</v>
      </c>
      <c r="GQ172" s="0" t="n">
        <v>0</v>
      </c>
    </row>
    <row r="173" customFormat="false" ht="12" hidden="false" customHeight="false" outlineLevel="0" collapsed="false">
      <c r="A173" s="0" t="n">
        <v>5</v>
      </c>
      <c r="B173" s="0" t="n">
        <v>0</v>
      </c>
      <c r="C173" s="0" t="n">
        <v>0</v>
      </c>
      <c r="D173" s="0" t="n">
        <v>0</v>
      </c>
      <c r="E173" s="0" t="n">
        <v>0</v>
      </c>
      <c r="F173" s="0" t="n">
        <v>0</v>
      </c>
      <c r="G173" s="0" t="n">
        <v>2</v>
      </c>
      <c r="H173" s="0" t="n">
        <v>0</v>
      </c>
      <c r="I173" s="0" t="n">
        <v>0</v>
      </c>
      <c r="J173" s="0" t="n">
        <v>0</v>
      </c>
      <c r="K173" s="0" t="n">
        <v>0</v>
      </c>
      <c r="L173" s="0" t="n">
        <v>0</v>
      </c>
      <c r="M173" s="0" t="n">
        <v>0</v>
      </c>
      <c r="N173" s="0" t="n">
        <v>0</v>
      </c>
      <c r="O173" s="0" t="n">
        <v>0</v>
      </c>
      <c r="P173" s="0" t="n">
        <v>0</v>
      </c>
      <c r="Q173" s="0" t="n">
        <v>0</v>
      </c>
      <c r="R173" s="0" t="n">
        <v>1</v>
      </c>
      <c r="S173" s="0" t="n">
        <v>0</v>
      </c>
      <c r="T173" s="0" t="n">
        <v>0</v>
      </c>
      <c r="U173" s="0" t="n">
        <v>0</v>
      </c>
      <c r="V173" s="0" t="n">
        <v>0</v>
      </c>
      <c r="W173" s="0" t="n">
        <v>0</v>
      </c>
      <c r="X173" s="0" t="n">
        <v>0</v>
      </c>
      <c r="Y173" s="0" t="n">
        <v>0</v>
      </c>
      <c r="Z173" s="0" t="n">
        <v>0</v>
      </c>
      <c r="AA173" s="0" t="n">
        <v>0</v>
      </c>
      <c r="AB173" s="0" t="n">
        <v>0</v>
      </c>
      <c r="AC173" s="0" t="n">
        <v>0</v>
      </c>
      <c r="AD173" s="0" t="n">
        <v>0</v>
      </c>
      <c r="AE173" s="0" t="n">
        <v>0</v>
      </c>
      <c r="AF173" s="0" t="n">
        <v>0</v>
      </c>
      <c r="AG173" s="0" t="n">
        <v>0</v>
      </c>
      <c r="AH173" s="0" t="n">
        <v>0</v>
      </c>
      <c r="AI173" s="0" t="n">
        <v>0</v>
      </c>
      <c r="AJ173" s="0" t="n">
        <v>1</v>
      </c>
      <c r="AK173" s="0" t="n">
        <v>0</v>
      </c>
      <c r="AL173" s="0" t="n">
        <v>1</v>
      </c>
      <c r="AM173" s="0" t="n">
        <v>0</v>
      </c>
      <c r="AN173" s="0" t="n">
        <v>0</v>
      </c>
      <c r="AO173" s="0" t="n">
        <v>0</v>
      </c>
      <c r="AP173" s="0" t="n">
        <v>0</v>
      </c>
      <c r="AQ173" s="0" t="n">
        <v>0</v>
      </c>
      <c r="AR173" s="0" t="n">
        <v>0</v>
      </c>
      <c r="AS173" s="0" t="n">
        <v>0</v>
      </c>
      <c r="AT173" s="0" t="n">
        <v>0</v>
      </c>
      <c r="AU173" s="0" t="n">
        <v>0</v>
      </c>
      <c r="AV173" s="0" t="n">
        <v>0</v>
      </c>
      <c r="AW173" s="0" t="n">
        <v>0</v>
      </c>
      <c r="AX173" s="0" t="n">
        <v>0</v>
      </c>
      <c r="AY173" s="0" t="n">
        <v>0</v>
      </c>
      <c r="AZ173" s="0" t="n">
        <v>0</v>
      </c>
      <c r="BA173" s="0" t="n">
        <v>0</v>
      </c>
      <c r="BB173" s="0" t="n">
        <v>0</v>
      </c>
      <c r="BC173" s="0" t="n">
        <v>0</v>
      </c>
      <c r="BD173" s="0" t="n">
        <v>0</v>
      </c>
      <c r="BE173" s="0" t="n">
        <v>0</v>
      </c>
      <c r="BF173" s="0" t="n">
        <v>2</v>
      </c>
      <c r="BG173" s="0" t="n">
        <v>0</v>
      </c>
      <c r="BH173" s="0" t="n">
        <v>0</v>
      </c>
      <c r="BI173" s="0" t="n">
        <v>2</v>
      </c>
      <c r="BJ173" s="0" t="n">
        <v>0</v>
      </c>
      <c r="BK173" s="0" t="n">
        <v>1</v>
      </c>
      <c r="BL173" s="0" t="n">
        <v>0</v>
      </c>
      <c r="BM173" s="0" t="n">
        <v>0</v>
      </c>
      <c r="BN173" s="0" t="n">
        <v>0</v>
      </c>
      <c r="BO173" s="0" t="n">
        <v>1</v>
      </c>
      <c r="BP173" s="0" t="n">
        <v>0</v>
      </c>
      <c r="BQ173" s="0" t="n">
        <v>1</v>
      </c>
      <c r="BR173" s="0" t="n">
        <v>0</v>
      </c>
      <c r="BS173" s="0" t="n">
        <v>0</v>
      </c>
      <c r="BT173" s="0" t="n">
        <v>0</v>
      </c>
      <c r="BU173" s="0" t="n">
        <v>0</v>
      </c>
      <c r="BV173" s="0" t="n">
        <v>0</v>
      </c>
      <c r="BW173" s="0" t="n">
        <v>0</v>
      </c>
      <c r="BX173" s="0" t="n">
        <v>0</v>
      </c>
      <c r="BY173" s="0" t="n">
        <v>1</v>
      </c>
      <c r="BZ173" s="0" t="n">
        <v>0</v>
      </c>
      <c r="CA173" s="0" t="n">
        <v>0</v>
      </c>
      <c r="CB173" s="0" t="n">
        <v>0</v>
      </c>
      <c r="CC173" s="0" t="n">
        <v>0</v>
      </c>
      <c r="CD173" s="0" t="n">
        <v>0</v>
      </c>
      <c r="CE173" s="0" t="n">
        <v>2</v>
      </c>
      <c r="CF173" s="0" t="n">
        <v>0</v>
      </c>
      <c r="CG173" s="0" t="n">
        <v>0</v>
      </c>
      <c r="CH173" s="0" t="n">
        <v>0</v>
      </c>
      <c r="CI173" s="0" t="n">
        <v>0</v>
      </c>
      <c r="CJ173" s="0" t="n">
        <v>0</v>
      </c>
      <c r="CK173" s="0" t="n">
        <v>0</v>
      </c>
      <c r="CL173" s="0" t="n">
        <v>0</v>
      </c>
      <c r="CM173" s="0" t="n">
        <v>0</v>
      </c>
      <c r="CN173" s="0" t="n">
        <v>0</v>
      </c>
      <c r="CO173" s="0" t="n">
        <v>0</v>
      </c>
      <c r="CP173" s="0" t="n">
        <v>0</v>
      </c>
      <c r="CQ173" s="0" t="n">
        <v>0</v>
      </c>
      <c r="CR173" s="0" t="n">
        <v>1</v>
      </c>
      <c r="CS173" s="0" t="n">
        <v>0</v>
      </c>
      <c r="CT173" s="0" t="n">
        <v>0</v>
      </c>
      <c r="CU173" s="0" t="n">
        <v>0</v>
      </c>
      <c r="CV173" s="0" t="n">
        <v>0</v>
      </c>
      <c r="CW173" s="0" t="n">
        <v>0</v>
      </c>
      <c r="CX173" s="0" t="n">
        <v>0</v>
      </c>
      <c r="CY173" s="0" t="n">
        <v>2</v>
      </c>
      <c r="CZ173" s="0" t="n">
        <v>0</v>
      </c>
      <c r="DA173" s="0" t="n">
        <v>0</v>
      </c>
      <c r="DB173" s="0" t="n">
        <v>0</v>
      </c>
      <c r="DC173" s="0" t="n">
        <v>0</v>
      </c>
      <c r="DD173" s="0" t="n">
        <v>0</v>
      </c>
      <c r="DE173" s="0" t="n">
        <v>0</v>
      </c>
      <c r="DF173" s="0" t="n">
        <v>0</v>
      </c>
      <c r="DG173" s="0" t="n">
        <v>0</v>
      </c>
      <c r="DH173" s="0" t="n">
        <v>0</v>
      </c>
      <c r="DI173" s="0" t="n">
        <v>0</v>
      </c>
      <c r="DJ173" s="0" t="n">
        <v>0</v>
      </c>
      <c r="DK173" s="0" t="n">
        <v>0</v>
      </c>
      <c r="DL173" s="0" t="n">
        <v>0</v>
      </c>
      <c r="DM173" s="0" t="n">
        <v>0</v>
      </c>
      <c r="DN173" s="0" t="n">
        <v>0</v>
      </c>
      <c r="DO173" s="0" t="n">
        <v>0</v>
      </c>
      <c r="DP173" s="0" t="n">
        <v>0</v>
      </c>
      <c r="DQ173" s="0" t="n">
        <v>0</v>
      </c>
      <c r="DR173" s="0" t="n">
        <v>0</v>
      </c>
      <c r="DS173" s="0" t="n">
        <v>0</v>
      </c>
      <c r="DT173" s="0" t="n">
        <v>0</v>
      </c>
      <c r="DU173" s="0" t="n">
        <v>0</v>
      </c>
      <c r="DV173" s="0" t="n">
        <v>0</v>
      </c>
      <c r="DW173" s="0" t="n">
        <v>0</v>
      </c>
      <c r="DX173" s="0" t="n">
        <v>0</v>
      </c>
      <c r="DY173" s="0" t="n">
        <v>0</v>
      </c>
      <c r="DZ173" s="0" t="n">
        <v>0</v>
      </c>
      <c r="EA173" s="0" t="n">
        <v>0</v>
      </c>
      <c r="EB173" s="0" t="n">
        <v>0</v>
      </c>
      <c r="EC173" s="0" t="n">
        <v>0</v>
      </c>
      <c r="ED173" s="0" t="n">
        <v>0</v>
      </c>
      <c r="EE173" s="0" t="n">
        <v>0</v>
      </c>
      <c r="EF173" s="0" t="n">
        <v>0</v>
      </c>
      <c r="EG173" s="0" t="n">
        <v>0</v>
      </c>
      <c r="EH173" s="0" t="n">
        <v>0</v>
      </c>
      <c r="EI173" s="0" t="n">
        <v>0</v>
      </c>
      <c r="EJ173" s="0" t="n">
        <v>0</v>
      </c>
      <c r="EK173" s="0" t="n">
        <v>0</v>
      </c>
      <c r="EL173" s="0" t="n">
        <v>2</v>
      </c>
      <c r="EM173" s="0" t="n">
        <v>0</v>
      </c>
      <c r="EN173" s="0" t="n">
        <v>0</v>
      </c>
      <c r="EO173" s="0" t="n">
        <v>0</v>
      </c>
      <c r="EP173" s="0" t="n">
        <v>0</v>
      </c>
      <c r="EQ173" s="0" t="n">
        <v>0</v>
      </c>
      <c r="ER173" s="0" t="n">
        <v>0</v>
      </c>
      <c r="ES173" s="0" t="n">
        <v>0</v>
      </c>
      <c r="ET173" s="0" t="n">
        <v>0</v>
      </c>
      <c r="EU173" s="0" t="n">
        <v>0</v>
      </c>
      <c r="EV173" s="0" t="n">
        <v>3</v>
      </c>
      <c r="EW173" s="0" t="n">
        <v>0</v>
      </c>
      <c r="EX173" s="0" t="n">
        <v>1</v>
      </c>
      <c r="EY173" s="0" t="n">
        <v>0</v>
      </c>
      <c r="EZ173" s="0" t="n">
        <v>0</v>
      </c>
      <c r="FA173" s="0" t="n">
        <v>2</v>
      </c>
      <c r="FB173" s="0" t="n">
        <v>0</v>
      </c>
      <c r="FC173" s="0" t="n">
        <v>0</v>
      </c>
      <c r="FD173" s="0" t="n">
        <v>0</v>
      </c>
      <c r="FE173" s="0" t="n">
        <v>0</v>
      </c>
      <c r="FF173" s="0" t="n">
        <v>0</v>
      </c>
      <c r="FG173" s="0" t="n">
        <v>0</v>
      </c>
      <c r="FH173" s="0" t="n">
        <v>0</v>
      </c>
      <c r="FI173" s="0" t="n">
        <v>2</v>
      </c>
      <c r="FJ173" s="0" t="n">
        <v>0</v>
      </c>
      <c r="FK173" s="0" t="n">
        <v>0</v>
      </c>
      <c r="FL173" s="0" t="n">
        <v>0</v>
      </c>
      <c r="FM173" s="0" t="n">
        <v>0</v>
      </c>
      <c r="FN173" s="0" t="n">
        <v>0</v>
      </c>
      <c r="FO173" s="0" t="n">
        <v>0</v>
      </c>
      <c r="FP173" s="0" t="n">
        <v>0</v>
      </c>
      <c r="FQ173" s="0" t="n">
        <v>0</v>
      </c>
      <c r="FR173" s="0" t="n">
        <v>0</v>
      </c>
      <c r="FS173" s="0" t="n">
        <v>0</v>
      </c>
      <c r="FT173" s="0" t="n">
        <v>1</v>
      </c>
      <c r="FU173" s="0" t="n">
        <v>0</v>
      </c>
      <c r="FV173" s="0" t="n">
        <v>0</v>
      </c>
      <c r="FW173" s="0" t="n">
        <v>0</v>
      </c>
      <c r="FX173" s="0" t="n">
        <v>0</v>
      </c>
      <c r="FY173" s="0" t="n">
        <v>0</v>
      </c>
      <c r="FZ173" s="0" t="n">
        <v>0</v>
      </c>
      <c r="GA173" s="0" t="n">
        <v>0</v>
      </c>
      <c r="GB173" s="0" t="n">
        <v>0</v>
      </c>
      <c r="GC173" s="0" t="n">
        <v>1</v>
      </c>
      <c r="GD173" s="0" t="n">
        <v>2</v>
      </c>
      <c r="GE173" s="0" t="n">
        <v>6</v>
      </c>
      <c r="GF173" s="0" t="n">
        <v>7</v>
      </c>
      <c r="GG173" s="0" t="n">
        <v>0</v>
      </c>
      <c r="GH173" s="0" t="n">
        <v>0</v>
      </c>
      <c r="GI173" s="0" t="n">
        <v>0</v>
      </c>
      <c r="GJ173" s="0" t="n">
        <v>0</v>
      </c>
      <c r="GK173" s="0" t="n">
        <v>0</v>
      </c>
      <c r="GL173" s="0" t="n">
        <v>0</v>
      </c>
      <c r="GM173" s="0" t="n">
        <v>5</v>
      </c>
      <c r="GN173" s="0" t="n">
        <v>0</v>
      </c>
      <c r="GO173" s="0" t="n">
        <v>0</v>
      </c>
      <c r="GP173" s="0" t="n">
        <v>0</v>
      </c>
      <c r="GQ173" s="0" t="n">
        <v>1</v>
      </c>
    </row>
    <row r="174" customFormat="false" ht="12" hidden="false" customHeight="false" outlineLevel="0" collapsed="false">
      <c r="A174" s="0" t="n">
        <v>5</v>
      </c>
      <c r="B174" s="0" t="n">
        <v>0</v>
      </c>
      <c r="C174" s="0" t="n">
        <v>0</v>
      </c>
      <c r="D174" s="0" t="n">
        <v>0</v>
      </c>
      <c r="E174" s="0" t="n">
        <v>0</v>
      </c>
      <c r="F174" s="0" t="n">
        <v>3</v>
      </c>
      <c r="G174" s="0" t="n">
        <v>3</v>
      </c>
      <c r="H174" s="0" t="n">
        <v>0</v>
      </c>
      <c r="I174" s="0" t="n">
        <v>0</v>
      </c>
      <c r="J174" s="0" t="n">
        <v>0</v>
      </c>
      <c r="K174" s="0" t="n">
        <v>0</v>
      </c>
      <c r="L174" s="0" t="n">
        <v>0</v>
      </c>
      <c r="M174" s="0" t="n">
        <v>0</v>
      </c>
      <c r="N174" s="0" t="n">
        <v>0</v>
      </c>
      <c r="O174" s="0" t="n">
        <v>0</v>
      </c>
      <c r="P174" s="0" t="n">
        <v>0</v>
      </c>
      <c r="Q174" s="0" t="n">
        <v>0</v>
      </c>
      <c r="R174" s="0" t="n">
        <v>2</v>
      </c>
      <c r="S174" s="0" t="n">
        <v>0</v>
      </c>
      <c r="T174" s="0" t="n">
        <v>0</v>
      </c>
      <c r="U174" s="0" t="n">
        <v>0</v>
      </c>
      <c r="V174" s="0" t="n">
        <v>0</v>
      </c>
      <c r="W174" s="0" t="n">
        <v>0</v>
      </c>
      <c r="X174" s="0" t="n">
        <v>0</v>
      </c>
      <c r="Y174" s="0" t="n">
        <v>0</v>
      </c>
      <c r="Z174" s="0" t="n">
        <v>0</v>
      </c>
      <c r="AA174" s="0" t="n">
        <v>0</v>
      </c>
      <c r="AB174" s="0" t="n">
        <v>0</v>
      </c>
      <c r="AC174" s="0" t="n">
        <v>0</v>
      </c>
      <c r="AD174" s="0" t="n">
        <v>0</v>
      </c>
      <c r="AE174" s="0" t="n">
        <v>0</v>
      </c>
      <c r="AF174" s="0" t="n">
        <v>2</v>
      </c>
      <c r="AG174" s="0" t="n">
        <v>0</v>
      </c>
      <c r="AH174" s="0" t="n">
        <v>3</v>
      </c>
      <c r="AI174" s="0" t="n">
        <v>1</v>
      </c>
      <c r="AJ174" s="0" t="n">
        <v>0</v>
      </c>
      <c r="AK174" s="0" t="n">
        <v>0</v>
      </c>
      <c r="AL174" s="0" t="n">
        <v>1</v>
      </c>
      <c r="AM174" s="0" t="n">
        <v>0</v>
      </c>
      <c r="AN174" s="0" t="n">
        <v>2</v>
      </c>
      <c r="AO174" s="0" t="n">
        <v>0</v>
      </c>
      <c r="AP174" s="0" t="n">
        <v>0</v>
      </c>
      <c r="AQ174" s="0" t="n">
        <v>0</v>
      </c>
      <c r="AR174" s="0" t="n">
        <v>0</v>
      </c>
      <c r="AS174" s="0" t="n">
        <v>0</v>
      </c>
      <c r="AT174" s="0" t="n">
        <v>2</v>
      </c>
      <c r="AU174" s="0" t="n">
        <v>0</v>
      </c>
      <c r="AV174" s="0" t="n">
        <v>0</v>
      </c>
      <c r="AW174" s="0" t="n">
        <v>0</v>
      </c>
      <c r="AX174" s="0" t="n">
        <v>0</v>
      </c>
      <c r="AY174" s="0" t="n">
        <v>1</v>
      </c>
      <c r="AZ174" s="0" t="n">
        <v>0</v>
      </c>
      <c r="BA174" s="0" t="n">
        <v>5</v>
      </c>
      <c r="BB174" s="0" t="n">
        <v>0</v>
      </c>
      <c r="BC174" s="0" t="n">
        <v>0</v>
      </c>
      <c r="BD174" s="0" t="n">
        <v>0</v>
      </c>
      <c r="BE174" s="0" t="n">
        <v>0</v>
      </c>
      <c r="BF174" s="0" t="n">
        <v>1</v>
      </c>
      <c r="BG174" s="0" t="n">
        <v>0</v>
      </c>
      <c r="BH174" s="0" t="n">
        <v>3</v>
      </c>
      <c r="BI174" s="0" t="n">
        <v>3</v>
      </c>
      <c r="BJ174" s="0" t="n">
        <v>0</v>
      </c>
      <c r="BK174" s="0" t="n">
        <v>4</v>
      </c>
      <c r="BL174" s="0" t="n">
        <v>0</v>
      </c>
      <c r="BM174" s="0" t="n">
        <v>0</v>
      </c>
      <c r="BN174" s="0" t="n">
        <v>2</v>
      </c>
      <c r="BO174" s="0" t="n">
        <v>1</v>
      </c>
      <c r="BP174" s="0" t="n">
        <v>0</v>
      </c>
      <c r="BQ174" s="0" t="n">
        <v>2</v>
      </c>
      <c r="BR174" s="0" t="n">
        <v>1</v>
      </c>
      <c r="BS174" s="0" t="n">
        <v>0</v>
      </c>
      <c r="BT174" s="0" t="n">
        <v>0</v>
      </c>
      <c r="BU174" s="0" t="n">
        <v>0</v>
      </c>
      <c r="BV174" s="0" t="n">
        <v>0</v>
      </c>
      <c r="BW174" s="0" t="n">
        <v>1</v>
      </c>
      <c r="BX174" s="0" t="n">
        <v>0</v>
      </c>
      <c r="BY174" s="0" t="n">
        <v>2</v>
      </c>
      <c r="BZ174" s="0" t="n">
        <v>0</v>
      </c>
      <c r="CA174" s="0" t="n">
        <v>0</v>
      </c>
      <c r="CB174" s="0" t="n">
        <v>0</v>
      </c>
      <c r="CC174" s="0" t="n">
        <v>0</v>
      </c>
      <c r="CD174" s="0" t="n">
        <v>3</v>
      </c>
      <c r="CE174" s="0" t="n">
        <v>3</v>
      </c>
      <c r="CF174" s="0" t="n">
        <v>0</v>
      </c>
      <c r="CG174" s="0" t="n">
        <v>1</v>
      </c>
      <c r="CH174" s="0" t="n">
        <v>1</v>
      </c>
      <c r="CI174" s="0" t="n">
        <v>0</v>
      </c>
      <c r="CJ174" s="0" t="n">
        <v>0</v>
      </c>
      <c r="CK174" s="0" t="n">
        <v>1</v>
      </c>
      <c r="CL174" s="0" t="n">
        <v>0</v>
      </c>
      <c r="CM174" s="0" t="n">
        <v>0</v>
      </c>
      <c r="CN174" s="0" t="n">
        <v>1</v>
      </c>
      <c r="CO174" s="0" t="n">
        <v>0</v>
      </c>
      <c r="CP174" s="0" t="n">
        <v>1</v>
      </c>
      <c r="CQ174" s="0" t="n">
        <v>0</v>
      </c>
      <c r="CR174" s="0" t="n">
        <v>0</v>
      </c>
      <c r="CS174" s="0" t="n">
        <v>0</v>
      </c>
      <c r="CT174" s="0" t="n">
        <v>0</v>
      </c>
      <c r="CU174" s="0" t="n">
        <v>2</v>
      </c>
      <c r="CV174" s="0" t="n">
        <v>0</v>
      </c>
      <c r="CW174" s="0" t="n">
        <v>4</v>
      </c>
      <c r="CX174" s="0" t="n">
        <v>5</v>
      </c>
      <c r="CY174" s="0" t="n">
        <v>2</v>
      </c>
      <c r="CZ174" s="0" t="n">
        <v>0</v>
      </c>
      <c r="DA174" s="0" t="n">
        <v>0</v>
      </c>
      <c r="DB174" s="0" t="n">
        <v>0</v>
      </c>
      <c r="DC174" s="0" t="n">
        <v>0</v>
      </c>
      <c r="DD174" s="0" t="n">
        <v>2</v>
      </c>
      <c r="DE174" s="0" t="n">
        <v>0</v>
      </c>
      <c r="DF174" s="0" t="n">
        <v>1</v>
      </c>
      <c r="DG174" s="0" t="n">
        <v>0</v>
      </c>
      <c r="DH174" s="0" t="n">
        <v>0</v>
      </c>
      <c r="DI174" s="0" t="n">
        <v>0</v>
      </c>
      <c r="DJ174" s="0" t="n">
        <v>0</v>
      </c>
      <c r="DK174" s="0" t="n">
        <v>0</v>
      </c>
      <c r="DL174" s="0" t="n">
        <v>2</v>
      </c>
      <c r="DM174" s="0" t="n">
        <v>0</v>
      </c>
      <c r="DN174" s="0" t="n">
        <v>0</v>
      </c>
      <c r="DO174" s="0" t="n">
        <v>0</v>
      </c>
      <c r="DP174" s="0" t="n">
        <v>0</v>
      </c>
      <c r="DQ174" s="0" t="n">
        <v>0</v>
      </c>
      <c r="DR174" s="0" t="n">
        <v>0</v>
      </c>
      <c r="DS174" s="0" t="n">
        <v>0</v>
      </c>
      <c r="DT174" s="0" t="n">
        <v>0</v>
      </c>
      <c r="DU174" s="0" t="n">
        <v>0</v>
      </c>
      <c r="DV174" s="0" t="n">
        <v>0</v>
      </c>
      <c r="DW174" s="0" t="n">
        <v>0</v>
      </c>
      <c r="DX174" s="0" t="n">
        <v>9</v>
      </c>
      <c r="DY174" s="0" t="n">
        <v>0</v>
      </c>
      <c r="DZ174" s="0" t="n">
        <v>0</v>
      </c>
      <c r="EA174" s="0" t="n">
        <v>1</v>
      </c>
      <c r="EB174" s="0" t="n">
        <v>1</v>
      </c>
      <c r="EC174" s="0" t="n">
        <v>0</v>
      </c>
      <c r="ED174" s="0" t="n">
        <v>0</v>
      </c>
      <c r="EE174" s="0" t="n">
        <v>0</v>
      </c>
      <c r="EF174" s="0" t="n">
        <v>0</v>
      </c>
      <c r="EG174" s="0" t="n">
        <v>0</v>
      </c>
      <c r="EH174" s="0" t="n">
        <v>0</v>
      </c>
      <c r="EI174" s="0" t="n">
        <v>2</v>
      </c>
      <c r="EJ174" s="0" t="n">
        <v>0</v>
      </c>
      <c r="EK174" s="0" t="n">
        <v>0</v>
      </c>
      <c r="EL174" s="0" t="n">
        <v>3</v>
      </c>
      <c r="EM174" s="0" t="n">
        <v>0</v>
      </c>
      <c r="EN174" s="0" t="n">
        <v>0</v>
      </c>
      <c r="EO174" s="0" t="n">
        <v>0</v>
      </c>
      <c r="EP174" s="0" t="n">
        <v>2</v>
      </c>
      <c r="EQ174" s="0" t="n">
        <v>0</v>
      </c>
      <c r="ER174" s="0" t="n">
        <v>0</v>
      </c>
      <c r="ES174" s="0" t="n">
        <v>0</v>
      </c>
      <c r="ET174" s="0" t="n">
        <v>0</v>
      </c>
      <c r="EU174" s="0" t="n">
        <v>0</v>
      </c>
      <c r="EV174" s="0" t="n">
        <v>3</v>
      </c>
      <c r="EW174" s="0" t="n">
        <v>0</v>
      </c>
      <c r="EX174" s="0" t="n">
        <v>2</v>
      </c>
      <c r="EY174" s="0" t="n">
        <v>0</v>
      </c>
      <c r="EZ174" s="0" t="n">
        <v>0</v>
      </c>
      <c r="FA174" s="0" t="n">
        <v>6</v>
      </c>
      <c r="FB174" s="0" t="n">
        <v>0</v>
      </c>
      <c r="FC174" s="0" t="n">
        <v>3</v>
      </c>
      <c r="FD174" s="0" t="n">
        <v>0</v>
      </c>
      <c r="FE174" s="0" t="n">
        <v>0</v>
      </c>
      <c r="FF174" s="0" t="n">
        <v>0</v>
      </c>
      <c r="FG174" s="0" t="n">
        <v>0</v>
      </c>
      <c r="FH174" s="0" t="n">
        <v>0</v>
      </c>
      <c r="FI174" s="0" t="n">
        <v>2</v>
      </c>
      <c r="FJ174" s="0" t="n">
        <v>0</v>
      </c>
      <c r="FK174" s="0" t="n">
        <v>0</v>
      </c>
      <c r="FL174" s="0" t="n">
        <v>0</v>
      </c>
      <c r="FM174" s="0" t="n">
        <v>1</v>
      </c>
      <c r="FN174" s="0" t="n">
        <v>0</v>
      </c>
      <c r="FO174" s="0" t="n">
        <v>0</v>
      </c>
      <c r="FP174" s="0" t="n">
        <v>0</v>
      </c>
      <c r="FQ174" s="0" t="n">
        <v>0</v>
      </c>
      <c r="FR174" s="0" t="n">
        <v>0</v>
      </c>
      <c r="FS174" s="0" t="n">
        <v>0</v>
      </c>
      <c r="FT174" s="0" t="n">
        <v>3</v>
      </c>
      <c r="FU174" s="0" t="n">
        <v>7</v>
      </c>
      <c r="FV174" s="0" t="n">
        <v>4</v>
      </c>
      <c r="FW174" s="0" t="n">
        <v>4</v>
      </c>
      <c r="FX174" s="0" t="n">
        <v>0</v>
      </c>
      <c r="FY174" s="0" t="n">
        <v>1</v>
      </c>
      <c r="FZ174" s="0" t="n">
        <v>0</v>
      </c>
      <c r="GA174" s="0" t="n">
        <v>0</v>
      </c>
      <c r="GB174" s="0" t="n">
        <v>0</v>
      </c>
      <c r="GC174" s="0" t="n">
        <v>2</v>
      </c>
      <c r="GD174" s="0" t="n">
        <v>1</v>
      </c>
      <c r="GE174" s="0" t="n">
        <v>8</v>
      </c>
      <c r="GF174" s="0" t="n">
        <v>6</v>
      </c>
      <c r="GG174" s="0" t="n">
        <v>0</v>
      </c>
      <c r="GH174" s="0" t="n">
        <v>2</v>
      </c>
      <c r="GI174" s="0" t="n">
        <v>0</v>
      </c>
      <c r="GJ174" s="0" t="n">
        <v>0</v>
      </c>
      <c r="GK174" s="0" t="n">
        <v>0</v>
      </c>
      <c r="GL174" s="0" t="n">
        <v>3</v>
      </c>
      <c r="GM174" s="0" t="n">
        <v>2</v>
      </c>
      <c r="GN174" s="0" t="n">
        <v>0</v>
      </c>
      <c r="GO174" s="0" t="n">
        <v>3</v>
      </c>
      <c r="GP174" s="0" t="n">
        <v>1</v>
      </c>
      <c r="GQ174" s="0" t="n">
        <v>1</v>
      </c>
    </row>
    <row r="175" customFormat="false" ht="12" hidden="false" customHeight="false" outlineLevel="0" collapsed="false">
      <c r="A175" s="0" t="n">
        <v>0</v>
      </c>
      <c r="B175" s="0" t="n">
        <v>0</v>
      </c>
      <c r="C175" s="0" t="n">
        <v>0</v>
      </c>
      <c r="D175" s="0" t="n">
        <v>2</v>
      </c>
      <c r="E175" s="0" t="n">
        <v>3</v>
      </c>
      <c r="F175" s="0" t="n">
        <v>1</v>
      </c>
      <c r="G175" s="0" t="n">
        <v>2</v>
      </c>
      <c r="H175" s="0" t="n">
        <v>0</v>
      </c>
      <c r="I175" s="0" t="n">
        <v>0</v>
      </c>
      <c r="J175" s="0" t="n">
        <v>0</v>
      </c>
      <c r="K175" s="0" t="n">
        <v>1</v>
      </c>
      <c r="L175" s="0" t="n">
        <v>0</v>
      </c>
      <c r="M175" s="0" t="n">
        <v>0</v>
      </c>
      <c r="N175" s="0" t="n">
        <v>0</v>
      </c>
      <c r="O175" s="0" t="n">
        <v>1</v>
      </c>
      <c r="P175" s="0" t="n">
        <v>2</v>
      </c>
      <c r="Q175" s="0" t="n">
        <v>0</v>
      </c>
      <c r="R175" s="0" t="n">
        <v>0</v>
      </c>
      <c r="S175" s="0" t="n">
        <v>3</v>
      </c>
      <c r="T175" s="0" t="n">
        <v>0</v>
      </c>
      <c r="U175" s="0" t="n">
        <v>0</v>
      </c>
      <c r="V175" s="0" t="n">
        <v>3</v>
      </c>
      <c r="W175" s="0" t="n">
        <v>2</v>
      </c>
      <c r="X175" s="0" t="n">
        <v>0</v>
      </c>
      <c r="Y175" s="0" t="n">
        <v>0</v>
      </c>
      <c r="Z175" s="0" t="n">
        <v>1</v>
      </c>
      <c r="AA175" s="0" t="n">
        <v>0</v>
      </c>
      <c r="AB175" s="0" t="n">
        <v>0</v>
      </c>
      <c r="AC175" s="0" t="n">
        <v>0</v>
      </c>
      <c r="AD175" s="0" t="n">
        <v>0</v>
      </c>
      <c r="AE175" s="0" t="n">
        <v>0</v>
      </c>
      <c r="AF175" s="0" t="n">
        <v>1</v>
      </c>
      <c r="AG175" s="0" t="n">
        <v>0</v>
      </c>
      <c r="AH175" s="0" t="n">
        <v>0</v>
      </c>
      <c r="AI175" s="0" t="n">
        <v>1</v>
      </c>
      <c r="AJ175" s="0" t="n">
        <v>2</v>
      </c>
      <c r="AK175" s="0" t="n">
        <v>0</v>
      </c>
      <c r="AL175" s="0" t="n">
        <v>1</v>
      </c>
      <c r="AM175" s="0" t="n">
        <v>2</v>
      </c>
      <c r="AN175" s="0" t="n">
        <v>3</v>
      </c>
      <c r="AO175" s="0" t="n">
        <v>0</v>
      </c>
      <c r="AP175" s="0" t="n">
        <v>0</v>
      </c>
      <c r="AQ175" s="0" t="n">
        <v>9</v>
      </c>
      <c r="AR175" s="0" t="n">
        <v>0</v>
      </c>
      <c r="AS175" s="0" t="n">
        <v>0</v>
      </c>
      <c r="AT175" s="0" t="n">
        <v>1</v>
      </c>
      <c r="AU175" s="0" t="n">
        <v>0</v>
      </c>
      <c r="AV175" s="0" t="n">
        <v>1</v>
      </c>
      <c r="AW175" s="0" t="n">
        <v>0</v>
      </c>
      <c r="AX175" s="0" t="n">
        <v>1</v>
      </c>
      <c r="AY175" s="0" t="n">
        <v>0</v>
      </c>
      <c r="AZ175" s="0" t="n">
        <v>1</v>
      </c>
      <c r="BA175" s="0" t="n">
        <v>0</v>
      </c>
      <c r="BB175" s="0" t="n">
        <v>1</v>
      </c>
      <c r="BC175" s="0" t="n">
        <v>0</v>
      </c>
      <c r="BD175" s="0" t="n">
        <v>1</v>
      </c>
      <c r="BE175" s="0" t="n">
        <v>0</v>
      </c>
      <c r="BF175" s="0" t="n">
        <v>0</v>
      </c>
      <c r="BG175" s="0" t="n">
        <v>0</v>
      </c>
      <c r="BH175" s="0" t="n">
        <v>0</v>
      </c>
      <c r="BI175" s="0" t="n">
        <v>0</v>
      </c>
      <c r="BJ175" s="0" t="n">
        <v>0</v>
      </c>
      <c r="BK175" s="0" t="n">
        <v>1</v>
      </c>
      <c r="BL175" s="0" t="n">
        <v>0</v>
      </c>
      <c r="BM175" s="0" t="n">
        <v>1</v>
      </c>
      <c r="BN175" s="0" t="n">
        <v>0</v>
      </c>
      <c r="BO175" s="0" t="n">
        <v>0</v>
      </c>
      <c r="BP175" s="0" t="n">
        <v>2</v>
      </c>
      <c r="BQ175" s="0" t="n">
        <v>0</v>
      </c>
      <c r="BR175" s="0" t="n">
        <v>0</v>
      </c>
      <c r="BS175" s="0" t="n">
        <v>0</v>
      </c>
      <c r="BT175" s="0" t="n">
        <v>2</v>
      </c>
      <c r="BU175" s="0" t="n">
        <v>3</v>
      </c>
      <c r="BV175" s="0" t="n">
        <v>0</v>
      </c>
      <c r="BW175" s="0" t="n">
        <v>2</v>
      </c>
      <c r="BX175" s="0" t="n">
        <v>1</v>
      </c>
      <c r="BY175" s="0" t="n">
        <v>2</v>
      </c>
      <c r="BZ175" s="0" t="n">
        <v>0</v>
      </c>
      <c r="CA175" s="0" t="n">
        <v>0</v>
      </c>
      <c r="CB175" s="0" t="n">
        <v>0</v>
      </c>
      <c r="CC175" s="0" t="n">
        <v>0</v>
      </c>
      <c r="CD175" s="0" t="n">
        <v>0</v>
      </c>
      <c r="CE175" s="0" t="n">
        <v>6</v>
      </c>
      <c r="CF175" s="0" t="n">
        <v>1</v>
      </c>
      <c r="CG175" s="0" t="n">
        <v>1</v>
      </c>
      <c r="CH175" s="0" t="n">
        <v>2</v>
      </c>
      <c r="CI175" s="0" t="n">
        <v>0</v>
      </c>
      <c r="CJ175" s="0" t="n">
        <v>0</v>
      </c>
      <c r="CK175" s="0" t="n">
        <v>1</v>
      </c>
      <c r="CL175" s="0" t="n">
        <v>3</v>
      </c>
      <c r="CM175" s="0" t="n">
        <v>1</v>
      </c>
      <c r="CN175" s="0" t="n">
        <v>2</v>
      </c>
      <c r="CO175" s="0" t="n">
        <v>0</v>
      </c>
      <c r="CP175" s="0" t="n">
        <v>4</v>
      </c>
      <c r="CQ175" s="0" t="n">
        <v>2</v>
      </c>
      <c r="CR175" s="0" t="n">
        <v>2</v>
      </c>
      <c r="CS175" s="0" t="n">
        <v>0</v>
      </c>
      <c r="CT175" s="0" t="n">
        <v>0</v>
      </c>
      <c r="CU175" s="0" t="n">
        <v>2</v>
      </c>
      <c r="CV175" s="0" t="n">
        <v>0</v>
      </c>
      <c r="CW175" s="0" t="n">
        <v>0</v>
      </c>
      <c r="CX175" s="0" t="n">
        <v>1</v>
      </c>
      <c r="CY175" s="0" t="n">
        <v>1</v>
      </c>
      <c r="CZ175" s="0" t="n">
        <v>0</v>
      </c>
      <c r="DA175" s="0" t="n">
        <v>4</v>
      </c>
      <c r="DB175" s="0" t="n">
        <v>0</v>
      </c>
      <c r="DC175" s="0" t="n">
        <v>0</v>
      </c>
      <c r="DD175" s="0" t="n">
        <v>0</v>
      </c>
      <c r="DE175" s="0" t="n">
        <v>0</v>
      </c>
      <c r="DF175" s="0" t="n">
        <v>2</v>
      </c>
      <c r="DG175" s="0" t="n">
        <v>0</v>
      </c>
      <c r="DH175" s="0" t="n">
        <v>0</v>
      </c>
      <c r="DI175" s="0" t="n">
        <v>0</v>
      </c>
      <c r="DJ175" s="0" t="n">
        <v>0</v>
      </c>
      <c r="DK175" s="0" t="n">
        <v>0</v>
      </c>
      <c r="DL175" s="0" t="n">
        <v>0</v>
      </c>
      <c r="DM175" s="0" t="n">
        <v>0</v>
      </c>
      <c r="DN175" s="0" t="n">
        <v>0</v>
      </c>
      <c r="DO175" s="0" t="n">
        <v>0</v>
      </c>
      <c r="DP175" s="0" t="n">
        <v>0</v>
      </c>
      <c r="DQ175" s="0" t="n">
        <v>1</v>
      </c>
      <c r="DR175" s="0" t="n">
        <v>0</v>
      </c>
      <c r="DS175" s="0" t="n">
        <v>6</v>
      </c>
      <c r="DT175" s="0" t="n">
        <v>0</v>
      </c>
      <c r="DU175" s="0" t="n">
        <v>0</v>
      </c>
      <c r="DV175" s="0" t="n">
        <v>0</v>
      </c>
      <c r="DW175" s="0" t="n">
        <v>0</v>
      </c>
      <c r="DX175" s="0" t="n">
        <v>0</v>
      </c>
      <c r="DY175" s="0" t="n">
        <v>4</v>
      </c>
      <c r="DZ175" s="0" t="n">
        <v>0</v>
      </c>
      <c r="EA175" s="0" t="n">
        <v>2</v>
      </c>
      <c r="EB175" s="0" t="n">
        <v>1</v>
      </c>
      <c r="EC175" s="0" t="n">
        <v>0</v>
      </c>
      <c r="ED175" s="0" t="n">
        <v>1</v>
      </c>
      <c r="EE175" s="0" t="n">
        <v>4</v>
      </c>
      <c r="EF175" s="0" t="n">
        <v>0</v>
      </c>
      <c r="EG175" s="0" t="n">
        <v>0</v>
      </c>
      <c r="EH175" s="0" t="n">
        <v>1</v>
      </c>
      <c r="EI175" s="0" t="n">
        <v>0</v>
      </c>
      <c r="EJ175" s="0" t="n">
        <v>0</v>
      </c>
      <c r="EK175" s="0" t="n">
        <v>0</v>
      </c>
      <c r="EL175" s="0" t="n">
        <v>0</v>
      </c>
      <c r="EM175" s="0" t="n">
        <v>0</v>
      </c>
      <c r="EN175" s="0" t="n">
        <v>0</v>
      </c>
      <c r="EO175" s="0" t="n">
        <v>0</v>
      </c>
      <c r="EP175" s="0" t="n">
        <v>1</v>
      </c>
      <c r="EQ175" s="0" t="n">
        <v>0</v>
      </c>
      <c r="ER175" s="0" t="n">
        <v>4</v>
      </c>
      <c r="ES175" s="0" t="n">
        <v>1</v>
      </c>
      <c r="ET175" s="0" t="n">
        <v>0</v>
      </c>
      <c r="EU175" s="0" t="n">
        <v>0</v>
      </c>
      <c r="EV175" s="0" t="n">
        <v>0</v>
      </c>
      <c r="EW175" s="0" t="n">
        <v>0</v>
      </c>
      <c r="EX175" s="0" t="n">
        <v>1</v>
      </c>
      <c r="EY175" s="0" t="n">
        <v>1</v>
      </c>
      <c r="EZ175" s="0" t="n">
        <v>0</v>
      </c>
      <c r="FA175" s="0" t="n">
        <v>5</v>
      </c>
      <c r="FB175" s="0" t="n">
        <v>0</v>
      </c>
      <c r="FC175" s="0" t="n">
        <v>0</v>
      </c>
      <c r="FD175" s="0" t="n">
        <v>0</v>
      </c>
      <c r="FE175" s="0" t="n">
        <v>0</v>
      </c>
      <c r="FF175" s="0" t="n">
        <v>0</v>
      </c>
      <c r="FG175" s="0" t="n">
        <v>0</v>
      </c>
      <c r="FH175" s="0" t="n">
        <v>0</v>
      </c>
      <c r="FI175" s="0" t="n">
        <v>0</v>
      </c>
      <c r="FJ175" s="0" t="n">
        <v>0</v>
      </c>
      <c r="FK175" s="0" t="n">
        <v>5</v>
      </c>
      <c r="FL175" s="0" t="n">
        <v>0</v>
      </c>
      <c r="FM175" s="0" t="n">
        <v>4</v>
      </c>
      <c r="FN175" s="0" t="n">
        <v>0</v>
      </c>
      <c r="FO175" s="0" t="n">
        <v>0</v>
      </c>
      <c r="FP175" s="0" t="n">
        <v>0</v>
      </c>
      <c r="FQ175" s="0" t="n">
        <v>0</v>
      </c>
      <c r="FR175" s="0" t="n">
        <v>0</v>
      </c>
      <c r="FS175" s="0" t="n">
        <v>0</v>
      </c>
      <c r="FT175" s="0" t="n">
        <v>0</v>
      </c>
      <c r="FU175" s="0" t="n">
        <v>0</v>
      </c>
      <c r="FV175" s="0" t="n">
        <v>5</v>
      </c>
      <c r="FW175" s="0" t="n">
        <v>0</v>
      </c>
      <c r="FX175" s="0" t="n">
        <v>1</v>
      </c>
      <c r="FY175" s="0" t="n">
        <v>6</v>
      </c>
      <c r="FZ175" s="0" t="n">
        <v>1</v>
      </c>
      <c r="GA175" s="0" t="n">
        <v>0</v>
      </c>
      <c r="GB175" s="0" t="n">
        <v>1</v>
      </c>
      <c r="GC175" s="0" t="n">
        <v>0</v>
      </c>
      <c r="GD175" s="0" t="n">
        <v>0</v>
      </c>
      <c r="GE175" s="0" t="n">
        <v>1</v>
      </c>
      <c r="GF175" s="0" t="n">
        <v>0</v>
      </c>
      <c r="GG175" s="0" t="n">
        <v>2</v>
      </c>
      <c r="GH175" s="0" t="n">
        <v>0</v>
      </c>
      <c r="GI175" s="0" t="n">
        <v>0</v>
      </c>
      <c r="GJ175" s="0" t="n">
        <v>0</v>
      </c>
      <c r="GK175" s="0" t="n">
        <v>0</v>
      </c>
      <c r="GL175" s="0" t="n">
        <v>4</v>
      </c>
      <c r="GM175" s="0" t="n">
        <v>0</v>
      </c>
      <c r="GN175" s="0" t="n">
        <v>0</v>
      </c>
      <c r="GO175" s="0" t="n">
        <v>0</v>
      </c>
      <c r="GP175" s="0" t="n">
        <v>3</v>
      </c>
      <c r="GQ175" s="0" t="n">
        <v>0</v>
      </c>
    </row>
    <row r="176" customFormat="false" ht="12" hidden="false" customHeight="false" outlineLevel="0" collapsed="false">
      <c r="A176" s="0" t="n">
        <v>0</v>
      </c>
      <c r="B176" s="0" t="n">
        <v>0</v>
      </c>
      <c r="C176" s="0" t="n">
        <v>0</v>
      </c>
      <c r="D176" s="0" t="n">
        <v>0</v>
      </c>
      <c r="E176" s="0" t="n">
        <v>0</v>
      </c>
      <c r="F176" s="0" t="n">
        <v>0</v>
      </c>
      <c r="G176" s="0" t="n">
        <v>2</v>
      </c>
      <c r="H176" s="0" t="n">
        <v>0</v>
      </c>
      <c r="I176" s="0" t="n">
        <v>0</v>
      </c>
      <c r="J176" s="0" t="n">
        <v>0</v>
      </c>
      <c r="K176" s="0" t="n">
        <v>0</v>
      </c>
      <c r="L176" s="0" t="n">
        <v>0</v>
      </c>
      <c r="M176" s="0" t="n">
        <v>0</v>
      </c>
      <c r="N176" s="0" t="n">
        <v>0</v>
      </c>
      <c r="O176" s="0" t="n">
        <v>0</v>
      </c>
      <c r="P176" s="0" t="n">
        <v>0</v>
      </c>
      <c r="Q176" s="0" t="n">
        <v>0</v>
      </c>
      <c r="R176" s="0" t="n">
        <v>1</v>
      </c>
      <c r="S176" s="0" t="n">
        <v>0</v>
      </c>
      <c r="T176" s="0" t="n">
        <v>0</v>
      </c>
      <c r="U176" s="0" t="n">
        <v>0</v>
      </c>
      <c r="V176" s="0" t="n">
        <v>1</v>
      </c>
      <c r="W176" s="0" t="n">
        <v>2</v>
      </c>
      <c r="X176" s="0" t="n">
        <v>0</v>
      </c>
      <c r="Y176" s="0" t="n">
        <v>0</v>
      </c>
      <c r="Z176" s="0" t="n">
        <v>0</v>
      </c>
      <c r="AA176" s="0" t="n">
        <v>0</v>
      </c>
      <c r="AB176" s="0" t="n">
        <v>0</v>
      </c>
      <c r="AC176" s="0" t="n">
        <v>0</v>
      </c>
      <c r="AD176" s="0" t="n">
        <v>0</v>
      </c>
      <c r="AE176" s="0" t="n">
        <v>0</v>
      </c>
      <c r="AF176" s="0" t="n">
        <v>0</v>
      </c>
      <c r="AG176" s="0" t="n">
        <v>0</v>
      </c>
      <c r="AH176" s="0" t="n">
        <v>0</v>
      </c>
      <c r="AI176" s="0" t="n">
        <v>0</v>
      </c>
      <c r="AJ176" s="0" t="n">
        <v>0</v>
      </c>
      <c r="AK176" s="0" t="n">
        <v>0</v>
      </c>
      <c r="AL176" s="0" t="n">
        <v>2</v>
      </c>
      <c r="AM176" s="0" t="n">
        <v>2</v>
      </c>
      <c r="AN176" s="0" t="n">
        <v>1</v>
      </c>
      <c r="AO176" s="0" t="n">
        <v>0</v>
      </c>
      <c r="AP176" s="0" t="n">
        <v>0</v>
      </c>
      <c r="AQ176" s="0" t="n">
        <v>1</v>
      </c>
      <c r="AR176" s="0" t="n">
        <v>0</v>
      </c>
      <c r="AS176" s="0" t="n">
        <v>0</v>
      </c>
      <c r="AT176" s="0" t="n">
        <v>0</v>
      </c>
      <c r="AU176" s="0" t="n">
        <v>0</v>
      </c>
      <c r="AV176" s="0" t="n">
        <v>0</v>
      </c>
      <c r="AW176" s="0" t="n">
        <v>0</v>
      </c>
      <c r="AX176" s="0" t="n">
        <v>1</v>
      </c>
      <c r="AY176" s="0" t="n">
        <v>0</v>
      </c>
      <c r="AZ176" s="0" t="n">
        <v>1</v>
      </c>
      <c r="BA176" s="0" t="n">
        <v>0</v>
      </c>
      <c r="BB176" s="0" t="n">
        <v>0</v>
      </c>
      <c r="BC176" s="0" t="n">
        <v>0</v>
      </c>
      <c r="BD176" s="0" t="n">
        <v>0</v>
      </c>
      <c r="BE176" s="0" t="n">
        <v>0</v>
      </c>
      <c r="BF176" s="0" t="n">
        <v>0</v>
      </c>
      <c r="BG176" s="0" t="n">
        <v>0</v>
      </c>
      <c r="BH176" s="0" t="n">
        <v>3</v>
      </c>
      <c r="BI176" s="0" t="n">
        <v>0</v>
      </c>
      <c r="BJ176" s="0" t="n">
        <v>0</v>
      </c>
      <c r="BK176" s="0" t="n">
        <v>0</v>
      </c>
      <c r="BL176" s="0" t="n">
        <v>0</v>
      </c>
      <c r="BM176" s="0" t="n">
        <v>0</v>
      </c>
      <c r="BN176" s="0" t="n">
        <v>0</v>
      </c>
      <c r="BO176" s="0" t="n">
        <v>0</v>
      </c>
      <c r="BP176" s="0" t="n">
        <v>3</v>
      </c>
      <c r="BQ176" s="0" t="n">
        <v>0</v>
      </c>
      <c r="BR176" s="0" t="n">
        <v>1</v>
      </c>
      <c r="BS176" s="0" t="n">
        <v>1</v>
      </c>
      <c r="BT176" s="0" t="n">
        <v>1</v>
      </c>
      <c r="BU176" s="0" t="n">
        <v>1</v>
      </c>
      <c r="BV176" s="0" t="n">
        <v>0</v>
      </c>
      <c r="BW176" s="0" t="n">
        <v>1</v>
      </c>
      <c r="BX176" s="0" t="n">
        <v>0</v>
      </c>
      <c r="BY176" s="0" t="n">
        <v>2</v>
      </c>
      <c r="BZ176" s="0" t="n">
        <v>3</v>
      </c>
      <c r="CA176" s="0" t="n">
        <v>0</v>
      </c>
      <c r="CB176" s="0" t="n">
        <v>0</v>
      </c>
      <c r="CC176" s="0" t="n">
        <v>0</v>
      </c>
      <c r="CD176" s="0" t="n">
        <v>0</v>
      </c>
      <c r="CE176" s="0" t="n">
        <v>0</v>
      </c>
      <c r="CF176" s="0" t="n">
        <v>0</v>
      </c>
      <c r="CG176" s="0" t="n">
        <v>0</v>
      </c>
      <c r="CH176" s="0" t="n">
        <v>2</v>
      </c>
      <c r="CI176" s="0" t="n">
        <v>0</v>
      </c>
      <c r="CJ176" s="0" t="n">
        <v>0</v>
      </c>
      <c r="CK176" s="0" t="n">
        <v>0</v>
      </c>
      <c r="CL176" s="0" t="n">
        <v>2</v>
      </c>
      <c r="CM176" s="0" t="n">
        <v>0</v>
      </c>
      <c r="CN176" s="0" t="n">
        <v>1</v>
      </c>
      <c r="CO176" s="0" t="n">
        <v>0</v>
      </c>
      <c r="CP176" s="0" t="n">
        <v>4</v>
      </c>
      <c r="CQ176" s="0" t="n">
        <v>2</v>
      </c>
      <c r="CR176" s="0" t="n">
        <v>1</v>
      </c>
      <c r="CS176" s="0" t="n">
        <v>0</v>
      </c>
      <c r="CT176" s="0" t="n">
        <v>0</v>
      </c>
      <c r="CU176" s="0" t="n">
        <v>0</v>
      </c>
      <c r="CV176" s="0" t="n">
        <v>0</v>
      </c>
      <c r="CW176" s="0" t="n">
        <v>0</v>
      </c>
      <c r="CX176" s="0" t="n">
        <v>0</v>
      </c>
      <c r="CY176" s="0" t="n">
        <v>0</v>
      </c>
      <c r="CZ176" s="0" t="n">
        <v>0</v>
      </c>
      <c r="DA176" s="0" t="n">
        <v>4</v>
      </c>
      <c r="DB176" s="0" t="n">
        <v>0</v>
      </c>
      <c r="DC176" s="0" t="n">
        <v>0</v>
      </c>
      <c r="DD176" s="0" t="n">
        <v>0</v>
      </c>
      <c r="DE176" s="0" t="n">
        <v>0</v>
      </c>
      <c r="DF176" s="0" t="n">
        <v>2</v>
      </c>
      <c r="DG176" s="0" t="n">
        <v>0</v>
      </c>
      <c r="DH176" s="0" t="n">
        <v>0</v>
      </c>
      <c r="DI176" s="0" t="n">
        <v>0</v>
      </c>
      <c r="DJ176" s="0" t="n">
        <v>0</v>
      </c>
      <c r="DK176" s="0" t="n">
        <v>0</v>
      </c>
      <c r="DL176" s="0" t="n">
        <v>0</v>
      </c>
      <c r="DM176" s="0" t="n">
        <v>0</v>
      </c>
      <c r="DN176" s="0" t="n">
        <v>0</v>
      </c>
      <c r="DO176" s="0" t="n">
        <v>0</v>
      </c>
      <c r="DP176" s="0" t="n">
        <v>0</v>
      </c>
      <c r="DQ176" s="0" t="n">
        <v>0</v>
      </c>
      <c r="DR176" s="0" t="n">
        <v>0</v>
      </c>
      <c r="DS176" s="0" t="n">
        <v>4</v>
      </c>
      <c r="DT176" s="0" t="n">
        <v>0</v>
      </c>
      <c r="DU176" s="0" t="n">
        <v>0</v>
      </c>
      <c r="DV176" s="0" t="n">
        <v>0</v>
      </c>
      <c r="DW176" s="0" t="n">
        <v>0</v>
      </c>
      <c r="DX176" s="0" t="n">
        <v>0</v>
      </c>
      <c r="DY176" s="0" t="n">
        <v>0</v>
      </c>
      <c r="DZ176" s="0" t="n">
        <v>0</v>
      </c>
      <c r="EA176" s="0" t="n">
        <v>1</v>
      </c>
      <c r="EB176" s="0" t="n">
        <v>4</v>
      </c>
      <c r="EC176" s="0" t="n">
        <v>0</v>
      </c>
      <c r="ED176" s="0" t="n">
        <v>1</v>
      </c>
      <c r="EE176" s="0" t="n">
        <v>2</v>
      </c>
      <c r="EF176" s="0" t="n">
        <v>0</v>
      </c>
      <c r="EG176" s="0" t="n">
        <v>0</v>
      </c>
      <c r="EH176" s="0" t="n">
        <v>0</v>
      </c>
      <c r="EI176" s="0" t="n">
        <v>0</v>
      </c>
      <c r="EJ176" s="0" t="n">
        <v>0</v>
      </c>
      <c r="EK176" s="0" t="n">
        <v>0</v>
      </c>
      <c r="EL176" s="0" t="n">
        <v>0</v>
      </c>
      <c r="EM176" s="0" t="n">
        <v>0</v>
      </c>
      <c r="EN176" s="0" t="n">
        <v>0</v>
      </c>
      <c r="EO176" s="0" t="n">
        <v>0</v>
      </c>
      <c r="EP176" s="0" t="n">
        <v>1</v>
      </c>
      <c r="EQ176" s="0" t="n">
        <v>0</v>
      </c>
      <c r="ER176" s="0" t="n">
        <v>6</v>
      </c>
      <c r="ES176" s="0" t="n">
        <v>1</v>
      </c>
      <c r="ET176" s="0" t="n">
        <v>0</v>
      </c>
      <c r="EU176" s="0" t="n">
        <v>0</v>
      </c>
      <c r="EV176" s="0" t="n">
        <v>0</v>
      </c>
      <c r="EW176" s="0" t="n">
        <v>0</v>
      </c>
      <c r="EX176" s="0" t="n">
        <v>0</v>
      </c>
      <c r="EY176" s="0" t="n">
        <v>0</v>
      </c>
      <c r="EZ176" s="0" t="n">
        <v>0</v>
      </c>
      <c r="FA176" s="0" t="n">
        <v>4</v>
      </c>
      <c r="FB176" s="0" t="n">
        <v>0</v>
      </c>
      <c r="FC176" s="0" t="n">
        <v>0</v>
      </c>
      <c r="FD176" s="0" t="n">
        <v>0</v>
      </c>
      <c r="FE176" s="0" t="n">
        <v>0</v>
      </c>
      <c r="FF176" s="0" t="n">
        <v>0</v>
      </c>
      <c r="FG176" s="0" t="n">
        <v>0</v>
      </c>
      <c r="FH176" s="0" t="n">
        <v>0</v>
      </c>
      <c r="FI176" s="0" t="n">
        <v>0</v>
      </c>
      <c r="FJ176" s="0" t="n">
        <v>0</v>
      </c>
      <c r="FK176" s="0" t="n">
        <v>6</v>
      </c>
      <c r="FL176" s="0" t="n">
        <v>0</v>
      </c>
      <c r="FM176" s="0" t="n">
        <v>0</v>
      </c>
      <c r="FN176" s="0" t="n">
        <v>0</v>
      </c>
      <c r="FO176" s="0" t="n">
        <v>0</v>
      </c>
      <c r="FP176" s="0" t="n">
        <v>0</v>
      </c>
      <c r="FQ176" s="0" t="n">
        <v>0</v>
      </c>
      <c r="FR176" s="0" t="n">
        <v>0</v>
      </c>
      <c r="FS176" s="0" t="n">
        <v>0</v>
      </c>
      <c r="FT176" s="0" t="n">
        <v>0</v>
      </c>
      <c r="FU176" s="0" t="n">
        <v>1</v>
      </c>
      <c r="FV176" s="0" t="n">
        <v>2</v>
      </c>
      <c r="FW176" s="0" t="n">
        <v>1</v>
      </c>
      <c r="FX176" s="0" t="n">
        <v>0</v>
      </c>
      <c r="FY176" s="0" t="n">
        <v>1</v>
      </c>
      <c r="FZ176" s="0" t="n">
        <v>0</v>
      </c>
      <c r="GA176" s="0" t="n">
        <v>0</v>
      </c>
      <c r="GB176" s="0" t="n">
        <v>0</v>
      </c>
      <c r="GC176" s="0" t="n">
        <v>0</v>
      </c>
      <c r="GD176" s="0" t="n">
        <v>0</v>
      </c>
      <c r="GE176" s="0" t="n">
        <v>3</v>
      </c>
      <c r="GF176" s="0" t="n">
        <v>6</v>
      </c>
      <c r="GG176" s="0" t="n">
        <v>0</v>
      </c>
      <c r="GH176" s="0" t="n">
        <v>0</v>
      </c>
      <c r="GI176" s="0" t="n">
        <v>0</v>
      </c>
      <c r="GJ176" s="0" t="n">
        <v>0</v>
      </c>
      <c r="GK176" s="0" t="n">
        <v>0</v>
      </c>
      <c r="GL176" s="0" t="n">
        <v>4</v>
      </c>
      <c r="GM176" s="0" t="n">
        <v>0</v>
      </c>
      <c r="GN176" s="0" t="n">
        <v>0</v>
      </c>
      <c r="GO176" s="0" t="n">
        <v>0</v>
      </c>
      <c r="GP176" s="0" t="n">
        <v>2</v>
      </c>
      <c r="GQ176" s="0" t="n">
        <v>0</v>
      </c>
    </row>
    <row r="177" customFormat="false" ht="12" hidden="false" customHeight="false" outlineLevel="0" collapsed="false">
      <c r="A177" s="0" t="n">
        <v>5</v>
      </c>
      <c r="B177" s="0" t="n">
        <v>5</v>
      </c>
      <c r="C177" s="0" t="n">
        <v>0</v>
      </c>
      <c r="D177" s="0" t="n">
        <v>0</v>
      </c>
      <c r="E177" s="0" t="n">
        <v>0</v>
      </c>
      <c r="F177" s="0" t="n">
        <v>0</v>
      </c>
      <c r="G177" s="0" t="n">
        <v>2</v>
      </c>
      <c r="H177" s="0" t="n">
        <v>0</v>
      </c>
      <c r="I177" s="0" t="n">
        <v>2</v>
      </c>
      <c r="J177" s="0" t="n">
        <v>0</v>
      </c>
      <c r="K177" s="0" t="n">
        <v>1</v>
      </c>
      <c r="L177" s="0" t="n">
        <v>1</v>
      </c>
      <c r="M177" s="0" t="n">
        <v>0</v>
      </c>
      <c r="N177" s="0" t="n">
        <v>0</v>
      </c>
      <c r="O177" s="0" t="n">
        <v>1</v>
      </c>
      <c r="P177" s="0" t="n">
        <v>1</v>
      </c>
      <c r="Q177" s="0" t="n">
        <v>0</v>
      </c>
      <c r="R177" s="0" t="n">
        <v>6</v>
      </c>
      <c r="S177" s="0" t="n">
        <v>2</v>
      </c>
      <c r="T177" s="0" t="n">
        <v>0</v>
      </c>
      <c r="U177" s="0" t="n">
        <v>0</v>
      </c>
      <c r="V177" s="0" t="n">
        <v>1</v>
      </c>
      <c r="W177" s="0" t="n">
        <v>3</v>
      </c>
      <c r="X177" s="0" t="n">
        <v>0</v>
      </c>
      <c r="Y177" s="0" t="n">
        <v>0</v>
      </c>
      <c r="Z177" s="0" t="n">
        <v>1</v>
      </c>
      <c r="AA177" s="0" t="n">
        <v>0</v>
      </c>
      <c r="AB177" s="0" t="n">
        <v>0</v>
      </c>
      <c r="AC177" s="0" t="n">
        <v>0</v>
      </c>
      <c r="AD177" s="0" t="n">
        <v>0</v>
      </c>
      <c r="AE177" s="0" t="n">
        <v>0</v>
      </c>
      <c r="AF177" s="0" t="n">
        <v>1</v>
      </c>
      <c r="AG177" s="0" t="n">
        <v>0</v>
      </c>
      <c r="AH177" s="0" t="n">
        <v>0</v>
      </c>
      <c r="AI177" s="0" t="n">
        <v>0</v>
      </c>
      <c r="AJ177" s="0" t="n">
        <v>1</v>
      </c>
      <c r="AK177" s="0" t="n">
        <v>3</v>
      </c>
      <c r="AL177" s="0" t="n">
        <v>3</v>
      </c>
      <c r="AM177" s="0" t="n">
        <v>0</v>
      </c>
      <c r="AN177" s="0" t="n">
        <v>4</v>
      </c>
      <c r="AO177" s="0" t="n">
        <v>0</v>
      </c>
      <c r="AP177" s="0" t="n">
        <v>1</v>
      </c>
      <c r="AQ177" s="0" t="n">
        <v>0</v>
      </c>
      <c r="AR177" s="0" t="n">
        <v>0</v>
      </c>
      <c r="AS177" s="0" t="n">
        <v>0</v>
      </c>
      <c r="AT177" s="0" t="n">
        <v>0</v>
      </c>
      <c r="AU177" s="0" t="n">
        <v>0</v>
      </c>
      <c r="AV177" s="0" t="n">
        <v>0</v>
      </c>
      <c r="AW177" s="0" t="n">
        <v>0</v>
      </c>
      <c r="AX177" s="0" t="n">
        <v>2</v>
      </c>
      <c r="AY177" s="0" t="n">
        <v>1</v>
      </c>
      <c r="AZ177" s="0" t="n">
        <v>1</v>
      </c>
      <c r="BA177" s="0" t="n">
        <v>0</v>
      </c>
      <c r="BB177" s="0" t="n">
        <v>0</v>
      </c>
      <c r="BC177" s="0" t="n">
        <v>0</v>
      </c>
      <c r="BD177" s="0" t="n">
        <v>0</v>
      </c>
      <c r="BE177" s="0" t="n">
        <v>0</v>
      </c>
      <c r="BF177" s="0" t="n">
        <v>0</v>
      </c>
      <c r="BG177" s="0" t="n">
        <v>0</v>
      </c>
      <c r="BH177" s="0" t="n">
        <v>0</v>
      </c>
      <c r="BI177" s="0" t="n">
        <v>1</v>
      </c>
      <c r="BJ177" s="0" t="n">
        <v>1</v>
      </c>
      <c r="BK177" s="0" t="n">
        <v>3</v>
      </c>
      <c r="BL177" s="0" t="n">
        <v>0</v>
      </c>
      <c r="BM177" s="0" t="n">
        <v>1</v>
      </c>
      <c r="BN177" s="0" t="n">
        <v>1</v>
      </c>
      <c r="BO177" s="0" t="n">
        <v>2</v>
      </c>
      <c r="BP177" s="0" t="n">
        <v>1</v>
      </c>
      <c r="BQ177" s="0" t="n">
        <v>0</v>
      </c>
      <c r="BR177" s="0" t="n">
        <v>1</v>
      </c>
      <c r="BS177" s="0" t="n">
        <v>0</v>
      </c>
      <c r="BT177" s="0" t="n">
        <v>6</v>
      </c>
      <c r="BU177" s="0" t="n">
        <v>5</v>
      </c>
      <c r="BV177" s="0" t="n">
        <v>0</v>
      </c>
      <c r="BW177" s="0" t="n">
        <v>1</v>
      </c>
      <c r="BX177" s="0" t="n">
        <v>0</v>
      </c>
      <c r="BY177" s="0" t="n">
        <v>0</v>
      </c>
      <c r="BZ177" s="0" t="n">
        <v>0</v>
      </c>
      <c r="CA177" s="0" t="n">
        <v>0</v>
      </c>
      <c r="CB177" s="0" t="n">
        <v>0</v>
      </c>
      <c r="CC177" s="0" t="n">
        <v>0</v>
      </c>
      <c r="CD177" s="0" t="n">
        <v>1</v>
      </c>
      <c r="CE177" s="0" t="n">
        <v>4</v>
      </c>
      <c r="CF177" s="0" t="n">
        <v>1</v>
      </c>
      <c r="CG177" s="0" t="n">
        <v>0</v>
      </c>
      <c r="CH177" s="0" t="n">
        <v>4</v>
      </c>
      <c r="CI177" s="0" t="n">
        <v>0</v>
      </c>
      <c r="CJ177" s="0" t="n">
        <v>1</v>
      </c>
      <c r="CK177" s="0" t="n">
        <v>0</v>
      </c>
      <c r="CL177" s="0" t="n">
        <v>0</v>
      </c>
      <c r="CM177" s="0" t="n">
        <v>3</v>
      </c>
      <c r="CN177" s="0" t="n">
        <v>2</v>
      </c>
      <c r="CO177" s="0" t="n">
        <v>0</v>
      </c>
      <c r="CP177" s="0" t="n">
        <v>3</v>
      </c>
      <c r="CQ177" s="0" t="n">
        <v>3</v>
      </c>
      <c r="CR177" s="0" t="n">
        <v>4</v>
      </c>
      <c r="CS177" s="0" t="n">
        <v>0</v>
      </c>
      <c r="CT177" s="0" t="n">
        <v>0</v>
      </c>
      <c r="CU177" s="0" t="n">
        <v>0</v>
      </c>
      <c r="CV177" s="0" t="n">
        <v>0</v>
      </c>
      <c r="CW177" s="0" t="n">
        <v>2</v>
      </c>
      <c r="CX177" s="0" t="n">
        <v>4</v>
      </c>
      <c r="CY177" s="0" t="n">
        <v>3</v>
      </c>
      <c r="CZ177" s="0" t="n">
        <v>2</v>
      </c>
      <c r="DA177" s="0" t="n">
        <v>3</v>
      </c>
      <c r="DB177" s="0" t="n">
        <v>0</v>
      </c>
      <c r="DC177" s="0" t="n">
        <v>0</v>
      </c>
      <c r="DD177" s="0" t="n">
        <v>4</v>
      </c>
      <c r="DE177" s="0" t="n">
        <v>1</v>
      </c>
      <c r="DF177" s="0" t="n">
        <v>2</v>
      </c>
      <c r="DG177" s="0" t="n">
        <v>0</v>
      </c>
      <c r="DH177" s="0" t="n">
        <v>0</v>
      </c>
      <c r="DI177" s="0" t="n">
        <v>0</v>
      </c>
      <c r="DJ177" s="0" t="n">
        <v>0</v>
      </c>
      <c r="DK177" s="0" t="n">
        <v>0</v>
      </c>
      <c r="DL177" s="0" t="n">
        <v>2</v>
      </c>
      <c r="DM177" s="0" t="n">
        <v>0</v>
      </c>
      <c r="DN177" s="0" t="n">
        <v>0</v>
      </c>
      <c r="DO177" s="0" t="n">
        <v>0</v>
      </c>
      <c r="DP177" s="0" t="n">
        <v>0</v>
      </c>
      <c r="DQ177" s="0" t="n">
        <v>0</v>
      </c>
      <c r="DR177" s="0" t="n">
        <v>1</v>
      </c>
      <c r="DS177" s="0" t="n">
        <v>1</v>
      </c>
      <c r="DT177" s="0" t="n">
        <v>0</v>
      </c>
      <c r="DU177" s="0" t="n">
        <v>0</v>
      </c>
      <c r="DV177" s="0" t="n">
        <v>1</v>
      </c>
      <c r="DW177" s="0" t="n">
        <v>0</v>
      </c>
      <c r="DX177" s="0" t="n">
        <v>0</v>
      </c>
      <c r="DY177" s="0" t="n">
        <v>0</v>
      </c>
      <c r="DZ177" s="0" t="n">
        <v>0</v>
      </c>
      <c r="EA177" s="0" t="n">
        <v>1</v>
      </c>
      <c r="EB177" s="0" t="n">
        <v>1</v>
      </c>
      <c r="EC177" s="0" t="n">
        <v>0</v>
      </c>
      <c r="ED177" s="0" t="n">
        <v>0</v>
      </c>
      <c r="EE177" s="0" t="n">
        <v>0</v>
      </c>
      <c r="EF177" s="0" t="n">
        <v>0</v>
      </c>
      <c r="EG177" s="0" t="n">
        <v>1</v>
      </c>
      <c r="EH177" s="0" t="n">
        <v>0</v>
      </c>
      <c r="EI177" s="0" t="n">
        <v>0</v>
      </c>
      <c r="EJ177" s="0" t="n">
        <v>0</v>
      </c>
      <c r="EK177" s="0" t="n">
        <v>0</v>
      </c>
      <c r="EL177" s="0" t="n">
        <v>2</v>
      </c>
      <c r="EM177" s="0" t="n">
        <v>0</v>
      </c>
      <c r="EN177" s="0" t="n">
        <v>0</v>
      </c>
      <c r="EO177" s="0" t="n">
        <v>0</v>
      </c>
      <c r="EP177" s="0" t="n">
        <v>0</v>
      </c>
      <c r="EQ177" s="0" t="n">
        <v>0</v>
      </c>
      <c r="ER177" s="0" t="n">
        <v>1</v>
      </c>
      <c r="ES177" s="0" t="n">
        <v>0</v>
      </c>
      <c r="ET177" s="0" t="n">
        <v>0</v>
      </c>
      <c r="EU177" s="0" t="n">
        <v>9</v>
      </c>
      <c r="EV177" s="0" t="n">
        <v>0</v>
      </c>
      <c r="EW177" s="0" t="n">
        <v>0</v>
      </c>
      <c r="EX177" s="0" t="n">
        <v>0</v>
      </c>
      <c r="EY177" s="0" t="n">
        <v>0</v>
      </c>
      <c r="EZ177" s="0" t="n">
        <v>1</v>
      </c>
      <c r="FA177" s="0" t="n">
        <v>2</v>
      </c>
      <c r="FB177" s="0" t="n">
        <v>0</v>
      </c>
      <c r="FC177" s="0" t="n">
        <v>1</v>
      </c>
      <c r="FD177" s="0" t="n">
        <v>0</v>
      </c>
      <c r="FE177" s="0" t="n">
        <v>0</v>
      </c>
      <c r="FF177" s="0" t="n">
        <v>0</v>
      </c>
      <c r="FG177" s="0" t="n">
        <v>0</v>
      </c>
      <c r="FH177" s="0" t="n">
        <v>1</v>
      </c>
      <c r="FI177" s="0" t="n">
        <v>1</v>
      </c>
      <c r="FJ177" s="0" t="n">
        <v>0</v>
      </c>
      <c r="FK177" s="0" t="n">
        <v>0</v>
      </c>
      <c r="FL177" s="0" t="n">
        <v>0</v>
      </c>
      <c r="FM177" s="0" t="n">
        <v>3</v>
      </c>
      <c r="FN177" s="0" t="n">
        <v>2</v>
      </c>
      <c r="FO177" s="0" t="n">
        <v>2</v>
      </c>
      <c r="FP177" s="0" t="n">
        <v>0</v>
      </c>
      <c r="FQ177" s="0" t="n">
        <v>0</v>
      </c>
      <c r="FR177" s="0" t="n">
        <v>1</v>
      </c>
      <c r="FS177" s="0" t="n">
        <v>0</v>
      </c>
      <c r="FT177" s="0" t="n">
        <v>0</v>
      </c>
      <c r="FU177" s="0" t="n">
        <v>1</v>
      </c>
      <c r="FV177" s="0" t="n">
        <v>3</v>
      </c>
      <c r="FW177" s="0" t="n">
        <v>6</v>
      </c>
      <c r="FX177" s="0" t="n">
        <v>0</v>
      </c>
      <c r="FY177" s="0" t="n">
        <v>6</v>
      </c>
      <c r="FZ177" s="0" t="n">
        <v>3</v>
      </c>
      <c r="GA177" s="0" t="n">
        <v>0</v>
      </c>
      <c r="GB177" s="0" t="n">
        <v>1</v>
      </c>
      <c r="GC177" s="0" t="n">
        <v>1</v>
      </c>
      <c r="GD177" s="0" t="n">
        <v>0</v>
      </c>
      <c r="GE177" s="0" t="n">
        <v>0</v>
      </c>
      <c r="GF177" s="0" t="n">
        <v>6</v>
      </c>
      <c r="GG177" s="0" t="n">
        <v>0</v>
      </c>
      <c r="GH177" s="0" t="n">
        <v>0</v>
      </c>
      <c r="GI177" s="0" t="n">
        <v>5</v>
      </c>
      <c r="GJ177" s="0" t="n">
        <v>0</v>
      </c>
      <c r="GK177" s="0" t="n">
        <v>0</v>
      </c>
      <c r="GL177" s="0" t="n">
        <v>1</v>
      </c>
      <c r="GM177" s="0" t="n">
        <v>5</v>
      </c>
      <c r="GN177" s="0" t="n">
        <v>0</v>
      </c>
      <c r="GO177" s="0" t="n">
        <v>0</v>
      </c>
      <c r="GP177" s="0" t="n">
        <v>5</v>
      </c>
      <c r="GQ177" s="0" t="n">
        <v>2</v>
      </c>
    </row>
    <row r="178" customFormat="false" ht="12" hidden="false" customHeight="false" outlineLevel="0" collapsed="false">
      <c r="A178" s="0" t="n">
        <v>0</v>
      </c>
      <c r="B178" s="0" t="n">
        <v>0</v>
      </c>
      <c r="C178" s="0" t="n">
        <v>0</v>
      </c>
      <c r="D178" s="0" t="n">
        <v>0</v>
      </c>
      <c r="E178" s="0" t="n">
        <v>0</v>
      </c>
      <c r="F178" s="0" t="n">
        <v>0</v>
      </c>
      <c r="G178" s="0" t="n">
        <v>1</v>
      </c>
      <c r="H178" s="0" t="n">
        <v>0</v>
      </c>
      <c r="I178" s="0" t="n">
        <v>0</v>
      </c>
      <c r="J178" s="0" t="n">
        <v>0</v>
      </c>
      <c r="K178" s="0" t="n">
        <v>0</v>
      </c>
      <c r="L178" s="0" t="n">
        <v>0</v>
      </c>
      <c r="M178" s="0" t="n">
        <v>0</v>
      </c>
      <c r="N178" s="0" t="n">
        <v>0</v>
      </c>
      <c r="O178" s="0" t="n">
        <v>2</v>
      </c>
      <c r="P178" s="0" t="n">
        <v>0</v>
      </c>
      <c r="Q178" s="0" t="n">
        <v>3</v>
      </c>
      <c r="R178" s="0" t="n">
        <v>0</v>
      </c>
      <c r="S178" s="0" t="n">
        <v>0</v>
      </c>
      <c r="T178" s="0" t="n">
        <v>0</v>
      </c>
      <c r="U178" s="0" t="n">
        <v>0</v>
      </c>
      <c r="V178" s="0" t="n">
        <v>0</v>
      </c>
      <c r="W178" s="0" t="n">
        <v>0</v>
      </c>
      <c r="X178" s="0" t="n">
        <v>0</v>
      </c>
      <c r="Y178" s="0" t="n">
        <v>0</v>
      </c>
      <c r="Z178" s="0" t="n">
        <v>0</v>
      </c>
      <c r="AA178" s="0" t="n">
        <v>0</v>
      </c>
      <c r="AB178" s="0" t="n">
        <v>3</v>
      </c>
      <c r="AC178" s="0" t="n">
        <v>0</v>
      </c>
      <c r="AD178" s="0" t="n">
        <v>0</v>
      </c>
      <c r="AE178" s="0" t="n">
        <v>0</v>
      </c>
      <c r="AF178" s="0" t="n">
        <v>0</v>
      </c>
      <c r="AG178" s="0" t="n">
        <v>0</v>
      </c>
      <c r="AH178" s="0" t="n">
        <v>1</v>
      </c>
      <c r="AI178" s="0" t="n">
        <v>0</v>
      </c>
      <c r="AJ178" s="0" t="n">
        <v>0</v>
      </c>
      <c r="AK178" s="0" t="n">
        <v>0</v>
      </c>
      <c r="AL178" s="0" t="n">
        <v>0</v>
      </c>
      <c r="AM178" s="0" t="n">
        <v>2</v>
      </c>
      <c r="AN178" s="0" t="n">
        <v>2</v>
      </c>
      <c r="AO178" s="0" t="n">
        <v>0</v>
      </c>
      <c r="AP178" s="0" t="n">
        <v>3</v>
      </c>
      <c r="AQ178" s="0" t="n">
        <v>1</v>
      </c>
      <c r="AR178" s="0" t="n">
        <v>0</v>
      </c>
      <c r="AS178" s="0" t="n">
        <v>0</v>
      </c>
      <c r="AT178" s="0" t="n">
        <v>0</v>
      </c>
      <c r="AU178" s="0" t="n">
        <v>0</v>
      </c>
      <c r="AV178" s="0" t="n">
        <v>0</v>
      </c>
      <c r="AW178" s="0" t="n">
        <v>1</v>
      </c>
      <c r="AX178" s="0" t="n">
        <v>1</v>
      </c>
      <c r="AY178" s="0" t="n">
        <v>2</v>
      </c>
      <c r="AZ178" s="0" t="n">
        <v>0</v>
      </c>
      <c r="BA178" s="0" t="n">
        <v>0</v>
      </c>
      <c r="BB178" s="0" t="n">
        <v>1</v>
      </c>
      <c r="BC178" s="0" t="n">
        <v>0</v>
      </c>
      <c r="BD178" s="0" t="n">
        <v>0</v>
      </c>
      <c r="BE178" s="0" t="n">
        <v>0</v>
      </c>
      <c r="BF178" s="0" t="n">
        <v>8</v>
      </c>
      <c r="BG178" s="0" t="n">
        <v>0</v>
      </c>
      <c r="BH178" s="0" t="n">
        <v>0</v>
      </c>
      <c r="BI178" s="0" t="n">
        <v>1</v>
      </c>
      <c r="BJ178" s="0" t="n">
        <v>1</v>
      </c>
      <c r="BK178" s="0" t="n">
        <v>0</v>
      </c>
      <c r="BL178" s="0" t="n">
        <v>4</v>
      </c>
      <c r="BM178" s="0" t="n">
        <v>1</v>
      </c>
      <c r="BN178" s="0" t="n">
        <v>0</v>
      </c>
      <c r="BO178" s="0" t="n">
        <v>0</v>
      </c>
      <c r="BP178" s="0" t="n">
        <v>3</v>
      </c>
      <c r="BQ178" s="0" t="n">
        <v>0</v>
      </c>
      <c r="BR178" s="0" t="n">
        <v>0</v>
      </c>
      <c r="BS178" s="0" t="n">
        <v>0</v>
      </c>
      <c r="BT178" s="0" t="n">
        <v>2</v>
      </c>
      <c r="BU178" s="0" t="n">
        <v>0</v>
      </c>
      <c r="BV178" s="0" t="n">
        <v>0</v>
      </c>
      <c r="BW178" s="0" t="n">
        <v>3</v>
      </c>
      <c r="BX178" s="0" t="n">
        <v>0</v>
      </c>
      <c r="BY178" s="0" t="n">
        <v>5</v>
      </c>
      <c r="BZ178" s="0" t="n">
        <v>1</v>
      </c>
      <c r="CA178" s="0" t="n">
        <v>1</v>
      </c>
      <c r="CB178" s="0" t="n">
        <v>0</v>
      </c>
      <c r="CC178" s="0" t="n">
        <v>0</v>
      </c>
      <c r="CD178" s="0" t="n">
        <v>0</v>
      </c>
      <c r="CE178" s="0" t="n">
        <v>2</v>
      </c>
      <c r="CF178" s="0" t="n">
        <v>3</v>
      </c>
      <c r="CG178" s="0" t="n">
        <v>2</v>
      </c>
      <c r="CH178" s="0" t="n">
        <v>1</v>
      </c>
      <c r="CI178" s="0" t="n">
        <v>1</v>
      </c>
      <c r="CJ178" s="0" t="n">
        <v>2</v>
      </c>
      <c r="CK178" s="0" t="n">
        <v>1</v>
      </c>
      <c r="CL178" s="0" t="n">
        <v>0</v>
      </c>
      <c r="CM178" s="0" t="n">
        <v>0</v>
      </c>
      <c r="CN178" s="0" t="n">
        <v>1</v>
      </c>
      <c r="CO178" s="0" t="n">
        <v>0</v>
      </c>
      <c r="CP178" s="0" t="n">
        <v>6</v>
      </c>
      <c r="CQ178" s="0" t="n">
        <v>1</v>
      </c>
      <c r="CR178" s="0" t="n">
        <v>0</v>
      </c>
      <c r="CS178" s="0" t="n">
        <v>0</v>
      </c>
      <c r="CT178" s="0" t="n">
        <v>0</v>
      </c>
      <c r="CU178" s="0" t="n">
        <v>1</v>
      </c>
      <c r="CV178" s="0" t="n">
        <v>9</v>
      </c>
      <c r="CW178" s="0" t="n">
        <v>1</v>
      </c>
      <c r="CX178" s="0" t="n">
        <v>1</v>
      </c>
      <c r="CY178" s="0" t="n">
        <v>2</v>
      </c>
      <c r="CZ178" s="0" t="n">
        <v>0</v>
      </c>
      <c r="DA178" s="0" t="n">
        <v>3</v>
      </c>
      <c r="DB178" s="0" t="n">
        <v>0</v>
      </c>
      <c r="DC178" s="0" t="n">
        <v>0</v>
      </c>
      <c r="DD178" s="0" t="n">
        <v>0</v>
      </c>
      <c r="DE178" s="0" t="n">
        <v>4</v>
      </c>
      <c r="DF178" s="0" t="n">
        <v>0</v>
      </c>
      <c r="DG178" s="0" t="n">
        <v>0</v>
      </c>
      <c r="DH178" s="0" t="n">
        <v>0</v>
      </c>
      <c r="DI178" s="0" t="n">
        <v>0</v>
      </c>
      <c r="DJ178" s="0" t="n">
        <v>0</v>
      </c>
      <c r="DK178" s="0" t="n">
        <v>0</v>
      </c>
      <c r="DL178" s="0" t="n">
        <v>0</v>
      </c>
      <c r="DM178" s="0" t="n">
        <v>0</v>
      </c>
      <c r="DN178" s="0" t="n">
        <v>0</v>
      </c>
      <c r="DO178" s="0" t="n">
        <v>0</v>
      </c>
      <c r="DP178" s="0" t="n">
        <v>0</v>
      </c>
      <c r="DQ178" s="0" t="n">
        <v>0</v>
      </c>
      <c r="DR178" s="0" t="n">
        <v>0</v>
      </c>
      <c r="DS178" s="0" t="n">
        <v>0</v>
      </c>
      <c r="DT178" s="0" t="n">
        <v>4</v>
      </c>
      <c r="DU178" s="0" t="n">
        <v>0</v>
      </c>
      <c r="DV178" s="0" t="n">
        <v>5</v>
      </c>
      <c r="DW178" s="0" t="n">
        <v>0</v>
      </c>
      <c r="DX178" s="0" t="n">
        <v>0</v>
      </c>
      <c r="DY178" s="0" t="n">
        <v>0</v>
      </c>
      <c r="DZ178" s="0" t="n">
        <v>0</v>
      </c>
      <c r="EA178" s="0" t="n">
        <v>0</v>
      </c>
      <c r="EB178" s="0" t="n">
        <v>0</v>
      </c>
      <c r="EC178" s="0" t="n">
        <v>0</v>
      </c>
      <c r="ED178" s="0" t="n">
        <v>0</v>
      </c>
      <c r="EE178" s="0" t="n">
        <v>0</v>
      </c>
      <c r="EF178" s="0" t="n">
        <v>0</v>
      </c>
      <c r="EG178" s="0" t="n">
        <v>0</v>
      </c>
      <c r="EH178" s="0" t="n">
        <v>0</v>
      </c>
      <c r="EI178" s="0" t="n">
        <v>0</v>
      </c>
      <c r="EJ178" s="0" t="n">
        <v>5</v>
      </c>
      <c r="EK178" s="0" t="n">
        <v>3</v>
      </c>
      <c r="EL178" s="0" t="n">
        <v>5</v>
      </c>
      <c r="EM178" s="0" t="n">
        <v>0</v>
      </c>
      <c r="EN178" s="0" t="n">
        <v>0</v>
      </c>
      <c r="EO178" s="0" t="n">
        <v>0</v>
      </c>
      <c r="EP178" s="0" t="n">
        <v>0</v>
      </c>
      <c r="EQ178" s="0" t="n">
        <v>0</v>
      </c>
      <c r="ER178" s="0" t="n">
        <v>0</v>
      </c>
      <c r="ES178" s="0" t="n">
        <v>0</v>
      </c>
      <c r="ET178" s="0" t="n">
        <v>3</v>
      </c>
      <c r="EU178" s="0" t="n">
        <v>0</v>
      </c>
      <c r="EV178" s="0" t="n">
        <v>0</v>
      </c>
      <c r="EW178" s="0" t="n">
        <v>0</v>
      </c>
      <c r="EX178" s="0" t="n">
        <v>1</v>
      </c>
      <c r="EY178" s="0" t="n">
        <v>0</v>
      </c>
      <c r="EZ178" s="0" t="n">
        <v>0</v>
      </c>
      <c r="FA178" s="0" t="n">
        <v>1</v>
      </c>
      <c r="FB178" s="0" t="n">
        <v>0</v>
      </c>
      <c r="FC178" s="0" t="n">
        <v>0</v>
      </c>
      <c r="FD178" s="0" t="n">
        <v>2</v>
      </c>
      <c r="FE178" s="0" t="n">
        <v>0</v>
      </c>
      <c r="FF178" s="0" t="n">
        <v>0</v>
      </c>
      <c r="FG178" s="0" t="n">
        <v>0</v>
      </c>
      <c r="FH178" s="0" t="n">
        <v>0</v>
      </c>
      <c r="FI178" s="0" t="n">
        <v>1</v>
      </c>
      <c r="FJ178" s="0" t="n">
        <v>0</v>
      </c>
      <c r="FK178" s="0" t="n">
        <v>0</v>
      </c>
      <c r="FL178" s="0" t="n">
        <v>0</v>
      </c>
      <c r="FM178" s="0" t="n">
        <v>0</v>
      </c>
      <c r="FN178" s="0" t="n">
        <v>0</v>
      </c>
      <c r="FO178" s="0" t="n">
        <v>0</v>
      </c>
      <c r="FP178" s="0" t="n">
        <v>0</v>
      </c>
      <c r="FQ178" s="0" t="n">
        <v>0</v>
      </c>
      <c r="FR178" s="0" t="n">
        <v>0</v>
      </c>
      <c r="FS178" s="0" t="n">
        <v>0</v>
      </c>
      <c r="FT178" s="0" t="n">
        <v>0</v>
      </c>
      <c r="FU178" s="0" t="n">
        <v>1</v>
      </c>
      <c r="FV178" s="0" t="n">
        <v>0</v>
      </c>
      <c r="FW178" s="0" t="n">
        <v>0</v>
      </c>
      <c r="FX178" s="0" t="n">
        <v>0</v>
      </c>
      <c r="FY178" s="0" t="n">
        <v>0</v>
      </c>
      <c r="FZ178" s="0" t="n">
        <v>2</v>
      </c>
      <c r="GA178" s="0" t="n">
        <v>1</v>
      </c>
      <c r="GB178" s="0" t="n">
        <v>0</v>
      </c>
      <c r="GC178" s="0" t="n">
        <v>0</v>
      </c>
      <c r="GD178" s="0" t="n">
        <v>0</v>
      </c>
      <c r="GE178" s="0" t="n">
        <v>3</v>
      </c>
      <c r="GF178" s="0" t="n">
        <v>4</v>
      </c>
      <c r="GG178" s="0" t="n">
        <v>1</v>
      </c>
      <c r="GH178" s="0" t="n">
        <v>0</v>
      </c>
      <c r="GI178" s="0" t="n">
        <v>0</v>
      </c>
      <c r="GJ178" s="0" t="n">
        <v>1</v>
      </c>
      <c r="GK178" s="0" t="n">
        <v>0</v>
      </c>
      <c r="GL178" s="0" t="n">
        <v>1</v>
      </c>
      <c r="GM178" s="0" t="n">
        <v>1</v>
      </c>
      <c r="GN178" s="0" t="n">
        <v>0</v>
      </c>
      <c r="GO178" s="0" t="n">
        <v>0</v>
      </c>
      <c r="GP178" s="0" t="n">
        <v>3</v>
      </c>
      <c r="GQ178" s="0" t="n">
        <v>0</v>
      </c>
    </row>
    <row r="179" customFormat="false" ht="12" hidden="false" customHeight="false" outlineLevel="0" collapsed="false">
      <c r="A179" s="0" t="n">
        <v>0</v>
      </c>
      <c r="B179" s="0" t="n">
        <v>0</v>
      </c>
      <c r="C179" s="0" t="n">
        <v>0</v>
      </c>
      <c r="D179" s="0" t="n">
        <v>0</v>
      </c>
      <c r="E179" s="0" t="n">
        <v>0</v>
      </c>
      <c r="F179" s="0" t="n">
        <v>1</v>
      </c>
      <c r="G179" s="0" t="n">
        <v>5</v>
      </c>
      <c r="H179" s="0" t="n">
        <v>0</v>
      </c>
      <c r="I179" s="0" t="n">
        <v>0</v>
      </c>
      <c r="J179" s="0" t="n">
        <v>0</v>
      </c>
      <c r="K179" s="0" t="n">
        <v>0</v>
      </c>
      <c r="L179" s="0" t="n">
        <v>0</v>
      </c>
      <c r="M179" s="0" t="n">
        <v>0</v>
      </c>
      <c r="N179" s="0" t="n">
        <v>0</v>
      </c>
      <c r="O179" s="0" t="n">
        <v>0</v>
      </c>
      <c r="P179" s="0" t="n">
        <v>0</v>
      </c>
      <c r="Q179" s="0" t="n">
        <v>0</v>
      </c>
      <c r="R179" s="0" t="n">
        <v>0</v>
      </c>
      <c r="S179" s="0" t="n">
        <v>0</v>
      </c>
      <c r="T179" s="0" t="n">
        <v>0</v>
      </c>
      <c r="U179" s="0" t="n">
        <v>0</v>
      </c>
      <c r="V179" s="0" t="n">
        <v>0</v>
      </c>
      <c r="W179" s="0" t="n">
        <v>0</v>
      </c>
      <c r="X179" s="0" t="n">
        <v>0</v>
      </c>
      <c r="Y179" s="0" t="n">
        <v>0</v>
      </c>
      <c r="Z179" s="0" t="n">
        <v>0</v>
      </c>
      <c r="AA179" s="0" t="n">
        <v>0</v>
      </c>
      <c r="AB179" s="0" t="n">
        <v>0</v>
      </c>
      <c r="AC179" s="0" t="n">
        <v>0</v>
      </c>
      <c r="AD179" s="0" t="n">
        <v>0</v>
      </c>
      <c r="AE179" s="0" t="n">
        <v>0</v>
      </c>
      <c r="AF179" s="0" t="n">
        <v>1</v>
      </c>
      <c r="AG179" s="0" t="n">
        <v>0</v>
      </c>
      <c r="AH179" s="0" t="n">
        <v>3</v>
      </c>
      <c r="AI179" s="0" t="n">
        <v>0</v>
      </c>
      <c r="AJ179" s="0" t="n">
        <v>0</v>
      </c>
      <c r="AK179" s="0" t="n">
        <v>6</v>
      </c>
      <c r="AL179" s="0" t="n">
        <v>2</v>
      </c>
      <c r="AM179" s="0" t="n">
        <v>2</v>
      </c>
      <c r="AN179" s="0" t="n">
        <v>3</v>
      </c>
      <c r="AO179" s="0" t="n">
        <v>0</v>
      </c>
      <c r="AP179" s="0" t="n">
        <v>0</v>
      </c>
      <c r="AQ179" s="0" t="n">
        <v>0</v>
      </c>
      <c r="AR179" s="0" t="n">
        <v>0</v>
      </c>
      <c r="AS179" s="0" t="n">
        <v>0</v>
      </c>
      <c r="AT179" s="0" t="n">
        <v>0</v>
      </c>
      <c r="AU179" s="0" t="n">
        <v>0</v>
      </c>
      <c r="AV179" s="0" t="n">
        <v>0</v>
      </c>
      <c r="AW179" s="0" t="n">
        <v>1</v>
      </c>
      <c r="AX179" s="0" t="n">
        <v>0</v>
      </c>
      <c r="AY179" s="0" t="n">
        <v>0</v>
      </c>
      <c r="AZ179" s="0" t="n">
        <v>0</v>
      </c>
      <c r="BA179" s="0" t="n">
        <v>0</v>
      </c>
      <c r="BB179" s="0" t="n">
        <v>0</v>
      </c>
      <c r="BC179" s="0" t="n">
        <v>0</v>
      </c>
      <c r="BD179" s="0" t="n">
        <v>0</v>
      </c>
      <c r="BE179" s="0" t="n">
        <v>0</v>
      </c>
      <c r="BF179" s="0" t="n">
        <v>0</v>
      </c>
      <c r="BG179" s="0" t="n">
        <v>1</v>
      </c>
      <c r="BH179" s="0" t="n">
        <v>3</v>
      </c>
      <c r="BI179" s="0" t="n">
        <v>1</v>
      </c>
      <c r="BJ179" s="0" t="n">
        <v>4</v>
      </c>
      <c r="BK179" s="0" t="n">
        <v>2</v>
      </c>
      <c r="BL179" s="0" t="n">
        <v>0</v>
      </c>
      <c r="BM179" s="0" t="n">
        <v>0</v>
      </c>
      <c r="BN179" s="0" t="n">
        <v>0</v>
      </c>
      <c r="BO179" s="0" t="n">
        <v>1</v>
      </c>
      <c r="BP179" s="0" t="n">
        <v>3</v>
      </c>
      <c r="BQ179" s="0" t="n">
        <v>0</v>
      </c>
      <c r="BR179" s="0" t="n">
        <v>0</v>
      </c>
      <c r="BS179" s="0" t="n">
        <v>0</v>
      </c>
      <c r="BT179" s="0" t="n">
        <v>0</v>
      </c>
      <c r="BU179" s="0" t="n">
        <v>1</v>
      </c>
      <c r="BV179" s="0" t="n">
        <v>0</v>
      </c>
      <c r="BW179" s="0" t="n">
        <v>3</v>
      </c>
      <c r="BX179" s="0" t="n">
        <v>1</v>
      </c>
      <c r="BY179" s="0" t="n">
        <v>2</v>
      </c>
      <c r="BZ179" s="0" t="n">
        <v>2</v>
      </c>
      <c r="CA179" s="0" t="n">
        <v>0</v>
      </c>
      <c r="CB179" s="0" t="n">
        <v>0</v>
      </c>
      <c r="CC179" s="0" t="n">
        <v>0</v>
      </c>
      <c r="CD179" s="0" t="n">
        <v>0</v>
      </c>
      <c r="CE179" s="0" t="n">
        <v>1</v>
      </c>
      <c r="CF179" s="0" t="n">
        <v>1</v>
      </c>
      <c r="CG179" s="0" t="n">
        <v>0</v>
      </c>
      <c r="CH179" s="0" t="n">
        <v>0</v>
      </c>
      <c r="CI179" s="0" t="n">
        <v>0</v>
      </c>
      <c r="CJ179" s="0" t="n">
        <v>0</v>
      </c>
      <c r="CK179" s="0" t="n">
        <v>0</v>
      </c>
      <c r="CL179" s="0" t="n">
        <v>0</v>
      </c>
      <c r="CM179" s="0" t="n">
        <v>0</v>
      </c>
      <c r="CN179" s="0" t="n">
        <v>2</v>
      </c>
      <c r="CO179" s="0" t="n">
        <v>2</v>
      </c>
      <c r="CP179" s="0" t="n">
        <v>1</v>
      </c>
      <c r="CQ179" s="0" t="n">
        <v>0</v>
      </c>
      <c r="CR179" s="0" t="n">
        <v>2</v>
      </c>
      <c r="CS179" s="0" t="n">
        <v>0</v>
      </c>
      <c r="CT179" s="0" t="n">
        <v>0</v>
      </c>
      <c r="CU179" s="0" t="n">
        <v>0</v>
      </c>
      <c r="CV179" s="0" t="n">
        <v>0</v>
      </c>
      <c r="CW179" s="0" t="n">
        <v>0</v>
      </c>
      <c r="CX179" s="0" t="n">
        <v>3</v>
      </c>
      <c r="CY179" s="0" t="n">
        <v>0</v>
      </c>
      <c r="CZ179" s="0" t="n">
        <v>0</v>
      </c>
      <c r="DA179" s="0" t="n">
        <v>1</v>
      </c>
      <c r="DB179" s="0" t="n">
        <v>0</v>
      </c>
      <c r="DC179" s="0" t="n">
        <v>0</v>
      </c>
      <c r="DD179" s="0" t="n">
        <v>0</v>
      </c>
      <c r="DE179" s="0" t="n">
        <v>0</v>
      </c>
      <c r="DF179" s="0" t="n">
        <v>0</v>
      </c>
      <c r="DG179" s="0" t="n">
        <v>0</v>
      </c>
      <c r="DH179" s="0" t="n">
        <v>0</v>
      </c>
      <c r="DI179" s="0" t="n">
        <v>0</v>
      </c>
      <c r="DJ179" s="0" t="n">
        <v>0</v>
      </c>
      <c r="DK179" s="0" t="n">
        <v>0</v>
      </c>
      <c r="DL179" s="0" t="n">
        <v>2</v>
      </c>
      <c r="DM179" s="0" t="n">
        <v>0</v>
      </c>
      <c r="DN179" s="0" t="n">
        <v>0</v>
      </c>
      <c r="DO179" s="0" t="n">
        <v>0</v>
      </c>
      <c r="DP179" s="0" t="n">
        <v>0</v>
      </c>
      <c r="DQ179" s="0" t="n">
        <v>0</v>
      </c>
      <c r="DR179" s="0" t="n">
        <v>0</v>
      </c>
      <c r="DS179" s="0" t="n">
        <v>0</v>
      </c>
      <c r="DT179" s="0" t="n">
        <v>0</v>
      </c>
      <c r="DU179" s="0" t="n">
        <v>0</v>
      </c>
      <c r="DV179" s="0" t="n">
        <v>0</v>
      </c>
      <c r="DW179" s="0" t="n">
        <v>0</v>
      </c>
      <c r="DX179" s="0" t="n">
        <v>9</v>
      </c>
      <c r="DY179" s="0" t="n">
        <v>0</v>
      </c>
      <c r="DZ179" s="0" t="n">
        <v>0</v>
      </c>
      <c r="EA179" s="0" t="n">
        <v>0</v>
      </c>
      <c r="EB179" s="0" t="n">
        <v>0</v>
      </c>
      <c r="EC179" s="0" t="n">
        <v>0</v>
      </c>
      <c r="ED179" s="0" t="n">
        <v>0</v>
      </c>
      <c r="EE179" s="0" t="n">
        <v>0</v>
      </c>
      <c r="EF179" s="0" t="n">
        <v>0</v>
      </c>
      <c r="EG179" s="0" t="n">
        <v>1</v>
      </c>
      <c r="EH179" s="0" t="n">
        <v>0</v>
      </c>
      <c r="EI179" s="0" t="n">
        <v>3</v>
      </c>
      <c r="EJ179" s="0" t="n">
        <v>0</v>
      </c>
      <c r="EK179" s="0" t="n">
        <v>0</v>
      </c>
      <c r="EL179" s="0" t="n">
        <v>3</v>
      </c>
      <c r="EM179" s="0" t="n">
        <v>0</v>
      </c>
      <c r="EN179" s="0" t="n">
        <v>0</v>
      </c>
      <c r="EO179" s="0" t="n">
        <v>0</v>
      </c>
      <c r="EP179" s="0" t="n">
        <v>0</v>
      </c>
      <c r="EQ179" s="0" t="n">
        <v>0</v>
      </c>
      <c r="ER179" s="0" t="n">
        <v>1</v>
      </c>
      <c r="ES179" s="0" t="n">
        <v>0</v>
      </c>
      <c r="ET179" s="0" t="n">
        <v>0</v>
      </c>
      <c r="EU179" s="0" t="n">
        <v>0</v>
      </c>
      <c r="EV179" s="0" t="n">
        <v>0</v>
      </c>
      <c r="EW179" s="0" t="n">
        <v>2</v>
      </c>
      <c r="EX179" s="0" t="n">
        <v>0</v>
      </c>
      <c r="EY179" s="0" t="n">
        <v>0</v>
      </c>
      <c r="EZ179" s="0" t="n">
        <v>2</v>
      </c>
      <c r="FA179" s="0" t="n">
        <v>0</v>
      </c>
      <c r="FB179" s="0" t="n">
        <v>0</v>
      </c>
      <c r="FC179" s="0" t="n">
        <v>0</v>
      </c>
      <c r="FD179" s="0" t="n">
        <v>1</v>
      </c>
      <c r="FE179" s="0" t="n">
        <v>0</v>
      </c>
      <c r="FF179" s="0" t="n">
        <v>0</v>
      </c>
      <c r="FG179" s="0" t="n">
        <v>0</v>
      </c>
      <c r="FH179" s="0" t="n">
        <v>0</v>
      </c>
      <c r="FI179" s="0" t="n">
        <v>0</v>
      </c>
      <c r="FJ179" s="0" t="n">
        <v>0</v>
      </c>
      <c r="FK179" s="0" t="n">
        <v>0</v>
      </c>
      <c r="FL179" s="0" t="n">
        <v>0</v>
      </c>
      <c r="FM179" s="0" t="n">
        <v>1</v>
      </c>
      <c r="FN179" s="0" t="n">
        <v>0</v>
      </c>
      <c r="FO179" s="0" t="n">
        <v>0</v>
      </c>
      <c r="FP179" s="0" t="n">
        <v>0</v>
      </c>
      <c r="FQ179" s="0" t="n">
        <v>0</v>
      </c>
      <c r="FR179" s="0" t="n">
        <v>1</v>
      </c>
      <c r="FS179" s="0" t="n">
        <v>0</v>
      </c>
      <c r="FT179" s="0" t="n">
        <v>0</v>
      </c>
      <c r="FU179" s="0" t="n">
        <v>1</v>
      </c>
      <c r="FV179" s="0" t="n">
        <v>0</v>
      </c>
      <c r="FW179" s="0" t="n">
        <v>0</v>
      </c>
      <c r="FX179" s="0" t="n">
        <v>1</v>
      </c>
      <c r="FY179" s="0" t="n">
        <v>0</v>
      </c>
      <c r="FZ179" s="0" t="n">
        <v>0</v>
      </c>
      <c r="GA179" s="0" t="n">
        <v>0</v>
      </c>
      <c r="GB179" s="0" t="n">
        <v>0</v>
      </c>
      <c r="GC179" s="0" t="n">
        <v>1</v>
      </c>
      <c r="GD179" s="0" t="n">
        <v>0</v>
      </c>
      <c r="GE179" s="0" t="n">
        <v>5</v>
      </c>
      <c r="GF179" s="0" t="n">
        <v>2</v>
      </c>
      <c r="GG179" s="0" t="n">
        <v>0</v>
      </c>
      <c r="GH179" s="0" t="n">
        <v>2</v>
      </c>
      <c r="GI179" s="0" t="n">
        <v>0</v>
      </c>
      <c r="GJ179" s="0" t="n">
        <v>0</v>
      </c>
      <c r="GK179" s="0" t="n">
        <v>0</v>
      </c>
      <c r="GL179" s="0" t="n">
        <v>3</v>
      </c>
      <c r="GM179" s="0" t="n">
        <v>2</v>
      </c>
      <c r="GN179" s="0" t="n">
        <v>0</v>
      </c>
      <c r="GO179" s="0" t="n">
        <v>0</v>
      </c>
      <c r="GP179" s="0" t="n">
        <v>2</v>
      </c>
      <c r="GQ179" s="0" t="n">
        <v>0</v>
      </c>
    </row>
    <row r="180" customFormat="false" ht="12" hidden="false" customHeight="false" outlineLevel="0" collapsed="false">
      <c r="A180" s="0" t="n">
        <v>0</v>
      </c>
      <c r="B180" s="0" t="n">
        <v>0</v>
      </c>
      <c r="C180" s="0" t="n">
        <v>0</v>
      </c>
      <c r="D180" s="0" t="n">
        <v>0</v>
      </c>
      <c r="E180" s="0" t="n">
        <v>0</v>
      </c>
      <c r="F180" s="0" t="n">
        <v>1</v>
      </c>
      <c r="G180" s="0" t="n">
        <v>5</v>
      </c>
      <c r="H180" s="0" t="n">
        <v>0</v>
      </c>
      <c r="I180" s="0" t="n">
        <v>3</v>
      </c>
      <c r="J180" s="0" t="n">
        <v>0</v>
      </c>
      <c r="K180" s="0" t="n">
        <v>2</v>
      </c>
      <c r="L180" s="0" t="n">
        <v>2</v>
      </c>
      <c r="M180" s="0" t="n">
        <v>0</v>
      </c>
      <c r="N180" s="0" t="n">
        <v>1</v>
      </c>
      <c r="O180" s="0" t="n">
        <v>0</v>
      </c>
      <c r="P180" s="0" t="n">
        <v>2</v>
      </c>
      <c r="Q180" s="0" t="n">
        <v>3</v>
      </c>
      <c r="R180" s="0" t="n">
        <v>0</v>
      </c>
      <c r="S180" s="0" t="n">
        <v>0</v>
      </c>
      <c r="T180" s="0" t="n">
        <v>0</v>
      </c>
      <c r="U180" s="0" t="n">
        <v>0</v>
      </c>
      <c r="V180" s="0" t="n">
        <v>0</v>
      </c>
      <c r="W180" s="0" t="n">
        <v>0</v>
      </c>
      <c r="X180" s="0" t="n">
        <v>0</v>
      </c>
      <c r="Y180" s="0" t="n">
        <v>0</v>
      </c>
      <c r="Z180" s="0" t="n">
        <v>0</v>
      </c>
      <c r="AA180" s="0" t="n">
        <v>0</v>
      </c>
      <c r="AB180" s="0" t="n">
        <v>0</v>
      </c>
      <c r="AC180" s="0" t="n">
        <v>1</v>
      </c>
      <c r="AD180" s="0" t="n">
        <v>0</v>
      </c>
      <c r="AE180" s="0" t="n">
        <v>0</v>
      </c>
      <c r="AF180" s="0" t="n">
        <v>1</v>
      </c>
      <c r="AG180" s="0" t="n">
        <v>0</v>
      </c>
      <c r="AH180" s="0" t="n">
        <v>0</v>
      </c>
      <c r="AI180" s="0" t="n">
        <v>0</v>
      </c>
      <c r="AJ180" s="0" t="n">
        <v>0</v>
      </c>
      <c r="AK180" s="0" t="n">
        <v>4</v>
      </c>
      <c r="AL180" s="0" t="n">
        <v>4</v>
      </c>
      <c r="AM180" s="0" t="n">
        <v>3</v>
      </c>
      <c r="AN180" s="0" t="n">
        <v>2</v>
      </c>
      <c r="AO180" s="0" t="n">
        <v>0</v>
      </c>
      <c r="AP180" s="0" t="n">
        <v>0</v>
      </c>
      <c r="AQ180" s="0" t="n">
        <v>4</v>
      </c>
      <c r="AR180" s="0" t="n">
        <v>0</v>
      </c>
      <c r="AS180" s="0" t="n">
        <v>1</v>
      </c>
      <c r="AT180" s="0" t="n">
        <v>2</v>
      </c>
      <c r="AU180" s="0" t="n">
        <v>0</v>
      </c>
      <c r="AV180" s="0" t="n">
        <v>0</v>
      </c>
      <c r="AW180" s="0" t="n">
        <v>0</v>
      </c>
      <c r="AX180" s="0" t="n">
        <v>2</v>
      </c>
      <c r="AY180" s="0" t="n">
        <v>2</v>
      </c>
      <c r="AZ180" s="0" t="n">
        <v>0</v>
      </c>
      <c r="BA180" s="0" t="n">
        <v>3</v>
      </c>
      <c r="BB180" s="0" t="n">
        <v>1</v>
      </c>
      <c r="BC180" s="0" t="n">
        <v>0</v>
      </c>
      <c r="BD180" s="0" t="n">
        <v>0</v>
      </c>
      <c r="BE180" s="0" t="n">
        <v>0</v>
      </c>
      <c r="BF180" s="0" t="n">
        <v>3</v>
      </c>
      <c r="BG180" s="0" t="n">
        <v>0</v>
      </c>
      <c r="BH180" s="0" t="n">
        <v>3</v>
      </c>
      <c r="BI180" s="0" t="n">
        <v>4</v>
      </c>
      <c r="BJ180" s="0" t="n">
        <v>6</v>
      </c>
      <c r="BK180" s="0" t="n">
        <v>4</v>
      </c>
      <c r="BL180" s="0" t="n">
        <v>0</v>
      </c>
      <c r="BM180" s="0" t="n">
        <v>0</v>
      </c>
      <c r="BN180" s="0" t="n">
        <v>0</v>
      </c>
      <c r="BO180" s="0" t="n">
        <v>1</v>
      </c>
      <c r="BP180" s="0" t="n">
        <v>4</v>
      </c>
      <c r="BQ180" s="0" t="n">
        <v>3</v>
      </c>
      <c r="BR180" s="0" t="n">
        <v>0</v>
      </c>
      <c r="BS180" s="0" t="n">
        <v>0</v>
      </c>
      <c r="BT180" s="0" t="n">
        <v>3</v>
      </c>
      <c r="BU180" s="0" t="n">
        <v>1</v>
      </c>
      <c r="BV180" s="0" t="n">
        <v>0</v>
      </c>
      <c r="BW180" s="0" t="n">
        <v>0</v>
      </c>
      <c r="BX180" s="0" t="n">
        <v>0</v>
      </c>
      <c r="BY180" s="0" t="n">
        <v>3</v>
      </c>
      <c r="BZ180" s="0" t="n">
        <v>3</v>
      </c>
      <c r="CA180" s="0" t="n">
        <v>0</v>
      </c>
      <c r="CB180" s="0" t="n">
        <v>0</v>
      </c>
      <c r="CC180" s="0" t="n">
        <v>0</v>
      </c>
      <c r="CD180" s="0" t="n">
        <v>1</v>
      </c>
      <c r="CE180" s="0" t="n">
        <v>2</v>
      </c>
      <c r="CF180" s="0" t="n">
        <v>3</v>
      </c>
      <c r="CG180" s="0" t="n">
        <v>1</v>
      </c>
      <c r="CH180" s="0" t="n">
        <v>2</v>
      </c>
      <c r="CI180" s="0" t="n">
        <v>0</v>
      </c>
      <c r="CJ180" s="0" t="n">
        <v>2</v>
      </c>
      <c r="CK180" s="0" t="n">
        <v>0</v>
      </c>
      <c r="CL180" s="0" t="n">
        <v>2</v>
      </c>
      <c r="CM180" s="0" t="n">
        <v>0</v>
      </c>
      <c r="CN180" s="0" t="n">
        <v>3</v>
      </c>
      <c r="CO180" s="0" t="n">
        <v>0</v>
      </c>
      <c r="CP180" s="0" t="n">
        <v>3</v>
      </c>
      <c r="CQ180" s="0" t="n">
        <v>1</v>
      </c>
      <c r="CR180" s="0" t="n">
        <v>2</v>
      </c>
      <c r="CS180" s="0" t="n">
        <v>0</v>
      </c>
      <c r="CT180" s="0" t="n">
        <v>0</v>
      </c>
      <c r="CU180" s="0" t="n">
        <v>1</v>
      </c>
      <c r="CV180" s="0" t="n">
        <v>0</v>
      </c>
      <c r="CW180" s="0" t="n">
        <v>3</v>
      </c>
      <c r="CX180" s="0" t="n">
        <v>7</v>
      </c>
      <c r="CY180" s="0" t="n">
        <v>0</v>
      </c>
      <c r="CZ180" s="0" t="n">
        <v>1</v>
      </c>
      <c r="DA180" s="0" t="n">
        <v>4</v>
      </c>
      <c r="DB180" s="0" t="n">
        <v>0</v>
      </c>
      <c r="DC180" s="0" t="n">
        <v>0</v>
      </c>
      <c r="DD180" s="0" t="n">
        <v>0</v>
      </c>
      <c r="DE180" s="0" t="n">
        <v>0</v>
      </c>
      <c r="DF180" s="0" t="n">
        <v>0</v>
      </c>
      <c r="DG180" s="0" t="n">
        <v>0</v>
      </c>
      <c r="DH180" s="0" t="n">
        <v>0</v>
      </c>
      <c r="DI180" s="0" t="n">
        <v>0</v>
      </c>
      <c r="DJ180" s="0" t="n">
        <v>0</v>
      </c>
      <c r="DK180" s="0" t="n">
        <v>0</v>
      </c>
      <c r="DL180" s="0" t="n">
        <v>1</v>
      </c>
      <c r="DM180" s="0" t="n">
        <v>0</v>
      </c>
      <c r="DN180" s="0" t="n">
        <v>0</v>
      </c>
      <c r="DO180" s="0" t="n">
        <v>0</v>
      </c>
      <c r="DP180" s="0" t="n">
        <v>0</v>
      </c>
      <c r="DQ180" s="0" t="n">
        <v>0</v>
      </c>
      <c r="DR180" s="0" t="n">
        <v>0</v>
      </c>
      <c r="DS180" s="0" t="n">
        <v>3</v>
      </c>
      <c r="DT180" s="0" t="n">
        <v>0</v>
      </c>
      <c r="DU180" s="0" t="n">
        <v>0</v>
      </c>
      <c r="DV180" s="0" t="n">
        <v>0</v>
      </c>
      <c r="DW180" s="0" t="n">
        <v>0</v>
      </c>
      <c r="DX180" s="0" t="n">
        <v>5</v>
      </c>
      <c r="DY180" s="0" t="n">
        <v>0</v>
      </c>
      <c r="DZ180" s="0" t="n">
        <v>0</v>
      </c>
      <c r="EA180" s="0" t="n">
        <v>1</v>
      </c>
      <c r="EB180" s="0" t="n">
        <v>1</v>
      </c>
      <c r="EC180" s="0" t="n">
        <v>0</v>
      </c>
      <c r="ED180" s="0" t="n">
        <v>1</v>
      </c>
      <c r="EE180" s="0" t="n">
        <v>0</v>
      </c>
      <c r="EF180" s="0" t="n">
        <v>0</v>
      </c>
      <c r="EG180" s="0" t="n">
        <v>1</v>
      </c>
      <c r="EH180" s="0" t="n">
        <v>1</v>
      </c>
      <c r="EI180" s="0" t="n">
        <v>1</v>
      </c>
      <c r="EJ180" s="0" t="n">
        <v>0</v>
      </c>
      <c r="EK180" s="0" t="n">
        <v>0</v>
      </c>
      <c r="EL180" s="0" t="n">
        <v>2</v>
      </c>
      <c r="EM180" s="0" t="n">
        <v>0</v>
      </c>
      <c r="EN180" s="0" t="n">
        <v>0</v>
      </c>
      <c r="EO180" s="0" t="n">
        <v>0</v>
      </c>
      <c r="EP180" s="0" t="n">
        <v>1</v>
      </c>
      <c r="EQ180" s="0" t="n">
        <v>0</v>
      </c>
      <c r="ER180" s="0" t="n">
        <v>1</v>
      </c>
      <c r="ES180" s="0" t="n">
        <v>1</v>
      </c>
      <c r="ET180" s="0" t="n">
        <v>0</v>
      </c>
      <c r="EU180" s="0" t="n">
        <v>9</v>
      </c>
      <c r="EV180" s="0" t="n">
        <v>2</v>
      </c>
      <c r="EW180" s="0" t="n">
        <v>2</v>
      </c>
      <c r="EX180" s="0" t="n">
        <v>3</v>
      </c>
      <c r="EY180" s="0" t="n">
        <v>0</v>
      </c>
      <c r="EZ180" s="0" t="n">
        <v>2</v>
      </c>
      <c r="FA180" s="0" t="n">
        <v>1</v>
      </c>
      <c r="FB180" s="0" t="n">
        <v>0</v>
      </c>
      <c r="FC180" s="0" t="n">
        <v>0</v>
      </c>
      <c r="FD180" s="0" t="n">
        <v>4</v>
      </c>
      <c r="FE180" s="0" t="n">
        <v>0</v>
      </c>
      <c r="FF180" s="0" t="n">
        <v>0</v>
      </c>
      <c r="FG180" s="0" t="n">
        <v>0</v>
      </c>
      <c r="FH180" s="0" t="n">
        <v>0</v>
      </c>
      <c r="FI180" s="0" t="n">
        <v>1</v>
      </c>
      <c r="FJ180" s="0" t="n">
        <v>0</v>
      </c>
      <c r="FK180" s="0" t="n">
        <v>4</v>
      </c>
      <c r="FL180" s="0" t="n">
        <v>0</v>
      </c>
      <c r="FM180" s="0" t="n">
        <v>5</v>
      </c>
      <c r="FN180" s="0" t="n">
        <v>0</v>
      </c>
      <c r="FO180" s="0" t="n">
        <v>0</v>
      </c>
      <c r="FP180" s="0" t="n">
        <v>0</v>
      </c>
      <c r="FQ180" s="0" t="n">
        <v>0</v>
      </c>
      <c r="FR180" s="0" t="n">
        <v>2</v>
      </c>
      <c r="FS180" s="0" t="n">
        <v>0</v>
      </c>
      <c r="FT180" s="0" t="n">
        <v>0</v>
      </c>
      <c r="FU180" s="0" t="n">
        <v>5</v>
      </c>
      <c r="FV180" s="0" t="n">
        <v>2</v>
      </c>
      <c r="FW180" s="0" t="n">
        <v>2</v>
      </c>
      <c r="FX180" s="0" t="n">
        <v>1</v>
      </c>
      <c r="FY180" s="0" t="n">
        <v>2</v>
      </c>
      <c r="FZ180" s="0" t="n">
        <v>1</v>
      </c>
      <c r="GA180" s="0" t="n">
        <v>2</v>
      </c>
      <c r="GB180" s="0" t="n">
        <v>1</v>
      </c>
      <c r="GC180" s="0" t="n">
        <v>3</v>
      </c>
      <c r="GD180" s="0" t="n">
        <v>1</v>
      </c>
      <c r="GE180" s="0" t="n">
        <v>4</v>
      </c>
      <c r="GF180" s="0" t="n">
        <v>2</v>
      </c>
      <c r="GG180" s="0" t="n">
        <v>2</v>
      </c>
      <c r="GH180" s="0" t="n">
        <v>0</v>
      </c>
      <c r="GI180" s="0" t="n">
        <v>0</v>
      </c>
      <c r="GJ180" s="0" t="n">
        <v>0</v>
      </c>
      <c r="GK180" s="0" t="n">
        <v>0</v>
      </c>
      <c r="GL180" s="0" t="n">
        <v>2</v>
      </c>
      <c r="GM180" s="0" t="n">
        <v>0</v>
      </c>
      <c r="GN180" s="0" t="n">
        <v>0</v>
      </c>
      <c r="GO180" s="0" t="n">
        <v>1</v>
      </c>
      <c r="GP180" s="0" t="n">
        <v>7</v>
      </c>
      <c r="GQ180" s="0" t="n">
        <v>1</v>
      </c>
    </row>
    <row r="181" customFormat="false" ht="12" hidden="false" customHeight="false" outlineLevel="0" collapsed="false">
      <c r="A181" s="0" t="n">
        <v>5</v>
      </c>
      <c r="B181" s="0" t="n">
        <v>5</v>
      </c>
      <c r="C181" s="0" t="n">
        <v>0</v>
      </c>
      <c r="D181" s="0" t="n">
        <v>0</v>
      </c>
      <c r="E181" s="0" t="n">
        <v>0</v>
      </c>
      <c r="F181" s="0" t="n">
        <v>1</v>
      </c>
      <c r="G181" s="0" t="n">
        <v>1</v>
      </c>
      <c r="H181" s="0" t="n">
        <v>0</v>
      </c>
      <c r="I181" s="0" t="n">
        <v>0</v>
      </c>
      <c r="J181" s="0" t="n">
        <v>0</v>
      </c>
      <c r="K181" s="0" t="n">
        <v>1</v>
      </c>
      <c r="L181" s="0" t="n">
        <v>0</v>
      </c>
      <c r="M181" s="0" t="n">
        <v>0</v>
      </c>
      <c r="N181" s="0" t="n">
        <v>0</v>
      </c>
      <c r="O181" s="0" t="n">
        <v>2</v>
      </c>
      <c r="P181" s="0" t="n">
        <v>0</v>
      </c>
      <c r="Q181" s="0" t="n">
        <v>0</v>
      </c>
      <c r="R181" s="0" t="n">
        <v>1</v>
      </c>
      <c r="S181" s="0" t="n">
        <v>4</v>
      </c>
      <c r="T181" s="0" t="n">
        <v>0</v>
      </c>
      <c r="U181" s="0" t="n">
        <v>0</v>
      </c>
      <c r="V181" s="0" t="n">
        <v>2</v>
      </c>
      <c r="W181" s="0" t="n">
        <v>0</v>
      </c>
      <c r="X181" s="0" t="n">
        <v>0</v>
      </c>
      <c r="Y181" s="0" t="n">
        <v>0</v>
      </c>
      <c r="Z181" s="0" t="n">
        <v>1</v>
      </c>
      <c r="AA181" s="0" t="n">
        <v>0</v>
      </c>
      <c r="AB181" s="0" t="n">
        <v>0</v>
      </c>
      <c r="AC181" s="0" t="n">
        <v>0</v>
      </c>
      <c r="AD181" s="0" t="n">
        <v>0</v>
      </c>
      <c r="AE181" s="0" t="n">
        <v>0</v>
      </c>
      <c r="AF181" s="0" t="n">
        <v>0</v>
      </c>
      <c r="AG181" s="0" t="n">
        <v>0</v>
      </c>
      <c r="AH181" s="0" t="n">
        <v>1</v>
      </c>
      <c r="AI181" s="0" t="n">
        <v>0</v>
      </c>
      <c r="AJ181" s="0" t="n">
        <v>0</v>
      </c>
      <c r="AK181" s="0" t="n">
        <v>2</v>
      </c>
      <c r="AL181" s="0" t="n">
        <v>2</v>
      </c>
      <c r="AM181" s="0" t="n">
        <v>1</v>
      </c>
      <c r="AN181" s="0" t="n">
        <v>4</v>
      </c>
      <c r="AO181" s="0" t="n">
        <v>0</v>
      </c>
      <c r="AP181" s="0" t="n">
        <v>1</v>
      </c>
      <c r="AQ181" s="0" t="n">
        <v>4</v>
      </c>
      <c r="AR181" s="0" t="n">
        <v>0</v>
      </c>
      <c r="AS181" s="0" t="n">
        <v>0</v>
      </c>
      <c r="AT181" s="0" t="n">
        <v>0</v>
      </c>
      <c r="AU181" s="0" t="n">
        <v>0</v>
      </c>
      <c r="AV181" s="0" t="n">
        <v>0</v>
      </c>
      <c r="AW181" s="0" t="n">
        <v>0</v>
      </c>
      <c r="AX181" s="0" t="n">
        <v>3</v>
      </c>
      <c r="AY181" s="0" t="n">
        <v>1</v>
      </c>
      <c r="AZ181" s="0" t="n">
        <v>1</v>
      </c>
      <c r="BA181" s="0" t="n">
        <v>0</v>
      </c>
      <c r="BB181" s="0" t="n">
        <v>0</v>
      </c>
      <c r="BC181" s="0" t="n">
        <v>0</v>
      </c>
      <c r="BD181" s="0" t="n">
        <v>5</v>
      </c>
      <c r="BE181" s="0" t="n">
        <v>0</v>
      </c>
      <c r="BF181" s="0" t="n">
        <v>0</v>
      </c>
      <c r="BG181" s="0" t="n">
        <v>0</v>
      </c>
      <c r="BH181" s="0" t="n">
        <v>0</v>
      </c>
      <c r="BI181" s="0" t="n">
        <v>0</v>
      </c>
      <c r="BJ181" s="0" t="n">
        <v>1</v>
      </c>
      <c r="BK181" s="0" t="n">
        <v>3</v>
      </c>
      <c r="BL181" s="0" t="n">
        <v>0</v>
      </c>
      <c r="BM181" s="0" t="n">
        <v>0</v>
      </c>
      <c r="BN181" s="0" t="n">
        <v>0</v>
      </c>
      <c r="BO181" s="0" t="n">
        <v>0</v>
      </c>
      <c r="BP181" s="0" t="n">
        <v>2</v>
      </c>
      <c r="BQ181" s="0" t="n">
        <v>0</v>
      </c>
      <c r="BR181" s="0" t="n">
        <v>3</v>
      </c>
      <c r="BS181" s="0" t="n">
        <v>0</v>
      </c>
      <c r="BT181" s="0" t="n">
        <v>2</v>
      </c>
      <c r="BU181" s="0" t="n">
        <v>0</v>
      </c>
      <c r="BV181" s="0" t="n">
        <v>0</v>
      </c>
      <c r="BW181" s="0" t="n">
        <v>1</v>
      </c>
      <c r="BX181" s="0" t="n">
        <v>1</v>
      </c>
      <c r="BY181" s="0" t="n">
        <v>0</v>
      </c>
      <c r="BZ181" s="0" t="n">
        <v>4</v>
      </c>
      <c r="CA181" s="0" t="n">
        <v>0</v>
      </c>
      <c r="CB181" s="0" t="n">
        <v>0</v>
      </c>
      <c r="CC181" s="0" t="n">
        <v>6</v>
      </c>
      <c r="CD181" s="0" t="n">
        <v>1</v>
      </c>
      <c r="CE181" s="0" t="n">
        <v>2</v>
      </c>
      <c r="CF181" s="0" t="n">
        <v>0</v>
      </c>
      <c r="CG181" s="0" t="n">
        <v>0</v>
      </c>
      <c r="CH181" s="0" t="n">
        <v>1</v>
      </c>
      <c r="CI181" s="0" t="n">
        <v>0</v>
      </c>
      <c r="CJ181" s="0" t="n">
        <v>1</v>
      </c>
      <c r="CK181" s="0" t="n">
        <v>0</v>
      </c>
      <c r="CL181" s="0" t="n">
        <v>0</v>
      </c>
      <c r="CM181" s="0" t="n">
        <v>1</v>
      </c>
      <c r="CN181" s="0" t="n">
        <v>3</v>
      </c>
      <c r="CO181" s="0" t="n">
        <v>0</v>
      </c>
      <c r="CP181" s="0" t="n">
        <v>2</v>
      </c>
      <c r="CQ181" s="0" t="n">
        <v>3</v>
      </c>
      <c r="CR181" s="0" t="n">
        <v>3</v>
      </c>
      <c r="CS181" s="0" t="n">
        <v>0</v>
      </c>
      <c r="CT181" s="0" t="n">
        <v>0</v>
      </c>
      <c r="CU181" s="0" t="n">
        <v>0</v>
      </c>
      <c r="CV181" s="0" t="n">
        <v>0</v>
      </c>
      <c r="CW181" s="0" t="n">
        <v>0</v>
      </c>
      <c r="CX181" s="0" t="n">
        <v>4</v>
      </c>
      <c r="CY181" s="0" t="n">
        <v>1</v>
      </c>
      <c r="CZ181" s="0" t="n">
        <v>1</v>
      </c>
      <c r="DA181" s="0" t="n">
        <v>1</v>
      </c>
      <c r="DB181" s="0" t="n">
        <v>0</v>
      </c>
      <c r="DC181" s="0" t="n">
        <v>0</v>
      </c>
      <c r="DD181" s="0" t="n">
        <v>0</v>
      </c>
      <c r="DE181" s="0" t="n">
        <v>1</v>
      </c>
      <c r="DF181" s="0" t="n">
        <v>0</v>
      </c>
      <c r="DG181" s="0" t="n">
        <v>0</v>
      </c>
      <c r="DH181" s="0" t="n">
        <v>0</v>
      </c>
      <c r="DI181" s="0" t="n">
        <v>0</v>
      </c>
      <c r="DJ181" s="0" t="n">
        <v>1</v>
      </c>
      <c r="DK181" s="0" t="n">
        <v>0</v>
      </c>
      <c r="DL181" s="0" t="n">
        <v>2</v>
      </c>
      <c r="DM181" s="0" t="n">
        <v>0</v>
      </c>
      <c r="DN181" s="0" t="n">
        <v>0</v>
      </c>
      <c r="DO181" s="0" t="n">
        <v>0</v>
      </c>
      <c r="DP181" s="0" t="n">
        <v>0</v>
      </c>
      <c r="DQ181" s="0" t="n">
        <v>0</v>
      </c>
      <c r="DR181" s="0" t="n">
        <v>1</v>
      </c>
      <c r="DS181" s="0" t="n">
        <v>0</v>
      </c>
      <c r="DT181" s="0" t="n">
        <v>0</v>
      </c>
      <c r="DU181" s="0" t="n">
        <v>0</v>
      </c>
      <c r="DV181" s="0" t="n">
        <v>0</v>
      </c>
      <c r="DW181" s="0" t="n">
        <v>0</v>
      </c>
      <c r="DX181" s="0" t="n">
        <v>9</v>
      </c>
      <c r="DY181" s="0" t="n">
        <v>0</v>
      </c>
      <c r="DZ181" s="0" t="n">
        <v>0</v>
      </c>
      <c r="EA181" s="0" t="n">
        <v>0</v>
      </c>
      <c r="EB181" s="0" t="n">
        <v>3</v>
      </c>
      <c r="EC181" s="0" t="n">
        <v>0</v>
      </c>
      <c r="ED181" s="0" t="n">
        <v>3</v>
      </c>
      <c r="EE181" s="0" t="n">
        <v>6</v>
      </c>
      <c r="EF181" s="0" t="n">
        <v>0</v>
      </c>
      <c r="EG181" s="0" t="n">
        <v>1</v>
      </c>
      <c r="EH181" s="0" t="n">
        <v>3</v>
      </c>
      <c r="EI181" s="0" t="n">
        <v>0</v>
      </c>
      <c r="EJ181" s="0" t="n">
        <v>0</v>
      </c>
      <c r="EK181" s="0" t="n">
        <v>0</v>
      </c>
      <c r="EL181" s="0" t="n">
        <v>2</v>
      </c>
      <c r="EM181" s="0" t="n">
        <v>0</v>
      </c>
      <c r="EN181" s="0" t="n">
        <v>0</v>
      </c>
      <c r="EO181" s="0" t="n">
        <v>0</v>
      </c>
      <c r="EP181" s="0" t="n">
        <v>2</v>
      </c>
      <c r="EQ181" s="0" t="n">
        <v>0</v>
      </c>
      <c r="ER181" s="0" t="n">
        <v>0</v>
      </c>
      <c r="ES181" s="0" t="n">
        <v>0</v>
      </c>
      <c r="ET181" s="0" t="n">
        <v>0</v>
      </c>
      <c r="EU181" s="0" t="n">
        <v>9</v>
      </c>
      <c r="EV181" s="0" t="n">
        <v>0</v>
      </c>
      <c r="EW181" s="0" t="n">
        <v>0</v>
      </c>
      <c r="EX181" s="0" t="n">
        <v>0</v>
      </c>
      <c r="EY181" s="0" t="n">
        <v>0</v>
      </c>
      <c r="EZ181" s="0" t="n">
        <v>1</v>
      </c>
      <c r="FA181" s="0" t="n">
        <v>1</v>
      </c>
      <c r="FB181" s="0" t="n">
        <v>0</v>
      </c>
      <c r="FC181" s="0" t="n">
        <v>1</v>
      </c>
      <c r="FD181" s="0" t="n">
        <v>0</v>
      </c>
      <c r="FE181" s="0" t="n">
        <v>0</v>
      </c>
      <c r="FF181" s="0" t="n">
        <v>0</v>
      </c>
      <c r="FG181" s="0" t="n">
        <v>0</v>
      </c>
      <c r="FH181" s="0" t="n">
        <v>0</v>
      </c>
      <c r="FI181" s="0" t="n">
        <v>1</v>
      </c>
      <c r="FJ181" s="0" t="n">
        <v>0</v>
      </c>
      <c r="FK181" s="0" t="n">
        <v>1</v>
      </c>
      <c r="FL181" s="0" t="n">
        <v>0</v>
      </c>
      <c r="FM181" s="0" t="n">
        <v>1</v>
      </c>
      <c r="FN181" s="0" t="n">
        <v>0</v>
      </c>
      <c r="FO181" s="0" t="n">
        <v>2</v>
      </c>
      <c r="FP181" s="0" t="n">
        <v>0</v>
      </c>
      <c r="FQ181" s="0" t="n">
        <v>1</v>
      </c>
      <c r="FR181" s="0" t="n">
        <v>1</v>
      </c>
      <c r="FS181" s="0" t="n">
        <v>0</v>
      </c>
      <c r="FT181" s="0" t="n">
        <v>0</v>
      </c>
      <c r="FU181" s="0" t="n">
        <v>2</v>
      </c>
      <c r="FV181" s="0" t="n">
        <v>2</v>
      </c>
      <c r="FW181" s="0" t="n">
        <v>5</v>
      </c>
      <c r="FX181" s="0" t="n">
        <v>1</v>
      </c>
      <c r="FY181" s="0" t="n">
        <v>1</v>
      </c>
      <c r="FZ181" s="0" t="n">
        <v>2</v>
      </c>
      <c r="GA181" s="0" t="n">
        <v>0</v>
      </c>
      <c r="GB181" s="0" t="n">
        <v>0</v>
      </c>
      <c r="GC181" s="0" t="n">
        <v>1</v>
      </c>
      <c r="GD181" s="0" t="n">
        <v>0</v>
      </c>
      <c r="GE181" s="0" t="n">
        <v>3</v>
      </c>
      <c r="GF181" s="0" t="n">
        <v>5</v>
      </c>
      <c r="GG181" s="0" t="n">
        <v>0</v>
      </c>
      <c r="GH181" s="0" t="n">
        <v>0</v>
      </c>
      <c r="GI181" s="0" t="n">
        <v>0</v>
      </c>
      <c r="GJ181" s="0" t="n">
        <v>0</v>
      </c>
      <c r="GK181" s="0" t="n">
        <v>0</v>
      </c>
      <c r="GL181" s="0" t="n">
        <v>2</v>
      </c>
      <c r="GM181" s="0" t="n">
        <v>2</v>
      </c>
      <c r="GN181" s="0" t="n">
        <v>0</v>
      </c>
      <c r="GO181" s="0" t="n">
        <v>0</v>
      </c>
      <c r="GP181" s="0" t="n">
        <v>3</v>
      </c>
      <c r="GQ181" s="0" t="n">
        <v>2</v>
      </c>
    </row>
    <row r="182" customFormat="false" ht="12" hidden="false" customHeight="false" outlineLevel="0" collapsed="false">
      <c r="A182" s="0" t="n">
        <v>0</v>
      </c>
      <c r="B182" s="0" t="n">
        <v>0</v>
      </c>
      <c r="C182" s="0" t="n">
        <v>0</v>
      </c>
      <c r="D182" s="0" t="n">
        <v>0</v>
      </c>
      <c r="E182" s="0" t="n">
        <v>0</v>
      </c>
      <c r="F182" s="0" t="n">
        <v>1</v>
      </c>
      <c r="G182" s="0" t="n">
        <v>7</v>
      </c>
      <c r="H182" s="0" t="n">
        <v>0</v>
      </c>
      <c r="I182" s="0" t="n">
        <v>0</v>
      </c>
      <c r="J182" s="0" t="n">
        <v>0</v>
      </c>
      <c r="K182" s="0" t="n">
        <v>1</v>
      </c>
      <c r="L182" s="0" t="n">
        <v>0</v>
      </c>
      <c r="M182" s="0" t="n">
        <v>0</v>
      </c>
      <c r="N182" s="0" t="n">
        <v>0</v>
      </c>
      <c r="O182" s="0" t="n">
        <v>0</v>
      </c>
      <c r="P182" s="0" t="n">
        <v>0</v>
      </c>
      <c r="Q182" s="0" t="n">
        <v>0</v>
      </c>
      <c r="R182" s="0" t="n">
        <v>0</v>
      </c>
      <c r="S182" s="0" t="n">
        <v>0</v>
      </c>
      <c r="T182" s="0" t="n">
        <v>0</v>
      </c>
      <c r="U182" s="0" t="n">
        <v>0</v>
      </c>
      <c r="V182" s="0" t="n">
        <v>0</v>
      </c>
      <c r="W182" s="0" t="n">
        <v>0</v>
      </c>
      <c r="X182" s="0" t="n">
        <v>0</v>
      </c>
      <c r="Y182" s="0" t="n">
        <v>0</v>
      </c>
      <c r="Z182" s="0" t="n">
        <v>1</v>
      </c>
      <c r="AA182" s="0" t="n">
        <v>0</v>
      </c>
      <c r="AB182" s="0" t="n">
        <v>0</v>
      </c>
      <c r="AC182" s="0" t="n">
        <v>0</v>
      </c>
      <c r="AD182" s="0" t="n">
        <v>0</v>
      </c>
      <c r="AE182" s="0" t="n">
        <v>0</v>
      </c>
      <c r="AF182" s="0" t="n">
        <v>0</v>
      </c>
      <c r="AG182" s="0" t="n">
        <v>0</v>
      </c>
      <c r="AH182" s="0" t="n">
        <v>1</v>
      </c>
      <c r="AI182" s="0" t="n">
        <v>0</v>
      </c>
      <c r="AJ182" s="0" t="n">
        <v>2</v>
      </c>
      <c r="AK182" s="0" t="n">
        <v>0</v>
      </c>
      <c r="AL182" s="0" t="n">
        <v>1</v>
      </c>
      <c r="AM182" s="0" t="n">
        <v>0</v>
      </c>
      <c r="AN182" s="0" t="n">
        <v>1</v>
      </c>
      <c r="AO182" s="0" t="n">
        <v>0</v>
      </c>
      <c r="AP182" s="0" t="n">
        <v>0</v>
      </c>
      <c r="AQ182" s="0" t="n">
        <v>0</v>
      </c>
      <c r="AR182" s="0" t="n">
        <v>0</v>
      </c>
      <c r="AS182" s="0" t="n">
        <v>0</v>
      </c>
      <c r="AT182" s="0" t="n">
        <v>1</v>
      </c>
      <c r="AU182" s="0" t="n">
        <v>0</v>
      </c>
      <c r="AV182" s="0" t="n">
        <v>0</v>
      </c>
      <c r="AW182" s="0" t="n">
        <v>0</v>
      </c>
      <c r="AX182" s="0" t="n">
        <v>0</v>
      </c>
      <c r="AY182" s="0" t="n">
        <v>0</v>
      </c>
      <c r="AZ182" s="0" t="n">
        <v>0</v>
      </c>
      <c r="BA182" s="0" t="n">
        <v>1</v>
      </c>
      <c r="BB182" s="0" t="n">
        <v>0</v>
      </c>
      <c r="BC182" s="0" t="n">
        <v>0</v>
      </c>
      <c r="BD182" s="0" t="n">
        <v>0</v>
      </c>
      <c r="BE182" s="0" t="n">
        <v>0</v>
      </c>
      <c r="BF182" s="0" t="n">
        <v>0</v>
      </c>
      <c r="BG182" s="0" t="n">
        <v>0</v>
      </c>
      <c r="BH182" s="0" t="n">
        <v>0</v>
      </c>
      <c r="BI182" s="0" t="n">
        <v>0</v>
      </c>
      <c r="BJ182" s="0" t="n">
        <v>0</v>
      </c>
      <c r="BK182" s="0" t="n">
        <v>0</v>
      </c>
      <c r="BL182" s="0" t="n">
        <v>0</v>
      </c>
      <c r="BM182" s="0" t="n">
        <v>0</v>
      </c>
      <c r="BN182" s="0" t="n">
        <v>0</v>
      </c>
      <c r="BO182" s="0" t="n">
        <v>0</v>
      </c>
      <c r="BP182" s="0" t="n">
        <v>2</v>
      </c>
      <c r="BQ182" s="0" t="n">
        <v>0</v>
      </c>
      <c r="BR182" s="0" t="n">
        <v>1</v>
      </c>
      <c r="BS182" s="0" t="n">
        <v>0</v>
      </c>
      <c r="BT182" s="0" t="n">
        <v>3</v>
      </c>
      <c r="BU182" s="0" t="n">
        <v>0</v>
      </c>
      <c r="BV182" s="0" t="n">
        <v>0</v>
      </c>
      <c r="BW182" s="0" t="n">
        <v>3</v>
      </c>
      <c r="BX182" s="0" t="n">
        <v>2</v>
      </c>
      <c r="BY182" s="0" t="n">
        <v>1</v>
      </c>
      <c r="BZ182" s="0" t="n">
        <v>2</v>
      </c>
      <c r="CA182" s="0" t="n">
        <v>0</v>
      </c>
      <c r="CB182" s="0" t="n">
        <v>0</v>
      </c>
      <c r="CC182" s="0" t="n">
        <v>0</v>
      </c>
      <c r="CD182" s="0" t="n">
        <v>0</v>
      </c>
      <c r="CE182" s="0" t="n">
        <v>2</v>
      </c>
      <c r="CF182" s="0" t="n">
        <v>0</v>
      </c>
      <c r="CG182" s="0" t="n">
        <v>0</v>
      </c>
      <c r="CH182" s="0" t="n">
        <v>3</v>
      </c>
      <c r="CI182" s="0" t="n">
        <v>0</v>
      </c>
      <c r="CJ182" s="0" t="n">
        <v>0</v>
      </c>
      <c r="CK182" s="0" t="n">
        <v>0</v>
      </c>
      <c r="CL182" s="0" t="n">
        <v>3</v>
      </c>
      <c r="CM182" s="0" t="n">
        <v>0</v>
      </c>
      <c r="CN182" s="0" t="n">
        <v>1</v>
      </c>
      <c r="CO182" s="0" t="n">
        <v>0</v>
      </c>
      <c r="CP182" s="0" t="n">
        <v>0</v>
      </c>
      <c r="CQ182" s="0" t="n">
        <v>0</v>
      </c>
      <c r="CR182" s="0" t="n">
        <v>0</v>
      </c>
      <c r="CS182" s="0" t="n">
        <v>0</v>
      </c>
      <c r="CT182" s="0" t="n">
        <v>0</v>
      </c>
      <c r="CU182" s="0" t="n">
        <v>0</v>
      </c>
      <c r="CV182" s="0" t="n">
        <v>0</v>
      </c>
      <c r="CW182" s="0" t="n">
        <v>7</v>
      </c>
      <c r="CX182" s="0" t="n">
        <v>7</v>
      </c>
      <c r="CY182" s="0" t="n">
        <v>2</v>
      </c>
      <c r="CZ182" s="0" t="n">
        <v>1</v>
      </c>
      <c r="DA182" s="0" t="n">
        <v>6</v>
      </c>
      <c r="DB182" s="0" t="n">
        <v>0</v>
      </c>
      <c r="DC182" s="0" t="n">
        <v>0</v>
      </c>
      <c r="DD182" s="0" t="n">
        <v>0</v>
      </c>
      <c r="DE182" s="0" t="n">
        <v>0</v>
      </c>
      <c r="DF182" s="0" t="n">
        <v>0</v>
      </c>
      <c r="DG182" s="0" t="n">
        <v>0</v>
      </c>
      <c r="DH182" s="0" t="n">
        <v>0</v>
      </c>
      <c r="DI182" s="0" t="n">
        <v>0</v>
      </c>
      <c r="DJ182" s="0" t="n">
        <v>0</v>
      </c>
      <c r="DK182" s="0" t="n">
        <v>0</v>
      </c>
      <c r="DL182" s="0" t="n">
        <v>0</v>
      </c>
      <c r="DM182" s="0" t="n">
        <v>0</v>
      </c>
      <c r="DN182" s="0" t="n">
        <v>0</v>
      </c>
      <c r="DO182" s="0" t="n">
        <v>0</v>
      </c>
      <c r="DP182" s="0" t="n">
        <v>0</v>
      </c>
      <c r="DQ182" s="0" t="n">
        <v>0</v>
      </c>
      <c r="DR182" s="0" t="n">
        <v>0</v>
      </c>
      <c r="DS182" s="0" t="n">
        <v>0</v>
      </c>
      <c r="DT182" s="0" t="n">
        <v>0</v>
      </c>
      <c r="DU182" s="0" t="n">
        <v>0</v>
      </c>
      <c r="DV182" s="0" t="n">
        <v>0</v>
      </c>
      <c r="DW182" s="0" t="n">
        <v>0</v>
      </c>
      <c r="DX182" s="0" t="n">
        <v>0</v>
      </c>
      <c r="DY182" s="0" t="n">
        <v>0</v>
      </c>
      <c r="DZ182" s="0" t="n">
        <v>0</v>
      </c>
      <c r="EA182" s="0" t="n">
        <v>4</v>
      </c>
      <c r="EB182" s="0" t="n">
        <v>1</v>
      </c>
      <c r="EC182" s="0" t="n">
        <v>0</v>
      </c>
      <c r="ED182" s="0" t="n">
        <v>1</v>
      </c>
      <c r="EE182" s="0" t="n">
        <v>0</v>
      </c>
      <c r="EF182" s="0" t="n">
        <v>0</v>
      </c>
      <c r="EG182" s="0" t="n">
        <v>1</v>
      </c>
      <c r="EH182" s="0" t="n">
        <v>1</v>
      </c>
      <c r="EI182" s="0" t="n">
        <v>3</v>
      </c>
      <c r="EJ182" s="0" t="n">
        <v>0</v>
      </c>
      <c r="EK182" s="0" t="n">
        <v>0</v>
      </c>
      <c r="EL182" s="0" t="n">
        <v>1</v>
      </c>
      <c r="EM182" s="0" t="n">
        <v>0</v>
      </c>
      <c r="EN182" s="0" t="n">
        <v>0</v>
      </c>
      <c r="EO182" s="0" t="n">
        <v>0</v>
      </c>
      <c r="EP182" s="0" t="n">
        <v>0</v>
      </c>
      <c r="EQ182" s="0" t="n">
        <v>0</v>
      </c>
      <c r="ER182" s="0" t="n">
        <v>1</v>
      </c>
      <c r="ES182" s="0" t="n">
        <v>1</v>
      </c>
      <c r="ET182" s="0" t="n">
        <v>0</v>
      </c>
      <c r="EU182" s="0" t="n">
        <v>0</v>
      </c>
      <c r="EV182" s="0" t="n">
        <v>2</v>
      </c>
      <c r="EW182" s="0" t="n">
        <v>0</v>
      </c>
      <c r="EX182" s="0" t="n">
        <v>3</v>
      </c>
      <c r="EY182" s="0" t="n">
        <v>1</v>
      </c>
      <c r="EZ182" s="0" t="n">
        <v>1</v>
      </c>
      <c r="FA182" s="0" t="n">
        <v>5</v>
      </c>
      <c r="FB182" s="0" t="n">
        <v>0</v>
      </c>
      <c r="FC182" s="0" t="n">
        <v>0</v>
      </c>
      <c r="FD182" s="0" t="n">
        <v>3</v>
      </c>
      <c r="FE182" s="0" t="n">
        <v>0</v>
      </c>
      <c r="FF182" s="0" t="n">
        <v>0</v>
      </c>
      <c r="FG182" s="0" t="n">
        <v>0</v>
      </c>
      <c r="FH182" s="0" t="n">
        <v>0</v>
      </c>
      <c r="FI182" s="0" t="n">
        <v>1</v>
      </c>
      <c r="FJ182" s="0" t="n">
        <v>0</v>
      </c>
      <c r="FK182" s="0" t="n">
        <v>1</v>
      </c>
      <c r="FL182" s="0" t="n">
        <v>0</v>
      </c>
      <c r="FM182" s="0" t="n">
        <v>1</v>
      </c>
      <c r="FN182" s="0" t="n">
        <v>0</v>
      </c>
      <c r="FO182" s="0" t="n">
        <v>0</v>
      </c>
      <c r="FP182" s="0" t="n">
        <v>0</v>
      </c>
      <c r="FQ182" s="0" t="n">
        <v>0</v>
      </c>
      <c r="FR182" s="0" t="n">
        <v>0</v>
      </c>
      <c r="FS182" s="0" t="n">
        <v>0</v>
      </c>
      <c r="FT182" s="0" t="n">
        <v>1</v>
      </c>
      <c r="FU182" s="0" t="n">
        <v>0</v>
      </c>
      <c r="FV182" s="0" t="n">
        <v>1</v>
      </c>
      <c r="FW182" s="0" t="n">
        <v>4</v>
      </c>
      <c r="FX182" s="0" t="n">
        <v>1</v>
      </c>
      <c r="FY182" s="0" t="n">
        <v>0</v>
      </c>
      <c r="FZ182" s="0" t="n">
        <v>0</v>
      </c>
      <c r="GA182" s="0" t="n">
        <v>0</v>
      </c>
      <c r="GB182" s="0" t="n">
        <v>0</v>
      </c>
      <c r="GC182" s="0" t="n">
        <v>2</v>
      </c>
      <c r="GD182" s="0" t="n">
        <v>0</v>
      </c>
      <c r="GE182" s="0" t="n">
        <v>4</v>
      </c>
      <c r="GF182" s="0" t="n">
        <v>2</v>
      </c>
      <c r="GG182" s="0" t="n">
        <v>0</v>
      </c>
      <c r="GH182" s="0" t="n">
        <v>1</v>
      </c>
      <c r="GI182" s="0" t="n">
        <v>0</v>
      </c>
      <c r="GJ182" s="0" t="n">
        <v>0</v>
      </c>
      <c r="GK182" s="0" t="n">
        <v>0</v>
      </c>
      <c r="GL182" s="0" t="n">
        <v>1</v>
      </c>
      <c r="GM182" s="0" t="n">
        <v>0</v>
      </c>
      <c r="GN182" s="0" t="n">
        <v>0</v>
      </c>
      <c r="GO182" s="0" t="n">
        <v>0</v>
      </c>
      <c r="GP182" s="0" t="n">
        <v>2</v>
      </c>
      <c r="GQ182" s="0" t="n">
        <v>0</v>
      </c>
    </row>
    <row r="183" customFormat="false" ht="12" hidden="false" customHeight="false" outlineLevel="0" collapsed="false">
      <c r="A183" s="0" t="n">
        <v>0</v>
      </c>
      <c r="B183" s="0" t="n">
        <v>0</v>
      </c>
      <c r="C183" s="0" t="n">
        <v>0</v>
      </c>
      <c r="D183" s="0" t="n">
        <v>0</v>
      </c>
      <c r="E183" s="0" t="n">
        <v>0</v>
      </c>
      <c r="F183" s="0" t="n">
        <v>1</v>
      </c>
      <c r="G183" s="0" t="n">
        <v>1</v>
      </c>
      <c r="H183" s="0" t="n">
        <v>0</v>
      </c>
      <c r="I183" s="0" t="n">
        <v>0</v>
      </c>
      <c r="J183" s="0" t="n">
        <v>0</v>
      </c>
      <c r="K183" s="0" t="n">
        <v>0</v>
      </c>
      <c r="L183" s="0" t="n">
        <v>1</v>
      </c>
      <c r="M183" s="0" t="n">
        <v>0</v>
      </c>
      <c r="N183" s="0" t="n">
        <v>1</v>
      </c>
      <c r="O183" s="0" t="n">
        <v>0</v>
      </c>
      <c r="P183" s="0" t="n">
        <v>0</v>
      </c>
      <c r="Q183" s="0" t="n">
        <v>0</v>
      </c>
      <c r="R183" s="0" t="n">
        <v>0</v>
      </c>
      <c r="S183" s="0" t="n">
        <v>0</v>
      </c>
      <c r="T183" s="0" t="n">
        <v>0</v>
      </c>
      <c r="U183" s="0" t="n">
        <v>0</v>
      </c>
      <c r="V183" s="0" t="n">
        <v>0</v>
      </c>
      <c r="W183" s="0" t="n">
        <v>0</v>
      </c>
      <c r="X183" s="0" t="n">
        <v>0</v>
      </c>
      <c r="Y183" s="0" t="n">
        <v>0</v>
      </c>
      <c r="Z183" s="0" t="n">
        <v>0</v>
      </c>
      <c r="AA183" s="0" t="n">
        <v>0</v>
      </c>
      <c r="AB183" s="0" t="n">
        <v>0</v>
      </c>
      <c r="AC183" s="0" t="n">
        <v>0</v>
      </c>
      <c r="AD183" s="0" t="n">
        <v>0</v>
      </c>
      <c r="AE183" s="0" t="n">
        <v>0</v>
      </c>
      <c r="AF183" s="0" t="n">
        <v>0</v>
      </c>
      <c r="AG183" s="0" t="n">
        <v>0</v>
      </c>
      <c r="AH183" s="0" t="n">
        <v>1</v>
      </c>
      <c r="AI183" s="0" t="n">
        <v>0</v>
      </c>
      <c r="AJ183" s="0" t="n">
        <v>0</v>
      </c>
      <c r="AK183" s="0" t="n">
        <v>6</v>
      </c>
      <c r="AL183" s="0" t="n">
        <v>1</v>
      </c>
      <c r="AM183" s="0" t="n">
        <v>2</v>
      </c>
      <c r="AN183" s="0" t="n">
        <v>1</v>
      </c>
      <c r="AO183" s="0" t="n">
        <v>1</v>
      </c>
      <c r="AP183" s="0" t="n">
        <v>0</v>
      </c>
      <c r="AQ183" s="0" t="n">
        <v>0</v>
      </c>
      <c r="AR183" s="0" t="n">
        <v>2</v>
      </c>
      <c r="AS183" s="0" t="n">
        <v>1</v>
      </c>
      <c r="AT183" s="0" t="n">
        <v>0</v>
      </c>
      <c r="AU183" s="0" t="n">
        <v>1</v>
      </c>
      <c r="AV183" s="0" t="n">
        <v>0</v>
      </c>
      <c r="AW183" s="0" t="n">
        <v>0</v>
      </c>
      <c r="AX183" s="0" t="n">
        <v>0</v>
      </c>
      <c r="AY183" s="0" t="n">
        <v>1</v>
      </c>
      <c r="AZ183" s="0" t="n">
        <v>0</v>
      </c>
      <c r="BA183" s="0" t="n">
        <v>0</v>
      </c>
      <c r="BB183" s="0" t="n">
        <v>0</v>
      </c>
      <c r="BC183" s="0" t="n">
        <v>0</v>
      </c>
      <c r="BD183" s="0" t="n">
        <v>0</v>
      </c>
      <c r="BE183" s="0" t="n">
        <v>1</v>
      </c>
      <c r="BF183" s="0" t="n">
        <v>0</v>
      </c>
      <c r="BG183" s="0" t="n">
        <v>0</v>
      </c>
      <c r="BH183" s="0" t="n">
        <v>0</v>
      </c>
      <c r="BI183" s="0" t="n">
        <v>4</v>
      </c>
      <c r="BJ183" s="0" t="n">
        <v>1</v>
      </c>
      <c r="BK183" s="0" t="n">
        <v>2</v>
      </c>
      <c r="BL183" s="0" t="n">
        <v>0</v>
      </c>
      <c r="BM183" s="0" t="n">
        <v>1</v>
      </c>
      <c r="BN183" s="0" t="n">
        <v>1</v>
      </c>
      <c r="BO183" s="0" t="n">
        <v>2</v>
      </c>
      <c r="BP183" s="0" t="n">
        <v>2</v>
      </c>
      <c r="BQ183" s="0" t="n">
        <v>0</v>
      </c>
      <c r="BR183" s="0" t="n">
        <v>2</v>
      </c>
      <c r="BS183" s="0" t="n">
        <v>0</v>
      </c>
      <c r="BT183" s="0" t="n">
        <v>0</v>
      </c>
      <c r="BU183" s="0" t="n">
        <v>0</v>
      </c>
      <c r="BV183" s="0" t="n">
        <v>1</v>
      </c>
      <c r="BW183" s="0" t="n">
        <v>3</v>
      </c>
      <c r="BX183" s="0" t="n">
        <v>2</v>
      </c>
      <c r="BY183" s="0" t="n">
        <v>0</v>
      </c>
      <c r="BZ183" s="0" t="n">
        <v>0</v>
      </c>
      <c r="CA183" s="0" t="n">
        <v>0</v>
      </c>
      <c r="CB183" s="0" t="n">
        <v>3</v>
      </c>
      <c r="CC183" s="0" t="n">
        <v>0</v>
      </c>
      <c r="CD183" s="0" t="n">
        <v>1</v>
      </c>
      <c r="CE183" s="0" t="n">
        <v>1</v>
      </c>
      <c r="CF183" s="0" t="n">
        <v>3</v>
      </c>
      <c r="CG183" s="0" t="n">
        <v>0</v>
      </c>
      <c r="CH183" s="0" t="n">
        <v>1</v>
      </c>
      <c r="CI183" s="0" t="n">
        <v>0</v>
      </c>
      <c r="CJ183" s="0" t="n">
        <v>0</v>
      </c>
      <c r="CK183" s="0" t="n">
        <v>0</v>
      </c>
      <c r="CL183" s="0" t="n">
        <v>0</v>
      </c>
      <c r="CM183" s="0" t="n">
        <v>1</v>
      </c>
      <c r="CN183" s="0" t="n">
        <v>1</v>
      </c>
      <c r="CO183" s="0" t="n">
        <v>1</v>
      </c>
      <c r="CP183" s="0" t="n">
        <v>2</v>
      </c>
      <c r="CQ183" s="0" t="n">
        <v>1</v>
      </c>
      <c r="CR183" s="0" t="n">
        <v>0</v>
      </c>
      <c r="CS183" s="0" t="n">
        <v>0</v>
      </c>
      <c r="CT183" s="0" t="n">
        <v>0</v>
      </c>
      <c r="CU183" s="0" t="n">
        <v>0</v>
      </c>
      <c r="CV183" s="0" t="n">
        <v>0</v>
      </c>
      <c r="CW183" s="0" t="n">
        <v>1</v>
      </c>
      <c r="CX183" s="0" t="n">
        <v>0</v>
      </c>
      <c r="CY183" s="0" t="n">
        <v>2</v>
      </c>
      <c r="CZ183" s="0" t="n">
        <v>0</v>
      </c>
      <c r="DA183" s="0" t="n">
        <v>1</v>
      </c>
      <c r="DB183" s="0" t="n">
        <v>0</v>
      </c>
      <c r="DC183" s="0" t="n">
        <v>0</v>
      </c>
      <c r="DD183" s="0" t="n">
        <v>0</v>
      </c>
      <c r="DE183" s="0" t="n">
        <v>2</v>
      </c>
      <c r="DF183" s="0" t="n">
        <v>0</v>
      </c>
      <c r="DG183" s="0" t="n">
        <v>0</v>
      </c>
      <c r="DH183" s="0" t="n">
        <v>0</v>
      </c>
      <c r="DI183" s="0" t="n">
        <v>0</v>
      </c>
      <c r="DJ183" s="0" t="n">
        <v>0</v>
      </c>
      <c r="DK183" s="0" t="n">
        <v>0</v>
      </c>
      <c r="DL183" s="0" t="n">
        <v>0</v>
      </c>
      <c r="DM183" s="0" t="n">
        <v>0</v>
      </c>
      <c r="DN183" s="0" t="n">
        <v>0</v>
      </c>
      <c r="DO183" s="0" t="n">
        <v>0</v>
      </c>
      <c r="DP183" s="0" t="n">
        <v>0</v>
      </c>
      <c r="DQ183" s="0" t="n">
        <v>0</v>
      </c>
      <c r="DR183" s="0" t="n">
        <v>0</v>
      </c>
      <c r="DS183" s="0" t="n">
        <v>0</v>
      </c>
      <c r="DT183" s="0" t="n">
        <v>0</v>
      </c>
      <c r="DU183" s="0" t="n">
        <v>0</v>
      </c>
      <c r="DV183" s="0" t="n">
        <v>8</v>
      </c>
      <c r="DW183" s="0" t="n">
        <v>1</v>
      </c>
      <c r="DX183" s="0" t="n">
        <v>5</v>
      </c>
      <c r="DY183" s="0" t="n">
        <v>0</v>
      </c>
      <c r="DZ183" s="0" t="n">
        <v>0</v>
      </c>
      <c r="EA183" s="0" t="n">
        <v>0</v>
      </c>
      <c r="EB183" s="0" t="n">
        <v>0</v>
      </c>
      <c r="EC183" s="0" t="n">
        <v>0</v>
      </c>
      <c r="ED183" s="0" t="n">
        <v>0</v>
      </c>
      <c r="EE183" s="0" t="n">
        <v>0</v>
      </c>
      <c r="EF183" s="0" t="n">
        <v>0</v>
      </c>
      <c r="EG183" s="0" t="n">
        <v>1</v>
      </c>
      <c r="EH183" s="0" t="n">
        <v>0</v>
      </c>
      <c r="EI183" s="0" t="n">
        <v>1</v>
      </c>
      <c r="EJ183" s="0" t="n">
        <v>0</v>
      </c>
      <c r="EK183" s="0" t="n">
        <v>0</v>
      </c>
      <c r="EL183" s="0" t="n">
        <v>2</v>
      </c>
      <c r="EM183" s="0" t="n">
        <v>0</v>
      </c>
      <c r="EN183" s="0" t="n">
        <v>0</v>
      </c>
      <c r="EO183" s="0" t="n">
        <v>0</v>
      </c>
      <c r="EP183" s="0" t="n">
        <v>0</v>
      </c>
      <c r="EQ183" s="0" t="n">
        <v>0</v>
      </c>
      <c r="ER183" s="0" t="n">
        <v>0</v>
      </c>
      <c r="ES183" s="0" t="n">
        <v>0</v>
      </c>
      <c r="ET183" s="0" t="n">
        <v>0</v>
      </c>
      <c r="EU183" s="0" t="n">
        <v>0</v>
      </c>
      <c r="EV183" s="0" t="n">
        <v>0</v>
      </c>
      <c r="EW183" s="0" t="n">
        <v>0</v>
      </c>
      <c r="EX183" s="0" t="n">
        <v>0</v>
      </c>
      <c r="EY183" s="0" t="n">
        <v>0</v>
      </c>
      <c r="EZ183" s="0" t="n">
        <v>0</v>
      </c>
      <c r="FA183" s="0" t="n">
        <v>0</v>
      </c>
      <c r="FB183" s="0" t="n">
        <v>0</v>
      </c>
      <c r="FC183" s="0" t="n">
        <v>1</v>
      </c>
      <c r="FD183" s="0" t="n">
        <v>3</v>
      </c>
      <c r="FE183" s="0" t="n">
        <v>0</v>
      </c>
      <c r="FF183" s="0" t="n">
        <v>0</v>
      </c>
      <c r="FG183" s="0" t="n">
        <v>0</v>
      </c>
      <c r="FH183" s="0" t="n">
        <v>0</v>
      </c>
      <c r="FI183" s="0" t="n">
        <v>0</v>
      </c>
      <c r="FJ183" s="0" t="n">
        <v>0</v>
      </c>
      <c r="FK183" s="0" t="n">
        <v>1</v>
      </c>
      <c r="FL183" s="0" t="n">
        <v>0</v>
      </c>
      <c r="FM183" s="0" t="n">
        <v>0</v>
      </c>
      <c r="FN183" s="0" t="n">
        <v>2</v>
      </c>
      <c r="FO183" s="0" t="n">
        <v>0</v>
      </c>
      <c r="FP183" s="0" t="n">
        <v>0</v>
      </c>
      <c r="FQ183" s="0" t="n">
        <v>0</v>
      </c>
      <c r="FR183" s="0" t="n">
        <v>0</v>
      </c>
      <c r="FS183" s="0" t="n">
        <v>0</v>
      </c>
      <c r="FT183" s="0" t="n">
        <v>0</v>
      </c>
      <c r="FU183" s="0" t="n">
        <v>1</v>
      </c>
      <c r="FV183" s="0" t="n">
        <v>0</v>
      </c>
      <c r="FW183" s="0" t="n">
        <v>0</v>
      </c>
      <c r="FX183" s="0" t="n">
        <v>0</v>
      </c>
      <c r="FY183" s="0" t="n">
        <v>2</v>
      </c>
      <c r="FZ183" s="0" t="n">
        <v>1</v>
      </c>
      <c r="GA183" s="0" t="n">
        <v>0</v>
      </c>
      <c r="GB183" s="0" t="n">
        <v>0</v>
      </c>
      <c r="GC183" s="0" t="n">
        <v>1</v>
      </c>
      <c r="GD183" s="0" t="n">
        <v>0</v>
      </c>
      <c r="GE183" s="0" t="n">
        <v>0</v>
      </c>
      <c r="GF183" s="0" t="n">
        <v>1</v>
      </c>
      <c r="GG183" s="0" t="n">
        <v>1</v>
      </c>
      <c r="GH183" s="0" t="n">
        <v>0</v>
      </c>
      <c r="GI183" s="0" t="n">
        <v>0</v>
      </c>
      <c r="GJ183" s="0" t="n">
        <v>0</v>
      </c>
      <c r="GK183" s="0" t="n">
        <v>0</v>
      </c>
      <c r="GL183" s="0" t="n">
        <v>5</v>
      </c>
      <c r="GM183" s="0" t="n">
        <v>0</v>
      </c>
      <c r="GN183" s="0" t="n">
        <v>0</v>
      </c>
      <c r="GO183" s="0" t="n">
        <v>0</v>
      </c>
      <c r="GP183" s="0" t="n">
        <v>0</v>
      </c>
      <c r="GQ183" s="0" t="n">
        <v>0</v>
      </c>
    </row>
    <row r="184" customFormat="false" ht="12" hidden="false" customHeight="false" outlineLevel="0" collapsed="false">
      <c r="A184" s="0" t="n">
        <v>5</v>
      </c>
      <c r="B184" s="0" t="n">
        <v>9</v>
      </c>
      <c r="C184" s="0" t="n">
        <v>0</v>
      </c>
      <c r="D184" s="0" t="n">
        <v>0</v>
      </c>
      <c r="E184" s="0" t="n">
        <v>0</v>
      </c>
      <c r="F184" s="0" t="n">
        <v>1</v>
      </c>
      <c r="G184" s="0" t="n">
        <v>0</v>
      </c>
      <c r="H184" s="0" t="n">
        <v>0</v>
      </c>
      <c r="I184" s="0" t="n">
        <v>0</v>
      </c>
      <c r="J184" s="0" t="n">
        <v>0</v>
      </c>
      <c r="K184" s="0" t="n">
        <v>2</v>
      </c>
      <c r="L184" s="0" t="n">
        <v>9</v>
      </c>
      <c r="M184" s="0" t="n">
        <v>0</v>
      </c>
      <c r="N184" s="0" t="n">
        <v>0</v>
      </c>
      <c r="O184" s="0" t="n">
        <v>0</v>
      </c>
      <c r="P184" s="0" t="n">
        <v>0</v>
      </c>
      <c r="Q184" s="0" t="n">
        <v>0</v>
      </c>
      <c r="R184" s="0" t="n">
        <v>1</v>
      </c>
      <c r="S184" s="0" t="n">
        <v>0</v>
      </c>
      <c r="T184" s="0" t="n">
        <v>0</v>
      </c>
      <c r="U184" s="0" t="n">
        <v>0</v>
      </c>
      <c r="V184" s="0" t="n">
        <v>0</v>
      </c>
      <c r="W184" s="0" t="n">
        <v>0</v>
      </c>
      <c r="X184" s="0" t="n">
        <v>0</v>
      </c>
      <c r="Y184" s="0" t="n">
        <v>0</v>
      </c>
      <c r="Z184" s="0" t="n">
        <v>0</v>
      </c>
      <c r="AA184" s="0" t="n">
        <v>0</v>
      </c>
      <c r="AB184" s="0" t="n">
        <v>0</v>
      </c>
      <c r="AC184" s="0" t="n">
        <v>0</v>
      </c>
      <c r="AD184" s="0" t="n">
        <v>0</v>
      </c>
      <c r="AE184" s="0" t="n">
        <v>0</v>
      </c>
      <c r="AF184" s="0" t="n">
        <v>0</v>
      </c>
      <c r="AG184" s="0" t="n">
        <v>0</v>
      </c>
      <c r="AH184" s="0" t="n">
        <v>0</v>
      </c>
      <c r="AI184" s="0" t="n">
        <v>0</v>
      </c>
      <c r="AJ184" s="0" t="n">
        <v>0</v>
      </c>
      <c r="AK184" s="0" t="n">
        <v>2</v>
      </c>
      <c r="AL184" s="0" t="n">
        <v>1</v>
      </c>
      <c r="AM184" s="0" t="n">
        <v>0</v>
      </c>
      <c r="AN184" s="0" t="n">
        <v>0</v>
      </c>
      <c r="AO184" s="0" t="n">
        <v>0</v>
      </c>
      <c r="AP184" s="0" t="n">
        <v>0</v>
      </c>
      <c r="AQ184" s="0" t="n">
        <v>0</v>
      </c>
      <c r="AR184" s="0" t="n">
        <v>0</v>
      </c>
      <c r="AS184" s="0" t="n">
        <v>0</v>
      </c>
      <c r="AT184" s="0" t="n">
        <v>0</v>
      </c>
      <c r="AU184" s="0" t="n">
        <v>2</v>
      </c>
      <c r="AV184" s="0" t="n">
        <v>0</v>
      </c>
      <c r="AW184" s="0" t="n">
        <v>0</v>
      </c>
      <c r="AX184" s="0" t="n">
        <v>0</v>
      </c>
      <c r="AY184" s="0" t="n">
        <v>0</v>
      </c>
      <c r="AZ184" s="0" t="n">
        <v>1</v>
      </c>
      <c r="BA184" s="0" t="n">
        <v>0</v>
      </c>
      <c r="BB184" s="0" t="n">
        <v>1</v>
      </c>
      <c r="BC184" s="0" t="n">
        <v>0</v>
      </c>
      <c r="BD184" s="0" t="n">
        <v>0</v>
      </c>
      <c r="BE184" s="0" t="n">
        <v>1</v>
      </c>
      <c r="BF184" s="0" t="n">
        <v>0</v>
      </c>
      <c r="BG184" s="0" t="n">
        <v>0</v>
      </c>
      <c r="BH184" s="0" t="n">
        <v>0</v>
      </c>
      <c r="BI184" s="0" t="n">
        <v>1</v>
      </c>
      <c r="BJ184" s="0" t="n">
        <v>1</v>
      </c>
      <c r="BK184" s="0" t="n">
        <v>1</v>
      </c>
      <c r="BL184" s="0" t="n">
        <v>0</v>
      </c>
      <c r="BM184" s="0" t="n">
        <v>0</v>
      </c>
      <c r="BN184" s="0" t="n">
        <v>4</v>
      </c>
      <c r="BO184" s="0" t="n">
        <v>1</v>
      </c>
      <c r="BP184" s="0" t="n">
        <v>0</v>
      </c>
      <c r="BQ184" s="0" t="n">
        <v>0</v>
      </c>
      <c r="BR184" s="0" t="n">
        <v>0</v>
      </c>
      <c r="BS184" s="0" t="n">
        <v>0</v>
      </c>
      <c r="BT184" s="0" t="n">
        <v>0</v>
      </c>
      <c r="BU184" s="0" t="n">
        <v>0</v>
      </c>
      <c r="BV184" s="0" t="n">
        <v>0</v>
      </c>
      <c r="BW184" s="0" t="n">
        <v>0</v>
      </c>
      <c r="BX184" s="0" t="n">
        <v>0</v>
      </c>
      <c r="BY184" s="0" t="n">
        <v>0</v>
      </c>
      <c r="BZ184" s="0" t="n">
        <v>0</v>
      </c>
      <c r="CA184" s="0" t="n">
        <v>0</v>
      </c>
      <c r="CB184" s="0" t="n">
        <v>0</v>
      </c>
      <c r="CC184" s="0" t="n">
        <v>8</v>
      </c>
      <c r="CD184" s="0" t="n">
        <v>0</v>
      </c>
      <c r="CE184" s="0" t="n">
        <v>3</v>
      </c>
      <c r="CF184" s="0" t="n">
        <v>0</v>
      </c>
      <c r="CG184" s="0" t="n">
        <v>0</v>
      </c>
      <c r="CH184" s="0" t="n">
        <v>0</v>
      </c>
      <c r="CI184" s="0" t="n">
        <v>1</v>
      </c>
      <c r="CJ184" s="0" t="n">
        <v>0</v>
      </c>
      <c r="CK184" s="0" t="n">
        <v>3</v>
      </c>
      <c r="CL184" s="0" t="n">
        <v>1</v>
      </c>
      <c r="CM184" s="0" t="n">
        <v>3</v>
      </c>
      <c r="CN184" s="0" t="n">
        <v>1</v>
      </c>
      <c r="CO184" s="0" t="n">
        <v>1</v>
      </c>
      <c r="CP184" s="0" t="n">
        <v>1</v>
      </c>
      <c r="CQ184" s="0" t="n">
        <v>0</v>
      </c>
      <c r="CR184" s="0" t="n">
        <v>0</v>
      </c>
      <c r="CS184" s="0" t="n">
        <v>1</v>
      </c>
      <c r="CT184" s="0" t="n">
        <v>1</v>
      </c>
      <c r="CU184" s="0" t="n">
        <v>0</v>
      </c>
      <c r="CV184" s="0" t="n">
        <v>0</v>
      </c>
      <c r="CW184" s="0" t="n">
        <v>0</v>
      </c>
      <c r="CX184" s="0" t="n">
        <v>0</v>
      </c>
      <c r="CY184" s="0" t="n">
        <v>1</v>
      </c>
      <c r="CZ184" s="0" t="n">
        <v>0</v>
      </c>
      <c r="DA184" s="0" t="n">
        <v>0</v>
      </c>
      <c r="DB184" s="0" t="n">
        <v>0</v>
      </c>
      <c r="DC184" s="0" t="n">
        <v>0</v>
      </c>
      <c r="DD184" s="0" t="n">
        <v>0</v>
      </c>
      <c r="DE184" s="0" t="n">
        <v>0</v>
      </c>
      <c r="DF184" s="0" t="n">
        <v>1</v>
      </c>
      <c r="DG184" s="0" t="n">
        <v>0</v>
      </c>
      <c r="DH184" s="0" t="n">
        <v>0</v>
      </c>
      <c r="DI184" s="0" t="n">
        <v>0</v>
      </c>
      <c r="DJ184" s="0" t="n">
        <v>0</v>
      </c>
      <c r="DK184" s="0" t="n">
        <v>0</v>
      </c>
      <c r="DL184" s="0" t="n">
        <v>4</v>
      </c>
      <c r="DM184" s="0" t="n">
        <v>1</v>
      </c>
      <c r="DN184" s="0" t="n">
        <v>0</v>
      </c>
      <c r="DO184" s="0" t="n">
        <v>0</v>
      </c>
      <c r="DP184" s="0" t="n">
        <v>0</v>
      </c>
      <c r="DQ184" s="0" t="n">
        <v>0</v>
      </c>
      <c r="DR184" s="0" t="n">
        <v>0</v>
      </c>
      <c r="DS184" s="0" t="n">
        <v>0</v>
      </c>
      <c r="DT184" s="0" t="n">
        <v>0</v>
      </c>
      <c r="DU184" s="0" t="n">
        <v>0</v>
      </c>
      <c r="DV184" s="0" t="n">
        <v>1</v>
      </c>
      <c r="DW184" s="0" t="n">
        <v>7</v>
      </c>
      <c r="DX184" s="0" t="n">
        <v>7</v>
      </c>
      <c r="DY184" s="0" t="n">
        <v>0</v>
      </c>
      <c r="DZ184" s="0" t="n">
        <v>0</v>
      </c>
      <c r="EA184" s="0" t="n">
        <v>0</v>
      </c>
      <c r="EB184" s="0" t="n">
        <v>0</v>
      </c>
      <c r="EC184" s="0" t="n">
        <v>0</v>
      </c>
      <c r="ED184" s="0" t="n">
        <v>0</v>
      </c>
      <c r="EE184" s="0" t="n">
        <v>0</v>
      </c>
      <c r="EF184" s="0" t="n">
        <v>0</v>
      </c>
      <c r="EG184" s="0" t="n">
        <v>0</v>
      </c>
      <c r="EH184" s="0" t="n">
        <v>0</v>
      </c>
      <c r="EI184" s="0" t="n">
        <v>0</v>
      </c>
      <c r="EJ184" s="0" t="n">
        <v>0</v>
      </c>
      <c r="EK184" s="0" t="n">
        <v>0</v>
      </c>
      <c r="EL184" s="0" t="n">
        <v>4</v>
      </c>
      <c r="EM184" s="0" t="n">
        <v>0</v>
      </c>
      <c r="EN184" s="0" t="n">
        <v>0</v>
      </c>
      <c r="EO184" s="0" t="n">
        <v>0</v>
      </c>
      <c r="EP184" s="0" t="n">
        <v>0</v>
      </c>
      <c r="EQ184" s="0" t="n">
        <v>0</v>
      </c>
      <c r="ER184" s="0" t="n">
        <v>0</v>
      </c>
      <c r="ES184" s="0" t="n">
        <v>0</v>
      </c>
      <c r="ET184" s="0" t="n">
        <v>0</v>
      </c>
      <c r="EU184" s="0" t="n">
        <v>0</v>
      </c>
      <c r="EV184" s="0" t="n">
        <v>0</v>
      </c>
      <c r="EW184" s="0" t="n">
        <v>0</v>
      </c>
      <c r="EX184" s="0" t="n">
        <v>0</v>
      </c>
      <c r="EY184" s="0" t="n">
        <v>0</v>
      </c>
      <c r="EZ184" s="0" t="n">
        <v>0</v>
      </c>
      <c r="FA184" s="0" t="n">
        <v>0</v>
      </c>
      <c r="FB184" s="0" t="n">
        <v>0</v>
      </c>
      <c r="FC184" s="0" t="n">
        <v>3</v>
      </c>
      <c r="FD184" s="0" t="n">
        <v>3</v>
      </c>
      <c r="FE184" s="0" t="n">
        <v>0</v>
      </c>
      <c r="FF184" s="0" t="n">
        <v>0</v>
      </c>
      <c r="FG184" s="0" t="n">
        <v>0</v>
      </c>
      <c r="FH184" s="0" t="n">
        <v>0</v>
      </c>
      <c r="FI184" s="0" t="n">
        <v>1</v>
      </c>
      <c r="FJ184" s="0" t="n">
        <v>0</v>
      </c>
      <c r="FK184" s="0" t="n">
        <v>1</v>
      </c>
      <c r="FL184" s="0" t="n">
        <v>0</v>
      </c>
      <c r="FM184" s="0" t="n">
        <v>0</v>
      </c>
      <c r="FN184" s="0" t="n">
        <v>6</v>
      </c>
      <c r="FO184" s="0" t="n">
        <v>0</v>
      </c>
      <c r="FP184" s="0" t="n">
        <v>0</v>
      </c>
      <c r="FQ184" s="0" t="n">
        <v>0</v>
      </c>
      <c r="FR184" s="0" t="n">
        <v>2</v>
      </c>
      <c r="FS184" s="0" t="n">
        <v>0</v>
      </c>
      <c r="FT184" s="0" t="n">
        <v>0</v>
      </c>
      <c r="FU184" s="0" t="n">
        <v>0</v>
      </c>
      <c r="FV184" s="0" t="n">
        <v>1</v>
      </c>
      <c r="FW184" s="0" t="n">
        <v>0</v>
      </c>
      <c r="FX184" s="0" t="n">
        <v>0</v>
      </c>
      <c r="FY184" s="0" t="n">
        <v>0</v>
      </c>
      <c r="FZ184" s="0" t="n">
        <v>1</v>
      </c>
      <c r="GA184" s="0" t="n">
        <v>2</v>
      </c>
      <c r="GB184" s="0" t="n">
        <v>0</v>
      </c>
      <c r="GC184" s="0" t="n">
        <v>2</v>
      </c>
      <c r="GD184" s="0" t="n">
        <v>0</v>
      </c>
      <c r="GE184" s="0" t="n">
        <v>0</v>
      </c>
      <c r="GF184" s="0" t="n">
        <v>4</v>
      </c>
      <c r="GG184" s="0" t="n">
        <v>0</v>
      </c>
      <c r="GH184" s="0" t="n">
        <v>0</v>
      </c>
      <c r="GI184" s="0" t="n">
        <v>0</v>
      </c>
      <c r="GJ184" s="0" t="n">
        <v>0</v>
      </c>
      <c r="GK184" s="0" t="n">
        <v>4</v>
      </c>
      <c r="GL184" s="0" t="n">
        <v>1</v>
      </c>
      <c r="GM184" s="0" t="n">
        <v>0</v>
      </c>
      <c r="GN184" s="0" t="n">
        <v>0</v>
      </c>
      <c r="GO184" s="0" t="n">
        <v>1</v>
      </c>
      <c r="GP184" s="0" t="n">
        <v>2</v>
      </c>
      <c r="GQ184" s="0" t="n">
        <v>0</v>
      </c>
    </row>
    <row r="185" customFormat="false" ht="12" hidden="false" customHeight="false" outlineLevel="0" collapsed="false">
      <c r="A185" s="0" t="n">
        <v>7</v>
      </c>
      <c r="B185" s="0" t="n">
        <v>9</v>
      </c>
      <c r="C185" s="0" t="n">
        <v>0</v>
      </c>
      <c r="D185" s="0" t="n">
        <v>0</v>
      </c>
      <c r="E185" s="0" t="n">
        <v>0</v>
      </c>
      <c r="F185" s="0" t="n">
        <v>0</v>
      </c>
      <c r="G185" s="0" t="n">
        <v>0</v>
      </c>
      <c r="H185" s="0" t="n">
        <v>0</v>
      </c>
      <c r="I185" s="0" t="n">
        <v>0</v>
      </c>
      <c r="J185" s="0" t="n">
        <v>0</v>
      </c>
      <c r="K185" s="0" t="n">
        <v>2</v>
      </c>
      <c r="L185" s="0" t="n">
        <v>1</v>
      </c>
      <c r="M185" s="0" t="n">
        <v>0</v>
      </c>
      <c r="N185" s="0" t="n">
        <v>1</v>
      </c>
      <c r="O185" s="0" t="n">
        <v>0</v>
      </c>
      <c r="P185" s="0" t="n">
        <v>0</v>
      </c>
      <c r="Q185" s="0" t="n">
        <v>0</v>
      </c>
      <c r="R185" s="0" t="n">
        <v>0</v>
      </c>
      <c r="S185" s="0" t="n">
        <v>2</v>
      </c>
      <c r="T185" s="0" t="n">
        <v>0</v>
      </c>
      <c r="U185" s="0" t="n">
        <v>0</v>
      </c>
      <c r="V185" s="0" t="n">
        <v>0</v>
      </c>
      <c r="W185" s="0" t="n">
        <v>0</v>
      </c>
      <c r="X185" s="0" t="n">
        <v>0</v>
      </c>
      <c r="Y185" s="0" t="n">
        <v>0</v>
      </c>
      <c r="Z185" s="0" t="n">
        <v>1</v>
      </c>
      <c r="AA185" s="0" t="n">
        <v>0</v>
      </c>
      <c r="AB185" s="0" t="n">
        <v>9</v>
      </c>
      <c r="AC185" s="0" t="n">
        <v>0</v>
      </c>
      <c r="AD185" s="0" t="n">
        <v>0</v>
      </c>
      <c r="AE185" s="0" t="n">
        <v>0</v>
      </c>
      <c r="AF185" s="0" t="n">
        <v>1</v>
      </c>
      <c r="AG185" s="0" t="n">
        <v>0</v>
      </c>
      <c r="AH185" s="0" t="n">
        <v>0</v>
      </c>
      <c r="AI185" s="0" t="n">
        <v>0</v>
      </c>
      <c r="AJ185" s="0" t="n">
        <v>0</v>
      </c>
      <c r="AK185" s="0" t="n">
        <v>0</v>
      </c>
      <c r="AL185" s="0" t="n">
        <v>0</v>
      </c>
      <c r="AM185" s="0" t="n">
        <v>0</v>
      </c>
      <c r="AN185" s="0" t="n">
        <v>0</v>
      </c>
      <c r="AO185" s="0" t="n">
        <v>1</v>
      </c>
      <c r="AP185" s="0" t="n">
        <v>0</v>
      </c>
      <c r="AQ185" s="0" t="n">
        <v>0</v>
      </c>
      <c r="AR185" s="0" t="n">
        <v>0</v>
      </c>
      <c r="AS185" s="0" t="n">
        <v>0</v>
      </c>
      <c r="AT185" s="0" t="n">
        <v>0</v>
      </c>
      <c r="AU185" s="0" t="n">
        <v>0</v>
      </c>
      <c r="AV185" s="0" t="n">
        <v>0</v>
      </c>
      <c r="AW185" s="0" t="n">
        <v>0</v>
      </c>
      <c r="AX185" s="0" t="n">
        <v>2</v>
      </c>
      <c r="AY185" s="0" t="n">
        <v>1</v>
      </c>
      <c r="AZ185" s="0" t="n">
        <v>0</v>
      </c>
      <c r="BA185" s="0" t="n">
        <v>0</v>
      </c>
      <c r="BB185" s="0" t="n">
        <v>0</v>
      </c>
      <c r="BC185" s="0" t="n">
        <v>0</v>
      </c>
      <c r="BD185" s="0" t="n">
        <v>1</v>
      </c>
      <c r="BE185" s="0" t="n">
        <v>1</v>
      </c>
      <c r="BF185" s="0" t="n">
        <v>4</v>
      </c>
      <c r="BG185" s="0" t="n">
        <v>0</v>
      </c>
      <c r="BH185" s="0" t="n">
        <v>0</v>
      </c>
      <c r="BI185" s="0" t="n">
        <v>2</v>
      </c>
      <c r="BJ185" s="0" t="n">
        <v>1</v>
      </c>
      <c r="BK185" s="0" t="n">
        <v>2</v>
      </c>
      <c r="BL185" s="0" t="n">
        <v>0</v>
      </c>
      <c r="BM185" s="0" t="n">
        <v>0</v>
      </c>
      <c r="BN185" s="0" t="n">
        <v>0</v>
      </c>
      <c r="BO185" s="0" t="n">
        <v>6</v>
      </c>
      <c r="BP185" s="0" t="n">
        <v>1</v>
      </c>
      <c r="BQ185" s="0" t="n">
        <v>0</v>
      </c>
      <c r="BR185" s="0" t="n">
        <v>0</v>
      </c>
      <c r="BS185" s="0" t="n">
        <v>1</v>
      </c>
      <c r="BT185" s="0" t="n">
        <v>0</v>
      </c>
      <c r="BU185" s="0" t="n">
        <v>0</v>
      </c>
      <c r="BV185" s="0" t="n">
        <v>0</v>
      </c>
      <c r="BW185" s="0" t="n">
        <v>0</v>
      </c>
      <c r="BX185" s="0" t="n">
        <v>1</v>
      </c>
      <c r="BY185" s="0" t="n">
        <v>1</v>
      </c>
      <c r="BZ185" s="0" t="n">
        <v>0</v>
      </c>
      <c r="CA185" s="0" t="n">
        <v>0</v>
      </c>
      <c r="CB185" s="0" t="n">
        <v>1</v>
      </c>
      <c r="CC185" s="0" t="n">
        <v>7</v>
      </c>
      <c r="CD185" s="0" t="n">
        <v>0</v>
      </c>
      <c r="CE185" s="0" t="n">
        <v>2</v>
      </c>
      <c r="CF185" s="0" t="n">
        <v>0</v>
      </c>
      <c r="CG185" s="0" t="n">
        <v>0</v>
      </c>
      <c r="CH185" s="0" t="n">
        <v>4</v>
      </c>
      <c r="CI185" s="0" t="n">
        <v>0</v>
      </c>
      <c r="CJ185" s="0" t="n">
        <v>0</v>
      </c>
      <c r="CK185" s="0" t="n">
        <v>4</v>
      </c>
      <c r="CL185" s="0" t="n">
        <v>5</v>
      </c>
      <c r="CM185" s="0" t="n">
        <v>2</v>
      </c>
      <c r="CN185" s="0" t="n">
        <v>6</v>
      </c>
      <c r="CO185" s="0" t="n">
        <v>0</v>
      </c>
      <c r="CP185" s="0" t="n">
        <v>0</v>
      </c>
      <c r="CQ185" s="0" t="n">
        <v>2</v>
      </c>
      <c r="CR185" s="0" t="n">
        <v>1</v>
      </c>
      <c r="CS185" s="0" t="n">
        <v>2</v>
      </c>
      <c r="CT185" s="0" t="n">
        <v>1</v>
      </c>
      <c r="CU185" s="0" t="n">
        <v>0</v>
      </c>
      <c r="CV185" s="0" t="n">
        <v>0</v>
      </c>
      <c r="CW185" s="0" t="n">
        <v>4</v>
      </c>
      <c r="CX185" s="0" t="n">
        <v>0</v>
      </c>
      <c r="CY185" s="0" t="n">
        <v>0</v>
      </c>
      <c r="CZ185" s="0" t="n">
        <v>1</v>
      </c>
      <c r="DA185" s="0" t="n">
        <v>1</v>
      </c>
      <c r="DB185" s="0" t="n">
        <v>0</v>
      </c>
      <c r="DC185" s="0" t="n">
        <v>0</v>
      </c>
      <c r="DD185" s="0" t="n">
        <v>0</v>
      </c>
      <c r="DE185" s="0" t="n">
        <v>0</v>
      </c>
      <c r="DF185" s="0" t="n">
        <v>1</v>
      </c>
      <c r="DG185" s="0" t="n">
        <v>0</v>
      </c>
      <c r="DH185" s="0" t="n">
        <v>0</v>
      </c>
      <c r="DI185" s="0" t="n">
        <v>0</v>
      </c>
      <c r="DJ185" s="0" t="n">
        <v>0</v>
      </c>
      <c r="DK185" s="0" t="n">
        <v>0</v>
      </c>
      <c r="DL185" s="0" t="n">
        <v>0</v>
      </c>
      <c r="DM185" s="0" t="n">
        <v>0</v>
      </c>
      <c r="DN185" s="0" t="n">
        <v>0</v>
      </c>
      <c r="DO185" s="0" t="n">
        <v>0</v>
      </c>
      <c r="DP185" s="0" t="n">
        <v>0</v>
      </c>
      <c r="DQ185" s="0" t="n">
        <v>0</v>
      </c>
      <c r="DR185" s="0" t="n">
        <v>0</v>
      </c>
      <c r="DS185" s="0" t="n">
        <v>1</v>
      </c>
      <c r="DT185" s="0" t="n">
        <v>0</v>
      </c>
      <c r="DU185" s="0" t="n">
        <v>0</v>
      </c>
      <c r="DV185" s="0" t="n">
        <v>0</v>
      </c>
      <c r="DW185" s="0" t="n">
        <v>3</v>
      </c>
      <c r="DX185" s="0" t="n">
        <v>0</v>
      </c>
      <c r="DY185" s="0" t="n">
        <v>5</v>
      </c>
      <c r="DZ185" s="0" t="n">
        <v>0</v>
      </c>
      <c r="EA185" s="0" t="n">
        <v>0</v>
      </c>
      <c r="EB185" s="0" t="n">
        <v>0</v>
      </c>
      <c r="EC185" s="0" t="n">
        <v>0</v>
      </c>
      <c r="ED185" s="0" t="n">
        <v>1</v>
      </c>
      <c r="EE185" s="0" t="n">
        <v>4</v>
      </c>
      <c r="EF185" s="0" t="n">
        <v>0</v>
      </c>
      <c r="EG185" s="0" t="n">
        <v>0</v>
      </c>
      <c r="EH185" s="0" t="n">
        <v>0</v>
      </c>
      <c r="EI185" s="0" t="n">
        <v>0</v>
      </c>
      <c r="EJ185" s="0" t="n">
        <v>0</v>
      </c>
      <c r="EK185" s="0" t="n">
        <v>0</v>
      </c>
      <c r="EL185" s="0" t="n">
        <v>5</v>
      </c>
      <c r="EM185" s="0" t="n">
        <v>0</v>
      </c>
      <c r="EN185" s="0" t="n">
        <v>0</v>
      </c>
      <c r="EO185" s="0" t="n">
        <v>0</v>
      </c>
      <c r="EP185" s="0" t="n">
        <v>0</v>
      </c>
      <c r="EQ185" s="0" t="n">
        <v>0</v>
      </c>
      <c r="ER185" s="0" t="n">
        <v>2</v>
      </c>
      <c r="ES185" s="0" t="n">
        <v>0</v>
      </c>
      <c r="ET185" s="0" t="n">
        <v>0</v>
      </c>
      <c r="EU185" s="0" t="n">
        <v>0</v>
      </c>
      <c r="EV185" s="0" t="n">
        <v>0</v>
      </c>
      <c r="EW185" s="0" t="n">
        <v>0</v>
      </c>
      <c r="EX185" s="0" t="n">
        <v>0</v>
      </c>
      <c r="EY185" s="0" t="n">
        <v>0</v>
      </c>
      <c r="EZ185" s="0" t="n">
        <v>0</v>
      </c>
      <c r="FA185" s="0" t="n">
        <v>0</v>
      </c>
      <c r="FB185" s="0" t="n">
        <v>0</v>
      </c>
      <c r="FC185" s="0" t="n">
        <v>2</v>
      </c>
      <c r="FD185" s="0" t="n">
        <v>4</v>
      </c>
      <c r="FE185" s="0" t="n">
        <v>0</v>
      </c>
      <c r="FF185" s="0" t="n">
        <v>0</v>
      </c>
      <c r="FG185" s="0" t="n">
        <v>0</v>
      </c>
      <c r="FH185" s="0" t="n">
        <v>0</v>
      </c>
      <c r="FI185" s="0" t="n">
        <v>2</v>
      </c>
      <c r="FJ185" s="0" t="n">
        <v>0</v>
      </c>
      <c r="FK185" s="0" t="n">
        <v>0</v>
      </c>
      <c r="FL185" s="0" t="n">
        <v>0</v>
      </c>
      <c r="FM185" s="0" t="n">
        <v>0</v>
      </c>
      <c r="FN185" s="0" t="n">
        <v>6</v>
      </c>
      <c r="FO185" s="0" t="n">
        <v>1</v>
      </c>
      <c r="FP185" s="0" t="n">
        <v>0</v>
      </c>
      <c r="FQ185" s="0" t="n">
        <v>0</v>
      </c>
      <c r="FR185" s="0" t="n">
        <v>1</v>
      </c>
      <c r="FS185" s="0" t="n">
        <v>0</v>
      </c>
      <c r="FT185" s="0" t="n">
        <v>0</v>
      </c>
      <c r="FU185" s="0" t="n">
        <v>0</v>
      </c>
      <c r="FV185" s="0" t="n">
        <v>1</v>
      </c>
      <c r="FW185" s="0" t="n">
        <v>0</v>
      </c>
      <c r="FX185" s="0" t="n">
        <v>0</v>
      </c>
      <c r="FY185" s="0" t="n">
        <v>0</v>
      </c>
      <c r="FZ185" s="0" t="n">
        <v>3</v>
      </c>
      <c r="GA185" s="0" t="n">
        <v>1</v>
      </c>
      <c r="GB185" s="0" t="n">
        <v>0</v>
      </c>
      <c r="GC185" s="0" t="n">
        <v>2</v>
      </c>
      <c r="GD185" s="0" t="n">
        <v>0</v>
      </c>
      <c r="GE185" s="0" t="n">
        <v>0</v>
      </c>
      <c r="GF185" s="0" t="n">
        <v>1</v>
      </c>
      <c r="GG185" s="0" t="n">
        <v>3</v>
      </c>
      <c r="GH185" s="0" t="n">
        <v>0</v>
      </c>
      <c r="GI185" s="0" t="n">
        <v>0</v>
      </c>
      <c r="GJ185" s="0" t="n">
        <v>0</v>
      </c>
      <c r="GK185" s="0" t="n">
        <v>0</v>
      </c>
      <c r="GL185" s="0" t="n">
        <v>1</v>
      </c>
      <c r="GM185" s="0" t="n">
        <v>0</v>
      </c>
      <c r="GN185" s="0" t="n">
        <v>0</v>
      </c>
      <c r="GO185" s="0" t="n">
        <v>0</v>
      </c>
      <c r="GP185" s="0" t="n">
        <v>0</v>
      </c>
      <c r="GQ185" s="0" t="n">
        <v>0</v>
      </c>
    </row>
    <row r="186" customFormat="false" ht="12" hidden="false" customHeight="false" outlineLevel="0" collapsed="false">
      <c r="A186" s="0" t="n">
        <v>5</v>
      </c>
      <c r="B186" s="0" t="n">
        <v>0</v>
      </c>
      <c r="C186" s="0" t="n">
        <v>0</v>
      </c>
      <c r="D186" s="0" t="n">
        <v>0</v>
      </c>
      <c r="E186" s="0" t="n">
        <v>0</v>
      </c>
      <c r="F186" s="0" t="n">
        <v>0</v>
      </c>
      <c r="G186" s="0" t="n">
        <v>0</v>
      </c>
      <c r="H186" s="0" t="n">
        <v>0</v>
      </c>
      <c r="I186" s="0" t="n">
        <v>0</v>
      </c>
      <c r="J186" s="0" t="n">
        <v>0</v>
      </c>
      <c r="K186" s="0" t="n">
        <v>0</v>
      </c>
      <c r="L186" s="0" t="n">
        <v>5</v>
      </c>
      <c r="M186" s="0" t="n">
        <v>0</v>
      </c>
      <c r="N186" s="0" t="n">
        <v>0</v>
      </c>
      <c r="O186" s="0" t="n">
        <v>0</v>
      </c>
      <c r="P186" s="0" t="n">
        <v>0</v>
      </c>
      <c r="Q186" s="0" t="n">
        <v>0</v>
      </c>
      <c r="R186" s="0" t="n">
        <v>1</v>
      </c>
      <c r="S186" s="0" t="n">
        <v>0</v>
      </c>
      <c r="T186" s="0" t="n">
        <v>0</v>
      </c>
      <c r="U186" s="0" t="n">
        <v>0</v>
      </c>
      <c r="V186" s="0" t="n">
        <v>1</v>
      </c>
      <c r="W186" s="0" t="n">
        <v>0</v>
      </c>
      <c r="X186" s="0" t="n">
        <v>0</v>
      </c>
      <c r="Y186" s="0" t="n">
        <v>0</v>
      </c>
      <c r="Z186" s="0" t="n">
        <v>0</v>
      </c>
      <c r="AA186" s="0" t="n">
        <v>0</v>
      </c>
      <c r="AB186" s="0" t="n">
        <v>0</v>
      </c>
      <c r="AC186" s="0" t="n">
        <v>0</v>
      </c>
      <c r="AD186" s="0" t="n">
        <v>0</v>
      </c>
      <c r="AE186" s="0" t="n">
        <v>0</v>
      </c>
      <c r="AF186" s="0" t="n">
        <v>0</v>
      </c>
      <c r="AG186" s="0" t="n">
        <v>0</v>
      </c>
      <c r="AH186" s="0" t="n">
        <v>0</v>
      </c>
      <c r="AI186" s="0" t="n">
        <v>0</v>
      </c>
      <c r="AJ186" s="0" t="n">
        <v>0</v>
      </c>
      <c r="AK186" s="0" t="n">
        <v>1</v>
      </c>
      <c r="AL186" s="0" t="n">
        <v>0</v>
      </c>
      <c r="AM186" s="0" t="n">
        <v>0</v>
      </c>
      <c r="AN186" s="0" t="n">
        <v>0</v>
      </c>
      <c r="AO186" s="0" t="n">
        <v>0</v>
      </c>
      <c r="AP186" s="0" t="n">
        <v>0</v>
      </c>
      <c r="AQ186" s="0" t="n">
        <v>0</v>
      </c>
      <c r="AR186" s="0" t="n">
        <v>0</v>
      </c>
      <c r="AS186" s="0" t="n">
        <v>0</v>
      </c>
      <c r="AT186" s="0" t="n">
        <v>0</v>
      </c>
      <c r="AU186" s="0" t="n">
        <v>1</v>
      </c>
      <c r="AV186" s="0" t="n">
        <v>0</v>
      </c>
      <c r="AW186" s="0" t="n">
        <v>0</v>
      </c>
      <c r="AX186" s="0" t="n">
        <v>1</v>
      </c>
      <c r="AY186" s="0" t="n">
        <v>0</v>
      </c>
      <c r="AZ186" s="0" t="n">
        <v>0</v>
      </c>
      <c r="BA186" s="0" t="n">
        <v>0</v>
      </c>
      <c r="BB186" s="0" t="n">
        <v>0</v>
      </c>
      <c r="BC186" s="0" t="n">
        <v>0</v>
      </c>
      <c r="BD186" s="0" t="n">
        <v>0</v>
      </c>
      <c r="BE186" s="0" t="n">
        <v>0</v>
      </c>
      <c r="BF186" s="0" t="n">
        <v>0</v>
      </c>
      <c r="BG186" s="0" t="n">
        <v>0</v>
      </c>
      <c r="BH186" s="0" t="n">
        <v>0</v>
      </c>
      <c r="BI186" s="0" t="n">
        <v>0</v>
      </c>
      <c r="BJ186" s="0" t="n">
        <v>0</v>
      </c>
      <c r="BK186" s="0" t="n">
        <v>1</v>
      </c>
      <c r="BL186" s="0" t="n">
        <v>0</v>
      </c>
      <c r="BM186" s="0" t="n">
        <v>0</v>
      </c>
      <c r="BN186" s="0" t="n">
        <v>3</v>
      </c>
      <c r="BO186" s="0" t="n">
        <v>0</v>
      </c>
      <c r="BP186" s="0" t="n">
        <v>0</v>
      </c>
      <c r="BQ186" s="0" t="n">
        <v>0</v>
      </c>
      <c r="BR186" s="0" t="n">
        <v>2</v>
      </c>
      <c r="BS186" s="0" t="n">
        <v>0</v>
      </c>
      <c r="BT186" s="0" t="n">
        <v>0</v>
      </c>
      <c r="BU186" s="0" t="n">
        <v>0</v>
      </c>
      <c r="BV186" s="0" t="n">
        <v>0</v>
      </c>
      <c r="BW186" s="0" t="n">
        <v>0</v>
      </c>
      <c r="BX186" s="0" t="n">
        <v>0</v>
      </c>
      <c r="BY186" s="0" t="n">
        <v>0</v>
      </c>
      <c r="BZ186" s="0" t="n">
        <v>0</v>
      </c>
      <c r="CA186" s="0" t="n">
        <v>0</v>
      </c>
      <c r="CB186" s="0" t="n">
        <v>0</v>
      </c>
      <c r="CC186" s="0" t="n">
        <v>0</v>
      </c>
      <c r="CD186" s="0" t="n">
        <v>0</v>
      </c>
      <c r="CE186" s="0" t="n">
        <v>1</v>
      </c>
      <c r="CF186" s="0" t="n">
        <v>1</v>
      </c>
      <c r="CG186" s="0" t="n">
        <v>0</v>
      </c>
      <c r="CH186" s="0" t="n">
        <v>0</v>
      </c>
      <c r="CI186" s="0" t="n">
        <v>0</v>
      </c>
      <c r="CJ186" s="0" t="n">
        <v>0</v>
      </c>
      <c r="CK186" s="0" t="n">
        <v>0</v>
      </c>
      <c r="CL186" s="0" t="n">
        <v>0</v>
      </c>
      <c r="CM186" s="0" t="n">
        <v>0</v>
      </c>
      <c r="CN186" s="0" t="n">
        <v>0</v>
      </c>
      <c r="CO186" s="0" t="n">
        <v>0</v>
      </c>
      <c r="CP186" s="0" t="n">
        <v>0</v>
      </c>
      <c r="CQ186" s="0" t="n">
        <v>1</v>
      </c>
      <c r="CR186" s="0" t="n">
        <v>0</v>
      </c>
      <c r="CS186" s="0" t="n">
        <v>1</v>
      </c>
      <c r="CT186" s="0" t="n">
        <v>0</v>
      </c>
      <c r="CU186" s="0" t="n">
        <v>0</v>
      </c>
      <c r="CV186" s="0" t="n">
        <v>0</v>
      </c>
      <c r="CW186" s="0" t="n">
        <v>0</v>
      </c>
      <c r="CX186" s="0" t="n">
        <v>0</v>
      </c>
      <c r="CY186" s="0" t="n">
        <v>1</v>
      </c>
      <c r="CZ186" s="0" t="n">
        <v>0</v>
      </c>
      <c r="DA186" s="0" t="n">
        <v>0</v>
      </c>
      <c r="DB186" s="0" t="n">
        <v>0</v>
      </c>
      <c r="DC186" s="0" t="n">
        <v>0</v>
      </c>
      <c r="DD186" s="0" t="n">
        <v>0</v>
      </c>
      <c r="DE186" s="0" t="n">
        <v>0</v>
      </c>
      <c r="DF186" s="0" t="n">
        <v>0</v>
      </c>
      <c r="DG186" s="0" t="n">
        <v>0</v>
      </c>
      <c r="DH186" s="0" t="n">
        <v>0</v>
      </c>
      <c r="DI186" s="0" t="n">
        <v>0</v>
      </c>
      <c r="DJ186" s="0" t="n">
        <v>0</v>
      </c>
      <c r="DK186" s="0" t="n">
        <v>0</v>
      </c>
      <c r="DL186" s="0" t="n">
        <v>4</v>
      </c>
      <c r="DM186" s="0" t="n">
        <v>0</v>
      </c>
      <c r="DN186" s="0" t="n">
        <v>0</v>
      </c>
      <c r="DO186" s="0" t="n">
        <v>0</v>
      </c>
      <c r="DP186" s="0" t="n">
        <v>0</v>
      </c>
      <c r="DQ186" s="0" t="n">
        <v>0</v>
      </c>
      <c r="DR186" s="0" t="n">
        <v>0</v>
      </c>
      <c r="DS186" s="0" t="n">
        <v>0</v>
      </c>
      <c r="DT186" s="0" t="n">
        <v>0</v>
      </c>
      <c r="DU186" s="0" t="n">
        <v>0</v>
      </c>
      <c r="DV186" s="0" t="n">
        <v>0</v>
      </c>
      <c r="DW186" s="0" t="n">
        <v>0</v>
      </c>
      <c r="DX186" s="0" t="n">
        <v>9</v>
      </c>
      <c r="DY186" s="0" t="n">
        <v>0</v>
      </c>
      <c r="DZ186" s="0" t="n">
        <v>0</v>
      </c>
      <c r="EA186" s="0" t="n">
        <v>0</v>
      </c>
      <c r="EB186" s="0" t="n">
        <v>0</v>
      </c>
      <c r="EC186" s="0" t="n">
        <v>0</v>
      </c>
      <c r="ED186" s="0" t="n">
        <v>0</v>
      </c>
      <c r="EE186" s="0" t="n">
        <v>0</v>
      </c>
      <c r="EF186" s="0" t="n">
        <v>0</v>
      </c>
      <c r="EG186" s="0" t="n">
        <v>0</v>
      </c>
      <c r="EH186" s="0" t="n">
        <v>0</v>
      </c>
      <c r="EI186" s="0" t="n">
        <v>0</v>
      </c>
      <c r="EJ186" s="0" t="n">
        <v>0</v>
      </c>
      <c r="EK186" s="0" t="n">
        <v>0</v>
      </c>
      <c r="EL186" s="0" t="n">
        <v>0</v>
      </c>
      <c r="EM186" s="0" t="n">
        <v>0</v>
      </c>
      <c r="EN186" s="0" t="n">
        <v>0</v>
      </c>
      <c r="EO186" s="0" t="n">
        <v>0</v>
      </c>
      <c r="EP186" s="0" t="n">
        <v>2</v>
      </c>
      <c r="EQ186" s="0" t="n">
        <v>0</v>
      </c>
      <c r="ER186" s="0" t="n">
        <v>0</v>
      </c>
      <c r="ES186" s="0" t="n">
        <v>0</v>
      </c>
      <c r="ET186" s="0" t="n">
        <v>0</v>
      </c>
      <c r="EU186" s="0" t="n">
        <v>0</v>
      </c>
      <c r="EV186" s="0" t="n">
        <v>0</v>
      </c>
      <c r="EW186" s="0" t="n">
        <v>0</v>
      </c>
      <c r="EX186" s="0" t="n">
        <v>1</v>
      </c>
      <c r="EY186" s="0" t="n">
        <v>0</v>
      </c>
      <c r="EZ186" s="0" t="n">
        <v>2</v>
      </c>
      <c r="FA186" s="0" t="n">
        <v>0</v>
      </c>
      <c r="FB186" s="0" t="n">
        <v>0</v>
      </c>
      <c r="FC186" s="0" t="n">
        <v>0</v>
      </c>
      <c r="FD186" s="0" t="n">
        <v>1</v>
      </c>
      <c r="FE186" s="0" t="n">
        <v>0</v>
      </c>
      <c r="FF186" s="0" t="n">
        <v>0</v>
      </c>
      <c r="FG186" s="0" t="n">
        <v>0</v>
      </c>
      <c r="FH186" s="0" t="n">
        <v>0</v>
      </c>
      <c r="FI186" s="0" t="n">
        <v>0</v>
      </c>
      <c r="FJ186" s="0" t="n">
        <v>0</v>
      </c>
      <c r="FK186" s="0" t="n">
        <v>0</v>
      </c>
      <c r="FL186" s="0" t="n">
        <v>0</v>
      </c>
      <c r="FM186" s="0" t="n">
        <v>0</v>
      </c>
      <c r="FN186" s="0" t="n">
        <v>6</v>
      </c>
      <c r="FO186" s="0" t="n">
        <v>0</v>
      </c>
      <c r="FP186" s="0" t="n">
        <v>0</v>
      </c>
      <c r="FQ186" s="0" t="n">
        <v>0</v>
      </c>
      <c r="FR186" s="0" t="n">
        <v>0</v>
      </c>
      <c r="FS186" s="0" t="n">
        <v>0</v>
      </c>
      <c r="FT186" s="0" t="n">
        <v>0</v>
      </c>
      <c r="FU186" s="0" t="n">
        <v>0</v>
      </c>
      <c r="FV186" s="0" t="n">
        <v>1</v>
      </c>
      <c r="FW186" s="0" t="n">
        <v>1</v>
      </c>
      <c r="FX186" s="0" t="n">
        <v>0</v>
      </c>
      <c r="FY186" s="0" t="n">
        <v>0</v>
      </c>
      <c r="FZ186" s="0" t="n">
        <v>0</v>
      </c>
      <c r="GA186" s="0" t="n">
        <v>0</v>
      </c>
      <c r="GB186" s="0" t="n">
        <v>0</v>
      </c>
      <c r="GC186" s="0" t="n">
        <v>0</v>
      </c>
      <c r="GD186" s="0" t="n">
        <v>0</v>
      </c>
      <c r="GE186" s="0" t="n">
        <v>0</v>
      </c>
      <c r="GF186" s="0" t="n">
        <v>5</v>
      </c>
      <c r="GG186" s="0" t="n">
        <v>0</v>
      </c>
      <c r="GH186" s="0" t="n">
        <v>0</v>
      </c>
      <c r="GI186" s="0" t="n">
        <v>0</v>
      </c>
      <c r="GJ186" s="0" t="n">
        <v>0</v>
      </c>
      <c r="GK186" s="0" t="n">
        <v>3</v>
      </c>
      <c r="GL186" s="0" t="n">
        <v>1</v>
      </c>
      <c r="GM186" s="0" t="n">
        <v>0</v>
      </c>
      <c r="GN186" s="0" t="n">
        <v>0</v>
      </c>
      <c r="GO186" s="0" t="n">
        <v>1</v>
      </c>
      <c r="GP186" s="0" t="n">
        <v>3</v>
      </c>
      <c r="GQ186" s="0" t="n">
        <v>0</v>
      </c>
    </row>
    <row r="187" customFormat="false" ht="12" hidden="false" customHeight="false" outlineLevel="0" collapsed="false">
      <c r="A187" s="0" t="n">
        <v>0</v>
      </c>
      <c r="B187" s="0" t="n">
        <v>0</v>
      </c>
      <c r="C187" s="0" t="n">
        <v>0</v>
      </c>
      <c r="D187" s="0" t="n">
        <v>0</v>
      </c>
      <c r="E187" s="0" t="n">
        <v>1</v>
      </c>
      <c r="F187" s="0" t="n">
        <v>0</v>
      </c>
      <c r="G187" s="0" t="n">
        <v>0</v>
      </c>
      <c r="H187" s="0" t="n">
        <v>0</v>
      </c>
      <c r="I187" s="0" t="n">
        <v>0</v>
      </c>
      <c r="J187" s="0" t="n">
        <v>0</v>
      </c>
      <c r="K187" s="0" t="n">
        <v>0</v>
      </c>
      <c r="L187" s="0" t="n">
        <v>0</v>
      </c>
      <c r="M187" s="0" t="n">
        <v>0</v>
      </c>
      <c r="N187" s="0" t="n">
        <v>1</v>
      </c>
      <c r="O187" s="0" t="n">
        <v>0</v>
      </c>
      <c r="P187" s="0" t="n">
        <v>0</v>
      </c>
      <c r="Q187" s="0" t="n">
        <v>0</v>
      </c>
      <c r="R187" s="0" t="n">
        <v>0</v>
      </c>
      <c r="S187" s="0" t="n">
        <v>0</v>
      </c>
      <c r="T187" s="0" t="n">
        <v>0</v>
      </c>
      <c r="U187" s="0" t="n">
        <v>0</v>
      </c>
      <c r="V187" s="0" t="n">
        <v>0</v>
      </c>
      <c r="W187" s="0" t="n">
        <v>0</v>
      </c>
      <c r="X187" s="0" t="n">
        <v>0</v>
      </c>
      <c r="Y187" s="0" t="n">
        <v>0</v>
      </c>
      <c r="Z187" s="0" t="n">
        <v>0</v>
      </c>
      <c r="AA187" s="0" t="n">
        <v>0</v>
      </c>
      <c r="AB187" s="0" t="n">
        <v>0</v>
      </c>
      <c r="AC187" s="0" t="n">
        <v>0</v>
      </c>
      <c r="AD187" s="0" t="n">
        <v>0</v>
      </c>
      <c r="AE187" s="0" t="n">
        <v>0</v>
      </c>
      <c r="AF187" s="0" t="n">
        <v>0</v>
      </c>
      <c r="AG187" s="0" t="n">
        <v>0</v>
      </c>
      <c r="AH187" s="0" t="n">
        <v>3</v>
      </c>
      <c r="AI187" s="0" t="n">
        <v>1</v>
      </c>
      <c r="AJ187" s="0" t="n">
        <v>0</v>
      </c>
      <c r="AK187" s="0" t="n">
        <v>0</v>
      </c>
      <c r="AL187" s="0" t="n">
        <v>0</v>
      </c>
      <c r="AM187" s="0" t="n">
        <v>1</v>
      </c>
      <c r="AN187" s="0" t="n">
        <v>2</v>
      </c>
      <c r="AO187" s="0" t="n">
        <v>7</v>
      </c>
      <c r="AP187" s="0" t="n">
        <v>0</v>
      </c>
      <c r="AQ187" s="0" t="n">
        <v>0</v>
      </c>
      <c r="AR187" s="0" t="n">
        <v>0</v>
      </c>
      <c r="AS187" s="0" t="n">
        <v>0</v>
      </c>
      <c r="AT187" s="0" t="n">
        <v>0</v>
      </c>
      <c r="AU187" s="0" t="n">
        <v>0</v>
      </c>
      <c r="AV187" s="0" t="n">
        <v>0</v>
      </c>
      <c r="AW187" s="0" t="n">
        <v>0</v>
      </c>
      <c r="AX187" s="0" t="n">
        <v>1</v>
      </c>
      <c r="AY187" s="0" t="n">
        <v>0</v>
      </c>
      <c r="AZ187" s="0" t="n">
        <v>1</v>
      </c>
      <c r="BA187" s="0" t="n">
        <v>1</v>
      </c>
      <c r="BB187" s="0" t="n">
        <v>0</v>
      </c>
      <c r="BC187" s="0" t="n">
        <v>0</v>
      </c>
      <c r="BD187" s="0" t="n">
        <v>1</v>
      </c>
      <c r="BE187" s="0" t="n">
        <v>3</v>
      </c>
      <c r="BF187" s="0" t="n">
        <v>0</v>
      </c>
      <c r="BG187" s="0" t="n">
        <v>1</v>
      </c>
      <c r="BH187" s="0" t="n">
        <v>0</v>
      </c>
      <c r="BI187" s="0" t="n">
        <v>1</v>
      </c>
      <c r="BJ187" s="0" t="n">
        <v>0</v>
      </c>
      <c r="BK187" s="0" t="n">
        <v>4</v>
      </c>
      <c r="BL187" s="0" t="n">
        <v>0</v>
      </c>
      <c r="BM187" s="0" t="n">
        <v>0</v>
      </c>
      <c r="BN187" s="0" t="n">
        <v>0</v>
      </c>
      <c r="BO187" s="0" t="n">
        <v>0</v>
      </c>
      <c r="BP187" s="0" t="n">
        <v>3</v>
      </c>
      <c r="BQ187" s="0" t="n">
        <v>2</v>
      </c>
      <c r="BR187" s="0" t="n">
        <v>7</v>
      </c>
      <c r="BS187" s="0" t="n">
        <v>0</v>
      </c>
      <c r="BT187" s="0" t="n">
        <v>1</v>
      </c>
      <c r="BU187" s="0" t="n">
        <v>0</v>
      </c>
      <c r="BV187" s="0" t="n">
        <v>3</v>
      </c>
      <c r="BW187" s="0" t="n">
        <v>0</v>
      </c>
      <c r="BX187" s="0" t="n">
        <v>0</v>
      </c>
      <c r="BY187" s="0" t="n">
        <v>1</v>
      </c>
      <c r="BZ187" s="0" t="n">
        <v>2</v>
      </c>
      <c r="CA187" s="0" t="n">
        <v>4</v>
      </c>
      <c r="CB187" s="0" t="n">
        <v>9</v>
      </c>
      <c r="CC187" s="0" t="n">
        <v>0</v>
      </c>
      <c r="CD187" s="0" t="n">
        <v>4</v>
      </c>
      <c r="CE187" s="0" t="n">
        <v>2</v>
      </c>
      <c r="CF187" s="0" t="n">
        <v>0</v>
      </c>
      <c r="CG187" s="0" t="n">
        <v>0</v>
      </c>
      <c r="CH187" s="0" t="n">
        <v>1</v>
      </c>
      <c r="CI187" s="0" t="n">
        <v>2</v>
      </c>
      <c r="CJ187" s="0" t="n">
        <v>0</v>
      </c>
      <c r="CK187" s="0" t="n">
        <v>0</v>
      </c>
      <c r="CL187" s="0" t="n">
        <v>3</v>
      </c>
      <c r="CM187" s="0" t="n">
        <v>3</v>
      </c>
      <c r="CN187" s="0" t="n">
        <v>6</v>
      </c>
      <c r="CO187" s="0" t="n">
        <v>1</v>
      </c>
      <c r="CP187" s="0" t="n">
        <v>2</v>
      </c>
      <c r="CQ187" s="0" t="n">
        <v>1</v>
      </c>
      <c r="CR187" s="0" t="n">
        <v>1</v>
      </c>
      <c r="CS187" s="0" t="n">
        <v>0</v>
      </c>
      <c r="CT187" s="0" t="n">
        <v>1</v>
      </c>
      <c r="CU187" s="0" t="n">
        <v>1</v>
      </c>
      <c r="CV187" s="0" t="n">
        <v>0</v>
      </c>
      <c r="CW187" s="0" t="n">
        <v>0</v>
      </c>
      <c r="CX187" s="0" t="n">
        <v>0</v>
      </c>
      <c r="CY187" s="0" t="n">
        <v>0</v>
      </c>
      <c r="CZ187" s="0" t="n">
        <v>0</v>
      </c>
      <c r="DA187" s="0" t="n">
        <v>2</v>
      </c>
      <c r="DB187" s="0" t="n">
        <v>1</v>
      </c>
      <c r="DC187" s="0" t="n">
        <v>0</v>
      </c>
      <c r="DD187" s="0" t="n">
        <v>0</v>
      </c>
      <c r="DE187" s="0" t="n">
        <v>2</v>
      </c>
      <c r="DF187" s="0" t="n">
        <v>0</v>
      </c>
      <c r="DG187" s="0" t="n">
        <v>0</v>
      </c>
      <c r="DH187" s="0" t="n">
        <v>1</v>
      </c>
      <c r="DI187" s="0" t="n">
        <v>0</v>
      </c>
      <c r="DJ187" s="0" t="n">
        <v>1</v>
      </c>
      <c r="DK187" s="0" t="n">
        <v>1</v>
      </c>
      <c r="DL187" s="0" t="n">
        <v>0</v>
      </c>
      <c r="DM187" s="0" t="n">
        <v>0</v>
      </c>
      <c r="DN187" s="0" t="n">
        <v>0</v>
      </c>
      <c r="DO187" s="0" t="n">
        <v>0</v>
      </c>
      <c r="DP187" s="0" t="n">
        <v>0</v>
      </c>
      <c r="DQ187" s="0" t="n">
        <v>0</v>
      </c>
      <c r="DR187" s="0" t="n">
        <v>0</v>
      </c>
      <c r="DS187" s="0" t="n">
        <v>0</v>
      </c>
      <c r="DT187" s="0" t="n">
        <v>0</v>
      </c>
      <c r="DU187" s="0" t="n">
        <v>0</v>
      </c>
      <c r="DV187" s="0" t="n">
        <v>0</v>
      </c>
      <c r="DW187" s="0" t="n">
        <v>0</v>
      </c>
      <c r="DX187" s="0" t="n">
        <v>5</v>
      </c>
      <c r="DY187" s="0" t="n">
        <v>0</v>
      </c>
      <c r="DZ187" s="0" t="n">
        <v>0</v>
      </c>
      <c r="EA187" s="0" t="n">
        <v>0</v>
      </c>
      <c r="EB187" s="0" t="n">
        <v>4</v>
      </c>
      <c r="EC187" s="0" t="n">
        <v>0</v>
      </c>
      <c r="ED187" s="0" t="n">
        <v>0</v>
      </c>
      <c r="EE187" s="0" t="n">
        <v>0</v>
      </c>
      <c r="EF187" s="0" t="n">
        <v>2</v>
      </c>
      <c r="EG187" s="0" t="n">
        <v>3</v>
      </c>
      <c r="EH187" s="0" t="n">
        <v>0</v>
      </c>
      <c r="EI187" s="0" t="n">
        <v>2</v>
      </c>
      <c r="EJ187" s="0" t="n">
        <v>0</v>
      </c>
      <c r="EK187" s="0" t="n">
        <v>0</v>
      </c>
      <c r="EL187" s="0" t="n">
        <v>1</v>
      </c>
      <c r="EM187" s="0" t="n">
        <v>0</v>
      </c>
      <c r="EN187" s="0" t="n">
        <v>0</v>
      </c>
      <c r="EO187" s="0" t="n">
        <v>0</v>
      </c>
      <c r="EP187" s="0" t="n">
        <v>2</v>
      </c>
      <c r="EQ187" s="0" t="n">
        <v>4</v>
      </c>
      <c r="ER187" s="0" t="n">
        <v>0</v>
      </c>
      <c r="ES187" s="0" t="n">
        <v>1</v>
      </c>
      <c r="ET187" s="0" t="n">
        <v>0</v>
      </c>
      <c r="EU187" s="0" t="n">
        <v>0</v>
      </c>
      <c r="EV187" s="0" t="n">
        <v>0</v>
      </c>
      <c r="EW187" s="0" t="n">
        <v>1</v>
      </c>
      <c r="EX187" s="0" t="n">
        <v>0</v>
      </c>
      <c r="EY187" s="0" t="n">
        <v>0</v>
      </c>
      <c r="EZ187" s="0" t="n">
        <v>0</v>
      </c>
      <c r="FA187" s="0" t="n">
        <v>0</v>
      </c>
      <c r="FB187" s="0" t="n">
        <v>1</v>
      </c>
      <c r="FC187" s="0" t="n">
        <v>1</v>
      </c>
      <c r="FD187" s="0" t="n">
        <v>4</v>
      </c>
      <c r="FE187" s="0" t="n">
        <v>0</v>
      </c>
      <c r="FF187" s="0" t="n">
        <v>0</v>
      </c>
      <c r="FG187" s="0" t="n">
        <v>3</v>
      </c>
      <c r="FH187" s="0" t="n">
        <v>0</v>
      </c>
      <c r="FI187" s="0" t="n">
        <v>1</v>
      </c>
      <c r="FJ187" s="0" t="n">
        <v>2</v>
      </c>
      <c r="FK187" s="0" t="n">
        <v>0</v>
      </c>
      <c r="FL187" s="0" t="n">
        <v>0</v>
      </c>
      <c r="FM187" s="0" t="n">
        <v>2</v>
      </c>
      <c r="FN187" s="0" t="n">
        <v>1</v>
      </c>
      <c r="FO187" s="0" t="n">
        <v>0</v>
      </c>
      <c r="FP187" s="0" t="n">
        <v>0</v>
      </c>
      <c r="FQ187" s="0" t="n">
        <v>0</v>
      </c>
      <c r="FR187" s="0" t="n">
        <v>4</v>
      </c>
      <c r="FS187" s="0" t="n">
        <v>0</v>
      </c>
      <c r="FT187" s="0" t="n">
        <v>0</v>
      </c>
      <c r="FU187" s="0" t="n">
        <v>1</v>
      </c>
      <c r="FV187" s="0" t="n">
        <v>1</v>
      </c>
      <c r="FW187" s="0" t="n">
        <v>0</v>
      </c>
      <c r="FX187" s="0" t="n">
        <v>0</v>
      </c>
      <c r="FY187" s="0" t="n">
        <v>0</v>
      </c>
      <c r="FZ187" s="0" t="n">
        <v>0</v>
      </c>
      <c r="GA187" s="0" t="n">
        <v>2</v>
      </c>
      <c r="GB187" s="0" t="n">
        <v>1</v>
      </c>
      <c r="GC187" s="0" t="n">
        <v>1</v>
      </c>
      <c r="GD187" s="0" t="n">
        <v>0</v>
      </c>
      <c r="GE187" s="0" t="n">
        <v>0</v>
      </c>
      <c r="GF187" s="0" t="n">
        <v>0</v>
      </c>
      <c r="GG187" s="0" t="n">
        <v>0</v>
      </c>
      <c r="GH187" s="0" t="n">
        <v>0</v>
      </c>
      <c r="GI187" s="0" t="n">
        <v>0</v>
      </c>
      <c r="GJ187" s="0" t="n">
        <v>0</v>
      </c>
      <c r="GK187" s="0" t="n">
        <v>0</v>
      </c>
      <c r="GL187" s="0" t="n">
        <v>1</v>
      </c>
      <c r="GM187" s="0" t="n">
        <v>0</v>
      </c>
      <c r="GN187" s="0" t="n">
        <v>0</v>
      </c>
      <c r="GO187" s="0" t="n">
        <v>2</v>
      </c>
      <c r="GP187" s="0" t="n">
        <v>3</v>
      </c>
      <c r="GQ187" s="0" t="n">
        <v>0</v>
      </c>
    </row>
    <row r="188" customFormat="false" ht="12" hidden="false" customHeight="false" outlineLevel="0" collapsed="false">
      <c r="A188" s="0" t="n">
        <v>5</v>
      </c>
      <c r="B188" s="0" t="n">
        <v>0</v>
      </c>
      <c r="C188" s="0" t="n">
        <v>0</v>
      </c>
      <c r="D188" s="0" t="n">
        <v>0</v>
      </c>
      <c r="E188" s="0" t="n">
        <v>0</v>
      </c>
      <c r="F188" s="0" t="n">
        <v>2</v>
      </c>
      <c r="G188" s="0" t="n">
        <v>0</v>
      </c>
      <c r="H188" s="0" t="n">
        <v>0</v>
      </c>
      <c r="I188" s="0" t="n">
        <v>0</v>
      </c>
      <c r="J188" s="0" t="n">
        <v>0</v>
      </c>
      <c r="K188" s="0" t="n">
        <v>0</v>
      </c>
      <c r="L188" s="0" t="n">
        <v>0</v>
      </c>
      <c r="M188" s="0" t="n">
        <v>0</v>
      </c>
      <c r="N188" s="0" t="n">
        <v>2</v>
      </c>
      <c r="O188" s="0" t="n">
        <v>1</v>
      </c>
      <c r="P188" s="0" t="n">
        <v>0</v>
      </c>
      <c r="Q188" s="0" t="n">
        <v>0</v>
      </c>
      <c r="R188" s="0" t="n">
        <v>0</v>
      </c>
      <c r="S188" s="0" t="n">
        <v>1</v>
      </c>
      <c r="T188" s="0" t="n">
        <v>0</v>
      </c>
      <c r="U188" s="0" t="n">
        <v>0</v>
      </c>
      <c r="V188" s="0" t="n">
        <v>0</v>
      </c>
      <c r="W188" s="0" t="n">
        <v>0</v>
      </c>
      <c r="X188" s="0" t="n">
        <v>0</v>
      </c>
      <c r="Y188" s="0" t="n">
        <v>0</v>
      </c>
      <c r="Z188" s="0" t="n">
        <v>1</v>
      </c>
      <c r="AA188" s="0" t="n">
        <v>0</v>
      </c>
      <c r="AB188" s="0" t="n">
        <v>0</v>
      </c>
      <c r="AC188" s="0" t="n">
        <v>0</v>
      </c>
      <c r="AD188" s="0" t="n">
        <v>0</v>
      </c>
      <c r="AE188" s="0" t="n">
        <v>0</v>
      </c>
      <c r="AF188" s="0" t="n">
        <v>0</v>
      </c>
      <c r="AG188" s="0" t="n">
        <v>0</v>
      </c>
      <c r="AH188" s="0" t="n">
        <v>2</v>
      </c>
      <c r="AI188" s="0" t="n">
        <v>0</v>
      </c>
      <c r="AJ188" s="0" t="n">
        <v>0</v>
      </c>
      <c r="AK188" s="0" t="n">
        <v>0</v>
      </c>
      <c r="AL188" s="0" t="n">
        <v>1</v>
      </c>
      <c r="AM188" s="0" t="n">
        <v>2</v>
      </c>
      <c r="AN188" s="0" t="n">
        <v>2</v>
      </c>
      <c r="AO188" s="0" t="n">
        <v>0</v>
      </c>
      <c r="AP188" s="0" t="n">
        <v>0</v>
      </c>
      <c r="AQ188" s="0" t="n">
        <v>0</v>
      </c>
      <c r="AR188" s="0" t="n">
        <v>2</v>
      </c>
      <c r="AS188" s="0" t="n">
        <v>0</v>
      </c>
      <c r="AT188" s="0" t="n">
        <v>2</v>
      </c>
      <c r="AU188" s="0" t="n">
        <v>0</v>
      </c>
      <c r="AV188" s="0" t="n">
        <v>0</v>
      </c>
      <c r="AW188" s="0" t="n">
        <v>0</v>
      </c>
      <c r="AX188" s="0" t="n">
        <v>1</v>
      </c>
      <c r="AY188" s="0" t="n">
        <v>1</v>
      </c>
      <c r="AZ188" s="0" t="n">
        <v>1</v>
      </c>
      <c r="BA188" s="0" t="n">
        <v>0</v>
      </c>
      <c r="BB188" s="0" t="n">
        <v>0</v>
      </c>
      <c r="BC188" s="0" t="n">
        <v>0</v>
      </c>
      <c r="BD188" s="0" t="n">
        <v>1</v>
      </c>
      <c r="BE188" s="0" t="n">
        <v>1</v>
      </c>
      <c r="BF188" s="0" t="n">
        <v>1</v>
      </c>
      <c r="BG188" s="0" t="n">
        <v>0</v>
      </c>
      <c r="BH188" s="0" t="n">
        <v>0</v>
      </c>
      <c r="BI188" s="0" t="n">
        <v>1</v>
      </c>
      <c r="BJ188" s="0" t="n">
        <v>0</v>
      </c>
      <c r="BK188" s="0" t="n">
        <v>1</v>
      </c>
      <c r="BL188" s="0" t="n">
        <v>0</v>
      </c>
      <c r="BM188" s="0" t="n">
        <v>0</v>
      </c>
      <c r="BN188" s="0" t="n">
        <v>1</v>
      </c>
      <c r="BO188" s="0" t="n">
        <v>2</v>
      </c>
      <c r="BP188" s="0" t="n">
        <v>3</v>
      </c>
      <c r="BQ188" s="0" t="n">
        <v>5</v>
      </c>
      <c r="BR188" s="0" t="n">
        <v>4</v>
      </c>
      <c r="BS188" s="0" t="n">
        <v>0</v>
      </c>
      <c r="BT188" s="0" t="n">
        <v>3</v>
      </c>
      <c r="BU188" s="0" t="n">
        <v>0</v>
      </c>
      <c r="BV188" s="0" t="n">
        <v>8</v>
      </c>
      <c r="BW188" s="0" t="n">
        <v>0</v>
      </c>
      <c r="BX188" s="0" t="n">
        <v>0</v>
      </c>
      <c r="BY188" s="0" t="n">
        <v>0</v>
      </c>
      <c r="BZ188" s="0" t="n">
        <v>4</v>
      </c>
      <c r="CA188" s="0" t="n">
        <v>0</v>
      </c>
      <c r="CB188" s="0" t="n">
        <v>1</v>
      </c>
      <c r="CC188" s="0" t="n">
        <v>2</v>
      </c>
      <c r="CD188" s="0" t="n">
        <v>0</v>
      </c>
      <c r="CE188" s="0" t="n">
        <v>1</v>
      </c>
      <c r="CF188" s="0" t="n">
        <v>0</v>
      </c>
      <c r="CG188" s="0" t="n">
        <v>0</v>
      </c>
      <c r="CH188" s="0" t="n">
        <v>1</v>
      </c>
      <c r="CI188" s="0" t="n">
        <v>0</v>
      </c>
      <c r="CJ188" s="0" t="n">
        <v>0</v>
      </c>
      <c r="CK188" s="0" t="n">
        <v>3</v>
      </c>
      <c r="CL188" s="0" t="n">
        <v>5</v>
      </c>
      <c r="CM188" s="0" t="n">
        <v>6</v>
      </c>
      <c r="CN188" s="0" t="n">
        <v>8</v>
      </c>
      <c r="CO188" s="0" t="n">
        <v>5</v>
      </c>
      <c r="CP188" s="0" t="n">
        <v>0</v>
      </c>
      <c r="CQ188" s="0" t="n">
        <v>1</v>
      </c>
      <c r="CR188" s="0" t="n">
        <v>0</v>
      </c>
      <c r="CS188" s="0" t="n">
        <v>0</v>
      </c>
      <c r="CT188" s="0" t="n">
        <v>0</v>
      </c>
      <c r="CU188" s="0" t="n">
        <v>0</v>
      </c>
      <c r="CV188" s="0" t="n">
        <v>0</v>
      </c>
      <c r="CW188" s="0" t="n">
        <v>0</v>
      </c>
      <c r="CX188" s="0" t="n">
        <v>2</v>
      </c>
      <c r="CY188" s="0" t="n">
        <v>2</v>
      </c>
      <c r="CZ188" s="0" t="n">
        <v>0</v>
      </c>
      <c r="DA188" s="0" t="n">
        <v>1</v>
      </c>
      <c r="DB188" s="0" t="n">
        <v>0</v>
      </c>
      <c r="DC188" s="0" t="n">
        <v>2</v>
      </c>
      <c r="DD188" s="0" t="n">
        <v>0</v>
      </c>
      <c r="DE188" s="0" t="n">
        <v>4</v>
      </c>
      <c r="DF188" s="0" t="n">
        <v>0</v>
      </c>
      <c r="DG188" s="0" t="n">
        <v>0</v>
      </c>
      <c r="DH188" s="0" t="n">
        <v>0</v>
      </c>
      <c r="DI188" s="0" t="n">
        <v>0</v>
      </c>
      <c r="DJ188" s="0" t="n">
        <v>2</v>
      </c>
      <c r="DK188" s="0" t="n">
        <v>0</v>
      </c>
      <c r="DL188" s="0" t="n">
        <v>2</v>
      </c>
      <c r="DM188" s="0" t="n">
        <v>0</v>
      </c>
      <c r="DN188" s="0" t="n">
        <v>0</v>
      </c>
      <c r="DO188" s="0" t="n">
        <v>0</v>
      </c>
      <c r="DP188" s="0" t="n">
        <v>0</v>
      </c>
      <c r="DQ188" s="0" t="n">
        <v>0</v>
      </c>
      <c r="DR188" s="0" t="n">
        <v>0</v>
      </c>
      <c r="DS188" s="0" t="n">
        <v>0</v>
      </c>
      <c r="DT188" s="0" t="n">
        <v>0</v>
      </c>
      <c r="DU188" s="0" t="n">
        <v>0</v>
      </c>
      <c r="DV188" s="0" t="n">
        <v>3</v>
      </c>
      <c r="DW188" s="0" t="n">
        <v>0</v>
      </c>
      <c r="DX188" s="0" t="n">
        <v>0</v>
      </c>
      <c r="DY188" s="0" t="n">
        <v>0</v>
      </c>
      <c r="DZ188" s="0" t="n">
        <v>0</v>
      </c>
      <c r="EA188" s="0" t="n">
        <v>0</v>
      </c>
      <c r="EB188" s="0" t="n">
        <v>2</v>
      </c>
      <c r="EC188" s="0" t="n">
        <v>0</v>
      </c>
      <c r="ED188" s="0" t="n">
        <v>0</v>
      </c>
      <c r="EE188" s="0" t="n">
        <v>0</v>
      </c>
      <c r="EF188" s="0" t="n">
        <v>1</v>
      </c>
      <c r="EG188" s="0" t="n">
        <v>3</v>
      </c>
      <c r="EH188" s="0" t="n">
        <v>0</v>
      </c>
      <c r="EI188" s="0" t="n">
        <v>1</v>
      </c>
      <c r="EJ188" s="0" t="n">
        <v>0</v>
      </c>
      <c r="EK188" s="0" t="n">
        <v>0</v>
      </c>
      <c r="EL188" s="0" t="n">
        <v>2</v>
      </c>
      <c r="EM188" s="0" t="n">
        <v>9</v>
      </c>
      <c r="EN188" s="0" t="n">
        <v>0</v>
      </c>
      <c r="EO188" s="0" t="n">
        <v>0</v>
      </c>
      <c r="EP188" s="0" t="n">
        <v>0</v>
      </c>
      <c r="EQ188" s="0" t="n">
        <v>0</v>
      </c>
      <c r="ER188" s="0" t="n">
        <v>0</v>
      </c>
      <c r="ES188" s="0" t="n">
        <v>0</v>
      </c>
      <c r="ET188" s="0" t="n">
        <v>0</v>
      </c>
      <c r="EU188" s="0" t="n">
        <v>4</v>
      </c>
      <c r="EV188" s="0" t="n">
        <v>0</v>
      </c>
      <c r="EW188" s="0" t="n">
        <v>2</v>
      </c>
      <c r="EX188" s="0" t="n">
        <v>0</v>
      </c>
      <c r="EY188" s="0" t="n">
        <v>0</v>
      </c>
      <c r="EZ188" s="0" t="n">
        <v>0</v>
      </c>
      <c r="FA188" s="0" t="n">
        <v>0</v>
      </c>
      <c r="FB188" s="0" t="n">
        <v>0</v>
      </c>
      <c r="FC188" s="0" t="n">
        <v>2</v>
      </c>
      <c r="FD188" s="0" t="n">
        <v>1</v>
      </c>
      <c r="FE188" s="0" t="n">
        <v>0</v>
      </c>
      <c r="FF188" s="0" t="n">
        <v>0</v>
      </c>
      <c r="FG188" s="0" t="n">
        <v>5</v>
      </c>
      <c r="FH188" s="0" t="n">
        <v>0</v>
      </c>
      <c r="FI188" s="0" t="n">
        <v>3</v>
      </c>
      <c r="FJ188" s="0" t="n">
        <v>0</v>
      </c>
      <c r="FK188" s="0" t="n">
        <v>1</v>
      </c>
      <c r="FL188" s="0" t="n">
        <v>4</v>
      </c>
      <c r="FM188" s="0" t="n">
        <v>8</v>
      </c>
      <c r="FN188" s="0" t="n">
        <v>4</v>
      </c>
      <c r="FO188" s="0" t="n">
        <v>5</v>
      </c>
      <c r="FP188" s="0" t="n">
        <v>0</v>
      </c>
      <c r="FQ188" s="0" t="n">
        <v>0</v>
      </c>
      <c r="FR188" s="0" t="n">
        <v>7</v>
      </c>
      <c r="FS188" s="0" t="n">
        <v>0</v>
      </c>
      <c r="FT188" s="0" t="n">
        <v>0</v>
      </c>
      <c r="FU188" s="0" t="n">
        <v>1</v>
      </c>
      <c r="FV188" s="0" t="n">
        <v>2</v>
      </c>
      <c r="FW188" s="0" t="n">
        <v>2</v>
      </c>
      <c r="FX188" s="0" t="n">
        <v>1</v>
      </c>
      <c r="FY188" s="0" t="n">
        <v>2</v>
      </c>
      <c r="FZ188" s="0" t="n">
        <v>1</v>
      </c>
      <c r="GA188" s="0" t="n">
        <v>3</v>
      </c>
      <c r="GB188" s="0" t="n">
        <v>0</v>
      </c>
      <c r="GC188" s="0" t="n">
        <v>1</v>
      </c>
      <c r="GD188" s="0" t="n">
        <v>0</v>
      </c>
      <c r="GE188" s="0" t="n">
        <v>0</v>
      </c>
      <c r="GF188" s="0" t="n">
        <v>0</v>
      </c>
      <c r="GG188" s="0" t="n">
        <v>2</v>
      </c>
      <c r="GH188" s="0" t="n">
        <v>2</v>
      </c>
      <c r="GI188" s="0" t="n">
        <v>1</v>
      </c>
      <c r="GJ188" s="0" t="n">
        <v>1</v>
      </c>
      <c r="GK188" s="0" t="n">
        <v>1</v>
      </c>
      <c r="GL188" s="0" t="n">
        <v>0</v>
      </c>
      <c r="GM188" s="0" t="n">
        <v>0</v>
      </c>
      <c r="GN188" s="0" t="n">
        <v>0</v>
      </c>
      <c r="GO188" s="0" t="n">
        <v>1</v>
      </c>
      <c r="GP188" s="0" t="n">
        <v>2</v>
      </c>
      <c r="GQ188" s="0" t="n">
        <v>2</v>
      </c>
    </row>
    <row r="189" customFormat="false" ht="12" hidden="false" customHeight="false" outlineLevel="0" collapsed="false">
      <c r="A189" s="0" t="n">
        <v>0</v>
      </c>
      <c r="B189" s="0" t="n">
        <v>0</v>
      </c>
      <c r="C189" s="0" t="n">
        <v>0</v>
      </c>
      <c r="D189" s="0" t="n">
        <v>0</v>
      </c>
      <c r="E189" s="0" t="n">
        <v>0</v>
      </c>
      <c r="F189" s="0" t="n">
        <v>1</v>
      </c>
      <c r="G189" s="0" t="n">
        <v>0</v>
      </c>
      <c r="H189" s="0" t="n">
        <v>0</v>
      </c>
      <c r="I189" s="0" t="n">
        <v>0</v>
      </c>
      <c r="J189" s="0" t="n">
        <v>0</v>
      </c>
      <c r="K189" s="0" t="n">
        <v>0</v>
      </c>
      <c r="L189" s="0" t="n">
        <v>0</v>
      </c>
      <c r="M189" s="0" t="n">
        <v>0</v>
      </c>
      <c r="N189" s="0" t="n">
        <v>1</v>
      </c>
      <c r="O189" s="0" t="n">
        <v>0</v>
      </c>
      <c r="P189" s="0" t="n">
        <v>0</v>
      </c>
      <c r="Q189" s="0" t="n">
        <v>0</v>
      </c>
      <c r="R189" s="0" t="n">
        <v>1</v>
      </c>
      <c r="S189" s="0" t="n">
        <v>1</v>
      </c>
      <c r="T189" s="0" t="n">
        <v>0</v>
      </c>
      <c r="U189" s="0" t="n">
        <v>0</v>
      </c>
      <c r="V189" s="0" t="n">
        <v>0</v>
      </c>
      <c r="W189" s="0" t="n">
        <v>0</v>
      </c>
      <c r="X189" s="0" t="n">
        <v>0</v>
      </c>
      <c r="Y189" s="0" t="n">
        <v>0</v>
      </c>
      <c r="Z189" s="0" t="n">
        <v>0</v>
      </c>
      <c r="AA189" s="0" t="n">
        <v>2</v>
      </c>
      <c r="AB189" s="0" t="n">
        <v>0</v>
      </c>
      <c r="AC189" s="0" t="n">
        <v>0</v>
      </c>
      <c r="AD189" s="0" t="n">
        <v>0</v>
      </c>
      <c r="AE189" s="0" t="n">
        <v>0</v>
      </c>
      <c r="AF189" s="0" t="n">
        <v>0</v>
      </c>
      <c r="AG189" s="0" t="n">
        <v>0</v>
      </c>
      <c r="AH189" s="0" t="n">
        <v>2</v>
      </c>
      <c r="AI189" s="0" t="n">
        <v>0</v>
      </c>
      <c r="AJ189" s="0" t="n">
        <v>0</v>
      </c>
      <c r="AK189" s="0" t="n">
        <v>0</v>
      </c>
      <c r="AL189" s="0" t="n">
        <v>3</v>
      </c>
      <c r="AM189" s="0" t="n">
        <v>1</v>
      </c>
      <c r="AN189" s="0" t="n">
        <v>2</v>
      </c>
      <c r="AO189" s="0" t="n">
        <v>0</v>
      </c>
      <c r="AP189" s="0" t="n">
        <v>0</v>
      </c>
      <c r="AQ189" s="0" t="n">
        <v>0</v>
      </c>
      <c r="AR189" s="0" t="n">
        <v>0</v>
      </c>
      <c r="AS189" s="0" t="n">
        <v>0</v>
      </c>
      <c r="AT189" s="0" t="n">
        <v>0</v>
      </c>
      <c r="AU189" s="0" t="n">
        <v>1</v>
      </c>
      <c r="AV189" s="0" t="n">
        <v>0</v>
      </c>
      <c r="AW189" s="0" t="n">
        <v>0</v>
      </c>
      <c r="AX189" s="0" t="n">
        <v>1</v>
      </c>
      <c r="AY189" s="0" t="n">
        <v>1</v>
      </c>
      <c r="AZ189" s="0" t="n">
        <v>1</v>
      </c>
      <c r="BA189" s="0" t="n">
        <v>1</v>
      </c>
      <c r="BB189" s="0" t="n">
        <v>0</v>
      </c>
      <c r="BC189" s="0" t="n">
        <v>1</v>
      </c>
      <c r="BD189" s="0" t="n">
        <v>2</v>
      </c>
      <c r="BE189" s="0" t="n">
        <v>1</v>
      </c>
      <c r="BF189" s="0" t="n">
        <v>0</v>
      </c>
      <c r="BG189" s="0" t="n">
        <v>0</v>
      </c>
      <c r="BH189" s="0" t="n">
        <v>0</v>
      </c>
      <c r="BI189" s="0" t="n">
        <v>0</v>
      </c>
      <c r="BJ189" s="0" t="n">
        <v>0</v>
      </c>
      <c r="BK189" s="0" t="n">
        <v>1</v>
      </c>
      <c r="BL189" s="0" t="n">
        <v>0</v>
      </c>
      <c r="BM189" s="0" t="n">
        <v>0</v>
      </c>
      <c r="BN189" s="0" t="n">
        <v>0</v>
      </c>
      <c r="BO189" s="0" t="n">
        <v>0</v>
      </c>
      <c r="BP189" s="0" t="n">
        <v>2</v>
      </c>
      <c r="BQ189" s="0" t="n">
        <v>2</v>
      </c>
      <c r="BR189" s="0" t="n">
        <v>2</v>
      </c>
      <c r="BS189" s="0" t="n">
        <v>0</v>
      </c>
      <c r="BT189" s="0" t="n">
        <v>4</v>
      </c>
      <c r="BU189" s="0" t="n">
        <v>0</v>
      </c>
      <c r="BV189" s="0" t="n">
        <v>3</v>
      </c>
      <c r="BW189" s="0" t="n">
        <v>1</v>
      </c>
      <c r="BX189" s="0" t="n">
        <v>2</v>
      </c>
      <c r="BY189" s="0" t="n">
        <v>1</v>
      </c>
      <c r="BZ189" s="0" t="n">
        <v>2</v>
      </c>
      <c r="CA189" s="0" t="n">
        <v>0</v>
      </c>
      <c r="CB189" s="0" t="n">
        <v>5</v>
      </c>
      <c r="CC189" s="0" t="n">
        <v>2</v>
      </c>
      <c r="CD189" s="0" t="n">
        <v>1</v>
      </c>
      <c r="CE189" s="0" t="n">
        <v>1</v>
      </c>
      <c r="CF189" s="0" t="n">
        <v>1</v>
      </c>
      <c r="CG189" s="0" t="n">
        <v>0</v>
      </c>
      <c r="CH189" s="0" t="n">
        <v>0</v>
      </c>
      <c r="CI189" s="0" t="n">
        <v>0</v>
      </c>
      <c r="CJ189" s="0" t="n">
        <v>0</v>
      </c>
      <c r="CK189" s="0" t="n">
        <v>3</v>
      </c>
      <c r="CL189" s="0" t="n">
        <v>5</v>
      </c>
      <c r="CM189" s="0" t="n">
        <v>9</v>
      </c>
      <c r="CN189" s="0" t="n">
        <v>7</v>
      </c>
      <c r="CO189" s="0" t="n">
        <v>4</v>
      </c>
      <c r="CP189" s="0" t="n">
        <v>1</v>
      </c>
      <c r="CQ189" s="0" t="n">
        <v>1</v>
      </c>
      <c r="CR189" s="0" t="n">
        <v>0</v>
      </c>
      <c r="CS189" s="0" t="n">
        <v>0</v>
      </c>
      <c r="CT189" s="0" t="n">
        <v>0</v>
      </c>
      <c r="CU189" s="0" t="n">
        <v>1</v>
      </c>
      <c r="CV189" s="0" t="n">
        <v>0</v>
      </c>
      <c r="CW189" s="0" t="n">
        <v>1</v>
      </c>
      <c r="CX189" s="0" t="n">
        <v>0</v>
      </c>
      <c r="CY189" s="0" t="n">
        <v>2</v>
      </c>
      <c r="CZ189" s="0" t="n">
        <v>0</v>
      </c>
      <c r="DA189" s="0" t="n">
        <v>1</v>
      </c>
      <c r="DB189" s="0" t="n">
        <v>0</v>
      </c>
      <c r="DC189" s="0" t="n">
        <v>0</v>
      </c>
      <c r="DD189" s="0" t="n">
        <v>0</v>
      </c>
      <c r="DE189" s="0" t="n">
        <v>4</v>
      </c>
      <c r="DF189" s="0" t="n">
        <v>0</v>
      </c>
      <c r="DG189" s="0" t="n">
        <v>0</v>
      </c>
      <c r="DH189" s="0" t="n">
        <v>0</v>
      </c>
      <c r="DI189" s="0" t="n">
        <v>0</v>
      </c>
      <c r="DJ189" s="0" t="n">
        <v>0</v>
      </c>
      <c r="DK189" s="0" t="n">
        <v>0</v>
      </c>
      <c r="DL189" s="0" t="n">
        <v>0</v>
      </c>
      <c r="DM189" s="0" t="n">
        <v>0</v>
      </c>
      <c r="DN189" s="0" t="n">
        <v>0</v>
      </c>
      <c r="DO189" s="0" t="n">
        <v>0</v>
      </c>
      <c r="DP189" s="0" t="n">
        <v>0</v>
      </c>
      <c r="DQ189" s="0" t="n">
        <v>0</v>
      </c>
      <c r="DR189" s="0" t="n">
        <v>1</v>
      </c>
      <c r="DS189" s="0" t="n">
        <v>0</v>
      </c>
      <c r="DT189" s="0" t="n">
        <v>0</v>
      </c>
      <c r="DU189" s="0" t="n">
        <v>0</v>
      </c>
      <c r="DV189" s="0" t="n">
        <v>6</v>
      </c>
      <c r="DW189" s="0" t="n">
        <v>0</v>
      </c>
      <c r="DX189" s="0" t="n">
        <v>0</v>
      </c>
      <c r="DY189" s="0" t="n">
        <v>0</v>
      </c>
      <c r="DZ189" s="0" t="n">
        <v>0</v>
      </c>
      <c r="EA189" s="0" t="n">
        <v>0</v>
      </c>
      <c r="EB189" s="0" t="n">
        <v>0</v>
      </c>
      <c r="EC189" s="0" t="n">
        <v>0</v>
      </c>
      <c r="ED189" s="0" t="n">
        <v>0</v>
      </c>
      <c r="EE189" s="0" t="n">
        <v>0</v>
      </c>
      <c r="EF189" s="0" t="n">
        <v>1</v>
      </c>
      <c r="EG189" s="0" t="n">
        <v>3</v>
      </c>
      <c r="EH189" s="0" t="n">
        <v>0</v>
      </c>
      <c r="EI189" s="0" t="n">
        <v>1</v>
      </c>
      <c r="EJ189" s="0" t="n">
        <v>0</v>
      </c>
      <c r="EK189" s="0" t="n">
        <v>0</v>
      </c>
      <c r="EL189" s="0" t="n">
        <v>0</v>
      </c>
      <c r="EM189" s="0" t="n">
        <v>9</v>
      </c>
      <c r="EN189" s="0" t="n">
        <v>0</v>
      </c>
      <c r="EO189" s="0" t="n">
        <v>0</v>
      </c>
      <c r="EP189" s="0" t="n">
        <v>0</v>
      </c>
      <c r="EQ189" s="0" t="n">
        <v>0</v>
      </c>
      <c r="ER189" s="0" t="n">
        <v>0</v>
      </c>
      <c r="ES189" s="0" t="n">
        <v>0</v>
      </c>
      <c r="ET189" s="0" t="n">
        <v>0</v>
      </c>
      <c r="EU189" s="0" t="n">
        <v>8</v>
      </c>
      <c r="EV189" s="0" t="n">
        <v>0</v>
      </c>
      <c r="EW189" s="0" t="n">
        <v>2</v>
      </c>
      <c r="EX189" s="0" t="n">
        <v>0</v>
      </c>
      <c r="EY189" s="0" t="n">
        <v>0</v>
      </c>
      <c r="EZ189" s="0" t="n">
        <v>0</v>
      </c>
      <c r="FA189" s="0" t="n">
        <v>0</v>
      </c>
      <c r="FB189" s="0" t="n">
        <v>1</v>
      </c>
      <c r="FC189" s="0" t="n">
        <v>1</v>
      </c>
      <c r="FD189" s="0" t="n">
        <v>0</v>
      </c>
      <c r="FE189" s="0" t="n">
        <v>0</v>
      </c>
      <c r="FF189" s="0" t="n">
        <v>0</v>
      </c>
      <c r="FG189" s="0" t="n">
        <v>9</v>
      </c>
      <c r="FH189" s="0" t="n">
        <v>0</v>
      </c>
      <c r="FI189" s="0" t="n">
        <v>1</v>
      </c>
      <c r="FJ189" s="0" t="n">
        <v>0</v>
      </c>
      <c r="FK189" s="0" t="n">
        <v>0</v>
      </c>
      <c r="FL189" s="0" t="n">
        <v>0</v>
      </c>
      <c r="FM189" s="0" t="n">
        <v>4</v>
      </c>
      <c r="FN189" s="0" t="n">
        <v>6</v>
      </c>
      <c r="FO189" s="0" t="n">
        <v>9</v>
      </c>
      <c r="FP189" s="0" t="n">
        <v>0</v>
      </c>
      <c r="FQ189" s="0" t="n">
        <v>0</v>
      </c>
      <c r="FR189" s="0" t="n">
        <v>3</v>
      </c>
      <c r="FS189" s="0" t="n">
        <v>1</v>
      </c>
      <c r="FT189" s="0" t="n">
        <v>0</v>
      </c>
      <c r="FU189" s="0" t="n">
        <v>3</v>
      </c>
      <c r="FV189" s="0" t="n">
        <v>1</v>
      </c>
      <c r="FW189" s="0" t="n">
        <v>0</v>
      </c>
      <c r="FX189" s="0" t="n">
        <v>0</v>
      </c>
      <c r="FY189" s="0" t="n">
        <v>0</v>
      </c>
      <c r="FZ189" s="0" t="n">
        <v>2</v>
      </c>
      <c r="GA189" s="0" t="n">
        <v>1</v>
      </c>
      <c r="GB189" s="0" t="n">
        <v>1</v>
      </c>
      <c r="GC189" s="0" t="n">
        <v>1</v>
      </c>
      <c r="GD189" s="0" t="n">
        <v>1</v>
      </c>
      <c r="GE189" s="0" t="n">
        <v>0</v>
      </c>
      <c r="GF189" s="0" t="n">
        <v>1</v>
      </c>
      <c r="GG189" s="0" t="n">
        <v>0</v>
      </c>
      <c r="GH189" s="0" t="n">
        <v>2</v>
      </c>
      <c r="GI189" s="0" t="n">
        <v>0</v>
      </c>
      <c r="GJ189" s="0" t="n">
        <v>0</v>
      </c>
      <c r="GK189" s="0" t="n">
        <v>0</v>
      </c>
      <c r="GL189" s="0" t="n">
        <v>1</v>
      </c>
      <c r="GM189" s="0" t="n">
        <v>0</v>
      </c>
      <c r="GN189" s="0" t="n">
        <v>0</v>
      </c>
      <c r="GO189" s="0" t="n">
        <v>1</v>
      </c>
      <c r="GP189" s="0" t="n">
        <v>0</v>
      </c>
      <c r="GQ189" s="0" t="n">
        <v>2</v>
      </c>
    </row>
    <row r="190" customFormat="false" ht="12" hidden="false" customHeight="false" outlineLevel="0" collapsed="false">
      <c r="A190" s="0" t="n">
        <v>0</v>
      </c>
      <c r="B190" s="0" t="n">
        <v>0</v>
      </c>
      <c r="C190" s="0" t="n">
        <v>0</v>
      </c>
      <c r="D190" s="0" t="n">
        <v>0</v>
      </c>
      <c r="E190" s="0" t="n">
        <v>0</v>
      </c>
      <c r="F190" s="0" t="n">
        <v>0</v>
      </c>
      <c r="G190" s="0" t="n">
        <v>0</v>
      </c>
      <c r="H190" s="0" t="n">
        <v>0</v>
      </c>
      <c r="I190" s="0" t="n">
        <v>0</v>
      </c>
      <c r="J190" s="0" t="n">
        <v>0</v>
      </c>
      <c r="K190" s="0" t="n">
        <v>0</v>
      </c>
      <c r="L190" s="0" t="n">
        <v>0</v>
      </c>
      <c r="M190" s="0" t="n">
        <v>0</v>
      </c>
      <c r="N190" s="0" t="n">
        <v>0</v>
      </c>
      <c r="O190" s="0" t="n">
        <v>0</v>
      </c>
      <c r="P190" s="0" t="n">
        <v>0</v>
      </c>
      <c r="Q190" s="0" t="n">
        <v>0</v>
      </c>
      <c r="R190" s="0" t="n">
        <v>0</v>
      </c>
      <c r="S190" s="0" t="n">
        <v>0</v>
      </c>
      <c r="T190" s="0" t="n">
        <v>0</v>
      </c>
      <c r="U190" s="0" t="n">
        <v>0</v>
      </c>
      <c r="V190" s="0" t="n">
        <v>0</v>
      </c>
      <c r="W190" s="0" t="n">
        <v>0</v>
      </c>
      <c r="X190" s="0" t="n">
        <v>0</v>
      </c>
      <c r="Y190" s="0" t="n">
        <v>0</v>
      </c>
      <c r="Z190" s="0" t="n">
        <v>0</v>
      </c>
      <c r="AA190" s="0" t="n">
        <v>0</v>
      </c>
      <c r="AB190" s="0" t="n">
        <v>0</v>
      </c>
      <c r="AC190" s="0" t="n">
        <v>0</v>
      </c>
      <c r="AD190" s="0" t="n">
        <v>0</v>
      </c>
      <c r="AE190" s="0" t="n">
        <v>0</v>
      </c>
      <c r="AF190" s="0" t="n">
        <v>0</v>
      </c>
      <c r="AG190" s="0" t="n">
        <v>0</v>
      </c>
      <c r="AH190" s="0" t="n">
        <v>0</v>
      </c>
      <c r="AI190" s="0" t="n">
        <v>0</v>
      </c>
      <c r="AJ190" s="0" t="n">
        <v>0</v>
      </c>
      <c r="AK190" s="0" t="n">
        <v>0</v>
      </c>
      <c r="AL190" s="0" t="n">
        <v>0</v>
      </c>
      <c r="AM190" s="0" t="n">
        <v>0</v>
      </c>
      <c r="AN190" s="0" t="n">
        <v>0</v>
      </c>
      <c r="AO190" s="0" t="n">
        <v>0</v>
      </c>
      <c r="AP190" s="0" t="n">
        <v>0</v>
      </c>
      <c r="AQ190" s="0" t="n">
        <v>0</v>
      </c>
      <c r="AR190" s="0" t="n">
        <v>0</v>
      </c>
      <c r="AS190" s="0" t="n">
        <v>0</v>
      </c>
      <c r="AT190" s="0" t="n">
        <v>0</v>
      </c>
      <c r="AU190" s="0" t="n">
        <v>0</v>
      </c>
      <c r="AV190" s="0" t="n">
        <v>0</v>
      </c>
      <c r="AW190" s="0" t="n">
        <v>0</v>
      </c>
      <c r="AX190" s="0" t="n">
        <v>1</v>
      </c>
      <c r="AY190" s="0" t="n">
        <v>0</v>
      </c>
      <c r="AZ190" s="0" t="n">
        <v>1</v>
      </c>
      <c r="BA190" s="0" t="n">
        <v>0</v>
      </c>
      <c r="BB190" s="0" t="n">
        <v>0</v>
      </c>
      <c r="BC190" s="0" t="n">
        <v>0</v>
      </c>
      <c r="BD190" s="0" t="n">
        <v>1</v>
      </c>
      <c r="BE190" s="0" t="n">
        <v>1</v>
      </c>
      <c r="BF190" s="0" t="n">
        <v>0</v>
      </c>
      <c r="BG190" s="0" t="n">
        <v>0</v>
      </c>
      <c r="BH190" s="0" t="n">
        <v>0</v>
      </c>
      <c r="BI190" s="0" t="n">
        <v>0</v>
      </c>
      <c r="BJ190" s="0" t="n">
        <v>0</v>
      </c>
      <c r="BK190" s="0" t="n">
        <v>0</v>
      </c>
      <c r="BL190" s="0" t="n">
        <v>0</v>
      </c>
      <c r="BM190" s="0" t="n">
        <v>0</v>
      </c>
      <c r="BN190" s="0" t="n">
        <v>0</v>
      </c>
      <c r="BO190" s="0" t="n">
        <v>0</v>
      </c>
      <c r="BP190" s="0" t="n">
        <v>0</v>
      </c>
      <c r="BQ190" s="0" t="n">
        <v>0</v>
      </c>
      <c r="BR190" s="0" t="n">
        <v>1</v>
      </c>
      <c r="BS190" s="0" t="n">
        <v>0</v>
      </c>
      <c r="BT190" s="0" t="n">
        <v>2</v>
      </c>
      <c r="BU190" s="0" t="n">
        <v>0</v>
      </c>
      <c r="BV190" s="0" t="n">
        <v>3</v>
      </c>
      <c r="BW190" s="0" t="n">
        <v>1</v>
      </c>
      <c r="BX190" s="0" t="n">
        <v>0</v>
      </c>
      <c r="BY190" s="0" t="n">
        <v>0</v>
      </c>
      <c r="BZ190" s="0" t="n">
        <v>0</v>
      </c>
      <c r="CA190" s="0" t="n">
        <v>0</v>
      </c>
      <c r="CB190" s="0" t="n">
        <v>0</v>
      </c>
      <c r="CC190" s="0" t="n">
        <v>0</v>
      </c>
      <c r="CD190" s="0" t="n">
        <v>0</v>
      </c>
      <c r="CE190" s="0" t="n">
        <v>0</v>
      </c>
      <c r="CF190" s="0" t="n">
        <v>0</v>
      </c>
      <c r="CG190" s="0" t="n">
        <v>0</v>
      </c>
      <c r="CH190" s="0" t="n">
        <v>0</v>
      </c>
      <c r="CI190" s="0" t="n">
        <v>0</v>
      </c>
      <c r="CJ190" s="0" t="n">
        <v>0</v>
      </c>
      <c r="CK190" s="0" t="n">
        <v>0</v>
      </c>
      <c r="CL190" s="0" t="n">
        <v>3</v>
      </c>
      <c r="CM190" s="0" t="n">
        <v>7</v>
      </c>
      <c r="CN190" s="0" t="n">
        <v>7</v>
      </c>
      <c r="CO190" s="0" t="n">
        <v>3</v>
      </c>
      <c r="CP190" s="0" t="n">
        <v>0</v>
      </c>
      <c r="CQ190" s="0" t="n">
        <v>0</v>
      </c>
      <c r="CR190" s="0" t="n">
        <v>0</v>
      </c>
      <c r="CS190" s="0" t="n">
        <v>0</v>
      </c>
      <c r="CT190" s="0" t="n">
        <v>0</v>
      </c>
      <c r="CU190" s="0" t="n">
        <v>1</v>
      </c>
      <c r="CV190" s="0" t="n">
        <v>0</v>
      </c>
      <c r="CW190" s="0" t="n">
        <v>0</v>
      </c>
      <c r="CX190" s="0" t="n">
        <v>0</v>
      </c>
      <c r="CY190" s="0" t="n">
        <v>0</v>
      </c>
      <c r="CZ190" s="0" t="n">
        <v>0</v>
      </c>
      <c r="DA190" s="0" t="n">
        <v>0</v>
      </c>
      <c r="DB190" s="0" t="n">
        <v>0</v>
      </c>
      <c r="DC190" s="0" t="n">
        <v>0</v>
      </c>
      <c r="DD190" s="0" t="n">
        <v>0</v>
      </c>
      <c r="DE190" s="0" t="n">
        <v>1</v>
      </c>
      <c r="DF190" s="0" t="n">
        <v>0</v>
      </c>
      <c r="DG190" s="0" t="n">
        <v>0</v>
      </c>
      <c r="DH190" s="0" t="n">
        <v>0</v>
      </c>
      <c r="DI190" s="0" t="n">
        <v>0</v>
      </c>
      <c r="DJ190" s="0" t="n">
        <v>0</v>
      </c>
      <c r="DK190" s="0" t="n">
        <v>0</v>
      </c>
      <c r="DL190" s="0" t="n">
        <v>0</v>
      </c>
      <c r="DM190" s="0" t="n">
        <v>0</v>
      </c>
      <c r="DN190" s="0" t="n">
        <v>0</v>
      </c>
      <c r="DO190" s="0" t="n">
        <v>0</v>
      </c>
      <c r="DP190" s="0" t="n">
        <v>0</v>
      </c>
      <c r="DQ190" s="0" t="n">
        <v>0</v>
      </c>
      <c r="DR190" s="0" t="n">
        <v>0</v>
      </c>
      <c r="DS190" s="0" t="n">
        <v>0</v>
      </c>
      <c r="DT190" s="0" t="n">
        <v>0</v>
      </c>
      <c r="DU190" s="0" t="n">
        <v>0</v>
      </c>
      <c r="DV190" s="0" t="n">
        <v>4</v>
      </c>
      <c r="DW190" s="0" t="n">
        <v>0</v>
      </c>
      <c r="DX190" s="0" t="n">
        <v>0</v>
      </c>
      <c r="DY190" s="0" t="n">
        <v>0</v>
      </c>
      <c r="DZ190" s="0" t="n">
        <v>0</v>
      </c>
      <c r="EA190" s="0" t="n">
        <v>0</v>
      </c>
      <c r="EB190" s="0" t="n">
        <v>0</v>
      </c>
      <c r="EC190" s="0" t="n">
        <v>0</v>
      </c>
      <c r="ED190" s="0" t="n">
        <v>0</v>
      </c>
      <c r="EE190" s="0" t="n">
        <v>0</v>
      </c>
      <c r="EF190" s="0" t="n">
        <v>0</v>
      </c>
      <c r="EG190" s="0" t="n">
        <v>1</v>
      </c>
      <c r="EH190" s="0" t="n">
        <v>0</v>
      </c>
      <c r="EI190" s="0" t="n">
        <v>0</v>
      </c>
      <c r="EJ190" s="0" t="n">
        <v>0</v>
      </c>
      <c r="EK190" s="0" t="n">
        <v>0</v>
      </c>
      <c r="EL190" s="0" t="n">
        <v>0</v>
      </c>
      <c r="EM190" s="0" t="n">
        <v>8</v>
      </c>
      <c r="EN190" s="0" t="n">
        <v>0</v>
      </c>
      <c r="EO190" s="0" t="n">
        <v>0</v>
      </c>
      <c r="EP190" s="0" t="n">
        <v>0</v>
      </c>
      <c r="EQ190" s="0" t="n">
        <v>0</v>
      </c>
      <c r="ER190" s="0" t="n">
        <v>0</v>
      </c>
      <c r="ES190" s="0" t="n">
        <v>0</v>
      </c>
      <c r="ET190" s="0" t="n">
        <v>0</v>
      </c>
      <c r="EU190" s="0" t="n">
        <v>0</v>
      </c>
      <c r="EV190" s="0" t="n">
        <v>0</v>
      </c>
      <c r="EW190" s="0" t="n">
        <v>1</v>
      </c>
      <c r="EX190" s="0" t="n">
        <v>0</v>
      </c>
      <c r="EY190" s="0" t="n">
        <v>0</v>
      </c>
      <c r="EZ190" s="0" t="n">
        <v>0</v>
      </c>
      <c r="FA190" s="0" t="n">
        <v>0</v>
      </c>
      <c r="FB190" s="0" t="n">
        <v>0</v>
      </c>
      <c r="FC190" s="0" t="n">
        <v>0</v>
      </c>
      <c r="FD190" s="0" t="n">
        <v>0</v>
      </c>
      <c r="FE190" s="0" t="n">
        <v>0</v>
      </c>
      <c r="FF190" s="0" t="n">
        <v>0</v>
      </c>
      <c r="FG190" s="0" t="n">
        <v>3</v>
      </c>
      <c r="FH190" s="0" t="n">
        <v>0</v>
      </c>
      <c r="FI190" s="0" t="n">
        <v>1</v>
      </c>
      <c r="FJ190" s="0" t="n">
        <v>0</v>
      </c>
      <c r="FK190" s="0" t="n">
        <v>0</v>
      </c>
      <c r="FL190" s="0" t="n">
        <v>0</v>
      </c>
      <c r="FM190" s="0" t="n">
        <v>1</v>
      </c>
      <c r="FN190" s="0" t="n">
        <v>2</v>
      </c>
      <c r="FO190" s="0" t="n">
        <v>0</v>
      </c>
      <c r="FP190" s="0" t="n">
        <v>0</v>
      </c>
      <c r="FQ190" s="0" t="n">
        <v>0</v>
      </c>
      <c r="FR190" s="0" t="n">
        <v>0</v>
      </c>
      <c r="FS190" s="0" t="n">
        <v>1</v>
      </c>
      <c r="FT190" s="0" t="n">
        <v>0</v>
      </c>
      <c r="FU190" s="0" t="n">
        <v>0</v>
      </c>
      <c r="FV190" s="0" t="n">
        <v>0</v>
      </c>
      <c r="FW190" s="0" t="n">
        <v>0</v>
      </c>
      <c r="FX190" s="0" t="n">
        <v>0</v>
      </c>
      <c r="FY190" s="0" t="n">
        <v>0</v>
      </c>
      <c r="FZ190" s="0" t="n">
        <v>2</v>
      </c>
      <c r="GA190" s="0" t="n">
        <v>0</v>
      </c>
      <c r="GB190" s="0" t="n">
        <v>0</v>
      </c>
      <c r="GC190" s="0" t="n">
        <v>0</v>
      </c>
      <c r="GD190" s="0" t="n">
        <v>0</v>
      </c>
      <c r="GE190" s="0" t="n">
        <v>0</v>
      </c>
      <c r="GF190" s="0" t="n">
        <v>0</v>
      </c>
      <c r="GG190" s="0" t="n">
        <v>0</v>
      </c>
      <c r="GH190" s="0" t="n">
        <v>0</v>
      </c>
      <c r="GI190" s="0" t="n">
        <v>0</v>
      </c>
      <c r="GJ190" s="0" t="n">
        <v>0</v>
      </c>
      <c r="GK190" s="0" t="n">
        <v>0</v>
      </c>
      <c r="GL190" s="0" t="n">
        <v>0</v>
      </c>
      <c r="GM190" s="0" t="n">
        <v>0</v>
      </c>
      <c r="GN190" s="0" t="n">
        <v>0</v>
      </c>
      <c r="GO190" s="0" t="n">
        <v>0</v>
      </c>
      <c r="GP190" s="0" t="n">
        <v>0</v>
      </c>
      <c r="GQ190" s="0" t="n">
        <v>0</v>
      </c>
    </row>
    <row r="191" customFormat="false" ht="12" hidden="false" customHeight="false" outlineLevel="0" collapsed="false">
      <c r="A191" s="0" t="n">
        <v>0</v>
      </c>
      <c r="B191" s="0" t="n">
        <v>0</v>
      </c>
      <c r="C191" s="0" t="n">
        <v>0</v>
      </c>
      <c r="D191" s="0" t="n">
        <v>0</v>
      </c>
      <c r="E191" s="0" t="n">
        <v>0</v>
      </c>
      <c r="F191" s="0" t="n">
        <v>1</v>
      </c>
      <c r="G191" s="0" t="n">
        <v>1</v>
      </c>
      <c r="H191" s="0" t="n">
        <v>0</v>
      </c>
      <c r="I191" s="0" t="n">
        <v>0</v>
      </c>
      <c r="J191" s="0" t="n">
        <v>0</v>
      </c>
      <c r="K191" s="0" t="n">
        <v>0</v>
      </c>
      <c r="L191" s="0" t="n">
        <v>0</v>
      </c>
      <c r="M191" s="0" t="n">
        <v>0</v>
      </c>
      <c r="N191" s="0" t="n">
        <v>1</v>
      </c>
      <c r="O191" s="0" t="n">
        <v>1</v>
      </c>
      <c r="P191" s="0" t="n">
        <v>0</v>
      </c>
      <c r="Q191" s="0" t="n">
        <v>0</v>
      </c>
      <c r="R191" s="0" t="n">
        <v>0</v>
      </c>
      <c r="S191" s="0" t="n">
        <v>0</v>
      </c>
      <c r="T191" s="0" t="n">
        <v>0</v>
      </c>
      <c r="U191" s="0" t="n">
        <v>0</v>
      </c>
      <c r="V191" s="0" t="n">
        <v>0</v>
      </c>
      <c r="W191" s="0" t="n">
        <v>0</v>
      </c>
      <c r="X191" s="0" t="n">
        <v>0</v>
      </c>
      <c r="Y191" s="0" t="n">
        <v>0</v>
      </c>
      <c r="Z191" s="0" t="n">
        <v>1</v>
      </c>
      <c r="AA191" s="0" t="n">
        <v>0</v>
      </c>
      <c r="AB191" s="0" t="n">
        <v>0</v>
      </c>
      <c r="AC191" s="0" t="n">
        <v>0</v>
      </c>
      <c r="AD191" s="0" t="n">
        <v>0</v>
      </c>
      <c r="AE191" s="0" t="n">
        <v>0</v>
      </c>
      <c r="AF191" s="0" t="n">
        <v>0</v>
      </c>
      <c r="AG191" s="0" t="n">
        <v>0</v>
      </c>
      <c r="AH191" s="0" t="n">
        <v>1</v>
      </c>
      <c r="AI191" s="0" t="n">
        <v>0</v>
      </c>
      <c r="AJ191" s="0" t="n">
        <v>0</v>
      </c>
      <c r="AK191" s="0" t="n">
        <v>1</v>
      </c>
      <c r="AL191" s="0" t="n">
        <v>1</v>
      </c>
      <c r="AM191" s="0" t="n">
        <v>2</v>
      </c>
      <c r="AN191" s="0" t="n">
        <v>2</v>
      </c>
      <c r="AO191" s="0" t="n">
        <v>0</v>
      </c>
      <c r="AP191" s="0" t="n">
        <v>0</v>
      </c>
      <c r="AQ191" s="0" t="n">
        <v>0</v>
      </c>
      <c r="AR191" s="0" t="n">
        <v>0</v>
      </c>
      <c r="AS191" s="0" t="n">
        <v>0</v>
      </c>
      <c r="AT191" s="0" t="n">
        <v>0</v>
      </c>
      <c r="AU191" s="0" t="n">
        <v>1</v>
      </c>
      <c r="AV191" s="0" t="n">
        <v>0</v>
      </c>
      <c r="AW191" s="0" t="n">
        <v>0</v>
      </c>
      <c r="AX191" s="0" t="n">
        <v>0</v>
      </c>
      <c r="AY191" s="0" t="n">
        <v>0</v>
      </c>
      <c r="AZ191" s="0" t="n">
        <v>2</v>
      </c>
      <c r="BA191" s="0" t="n">
        <v>0</v>
      </c>
      <c r="BB191" s="0" t="n">
        <v>0</v>
      </c>
      <c r="BC191" s="0" t="n">
        <v>0</v>
      </c>
      <c r="BD191" s="0" t="n">
        <v>3</v>
      </c>
      <c r="BE191" s="0" t="n">
        <v>1</v>
      </c>
      <c r="BF191" s="0" t="n">
        <v>1</v>
      </c>
      <c r="BG191" s="0" t="n">
        <v>0</v>
      </c>
      <c r="BH191" s="0" t="n">
        <v>2</v>
      </c>
      <c r="BI191" s="0" t="n">
        <v>1</v>
      </c>
      <c r="BJ191" s="0" t="n">
        <v>0</v>
      </c>
      <c r="BK191" s="0" t="n">
        <v>2</v>
      </c>
      <c r="BL191" s="0" t="n">
        <v>0</v>
      </c>
      <c r="BM191" s="0" t="n">
        <v>0</v>
      </c>
      <c r="BN191" s="0" t="n">
        <v>2</v>
      </c>
      <c r="BO191" s="0" t="n">
        <v>1</v>
      </c>
      <c r="BP191" s="0" t="n">
        <v>2</v>
      </c>
      <c r="BQ191" s="0" t="n">
        <v>1</v>
      </c>
      <c r="BR191" s="0" t="n">
        <v>2</v>
      </c>
      <c r="BS191" s="0" t="n">
        <v>3</v>
      </c>
      <c r="BT191" s="0" t="n">
        <v>2</v>
      </c>
      <c r="BU191" s="0" t="n">
        <v>0</v>
      </c>
      <c r="BV191" s="0" t="n">
        <v>6</v>
      </c>
      <c r="BW191" s="0" t="n">
        <v>0</v>
      </c>
      <c r="BX191" s="0" t="n">
        <v>2</v>
      </c>
      <c r="BY191" s="0" t="n">
        <v>0</v>
      </c>
      <c r="BZ191" s="0" t="n">
        <v>1</v>
      </c>
      <c r="CA191" s="0" t="n">
        <v>0</v>
      </c>
      <c r="CB191" s="0" t="n">
        <v>5</v>
      </c>
      <c r="CC191" s="0" t="n">
        <v>0</v>
      </c>
      <c r="CD191" s="0" t="n">
        <v>4</v>
      </c>
      <c r="CE191" s="0" t="n">
        <v>1</v>
      </c>
      <c r="CF191" s="0" t="n">
        <v>1</v>
      </c>
      <c r="CG191" s="0" t="n">
        <v>0</v>
      </c>
      <c r="CH191" s="0" t="n">
        <v>2</v>
      </c>
      <c r="CI191" s="0" t="n">
        <v>0</v>
      </c>
      <c r="CJ191" s="0" t="n">
        <v>0</v>
      </c>
      <c r="CK191" s="0" t="n">
        <v>2</v>
      </c>
      <c r="CL191" s="0" t="n">
        <v>0</v>
      </c>
      <c r="CM191" s="0" t="n">
        <v>4</v>
      </c>
      <c r="CN191" s="0" t="n">
        <v>5</v>
      </c>
      <c r="CO191" s="0" t="n">
        <v>2</v>
      </c>
      <c r="CP191" s="0" t="n">
        <v>1</v>
      </c>
      <c r="CQ191" s="0" t="n">
        <v>0</v>
      </c>
      <c r="CR191" s="0" t="n">
        <v>1</v>
      </c>
      <c r="CS191" s="0" t="n">
        <v>0</v>
      </c>
      <c r="CT191" s="0" t="n">
        <v>0</v>
      </c>
      <c r="CU191" s="0" t="n">
        <v>1</v>
      </c>
      <c r="CV191" s="0" t="n">
        <v>0</v>
      </c>
      <c r="CW191" s="0" t="n">
        <v>0</v>
      </c>
      <c r="CX191" s="0" t="n">
        <v>0</v>
      </c>
      <c r="CY191" s="0" t="n">
        <v>2</v>
      </c>
      <c r="CZ191" s="0" t="n">
        <v>0</v>
      </c>
      <c r="DA191" s="0" t="n">
        <v>2</v>
      </c>
      <c r="DB191" s="0" t="n">
        <v>1</v>
      </c>
      <c r="DC191" s="0" t="n">
        <v>0</v>
      </c>
      <c r="DD191" s="0" t="n">
        <v>0</v>
      </c>
      <c r="DE191" s="0" t="n">
        <v>4</v>
      </c>
      <c r="DF191" s="0" t="n">
        <v>0</v>
      </c>
      <c r="DG191" s="0" t="n">
        <v>0</v>
      </c>
      <c r="DH191" s="0" t="n">
        <v>0</v>
      </c>
      <c r="DI191" s="0" t="n">
        <v>0</v>
      </c>
      <c r="DJ191" s="0" t="n">
        <v>1</v>
      </c>
      <c r="DK191" s="0" t="n">
        <v>0</v>
      </c>
      <c r="DL191" s="0" t="n">
        <v>2</v>
      </c>
      <c r="DM191" s="0" t="n">
        <v>0</v>
      </c>
      <c r="DN191" s="0" t="n">
        <v>0</v>
      </c>
      <c r="DO191" s="0" t="n">
        <v>1</v>
      </c>
      <c r="DP191" s="0" t="n">
        <v>0</v>
      </c>
      <c r="DQ191" s="0" t="n">
        <v>0</v>
      </c>
      <c r="DR191" s="0" t="n">
        <v>0</v>
      </c>
      <c r="DS191" s="0" t="n">
        <v>0</v>
      </c>
      <c r="DT191" s="0" t="n">
        <v>0</v>
      </c>
      <c r="DU191" s="0" t="n">
        <v>0</v>
      </c>
      <c r="DV191" s="0" t="n">
        <v>4</v>
      </c>
      <c r="DW191" s="0" t="n">
        <v>1</v>
      </c>
      <c r="DX191" s="0" t="n">
        <v>9</v>
      </c>
      <c r="DY191" s="0" t="n">
        <v>0</v>
      </c>
      <c r="DZ191" s="0" t="n">
        <v>0</v>
      </c>
      <c r="EA191" s="0" t="n">
        <v>0</v>
      </c>
      <c r="EB191" s="0" t="n">
        <v>1</v>
      </c>
      <c r="EC191" s="0" t="n">
        <v>0</v>
      </c>
      <c r="ED191" s="0" t="n">
        <v>0</v>
      </c>
      <c r="EE191" s="0" t="n">
        <v>0</v>
      </c>
      <c r="EF191" s="0" t="n">
        <v>1</v>
      </c>
      <c r="EG191" s="0" t="n">
        <v>4</v>
      </c>
      <c r="EH191" s="0" t="n">
        <v>0</v>
      </c>
      <c r="EI191" s="0" t="n">
        <v>1</v>
      </c>
      <c r="EJ191" s="0" t="n">
        <v>0</v>
      </c>
      <c r="EK191" s="0" t="n">
        <v>0</v>
      </c>
      <c r="EL191" s="0" t="n">
        <v>1</v>
      </c>
      <c r="EM191" s="0" t="n">
        <v>8</v>
      </c>
      <c r="EN191" s="0" t="n">
        <v>0</v>
      </c>
      <c r="EO191" s="0" t="n">
        <v>0</v>
      </c>
      <c r="EP191" s="0" t="n">
        <v>1</v>
      </c>
      <c r="EQ191" s="0" t="n">
        <v>0</v>
      </c>
      <c r="ER191" s="0" t="n">
        <v>0</v>
      </c>
      <c r="ES191" s="0" t="n">
        <v>0</v>
      </c>
      <c r="ET191" s="0" t="n">
        <v>0</v>
      </c>
      <c r="EU191" s="0" t="n">
        <v>8</v>
      </c>
      <c r="EV191" s="0" t="n">
        <v>0</v>
      </c>
      <c r="EW191" s="0" t="n">
        <v>2</v>
      </c>
      <c r="EX191" s="0" t="n">
        <v>1</v>
      </c>
      <c r="EY191" s="0" t="n">
        <v>0</v>
      </c>
      <c r="EZ191" s="0" t="n">
        <v>0</v>
      </c>
      <c r="FA191" s="0" t="n">
        <v>1</v>
      </c>
      <c r="FB191" s="0" t="n">
        <v>3</v>
      </c>
      <c r="FC191" s="0" t="n">
        <v>2</v>
      </c>
      <c r="FD191" s="0" t="n">
        <v>2</v>
      </c>
      <c r="FE191" s="0" t="n">
        <v>0</v>
      </c>
      <c r="FF191" s="0" t="n">
        <v>0</v>
      </c>
      <c r="FG191" s="0" t="n">
        <v>0</v>
      </c>
      <c r="FH191" s="0" t="n">
        <v>1</v>
      </c>
      <c r="FI191" s="0" t="n">
        <v>2</v>
      </c>
      <c r="FJ191" s="0" t="n">
        <v>0</v>
      </c>
      <c r="FK191" s="0" t="n">
        <v>0</v>
      </c>
      <c r="FL191" s="0" t="n">
        <v>0</v>
      </c>
      <c r="FM191" s="0" t="n">
        <v>2</v>
      </c>
      <c r="FN191" s="0" t="n">
        <v>6</v>
      </c>
      <c r="FO191" s="0" t="n">
        <v>0</v>
      </c>
      <c r="FP191" s="0" t="n">
        <v>0</v>
      </c>
      <c r="FQ191" s="0" t="n">
        <v>0</v>
      </c>
      <c r="FR191" s="0" t="n">
        <v>2</v>
      </c>
      <c r="FS191" s="0" t="n">
        <v>0</v>
      </c>
      <c r="FT191" s="0" t="n">
        <v>1</v>
      </c>
      <c r="FU191" s="0" t="n">
        <v>0</v>
      </c>
      <c r="FV191" s="0" t="n">
        <v>1</v>
      </c>
      <c r="FW191" s="0" t="n">
        <v>0</v>
      </c>
      <c r="FX191" s="0" t="n">
        <v>1</v>
      </c>
      <c r="FY191" s="0" t="n">
        <v>0</v>
      </c>
      <c r="FZ191" s="0" t="n">
        <v>0</v>
      </c>
      <c r="GA191" s="0" t="n">
        <v>0</v>
      </c>
      <c r="GB191" s="0" t="n">
        <v>0</v>
      </c>
      <c r="GC191" s="0" t="n">
        <v>3</v>
      </c>
      <c r="GD191" s="0" t="n">
        <v>1</v>
      </c>
      <c r="GE191" s="0" t="n">
        <v>0</v>
      </c>
      <c r="GF191" s="0" t="n">
        <v>1</v>
      </c>
      <c r="GG191" s="0" t="n">
        <v>0</v>
      </c>
      <c r="GH191" s="0" t="n">
        <v>2</v>
      </c>
      <c r="GI191" s="0" t="n">
        <v>5</v>
      </c>
      <c r="GJ191" s="0" t="n">
        <v>1</v>
      </c>
      <c r="GK191" s="0" t="n">
        <v>0</v>
      </c>
      <c r="GL191" s="0" t="n">
        <v>1</v>
      </c>
      <c r="GM191" s="0" t="n">
        <v>2</v>
      </c>
      <c r="GN191" s="0" t="n">
        <v>0</v>
      </c>
      <c r="GO191" s="0" t="n">
        <v>3</v>
      </c>
      <c r="GP191" s="0" t="n">
        <v>1</v>
      </c>
      <c r="GQ191" s="0" t="n">
        <v>0</v>
      </c>
    </row>
    <row r="192" customFormat="false" ht="12" hidden="false" customHeight="false" outlineLevel="0" collapsed="false">
      <c r="A192" s="0" t="n">
        <v>0</v>
      </c>
      <c r="B192" s="0" t="n">
        <v>0</v>
      </c>
      <c r="C192" s="0" t="n">
        <v>0</v>
      </c>
      <c r="D192" s="0" t="n">
        <v>0</v>
      </c>
      <c r="E192" s="0" t="n">
        <v>0</v>
      </c>
      <c r="F192" s="0" t="n">
        <v>1</v>
      </c>
      <c r="G192" s="0" t="n">
        <v>0</v>
      </c>
      <c r="H192" s="0" t="n">
        <v>0</v>
      </c>
      <c r="I192" s="0" t="n">
        <v>0</v>
      </c>
      <c r="J192" s="0" t="n">
        <v>0</v>
      </c>
      <c r="K192" s="0" t="n">
        <v>1</v>
      </c>
      <c r="L192" s="0" t="n">
        <v>0</v>
      </c>
      <c r="M192" s="0" t="n">
        <v>0</v>
      </c>
      <c r="N192" s="0" t="n">
        <v>1</v>
      </c>
      <c r="O192" s="0" t="n">
        <v>0</v>
      </c>
      <c r="P192" s="0" t="n">
        <v>0</v>
      </c>
      <c r="Q192" s="0" t="n">
        <v>0</v>
      </c>
      <c r="R192" s="0" t="n">
        <v>3</v>
      </c>
      <c r="S192" s="0" t="n">
        <v>2</v>
      </c>
      <c r="T192" s="0" t="n">
        <v>0</v>
      </c>
      <c r="U192" s="0" t="n">
        <v>0</v>
      </c>
      <c r="V192" s="0" t="n">
        <v>0</v>
      </c>
      <c r="W192" s="0" t="n">
        <v>0</v>
      </c>
      <c r="X192" s="0" t="n">
        <v>0</v>
      </c>
      <c r="Y192" s="0" t="n">
        <v>0</v>
      </c>
      <c r="Z192" s="0" t="n">
        <v>0</v>
      </c>
      <c r="AA192" s="0" t="n">
        <v>2</v>
      </c>
      <c r="AB192" s="0" t="n">
        <v>0</v>
      </c>
      <c r="AC192" s="0" t="n">
        <v>0</v>
      </c>
      <c r="AD192" s="0" t="n">
        <v>0</v>
      </c>
      <c r="AE192" s="0" t="n">
        <v>0</v>
      </c>
      <c r="AF192" s="0" t="n">
        <v>0</v>
      </c>
      <c r="AG192" s="0" t="n">
        <v>0</v>
      </c>
      <c r="AH192" s="0" t="n">
        <v>1</v>
      </c>
      <c r="AI192" s="0" t="n">
        <v>2</v>
      </c>
      <c r="AJ192" s="0" t="n">
        <v>0</v>
      </c>
      <c r="AK192" s="0" t="n">
        <v>0</v>
      </c>
      <c r="AL192" s="0" t="n">
        <v>1</v>
      </c>
      <c r="AM192" s="0" t="n">
        <v>3</v>
      </c>
      <c r="AN192" s="0" t="n">
        <v>1</v>
      </c>
      <c r="AO192" s="0" t="n">
        <v>0</v>
      </c>
      <c r="AP192" s="0" t="n">
        <v>0</v>
      </c>
      <c r="AQ192" s="0" t="n">
        <v>0</v>
      </c>
      <c r="AR192" s="0" t="n">
        <v>0</v>
      </c>
      <c r="AS192" s="0" t="n">
        <v>0</v>
      </c>
      <c r="AT192" s="0" t="n">
        <v>2</v>
      </c>
      <c r="AU192" s="0" t="n">
        <v>0</v>
      </c>
      <c r="AV192" s="0" t="n">
        <v>0</v>
      </c>
      <c r="AW192" s="0" t="n">
        <v>0</v>
      </c>
      <c r="AX192" s="0" t="n">
        <v>0</v>
      </c>
      <c r="AY192" s="0" t="n">
        <v>0</v>
      </c>
      <c r="AZ192" s="0" t="n">
        <v>0</v>
      </c>
      <c r="BA192" s="0" t="n">
        <v>0</v>
      </c>
      <c r="BB192" s="0" t="n">
        <v>0</v>
      </c>
      <c r="BC192" s="0" t="n">
        <v>0</v>
      </c>
      <c r="BD192" s="0" t="n">
        <v>1</v>
      </c>
      <c r="BE192" s="0" t="n">
        <v>0</v>
      </c>
      <c r="BF192" s="0" t="n">
        <v>0</v>
      </c>
      <c r="BG192" s="0" t="n">
        <v>0</v>
      </c>
      <c r="BH192" s="0" t="n">
        <v>1</v>
      </c>
      <c r="BI192" s="0" t="n">
        <v>1</v>
      </c>
      <c r="BJ192" s="0" t="n">
        <v>0</v>
      </c>
      <c r="BK192" s="0" t="n">
        <v>0</v>
      </c>
      <c r="BL192" s="0" t="n">
        <v>0</v>
      </c>
      <c r="BM192" s="0" t="n">
        <v>0</v>
      </c>
      <c r="BN192" s="0" t="n">
        <v>0</v>
      </c>
      <c r="BO192" s="0" t="n">
        <v>0</v>
      </c>
      <c r="BP192" s="0" t="n">
        <v>1</v>
      </c>
      <c r="BQ192" s="0" t="n">
        <v>2</v>
      </c>
      <c r="BR192" s="0" t="n">
        <v>0</v>
      </c>
      <c r="BS192" s="0" t="n">
        <v>1</v>
      </c>
      <c r="BT192" s="0" t="n">
        <v>0</v>
      </c>
      <c r="BU192" s="0" t="n">
        <v>0</v>
      </c>
      <c r="BV192" s="0" t="n">
        <v>0</v>
      </c>
      <c r="BW192" s="0" t="n">
        <v>0</v>
      </c>
      <c r="BX192" s="0" t="n">
        <v>0</v>
      </c>
      <c r="BY192" s="0" t="n">
        <v>0</v>
      </c>
      <c r="BZ192" s="0" t="n">
        <v>2</v>
      </c>
      <c r="CA192" s="0" t="n">
        <v>0</v>
      </c>
      <c r="CB192" s="0" t="n">
        <v>1</v>
      </c>
      <c r="CC192" s="0" t="n">
        <v>0</v>
      </c>
      <c r="CD192" s="0" t="n">
        <v>0</v>
      </c>
      <c r="CE192" s="0" t="n">
        <v>1</v>
      </c>
      <c r="CF192" s="0" t="n">
        <v>0</v>
      </c>
      <c r="CG192" s="0" t="n">
        <v>0</v>
      </c>
      <c r="CH192" s="0" t="n">
        <v>0</v>
      </c>
      <c r="CI192" s="0" t="n">
        <v>0</v>
      </c>
      <c r="CJ192" s="0" t="n">
        <v>0</v>
      </c>
      <c r="CK192" s="0" t="n">
        <v>2</v>
      </c>
      <c r="CL192" s="0" t="n">
        <v>4</v>
      </c>
      <c r="CM192" s="0" t="n">
        <v>3</v>
      </c>
      <c r="CN192" s="0" t="n">
        <v>5</v>
      </c>
      <c r="CO192" s="0" t="n">
        <v>3</v>
      </c>
      <c r="CP192" s="0" t="n">
        <v>1</v>
      </c>
      <c r="CQ192" s="0" t="n">
        <v>0</v>
      </c>
      <c r="CR192" s="0" t="n">
        <v>0</v>
      </c>
      <c r="CS192" s="0" t="n">
        <v>0</v>
      </c>
      <c r="CT192" s="0" t="n">
        <v>0</v>
      </c>
      <c r="CU192" s="0" t="n">
        <v>1</v>
      </c>
      <c r="CV192" s="0" t="n">
        <v>0</v>
      </c>
      <c r="CW192" s="0" t="n">
        <v>0</v>
      </c>
      <c r="CX192" s="0" t="n">
        <v>0</v>
      </c>
      <c r="CY192" s="0" t="n">
        <v>5</v>
      </c>
      <c r="CZ192" s="0" t="n">
        <v>0</v>
      </c>
      <c r="DA192" s="0" t="n">
        <v>1</v>
      </c>
      <c r="DB192" s="0" t="n">
        <v>0</v>
      </c>
      <c r="DC192" s="0" t="n">
        <v>0</v>
      </c>
      <c r="DD192" s="0" t="n">
        <v>0</v>
      </c>
      <c r="DE192" s="0" t="n">
        <v>6</v>
      </c>
      <c r="DF192" s="0" t="n">
        <v>0</v>
      </c>
      <c r="DG192" s="0" t="n">
        <v>0</v>
      </c>
      <c r="DH192" s="0" t="n">
        <v>0</v>
      </c>
      <c r="DI192" s="0" t="n">
        <v>0</v>
      </c>
      <c r="DJ192" s="0" t="n">
        <v>0</v>
      </c>
      <c r="DK192" s="0" t="n">
        <v>0</v>
      </c>
      <c r="DL192" s="0" t="n">
        <v>1</v>
      </c>
      <c r="DM192" s="0" t="n">
        <v>0</v>
      </c>
      <c r="DN192" s="0" t="n">
        <v>0</v>
      </c>
      <c r="DO192" s="0" t="n">
        <v>0</v>
      </c>
      <c r="DP192" s="0" t="n">
        <v>0</v>
      </c>
      <c r="DQ192" s="0" t="n">
        <v>0</v>
      </c>
      <c r="DR192" s="0" t="n">
        <v>0</v>
      </c>
      <c r="DS192" s="0" t="n">
        <v>0</v>
      </c>
      <c r="DT192" s="0" t="n">
        <v>0</v>
      </c>
      <c r="DU192" s="0" t="n">
        <v>0</v>
      </c>
      <c r="DV192" s="0" t="n">
        <v>7</v>
      </c>
      <c r="DW192" s="0" t="n">
        <v>0</v>
      </c>
      <c r="DX192" s="0" t="n">
        <v>0</v>
      </c>
      <c r="DY192" s="0" t="n">
        <v>0</v>
      </c>
      <c r="DZ192" s="0" t="n">
        <v>0</v>
      </c>
      <c r="EA192" s="0" t="n">
        <v>0</v>
      </c>
      <c r="EB192" s="0" t="n">
        <v>2</v>
      </c>
      <c r="EC192" s="0" t="n">
        <v>0</v>
      </c>
      <c r="ED192" s="0" t="n">
        <v>0</v>
      </c>
      <c r="EE192" s="0" t="n">
        <v>0</v>
      </c>
      <c r="EF192" s="0" t="n">
        <v>0</v>
      </c>
      <c r="EG192" s="0" t="n">
        <v>0</v>
      </c>
      <c r="EH192" s="0" t="n">
        <v>0</v>
      </c>
      <c r="EI192" s="0" t="n">
        <v>0</v>
      </c>
      <c r="EJ192" s="0" t="n">
        <v>0</v>
      </c>
      <c r="EK192" s="0" t="n">
        <v>0</v>
      </c>
      <c r="EL192" s="0" t="n">
        <v>3</v>
      </c>
      <c r="EM192" s="0" t="n">
        <v>2</v>
      </c>
      <c r="EN192" s="0" t="n">
        <v>0</v>
      </c>
      <c r="EO192" s="0" t="n">
        <v>0</v>
      </c>
      <c r="EP192" s="0" t="n">
        <v>0</v>
      </c>
      <c r="EQ192" s="0" t="n">
        <v>0</v>
      </c>
      <c r="ER192" s="0" t="n">
        <v>0</v>
      </c>
      <c r="ES192" s="0" t="n">
        <v>0</v>
      </c>
      <c r="ET192" s="0" t="n">
        <v>0</v>
      </c>
      <c r="EU192" s="0" t="n">
        <v>0</v>
      </c>
      <c r="EV192" s="0" t="n">
        <v>0</v>
      </c>
      <c r="EW192" s="0" t="n">
        <v>0</v>
      </c>
      <c r="EX192" s="0" t="n">
        <v>1</v>
      </c>
      <c r="EY192" s="0" t="n">
        <v>0</v>
      </c>
      <c r="EZ192" s="0" t="n">
        <v>0</v>
      </c>
      <c r="FA192" s="0" t="n">
        <v>0</v>
      </c>
      <c r="FB192" s="0" t="n">
        <v>0</v>
      </c>
      <c r="FC192" s="0" t="n">
        <v>2</v>
      </c>
      <c r="FD192" s="0" t="n">
        <v>0</v>
      </c>
      <c r="FE192" s="0" t="n">
        <v>0</v>
      </c>
      <c r="FF192" s="0" t="n">
        <v>0</v>
      </c>
      <c r="FG192" s="0" t="n">
        <v>5</v>
      </c>
      <c r="FH192" s="0" t="n">
        <v>0</v>
      </c>
      <c r="FI192" s="0" t="n">
        <v>1</v>
      </c>
      <c r="FJ192" s="0" t="n">
        <v>0</v>
      </c>
      <c r="FK192" s="0" t="n">
        <v>1</v>
      </c>
      <c r="FL192" s="0" t="n">
        <v>0</v>
      </c>
      <c r="FM192" s="0" t="n">
        <v>1</v>
      </c>
      <c r="FN192" s="0" t="n">
        <v>3</v>
      </c>
      <c r="FO192" s="0" t="n">
        <v>1</v>
      </c>
      <c r="FP192" s="0" t="n">
        <v>0</v>
      </c>
      <c r="FQ192" s="0" t="n">
        <v>0</v>
      </c>
      <c r="FR192" s="0" t="n">
        <v>5</v>
      </c>
      <c r="FS192" s="0" t="n">
        <v>0</v>
      </c>
      <c r="FT192" s="0" t="n">
        <v>0</v>
      </c>
      <c r="FU192" s="0" t="n">
        <v>1</v>
      </c>
      <c r="FV192" s="0" t="n">
        <v>0</v>
      </c>
      <c r="FW192" s="0" t="n">
        <v>1</v>
      </c>
      <c r="FX192" s="0" t="n">
        <v>0</v>
      </c>
      <c r="FY192" s="0" t="n">
        <v>0</v>
      </c>
      <c r="FZ192" s="0" t="n">
        <v>0</v>
      </c>
      <c r="GA192" s="0" t="n">
        <v>0</v>
      </c>
      <c r="GB192" s="0" t="n">
        <v>0</v>
      </c>
      <c r="GC192" s="0" t="n">
        <v>2</v>
      </c>
      <c r="GD192" s="0" t="n">
        <v>0</v>
      </c>
      <c r="GE192" s="0" t="n">
        <v>0</v>
      </c>
      <c r="GF192" s="0" t="n">
        <v>2</v>
      </c>
      <c r="GG192" s="0" t="n">
        <v>0</v>
      </c>
      <c r="GH192" s="0" t="n">
        <v>1</v>
      </c>
      <c r="GI192" s="0" t="n">
        <v>0</v>
      </c>
      <c r="GJ192" s="0" t="n">
        <v>1</v>
      </c>
      <c r="GK192" s="0" t="n">
        <v>1</v>
      </c>
      <c r="GL192" s="0" t="n">
        <v>1</v>
      </c>
      <c r="GM192" s="0" t="n">
        <v>0</v>
      </c>
      <c r="GN192" s="0" t="n">
        <v>0</v>
      </c>
      <c r="GO192" s="0" t="n">
        <v>3</v>
      </c>
      <c r="GP192" s="0" t="n">
        <v>0</v>
      </c>
      <c r="GQ192" s="0" t="n">
        <v>2</v>
      </c>
    </row>
    <row r="193" customFormat="false" ht="12" hidden="false" customHeight="false" outlineLevel="0" collapsed="false">
      <c r="A193" s="0" t="n">
        <v>0</v>
      </c>
      <c r="B193" s="0" t="n">
        <v>0</v>
      </c>
      <c r="C193" s="0" t="n">
        <v>0</v>
      </c>
      <c r="D193" s="0" t="n">
        <v>0</v>
      </c>
      <c r="E193" s="0" t="n">
        <v>1</v>
      </c>
      <c r="F193" s="0" t="n">
        <v>0</v>
      </c>
      <c r="G193" s="0" t="n">
        <v>0</v>
      </c>
      <c r="H193" s="0" t="n">
        <v>0</v>
      </c>
      <c r="I193" s="0" t="n">
        <v>0</v>
      </c>
      <c r="J193" s="0" t="n">
        <v>0</v>
      </c>
      <c r="K193" s="0" t="n">
        <v>1</v>
      </c>
      <c r="L193" s="0" t="n">
        <v>0</v>
      </c>
      <c r="M193" s="0" t="n">
        <v>0</v>
      </c>
      <c r="N193" s="0" t="n">
        <v>0</v>
      </c>
      <c r="O193" s="0" t="n">
        <v>0</v>
      </c>
      <c r="P193" s="0" t="n">
        <v>2</v>
      </c>
      <c r="Q193" s="0" t="n">
        <v>0</v>
      </c>
      <c r="R193" s="0" t="n">
        <v>2</v>
      </c>
      <c r="S193" s="0" t="n">
        <v>0</v>
      </c>
      <c r="T193" s="0" t="n">
        <v>0</v>
      </c>
      <c r="U193" s="0" t="n">
        <v>0</v>
      </c>
      <c r="V193" s="0" t="n">
        <v>0</v>
      </c>
      <c r="W193" s="0" t="n">
        <v>0</v>
      </c>
      <c r="X193" s="0" t="n">
        <v>0</v>
      </c>
      <c r="Y193" s="0" t="n">
        <v>0</v>
      </c>
      <c r="Z193" s="0" t="n">
        <v>1</v>
      </c>
      <c r="AA193" s="0" t="n">
        <v>0</v>
      </c>
      <c r="AB193" s="0" t="n">
        <v>0</v>
      </c>
      <c r="AC193" s="0" t="n">
        <v>0</v>
      </c>
      <c r="AD193" s="0" t="n">
        <v>0</v>
      </c>
      <c r="AE193" s="0" t="n">
        <v>0</v>
      </c>
      <c r="AF193" s="0" t="n">
        <v>1</v>
      </c>
      <c r="AG193" s="0" t="n">
        <v>0</v>
      </c>
      <c r="AH193" s="0" t="n">
        <v>0</v>
      </c>
      <c r="AI193" s="0" t="n">
        <v>1</v>
      </c>
      <c r="AJ193" s="0" t="n">
        <v>0</v>
      </c>
      <c r="AK193" s="0" t="n">
        <v>1</v>
      </c>
      <c r="AL193" s="0" t="n">
        <v>3</v>
      </c>
      <c r="AM193" s="0" t="n">
        <v>3</v>
      </c>
      <c r="AN193" s="0" t="n">
        <v>4</v>
      </c>
      <c r="AO193" s="0" t="n">
        <v>2</v>
      </c>
      <c r="AP193" s="0" t="n">
        <v>0</v>
      </c>
      <c r="AQ193" s="0" t="n">
        <v>0</v>
      </c>
      <c r="AR193" s="0" t="n">
        <v>0</v>
      </c>
      <c r="AS193" s="0" t="n">
        <v>0</v>
      </c>
      <c r="AT193" s="0" t="n">
        <v>0</v>
      </c>
      <c r="AU193" s="0" t="n">
        <v>1</v>
      </c>
      <c r="AV193" s="0" t="n">
        <v>0</v>
      </c>
      <c r="AW193" s="0" t="n">
        <v>0</v>
      </c>
      <c r="AX193" s="0" t="n">
        <v>0</v>
      </c>
      <c r="AY193" s="0" t="n">
        <v>0</v>
      </c>
      <c r="AZ193" s="0" t="n">
        <v>1</v>
      </c>
      <c r="BA193" s="0" t="n">
        <v>0</v>
      </c>
      <c r="BB193" s="0" t="n">
        <v>0</v>
      </c>
      <c r="BC193" s="0" t="n">
        <v>1</v>
      </c>
      <c r="BD193" s="0" t="n">
        <v>1</v>
      </c>
      <c r="BE193" s="0" t="n">
        <v>0</v>
      </c>
      <c r="BF193" s="0" t="n">
        <v>0</v>
      </c>
      <c r="BG193" s="0" t="n">
        <v>0</v>
      </c>
      <c r="BH193" s="0" t="n">
        <v>1</v>
      </c>
      <c r="BI193" s="0" t="n">
        <v>0</v>
      </c>
      <c r="BJ193" s="0" t="n">
        <v>0</v>
      </c>
      <c r="BK193" s="0" t="n">
        <v>2</v>
      </c>
      <c r="BL193" s="0" t="n">
        <v>0</v>
      </c>
      <c r="BM193" s="0" t="n">
        <v>0</v>
      </c>
      <c r="BN193" s="0" t="n">
        <v>2</v>
      </c>
      <c r="BO193" s="0" t="n">
        <v>1</v>
      </c>
      <c r="BP193" s="0" t="n">
        <v>4</v>
      </c>
      <c r="BQ193" s="0" t="n">
        <v>3</v>
      </c>
      <c r="BR193" s="0" t="n">
        <v>1</v>
      </c>
      <c r="BS193" s="0" t="n">
        <v>0</v>
      </c>
      <c r="BT193" s="0" t="n">
        <v>1</v>
      </c>
      <c r="BU193" s="0" t="n">
        <v>0</v>
      </c>
      <c r="BV193" s="0" t="n">
        <v>6</v>
      </c>
      <c r="BW193" s="0" t="n">
        <v>0</v>
      </c>
      <c r="BX193" s="0" t="n">
        <v>0</v>
      </c>
      <c r="BY193" s="0" t="n">
        <v>1</v>
      </c>
      <c r="BZ193" s="0" t="n">
        <v>0</v>
      </c>
      <c r="CA193" s="0" t="n">
        <v>0</v>
      </c>
      <c r="CB193" s="0" t="n">
        <v>0</v>
      </c>
      <c r="CC193" s="0" t="n">
        <v>0</v>
      </c>
      <c r="CD193" s="0" t="n">
        <v>0</v>
      </c>
      <c r="CE193" s="0" t="n">
        <v>1</v>
      </c>
      <c r="CF193" s="0" t="n">
        <v>0</v>
      </c>
      <c r="CG193" s="0" t="n">
        <v>0</v>
      </c>
      <c r="CH193" s="0" t="n">
        <v>2</v>
      </c>
      <c r="CI193" s="0" t="n">
        <v>0</v>
      </c>
      <c r="CJ193" s="0" t="n">
        <v>0</v>
      </c>
      <c r="CK193" s="0" t="n">
        <v>1</v>
      </c>
      <c r="CL193" s="0" t="n">
        <v>2</v>
      </c>
      <c r="CM193" s="0" t="n">
        <v>0</v>
      </c>
      <c r="CN193" s="0" t="n">
        <v>2</v>
      </c>
      <c r="CO193" s="0" t="n">
        <v>1</v>
      </c>
      <c r="CP193" s="0" t="n">
        <v>0</v>
      </c>
      <c r="CQ193" s="0" t="n">
        <v>1</v>
      </c>
      <c r="CR193" s="0" t="n">
        <v>0</v>
      </c>
      <c r="CS193" s="0" t="n">
        <v>1</v>
      </c>
      <c r="CT193" s="0" t="n">
        <v>0</v>
      </c>
      <c r="CU193" s="0" t="n">
        <v>0</v>
      </c>
      <c r="CV193" s="0" t="n">
        <v>0</v>
      </c>
      <c r="CW193" s="0" t="n">
        <v>0</v>
      </c>
      <c r="CX193" s="0" t="n">
        <v>0</v>
      </c>
      <c r="CY193" s="0" t="n">
        <v>8</v>
      </c>
      <c r="CZ193" s="0" t="n">
        <v>1</v>
      </c>
      <c r="DA193" s="0" t="n">
        <v>1</v>
      </c>
      <c r="DB193" s="0" t="n">
        <v>0</v>
      </c>
      <c r="DC193" s="0" t="n">
        <v>0</v>
      </c>
      <c r="DD193" s="0" t="n">
        <v>0</v>
      </c>
      <c r="DE193" s="0" t="n">
        <v>1</v>
      </c>
      <c r="DF193" s="0" t="n">
        <v>0</v>
      </c>
      <c r="DG193" s="0" t="n">
        <v>0</v>
      </c>
      <c r="DH193" s="0" t="n">
        <v>0</v>
      </c>
      <c r="DI193" s="0" t="n">
        <v>9</v>
      </c>
      <c r="DJ193" s="0" t="n">
        <v>0</v>
      </c>
      <c r="DK193" s="0" t="n">
        <v>0</v>
      </c>
      <c r="DL193" s="0" t="n">
        <v>1</v>
      </c>
      <c r="DM193" s="0" t="n">
        <v>0</v>
      </c>
      <c r="DN193" s="0" t="n">
        <v>0</v>
      </c>
      <c r="DO193" s="0" t="n">
        <v>2</v>
      </c>
      <c r="DP193" s="0" t="n">
        <v>1</v>
      </c>
      <c r="DQ193" s="0" t="n">
        <v>3</v>
      </c>
      <c r="DR193" s="0" t="n">
        <v>0</v>
      </c>
      <c r="DS193" s="0" t="n">
        <v>0</v>
      </c>
      <c r="DT193" s="0" t="n">
        <v>0</v>
      </c>
      <c r="DU193" s="0" t="n">
        <v>0</v>
      </c>
      <c r="DV193" s="0" t="n">
        <v>3</v>
      </c>
      <c r="DW193" s="0" t="n">
        <v>0</v>
      </c>
      <c r="DX193" s="0" t="n">
        <v>9</v>
      </c>
      <c r="DY193" s="0" t="n">
        <v>0</v>
      </c>
      <c r="DZ193" s="0" t="n">
        <v>0</v>
      </c>
      <c r="EA193" s="0" t="n">
        <v>0</v>
      </c>
      <c r="EB193" s="0" t="n">
        <v>1</v>
      </c>
      <c r="EC193" s="0" t="n">
        <v>0</v>
      </c>
      <c r="ED193" s="0" t="n">
        <v>0</v>
      </c>
      <c r="EE193" s="0" t="n">
        <v>0</v>
      </c>
      <c r="EF193" s="0" t="n">
        <v>0</v>
      </c>
      <c r="EG193" s="0" t="n">
        <v>0</v>
      </c>
      <c r="EH193" s="0" t="n">
        <v>0</v>
      </c>
      <c r="EI193" s="0" t="n">
        <v>0</v>
      </c>
      <c r="EJ193" s="0" t="n">
        <v>0</v>
      </c>
      <c r="EK193" s="0" t="n">
        <v>1</v>
      </c>
      <c r="EL193" s="0" t="n">
        <v>1</v>
      </c>
      <c r="EM193" s="0" t="n">
        <v>0</v>
      </c>
      <c r="EN193" s="0" t="n">
        <v>0</v>
      </c>
      <c r="EO193" s="0" t="n">
        <v>0</v>
      </c>
      <c r="EP193" s="0" t="n">
        <v>1</v>
      </c>
      <c r="EQ193" s="0" t="n">
        <v>0</v>
      </c>
      <c r="ER193" s="0" t="n">
        <v>0</v>
      </c>
      <c r="ES193" s="0" t="n">
        <v>0</v>
      </c>
      <c r="ET193" s="0" t="n">
        <v>0</v>
      </c>
      <c r="EU193" s="0" t="n">
        <v>0</v>
      </c>
      <c r="EV193" s="0" t="n">
        <v>0</v>
      </c>
      <c r="EW193" s="0" t="n">
        <v>0</v>
      </c>
      <c r="EX193" s="0" t="n">
        <v>1</v>
      </c>
      <c r="EY193" s="0" t="n">
        <v>0</v>
      </c>
      <c r="EZ193" s="0" t="n">
        <v>0</v>
      </c>
      <c r="FA193" s="0" t="n">
        <v>1</v>
      </c>
      <c r="FB193" s="0" t="n">
        <v>0</v>
      </c>
      <c r="FC193" s="0" t="n">
        <v>1</v>
      </c>
      <c r="FD193" s="0" t="n">
        <v>0</v>
      </c>
      <c r="FE193" s="0" t="n">
        <v>0</v>
      </c>
      <c r="FF193" s="0" t="n">
        <v>1</v>
      </c>
      <c r="FG193" s="0" t="n">
        <v>0</v>
      </c>
      <c r="FH193" s="0" t="n">
        <v>0</v>
      </c>
      <c r="FI193" s="0" t="n">
        <v>4</v>
      </c>
      <c r="FJ193" s="0" t="n">
        <v>0</v>
      </c>
      <c r="FK193" s="0" t="n">
        <v>0</v>
      </c>
      <c r="FL193" s="0" t="n">
        <v>0</v>
      </c>
      <c r="FM193" s="0" t="n">
        <v>0</v>
      </c>
      <c r="FN193" s="0" t="n">
        <v>1</v>
      </c>
      <c r="FO193" s="0" t="n">
        <v>2</v>
      </c>
      <c r="FP193" s="0" t="n">
        <v>0</v>
      </c>
      <c r="FQ193" s="0" t="n">
        <v>0</v>
      </c>
      <c r="FR193" s="0" t="n">
        <v>5</v>
      </c>
      <c r="FS193" s="0" t="n">
        <v>0</v>
      </c>
      <c r="FT193" s="0" t="n">
        <v>0</v>
      </c>
      <c r="FU193" s="0" t="n">
        <v>0</v>
      </c>
      <c r="FV193" s="0" t="n">
        <v>5</v>
      </c>
      <c r="FW193" s="0" t="n">
        <v>5</v>
      </c>
      <c r="FX193" s="0" t="n">
        <v>5</v>
      </c>
      <c r="FY193" s="0" t="n">
        <v>1</v>
      </c>
      <c r="FZ193" s="0" t="n">
        <v>0</v>
      </c>
      <c r="GA193" s="0" t="n">
        <v>0</v>
      </c>
      <c r="GB193" s="0" t="n">
        <v>0</v>
      </c>
      <c r="GC193" s="0" t="n">
        <v>2</v>
      </c>
      <c r="GD193" s="0" t="n">
        <v>0</v>
      </c>
      <c r="GE193" s="0" t="n">
        <v>0</v>
      </c>
      <c r="GF193" s="0" t="n">
        <v>1</v>
      </c>
      <c r="GG193" s="0" t="n">
        <v>1</v>
      </c>
      <c r="GH193" s="0" t="n">
        <v>0</v>
      </c>
      <c r="GI193" s="0" t="n">
        <v>5</v>
      </c>
      <c r="GJ193" s="0" t="n">
        <v>0</v>
      </c>
      <c r="GK193" s="0" t="n">
        <v>2</v>
      </c>
      <c r="GL193" s="0" t="n">
        <v>0</v>
      </c>
      <c r="GM193" s="0" t="n">
        <v>0</v>
      </c>
      <c r="GN193" s="0" t="n">
        <v>0</v>
      </c>
      <c r="GO193" s="0" t="n">
        <v>1</v>
      </c>
      <c r="GP193" s="0" t="n">
        <v>2</v>
      </c>
      <c r="GQ193" s="0" t="n">
        <v>0</v>
      </c>
    </row>
    <row r="194" customFormat="false" ht="12" hidden="false" customHeight="false" outlineLevel="0" collapsed="false">
      <c r="A194" s="0" t="n">
        <v>5</v>
      </c>
      <c r="B194" s="0" t="n">
        <v>0</v>
      </c>
      <c r="C194" s="0" t="n">
        <v>0</v>
      </c>
      <c r="D194" s="0" t="n">
        <v>0</v>
      </c>
      <c r="E194" s="0" t="n">
        <v>0</v>
      </c>
      <c r="F194" s="0" t="n">
        <v>1</v>
      </c>
      <c r="G194" s="0" t="n">
        <v>0</v>
      </c>
      <c r="H194" s="0" t="n">
        <v>0</v>
      </c>
      <c r="I194" s="0" t="n">
        <v>0</v>
      </c>
      <c r="J194" s="0" t="n">
        <v>0</v>
      </c>
      <c r="K194" s="0" t="n">
        <v>0</v>
      </c>
      <c r="L194" s="0" t="n">
        <v>0</v>
      </c>
      <c r="M194" s="0" t="n">
        <v>0</v>
      </c>
      <c r="N194" s="0" t="n">
        <v>0</v>
      </c>
      <c r="O194" s="0" t="n">
        <v>0</v>
      </c>
      <c r="P194" s="0" t="n">
        <v>0</v>
      </c>
      <c r="Q194" s="0" t="n">
        <v>0</v>
      </c>
      <c r="R194" s="0" t="n">
        <v>0</v>
      </c>
      <c r="S194" s="0" t="n">
        <v>0</v>
      </c>
      <c r="T194" s="0" t="n">
        <v>0</v>
      </c>
      <c r="U194" s="0" t="n">
        <v>0</v>
      </c>
      <c r="V194" s="0" t="n">
        <v>2</v>
      </c>
      <c r="W194" s="0" t="n">
        <v>0</v>
      </c>
      <c r="X194" s="0" t="n">
        <v>0</v>
      </c>
      <c r="Y194" s="0" t="n">
        <v>0</v>
      </c>
      <c r="Z194" s="0" t="n">
        <v>0</v>
      </c>
      <c r="AA194" s="0" t="n">
        <v>0</v>
      </c>
      <c r="AB194" s="0" t="n">
        <v>0</v>
      </c>
      <c r="AC194" s="0" t="n">
        <v>0</v>
      </c>
      <c r="AD194" s="0" t="n">
        <v>0</v>
      </c>
      <c r="AE194" s="0" t="n">
        <v>0</v>
      </c>
      <c r="AF194" s="0" t="n">
        <v>0</v>
      </c>
      <c r="AG194" s="0" t="n">
        <v>0</v>
      </c>
      <c r="AH194" s="0" t="n">
        <v>4</v>
      </c>
      <c r="AI194" s="0" t="n">
        <v>9</v>
      </c>
      <c r="AJ194" s="0" t="n">
        <v>0</v>
      </c>
      <c r="AK194" s="0" t="n">
        <v>0</v>
      </c>
      <c r="AL194" s="0" t="n">
        <v>1</v>
      </c>
      <c r="AM194" s="0" t="n">
        <v>1</v>
      </c>
      <c r="AN194" s="0" t="n">
        <v>3</v>
      </c>
      <c r="AO194" s="0" t="n">
        <v>6</v>
      </c>
      <c r="AP194" s="0" t="n">
        <v>0</v>
      </c>
      <c r="AQ194" s="0" t="n">
        <v>0</v>
      </c>
      <c r="AR194" s="0" t="n">
        <v>0</v>
      </c>
      <c r="AS194" s="0" t="n">
        <v>0</v>
      </c>
      <c r="AT194" s="0" t="n">
        <v>0</v>
      </c>
      <c r="AU194" s="0" t="n">
        <v>1</v>
      </c>
      <c r="AV194" s="0" t="n">
        <v>0</v>
      </c>
      <c r="AW194" s="0" t="n">
        <v>4</v>
      </c>
      <c r="AX194" s="0" t="n">
        <v>0</v>
      </c>
      <c r="AY194" s="0" t="n">
        <v>0</v>
      </c>
      <c r="AZ194" s="0" t="n">
        <v>0</v>
      </c>
      <c r="BA194" s="0" t="n">
        <v>8</v>
      </c>
      <c r="BB194" s="0" t="n">
        <v>1</v>
      </c>
      <c r="BC194" s="0" t="n">
        <v>0</v>
      </c>
      <c r="BD194" s="0" t="n">
        <v>5</v>
      </c>
      <c r="BE194" s="0" t="n">
        <v>1</v>
      </c>
      <c r="BF194" s="0" t="n">
        <v>0</v>
      </c>
      <c r="BG194" s="0" t="n">
        <v>0</v>
      </c>
      <c r="BH194" s="0" t="n">
        <v>2</v>
      </c>
      <c r="BI194" s="0" t="n">
        <v>1</v>
      </c>
      <c r="BJ194" s="0" t="n">
        <v>2</v>
      </c>
      <c r="BK194" s="0" t="n">
        <v>2</v>
      </c>
      <c r="BL194" s="0" t="n">
        <v>0</v>
      </c>
      <c r="BM194" s="0" t="n">
        <v>2</v>
      </c>
      <c r="BN194" s="0" t="n">
        <v>1</v>
      </c>
      <c r="BO194" s="0" t="n">
        <v>0</v>
      </c>
      <c r="BP194" s="0" t="n">
        <v>2</v>
      </c>
      <c r="BQ194" s="0" t="n">
        <v>8</v>
      </c>
      <c r="BR194" s="0" t="n">
        <v>4</v>
      </c>
      <c r="BS194" s="0" t="n">
        <v>0</v>
      </c>
      <c r="BT194" s="0" t="n">
        <v>0</v>
      </c>
      <c r="BU194" s="0" t="n">
        <v>0</v>
      </c>
      <c r="BV194" s="0" t="n">
        <v>1</v>
      </c>
      <c r="BW194" s="0" t="n">
        <v>1</v>
      </c>
      <c r="BX194" s="0" t="n">
        <v>0</v>
      </c>
      <c r="BY194" s="0" t="n">
        <v>1</v>
      </c>
      <c r="BZ194" s="0" t="n">
        <v>1</v>
      </c>
      <c r="CA194" s="0" t="n">
        <v>0</v>
      </c>
      <c r="CB194" s="0" t="n">
        <v>0</v>
      </c>
      <c r="CC194" s="0" t="n">
        <v>2</v>
      </c>
      <c r="CD194" s="0" t="n">
        <v>1</v>
      </c>
      <c r="CE194" s="0" t="n">
        <v>1</v>
      </c>
      <c r="CF194" s="0" t="n">
        <v>1</v>
      </c>
      <c r="CG194" s="0" t="n">
        <v>0</v>
      </c>
      <c r="CH194" s="0" t="n">
        <v>0</v>
      </c>
      <c r="CI194" s="0" t="n">
        <v>0</v>
      </c>
      <c r="CJ194" s="0" t="n">
        <v>0</v>
      </c>
      <c r="CK194" s="0" t="n">
        <v>1</v>
      </c>
      <c r="CL194" s="0" t="n">
        <v>1</v>
      </c>
      <c r="CM194" s="0" t="n">
        <v>2</v>
      </c>
      <c r="CN194" s="0" t="n">
        <v>4</v>
      </c>
      <c r="CO194" s="0" t="n">
        <v>1</v>
      </c>
      <c r="CP194" s="0" t="n">
        <v>0</v>
      </c>
      <c r="CQ194" s="0" t="n">
        <v>1</v>
      </c>
      <c r="CR194" s="0" t="n">
        <v>3</v>
      </c>
      <c r="CS194" s="0" t="n">
        <v>0</v>
      </c>
      <c r="CT194" s="0" t="n">
        <v>0</v>
      </c>
      <c r="CU194" s="0" t="n">
        <v>2</v>
      </c>
      <c r="CV194" s="0" t="n">
        <v>0</v>
      </c>
      <c r="CW194" s="0" t="n">
        <v>1</v>
      </c>
      <c r="CX194" s="0" t="n">
        <v>0</v>
      </c>
      <c r="CY194" s="0" t="n">
        <v>1</v>
      </c>
      <c r="CZ194" s="0" t="n">
        <v>0</v>
      </c>
      <c r="DA194" s="0" t="n">
        <v>1</v>
      </c>
      <c r="DB194" s="0" t="n">
        <v>2</v>
      </c>
      <c r="DC194" s="0" t="n">
        <v>0</v>
      </c>
      <c r="DD194" s="0" t="n">
        <v>2</v>
      </c>
      <c r="DE194" s="0" t="n">
        <v>3</v>
      </c>
      <c r="DF194" s="0" t="n">
        <v>0</v>
      </c>
      <c r="DG194" s="0" t="n">
        <v>0</v>
      </c>
      <c r="DH194" s="0" t="n">
        <v>0</v>
      </c>
      <c r="DI194" s="0" t="n">
        <v>0</v>
      </c>
      <c r="DJ194" s="0" t="n">
        <v>0</v>
      </c>
      <c r="DK194" s="0" t="n">
        <v>5</v>
      </c>
      <c r="DL194" s="0" t="n">
        <v>0</v>
      </c>
      <c r="DM194" s="0" t="n">
        <v>0</v>
      </c>
      <c r="DN194" s="0" t="n">
        <v>0</v>
      </c>
      <c r="DO194" s="0" t="n">
        <v>0</v>
      </c>
      <c r="DP194" s="0" t="n">
        <v>0</v>
      </c>
      <c r="DQ194" s="0" t="n">
        <v>0</v>
      </c>
      <c r="DR194" s="0" t="n">
        <v>0</v>
      </c>
      <c r="DS194" s="0" t="n">
        <v>0</v>
      </c>
      <c r="DT194" s="0" t="n">
        <v>0</v>
      </c>
      <c r="DU194" s="0" t="n">
        <v>0</v>
      </c>
      <c r="DV194" s="0" t="n">
        <v>1</v>
      </c>
      <c r="DW194" s="0" t="n">
        <v>0</v>
      </c>
      <c r="DX194" s="0" t="n">
        <v>0</v>
      </c>
      <c r="DY194" s="0" t="n">
        <v>0</v>
      </c>
      <c r="DZ194" s="0" t="n">
        <v>0</v>
      </c>
      <c r="EA194" s="0" t="n">
        <v>0</v>
      </c>
      <c r="EB194" s="0" t="n">
        <v>0</v>
      </c>
      <c r="EC194" s="0" t="n">
        <v>0</v>
      </c>
      <c r="ED194" s="0" t="n">
        <v>0</v>
      </c>
      <c r="EE194" s="0" t="n">
        <v>0</v>
      </c>
      <c r="EF194" s="0" t="n">
        <v>3</v>
      </c>
      <c r="EG194" s="0" t="n">
        <v>1</v>
      </c>
      <c r="EH194" s="0" t="n">
        <v>0</v>
      </c>
      <c r="EI194" s="0" t="n">
        <v>0</v>
      </c>
      <c r="EJ194" s="0" t="n">
        <v>0</v>
      </c>
      <c r="EK194" s="0" t="n">
        <v>0</v>
      </c>
      <c r="EL194" s="0" t="n">
        <v>0</v>
      </c>
      <c r="EM194" s="0" t="n">
        <v>5</v>
      </c>
      <c r="EN194" s="0" t="n">
        <v>0</v>
      </c>
      <c r="EO194" s="0" t="n">
        <v>0</v>
      </c>
      <c r="EP194" s="0" t="n">
        <v>2</v>
      </c>
      <c r="EQ194" s="0" t="n">
        <v>5</v>
      </c>
      <c r="ER194" s="0" t="n">
        <v>0</v>
      </c>
      <c r="ES194" s="0" t="n">
        <v>0</v>
      </c>
      <c r="ET194" s="0" t="n">
        <v>0</v>
      </c>
      <c r="EU194" s="0" t="n">
        <v>0</v>
      </c>
      <c r="EV194" s="0" t="n">
        <v>3</v>
      </c>
      <c r="EW194" s="0" t="n">
        <v>0</v>
      </c>
      <c r="EX194" s="0" t="n">
        <v>2</v>
      </c>
      <c r="EY194" s="0" t="n">
        <v>1</v>
      </c>
      <c r="EZ194" s="0" t="n">
        <v>0</v>
      </c>
      <c r="FA194" s="0" t="n">
        <v>1</v>
      </c>
      <c r="FB194" s="0" t="n">
        <v>0</v>
      </c>
      <c r="FC194" s="0" t="n">
        <v>5</v>
      </c>
      <c r="FD194" s="0" t="n">
        <v>0</v>
      </c>
      <c r="FE194" s="0" t="n">
        <v>1</v>
      </c>
      <c r="FF194" s="0" t="n">
        <v>0</v>
      </c>
      <c r="FG194" s="0" t="n">
        <v>3</v>
      </c>
      <c r="FH194" s="0" t="n">
        <v>1</v>
      </c>
      <c r="FI194" s="0" t="n">
        <v>1</v>
      </c>
      <c r="FJ194" s="0" t="n">
        <v>2</v>
      </c>
      <c r="FK194" s="0" t="n">
        <v>1</v>
      </c>
      <c r="FL194" s="0" t="n">
        <v>4</v>
      </c>
      <c r="FM194" s="0" t="n">
        <v>2</v>
      </c>
      <c r="FN194" s="0" t="n">
        <v>1</v>
      </c>
      <c r="FO194" s="0" t="n">
        <v>2</v>
      </c>
      <c r="FP194" s="0" t="n">
        <v>0</v>
      </c>
      <c r="FQ194" s="0" t="n">
        <v>2</v>
      </c>
      <c r="FR194" s="0" t="n">
        <v>2</v>
      </c>
      <c r="FS194" s="0" t="n">
        <v>0</v>
      </c>
      <c r="FT194" s="0" t="n">
        <v>0</v>
      </c>
      <c r="FU194" s="0" t="n">
        <v>2</v>
      </c>
      <c r="FV194" s="0" t="n">
        <v>0</v>
      </c>
      <c r="FW194" s="0" t="n">
        <v>1</v>
      </c>
      <c r="FX194" s="0" t="n">
        <v>1</v>
      </c>
      <c r="FY194" s="0" t="n">
        <v>0</v>
      </c>
      <c r="FZ194" s="0" t="n">
        <v>1</v>
      </c>
      <c r="GA194" s="0" t="n">
        <v>0</v>
      </c>
      <c r="GB194" s="0" t="n">
        <v>0</v>
      </c>
      <c r="GC194" s="0" t="n">
        <v>1</v>
      </c>
      <c r="GD194" s="0" t="n">
        <v>0</v>
      </c>
      <c r="GE194" s="0" t="n">
        <v>0</v>
      </c>
      <c r="GF194" s="0" t="n">
        <v>1</v>
      </c>
      <c r="GG194" s="0" t="n">
        <v>2</v>
      </c>
      <c r="GH194" s="0" t="n">
        <v>0</v>
      </c>
      <c r="GI194" s="0" t="n">
        <v>0</v>
      </c>
      <c r="GJ194" s="0" t="n">
        <v>0</v>
      </c>
      <c r="GK194" s="0" t="n">
        <v>0</v>
      </c>
      <c r="GL194" s="0" t="n">
        <v>1</v>
      </c>
      <c r="GM194" s="0" t="n">
        <v>0</v>
      </c>
      <c r="GN194" s="0" t="n">
        <v>0</v>
      </c>
      <c r="GO194" s="0" t="n">
        <v>7</v>
      </c>
      <c r="GP194" s="0" t="n">
        <v>0</v>
      </c>
      <c r="GQ194" s="0" t="n">
        <v>0</v>
      </c>
    </row>
    <row r="195" customFormat="false" ht="12" hidden="false" customHeight="false" outlineLevel="0" collapsed="false">
      <c r="A195" s="0" t="n">
        <v>5</v>
      </c>
      <c r="B195" s="0" t="n">
        <v>0</v>
      </c>
      <c r="C195" s="0" t="n">
        <v>0</v>
      </c>
      <c r="D195" s="0" t="n">
        <v>5</v>
      </c>
      <c r="E195" s="0" t="n">
        <v>0</v>
      </c>
      <c r="F195" s="0" t="n">
        <v>0</v>
      </c>
      <c r="G195" s="0" t="n">
        <v>2</v>
      </c>
      <c r="H195" s="0" t="n">
        <v>0</v>
      </c>
      <c r="I195" s="0" t="n">
        <v>0</v>
      </c>
      <c r="J195" s="0" t="n">
        <v>0</v>
      </c>
      <c r="K195" s="0" t="n">
        <v>0</v>
      </c>
      <c r="L195" s="0" t="n">
        <v>0</v>
      </c>
      <c r="M195" s="0" t="n">
        <v>0</v>
      </c>
      <c r="N195" s="0" t="n">
        <v>1</v>
      </c>
      <c r="O195" s="0" t="n">
        <v>0</v>
      </c>
      <c r="P195" s="0" t="n">
        <v>0</v>
      </c>
      <c r="Q195" s="0" t="n">
        <v>0</v>
      </c>
      <c r="R195" s="0" t="n">
        <v>0</v>
      </c>
      <c r="S195" s="0" t="n">
        <v>0</v>
      </c>
      <c r="T195" s="0" t="n">
        <v>0</v>
      </c>
      <c r="U195" s="0" t="n">
        <v>0</v>
      </c>
      <c r="V195" s="0" t="n">
        <v>0</v>
      </c>
      <c r="W195" s="0" t="n">
        <v>1</v>
      </c>
      <c r="X195" s="0" t="n">
        <v>0</v>
      </c>
      <c r="Y195" s="0" t="n">
        <v>0</v>
      </c>
      <c r="Z195" s="0" t="n">
        <v>0</v>
      </c>
      <c r="AA195" s="0" t="n">
        <v>0</v>
      </c>
      <c r="AB195" s="0" t="n">
        <v>0</v>
      </c>
      <c r="AC195" s="0" t="n">
        <v>0</v>
      </c>
      <c r="AD195" s="0" t="n">
        <v>0</v>
      </c>
      <c r="AE195" s="0" t="n">
        <v>0</v>
      </c>
      <c r="AF195" s="0" t="n">
        <v>0</v>
      </c>
      <c r="AG195" s="0" t="n">
        <v>0</v>
      </c>
      <c r="AH195" s="0" t="n">
        <v>0</v>
      </c>
      <c r="AI195" s="0" t="n">
        <v>2</v>
      </c>
      <c r="AJ195" s="0" t="n">
        <v>0</v>
      </c>
      <c r="AK195" s="0" t="n">
        <v>1</v>
      </c>
      <c r="AL195" s="0" t="n">
        <v>0</v>
      </c>
      <c r="AM195" s="0" t="n">
        <v>0</v>
      </c>
      <c r="AN195" s="0" t="n">
        <v>1</v>
      </c>
      <c r="AO195" s="0" t="n">
        <v>4</v>
      </c>
      <c r="AP195" s="0" t="n">
        <v>0</v>
      </c>
      <c r="AQ195" s="0" t="n">
        <v>0</v>
      </c>
      <c r="AR195" s="0" t="n">
        <v>0</v>
      </c>
      <c r="AS195" s="0" t="n">
        <v>0</v>
      </c>
      <c r="AT195" s="0" t="n">
        <v>2</v>
      </c>
      <c r="AU195" s="0" t="n">
        <v>1</v>
      </c>
      <c r="AV195" s="0" t="n">
        <v>1</v>
      </c>
      <c r="AW195" s="0" t="n">
        <v>1</v>
      </c>
      <c r="AX195" s="0" t="n">
        <v>0</v>
      </c>
      <c r="AY195" s="0" t="n">
        <v>1</v>
      </c>
      <c r="AZ195" s="0" t="n">
        <v>0</v>
      </c>
      <c r="BA195" s="0" t="n">
        <v>5</v>
      </c>
      <c r="BB195" s="0" t="n">
        <v>0</v>
      </c>
      <c r="BC195" s="0" t="n">
        <v>3</v>
      </c>
      <c r="BD195" s="0" t="n">
        <v>6</v>
      </c>
      <c r="BE195" s="0" t="n">
        <v>0</v>
      </c>
      <c r="BF195" s="0" t="n">
        <v>1</v>
      </c>
      <c r="BG195" s="0" t="n">
        <v>0</v>
      </c>
      <c r="BH195" s="0" t="n">
        <v>2</v>
      </c>
      <c r="BI195" s="0" t="n">
        <v>2</v>
      </c>
      <c r="BJ195" s="0" t="n">
        <v>2</v>
      </c>
      <c r="BK195" s="0" t="n">
        <v>2</v>
      </c>
      <c r="BL195" s="0" t="n">
        <v>0</v>
      </c>
      <c r="BM195" s="0" t="n">
        <v>0</v>
      </c>
      <c r="BN195" s="0" t="n">
        <v>1</v>
      </c>
      <c r="BO195" s="0" t="n">
        <v>0</v>
      </c>
      <c r="BP195" s="0" t="n">
        <v>1</v>
      </c>
      <c r="BQ195" s="0" t="n">
        <v>1</v>
      </c>
      <c r="BR195" s="0" t="n">
        <v>1</v>
      </c>
      <c r="BS195" s="0" t="n">
        <v>3</v>
      </c>
      <c r="BT195" s="0" t="n">
        <v>0</v>
      </c>
      <c r="BU195" s="0" t="n">
        <v>0</v>
      </c>
      <c r="BV195" s="0" t="n">
        <v>3</v>
      </c>
      <c r="BW195" s="0" t="n">
        <v>0</v>
      </c>
      <c r="BX195" s="0" t="n">
        <v>1</v>
      </c>
      <c r="BY195" s="0" t="n">
        <v>1</v>
      </c>
      <c r="BZ195" s="0" t="n">
        <v>1</v>
      </c>
      <c r="CA195" s="0" t="n">
        <v>0</v>
      </c>
      <c r="CB195" s="0" t="n">
        <v>4</v>
      </c>
      <c r="CC195" s="0" t="n">
        <v>0</v>
      </c>
      <c r="CD195" s="0" t="n">
        <v>0</v>
      </c>
      <c r="CE195" s="0" t="n">
        <v>2</v>
      </c>
      <c r="CF195" s="0" t="n">
        <v>1</v>
      </c>
      <c r="CG195" s="0" t="n">
        <v>0</v>
      </c>
      <c r="CH195" s="0" t="n">
        <v>1</v>
      </c>
      <c r="CI195" s="0" t="n">
        <v>0</v>
      </c>
      <c r="CJ195" s="0" t="n">
        <v>0</v>
      </c>
      <c r="CK195" s="0" t="n">
        <v>0</v>
      </c>
      <c r="CL195" s="0" t="n">
        <v>2</v>
      </c>
      <c r="CM195" s="0" t="n">
        <v>0</v>
      </c>
      <c r="CN195" s="0" t="n">
        <v>1</v>
      </c>
      <c r="CO195" s="0" t="n">
        <v>0</v>
      </c>
      <c r="CP195" s="0" t="n">
        <v>1</v>
      </c>
      <c r="CQ195" s="0" t="n">
        <v>0</v>
      </c>
      <c r="CR195" s="0" t="n">
        <v>2</v>
      </c>
      <c r="CS195" s="0" t="n">
        <v>0</v>
      </c>
      <c r="CT195" s="0" t="n">
        <v>0</v>
      </c>
      <c r="CU195" s="0" t="n">
        <v>0</v>
      </c>
      <c r="CV195" s="0" t="n">
        <v>0</v>
      </c>
      <c r="CW195" s="0" t="n">
        <v>0</v>
      </c>
      <c r="CX195" s="0" t="n">
        <v>0</v>
      </c>
      <c r="CY195" s="0" t="n">
        <v>1</v>
      </c>
      <c r="CZ195" s="0" t="n">
        <v>1</v>
      </c>
      <c r="DA195" s="0" t="n">
        <v>1</v>
      </c>
      <c r="DB195" s="0" t="n">
        <v>1</v>
      </c>
      <c r="DC195" s="0" t="n">
        <v>0</v>
      </c>
      <c r="DD195" s="0" t="n">
        <v>2</v>
      </c>
      <c r="DE195" s="0" t="n">
        <v>0</v>
      </c>
      <c r="DF195" s="0" t="n">
        <v>0</v>
      </c>
      <c r="DG195" s="0" t="n">
        <v>0</v>
      </c>
      <c r="DH195" s="0" t="n">
        <v>0</v>
      </c>
      <c r="DI195" s="0" t="n">
        <v>0</v>
      </c>
      <c r="DJ195" s="0" t="n">
        <v>0</v>
      </c>
      <c r="DK195" s="0" t="n">
        <v>0</v>
      </c>
      <c r="DL195" s="0" t="n">
        <v>2</v>
      </c>
      <c r="DM195" s="0" t="n">
        <v>0</v>
      </c>
      <c r="DN195" s="0" t="n">
        <v>0</v>
      </c>
      <c r="DO195" s="0" t="n">
        <v>0</v>
      </c>
      <c r="DP195" s="0" t="n">
        <v>0</v>
      </c>
      <c r="DQ195" s="0" t="n">
        <v>0</v>
      </c>
      <c r="DR195" s="0" t="n">
        <v>0</v>
      </c>
      <c r="DS195" s="0" t="n">
        <v>0</v>
      </c>
      <c r="DT195" s="0" t="n">
        <v>0</v>
      </c>
      <c r="DU195" s="0" t="n">
        <v>0</v>
      </c>
      <c r="DV195" s="0" t="n">
        <v>0</v>
      </c>
      <c r="DW195" s="0" t="n">
        <v>0</v>
      </c>
      <c r="DX195" s="0" t="n">
        <v>0</v>
      </c>
      <c r="DY195" s="0" t="n">
        <v>0</v>
      </c>
      <c r="DZ195" s="0" t="n">
        <v>0</v>
      </c>
      <c r="EA195" s="0" t="n">
        <v>0</v>
      </c>
      <c r="EB195" s="0" t="n">
        <v>0</v>
      </c>
      <c r="EC195" s="0" t="n">
        <v>0</v>
      </c>
      <c r="ED195" s="0" t="n">
        <v>2</v>
      </c>
      <c r="EE195" s="0" t="n">
        <v>4</v>
      </c>
      <c r="EF195" s="0" t="n">
        <v>0</v>
      </c>
      <c r="EG195" s="0" t="n">
        <v>0</v>
      </c>
      <c r="EH195" s="0" t="n">
        <v>0</v>
      </c>
      <c r="EI195" s="0" t="n">
        <v>0</v>
      </c>
      <c r="EJ195" s="0" t="n">
        <v>0</v>
      </c>
      <c r="EK195" s="0" t="n">
        <v>0</v>
      </c>
      <c r="EL195" s="0" t="n">
        <v>0</v>
      </c>
      <c r="EM195" s="0" t="n">
        <v>0</v>
      </c>
      <c r="EN195" s="0" t="n">
        <v>0</v>
      </c>
      <c r="EO195" s="0" t="n">
        <v>0</v>
      </c>
      <c r="EP195" s="0" t="n">
        <v>0</v>
      </c>
      <c r="EQ195" s="0" t="n">
        <v>0</v>
      </c>
      <c r="ER195" s="0" t="n">
        <v>0</v>
      </c>
      <c r="ES195" s="0" t="n">
        <v>0</v>
      </c>
      <c r="ET195" s="0" t="n">
        <v>0</v>
      </c>
      <c r="EU195" s="0" t="n">
        <v>0</v>
      </c>
      <c r="EV195" s="0" t="n">
        <v>0</v>
      </c>
      <c r="EW195" s="0" t="n">
        <v>0</v>
      </c>
      <c r="EX195" s="0" t="n">
        <v>0</v>
      </c>
      <c r="EY195" s="0" t="n">
        <v>0</v>
      </c>
      <c r="EZ195" s="0" t="n">
        <v>1</v>
      </c>
      <c r="FA195" s="0" t="n">
        <v>1</v>
      </c>
      <c r="FB195" s="0" t="n">
        <v>3</v>
      </c>
      <c r="FC195" s="0" t="n">
        <v>2</v>
      </c>
      <c r="FD195" s="0" t="n">
        <v>0</v>
      </c>
      <c r="FE195" s="0" t="n">
        <v>0</v>
      </c>
      <c r="FF195" s="0" t="n">
        <v>0</v>
      </c>
      <c r="FG195" s="0" t="n">
        <v>1</v>
      </c>
      <c r="FH195" s="0" t="n">
        <v>1</v>
      </c>
      <c r="FI195" s="0" t="n">
        <v>0</v>
      </c>
      <c r="FJ195" s="0" t="n">
        <v>0</v>
      </c>
      <c r="FK195" s="0" t="n">
        <v>0</v>
      </c>
      <c r="FL195" s="0" t="n">
        <v>1</v>
      </c>
      <c r="FM195" s="0" t="n">
        <v>0</v>
      </c>
      <c r="FN195" s="0" t="n">
        <v>0</v>
      </c>
      <c r="FO195" s="0" t="n">
        <v>2</v>
      </c>
      <c r="FP195" s="0" t="n">
        <v>0</v>
      </c>
      <c r="FQ195" s="0" t="n">
        <v>0</v>
      </c>
      <c r="FR195" s="0" t="n">
        <v>2</v>
      </c>
      <c r="FS195" s="0" t="n">
        <v>0</v>
      </c>
      <c r="FT195" s="0" t="n">
        <v>1</v>
      </c>
      <c r="FU195" s="0" t="n">
        <v>1</v>
      </c>
      <c r="FV195" s="0" t="n">
        <v>1</v>
      </c>
      <c r="FW195" s="0" t="n">
        <v>0</v>
      </c>
      <c r="FX195" s="0" t="n">
        <v>0</v>
      </c>
      <c r="FY195" s="0" t="n">
        <v>0</v>
      </c>
      <c r="FZ195" s="0" t="n">
        <v>1</v>
      </c>
      <c r="GA195" s="0" t="n">
        <v>2</v>
      </c>
      <c r="GB195" s="0" t="n">
        <v>0</v>
      </c>
      <c r="GC195" s="0" t="n">
        <v>4</v>
      </c>
      <c r="GD195" s="0" t="n">
        <v>1</v>
      </c>
      <c r="GE195" s="0" t="n">
        <v>0</v>
      </c>
      <c r="GF195" s="0" t="n">
        <v>1</v>
      </c>
      <c r="GG195" s="0" t="n">
        <v>0</v>
      </c>
      <c r="GH195" s="0" t="n">
        <v>2</v>
      </c>
      <c r="GI195" s="0" t="n">
        <v>0</v>
      </c>
      <c r="GJ195" s="0" t="n">
        <v>0</v>
      </c>
      <c r="GK195" s="0" t="n">
        <v>0</v>
      </c>
      <c r="GL195" s="0" t="n">
        <v>0</v>
      </c>
      <c r="GM195" s="0" t="n">
        <v>1</v>
      </c>
      <c r="GN195" s="0" t="n">
        <v>0</v>
      </c>
      <c r="GO195" s="0" t="n">
        <v>1</v>
      </c>
      <c r="GP195" s="0" t="n">
        <v>3</v>
      </c>
      <c r="GQ195" s="0" t="n">
        <v>0</v>
      </c>
    </row>
    <row r="196" customFormat="false" ht="12" hidden="false" customHeight="false" outlineLevel="0" collapsed="false">
      <c r="A196" s="0" t="n">
        <v>0</v>
      </c>
      <c r="B196" s="0" t="n">
        <v>0</v>
      </c>
      <c r="C196" s="0" t="n">
        <v>0</v>
      </c>
      <c r="D196" s="0" t="n">
        <v>0</v>
      </c>
      <c r="E196" s="0" t="n">
        <v>3</v>
      </c>
      <c r="F196" s="0" t="n">
        <v>0</v>
      </c>
      <c r="G196" s="0" t="n">
        <v>1</v>
      </c>
      <c r="H196" s="0" t="n">
        <v>0</v>
      </c>
      <c r="I196" s="0" t="n">
        <v>0</v>
      </c>
      <c r="J196" s="0" t="n">
        <v>0</v>
      </c>
      <c r="K196" s="0" t="n">
        <v>0</v>
      </c>
      <c r="L196" s="0" t="n">
        <v>0</v>
      </c>
      <c r="M196" s="0" t="n">
        <v>0</v>
      </c>
      <c r="N196" s="0" t="n">
        <v>1</v>
      </c>
      <c r="O196" s="0" t="n">
        <v>0</v>
      </c>
      <c r="P196" s="0" t="n">
        <v>0</v>
      </c>
      <c r="Q196" s="0" t="n">
        <v>0</v>
      </c>
      <c r="R196" s="0" t="n">
        <v>0</v>
      </c>
      <c r="S196" s="0" t="n">
        <v>0</v>
      </c>
      <c r="T196" s="0" t="n">
        <v>0</v>
      </c>
      <c r="U196" s="0" t="n">
        <v>0</v>
      </c>
      <c r="V196" s="0" t="n">
        <v>1</v>
      </c>
      <c r="W196" s="0" t="n">
        <v>0</v>
      </c>
      <c r="X196" s="0" t="n">
        <v>0</v>
      </c>
      <c r="Y196" s="0" t="n">
        <v>0</v>
      </c>
      <c r="Z196" s="0" t="n">
        <v>0</v>
      </c>
      <c r="AA196" s="0" t="n">
        <v>0</v>
      </c>
      <c r="AB196" s="0" t="n">
        <v>0</v>
      </c>
      <c r="AC196" s="0" t="n">
        <v>0</v>
      </c>
      <c r="AD196" s="0" t="n">
        <v>0</v>
      </c>
      <c r="AE196" s="0" t="n">
        <v>0</v>
      </c>
      <c r="AF196" s="0" t="n">
        <v>0</v>
      </c>
      <c r="AG196" s="0" t="n">
        <v>0</v>
      </c>
      <c r="AH196" s="0" t="n">
        <v>1</v>
      </c>
      <c r="AI196" s="0" t="n">
        <v>0</v>
      </c>
      <c r="AJ196" s="0" t="n">
        <v>0</v>
      </c>
      <c r="AK196" s="0" t="n">
        <v>0</v>
      </c>
      <c r="AL196" s="0" t="n">
        <v>1</v>
      </c>
      <c r="AM196" s="0" t="n">
        <v>3</v>
      </c>
      <c r="AN196" s="0" t="n">
        <v>3</v>
      </c>
      <c r="AO196" s="0" t="n">
        <v>9</v>
      </c>
      <c r="AP196" s="0" t="n">
        <v>0</v>
      </c>
      <c r="AQ196" s="0" t="n">
        <v>0</v>
      </c>
      <c r="AR196" s="0" t="n">
        <v>0</v>
      </c>
      <c r="AS196" s="0" t="n">
        <v>0</v>
      </c>
      <c r="AT196" s="0" t="n">
        <v>0</v>
      </c>
      <c r="AU196" s="0" t="n">
        <v>0</v>
      </c>
      <c r="AV196" s="0" t="n">
        <v>1</v>
      </c>
      <c r="AW196" s="0" t="n">
        <v>0</v>
      </c>
      <c r="AX196" s="0" t="n">
        <v>0</v>
      </c>
      <c r="AY196" s="0" t="n">
        <v>0</v>
      </c>
      <c r="AZ196" s="0" t="n">
        <v>0</v>
      </c>
      <c r="BA196" s="0" t="n">
        <v>0</v>
      </c>
      <c r="BB196" s="0" t="n">
        <v>0</v>
      </c>
      <c r="BC196" s="0" t="n">
        <v>0</v>
      </c>
      <c r="BD196" s="0" t="n">
        <v>1</v>
      </c>
      <c r="BE196" s="0" t="n">
        <v>0</v>
      </c>
      <c r="BF196" s="0" t="n">
        <v>0</v>
      </c>
      <c r="BG196" s="0" t="n">
        <v>0</v>
      </c>
      <c r="BH196" s="0" t="n">
        <v>0</v>
      </c>
      <c r="BI196" s="0" t="n">
        <v>2</v>
      </c>
      <c r="BJ196" s="0" t="n">
        <v>1</v>
      </c>
      <c r="BK196" s="0" t="n">
        <v>2</v>
      </c>
      <c r="BL196" s="0" t="n">
        <v>0</v>
      </c>
      <c r="BM196" s="0" t="n">
        <v>0</v>
      </c>
      <c r="BN196" s="0" t="n">
        <v>1</v>
      </c>
      <c r="BO196" s="0" t="n">
        <v>0</v>
      </c>
      <c r="BP196" s="0" t="n">
        <v>0</v>
      </c>
      <c r="BQ196" s="0" t="n">
        <v>2</v>
      </c>
      <c r="BR196" s="0" t="n">
        <v>2</v>
      </c>
      <c r="BS196" s="0" t="n">
        <v>0</v>
      </c>
      <c r="BT196" s="0" t="n">
        <v>0</v>
      </c>
      <c r="BU196" s="0" t="n">
        <v>1</v>
      </c>
      <c r="BV196" s="0" t="n">
        <v>1</v>
      </c>
      <c r="BW196" s="0" t="n">
        <v>0</v>
      </c>
      <c r="BX196" s="0" t="n">
        <v>0</v>
      </c>
      <c r="BY196" s="0" t="n">
        <v>0</v>
      </c>
      <c r="BZ196" s="0" t="n">
        <v>5</v>
      </c>
      <c r="CA196" s="0" t="n">
        <v>0</v>
      </c>
      <c r="CB196" s="0" t="n">
        <v>0</v>
      </c>
      <c r="CC196" s="0" t="n">
        <v>0</v>
      </c>
      <c r="CD196" s="0" t="n">
        <v>0</v>
      </c>
      <c r="CE196" s="0" t="n">
        <v>1</v>
      </c>
      <c r="CF196" s="0" t="n">
        <v>0</v>
      </c>
      <c r="CG196" s="0" t="n">
        <v>0</v>
      </c>
      <c r="CH196" s="0" t="n">
        <v>0</v>
      </c>
      <c r="CI196" s="0" t="n">
        <v>1</v>
      </c>
      <c r="CJ196" s="0" t="n">
        <v>0</v>
      </c>
      <c r="CK196" s="0" t="n">
        <v>1</v>
      </c>
      <c r="CL196" s="0" t="n">
        <v>0</v>
      </c>
      <c r="CM196" s="0" t="n">
        <v>2</v>
      </c>
      <c r="CN196" s="0" t="n">
        <v>5</v>
      </c>
      <c r="CO196" s="0" t="n">
        <v>1</v>
      </c>
      <c r="CP196" s="0" t="n">
        <v>1</v>
      </c>
      <c r="CQ196" s="0" t="n">
        <v>1</v>
      </c>
      <c r="CR196" s="0" t="n">
        <v>3</v>
      </c>
      <c r="CS196" s="0" t="n">
        <v>0</v>
      </c>
      <c r="CT196" s="0" t="n">
        <v>0</v>
      </c>
      <c r="CU196" s="0" t="n">
        <v>0</v>
      </c>
      <c r="CV196" s="0" t="n">
        <v>0</v>
      </c>
      <c r="CW196" s="0" t="n">
        <v>0</v>
      </c>
      <c r="CX196" s="0" t="n">
        <v>0</v>
      </c>
      <c r="CY196" s="0" t="n">
        <v>1</v>
      </c>
      <c r="CZ196" s="0" t="n">
        <v>0</v>
      </c>
      <c r="DA196" s="0" t="n">
        <v>1</v>
      </c>
      <c r="DB196" s="0" t="n">
        <v>0</v>
      </c>
      <c r="DC196" s="0" t="n">
        <v>0</v>
      </c>
      <c r="DD196" s="0" t="n">
        <v>1</v>
      </c>
      <c r="DE196" s="0" t="n">
        <v>4</v>
      </c>
      <c r="DF196" s="0" t="n">
        <v>0</v>
      </c>
      <c r="DG196" s="0" t="n">
        <v>0</v>
      </c>
      <c r="DH196" s="0" t="n">
        <v>0</v>
      </c>
      <c r="DI196" s="0" t="n">
        <v>0</v>
      </c>
      <c r="DJ196" s="0" t="n">
        <v>1</v>
      </c>
      <c r="DK196" s="0" t="n">
        <v>0</v>
      </c>
      <c r="DL196" s="0" t="n">
        <v>0</v>
      </c>
      <c r="DM196" s="0" t="n">
        <v>0</v>
      </c>
      <c r="DN196" s="0" t="n">
        <v>0</v>
      </c>
      <c r="DO196" s="0" t="n">
        <v>0</v>
      </c>
      <c r="DP196" s="0" t="n">
        <v>0</v>
      </c>
      <c r="DQ196" s="0" t="n">
        <v>1</v>
      </c>
      <c r="DR196" s="0" t="n">
        <v>0</v>
      </c>
      <c r="DS196" s="0" t="n">
        <v>2</v>
      </c>
      <c r="DT196" s="0" t="n">
        <v>0</v>
      </c>
      <c r="DU196" s="0" t="n">
        <v>0</v>
      </c>
      <c r="DV196" s="0" t="n">
        <v>0</v>
      </c>
      <c r="DW196" s="0" t="n">
        <v>0</v>
      </c>
      <c r="DX196" s="0" t="n">
        <v>0</v>
      </c>
      <c r="DY196" s="0" t="n">
        <v>0</v>
      </c>
      <c r="DZ196" s="0" t="n">
        <v>0</v>
      </c>
      <c r="EA196" s="0" t="n">
        <v>0</v>
      </c>
      <c r="EB196" s="0" t="n">
        <v>4</v>
      </c>
      <c r="EC196" s="0" t="n">
        <v>0</v>
      </c>
      <c r="ED196" s="0" t="n">
        <v>0</v>
      </c>
      <c r="EE196" s="0" t="n">
        <v>0</v>
      </c>
      <c r="EF196" s="0" t="n">
        <v>1</v>
      </c>
      <c r="EG196" s="0" t="n">
        <v>5</v>
      </c>
      <c r="EH196" s="0" t="n">
        <v>0</v>
      </c>
      <c r="EI196" s="0" t="n">
        <v>0</v>
      </c>
      <c r="EJ196" s="0" t="n">
        <v>0</v>
      </c>
      <c r="EK196" s="0" t="n">
        <v>0</v>
      </c>
      <c r="EL196" s="0" t="n">
        <v>0</v>
      </c>
      <c r="EM196" s="0" t="n">
        <v>1</v>
      </c>
      <c r="EN196" s="0" t="n">
        <v>0</v>
      </c>
      <c r="EO196" s="0" t="n">
        <v>0</v>
      </c>
      <c r="EP196" s="0" t="n">
        <v>0</v>
      </c>
      <c r="EQ196" s="0" t="n">
        <v>2</v>
      </c>
      <c r="ER196" s="0" t="n">
        <v>0</v>
      </c>
      <c r="ES196" s="0" t="n">
        <v>1</v>
      </c>
      <c r="ET196" s="0" t="n">
        <v>0</v>
      </c>
      <c r="EU196" s="0" t="n">
        <v>1</v>
      </c>
      <c r="EV196" s="0" t="n">
        <v>0</v>
      </c>
      <c r="EW196" s="0" t="n">
        <v>0</v>
      </c>
      <c r="EX196" s="0" t="n">
        <v>1</v>
      </c>
      <c r="EY196" s="0" t="n">
        <v>1</v>
      </c>
      <c r="EZ196" s="0" t="n">
        <v>0</v>
      </c>
      <c r="FA196" s="0" t="n">
        <v>1</v>
      </c>
      <c r="FB196" s="0" t="n">
        <v>3</v>
      </c>
      <c r="FC196" s="0" t="n">
        <v>1</v>
      </c>
      <c r="FD196" s="0" t="n">
        <v>0</v>
      </c>
      <c r="FE196" s="0" t="n">
        <v>0</v>
      </c>
      <c r="FF196" s="0" t="n">
        <v>0</v>
      </c>
      <c r="FG196" s="0" t="n">
        <v>1</v>
      </c>
      <c r="FH196" s="0" t="n">
        <v>0</v>
      </c>
      <c r="FI196" s="0" t="n">
        <v>1</v>
      </c>
      <c r="FJ196" s="0" t="n">
        <v>0</v>
      </c>
      <c r="FK196" s="0" t="n">
        <v>2</v>
      </c>
      <c r="FL196" s="0" t="n">
        <v>0</v>
      </c>
      <c r="FM196" s="0" t="n">
        <v>4</v>
      </c>
      <c r="FN196" s="0" t="n">
        <v>0</v>
      </c>
      <c r="FO196" s="0" t="n">
        <v>1</v>
      </c>
      <c r="FP196" s="0" t="n">
        <v>0</v>
      </c>
      <c r="FQ196" s="0" t="n">
        <v>0</v>
      </c>
      <c r="FR196" s="0" t="n">
        <v>0</v>
      </c>
      <c r="FS196" s="0" t="n">
        <v>1</v>
      </c>
      <c r="FT196" s="0" t="n">
        <v>0</v>
      </c>
      <c r="FU196" s="0" t="n">
        <v>0</v>
      </c>
      <c r="FV196" s="0" t="n">
        <v>2</v>
      </c>
      <c r="FW196" s="0" t="n">
        <v>4</v>
      </c>
      <c r="FX196" s="0" t="n">
        <v>1</v>
      </c>
      <c r="FY196" s="0" t="n">
        <v>2</v>
      </c>
      <c r="FZ196" s="0" t="n">
        <v>1</v>
      </c>
      <c r="GA196" s="0" t="n">
        <v>2</v>
      </c>
      <c r="GB196" s="0" t="n">
        <v>0</v>
      </c>
      <c r="GC196" s="0" t="n">
        <v>0</v>
      </c>
      <c r="GD196" s="0" t="n">
        <v>0</v>
      </c>
      <c r="GE196" s="0" t="n">
        <v>1</v>
      </c>
      <c r="GF196" s="0" t="n">
        <v>2</v>
      </c>
      <c r="GG196" s="0" t="n">
        <v>1</v>
      </c>
      <c r="GH196" s="0" t="n">
        <v>0</v>
      </c>
      <c r="GI196" s="0" t="n">
        <v>0</v>
      </c>
      <c r="GJ196" s="0" t="n">
        <v>0</v>
      </c>
      <c r="GK196" s="0" t="n">
        <v>0</v>
      </c>
      <c r="GL196" s="0" t="n">
        <v>2</v>
      </c>
      <c r="GM196" s="0" t="n">
        <v>0</v>
      </c>
      <c r="GN196" s="0" t="n">
        <v>0</v>
      </c>
      <c r="GO196" s="0" t="n">
        <v>2</v>
      </c>
      <c r="GP196" s="0" t="n">
        <v>1</v>
      </c>
      <c r="GQ196" s="0" t="n">
        <v>0</v>
      </c>
    </row>
    <row r="197" customFormat="false" ht="12" hidden="false" customHeight="false" outlineLevel="0" collapsed="false">
      <c r="A197" s="0" t="n">
        <v>0</v>
      </c>
      <c r="B197" s="0" t="n">
        <v>0</v>
      </c>
      <c r="C197" s="0" t="n">
        <v>0</v>
      </c>
      <c r="D197" s="0" t="n">
        <v>0</v>
      </c>
      <c r="E197" s="0" t="n">
        <v>0</v>
      </c>
      <c r="F197" s="0" t="n">
        <v>0</v>
      </c>
      <c r="G197" s="0" t="n">
        <v>0</v>
      </c>
      <c r="H197" s="0" t="n">
        <v>0</v>
      </c>
      <c r="I197" s="0" t="n">
        <v>0</v>
      </c>
      <c r="J197" s="0" t="n">
        <v>0</v>
      </c>
      <c r="K197" s="0" t="n">
        <v>0</v>
      </c>
      <c r="L197" s="0" t="n">
        <v>0</v>
      </c>
      <c r="M197" s="0" t="n">
        <v>0</v>
      </c>
      <c r="N197" s="0" t="n">
        <v>1</v>
      </c>
      <c r="O197" s="0" t="n">
        <v>0</v>
      </c>
      <c r="P197" s="0" t="n">
        <v>0</v>
      </c>
      <c r="Q197" s="0" t="n">
        <v>0</v>
      </c>
      <c r="R197" s="0" t="n">
        <v>0</v>
      </c>
      <c r="S197" s="0" t="n">
        <v>0</v>
      </c>
      <c r="T197" s="0" t="n">
        <v>0</v>
      </c>
      <c r="U197" s="0" t="n">
        <v>0</v>
      </c>
      <c r="V197" s="0" t="n">
        <v>0</v>
      </c>
      <c r="W197" s="0" t="n">
        <v>0</v>
      </c>
      <c r="X197" s="0" t="n">
        <v>0</v>
      </c>
      <c r="Y197" s="0" t="n">
        <v>0</v>
      </c>
      <c r="Z197" s="0" t="n">
        <v>0</v>
      </c>
      <c r="AA197" s="0" t="n">
        <v>0</v>
      </c>
      <c r="AB197" s="0" t="n">
        <v>0</v>
      </c>
      <c r="AC197" s="0" t="n">
        <v>0</v>
      </c>
      <c r="AD197" s="0" t="n">
        <v>0</v>
      </c>
      <c r="AE197" s="0" t="n">
        <v>0</v>
      </c>
      <c r="AF197" s="0" t="n">
        <v>0</v>
      </c>
      <c r="AG197" s="0" t="n">
        <v>0</v>
      </c>
      <c r="AH197" s="0" t="n">
        <v>3</v>
      </c>
      <c r="AI197" s="0" t="n">
        <v>1</v>
      </c>
      <c r="AJ197" s="0" t="n">
        <v>0</v>
      </c>
      <c r="AK197" s="0" t="n">
        <v>0</v>
      </c>
      <c r="AL197" s="0" t="n">
        <v>0</v>
      </c>
      <c r="AM197" s="0" t="n">
        <v>0</v>
      </c>
      <c r="AN197" s="0" t="n">
        <v>4</v>
      </c>
      <c r="AO197" s="0" t="n">
        <v>0</v>
      </c>
      <c r="AP197" s="0" t="n">
        <v>1</v>
      </c>
      <c r="AQ197" s="0" t="n">
        <v>0</v>
      </c>
      <c r="AR197" s="0" t="n">
        <v>0</v>
      </c>
      <c r="AS197" s="0" t="n">
        <v>0</v>
      </c>
      <c r="AT197" s="0" t="n">
        <v>0</v>
      </c>
      <c r="AU197" s="0" t="n">
        <v>0</v>
      </c>
      <c r="AV197" s="0" t="n">
        <v>0</v>
      </c>
      <c r="AW197" s="0" t="n">
        <v>0</v>
      </c>
      <c r="AX197" s="0" t="n">
        <v>0</v>
      </c>
      <c r="AY197" s="0" t="n">
        <v>0</v>
      </c>
      <c r="AZ197" s="0" t="n">
        <v>0</v>
      </c>
      <c r="BA197" s="0" t="n">
        <v>0</v>
      </c>
      <c r="BB197" s="0" t="n">
        <v>0</v>
      </c>
      <c r="BC197" s="0" t="n">
        <v>0</v>
      </c>
      <c r="BD197" s="0" t="n">
        <v>0</v>
      </c>
      <c r="BE197" s="0" t="n">
        <v>1</v>
      </c>
      <c r="BF197" s="0" t="n">
        <v>0</v>
      </c>
      <c r="BG197" s="0" t="n">
        <v>5</v>
      </c>
      <c r="BH197" s="0" t="n">
        <v>6</v>
      </c>
      <c r="BI197" s="0" t="n">
        <v>2</v>
      </c>
      <c r="BJ197" s="0" t="n">
        <v>1</v>
      </c>
      <c r="BK197" s="0" t="n">
        <v>5</v>
      </c>
      <c r="BL197" s="0" t="n">
        <v>0</v>
      </c>
      <c r="BM197" s="0" t="n">
        <v>0</v>
      </c>
      <c r="BN197" s="0" t="n">
        <v>0</v>
      </c>
      <c r="BO197" s="0" t="n">
        <v>0</v>
      </c>
      <c r="BP197" s="0" t="n">
        <v>0</v>
      </c>
      <c r="BQ197" s="0" t="n">
        <v>0</v>
      </c>
      <c r="BR197" s="0" t="n">
        <v>0</v>
      </c>
      <c r="BS197" s="0" t="n">
        <v>0</v>
      </c>
      <c r="BT197" s="0" t="n">
        <v>0</v>
      </c>
      <c r="BU197" s="0" t="n">
        <v>0</v>
      </c>
      <c r="BV197" s="0" t="n">
        <v>7</v>
      </c>
      <c r="BW197" s="0" t="n">
        <v>0</v>
      </c>
      <c r="BX197" s="0" t="n">
        <v>0</v>
      </c>
      <c r="BY197" s="0" t="n">
        <v>0</v>
      </c>
      <c r="BZ197" s="0" t="n">
        <v>0</v>
      </c>
      <c r="CA197" s="0" t="n">
        <v>2</v>
      </c>
      <c r="CB197" s="0" t="n">
        <v>4</v>
      </c>
      <c r="CC197" s="0" t="n">
        <v>0</v>
      </c>
      <c r="CD197" s="0" t="n">
        <v>9</v>
      </c>
      <c r="CE197" s="0" t="n">
        <v>1</v>
      </c>
      <c r="CF197" s="0" t="n">
        <v>0</v>
      </c>
      <c r="CG197" s="0" t="n">
        <v>0</v>
      </c>
      <c r="CH197" s="0" t="n">
        <v>2</v>
      </c>
      <c r="CI197" s="0" t="n">
        <v>0</v>
      </c>
      <c r="CJ197" s="0" t="n">
        <v>0</v>
      </c>
      <c r="CK197" s="0" t="n">
        <v>0</v>
      </c>
      <c r="CL197" s="0" t="n">
        <v>0</v>
      </c>
      <c r="CM197" s="0" t="n">
        <v>0</v>
      </c>
      <c r="CN197" s="0" t="n">
        <v>3</v>
      </c>
      <c r="CO197" s="0" t="n">
        <v>0</v>
      </c>
      <c r="CP197" s="0" t="n">
        <v>0</v>
      </c>
      <c r="CQ197" s="0" t="n">
        <v>0</v>
      </c>
      <c r="CR197" s="0" t="n">
        <v>2</v>
      </c>
      <c r="CS197" s="0" t="n">
        <v>0</v>
      </c>
      <c r="CT197" s="0" t="n">
        <v>1</v>
      </c>
      <c r="CU197" s="0" t="n">
        <v>0</v>
      </c>
      <c r="CV197" s="0" t="n">
        <v>0</v>
      </c>
      <c r="CW197" s="0" t="n">
        <v>0</v>
      </c>
      <c r="CX197" s="0" t="n">
        <v>0</v>
      </c>
      <c r="CY197" s="0" t="n">
        <v>0</v>
      </c>
      <c r="CZ197" s="0" t="n">
        <v>0</v>
      </c>
      <c r="DA197" s="0" t="n">
        <v>0</v>
      </c>
      <c r="DB197" s="0" t="n">
        <v>0</v>
      </c>
      <c r="DC197" s="0" t="n">
        <v>0</v>
      </c>
      <c r="DD197" s="0" t="n">
        <v>0</v>
      </c>
      <c r="DE197" s="0" t="n">
        <v>1</v>
      </c>
      <c r="DF197" s="0" t="n">
        <v>0</v>
      </c>
      <c r="DG197" s="0" t="n">
        <v>0</v>
      </c>
      <c r="DH197" s="0" t="n">
        <v>2</v>
      </c>
      <c r="DI197" s="0" t="n">
        <v>0</v>
      </c>
      <c r="DJ197" s="0" t="n">
        <v>0</v>
      </c>
      <c r="DK197" s="0" t="n">
        <v>0</v>
      </c>
      <c r="DL197" s="0" t="n">
        <v>0</v>
      </c>
      <c r="DM197" s="0" t="n">
        <v>0</v>
      </c>
      <c r="DN197" s="0" t="n">
        <v>0</v>
      </c>
      <c r="DO197" s="0" t="n">
        <v>0</v>
      </c>
      <c r="DP197" s="0" t="n">
        <v>0</v>
      </c>
      <c r="DQ197" s="0" t="n">
        <v>0</v>
      </c>
      <c r="DR197" s="0" t="n">
        <v>0</v>
      </c>
      <c r="DS197" s="0" t="n">
        <v>0</v>
      </c>
      <c r="DT197" s="0" t="n">
        <v>0</v>
      </c>
      <c r="DU197" s="0" t="n">
        <v>0</v>
      </c>
      <c r="DV197" s="0" t="n">
        <v>0</v>
      </c>
      <c r="DW197" s="0" t="n">
        <v>0</v>
      </c>
      <c r="DX197" s="0" t="n">
        <v>0</v>
      </c>
      <c r="DY197" s="0" t="n">
        <v>0</v>
      </c>
      <c r="DZ197" s="0" t="n">
        <v>0</v>
      </c>
      <c r="EA197" s="0" t="n">
        <v>0</v>
      </c>
      <c r="EB197" s="0" t="n">
        <v>1</v>
      </c>
      <c r="EC197" s="0" t="n">
        <v>0</v>
      </c>
      <c r="ED197" s="0" t="n">
        <v>0</v>
      </c>
      <c r="EE197" s="0" t="n">
        <v>0</v>
      </c>
      <c r="EF197" s="0" t="n">
        <v>1</v>
      </c>
      <c r="EG197" s="0" t="n">
        <v>0</v>
      </c>
      <c r="EH197" s="0" t="n">
        <v>0</v>
      </c>
      <c r="EI197" s="0" t="n">
        <v>0</v>
      </c>
      <c r="EJ197" s="0" t="n">
        <v>0</v>
      </c>
      <c r="EK197" s="0" t="n">
        <v>0</v>
      </c>
      <c r="EL197" s="0" t="n">
        <v>0</v>
      </c>
      <c r="EM197" s="0" t="n">
        <v>1</v>
      </c>
      <c r="EN197" s="0" t="n">
        <v>0</v>
      </c>
      <c r="EO197" s="0" t="n">
        <v>0</v>
      </c>
      <c r="EP197" s="0" t="n">
        <v>1</v>
      </c>
      <c r="EQ197" s="0" t="n">
        <v>0</v>
      </c>
      <c r="ER197" s="0" t="n">
        <v>0</v>
      </c>
      <c r="ES197" s="0" t="n">
        <v>0</v>
      </c>
      <c r="ET197" s="0" t="n">
        <v>0</v>
      </c>
      <c r="EU197" s="0" t="n">
        <v>0</v>
      </c>
      <c r="EV197" s="0" t="n">
        <v>0</v>
      </c>
      <c r="EW197" s="0" t="n">
        <v>0</v>
      </c>
      <c r="EX197" s="0" t="n">
        <v>0</v>
      </c>
      <c r="EY197" s="0" t="n">
        <v>0</v>
      </c>
      <c r="EZ197" s="0" t="n">
        <v>0</v>
      </c>
      <c r="FA197" s="0" t="n">
        <v>0</v>
      </c>
      <c r="FB197" s="0" t="n">
        <v>0</v>
      </c>
      <c r="FC197" s="0" t="n">
        <v>0</v>
      </c>
      <c r="FD197" s="0" t="n">
        <v>0</v>
      </c>
      <c r="FE197" s="0" t="n">
        <v>0</v>
      </c>
      <c r="FF197" s="0" t="n">
        <v>0</v>
      </c>
      <c r="FG197" s="0" t="n">
        <v>0</v>
      </c>
      <c r="FH197" s="0" t="n">
        <v>0</v>
      </c>
      <c r="FI197" s="0" t="n">
        <v>2</v>
      </c>
      <c r="FJ197" s="0" t="n">
        <v>0</v>
      </c>
      <c r="FK197" s="0" t="n">
        <v>0</v>
      </c>
      <c r="FL197" s="0" t="n">
        <v>0</v>
      </c>
      <c r="FM197" s="0" t="n">
        <v>0</v>
      </c>
      <c r="FN197" s="0" t="n">
        <v>0</v>
      </c>
      <c r="FO197" s="0" t="n">
        <v>0</v>
      </c>
      <c r="FP197" s="0" t="n">
        <v>0</v>
      </c>
      <c r="FQ197" s="0" t="n">
        <v>0</v>
      </c>
      <c r="FR197" s="0" t="n">
        <v>3</v>
      </c>
      <c r="FS197" s="0" t="n">
        <v>0</v>
      </c>
      <c r="FT197" s="0" t="n">
        <v>0</v>
      </c>
      <c r="FU197" s="0" t="n">
        <v>2</v>
      </c>
      <c r="FV197" s="0" t="n">
        <v>2</v>
      </c>
      <c r="FW197" s="0" t="n">
        <v>0</v>
      </c>
      <c r="FX197" s="0" t="n">
        <v>1</v>
      </c>
      <c r="FY197" s="0" t="n">
        <v>2</v>
      </c>
      <c r="FZ197" s="0" t="n">
        <v>0</v>
      </c>
      <c r="GA197" s="0" t="n">
        <v>3</v>
      </c>
      <c r="GB197" s="0" t="n">
        <v>0</v>
      </c>
      <c r="GC197" s="0" t="n">
        <v>1</v>
      </c>
      <c r="GD197" s="0" t="n">
        <v>1</v>
      </c>
      <c r="GE197" s="0" t="n">
        <v>0</v>
      </c>
      <c r="GF197" s="0" t="n">
        <v>0</v>
      </c>
      <c r="GG197" s="0" t="n">
        <v>0</v>
      </c>
      <c r="GH197" s="0" t="n">
        <v>0</v>
      </c>
      <c r="GI197" s="0" t="n">
        <v>0</v>
      </c>
      <c r="GJ197" s="0" t="n">
        <v>0</v>
      </c>
      <c r="GK197" s="0" t="n">
        <v>0</v>
      </c>
      <c r="GL197" s="0" t="n">
        <v>0</v>
      </c>
      <c r="GM197" s="0" t="n">
        <v>0</v>
      </c>
      <c r="GN197" s="0" t="n">
        <v>0</v>
      </c>
      <c r="GO197" s="0" t="n">
        <v>4</v>
      </c>
      <c r="GP197" s="0" t="n">
        <v>4</v>
      </c>
      <c r="GQ197" s="0" t="n">
        <v>0</v>
      </c>
    </row>
    <row r="198" customFormat="false" ht="12" hidden="false" customHeight="false" outlineLevel="0" collapsed="false">
      <c r="A198" s="0" t="n">
        <v>0</v>
      </c>
      <c r="B198" s="0" t="n">
        <v>0</v>
      </c>
      <c r="C198" s="0" t="n">
        <v>0</v>
      </c>
      <c r="D198" s="0" t="n">
        <v>1</v>
      </c>
      <c r="E198" s="0" t="n">
        <v>0</v>
      </c>
      <c r="F198" s="0" t="n">
        <v>0</v>
      </c>
      <c r="G198" s="0" t="n">
        <v>0</v>
      </c>
      <c r="H198" s="0" t="n">
        <v>0</v>
      </c>
      <c r="I198" s="0" t="n">
        <v>0</v>
      </c>
      <c r="J198" s="0" t="n">
        <v>0</v>
      </c>
      <c r="K198" s="0" t="n">
        <v>0</v>
      </c>
      <c r="L198" s="0" t="n">
        <v>0</v>
      </c>
      <c r="M198" s="0" t="n">
        <v>0</v>
      </c>
      <c r="N198" s="0" t="n">
        <v>0</v>
      </c>
      <c r="O198" s="0" t="n">
        <v>0</v>
      </c>
      <c r="P198" s="0" t="n">
        <v>0</v>
      </c>
      <c r="Q198" s="0" t="n">
        <v>0</v>
      </c>
      <c r="R198" s="0" t="n">
        <v>0</v>
      </c>
      <c r="S198" s="0" t="n">
        <v>1</v>
      </c>
      <c r="T198" s="0" t="n">
        <v>0</v>
      </c>
      <c r="U198" s="0" t="n">
        <v>0</v>
      </c>
      <c r="V198" s="0" t="n">
        <v>0</v>
      </c>
      <c r="W198" s="0" t="n">
        <v>0</v>
      </c>
      <c r="X198" s="0" t="n">
        <v>0</v>
      </c>
      <c r="Y198" s="0" t="n">
        <v>0</v>
      </c>
      <c r="Z198" s="0" t="n">
        <v>0</v>
      </c>
      <c r="AA198" s="0" t="n">
        <v>1</v>
      </c>
      <c r="AB198" s="0" t="n">
        <v>0</v>
      </c>
      <c r="AC198" s="0" t="n">
        <v>0</v>
      </c>
      <c r="AD198" s="0" t="n">
        <v>0</v>
      </c>
      <c r="AE198" s="0" t="n">
        <v>0</v>
      </c>
      <c r="AF198" s="0" t="n">
        <v>0</v>
      </c>
      <c r="AG198" s="0" t="n">
        <v>0</v>
      </c>
      <c r="AH198" s="0" t="n">
        <v>0</v>
      </c>
      <c r="AI198" s="0" t="n">
        <v>0</v>
      </c>
      <c r="AJ198" s="0" t="n">
        <v>0</v>
      </c>
      <c r="AK198" s="0" t="n">
        <v>0</v>
      </c>
      <c r="AL198" s="0" t="n">
        <v>0</v>
      </c>
      <c r="AM198" s="0" t="n">
        <v>2</v>
      </c>
      <c r="AN198" s="0" t="n">
        <v>1</v>
      </c>
      <c r="AO198" s="0" t="n">
        <v>1</v>
      </c>
      <c r="AP198" s="0" t="n">
        <v>0</v>
      </c>
      <c r="AQ198" s="0" t="n">
        <v>1</v>
      </c>
      <c r="AR198" s="0" t="n">
        <v>0</v>
      </c>
      <c r="AS198" s="0" t="n">
        <v>0</v>
      </c>
      <c r="AT198" s="0" t="n">
        <v>0</v>
      </c>
      <c r="AU198" s="0" t="n">
        <v>0</v>
      </c>
      <c r="AV198" s="0" t="n">
        <v>0</v>
      </c>
      <c r="AW198" s="0" t="n">
        <v>0</v>
      </c>
      <c r="AX198" s="0" t="n">
        <v>1</v>
      </c>
      <c r="AY198" s="0" t="n">
        <v>0</v>
      </c>
      <c r="AZ198" s="0" t="n">
        <v>0</v>
      </c>
      <c r="BA198" s="0" t="n">
        <v>0</v>
      </c>
      <c r="BB198" s="0" t="n">
        <v>1</v>
      </c>
      <c r="BC198" s="0" t="n">
        <v>0</v>
      </c>
      <c r="BD198" s="0" t="n">
        <v>6</v>
      </c>
      <c r="BE198" s="0" t="n">
        <v>1</v>
      </c>
      <c r="BF198" s="0" t="n">
        <v>0</v>
      </c>
      <c r="BG198" s="0" t="n">
        <v>0</v>
      </c>
      <c r="BH198" s="0" t="n">
        <v>0</v>
      </c>
      <c r="BI198" s="0" t="n">
        <v>0</v>
      </c>
      <c r="BJ198" s="0" t="n">
        <v>0</v>
      </c>
      <c r="BK198" s="0" t="n">
        <v>2</v>
      </c>
      <c r="BL198" s="0" t="n">
        <v>0</v>
      </c>
      <c r="BM198" s="0" t="n">
        <v>0</v>
      </c>
      <c r="BN198" s="0" t="n">
        <v>0</v>
      </c>
      <c r="BO198" s="0" t="n">
        <v>1</v>
      </c>
      <c r="BP198" s="0" t="n">
        <v>1</v>
      </c>
      <c r="BQ198" s="0" t="n">
        <v>4</v>
      </c>
      <c r="BR198" s="0" t="n">
        <v>5</v>
      </c>
      <c r="BS198" s="0" t="n">
        <v>0</v>
      </c>
      <c r="BT198" s="0" t="n">
        <v>1</v>
      </c>
      <c r="BU198" s="0" t="n">
        <v>0</v>
      </c>
      <c r="BV198" s="0" t="n">
        <v>1</v>
      </c>
      <c r="BW198" s="0" t="n">
        <v>0</v>
      </c>
      <c r="BX198" s="0" t="n">
        <v>0</v>
      </c>
      <c r="BY198" s="0" t="n">
        <v>1</v>
      </c>
      <c r="BZ198" s="0" t="n">
        <v>0</v>
      </c>
      <c r="CA198" s="0" t="n">
        <v>0</v>
      </c>
      <c r="CB198" s="0" t="n">
        <v>0</v>
      </c>
      <c r="CC198" s="0" t="n">
        <v>2</v>
      </c>
      <c r="CD198" s="0" t="n">
        <v>0</v>
      </c>
      <c r="CE198" s="0" t="n">
        <v>2</v>
      </c>
      <c r="CF198" s="0" t="n">
        <v>0</v>
      </c>
      <c r="CG198" s="0" t="n">
        <v>0</v>
      </c>
      <c r="CH198" s="0" t="n">
        <v>2</v>
      </c>
      <c r="CI198" s="0" t="n">
        <v>0</v>
      </c>
      <c r="CJ198" s="0" t="n">
        <v>0</v>
      </c>
      <c r="CK198" s="0" t="n">
        <v>0</v>
      </c>
      <c r="CL198" s="0" t="n">
        <v>0</v>
      </c>
      <c r="CM198" s="0" t="n">
        <v>0</v>
      </c>
      <c r="CN198" s="0" t="n">
        <v>1</v>
      </c>
      <c r="CO198" s="0" t="n">
        <v>0</v>
      </c>
      <c r="CP198" s="0" t="n">
        <v>1</v>
      </c>
      <c r="CQ198" s="0" t="n">
        <v>0</v>
      </c>
      <c r="CR198" s="0" t="n">
        <v>0</v>
      </c>
      <c r="CS198" s="0" t="n">
        <v>0</v>
      </c>
      <c r="CT198" s="0" t="n">
        <v>0</v>
      </c>
      <c r="CU198" s="0" t="n">
        <v>0</v>
      </c>
      <c r="CV198" s="0" t="n">
        <v>0</v>
      </c>
      <c r="CW198" s="0" t="n">
        <v>0</v>
      </c>
      <c r="CX198" s="0" t="n">
        <v>0</v>
      </c>
      <c r="CY198" s="0" t="n">
        <v>2</v>
      </c>
      <c r="CZ198" s="0" t="n">
        <v>0</v>
      </c>
      <c r="DA198" s="0" t="n">
        <v>1</v>
      </c>
      <c r="DB198" s="0" t="n">
        <v>0</v>
      </c>
      <c r="DC198" s="0" t="n">
        <v>0</v>
      </c>
      <c r="DD198" s="0" t="n">
        <v>1</v>
      </c>
      <c r="DE198" s="0" t="n">
        <v>1</v>
      </c>
      <c r="DF198" s="0" t="n">
        <v>0</v>
      </c>
      <c r="DG198" s="0" t="n">
        <v>0</v>
      </c>
      <c r="DH198" s="0" t="n">
        <v>0</v>
      </c>
      <c r="DI198" s="0" t="n">
        <v>0</v>
      </c>
      <c r="DJ198" s="0" t="n">
        <v>0</v>
      </c>
      <c r="DK198" s="0" t="n">
        <v>0</v>
      </c>
      <c r="DL198" s="0" t="n">
        <v>1</v>
      </c>
      <c r="DM198" s="0" t="n">
        <v>0</v>
      </c>
      <c r="DN198" s="0" t="n">
        <v>0</v>
      </c>
      <c r="DO198" s="0" t="n">
        <v>0</v>
      </c>
      <c r="DP198" s="0" t="n">
        <v>0</v>
      </c>
      <c r="DQ198" s="0" t="n">
        <v>1</v>
      </c>
      <c r="DR198" s="0" t="n">
        <v>0</v>
      </c>
      <c r="DS198" s="0" t="n">
        <v>0</v>
      </c>
      <c r="DT198" s="0" t="n">
        <v>0</v>
      </c>
      <c r="DU198" s="0" t="n">
        <v>0</v>
      </c>
      <c r="DV198" s="0" t="n">
        <v>0</v>
      </c>
      <c r="DW198" s="0" t="n">
        <v>0</v>
      </c>
      <c r="DX198" s="0" t="n">
        <v>0</v>
      </c>
      <c r="DY198" s="0" t="n">
        <v>0</v>
      </c>
      <c r="DZ198" s="0" t="n">
        <v>0</v>
      </c>
      <c r="EA198" s="0" t="n">
        <v>0</v>
      </c>
      <c r="EB198" s="0" t="n">
        <v>2</v>
      </c>
      <c r="EC198" s="0" t="n">
        <v>0</v>
      </c>
      <c r="ED198" s="0" t="n">
        <v>0</v>
      </c>
      <c r="EE198" s="0" t="n">
        <v>0</v>
      </c>
      <c r="EF198" s="0" t="n">
        <v>3</v>
      </c>
      <c r="EG198" s="0" t="n">
        <v>0</v>
      </c>
      <c r="EH198" s="0" t="n">
        <v>0</v>
      </c>
      <c r="EI198" s="0" t="n">
        <v>0</v>
      </c>
      <c r="EJ198" s="0" t="n">
        <v>0</v>
      </c>
      <c r="EK198" s="0" t="n">
        <v>0</v>
      </c>
      <c r="EL198" s="0" t="n">
        <v>0</v>
      </c>
      <c r="EM198" s="0" t="n">
        <v>0</v>
      </c>
      <c r="EN198" s="0" t="n">
        <v>0</v>
      </c>
      <c r="EO198" s="0" t="n">
        <v>0</v>
      </c>
      <c r="EP198" s="0" t="n">
        <v>0</v>
      </c>
      <c r="EQ198" s="0" t="n">
        <v>0</v>
      </c>
      <c r="ER198" s="0" t="n">
        <v>0</v>
      </c>
      <c r="ES198" s="0" t="n">
        <v>0</v>
      </c>
      <c r="ET198" s="0" t="n">
        <v>0</v>
      </c>
      <c r="EU198" s="0" t="n">
        <v>0</v>
      </c>
      <c r="EV198" s="0" t="n">
        <v>0</v>
      </c>
      <c r="EW198" s="0" t="n">
        <v>0</v>
      </c>
      <c r="EX198" s="0" t="n">
        <v>1</v>
      </c>
      <c r="EY198" s="0" t="n">
        <v>0</v>
      </c>
      <c r="EZ198" s="0" t="n">
        <v>0</v>
      </c>
      <c r="FA198" s="0" t="n">
        <v>0</v>
      </c>
      <c r="FB198" s="0" t="n">
        <v>1</v>
      </c>
      <c r="FC198" s="0" t="n">
        <v>1</v>
      </c>
      <c r="FD198" s="0" t="n">
        <v>0</v>
      </c>
      <c r="FE198" s="0" t="n">
        <v>0</v>
      </c>
      <c r="FF198" s="0" t="n">
        <v>1</v>
      </c>
      <c r="FG198" s="0" t="n">
        <v>1</v>
      </c>
      <c r="FH198" s="0" t="n">
        <v>0</v>
      </c>
      <c r="FI198" s="0" t="n">
        <v>1</v>
      </c>
      <c r="FJ198" s="0" t="n">
        <v>0</v>
      </c>
      <c r="FK198" s="0" t="n">
        <v>1</v>
      </c>
      <c r="FL198" s="0" t="n">
        <v>0</v>
      </c>
      <c r="FM198" s="0" t="n">
        <v>1</v>
      </c>
      <c r="FN198" s="0" t="n">
        <v>0</v>
      </c>
      <c r="FO198" s="0" t="n">
        <v>0</v>
      </c>
      <c r="FP198" s="0" t="n">
        <v>0</v>
      </c>
      <c r="FQ198" s="0" t="n">
        <v>0</v>
      </c>
      <c r="FR198" s="0" t="n">
        <v>3</v>
      </c>
      <c r="FS198" s="0" t="n">
        <v>0</v>
      </c>
      <c r="FT198" s="0" t="n">
        <v>0</v>
      </c>
      <c r="FU198" s="0" t="n">
        <v>2</v>
      </c>
      <c r="FV198" s="0" t="n">
        <v>1</v>
      </c>
      <c r="FW198" s="0" t="n">
        <v>4</v>
      </c>
      <c r="FX198" s="0" t="n">
        <v>0</v>
      </c>
      <c r="FY198" s="0" t="n">
        <v>0</v>
      </c>
      <c r="FZ198" s="0" t="n">
        <v>1</v>
      </c>
      <c r="GA198" s="0" t="n">
        <v>1</v>
      </c>
      <c r="GB198" s="0" t="n">
        <v>0</v>
      </c>
      <c r="GC198" s="0" t="n">
        <v>0</v>
      </c>
      <c r="GD198" s="0" t="n">
        <v>1</v>
      </c>
      <c r="GE198" s="0" t="n">
        <v>0</v>
      </c>
      <c r="GF198" s="0" t="n">
        <v>2</v>
      </c>
      <c r="GG198" s="0" t="n">
        <v>1</v>
      </c>
      <c r="GH198" s="0" t="n">
        <v>0</v>
      </c>
      <c r="GI198" s="0" t="n">
        <v>1</v>
      </c>
      <c r="GJ198" s="0" t="n">
        <v>0</v>
      </c>
      <c r="GK198" s="0" t="n">
        <v>0</v>
      </c>
      <c r="GL198" s="0" t="n">
        <v>0</v>
      </c>
      <c r="GM198" s="0" t="n">
        <v>0</v>
      </c>
      <c r="GN198" s="0" t="n">
        <v>0</v>
      </c>
      <c r="GO198" s="0" t="n">
        <v>4</v>
      </c>
      <c r="GP198" s="0" t="n">
        <v>0</v>
      </c>
      <c r="GQ198" s="0" t="n">
        <v>0</v>
      </c>
    </row>
    <row r="199" customFormat="false" ht="12" hidden="false" customHeight="false" outlineLevel="0" collapsed="false">
      <c r="A199" s="0" t="n">
        <v>5</v>
      </c>
      <c r="B199" s="0" t="n">
        <v>0</v>
      </c>
      <c r="C199" s="0" t="n">
        <v>0</v>
      </c>
      <c r="D199" s="0" t="n">
        <v>0</v>
      </c>
      <c r="E199" s="0" t="n">
        <v>0</v>
      </c>
      <c r="F199" s="0" t="n">
        <v>0</v>
      </c>
      <c r="G199" s="0" t="n">
        <v>3</v>
      </c>
      <c r="H199" s="0" t="n">
        <v>0</v>
      </c>
      <c r="I199" s="0" t="n">
        <v>0</v>
      </c>
      <c r="J199" s="0" t="n">
        <v>0</v>
      </c>
      <c r="K199" s="0" t="n">
        <v>0</v>
      </c>
      <c r="L199" s="0" t="n">
        <v>0</v>
      </c>
      <c r="M199" s="0" t="n">
        <v>0</v>
      </c>
      <c r="N199" s="0" t="n">
        <v>1</v>
      </c>
      <c r="O199" s="0" t="n">
        <v>0</v>
      </c>
      <c r="P199" s="0" t="n">
        <v>0</v>
      </c>
      <c r="Q199" s="0" t="n">
        <v>0</v>
      </c>
      <c r="R199" s="0" t="n">
        <v>1</v>
      </c>
      <c r="S199" s="0" t="n">
        <v>0</v>
      </c>
      <c r="T199" s="0" t="n">
        <v>0</v>
      </c>
      <c r="U199" s="0" t="n">
        <v>0</v>
      </c>
      <c r="V199" s="0" t="n">
        <v>1</v>
      </c>
      <c r="W199" s="0" t="n">
        <v>0</v>
      </c>
      <c r="X199" s="0" t="n">
        <v>0</v>
      </c>
      <c r="Y199" s="0" t="n">
        <v>0</v>
      </c>
      <c r="Z199" s="0" t="n">
        <v>1</v>
      </c>
      <c r="AA199" s="0" t="n">
        <v>0</v>
      </c>
      <c r="AB199" s="0" t="n">
        <v>0</v>
      </c>
      <c r="AC199" s="0" t="n">
        <v>0</v>
      </c>
      <c r="AD199" s="0" t="n">
        <v>0</v>
      </c>
      <c r="AE199" s="0" t="n">
        <v>0</v>
      </c>
      <c r="AF199" s="0" t="n">
        <v>0</v>
      </c>
      <c r="AG199" s="0" t="n">
        <v>0</v>
      </c>
      <c r="AH199" s="0" t="n">
        <v>1</v>
      </c>
      <c r="AI199" s="0" t="n">
        <v>0</v>
      </c>
      <c r="AJ199" s="0" t="n">
        <v>0</v>
      </c>
      <c r="AK199" s="0" t="n">
        <v>1</v>
      </c>
      <c r="AL199" s="0" t="n">
        <v>0</v>
      </c>
      <c r="AM199" s="0" t="n">
        <v>0</v>
      </c>
      <c r="AN199" s="0" t="n">
        <v>1</v>
      </c>
      <c r="AO199" s="0" t="n">
        <v>1</v>
      </c>
      <c r="AP199" s="0" t="n">
        <v>1</v>
      </c>
      <c r="AQ199" s="0" t="n">
        <v>0</v>
      </c>
      <c r="AR199" s="0" t="n">
        <v>0</v>
      </c>
      <c r="AS199" s="0" t="n">
        <v>0</v>
      </c>
      <c r="AT199" s="0" t="n">
        <v>2</v>
      </c>
      <c r="AU199" s="0" t="n">
        <v>0</v>
      </c>
      <c r="AV199" s="0" t="n">
        <v>0</v>
      </c>
      <c r="AW199" s="0" t="n">
        <v>1</v>
      </c>
      <c r="AX199" s="0" t="n">
        <v>1</v>
      </c>
      <c r="AY199" s="0" t="n">
        <v>0</v>
      </c>
      <c r="AZ199" s="0" t="n">
        <v>1</v>
      </c>
      <c r="BA199" s="0" t="n">
        <v>0</v>
      </c>
      <c r="BB199" s="0" t="n">
        <v>0</v>
      </c>
      <c r="BC199" s="0" t="n">
        <v>0</v>
      </c>
      <c r="BD199" s="0" t="n">
        <v>0</v>
      </c>
      <c r="BE199" s="0" t="n">
        <v>0</v>
      </c>
      <c r="BF199" s="0" t="n">
        <v>0</v>
      </c>
      <c r="BG199" s="0" t="n">
        <v>2</v>
      </c>
      <c r="BH199" s="0" t="n">
        <v>0</v>
      </c>
      <c r="BI199" s="0" t="n">
        <v>0</v>
      </c>
      <c r="BJ199" s="0" t="n">
        <v>0</v>
      </c>
      <c r="BK199" s="0" t="n">
        <v>1</v>
      </c>
      <c r="BL199" s="0" t="n">
        <v>0</v>
      </c>
      <c r="BM199" s="0" t="n">
        <v>1</v>
      </c>
      <c r="BN199" s="0" t="n">
        <v>2</v>
      </c>
      <c r="BO199" s="0" t="n">
        <v>0</v>
      </c>
      <c r="BP199" s="0" t="n">
        <v>2</v>
      </c>
      <c r="BQ199" s="0" t="n">
        <v>0</v>
      </c>
      <c r="BR199" s="0" t="n">
        <v>0</v>
      </c>
      <c r="BS199" s="0" t="n">
        <v>0</v>
      </c>
      <c r="BT199" s="0" t="n">
        <v>0</v>
      </c>
      <c r="BU199" s="0" t="n">
        <v>0</v>
      </c>
      <c r="BV199" s="0" t="n">
        <v>1</v>
      </c>
      <c r="BW199" s="0" t="n">
        <v>1</v>
      </c>
      <c r="BX199" s="0" t="n">
        <v>0</v>
      </c>
      <c r="BY199" s="0" t="n">
        <v>1</v>
      </c>
      <c r="BZ199" s="0" t="n">
        <v>0</v>
      </c>
      <c r="CA199" s="0" t="n">
        <v>0</v>
      </c>
      <c r="CB199" s="0" t="n">
        <v>0</v>
      </c>
      <c r="CC199" s="0" t="n">
        <v>0</v>
      </c>
      <c r="CD199" s="0" t="n">
        <v>1</v>
      </c>
      <c r="CE199" s="0" t="n">
        <v>1</v>
      </c>
      <c r="CF199" s="0" t="n">
        <v>0</v>
      </c>
      <c r="CG199" s="0" t="n">
        <v>0</v>
      </c>
      <c r="CH199" s="0" t="n">
        <v>2</v>
      </c>
      <c r="CI199" s="0" t="n">
        <v>0</v>
      </c>
      <c r="CJ199" s="0" t="n">
        <v>0</v>
      </c>
      <c r="CK199" s="0" t="n">
        <v>2</v>
      </c>
      <c r="CL199" s="0" t="n">
        <v>0</v>
      </c>
      <c r="CM199" s="0" t="n">
        <v>0</v>
      </c>
      <c r="CN199" s="0" t="n">
        <v>1</v>
      </c>
      <c r="CO199" s="0" t="n">
        <v>0</v>
      </c>
      <c r="CP199" s="0" t="n">
        <v>0</v>
      </c>
      <c r="CQ199" s="0" t="n">
        <v>1</v>
      </c>
      <c r="CR199" s="0" t="n">
        <v>1</v>
      </c>
      <c r="CS199" s="0" t="n">
        <v>0</v>
      </c>
      <c r="CT199" s="0" t="n">
        <v>0</v>
      </c>
      <c r="CU199" s="0" t="n">
        <v>0</v>
      </c>
      <c r="CV199" s="0" t="n">
        <v>0</v>
      </c>
      <c r="CW199" s="0" t="n">
        <v>1</v>
      </c>
      <c r="CX199" s="0" t="n">
        <v>0</v>
      </c>
      <c r="CY199" s="0" t="n">
        <v>4</v>
      </c>
      <c r="CZ199" s="0" t="n">
        <v>1</v>
      </c>
      <c r="DA199" s="0" t="n">
        <v>1</v>
      </c>
      <c r="DB199" s="0" t="n">
        <v>1</v>
      </c>
      <c r="DC199" s="0" t="n">
        <v>0</v>
      </c>
      <c r="DD199" s="0" t="n">
        <v>0</v>
      </c>
      <c r="DE199" s="0" t="n">
        <v>0</v>
      </c>
      <c r="DF199" s="0" t="n">
        <v>0</v>
      </c>
      <c r="DG199" s="0" t="n">
        <v>0</v>
      </c>
      <c r="DH199" s="0" t="n">
        <v>0</v>
      </c>
      <c r="DI199" s="0" t="n">
        <v>0</v>
      </c>
      <c r="DJ199" s="0" t="n">
        <v>0</v>
      </c>
      <c r="DK199" s="0" t="n">
        <v>0</v>
      </c>
      <c r="DL199" s="0" t="n">
        <v>0</v>
      </c>
      <c r="DM199" s="0" t="n">
        <v>0</v>
      </c>
      <c r="DN199" s="0" t="n">
        <v>0</v>
      </c>
      <c r="DO199" s="0" t="n">
        <v>6</v>
      </c>
      <c r="DP199" s="0" t="n">
        <v>0</v>
      </c>
      <c r="DQ199" s="0" t="n">
        <v>1</v>
      </c>
      <c r="DR199" s="0" t="n">
        <v>0</v>
      </c>
      <c r="DS199" s="0" t="n">
        <v>0</v>
      </c>
      <c r="DT199" s="0" t="n">
        <v>0</v>
      </c>
      <c r="DU199" s="0" t="n">
        <v>0</v>
      </c>
      <c r="DV199" s="0" t="n">
        <v>0</v>
      </c>
      <c r="DW199" s="0" t="n">
        <v>0</v>
      </c>
      <c r="DX199" s="0" t="n">
        <v>0</v>
      </c>
      <c r="DY199" s="0" t="n">
        <v>0</v>
      </c>
      <c r="DZ199" s="0" t="n">
        <v>0</v>
      </c>
      <c r="EA199" s="0" t="n">
        <v>1</v>
      </c>
      <c r="EB199" s="0" t="n">
        <v>0</v>
      </c>
      <c r="EC199" s="0" t="n">
        <v>0</v>
      </c>
      <c r="ED199" s="0" t="n">
        <v>0</v>
      </c>
      <c r="EE199" s="0" t="n">
        <v>0</v>
      </c>
      <c r="EF199" s="0" t="n">
        <v>0</v>
      </c>
      <c r="EG199" s="0" t="n">
        <v>0</v>
      </c>
      <c r="EH199" s="0" t="n">
        <v>0</v>
      </c>
      <c r="EI199" s="0" t="n">
        <v>1</v>
      </c>
      <c r="EJ199" s="0" t="n">
        <v>0</v>
      </c>
      <c r="EK199" s="0" t="n">
        <v>0</v>
      </c>
      <c r="EL199" s="0" t="n">
        <v>0</v>
      </c>
      <c r="EM199" s="0" t="n">
        <v>0</v>
      </c>
      <c r="EN199" s="0" t="n">
        <v>0</v>
      </c>
      <c r="EO199" s="0" t="n">
        <v>0</v>
      </c>
      <c r="EP199" s="0" t="n">
        <v>0</v>
      </c>
      <c r="EQ199" s="0" t="n">
        <v>0</v>
      </c>
      <c r="ER199" s="0" t="n">
        <v>0</v>
      </c>
      <c r="ES199" s="0" t="n">
        <v>0</v>
      </c>
      <c r="ET199" s="0" t="n">
        <v>0</v>
      </c>
      <c r="EU199" s="0" t="n">
        <v>0</v>
      </c>
      <c r="EV199" s="0" t="n">
        <v>3</v>
      </c>
      <c r="EW199" s="0" t="n">
        <v>2</v>
      </c>
      <c r="EX199" s="0" t="n">
        <v>1</v>
      </c>
      <c r="EY199" s="0" t="n">
        <v>0</v>
      </c>
      <c r="EZ199" s="0" t="n">
        <v>2</v>
      </c>
      <c r="FA199" s="0" t="n">
        <v>0</v>
      </c>
      <c r="FB199" s="0" t="n">
        <v>0</v>
      </c>
      <c r="FC199" s="0" t="n">
        <v>1</v>
      </c>
      <c r="FD199" s="0" t="n">
        <v>0</v>
      </c>
      <c r="FE199" s="0" t="n">
        <v>0</v>
      </c>
      <c r="FF199" s="0" t="n">
        <v>0</v>
      </c>
      <c r="FG199" s="0" t="n">
        <v>0</v>
      </c>
      <c r="FH199" s="0" t="n">
        <v>1</v>
      </c>
      <c r="FI199" s="0" t="n">
        <v>1</v>
      </c>
      <c r="FJ199" s="0" t="n">
        <v>0</v>
      </c>
      <c r="FK199" s="0" t="n">
        <v>1</v>
      </c>
      <c r="FL199" s="0" t="n">
        <v>0</v>
      </c>
      <c r="FM199" s="0" t="n">
        <v>0</v>
      </c>
      <c r="FN199" s="0" t="n">
        <v>0</v>
      </c>
      <c r="FO199" s="0" t="n">
        <v>0</v>
      </c>
      <c r="FP199" s="0" t="n">
        <v>0</v>
      </c>
      <c r="FQ199" s="0" t="n">
        <v>1</v>
      </c>
      <c r="FR199" s="0" t="n">
        <v>1</v>
      </c>
      <c r="FS199" s="0" t="n">
        <v>2</v>
      </c>
      <c r="FT199" s="0" t="n">
        <v>0</v>
      </c>
      <c r="FU199" s="0" t="n">
        <v>0</v>
      </c>
      <c r="FV199" s="0" t="n">
        <v>1</v>
      </c>
      <c r="FW199" s="0" t="n">
        <v>0</v>
      </c>
      <c r="FX199" s="0" t="n">
        <v>0</v>
      </c>
      <c r="FY199" s="0" t="n">
        <v>0</v>
      </c>
      <c r="FZ199" s="0" t="n">
        <v>2</v>
      </c>
      <c r="GA199" s="0" t="n">
        <v>0</v>
      </c>
      <c r="GB199" s="0" t="n">
        <v>0</v>
      </c>
      <c r="GC199" s="0" t="n">
        <v>1</v>
      </c>
      <c r="GD199" s="0" t="n">
        <v>2</v>
      </c>
      <c r="GE199" s="0" t="n">
        <v>0</v>
      </c>
      <c r="GF199" s="0" t="n">
        <v>0</v>
      </c>
      <c r="GG199" s="0" t="n">
        <v>0</v>
      </c>
      <c r="GH199" s="0" t="n">
        <v>1</v>
      </c>
      <c r="GI199" s="0" t="n">
        <v>0</v>
      </c>
      <c r="GJ199" s="0" t="n">
        <v>0</v>
      </c>
      <c r="GK199" s="0" t="n">
        <v>3</v>
      </c>
      <c r="GL199" s="0" t="n">
        <v>0</v>
      </c>
      <c r="GM199" s="0" t="n">
        <v>0</v>
      </c>
      <c r="GN199" s="0" t="n">
        <v>0</v>
      </c>
      <c r="GO199" s="0" t="n">
        <v>1</v>
      </c>
      <c r="GP199" s="0" t="n">
        <v>0</v>
      </c>
      <c r="GQ199" s="0" t="n">
        <v>0</v>
      </c>
    </row>
    <row r="200" customFormat="false" ht="12" hidden="false" customHeight="false" outlineLevel="0" collapsed="false">
      <c r="A200" s="0" t="n">
        <v>5</v>
      </c>
      <c r="B200" s="0" t="n">
        <v>0</v>
      </c>
      <c r="C200" s="0" t="n">
        <v>0</v>
      </c>
      <c r="D200" s="0" t="n">
        <v>0</v>
      </c>
      <c r="E200" s="0" t="n">
        <v>0</v>
      </c>
      <c r="F200" s="0" t="n">
        <v>0</v>
      </c>
      <c r="G200" s="0" t="n">
        <v>0</v>
      </c>
      <c r="H200" s="0" t="n">
        <v>0</v>
      </c>
      <c r="I200" s="0" t="n">
        <v>0</v>
      </c>
      <c r="J200" s="0" t="n">
        <v>0</v>
      </c>
      <c r="K200" s="0" t="n">
        <v>1</v>
      </c>
      <c r="L200" s="0" t="n">
        <v>0</v>
      </c>
      <c r="M200" s="0" t="n">
        <v>0</v>
      </c>
      <c r="N200" s="0" t="n">
        <v>1</v>
      </c>
      <c r="O200" s="0" t="n">
        <v>0</v>
      </c>
      <c r="P200" s="0" t="n">
        <v>0</v>
      </c>
      <c r="Q200" s="0" t="n">
        <v>0</v>
      </c>
      <c r="R200" s="0" t="n">
        <v>0</v>
      </c>
      <c r="S200" s="0" t="n">
        <v>0</v>
      </c>
      <c r="T200" s="0" t="n">
        <v>0</v>
      </c>
      <c r="U200" s="0" t="n">
        <v>0</v>
      </c>
      <c r="V200" s="0" t="n">
        <v>0</v>
      </c>
      <c r="W200" s="0" t="n">
        <v>3</v>
      </c>
      <c r="X200" s="0" t="n">
        <v>0</v>
      </c>
      <c r="Y200" s="0" t="n">
        <v>0</v>
      </c>
      <c r="Z200" s="0" t="n">
        <v>0</v>
      </c>
      <c r="AA200" s="0" t="n">
        <v>0</v>
      </c>
      <c r="AB200" s="0" t="n">
        <v>0</v>
      </c>
      <c r="AC200" s="0" t="n">
        <v>0</v>
      </c>
      <c r="AD200" s="0" t="n">
        <v>0</v>
      </c>
      <c r="AE200" s="0" t="n">
        <v>0</v>
      </c>
      <c r="AF200" s="0" t="n">
        <v>0</v>
      </c>
      <c r="AG200" s="0" t="n">
        <v>0</v>
      </c>
      <c r="AH200" s="0" t="n">
        <v>0</v>
      </c>
      <c r="AI200" s="0" t="n">
        <v>0</v>
      </c>
      <c r="AJ200" s="0" t="n">
        <v>2</v>
      </c>
      <c r="AK200" s="0" t="n">
        <v>0</v>
      </c>
      <c r="AL200" s="0" t="n">
        <v>0</v>
      </c>
      <c r="AM200" s="0" t="n">
        <v>0</v>
      </c>
      <c r="AN200" s="0" t="n">
        <v>1</v>
      </c>
      <c r="AO200" s="0" t="n">
        <v>2</v>
      </c>
      <c r="AP200" s="0" t="n">
        <v>0</v>
      </c>
      <c r="AQ200" s="0" t="n">
        <v>0</v>
      </c>
      <c r="AR200" s="0" t="n">
        <v>0</v>
      </c>
      <c r="AS200" s="0" t="n">
        <v>0</v>
      </c>
      <c r="AT200" s="0" t="n">
        <v>0</v>
      </c>
      <c r="AU200" s="0" t="n">
        <v>0</v>
      </c>
      <c r="AV200" s="0" t="n">
        <v>0</v>
      </c>
      <c r="AW200" s="0" t="n">
        <v>0</v>
      </c>
      <c r="AX200" s="0" t="n">
        <v>1</v>
      </c>
      <c r="AY200" s="0" t="n">
        <v>0</v>
      </c>
      <c r="AZ200" s="0" t="n">
        <v>0</v>
      </c>
      <c r="BA200" s="0" t="n">
        <v>1</v>
      </c>
      <c r="BB200" s="0" t="n">
        <v>0</v>
      </c>
      <c r="BC200" s="0" t="n">
        <v>1</v>
      </c>
      <c r="BD200" s="0" t="n">
        <v>0</v>
      </c>
      <c r="BE200" s="0" t="n">
        <v>0</v>
      </c>
      <c r="BF200" s="0" t="n">
        <v>0</v>
      </c>
      <c r="BG200" s="0" t="n">
        <v>0</v>
      </c>
      <c r="BH200" s="0" t="n">
        <v>0</v>
      </c>
      <c r="BI200" s="0" t="n">
        <v>0</v>
      </c>
      <c r="BJ200" s="0" t="n">
        <v>0</v>
      </c>
      <c r="BK200" s="0" t="n">
        <v>0</v>
      </c>
      <c r="BL200" s="0" t="n">
        <v>0</v>
      </c>
      <c r="BM200" s="0" t="n">
        <v>1</v>
      </c>
      <c r="BN200" s="0" t="n">
        <v>0</v>
      </c>
      <c r="BO200" s="0" t="n">
        <v>0</v>
      </c>
      <c r="BP200" s="0" t="n">
        <v>0</v>
      </c>
      <c r="BQ200" s="0" t="n">
        <v>0</v>
      </c>
      <c r="BR200" s="0" t="n">
        <v>1</v>
      </c>
      <c r="BS200" s="0" t="n">
        <v>0</v>
      </c>
      <c r="BT200" s="0" t="n">
        <v>0</v>
      </c>
      <c r="BU200" s="0" t="n">
        <v>1</v>
      </c>
      <c r="BV200" s="0" t="n">
        <v>1</v>
      </c>
      <c r="BW200" s="0" t="n">
        <v>0</v>
      </c>
      <c r="BX200" s="0" t="n">
        <v>2</v>
      </c>
      <c r="BY200" s="0" t="n">
        <v>0</v>
      </c>
      <c r="BZ200" s="0" t="n">
        <v>2</v>
      </c>
      <c r="CA200" s="0" t="n">
        <v>0</v>
      </c>
      <c r="CB200" s="0" t="n">
        <v>0</v>
      </c>
      <c r="CC200" s="0" t="n">
        <v>0</v>
      </c>
      <c r="CD200" s="0" t="n">
        <v>3</v>
      </c>
      <c r="CE200" s="0" t="n">
        <v>0</v>
      </c>
      <c r="CF200" s="0" t="n">
        <v>0</v>
      </c>
      <c r="CG200" s="0" t="n">
        <v>0</v>
      </c>
      <c r="CH200" s="0" t="n">
        <v>0</v>
      </c>
      <c r="CI200" s="0" t="n">
        <v>0</v>
      </c>
      <c r="CJ200" s="0" t="n">
        <v>0</v>
      </c>
      <c r="CK200" s="0" t="n">
        <v>1</v>
      </c>
      <c r="CL200" s="0" t="n">
        <v>0</v>
      </c>
      <c r="CM200" s="0" t="n">
        <v>0</v>
      </c>
      <c r="CN200" s="0" t="n">
        <v>0</v>
      </c>
      <c r="CO200" s="0" t="n">
        <v>3</v>
      </c>
      <c r="CP200" s="0" t="n">
        <v>0</v>
      </c>
      <c r="CQ200" s="0" t="n">
        <v>0</v>
      </c>
      <c r="CR200" s="0" t="n">
        <v>0</v>
      </c>
      <c r="CS200" s="0" t="n">
        <v>0</v>
      </c>
      <c r="CT200" s="0" t="n">
        <v>0</v>
      </c>
      <c r="CU200" s="0" t="n">
        <v>0</v>
      </c>
      <c r="CV200" s="0" t="n">
        <v>0</v>
      </c>
      <c r="CW200" s="0" t="n">
        <v>4</v>
      </c>
      <c r="CX200" s="0" t="n">
        <v>0</v>
      </c>
      <c r="CY200" s="0" t="n">
        <v>0</v>
      </c>
      <c r="CZ200" s="0" t="n">
        <v>0</v>
      </c>
      <c r="DA200" s="0" t="n">
        <v>0</v>
      </c>
      <c r="DB200" s="0" t="n">
        <v>1</v>
      </c>
      <c r="DC200" s="0" t="n">
        <v>0</v>
      </c>
      <c r="DD200" s="0" t="n">
        <v>0</v>
      </c>
      <c r="DE200" s="0" t="n">
        <v>0</v>
      </c>
      <c r="DF200" s="0" t="n">
        <v>0</v>
      </c>
      <c r="DG200" s="0" t="n">
        <v>0</v>
      </c>
      <c r="DH200" s="0" t="n">
        <v>0</v>
      </c>
      <c r="DI200" s="0" t="n">
        <v>0</v>
      </c>
      <c r="DJ200" s="0" t="n">
        <v>0</v>
      </c>
      <c r="DK200" s="0" t="n">
        <v>0</v>
      </c>
      <c r="DL200" s="0" t="n">
        <v>1</v>
      </c>
      <c r="DM200" s="0" t="n">
        <v>0</v>
      </c>
      <c r="DN200" s="0" t="n">
        <v>0</v>
      </c>
      <c r="DO200" s="0" t="n">
        <v>0</v>
      </c>
      <c r="DP200" s="0" t="n">
        <v>0</v>
      </c>
      <c r="DQ200" s="0" t="n">
        <v>0</v>
      </c>
      <c r="DR200" s="0" t="n">
        <v>0</v>
      </c>
      <c r="DS200" s="0" t="n">
        <v>0</v>
      </c>
      <c r="DT200" s="0" t="n">
        <v>0</v>
      </c>
      <c r="DU200" s="0" t="n">
        <v>0</v>
      </c>
      <c r="DV200" s="0" t="n">
        <v>0</v>
      </c>
      <c r="DW200" s="0" t="n">
        <v>0</v>
      </c>
      <c r="DX200" s="0" t="n">
        <v>0</v>
      </c>
      <c r="DY200" s="0" t="n">
        <v>0</v>
      </c>
      <c r="DZ200" s="0" t="n">
        <v>0</v>
      </c>
      <c r="EA200" s="0" t="n">
        <v>0</v>
      </c>
      <c r="EB200" s="0" t="n">
        <v>0</v>
      </c>
      <c r="EC200" s="0" t="n">
        <v>0</v>
      </c>
      <c r="ED200" s="0" t="n">
        <v>0</v>
      </c>
      <c r="EE200" s="0" t="n">
        <v>0</v>
      </c>
      <c r="EF200" s="0" t="n">
        <v>0</v>
      </c>
      <c r="EG200" s="0" t="n">
        <v>1</v>
      </c>
      <c r="EH200" s="0" t="n">
        <v>0</v>
      </c>
      <c r="EI200" s="0" t="n">
        <v>0</v>
      </c>
      <c r="EJ200" s="0" t="n">
        <v>0</v>
      </c>
      <c r="EK200" s="0" t="n">
        <v>0</v>
      </c>
      <c r="EL200" s="0" t="n">
        <v>0</v>
      </c>
      <c r="EM200" s="0" t="n">
        <v>0</v>
      </c>
      <c r="EN200" s="0" t="n">
        <v>0</v>
      </c>
      <c r="EO200" s="0" t="n">
        <v>0</v>
      </c>
      <c r="EP200" s="0" t="n">
        <v>0</v>
      </c>
      <c r="EQ200" s="0" t="n">
        <v>0</v>
      </c>
      <c r="ER200" s="0" t="n">
        <v>0</v>
      </c>
      <c r="ES200" s="0" t="n">
        <v>0</v>
      </c>
      <c r="ET200" s="0" t="n">
        <v>0</v>
      </c>
      <c r="EU200" s="0" t="n">
        <v>0</v>
      </c>
      <c r="EV200" s="0" t="n">
        <v>0</v>
      </c>
      <c r="EW200" s="0" t="n">
        <v>0</v>
      </c>
      <c r="EX200" s="0" t="n">
        <v>0</v>
      </c>
      <c r="EY200" s="0" t="n">
        <v>0</v>
      </c>
      <c r="EZ200" s="0" t="n">
        <v>2</v>
      </c>
      <c r="FA200" s="0" t="n">
        <v>0</v>
      </c>
      <c r="FB200" s="0" t="n">
        <v>0</v>
      </c>
      <c r="FC200" s="0" t="n">
        <v>0</v>
      </c>
      <c r="FD200" s="0" t="n">
        <v>0</v>
      </c>
      <c r="FE200" s="0" t="n">
        <v>0</v>
      </c>
      <c r="FF200" s="0" t="n">
        <v>0</v>
      </c>
      <c r="FG200" s="0" t="n">
        <v>0</v>
      </c>
      <c r="FH200" s="0" t="n">
        <v>0</v>
      </c>
      <c r="FI200" s="0" t="n">
        <v>2</v>
      </c>
      <c r="FJ200" s="0" t="n">
        <v>0</v>
      </c>
      <c r="FK200" s="0" t="n">
        <v>1</v>
      </c>
      <c r="FL200" s="0" t="n">
        <v>0</v>
      </c>
      <c r="FM200" s="0" t="n">
        <v>0</v>
      </c>
      <c r="FN200" s="0" t="n">
        <v>0</v>
      </c>
      <c r="FO200" s="0" t="n">
        <v>0</v>
      </c>
      <c r="FP200" s="0" t="n">
        <v>0</v>
      </c>
      <c r="FQ200" s="0" t="n">
        <v>2</v>
      </c>
      <c r="FR200" s="0" t="n">
        <v>8</v>
      </c>
      <c r="FS200" s="0" t="n">
        <v>0</v>
      </c>
      <c r="FT200" s="0" t="n">
        <v>0</v>
      </c>
      <c r="FU200" s="0" t="n">
        <v>0</v>
      </c>
      <c r="FV200" s="0" t="n">
        <v>0</v>
      </c>
      <c r="FW200" s="0" t="n">
        <v>0</v>
      </c>
      <c r="FX200" s="0" t="n">
        <v>0</v>
      </c>
      <c r="FY200" s="0" t="n">
        <v>0</v>
      </c>
      <c r="FZ200" s="0" t="n">
        <v>0</v>
      </c>
      <c r="GA200" s="0" t="n">
        <v>0</v>
      </c>
      <c r="GB200" s="0" t="n">
        <v>0</v>
      </c>
      <c r="GC200" s="0" t="n">
        <v>2</v>
      </c>
      <c r="GD200" s="0" t="n">
        <v>0</v>
      </c>
      <c r="GE200" s="0" t="n">
        <v>0</v>
      </c>
      <c r="GF200" s="0" t="n">
        <v>1</v>
      </c>
      <c r="GG200" s="0" t="n">
        <v>0</v>
      </c>
      <c r="GH200" s="0" t="n">
        <v>1</v>
      </c>
      <c r="GI200" s="0" t="n">
        <v>0</v>
      </c>
      <c r="GJ200" s="0" t="n">
        <v>0</v>
      </c>
      <c r="GK200" s="0" t="n">
        <v>0</v>
      </c>
      <c r="GL200" s="0" t="n">
        <v>1</v>
      </c>
      <c r="GM200" s="0" t="n">
        <v>0</v>
      </c>
      <c r="GN200" s="0" t="n">
        <v>0</v>
      </c>
      <c r="GO200" s="0" t="n">
        <v>0</v>
      </c>
      <c r="GP200" s="0" t="n">
        <v>0</v>
      </c>
      <c r="GQ200" s="0" t="n">
        <v>0</v>
      </c>
    </row>
    <row r="201" customFormat="false" ht="12" hidden="false" customHeight="false" outlineLevel="0" collapsed="false">
      <c r="A201" s="0" t="n">
        <v>5</v>
      </c>
      <c r="B201" s="0" t="n">
        <v>2</v>
      </c>
      <c r="C201" s="0" t="n">
        <v>0</v>
      </c>
      <c r="D201" s="0" t="n">
        <v>0</v>
      </c>
      <c r="E201" s="0" t="n">
        <v>0</v>
      </c>
      <c r="F201" s="0" t="n">
        <v>1</v>
      </c>
      <c r="G201" s="0" t="n">
        <v>5</v>
      </c>
      <c r="H201" s="0" t="n">
        <v>0</v>
      </c>
      <c r="I201" s="0" t="n">
        <v>1</v>
      </c>
      <c r="J201" s="0" t="n">
        <v>0</v>
      </c>
      <c r="K201" s="0" t="n">
        <v>2</v>
      </c>
      <c r="L201" s="0" t="n">
        <v>0</v>
      </c>
      <c r="M201" s="0" t="n">
        <v>0</v>
      </c>
      <c r="N201" s="0" t="n">
        <v>1</v>
      </c>
      <c r="O201" s="0" t="n">
        <v>0</v>
      </c>
      <c r="P201" s="0" t="n">
        <v>0</v>
      </c>
      <c r="Q201" s="0" t="n">
        <v>0</v>
      </c>
      <c r="R201" s="0" t="n">
        <v>0</v>
      </c>
      <c r="S201" s="0" t="n">
        <v>0</v>
      </c>
      <c r="T201" s="0" t="n">
        <v>0</v>
      </c>
      <c r="U201" s="0" t="n">
        <v>0</v>
      </c>
      <c r="V201" s="0" t="n">
        <v>0</v>
      </c>
      <c r="W201" s="0" t="n">
        <v>0</v>
      </c>
      <c r="X201" s="0" t="n">
        <v>0</v>
      </c>
      <c r="Y201" s="0" t="n">
        <v>0</v>
      </c>
      <c r="Z201" s="0" t="n">
        <v>1</v>
      </c>
      <c r="AA201" s="0" t="n">
        <v>1</v>
      </c>
      <c r="AB201" s="0" t="n">
        <v>0</v>
      </c>
      <c r="AC201" s="0" t="n">
        <v>1</v>
      </c>
      <c r="AD201" s="0" t="n">
        <v>0</v>
      </c>
      <c r="AE201" s="0" t="n">
        <v>0</v>
      </c>
      <c r="AF201" s="0" t="n">
        <v>0</v>
      </c>
      <c r="AG201" s="0" t="n">
        <v>0</v>
      </c>
      <c r="AH201" s="0" t="n">
        <v>0</v>
      </c>
      <c r="AI201" s="0" t="n">
        <v>0</v>
      </c>
      <c r="AJ201" s="0" t="n">
        <v>0</v>
      </c>
      <c r="AK201" s="0" t="n">
        <v>0</v>
      </c>
      <c r="AL201" s="0" t="n">
        <v>0</v>
      </c>
      <c r="AM201" s="0" t="n">
        <v>1</v>
      </c>
      <c r="AN201" s="0" t="n">
        <v>2</v>
      </c>
      <c r="AO201" s="0" t="n">
        <v>2</v>
      </c>
      <c r="AP201" s="0" t="n">
        <v>1</v>
      </c>
      <c r="AQ201" s="0" t="n">
        <v>1</v>
      </c>
      <c r="AR201" s="0" t="n">
        <v>0</v>
      </c>
      <c r="AS201" s="0" t="n">
        <v>0</v>
      </c>
      <c r="AT201" s="0" t="n">
        <v>0</v>
      </c>
      <c r="AU201" s="0" t="n">
        <v>1</v>
      </c>
      <c r="AV201" s="0" t="n">
        <v>0</v>
      </c>
      <c r="AW201" s="0" t="n">
        <v>0</v>
      </c>
      <c r="AX201" s="0" t="n">
        <v>1</v>
      </c>
      <c r="AY201" s="0" t="n">
        <v>0</v>
      </c>
      <c r="AZ201" s="0" t="n">
        <v>2</v>
      </c>
      <c r="BA201" s="0" t="n">
        <v>0</v>
      </c>
      <c r="BB201" s="0" t="n">
        <v>1</v>
      </c>
      <c r="BC201" s="0" t="n">
        <v>0</v>
      </c>
      <c r="BD201" s="0" t="n">
        <v>0</v>
      </c>
      <c r="BE201" s="0" t="n">
        <v>0</v>
      </c>
      <c r="BF201" s="0" t="n">
        <v>0</v>
      </c>
      <c r="BG201" s="0" t="n">
        <v>0</v>
      </c>
      <c r="BH201" s="0" t="n">
        <v>1</v>
      </c>
      <c r="BI201" s="0" t="n">
        <v>0</v>
      </c>
      <c r="BJ201" s="0" t="n">
        <v>0</v>
      </c>
      <c r="BK201" s="0" t="n">
        <v>1</v>
      </c>
      <c r="BL201" s="0" t="n">
        <v>1</v>
      </c>
      <c r="BM201" s="0" t="n">
        <v>2</v>
      </c>
      <c r="BN201" s="0" t="n">
        <v>2</v>
      </c>
      <c r="BO201" s="0" t="n">
        <v>0</v>
      </c>
      <c r="BP201" s="0" t="n">
        <v>2</v>
      </c>
      <c r="BQ201" s="0" t="n">
        <v>0</v>
      </c>
      <c r="BR201" s="0" t="n">
        <v>0</v>
      </c>
      <c r="BS201" s="0" t="n">
        <v>1</v>
      </c>
      <c r="BT201" s="0" t="n">
        <v>0</v>
      </c>
      <c r="BU201" s="0" t="n">
        <v>0</v>
      </c>
      <c r="BV201" s="0" t="n">
        <v>1</v>
      </c>
      <c r="BW201" s="0" t="n">
        <v>0</v>
      </c>
      <c r="BX201" s="0" t="n">
        <v>2</v>
      </c>
      <c r="BY201" s="0" t="n">
        <v>1</v>
      </c>
      <c r="BZ201" s="0" t="n">
        <v>1</v>
      </c>
      <c r="CA201" s="0" t="n">
        <v>1</v>
      </c>
      <c r="CB201" s="0" t="n">
        <v>0</v>
      </c>
      <c r="CC201" s="0" t="n">
        <v>0</v>
      </c>
      <c r="CD201" s="0" t="n">
        <v>1</v>
      </c>
      <c r="CE201" s="0" t="n">
        <v>2</v>
      </c>
      <c r="CF201" s="0" t="n">
        <v>0</v>
      </c>
      <c r="CG201" s="0" t="n">
        <v>0</v>
      </c>
      <c r="CH201" s="0" t="n">
        <v>2</v>
      </c>
      <c r="CI201" s="0" t="n">
        <v>0</v>
      </c>
      <c r="CJ201" s="0" t="n">
        <v>0</v>
      </c>
      <c r="CK201" s="0" t="n">
        <v>1</v>
      </c>
      <c r="CL201" s="0" t="n">
        <v>0</v>
      </c>
      <c r="CM201" s="0" t="n">
        <v>0</v>
      </c>
      <c r="CN201" s="0" t="n">
        <v>1</v>
      </c>
      <c r="CO201" s="0" t="n">
        <v>1</v>
      </c>
      <c r="CP201" s="0" t="n">
        <v>1</v>
      </c>
      <c r="CQ201" s="0" t="n">
        <v>1</v>
      </c>
      <c r="CR201" s="0" t="n">
        <v>1</v>
      </c>
      <c r="CS201" s="0" t="n">
        <v>1</v>
      </c>
      <c r="CT201" s="0" t="n">
        <v>0</v>
      </c>
      <c r="CU201" s="0" t="n">
        <v>2</v>
      </c>
      <c r="CV201" s="0" t="n">
        <v>1</v>
      </c>
      <c r="CW201" s="0" t="n">
        <v>0</v>
      </c>
      <c r="CX201" s="0" t="n">
        <v>1</v>
      </c>
      <c r="CY201" s="0" t="n">
        <v>3</v>
      </c>
      <c r="CZ201" s="0" t="n">
        <v>0</v>
      </c>
      <c r="DA201" s="0" t="n">
        <v>0</v>
      </c>
      <c r="DB201" s="0" t="n">
        <v>1</v>
      </c>
      <c r="DC201" s="0" t="n">
        <v>0</v>
      </c>
      <c r="DD201" s="0" t="n">
        <v>0</v>
      </c>
      <c r="DE201" s="0" t="n">
        <v>0</v>
      </c>
      <c r="DF201" s="0" t="n">
        <v>0</v>
      </c>
      <c r="DG201" s="0" t="n">
        <v>0</v>
      </c>
      <c r="DH201" s="0" t="n">
        <v>7</v>
      </c>
      <c r="DI201" s="0" t="n">
        <v>0</v>
      </c>
      <c r="DJ201" s="0" t="n">
        <v>1</v>
      </c>
      <c r="DK201" s="0" t="n">
        <v>0</v>
      </c>
      <c r="DL201" s="0" t="n">
        <v>1</v>
      </c>
      <c r="DM201" s="0" t="n">
        <v>0</v>
      </c>
      <c r="DN201" s="0" t="n">
        <v>0</v>
      </c>
      <c r="DO201" s="0" t="n">
        <v>1</v>
      </c>
      <c r="DP201" s="0" t="n">
        <v>0</v>
      </c>
      <c r="DQ201" s="0" t="n">
        <v>0</v>
      </c>
      <c r="DR201" s="0" t="n">
        <v>0</v>
      </c>
      <c r="DS201" s="0" t="n">
        <v>0</v>
      </c>
      <c r="DT201" s="0" t="n">
        <v>0</v>
      </c>
      <c r="DU201" s="0" t="n">
        <v>0</v>
      </c>
      <c r="DV201" s="0" t="n">
        <v>0</v>
      </c>
      <c r="DW201" s="0" t="n">
        <v>1</v>
      </c>
      <c r="DX201" s="0" t="n">
        <v>0</v>
      </c>
      <c r="DY201" s="0" t="n">
        <v>0</v>
      </c>
      <c r="DZ201" s="0" t="n">
        <v>0</v>
      </c>
      <c r="EA201" s="0" t="n">
        <v>1</v>
      </c>
      <c r="EB201" s="0" t="n">
        <v>0</v>
      </c>
      <c r="EC201" s="0" t="n">
        <v>0</v>
      </c>
      <c r="ED201" s="0" t="n">
        <v>0</v>
      </c>
      <c r="EE201" s="0" t="n">
        <v>0</v>
      </c>
      <c r="EF201" s="0" t="n">
        <v>1</v>
      </c>
      <c r="EG201" s="0" t="n">
        <v>0</v>
      </c>
      <c r="EH201" s="0" t="n">
        <v>0</v>
      </c>
      <c r="EI201" s="0" t="n">
        <v>2</v>
      </c>
      <c r="EJ201" s="0" t="n">
        <v>0</v>
      </c>
      <c r="EK201" s="0" t="n">
        <v>0</v>
      </c>
      <c r="EL201" s="0" t="n">
        <v>0</v>
      </c>
      <c r="EM201" s="0" t="n">
        <v>0</v>
      </c>
      <c r="EN201" s="0" t="n">
        <v>0</v>
      </c>
      <c r="EO201" s="0" t="n">
        <v>0</v>
      </c>
      <c r="EP201" s="0" t="n">
        <v>0</v>
      </c>
      <c r="EQ201" s="0" t="n">
        <v>0</v>
      </c>
      <c r="ER201" s="0" t="n">
        <v>0</v>
      </c>
      <c r="ES201" s="0" t="n">
        <v>0</v>
      </c>
      <c r="ET201" s="0" t="n">
        <v>0</v>
      </c>
      <c r="EU201" s="0" t="n">
        <v>0</v>
      </c>
      <c r="EV201" s="0" t="n">
        <v>1</v>
      </c>
      <c r="EW201" s="0" t="n">
        <v>0</v>
      </c>
      <c r="EX201" s="0" t="n">
        <v>0</v>
      </c>
      <c r="EY201" s="0" t="n">
        <v>0</v>
      </c>
      <c r="EZ201" s="0" t="n">
        <v>0</v>
      </c>
      <c r="FA201" s="0" t="n">
        <v>0</v>
      </c>
      <c r="FB201" s="0" t="n">
        <v>3</v>
      </c>
      <c r="FC201" s="0" t="n">
        <v>0</v>
      </c>
      <c r="FD201" s="0" t="n">
        <v>0</v>
      </c>
      <c r="FE201" s="0" t="n">
        <v>0</v>
      </c>
      <c r="FF201" s="0" t="n">
        <v>0</v>
      </c>
      <c r="FG201" s="0" t="n">
        <v>0</v>
      </c>
      <c r="FH201" s="0" t="n">
        <v>0</v>
      </c>
      <c r="FI201" s="0" t="n">
        <v>2</v>
      </c>
      <c r="FJ201" s="0" t="n">
        <v>0</v>
      </c>
      <c r="FK201" s="0" t="n">
        <v>1</v>
      </c>
      <c r="FL201" s="0" t="n">
        <v>0</v>
      </c>
      <c r="FM201" s="0" t="n">
        <v>0</v>
      </c>
      <c r="FN201" s="0" t="n">
        <v>1</v>
      </c>
      <c r="FO201" s="0" t="n">
        <v>0</v>
      </c>
      <c r="FP201" s="0" t="n">
        <v>0</v>
      </c>
      <c r="FQ201" s="0" t="n">
        <v>2</v>
      </c>
      <c r="FR201" s="0" t="n">
        <v>1</v>
      </c>
      <c r="FS201" s="0" t="n">
        <v>2</v>
      </c>
      <c r="FT201" s="0" t="n">
        <v>0</v>
      </c>
      <c r="FU201" s="0" t="n">
        <v>1</v>
      </c>
      <c r="FV201" s="0" t="n">
        <v>2</v>
      </c>
      <c r="FW201" s="0" t="n">
        <v>0</v>
      </c>
      <c r="FX201" s="0" t="n">
        <v>0</v>
      </c>
      <c r="FY201" s="0" t="n">
        <v>0</v>
      </c>
      <c r="FZ201" s="0" t="n">
        <v>2</v>
      </c>
      <c r="GA201" s="0" t="n">
        <v>1</v>
      </c>
      <c r="GB201" s="0" t="n">
        <v>0</v>
      </c>
      <c r="GC201" s="0" t="n">
        <v>4</v>
      </c>
      <c r="GD201" s="0" t="n">
        <v>1</v>
      </c>
      <c r="GE201" s="0" t="n">
        <v>1</v>
      </c>
      <c r="GF201" s="0" t="n">
        <v>2</v>
      </c>
      <c r="GG201" s="0" t="n">
        <v>0</v>
      </c>
      <c r="GH201" s="0" t="n">
        <v>3</v>
      </c>
      <c r="GI201" s="0" t="n">
        <v>0</v>
      </c>
      <c r="GJ201" s="0" t="n">
        <v>0</v>
      </c>
      <c r="GK201" s="0" t="n">
        <v>3</v>
      </c>
      <c r="GL201" s="0" t="n">
        <v>1</v>
      </c>
      <c r="GM201" s="0" t="n">
        <v>1</v>
      </c>
      <c r="GN201" s="0" t="n">
        <v>1</v>
      </c>
      <c r="GO201" s="0" t="n">
        <v>2</v>
      </c>
      <c r="GP201" s="0" t="n">
        <v>0</v>
      </c>
      <c r="GQ201" s="0" t="n">
        <v>0</v>
      </c>
    </row>
    <row r="202" customFormat="false" ht="12" hidden="false" customHeight="false" outlineLevel="0" collapsed="false">
      <c r="A202" s="0" t="n">
        <v>5</v>
      </c>
      <c r="B202" s="0" t="n">
        <v>5</v>
      </c>
      <c r="C202" s="0" t="n">
        <v>0</v>
      </c>
      <c r="D202" s="0" t="n">
        <v>3</v>
      </c>
      <c r="E202" s="0" t="n">
        <v>0</v>
      </c>
      <c r="F202" s="0" t="n">
        <v>1</v>
      </c>
      <c r="G202" s="0" t="n">
        <v>4</v>
      </c>
      <c r="H202" s="0" t="n">
        <v>0</v>
      </c>
      <c r="I202" s="0" t="n">
        <v>1</v>
      </c>
      <c r="J202" s="0" t="n">
        <v>0</v>
      </c>
      <c r="K202" s="0" t="n">
        <v>3</v>
      </c>
      <c r="L202" s="0" t="n">
        <v>0</v>
      </c>
      <c r="M202" s="0" t="n">
        <v>0</v>
      </c>
      <c r="N202" s="0" t="n">
        <v>1</v>
      </c>
      <c r="O202" s="0" t="n">
        <v>0</v>
      </c>
      <c r="P202" s="0" t="n">
        <v>0</v>
      </c>
      <c r="Q202" s="0" t="n">
        <v>0</v>
      </c>
      <c r="R202" s="0" t="n">
        <v>1</v>
      </c>
      <c r="S202" s="0" t="n">
        <v>1</v>
      </c>
      <c r="T202" s="0" t="n">
        <v>0</v>
      </c>
      <c r="U202" s="0" t="n">
        <v>0</v>
      </c>
      <c r="V202" s="0" t="n">
        <v>0</v>
      </c>
      <c r="W202" s="0" t="n">
        <v>0</v>
      </c>
      <c r="X202" s="0" t="n">
        <v>0</v>
      </c>
      <c r="Y202" s="0" t="n">
        <v>0</v>
      </c>
      <c r="Z202" s="0" t="n">
        <v>1</v>
      </c>
      <c r="AA202" s="0" t="n">
        <v>0</v>
      </c>
      <c r="AB202" s="0" t="n">
        <v>0</v>
      </c>
      <c r="AC202" s="0" t="n">
        <v>0</v>
      </c>
      <c r="AD202" s="0" t="n">
        <v>0</v>
      </c>
      <c r="AE202" s="0" t="n">
        <v>0</v>
      </c>
      <c r="AF202" s="0" t="n">
        <v>0</v>
      </c>
      <c r="AG202" s="0" t="n">
        <v>0</v>
      </c>
      <c r="AH202" s="0" t="n">
        <v>0</v>
      </c>
      <c r="AI202" s="0" t="n">
        <v>0</v>
      </c>
      <c r="AJ202" s="0" t="n">
        <v>1</v>
      </c>
      <c r="AK202" s="0" t="n">
        <v>1</v>
      </c>
      <c r="AL202" s="0" t="n">
        <v>1</v>
      </c>
      <c r="AM202" s="0" t="n">
        <v>1</v>
      </c>
      <c r="AN202" s="0" t="n">
        <v>2</v>
      </c>
      <c r="AO202" s="0" t="n">
        <v>8</v>
      </c>
      <c r="AP202" s="0" t="n">
        <v>0</v>
      </c>
      <c r="AQ202" s="0" t="n">
        <v>1</v>
      </c>
      <c r="AR202" s="0" t="n">
        <v>8</v>
      </c>
      <c r="AS202" s="0" t="n">
        <v>1</v>
      </c>
      <c r="AT202" s="0" t="n">
        <v>0</v>
      </c>
      <c r="AU202" s="0" t="n">
        <v>1</v>
      </c>
      <c r="AV202" s="0" t="n">
        <v>0</v>
      </c>
      <c r="AW202" s="0" t="n">
        <v>0</v>
      </c>
      <c r="AX202" s="0" t="n">
        <v>1</v>
      </c>
      <c r="AY202" s="0" t="n">
        <v>1</v>
      </c>
      <c r="AZ202" s="0" t="n">
        <v>0</v>
      </c>
      <c r="BA202" s="0" t="n">
        <v>0</v>
      </c>
      <c r="BB202" s="0" t="n">
        <v>1</v>
      </c>
      <c r="BC202" s="0" t="n">
        <v>0</v>
      </c>
      <c r="BD202" s="0" t="n">
        <v>2</v>
      </c>
      <c r="BE202" s="0" t="n">
        <v>0</v>
      </c>
      <c r="BF202" s="0" t="n">
        <v>2</v>
      </c>
      <c r="BG202" s="0" t="n">
        <v>0</v>
      </c>
      <c r="BH202" s="0" t="n">
        <v>3</v>
      </c>
      <c r="BI202" s="0" t="n">
        <v>1</v>
      </c>
      <c r="BJ202" s="0" t="n">
        <v>0</v>
      </c>
      <c r="BK202" s="0" t="n">
        <v>1</v>
      </c>
      <c r="BL202" s="0" t="n">
        <v>1</v>
      </c>
      <c r="BM202" s="0" t="n">
        <v>1</v>
      </c>
      <c r="BN202" s="0" t="n">
        <v>1</v>
      </c>
      <c r="BO202" s="0" t="n">
        <v>0</v>
      </c>
      <c r="BP202" s="0" t="n">
        <v>3</v>
      </c>
      <c r="BQ202" s="0" t="n">
        <v>1</v>
      </c>
      <c r="BR202" s="0" t="n">
        <v>2</v>
      </c>
      <c r="BS202" s="0" t="n">
        <v>7</v>
      </c>
      <c r="BT202" s="0" t="n">
        <v>0</v>
      </c>
      <c r="BU202" s="0" t="n">
        <v>1</v>
      </c>
      <c r="BV202" s="0" t="n">
        <v>1</v>
      </c>
      <c r="BW202" s="0" t="n">
        <v>1</v>
      </c>
      <c r="BX202" s="0" t="n">
        <v>2</v>
      </c>
      <c r="BY202" s="0" t="n">
        <v>2</v>
      </c>
      <c r="BZ202" s="0" t="n">
        <v>1</v>
      </c>
      <c r="CA202" s="0" t="n">
        <v>0</v>
      </c>
      <c r="CB202" s="0" t="n">
        <v>1</v>
      </c>
      <c r="CC202" s="0" t="n">
        <v>0</v>
      </c>
      <c r="CD202" s="0" t="n">
        <v>3</v>
      </c>
      <c r="CE202" s="0" t="n">
        <v>2</v>
      </c>
      <c r="CF202" s="0" t="n">
        <v>1</v>
      </c>
      <c r="CG202" s="0" t="n">
        <v>0</v>
      </c>
      <c r="CH202" s="0" t="n">
        <v>3</v>
      </c>
      <c r="CI202" s="0" t="n">
        <v>0</v>
      </c>
      <c r="CJ202" s="0" t="n">
        <v>0</v>
      </c>
      <c r="CK202" s="0" t="n">
        <v>1</v>
      </c>
      <c r="CL202" s="0" t="n">
        <v>2</v>
      </c>
      <c r="CM202" s="0" t="n">
        <v>1</v>
      </c>
      <c r="CN202" s="0" t="n">
        <v>1</v>
      </c>
      <c r="CO202" s="0" t="n">
        <v>2</v>
      </c>
      <c r="CP202" s="0" t="n">
        <v>0</v>
      </c>
      <c r="CQ202" s="0" t="n">
        <v>1</v>
      </c>
      <c r="CR202" s="0" t="n">
        <v>1</v>
      </c>
      <c r="CS202" s="0" t="n">
        <v>2</v>
      </c>
      <c r="CT202" s="0" t="n">
        <v>1</v>
      </c>
      <c r="CU202" s="0" t="n">
        <v>5</v>
      </c>
      <c r="CV202" s="0" t="n">
        <v>1</v>
      </c>
      <c r="CW202" s="0" t="n">
        <v>0</v>
      </c>
      <c r="CX202" s="0" t="n">
        <v>2</v>
      </c>
      <c r="CY202" s="0" t="n">
        <v>3</v>
      </c>
      <c r="CZ202" s="0" t="n">
        <v>1</v>
      </c>
      <c r="DA202" s="0" t="n">
        <v>2</v>
      </c>
      <c r="DB202" s="0" t="n">
        <v>8</v>
      </c>
      <c r="DC202" s="0" t="n">
        <v>7</v>
      </c>
      <c r="DD202" s="0" t="n">
        <v>8</v>
      </c>
      <c r="DE202" s="0" t="n">
        <v>0</v>
      </c>
      <c r="DF202" s="0" t="n">
        <v>1</v>
      </c>
      <c r="DG202" s="0" t="n">
        <v>0</v>
      </c>
      <c r="DH202" s="0" t="n">
        <v>7</v>
      </c>
      <c r="DI202" s="0" t="n">
        <v>0</v>
      </c>
      <c r="DJ202" s="0" t="n">
        <v>3</v>
      </c>
      <c r="DK202" s="0" t="n">
        <v>0</v>
      </c>
      <c r="DL202" s="0" t="n">
        <v>1</v>
      </c>
      <c r="DM202" s="0" t="n">
        <v>0</v>
      </c>
      <c r="DN202" s="0" t="n">
        <v>0</v>
      </c>
      <c r="DO202" s="0" t="n">
        <v>1</v>
      </c>
      <c r="DP202" s="0" t="n">
        <v>0</v>
      </c>
      <c r="DQ202" s="0" t="n">
        <v>0</v>
      </c>
      <c r="DR202" s="0" t="n">
        <v>0</v>
      </c>
      <c r="DS202" s="0" t="n">
        <v>0</v>
      </c>
      <c r="DT202" s="0" t="n">
        <v>0</v>
      </c>
      <c r="DU202" s="0" t="n">
        <v>0</v>
      </c>
      <c r="DV202" s="0" t="n">
        <v>0</v>
      </c>
      <c r="DW202" s="0" t="n">
        <v>1</v>
      </c>
      <c r="DX202" s="0" t="n">
        <v>5</v>
      </c>
      <c r="DY202" s="0" t="n">
        <v>0</v>
      </c>
      <c r="DZ202" s="0" t="n">
        <v>0</v>
      </c>
      <c r="EA202" s="0" t="n">
        <v>0</v>
      </c>
      <c r="EB202" s="0" t="n">
        <v>1</v>
      </c>
      <c r="EC202" s="0" t="n">
        <v>5</v>
      </c>
      <c r="ED202" s="0" t="n">
        <v>0</v>
      </c>
      <c r="EE202" s="0" t="n">
        <v>0</v>
      </c>
      <c r="EF202" s="0" t="n">
        <v>0</v>
      </c>
      <c r="EG202" s="0" t="n">
        <v>0</v>
      </c>
      <c r="EH202" s="0" t="n">
        <v>0</v>
      </c>
      <c r="EI202" s="0" t="n">
        <v>0</v>
      </c>
      <c r="EJ202" s="0" t="n">
        <v>1</v>
      </c>
      <c r="EK202" s="0" t="n">
        <v>1</v>
      </c>
      <c r="EL202" s="0" t="n">
        <v>1</v>
      </c>
      <c r="EM202" s="0" t="n">
        <v>0</v>
      </c>
      <c r="EN202" s="0" t="n">
        <v>0</v>
      </c>
      <c r="EO202" s="0" t="n">
        <v>0</v>
      </c>
      <c r="EP202" s="0" t="n">
        <v>2</v>
      </c>
      <c r="EQ202" s="0" t="n">
        <v>0</v>
      </c>
      <c r="ER202" s="0" t="n">
        <v>0</v>
      </c>
      <c r="ES202" s="0" t="n">
        <v>0</v>
      </c>
      <c r="ET202" s="0" t="n">
        <v>1</v>
      </c>
      <c r="EU202" s="0" t="n">
        <v>0</v>
      </c>
      <c r="EV202" s="0" t="n">
        <v>1</v>
      </c>
      <c r="EW202" s="0" t="n">
        <v>1</v>
      </c>
      <c r="EX202" s="0" t="n">
        <v>2</v>
      </c>
      <c r="EY202" s="0" t="n">
        <v>1</v>
      </c>
      <c r="EZ202" s="0" t="n">
        <v>2</v>
      </c>
      <c r="FA202" s="0" t="n">
        <v>2</v>
      </c>
      <c r="FB202" s="0" t="n">
        <v>6</v>
      </c>
      <c r="FC202" s="0" t="n">
        <v>0</v>
      </c>
      <c r="FD202" s="0" t="n">
        <v>4</v>
      </c>
      <c r="FE202" s="0" t="n">
        <v>0</v>
      </c>
      <c r="FF202" s="0" t="n">
        <v>1</v>
      </c>
      <c r="FG202" s="0" t="n">
        <v>1</v>
      </c>
      <c r="FH202" s="0" t="n">
        <v>2</v>
      </c>
      <c r="FI202" s="0" t="n">
        <v>1</v>
      </c>
      <c r="FJ202" s="0" t="n">
        <v>0</v>
      </c>
      <c r="FK202" s="0" t="n">
        <v>1</v>
      </c>
      <c r="FL202" s="0" t="n">
        <v>4</v>
      </c>
      <c r="FM202" s="0" t="n">
        <v>0</v>
      </c>
      <c r="FN202" s="0" t="n">
        <v>1</v>
      </c>
      <c r="FO202" s="0" t="n">
        <v>0</v>
      </c>
      <c r="FP202" s="0" t="n">
        <v>0</v>
      </c>
      <c r="FQ202" s="0" t="n">
        <v>3</v>
      </c>
      <c r="FR202" s="0" t="n">
        <v>1</v>
      </c>
      <c r="FS202" s="0" t="n">
        <v>2</v>
      </c>
      <c r="FT202" s="0" t="n">
        <v>0</v>
      </c>
      <c r="FU202" s="0" t="n">
        <v>1</v>
      </c>
      <c r="FV202" s="0" t="n">
        <v>1</v>
      </c>
      <c r="FW202" s="0" t="n">
        <v>0</v>
      </c>
      <c r="FX202" s="0" t="n">
        <v>0</v>
      </c>
      <c r="FY202" s="0" t="n">
        <v>0</v>
      </c>
      <c r="FZ202" s="0" t="n">
        <v>1</v>
      </c>
      <c r="GA202" s="0" t="n">
        <v>2</v>
      </c>
      <c r="GB202" s="0" t="n">
        <v>1</v>
      </c>
      <c r="GC202" s="0" t="n">
        <v>3</v>
      </c>
      <c r="GD202" s="0" t="n">
        <v>2</v>
      </c>
      <c r="GE202" s="0" t="n">
        <v>0</v>
      </c>
      <c r="GF202" s="0" t="n">
        <v>1</v>
      </c>
      <c r="GG202" s="0" t="n">
        <v>1</v>
      </c>
      <c r="GH202" s="0" t="n">
        <v>4</v>
      </c>
      <c r="GI202" s="0" t="n">
        <v>1</v>
      </c>
      <c r="GJ202" s="0" t="n">
        <v>0</v>
      </c>
      <c r="GK202" s="0" t="n">
        <v>1</v>
      </c>
      <c r="GL202" s="0" t="n">
        <v>2</v>
      </c>
      <c r="GM202" s="0" t="n">
        <v>1</v>
      </c>
      <c r="GN202" s="0" t="n">
        <v>0</v>
      </c>
      <c r="GO202" s="0" t="n">
        <v>1</v>
      </c>
      <c r="GP202" s="0" t="n">
        <v>2</v>
      </c>
      <c r="GQ202" s="0" t="n">
        <v>0</v>
      </c>
    </row>
    <row r="203" customFormat="false" ht="12" hidden="false" customHeight="false" outlineLevel="0" collapsed="false">
      <c r="A203" s="0" t="n">
        <v>0</v>
      </c>
      <c r="B203" s="0" t="n">
        <v>5</v>
      </c>
      <c r="C203" s="0" t="n">
        <v>1</v>
      </c>
      <c r="D203" s="0" t="n">
        <v>1</v>
      </c>
      <c r="E203" s="0" t="n">
        <v>1</v>
      </c>
      <c r="F203" s="0" t="n">
        <v>1</v>
      </c>
      <c r="G203" s="0" t="n">
        <v>2</v>
      </c>
      <c r="H203" s="0" t="n">
        <v>0</v>
      </c>
      <c r="I203" s="0" t="n">
        <v>7</v>
      </c>
      <c r="J203" s="0" t="n">
        <v>0</v>
      </c>
      <c r="K203" s="0" t="n">
        <v>3</v>
      </c>
      <c r="L203" s="0" t="n">
        <v>0</v>
      </c>
      <c r="M203" s="0" t="n">
        <v>0</v>
      </c>
      <c r="N203" s="0" t="n">
        <v>1</v>
      </c>
      <c r="O203" s="0" t="n">
        <v>0</v>
      </c>
      <c r="P203" s="0" t="n">
        <v>5</v>
      </c>
      <c r="Q203" s="0" t="n">
        <v>0</v>
      </c>
      <c r="R203" s="0" t="n">
        <v>2</v>
      </c>
      <c r="S203" s="0" t="n">
        <v>0</v>
      </c>
      <c r="T203" s="0" t="n">
        <v>0</v>
      </c>
      <c r="U203" s="0" t="n">
        <v>0</v>
      </c>
      <c r="V203" s="0" t="n">
        <v>0</v>
      </c>
      <c r="W203" s="0" t="n">
        <v>4</v>
      </c>
      <c r="X203" s="0" t="n">
        <v>0</v>
      </c>
      <c r="Y203" s="0" t="n">
        <v>0</v>
      </c>
      <c r="Z203" s="0" t="n">
        <v>1</v>
      </c>
      <c r="AA203" s="0" t="n">
        <v>0</v>
      </c>
      <c r="AB203" s="0" t="n">
        <v>0</v>
      </c>
      <c r="AC203" s="0" t="n">
        <v>0</v>
      </c>
      <c r="AD203" s="0" t="n">
        <v>0</v>
      </c>
      <c r="AE203" s="0" t="n">
        <v>0</v>
      </c>
      <c r="AF203" s="0" t="n">
        <v>0</v>
      </c>
      <c r="AG203" s="0" t="n">
        <v>2</v>
      </c>
      <c r="AH203" s="0" t="n">
        <v>0</v>
      </c>
      <c r="AI203" s="0" t="n">
        <v>0</v>
      </c>
      <c r="AJ203" s="0" t="n">
        <v>1</v>
      </c>
      <c r="AK203" s="0" t="n">
        <v>2</v>
      </c>
      <c r="AL203" s="0" t="n">
        <v>2</v>
      </c>
      <c r="AM203" s="0" t="n">
        <v>2</v>
      </c>
      <c r="AN203" s="0" t="n">
        <v>1</v>
      </c>
      <c r="AO203" s="0" t="n">
        <v>7</v>
      </c>
      <c r="AP203" s="0" t="n">
        <v>1</v>
      </c>
      <c r="AQ203" s="0" t="n">
        <v>1</v>
      </c>
      <c r="AR203" s="0" t="n">
        <v>2</v>
      </c>
      <c r="AS203" s="0" t="n">
        <v>0</v>
      </c>
      <c r="AT203" s="0" t="n">
        <v>0</v>
      </c>
      <c r="AU203" s="0" t="n">
        <v>1</v>
      </c>
      <c r="AV203" s="0" t="n">
        <v>0</v>
      </c>
      <c r="AW203" s="0" t="n">
        <v>0</v>
      </c>
      <c r="AX203" s="0" t="n">
        <v>1</v>
      </c>
      <c r="AY203" s="0" t="n">
        <v>0</v>
      </c>
      <c r="AZ203" s="0" t="n">
        <v>3</v>
      </c>
      <c r="BA203" s="0" t="n">
        <v>5</v>
      </c>
      <c r="BB203" s="0" t="n">
        <v>0</v>
      </c>
      <c r="BC203" s="0" t="n">
        <v>0</v>
      </c>
      <c r="BD203" s="0" t="n">
        <v>1</v>
      </c>
      <c r="BE203" s="0" t="n">
        <v>0</v>
      </c>
      <c r="BF203" s="0" t="n">
        <v>0</v>
      </c>
      <c r="BG203" s="0" t="n">
        <v>0</v>
      </c>
      <c r="BH203" s="0" t="n">
        <v>1</v>
      </c>
      <c r="BI203" s="0" t="n">
        <v>1</v>
      </c>
      <c r="BJ203" s="0" t="n">
        <v>0</v>
      </c>
      <c r="BK203" s="0" t="n">
        <v>1</v>
      </c>
      <c r="BL203" s="0" t="n">
        <v>1</v>
      </c>
      <c r="BM203" s="0" t="n">
        <v>2</v>
      </c>
      <c r="BN203" s="0" t="n">
        <v>3</v>
      </c>
      <c r="BO203" s="0" t="n">
        <v>0</v>
      </c>
      <c r="BP203" s="0" t="n">
        <v>2</v>
      </c>
      <c r="BQ203" s="0" t="n">
        <v>2</v>
      </c>
      <c r="BR203" s="0" t="n">
        <v>7</v>
      </c>
      <c r="BS203" s="0" t="n">
        <v>1</v>
      </c>
      <c r="BT203" s="0" t="n">
        <v>1</v>
      </c>
      <c r="BU203" s="0" t="n">
        <v>0</v>
      </c>
      <c r="BV203" s="0" t="n">
        <v>1</v>
      </c>
      <c r="BW203" s="0" t="n">
        <v>1</v>
      </c>
      <c r="BX203" s="0" t="n">
        <v>3</v>
      </c>
      <c r="BY203" s="0" t="n">
        <v>1</v>
      </c>
      <c r="BZ203" s="0" t="n">
        <v>1</v>
      </c>
      <c r="CA203" s="0" t="n">
        <v>4</v>
      </c>
      <c r="CB203" s="0" t="n">
        <v>4</v>
      </c>
      <c r="CC203" s="0" t="n">
        <v>0</v>
      </c>
      <c r="CD203" s="0" t="n">
        <v>2</v>
      </c>
      <c r="CE203" s="0" t="n">
        <v>2</v>
      </c>
      <c r="CF203" s="0" t="n">
        <v>5</v>
      </c>
      <c r="CG203" s="0" t="n">
        <v>0</v>
      </c>
      <c r="CH203" s="0" t="n">
        <v>3</v>
      </c>
      <c r="CI203" s="0" t="n">
        <v>0</v>
      </c>
      <c r="CJ203" s="0" t="n">
        <v>0</v>
      </c>
      <c r="CK203" s="0" t="n">
        <v>2</v>
      </c>
      <c r="CL203" s="0" t="n">
        <v>2</v>
      </c>
      <c r="CM203" s="0" t="n">
        <v>1</v>
      </c>
      <c r="CN203" s="0" t="n">
        <v>2</v>
      </c>
      <c r="CO203" s="0" t="n">
        <v>2</v>
      </c>
      <c r="CP203" s="0" t="n">
        <v>3</v>
      </c>
      <c r="CQ203" s="0" t="n">
        <v>1</v>
      </c>
      <c r="CR203" s="0" t="n">
        <v>2</v>
      </c>
      <c r="CS203" s="0" t="n">
        <v>1</v>
      </c>
      <c r="CT203" s="0" t="n">
        <v>3</v>
      </c>
      <c r="CU203" s="0" t="n">
        <v>3</v>
      </c>
      <c r="CV203" s="0" t="n">
        <v>1</v>
      </c>
      <c r="CW203" s="0" t="n">
        <v>0</v>
      </c>
      <c r="CX203" s="0" t="n">
        <v>2</v>
      </c>
      <c r="CY203" s="0" t="n">
        <v>3</v>
      </c>
      <c r="CZ203" s="0" t="n">
        <v>0</v>
      </c>
      <c r="DA203" s="0" t="n">
        <v>1</v>
      </c>
      <c r="DB203" s="0" t="n">
        <v>2</v>
      </c>
      <c r="DC203" s="0" t="n">
        <v>0</v>
      </c>
      <c r="DD203" s="0" t="n">
        <v>0</v>
      </c>
      <c r="DE203" s="0" t="n">
        <v>1</v>
      </c>
      <c r="DF203" s="0" t="n">
        <v>1</v>
      </c>
      <c r="DG203" s="0" t="n">
        <v>0</v>
      </c>
      <c r="DH203" s="0" t="n">
        <v>0</v>
      </c>
      <c r="DI203" s="0" t="n">
        <v>0</v>
      </c>
      <c r="DJ203" s="0" t="n">
        <v>2</v>
      </c>
      <c r="DK203" s="0" t="n">
        <v>0</v>
      </c>
      <c r="DL203" s="0" t="n">
        <v>2</v>
      </c>
      <c r="DM203" s="0" t="n">
        <v>0</v>
      </c>
      <c r="DN203" s="0" t="n">
        <v>0</v>
      </c>
      <c r="DO203" s="0" t="n">
        <v>1</v>
      </c>
      <c r="DP203" s="0" t="n">
        <v>1</v>
      </c>
      <c r="DQ203" s="0" t="n">
        <v>0</v>
      </c>
      <c r="DR203" s="0" t="n">
        <v>0</v>
      </c>
      <c r="DS203" s="0" t="n">
        <v>0</v>
      </c>
      <c r="DT203" s="0" t="n">
        <v>0</v>
      </c>
      <c r="DU203" s="0" t="n">
        <v>0</v>
      </c>
      <c r="DV203" s="0" t="n">
        <v>0</v>
      </c>
      <c r="DW203" s="0" t="n">
        <v>9</v>
      </c>
      <c r="DX203" s="0" t="n">
        <v>0</v>
      </c>
      <c r="DY203" s="0" t="n">
        <v>0</v>
      </c>
      <c r="DZ203" s="0" t="n">
        <v>0</v>
      </c>
      <c r="EA203" s="0" t="n">
        <v>2</v>
      </c>
      <c r="EB203" s="0" t="n">
        <v>1</v>
      </c>
      <c r="EC203" s="0" t="n">
        <v>5</v>
      </c>
      <c r="ED203" s="0" t="n">
        <v>0</v>
      </c>
      <c r="EE203" s="0" t="n">
        <v>0</v>
      </c>
      <c r="EF203" s="0" t="n">
        <v>1</v>
      </c>
      <c r="EG203" s="0" t="n">
        <v>1</v>
      </c>
      <c r="EH203" s="0" t="n">
        <v>0</v>
      </c>
      <c r="EI203" s="0" t="n">
        <v>2</v>
      </c>
      <c r="EJ203" s="0" t="n">
        <v>3</v>
      </c>
      <c r="EK203" s="0" t="n">
        <v>0</v>
      </c>
      <c r="EL203" s="0" t="n">
        <v>1</v>
      </c>
      <c r="EM203" s="0" t="n">
        <v>0</v>
      </c>
      <c r="EN203" s="0" t="n">
        <v>0</v>
      </c>
      <c r="EO203" s="0" t="n">
        <v>0</v>
      </c>
      <c r="EP203" s="0" t="n">
        <v>7</v>
      </c>
      <c r="EQ203" s="0" t="n">
        <v>3</v>
      </c>
      <c r="ER203" s="0" t="n">
        <v>0</v>
      </c>
      <c r="ES203" s="0" t="n">
        <v>0</v>
      </c>
      <c r="ET203" s="0" t="n">
        <v>0</v>
      </c>
      <c r="EU203" s="0" t="n">
        <v>0</v>
      </c>
      <c r="EV203" s="0" t="n">
        <v>0</v>
      </c>
      <c r="EW203" s="0" t="n">
        <v>2</v>
      </c>
      <c r="EX203" s="0" t="n">
        <v>1</v>
      </c>
      <c r="EY203" s="0" t="n">
        <v>0</v>
      </c>
      <c r="EZ203" s="0" t="n">
        <v>2</v>
      </c>
      <c r="FA203" s="0" t="n">
        <v>1</v>
      </c>
      <c r="FB203" s="0" t="n">
        <v>3</v>
      </c>
      <c r="FC203" s="0" t="n">
        <v>0</v>
      </c>
      <c r="FD203" s="0" t="n">
        <v>4</v>
      </c>
      <c r="FE203" s="0" t="n">
        <v>0</v>
      </c>
      <c r="FF203" s="0" t="n">
        <v>0</v>
      </c>
      <c r="FG203" s="0" t="n">
        <v>5</v>
      </c>
      <c r="FH203" s="0" t="n">
        <v>1</v>
      </c>
      <c r="FI203" s="0" t="n">
        <v>3</v>
      </c>
      <c r="FJ203" s="0" t="n">
        <v>0</v>
      </c>
      <c r="FK203" s="0" t="n">
        <v>1</v>
      </c>
      <c r="FL203" s="0" t="n">
        <v>3</v>
      </c>
      <c r="FM203" s="0" t="n">
        <v>1</v>
      </c>
      <c r="FN203" s="0" t="n">
        <v>1</v>
      </c>
      <c r="FO203" s="0" t="n">
        <v>0</v>
      </c>
      <c r="FP203" s="0" t="n">
        <v>0</v>
      </c>
      <c r="FQ203" s="0" t="n">
        <v>2</v>
      </c>
      <c r="FR203" s="0" t="n">
        <v>4</v>
      </c>
      <c r="FS203" s="0" t="n">
        <v>0</v>
      </c>
      <c r="FT203" s="0" t="n">
        <v>0</v>
      </c>
      <c r="FU203" s="0" t="n">
        <v>1</v>
      </c>
      <c r="FV203" s="0" t="n">
        <v>3</v>
      </c>
      <c r="FW203" s="0" t="n">
        <v>0</v>
      </c>
      <c r="FX203" s="0" t="n">
        <v>1</v>
      </c>
      <c r="FY203" s="0" t="n">
        <v>0</v>
      </c>
      <c r="FZ203" s="0" t="n">
        <v>1</v>
      </c>
      <c r="GA203" s="0" t="n">
        <v>0</v>
      </c>
      <c r="GB203" s="0" t="n">
        <v>1</v>
      </c>
      <c r="GC203" s="0" t="n">
        <v>2</v>
      </c>
      <c r="GD203" s="0" t="n">
        <v>1</v>
      </c>
      <c r="GE203" s="0" t="n">
        <v>2</v>
      </c>
      <c r="GF203" s="0" t="n">
        <v>2</v>
      </c>
      <c r="GG203" s="0" t="n">
        <v>1</v>
      </c>
      <c r="GH203" s="0" t="n">
        <v>2</v>
      </c>
      <c r="GI203" s="0" t="n">
        <v>1</v>
      </c>
      <c r="GJ203" s="0" t="n">
        <v>0</v>
      </c>
      <c r="GK203" s="0" t="n">
        <v>1</v>
      </c>
      <c r="GL203" s="0" t="n">
        <v>3</v>
      </c>
      <c r="GM203" s="0" t="n">
        <v>1</v>
      </c>
      <c r="GN203" s="0" t="n">
        <v>1</v>
      </c>
      <c r="GO203" s="0" t="n">
        <v>0</v>
      </c>
      <c r="GP203" s="0" t="n">
        <v>6</v>
      </c>
      <c r="GQ203" s="0" t="n">
        <v>0</v>
      </c>
    </row>
    <row r="204" customFormat="false" ht="12" hidden="false" customHeight="false" outlineLevel="0" collapsed="false">
      <c r="A204" s="0" t="n">
        <v>0</v>
      </c>
      <c r="B204" s="0" t="n">
        <v>2</v>
      </c>
      <c r="C204" s="0" t="n">
        <v>0</v>
      </c>
      <c r="D204" s="0" t="n">
        <v>0</v>
      </c>
      <c r="E204" s="0" t="n">
        <v>0</v>
      </c>
      <c r="F204" s="0" t="n">
        <v>0</v>
      </c>
      <c r="G204" s="0" t="n">
        <v>0</v>
      </c>
      <c r="H204" s="0" t="n">
        <v>0</v>
      </c>
      <c r="I204" s="0" t="n">
        <v>0</v>
      </c>
      <c r="J204" s="0" t="n">
        <v>0</v>
      </c>
      <c r="K204" s="0" t="n">
        <v>0</v>
      </c>
      <c r="L204" s="0" t="n">
        <v>0</v>
      </c>
      <c r="M204" s="0" t="n">
        <v>0</v>
      </c>
      <c r="N204" s="0" t="n">
        <v>0</v>
      </c>
      <c r="O204" s="0" t="n">
        <v>1</v>
      </c>
      <c r="P204" s="0" t="n">
        <v>0</v>
      </c>
      <c r="Q204" s="0" t="n">
        <v>0</v>
      </c>
      <c r="R204" s="0" t="n">
        <v>0</v>
      </c>
      <c r="S204" s="0" t="n">
        <v>0</v>
      </c>
      <c r="T204" s="0" t="n">
        <v>0</v>
      </c>
      <c r="U204" s="0" t="n">
        <v>0</v>
      </c>
      <c r="V204" s="0" t="n">
        <v>0</v>
      </c>
      <c r="W204" s="0" t="n">
        <v>0</v>
      </c>
      <c r="X204" s="0" t="n">
        <v>0</v>
      </c>
      <c r="Y204" s="0" t="n">
        <v>0</v>
      </c>
      <c r="Z204" s="0" t="n">
        <v>0</v>
      </c>
      <c r="AA204" s="0" t="n">
        <v>0</v>
      </c>
      <c r="AB204" s="0" t="n">
        <v>0</v>
      </c>
      <c r="AC204" s="0" t="n">
        <v>1</v>
      </c>
      <c r="AD204" s="0" t="n">
        <v>0</v>
      </c>
      <c r="AE204" s="0" t="n">
        <v>0</v>
      </c>
      <c r="AF204" s="0" t="n">
        <v>0</v>
      </c>
      <c r="AG204" s="0" t="n">
        <v>1</v>
      </c>
      <c r="AH204" s="0" t="n">
        <v>0</v>
      </c>
      <c r="AI204" s="0" t="n">
        <v>0</v>
      </c>
      <c r="AJ204" s="0" t="n">
        <v>0</v>
      </c>
      <c r="AK204" s="0" t="n">
        <v>0</v>
      </c>
      <c r="AL204" s="0" t="n">
        <v>0</v>
      </c>
      <c r="AM204" s="0" t="n">
        <v>0</v>
      </c>
      <c r="AN204" s="0" t="n">
        <v>1</v>
      </c>
      <c r="AO204" s="0" t="n">
        <v>1</v>
      </c>
      <c r="AP204" s="0" t="n">
        <v>0</v>
      </c>
      <c r="AQ204" s="0" t="n">
        <v>0</v>
      </c>
      <c r="AR204" s="0" t="n">
        <v>0</v>
      </c>
      <c r="AS204" s="0" t="n">
        <v>1</v>
      </c>
      <c r="AT204" s="0" t="n">
        <v>0</v>
      </c>
      <c r="AU204" s="0" t="n">
        <v>0</v>
      </c>
      <c r="AV204" s="0" t="n">
        <v>0</v>
      </c>
      <c r="AW204" s="0" t="n">
        <v>1</v>
      </c>
      <c r="AX204" s="0" t="n">
        <v>0</v>
      </c>
      <c r="AY204" s="0" t="n">
        <v>0</v>
      </c>
      <c r="AZ204" s="0" t="n">
        <v>0</v>
      </c>
      <c r="BA204" s="0" t="n">
        <v>0</v>
      </c>
      <c r="BB204" s="0" t="n">
        <v>0</v>
      </c>
      <c r="BC204" s="0" t="n">
        <v>0</v>
      </c>
      <c r="BD204" s="0" t="n">
        <v>0</v>
      </c>
      <c r="BE204" s="0" t="n">
        <v>0</v>
      </c>
      <c r="BF204" s="0" t="n">
        <v>0</v>
      </c>
      <c r="BG204" s="0" t="n">
        <v>0</v>
      </c>
      <c r="BH204" s="0" t="n">
        <v>0</v>
      </c>
      <c r="BI204" s="0" t="n">
        <v>0</v>
      </c>
      <c r="BJ204" s="0" t="n">
        <v>0</v>
      </c>
      <c r="BK204" s="0" t="n">
        <v>0</v>
      </c>
      <c r="BL204" s="0" t="n">
        <v>0</v>
      </c>
      <c r="BM204" s="0" t="n">
        <v>0</v>
      </c>
      <c r="BN204" s="0" t="n">
        <v>0</v>
      </c>
      <c r="BO204" s="0" t="n">
        <v>0</v>
      </c>
      <c r="BP204" s="0" t="n">
        <v>0</v>
      </c>
      <c r="BQ204" s="0" t="n">
        <v>0</v>
      </c>
      <c r="BR204" s="0" t="n">
        <v>0</v>
      </c>
      <c r="BS204" s="0" t="n">
        <v>0</v>
      </c>
      <c r="BT204" s="0" t="n">
        <v>0</v>
      </c>
      <c r="BU204" s="0" t="n">
        <v>1</v>
      </c>
      <c r="BV204" s="0" t="n">
        <v>1</v>
      </c>
      <c r="BW204" s="0" t="n">
        <v>0</v>
      </c>
      <c r="BX204" s="0" t="n">
        <v>1</v>
      </c>
      <c r="BY204" s="0" t="n">
        <v>0</v>
      </c>
      <c r="BZ204" s="0" t="n">
        <v>0</v>
      </c>
      <c r="CA204" s="0" t="n">
        <v>0</v>
      </c>
      <c r="CB204" s="0" t="n">
        <v>0</v>
      </c>
      <c r="CC204" s="0" t="n">
        <v>0</v>
      </c>
      <c r="CD204" s="0" t="n">
        <v>0</v>
      </c>
      <c r="CE204" s="0" t="n">
        <v>2</v>
      </c>
      <c r="CF204" s="0" t="n">
        <v>0</v>
      </c>
      <c r="CG204" s="0" t="n">
        <v>0</v>
      </c>
      <c r="CH204" s="0" t="n">
        <v>1</v>
      </c>
      <c r="CI204" s="0" t="n">
        <v>0</v>
      </c>
      <c r="CJ204" s="0" t="n">
        <v>0</v>
      </c>
      <c r="CK204" s="0" t="n">
        <v>0</v>
      </c>
      <c r="CL204" s="0" t="n">
        <v>0</v>
      </c>
      <c r="CM204" s="0" t="n">
        <v>2</v>
      </c>
      <c r="CN204" s="0" t="n">
        <v>1</v>
      </c>
      <c r="CO204" s="0" t="n">
        <v>0</v>
      </c>
      <c r="CP204" s="0" t="n">
        <v>2</v>
      </c>
      <c r="CQ204" s="0" t="n">
        <v>1</v>
      </c>
      <c r="CR204" s="0" t="n">
        <v>0</v>
      </c>
      <c r="CS204" s="0" t="n">
        <v>0</v>
      </c>
      <c r="CT204" s="0" t="n">
        <v>1</v>
      </c>
      <c r="CU204" s="0" t="n">
        <v>0</v>
      </c>
      <c r="CV204" s="0" t="n">
        <v>5</v>
      </c>
      <c r="CW204" s="0" t="n">
        <v>0</v>
      </c>
      <c r="CX204" s="0" t="n">
        <v>0</v>
      </c>
      <c r="CY204" s="0" t="n">
        <v>3</v>
      </c>
      <c r="CZ204" s="0" t="n">
        <v>0</v>
      </c>
      <c r="DA204" s="0" t="n">
        <v>0</v>
      </c>
      <c r="DB204" s="0" t="n">
        <v>0</v>
      </c>
      <c r="DC204" s="0" t="n">
        <v>0</v>
      </c>
      <c r="DD204" s="0" t="n">
        <v>0</v>
      </c>
      <c r="DE204" s="0" t="n">
        <v>0</v>
      </c>
      <c r="DF204" s="0" t="n">
        <v>1</v>
      </c>
      <c r="DG204" s="0" t="n">
        <v>0</v>
      </c>
      <c r="DH204" s="0" t="n">
        <v>0</v>
      </c>
      <c r="DI204" s="0" t="n">
        <v>0</v>
      </c>
      <c r="DJ204" s="0" t="n">
        <v>1</v>
      </c>
      <c r="DK204" s="0" t="n">
        <v>0</v>
      </c>
      <c r="DL204" s="0" t="n">
        <v>0</v>
      </c>
      <c r="DM204" s="0" t="n">
        <v>0</v>
      </c>
      <c r="DN204" s="0" t="n">
        <v>0</v>
      </c>
      <c r="DO204" s="0" t="n">
        <v>1</v>
      </c>
      <c r="DP204" s="0" t="n">
        <v>0</v>
      </c>
      <c r="DQ204" s="0" t="n">
        <v>0</v>
      </c>
      <c r="DR204" s="0" t="n">
        <v>0</v>
      </c>
      <c r="DS204" s="0" t="n">
        <v>0</v>
      </c>
      <c r="DT204" s="0" t="n">
        <v>1</v>
      </c>
      <c r="DU204" s="0" t="n">
        <v>0</v>
      </c>
      <c r="DV204" s="0" t="n">
        <v>0</v>
      </c>
      <c r="DW204" s="0" t="n">
        <v>1</v>
      </c>
      <c r="DX204" s="0" t="n">
        <v>0</v>
      </c>
      <c r="DY204" s="0" t="n">
        <v>0</v>
      </c>
      <c r="DZ204" s="0" t="n">
        <v>0</v>
      </c>
      <c r="EA204" s="0" t="n">
        <v>0</v>
      </c>
      <c r="EB204" s="0" t="n">
        <v>0</v>
      </c>
      <c r="EC204" s="0" t="n">
        <v>0</v>
      </c>
      <c r="ED204" s="0" t="n">
        <v>0</v>
      </c>
      <c r="EE204" s="0" t="n">
        <v>0</v>
      </c>
      <c r="EF204" s="0" t="n">
        <v>0</v>
      </c>
      <c r="EG204" s="0" t="n">
        <v>0</v>
      </c>
      <c r="EH204" s="0" t="n">
        <v>0</v>
      </c>
      <c r="EI204" s="0" t="n">
        <v>1</v>
      </c>
      <c r="EJ204" s="0" t="n">
        <v>0</v>
      </c>
      <c r="EK204" s="0" t="n">
        <v>0</v>
      </c>
      <c r="EL204" s="0" t="n">
        <v>0</v>
      </c>
      <c r="EM204" s="0" t="n">
        <v>0</v>
      </c>
      <c r="EN204" s="0" t="n">
        <v>0</v>
      </c>
      <c r="EO204" s="0" t="n">
        <v>0</v>
      </c>
      <c r="EP204" s="0" t="n">
        <v>0</v>
      </c>
      <c r="EQ204" s="0" t="n">
        <v>0</v>
      </c>
      <c r="ER204" s="0" t="n">
        <v>0</v>
      </c>
      <c r="ES204" s="0" t="n">
        <v>0</v>
      </c>
      <c r="ET204" s="0" t="n">
        <v>0</v>
      </c>
      <c r="EU204" s="0" t="n">
        <v>0</v>
      </c>
      <c r="EV204" s="0" t="n">
        <v>0</v>
      </c>
      <c r="EW204" s="0" t="n">
        <v>0</v>
      </c>
      <c r="EX204" s="0" t="n">
        <v>0</v>
      </c>
      <c r="EY204" s="0" t="n">
        <v>0</v>
      </c>
      <c r="EZ204" s="0" t="n">
        <v>0</v>
      </c>
      <c r="FA204" s="0" t="n">
        <v>0</v>
      </c>
      <c r="FB204" s="0" t="n">
        <v>3</v>
      </c>
      <c r="FC204" s="0" t="n">
        <v>0</v>
      </c>
      <c r="FD204" s="0" t="n">
        <v>0</v>
      </c>
      <c r="FE204" s="0" t="n">
        <v>0</v>
      </c>
      <c r="FF204" s="0" t="n">
        <v>0</v>
      </c>
      <c r="FG204" s="0" t="n">
        <v>0</v>
      </c>
      <c r="FH204" s="0" t="n">
        <v>1</v>
      </c>
      <c r="FI204" s="0" t="n">
        <v>0</v>
      </c>
      <c r="FJ204" s="0" t="n">
        <v>0</v>
      </c>
      <c r="FK204" s="0" t="n">
        <v>0</v>
      </c>
      <c r="FL204" s="0" t="n">
        <v>0</v>
      </c>
      <c r="FM204" s="0" t="n">
        <v>0</v>
      </c>
      <c r="FN204" s="0" t="n">
        <v>0</v>
      </c>
      <c r="FO204" s="0" t="n">
        <v>0</v>
      </c>
      <c r="FP204" s="0" t="n">
        <v>0</v>
      </c>
      <c r="FQ204" s="0" t="n">
        <v>0</v>
      </c>
      <c r="FR204" s="0" t="n">
        <v>0</v>
      </c>
      <c r="FS204" s="0" t="n">
        <v>4</v>
      </c>
      <c r="FT204" s="0" t="n">
        <v>0</v>
      </c>
      <c r="FU204" s="0" t="n">
        <v>0</v>
      </c>
      <c r="FV204" s="0" t="n">
        <v>0</v>
      </c>
      <c r="FW204" s="0" t="n">
        <v>0</v>
      </c>
      <c r="FX204" s="0" t="n">
        <v>0</v>
      </c>
      <c r="FY204" s="0" t="n">
        <v>0</v>
      </c>
      <c r="FZ204" s="0" t="n">
        <v>2</v>
      </c>
      <c r="GA204" s="0" t="n">
        <v>0</v>
      </c>
      <c r="GB204" s="0" t="n">
        <v>2</v>
      </c>
      <c r="GC204" s="0" t="n">
        <v>0</v>
      </c>
      <c r="GD204" s="0" t="n">
        <v>0</v>
      </c>
      <c r="GE204" s="0" t="n">
        <v>0</v>
      </c>
      <c r="GF204" s="0" t="n">
        <v>1</v>
      </c>
      <c r="GG204" s="0" t="n">
        <v>3</v>
      </c>
      <c r="GH204" s="0" t="n">
        <v>0</v>
      </c>
      <c r="GI204" s="0" t="n">
        <v>0</v>
      </c>
      <c r="GJ204" s="0" t="n">
        <v>0</v>
      </c>
      <c r="GK204" s="0" t="n">
        <v>0</v>
      </c>
      <c r="GL204" s="0" t="n">
        <v>0</v>
      </c>
      <c r="GM204" s="0" t="n">
        <v>0</v>
      </c>
      <c r="GN204" s="0" t="n">
        <v>1</v>
      </c>
      <c r="GO204" s="0" t="n">
        <v>0</v>
      </c>
      <c r="GP204" s="0" t="n">
        <v>0</v>
      </c>
      <c r="GQ204" s="0" t="n">
        <v>0</v>
      </c>
    </row>
    <row r="205" customFormat="false" ht="12" hidden="false" customHeight="false" outlineLevel="0" collapsed="false">
      <c r="A205" s="0" t="n">
        <v>5</v>
      </c>
      <c r="B205" s="0" t="n">
        <v>9</v>
      </c>
      <c r="C205" s="0" t="n">
        <v>0</v>
      </c>
      <c r="D205" s="0" t="n">
        <v>0</v>
      </c>
      <c r="E205" s="0" t="n">
        <v>1</v>
      </c>
      <c r="F205" s="0" t="n">
        <v>0</v>
      </c>
      <c r="G205" s="0" t="n">
        <v>3</v>
      </c>
      <c r="H205" s="0" t="n">
        <v>0</v>
      </c>
      <c r="I205" s="0" t="n">
        <v>3</v>
      </c>
      <c r="J205" s="0" t="n">
        <v>0</v>
      </c>
      <c r="K205" s="0" t="n">
        <v>2</v>
      </c>
      <c r="L205" s="0" t="n">
        <v>0</v>
      </c>
      <c r="M205" s="0" t="n">
        <v>0</v>
      </c>
      <c r="N205" s="0" t="n">
        <v>1</v>
      </c>
      <c r="O205" s="0" t="n">
        <v>0</v>
      </c>
      <c r="P205" s="0" t="n">
        <v>1</v>
      </c>
      <c r="Q205" s="0" t="n">
        <v>0</v>
      </c>
      <c r="R205" s="0" t="n">
        <v>2</v>
      </c>
      <c r="S205" s="0" t="n">
        <v>0</v>
      </c>
      <c r="T205" s="0" t="n">
        <v>0</v>
      </c>
      <c r="U205" s="0" t="n">
        <v>0</v>
      </c>
      <c r="V205" s="0" t="n">
        <v>0</v>
      </c>
      <c r="W205" s="0" t="n">
        <v>0</v>
      </c>
      <c r="X205" s="0" t="n">
        <v>0</v>
      </c>
      <c r="Y205" s="0" t="n">
        <v>0</v>
      </c>
      <c r="Z205" s="0" t="n">
        <v>1</v>
      </c>
      <c r="AA205" s="0" t="n">
        <v>0</v>
      </c>
      <c r="AB205" s="0" t="n">
        <v>0</v>
      </c>
      <c r="AC205" s="0" t="n">
        <v>0</v>
      </c>
      <c r="AD205" s="0" t="n">
        <v>0</v>
      </c>
      <c r="AE205" s="0" t="n">
        <v>0</v>
      </c>
      <c r="AF205" s="0" t="n">
        <v>0</v>
      </c>
      <c r="AG205" s="0" t="n">
        <v>0</v>
      </c>
      <c r="AH205" s="0" t="n">
        <v>0</v>
      </c>
      <c r="AI205" s="0" t="n">
        <v>0</v>
      </c>
      <c r="AJ205" s="0" t="n">
        <v>1</v>
      </c>
      <c r="AK205" s="0" t="n">
        <v>1</v>
      </c>
      <c r="AL205" s="0" t="n">
        <v>0</v>
      </c>
      <c r="AM205" s="0" t="n">
        <v>2</v>
      </c>
      <c r="AN205" s="0" t="n">
        <v>3</v>
      </c>
      <c r="AO205" s="0" t="n">
        <v>1</v>
      </c>
      <c r="AP205" s="0" t="n">
        <v>1</v>
      </c>
      <c r="AQ205" s="0" t="n">
        <v>1</v>
      </c>
      <c r="AR205" s="0" t="n">
        <v>2</v>
      </c>
      <c r="AS205" s="0" t="n">
        <v>1</v>
      </c>
      <c r="AT205" s="0" t="n">
        <v>0</v>
      </c>
      <c r="AU205" s="0" t="n">
        <v>1</v>
      </c>
      <c r="AV205" s="0" t="n">
        <v>0</v>
      </c>
      <c r="AW205" s="0" t="n">
        <v>0</v>
      </c>
      <c r="AX205" s="0" t="n">
        <v>1</v>
      </c>
      <c r="AY205" s="0" t="n">
        <v>1</v>
      </c>
      <c r="AZ205" s="0" t="n">
        <v>2</v>
      </c>
      <c r="BA205" s="0" t="n">
        <v>5</v>
      </c>
      <c r="BB205" s="0" t="n">
        <v>0</v>
      </c>
      <c r="BC205" s="0" t="n">
        <v>0</v>
      </c>
      <c r="BD205" s="0" t="n">
        <v>1</v>
      </c>
      <c r="BE205" s="0" t="n">
        <v>0</v>
      </c>
      <c r="BF205" s="0" t="n">
        <v>1</v>
      </c>
      <c r="BG205" s="0" t="n">
        <v>0</v>
      </c>
      <c r="BH205" s="0" t="n">
        <v>3</v>
      </c>
      <c r="BI205" s="0" t="n">
        <v>1</v>
      </c>
      <c r="BJ205" s="0" t="n">
        <v>0</v>
      </c>
      <c r="BK205" s="0" t="n">
        <v>1</v>
      </c>
      <c r="BL205" s="0" t="n">
        <v>0</v>
      </c>
      <c r="BM205" s="0" t="n">
        <v>2</v>
      </c>
      <c r="BN205" s="0" t="n">
        <v>1</v>
      </c>
      <c r="BO205" s="0" t="n">
        <v>0</v>
      </c>
      <c r="BP205" s="0" t="n">
        <v>2</v>
      </c>
      <c r="BQ205" s="0" t="n">
        <v>2</v>
      </c>
      <c r="BR205" s="0" t="n">
        <v>3</v>
      </c>
      <c r="BS205" s="0" t="n">
        <v>7</v>
      </c>
      <c r="BT205" s="0" t="n">
        <v>1</v>
      </c>
      <c r="BU205" s="0" t="n">
        <v>0</v>
      </c>
      <c r="BV205" s="0" t="n">
        <v>1</v>
      </c>
      <c r="BW205" s="0" t="n">
        <v>0</v>
      </c>
      <c r="BX205" s="0" t="n">
        <v>1</v>
      </c>
      <c r="BY205" s="0" t="n">
        <v>1</v>
      </c>
      <c r="BZ205" s="0" t="n">
        <v>1</v>
      </c>
      <c r="CA205" s="0" t="n">
        <v>0</v>
      </c>
      <c r="CB205" s="0" t="n">
        <v>0</v>
      </c>
      <c r="CC205" s="0" t="n">
        <v>0</v>
      </c>
      <c r="CD205" s="0" t="n">
        <v>3</v>
      </c>
      <c r="CE205" s="0" t="n">
        <v>1</v>
      </c>
      <c r="CF205" s="0" t="n">
        <v>1</v>
      </c>
      <c r="CG205" s="0" t="n">
        <v>0</v>
      </c>
      <c r="CH205" s="0" t="n">
        <v>2</v>
      </c>
      <c r="CI205" s="0" t="n">
        <v>0</v>
      </c>
      <c r="CJ205" s="0" t="n">
        <v>0</v>
      </c>
      <c r="CK205" s="0" t="n">
        <v>1</v>
      </c>
      <c r="CL205" s="0" t="n">
        <v>0</v>
      </c>
      <c r="CM205" s="0" t="n">
        <v>2</v>
      </c>
      <c r="CN205" s="0" t="n">
        <v>1</v>
      </c>
      <c r="CO205" s="0" t="n">
        <v>1</v>
      </c>
      <c r="CP205" s="0" t="n">
        <v>2</v>
      </c>
      <c r="CQ205" s="0" t="n">
        <v>1</v>
      </c>
      <c r="CR205" s="0" t="n">
        <v>1</v>
      </c>
      <c r="CS205" s="0" t="n">
        <v>1</v>
      </c>
      <c r="CT205" s="0" t="n">
        <v>0</v>
      </c>
      <c r="CU205" s="0" t="n">
        <v>3</v>
      </c>
      <c r="CV205" s="0" t="n">
        <v>4</v>
      </c>
      <c r="CW205" s="0" t="n">
        <v>1</v>
      </c>
      <c r="CX205" s="0" t="n">
        <v>1</v>
      </c>
      <c r="CY205" s="0" t="n">
        <v>2</v>
      </c>
      <c r="CZ205" s="0" t="n">
        <v>0</v>
      </c>
      <c r="DA205" s="0" t="n">
        <v>1</v>
      </c>
      <c r="DB205" s="0" t="n">
        <v>1</v>
      </c>
      <c r="DC205" s="0" t="n">
        <v>2</v>
      </c>
      <c r="DD205" s="0" t="n">
        <v>0</v>
      </c>
      <c r="DE205" s="0" t="n">
        <v>0</v>
      </c>
      <c r="DF205" s="0" t="n">
        <v>1</v>
      </c>
      <c r="DG205" s="0" t="n">
        <v>0</v>
      </c>
      <c r="DH205" s="0" t="n">
        <v>1</v>
      </c>
      <c r="DI205" s="0" t="n">
        <v>0</v>
      </c>
      <c r="DJ205" s="0" t="n">
        <v>1</v>
      </c>
      <c r="DK205" s="0" t="n">
        <v>0</v>
      </c>
      <c r="DL205" s="0" t="n">
        <v>2</v>
      </c>
      <c r="DM205" s="0" t="n">
        <v>0</v>
      </c>
      <c r="DN205" s="0" t="n">
        <v>0</v>
      </c>
      <c r="DO205" s="0" t="n">
        <v>1</v>
      </c>
      <c r="DP205" s="0" t="n">
        <v>0</v>
      </c>
      <c r="DQ205" s="0" t="n">
        <v>0</v>
      </c>
      <c r="DR205" s="0" t="n">
        <v>0</v>
      </c>
      <c r="DS205" s="0" t="n">
        <v>0</v>
      </c>
      <c r="DT205" s="0" t="n">
        <v>0</v>
      </c>
      <c r="DU205" s="0" t="n">
        <v>0</v>
      </c>
      <c r="DV205" s="0" t="n">
        <v>0</v>
      </c>
      <c r="DW205" s="0" t="n">
        <v>1</v>
      </c>
      <c r="DX205" s="0" t="n">
        <v>5</v>
      </c>
      <c r="DY205" s="0" t="n">
        <v>0</v>
      </c>
      <c r="DZ205" s="0" t="n">
        <v>0</v>
      </c>
      <c r="EA205" s="0" t="n">
        <v>0</v>
      </c>
      <c r="EB205" s="0" t="n">
        <v>0</v>
      </c>
      <c r="EC205" s="0" t="n">
        <v>0</v>
      </c>
      <c r="ED205" s="0" t="n">
        <v>0</v>
      </c>
      <c r="EE205" s="0" t="n">
        <v>0</v>
      </c>
      <c r="EF205" s="0" t="n">
        <v>0</v>
      </c>
      <c r="EG205" s="0" t="n">
        <v>0</v>
      </c>
      <c r="EH205" s="0" t="n">
        <v>0</v>
      </c>
      <c r="EI205" s="0" t="n">
        <v>1</v>
      </c>
      <c r="EJ205" s="0" t="n">
        <v>0</v>
      </c>
      <c r="EK205" s="0" t="n">
        <v>0</v>
      </c>
      <c r="EL205" s="0" t="n">
        <v>1</v>
      </c>
      <c r="EM205" s="0" t="n">
        <v>0</v>
      </c>
      <c r="EN205" s="0" t="n">
        <v>0</v>
      </c>
      <c r="EO205" s="0" t="n">
        <v>0</v>
      </c>
      <c r="EP205" s="0" t="n">
        <v>1</v>
      </c>
      <c r="EQ205" s="0" t="n">
        <v>0</v>
      </c>
      <c r="ER205" s="0" t="n">
        <v>0</v>
      </c>
      <c r="ES205" s="0" t="n">
        <v>0</v>
      </c>
      <c r="ET205" s="0" t="n">
        <v>0</v>
      </c>
      <c r="EU205" s="0" t="n">
        <v>0</v>
      </c>
      <c r="EV205" s="0" t="n">
        <v>0</v>
      </c>
      <c r="EW205" s="0" t="n">
        <v>2</v>
      </c>
      <c r="EX205" s="0" t="n">
        <v>1</v>
      </c>
      <c r="EY205" s="0" t="n">
        <v>0</v>
      </c>
      <c r="EZ205" s="0" t="n">
        <v>2</v>
      </c>
      <c r="FA205" s="0" t="n">
        <v>0</v>
      </c>
      <c r="FB205" s="0" t="n">
        <v>3</v>
      </c>
      <c r="FC205" s="0" t="n">
        <v>1</v>
      </c>
      <c r="FD205" s="0" t="n">
        <v>2</v>
      </c>
      <c r="FE205" s="0" t="n">
        <v>0</v>
      </c>
      <c r="FF205" s="0" t="n">
        <v>0</v>
      </c>
      <c r="FG205" s="0" t="n">
        <v>0</v>
      </c>
      <c r="FH205" s="0" t="n">
        <v>2</v>
      </c>
      <c r="FI205" s="0" t="n">
        <v>3</v>
      </c>
      <c r="FJ205" s="0" t="n">
        <v>0</v>
      </c>
      <c r="FK205" s="0" t="n">
        <v>1</v>
      </c>
      <c r="FL205" s="0" t="n">
        <v>3</v>
      </c>
      <c r="FM205" s="0" t="n">
        <v>0</v>
      </c>
      <c r="FN205" s="0" t="n">
        <v>1</v>
      </c>
      <c r="FO205" s="0" t="n">
        <v>0</v>
      </c>
      <c r="FP205" s="0" t="n">
        <v>0</v>
      </c>
      <c r="FQ205" s="0" t="n">
        <v>6</v>
      </c>
      <c r="FR205" s="0" t="n">
        <v>2</v>
      </c>
      <c r="FS205" s="0" t="n">
        <v>2</v>
      </c>
      <c r="FT205" s="0" t="n">
        <v>0</v>
      </c>
      <c r="FU205" s="0" t="n">
        <v>1</v>
      </c>
      <c r="FV205" s="0" t="n">
        <v>1</v>
      </c>
      <c r="FW205" s="0" t="n">
        <v>0</v>
      </c>
      <c r="FX205" s="0" t="n">
        <v>0</v>
      </c>
      <c r="FY205" s="0" t="n">
        <v>0</v>
      </c>
      <c r="FZ205" s="0" t="n">
        <v>1</v>
      </c>
      <c r="GA205" s="0" t="n">
        <v>3</v>
      </c>
      <c r="GB205" s="0" t="n">
        <v>1</v>
      </c>
      <c r="GC205" s="0" t="n">
        <v>2</v>
      </c>
      <c r="GD205" s="0" t="n">
        <v>1</v>
      </c>
      <c r="GE205" s="0" t="n">
        <v>0</v>
      </c>
      <c r="GF205" s="0" t="n">
        <v>2</v>
      </c>
      <c r="GG205" s="0" t="n">
        <v>2</v>
      </c>
      <c r="GH205" s="0" t="n">
        <v>3</v>
      </c>
      <c r="GI205" s="0" t="n">
        <v>1</v>
      </c>
      <c r="GJ205" s="0" t="n">
        <v>0</v>
      </c>
      <c r="GK205" s="0" t="n">
        <v>0</v>
      </c>
      <c r="GL205" s="0" t="n">
        <v>3</v>
      </c>
      <c r="GM205" s="0" t="n">
        <v>0</v>
      </c>
      <c r="GN205" s="0" t="n">
        <v>0</v>
      </c>
      <c r="GO205" s="0" t="n">
        <v>1</v>
      </c>
      <c r="GP205" s="0" t="n">
        <v>4</v>
      </c>
      <c r="GQ205" s="0" t="n">
        <v>0</v>
      </c>
    </row>
    <row r="206" customFormat="false" ht="12" hidden="false" customHeight="false" outlineLevel="0" collapsed="false">
      <c r="A206" s="0" t="n">
        <v>0</v>
      </c>
      <c r="B206" s="0" t="n">
        <v>0</v>
      </c>
      <c r="C206" s="0" t="n">
        <v>0</v>
      </c>
      <c r="D206" s="0" t="n">
        <v>0</v>
      </c>
      <c r="E206" s="0" t="n">
        <v>0</v>
      </c>
      <c r="F206" s="0" t="n">
        <v>1</v>
      </c>
      <c r="G206" s="0" t="n">
        <v>2</v>
      </c>
      <c r="H206" s="0" t="n">
        <v>0</v>
      </c>
      <c r="I206" s="0" t="n">
        <v>1</v>
      </c>
      <c r="J206" s="0" t="n">
        <v>0</v>
      </c>
      <c r="K206" s="0" t="n">
        <v>1</v>
      </c>
      <c r="L206" s="0" t="n">
        <v>0</v>
      </c>
      <c r="M206" s="0" t="n">
        <v>0</v>
      </c>
      <c r="N206" s="0" t="n">
        <v>1</v>
      </c>
      <c r="O206" s="0" t="n">
        <v>0</v>
      </c>
      <c r="P206" s="0" t="n">
        <v>0</v>
      </c>
      <c r="Q206" s="0" t="n">
        <v>0</v>
      </c>
      <c r="R206" s="0" t="n">
        <v>0</v>
      </c>
      <c r="S206" s="0" t="n">
        <v>0</v>
      </c>
      <c r="T206" s="0" t="n">
        <v>0</v>
      </c>
      <c r="U206" s="0" t="n">
        <v>0</v>
      </c>
      <c r="V206" s="0" t="n">
        <v>0</v>
      </c>
      <c r="W206" s="0" t="n">
        <v>0</v>
      </c>
      <c r="X206" s="0" t="n">
        <v>0</v>
      </c>
      <c r="Y206" s="0" t="n">
        <v>0</v>
      </c>
      <c r="Z206" s="0" t="n">
        <v>0</v>
      </c>
      <c r="AA206" s="0" t="n">
        <v>1</v>
      </c>
      <c r="AB206" s="0" t="n">
        <v>0</v>
      </c>
      <c r="AC206" s="0" t="n">
        <v>0</v>
      </c>
      <c r="AD206" s="0" t="n">
        <v>0</v>
      </c>
      <c r="AE206" s="0" t="n">
        <v>0</v>
      </c>
      <c r="AF206" s="0" t="n">
        <v>0</v>
      </c>
      <c r="AG206" s="0" t="n">
        <v>0</v>
      </c>
      <c r="AH206" s="0" t="n">
        <v>0</v>
      </c>
      <c r="AI206" s="0" t="n">
        <v>0</v>
      </c>
      <c r="AJ206" s="0" t="n">
        <v>1</v>
      </c>
      <c r="AK206" s="0" t="n">
        <v>0</v>
      </c>
      <c r="AL206" s="0" t="n">
        <v>0</v>
      </c>
      <c r="AM206" s="0" t="n">
        <v>1</v>
      </c>
      <c r="AN206" s="0" t="n">
        <v>1</v>
      </c>
      <c r="AO206" s="0" t="n">
        <v>0</v>
      </c>
      <c r="AP206" s="0" t="n">
        <v>0</v>
      </c>
      <c r="AQ206" s="0" t="n">
        <v>0</v>
      </c>
      <c r="AR206" s="0" t="n">
        <v>0</v>
      </c>
      <c r="AS206" s="0" t="n">
        <v>1</v>
      </c>
      <c r="AT206" s="0" t="n">
        <v>0</v>
      </c>
      <c r="AU206" s="0" t="n">
        <v>0</v>
      </c>
      <c r="AV206" s="0" t="n">
        <v>0</v>
      </c>
      <c r="AW206" s="0" t="n">
        <v>0</v>
      </c>
      <c r="AX206" s="0" t="n">
        <v>1</v>
      </c>
      <c r="AY206" s="0" t="n">
        <v>1</v>
      </c>
      <c r="AZ206" s="0" t="n">
        <v>1</v>
      </c>
      <c r="BA206" s="0" t="n">
        <v>3</v>
      </c>
      <c r="BB206" s="0" t="n">
        <v>0</v>
      </c>
      <c r="BC206" s="0" t="n">
        <v>0</v>
      </c>
      <c r="BD206" s="0" t="n">
        <v>1</v>
      </c>
      <c r="BE206" s="0" t="n">
        <v>0</v>
      </c>
      <c r="BF206" s="0" t="n">
        <v>0</v>
      </c>
      <c r="BG206" s="0" t="n">
        <v>0</v>
      </c>
      <c r="BH206" s="0" t="n">
        <v>0</v>
      </c>
      <c r="BI206" s="0" t="n">
        <v>1</v>
      </c>
      <c r="BJ206" s="0" t="n">
        <v>0</v>
      </c>
      <c r="BK206" s="0" t="n">
        <v>0</v>
      </c>
      <c r="BL206" s="0" t="n">
        <v>0</v>
      </c>
      <c r="BM206" s="0" t="n">
        <v>0</v>
      </c>
      <c r="BN206" s="0" t="n">
        <v>0</v>
      </c>
      <c r="BO206" s="0" t="n">
        <v>0</v>
      </c>
      <c r="BP206" s="0" t="n">
        <v>1</v>
      </c>
      <c r="BQ206" s="0" t="n">
        <v>1</v>
      </c>
      <c r="BR206" s="0" t="n">
        <v>2</v>
      </c>
      <c r="BS206" s="0" t="n">
        <v>0</v>
      </c>
      <c r="BT206" s="0" t="n">
        <v>1</v>
      </c>
      <c r="BU206" s="0" t="n">
        <v>0</v>
      </c>
      <c r="BV206" s="0" t="n">
        <v>0</v>
      </c>
      <c r="BW206" s="0" t="n">
        <v>0</v>
      </c>
      <c r="BX206" s="0" t="n">
        <v>0</v>
      </c>
      <c r="BY206" s="0" t="n">
        <v>1</v>
      </c>
      <c r="BZ206" s="0" t="n">
        <v>0</v>
      </c>
      <c r="CA206" s="0" t="n">
        <v>0</v>
      </c>
      <c r="CB206" s="0" t="n">
        <v>0</v>
      </c>
      <c r="CC206" s="0" t="n">
        <v>0</v>
      </c>
      <c r="CD206" s="0" t="n">
        <v>1</v>
      </c>
      <c r="CE206" s="0" t="n">
        <v>1</v>
      </c>
      <c r="CF206" s="0" t="n">
        <v>1</v>
      </c>
      <c r="CG206" s="0" t="n">
        <v>0</v>
      </c>
      <c r="CH206" s="0" t="n">
        <v>0</v>
      </c>
      <c r="CI206" s="0" t="n">
        <v>0</v>
      </c>
      <c r="CJ206" s="0" t="n">
        <v>0</v>
      </c>
      <c r="CK206" s="0" t="n">
        <v>0</v>
      </c>
      <c r="CL206" s="0" t="n">
        <v>0</v>
      </c>
      <c r="CM206" s="0" t="n">
        <v>2</v>
      </c>
      <c r="CN206" s="0" t="n">
        <v>1</v>
      </c>
      <c r="CO206" s="0" t="n">
        <v>1</v>
      </c>
      <c r="CP206" s="0" t="n">
        <v>1</v>
      </c>
      <c r="CQ206" s="0" t="n">
        <v>1</v>
      </c>
      <c r="CR206" s="0" t="n">
        <v>1</v>
      </c>
      <c r="CS206" s="0" t="n">
        <v>1</v>
      </c>
      <c r="CT206" s="0" t="n">
        <v>0</v>
      </c>
      <c r="CU206" s="0" t="n">
        <v>3</v>
      </c>
      <c r="CV206" s="0" t="n">
        <v>0</v>
      </c>
      <c r="CW206" s="0" t="n">
        <v>1</v>
      </c>
      <c r="CX206" s="0" t="n">
        <v>0</v>
      </c>
      <c r="CY206" s="0" t="n">
        <v>2</v>
      </c>
      <c r="CZ206" s="0" t="n">
        <v>0</v>
      </c>
      <c r="DA206" s="0" t="n">
        <v>2</v>
      </c>
      <c r="DB206" s="0" t="n">
        <v>0</v>
      </c>
      <c r="DC206" s="0" t="n">
        <v>2</v>
      </c>
      <c r="DD206" s="0" t="n">
        <v>0</v>
      </c>
      <c r="DE206" s="0" t="n">
        <v>0</v>
      </c>
      <c r="DF206" s="0" t="n">
        <v>0</v>
      </c>
      <c r="DG206" s="0" t="n">
        <v>1</v>
      </c>
      <c r="DH206" s="0" t="n">
        <v>0</v>
      </c>
      <c r="DI206" s="0" t="n">
        <v>0</v>
      </c>
      <c r="DJ206" s="0" t="n">
        <v>0</v>
      </c>
      <c r="DK206" s="0" t="n">
        <v>0</v>
      </c>
      <c r="DL206" s="0" t="n">
        <v>0</v>
      </c>
      <c r="DM206" s="0" t="n">
        <v>0</v>
      </c>
      <c r="DN206" s="0" t="n">
        <v>0</v>
      </c>
      <c r="DO206" s="0" t="n">
        <v>0</v>
      </c>
      <c r="DP206" s="0" t="n">
        <v>0</v>
      </c>
      <c r="DQ206" s="0" t="n">
        <v>0</v>
      </c>
      <c r="DR206" s="0" t="n">
        <v>0</v>
      </c>
      <c r="DS206" s="0" t="n">
        <v>0</v>
      </c>
      <c r="DT206" s="0" t="n">
        <v>0</v>
      </c>
      <c r="DU206" s="0" t="n">
        <v>0</v>
      </c>
      <c r="DV206" s="0" t="n">
        <v>0</v>
      </c>
      <c r="DW206" s="0" t="n">
        <v>0</v>
      </c>
      <c r="DX206" s="0" t="n">
        <v>0</v>
      </c>
      <c r="DY206" s="0" t="n">
        <v>0</v>
      </c>
      <c r="DZ206" s="0" t="n">
        <v>0</v>
      </c>
      <c r="EA206" s="0" t="n">
        <v>0</v>
      </c>
      <c r="EB206" s="0" t="n">
        <v>0</v>
      </c>
      <c r="EC206" s="0" t="n">
        <v>0</v>
      </c>
      <c r="ED206" s="0" t="n">
        <v>0</v>
      </c>
      <c r="EE206" s="0" t="n">
        <v>0</v>
      </c>
      <c r="EF206" s="0" t="n">
        <v>1</v>
      </c>
      <c r="EG206" s="0" t="n">
        <v>0</v>
      </c>
      <c r="EH206" s="0" t="n">
        <v>0</v>
      </c>
      <c r="EI206" s="0" t="n">
        <v>2</v>
      </c>
      <c r="EJ206" s="0" t="n">
        <v>0</v>
      </c>
      <c r="EK206" s="0" t="n">
        <v>0</v>
      </c>
      <c r="EL206" s="0" t="n">
        <v>0</v>
      </c>
      <c r="EM206" s="0" t="n">
        <v>0</v>
      </c>
      <c r="EN206" s="0" t="n">
        <v>0</v>
      </c>
      <c r="EO206" s="0" t="n">
        <v>0</v>
      </c>
      <c r="EP206" s="0" t="n">
        <v>1</v>
      </c>
      <c r="EQ206" s="0" t="n">
        <v>0</v>
      </c>
      <c r="ER206" s="0" t="n">
        <v>0</v>
      </c>
      <c r="ES206" s="0" t="n">
        <v>0</v>
      </c>
      <c r="ET206" s="0" t="n">
        <v>0</v>
      </c>
      <c r="EU206" s="0" t="n">
        <v>0</v>
      </c>
      <c r="EV206" s="0" t="n">
        <v>0</v>
      </c>
      <c r="EW206" s="0" t="n">
        <v>0</v>
      </c>
      <c r="EX206" s="0" t="n">
        <v>1</v>
      </c>
      <c r="EY206" s="0" t="n">
        <v>0</v>
      </c>
      <c r="EZ206" s="0" t="n">
        <v>0</v>
      </c>
      <c r="FA206" s="0" t="n">
        <v>0</v>
      </c>
      <c r="FB206" s="0" t="n">
        <v>5</v>
      </c>
      <c r="FC206" s="0" t="n">
        <v>0</v>
      </c>
      <c r="FD206" s="0" t="n">
        <v>3</v>
      </c>
      <c r="FE206" s="0" t="n">
        <v>0</v>
      </c>
      <c r="FF206" s="0" t="n">
        <v>0</v>
      </c>
      <c r="FG206" s="0" t="n">
        <v>0</v>
      </c>
      <c r="FH206" s="0" t="n">
        <v>0</v>
      </c>
      <c r="FI206" s="0" t="n">
        <v>1</v>
      </c>
      <c r="FJ206" s="0" t="n">
        <v>0</v>
      </c>
      <c r="FK206" s="0" t="n">
        <v>1</v>
      </c>
      <c r="FL206" s="0" t="n">
        <v>1</v>
      </c>
      <c r="FM206" s="0" t="n">
        <v>0</v>
      </c>
      <c r="FN206" s="0" t="n">
        <v>1</v>
      </c>
      <c r="FO206" s="0" t="n">
        <v>0</v>
      </c>
      <c r="FP206" s="0" t="n">
        <v>0</v>
      </c>
      <c r="FQ206" s="0" t="n">
        <v>0</v>
      </c>
      <c r="FR206" s="0" t="n">
        <v>1</v>
      </c>
      <c r="FS206" s="0" t="n">
        <v>0</v>
      </c>
      <c r="FT206" s="0" t="n">
        <v>0</v>
      </c>
      <c r="FU206" s="0" t="n">
        <v>1</v>
      </c>
      <c r="FV206" s="0" t="n">
        <v>1</v>
      </c>
      <c r="FW206" s="0" t="n">
        <v>0</v>
      </c>
      <c r="FX206" s="0" t="n">
        <v>0</v>
      </c>
      <c r="FY206" s="0" t="n">
        <v>0</v>
      </c>
      <c r="FZ206" s="0" t="n">
        <v>0</v>
      </c>
      <c r="GA206" s="0" t="n">
        <v>0</v>
      </c>
      <c r="GB206" s="0" t="n">
        <v>0</v>
      </c>
      <c r="GC206" s="0" t="n">
        <v>0</v>
      </c>
      <c r="GD206" s="0" t="n">
        <v>0</v>
      </c>
      <c r="GE206" s="0" t="n">
        <v>0</v>
      </c>
      <c r="GF206" s="0" t="n">
        <v>0</v>
      </c>
      <c r="GG206" s="0" t="n">
        <v>0</v>
      </c>
      <c r="GH206" s="0" t="n">
        <v>1</v>
      </c>
      <c r="GI206" s="0" t="n">
        <v>1</v>
      </c>
      <c r="GJ206" s="0" t="n">
        <v>0</v>
      </c>
      <c r="GK206" s="0" t="n">
        <v>0</v>
      </c>
      <c r="GL206" s="0" t="n">
        <v>1</v>
      </c>
      <c r="GM206" s="0" t="n">
        <v>0</v>
      </c>
      <c r="GN206" s="0" t="n">
        <v>0</v>
      </c>
      <c r="GO206" s="0" t="n">
        <v>0</v>
      </c>
      <c r="GP206" s="0" t="n">
        <v>2</v>
      </c>
      <c r="GQ206" s="0" t="n">
        <v>0</v>
      </c>
    </row>
    <row r="207" customFormat="false" ht="12" hidden="false" customHeight="false" outlineLevel="0" collapsed="false">
      <c r="A207" s="0" t="n">
        <v>0</v>
      </c>
      <c r="B207" s="0" t="n">
        <v>0</v>
      </c>
      <c r="C207" s="0" t="n">
        <v>0</v>
      </c>
      <c r="D207" s="0" t="n">
        <v>0</v>
      </c>
      <c r="E207" s="0" t="n">
        <v>0</v>
      </c>
      <c r="F207" s="0" t="n">
        <v>0</v>
      </c>
      <c r="G207" s="0" t="n">
        <v>1</v>
      </c>
      <c r="H207" s="0" t="n">
        <v>0</v>
      </c>
      <c r="I207" s="0" t="n">
        <v>1</v>
      </c>
      <c r="J207" s="0" t="n">
        <v>0</v>
      </c>
      <c r="K207" s="0" t="n">
        <v>2</v>
      </c>
      <c r="L207" s="0" t="n">
        <v>0</v>
      </c>
      <c r="M207" s="0" t="n">
        <v>0</v>
      </c>
      <c r="N207" s="0" t="n">
        <v>0</v>
      </c>
      <c r="O207" s="0" t="n">
        <v>0</v>
      </c>
      <c r="P207" s="0" t="n">
        <v>1</v>
      </c>
      <c r="Q207" s="0" t="n">
        <v>0</v>
      </c>
      <c r="R207" s="0" t="n">
        <v>0</v>
      </c>
      <c r="S207" s="0" t="n">
        <v>0</v>
      </c>
      <c r="T207" s="0" t="n">
        <v>0</v>
      </c>
      <c r="U207" s="0" t="n">
        <v>0</v>
      </c>
      <c r="V207" s="0" t="n">
        <v>0</v>
      </c>
      <c r="W207" s="0" t="n">
        <v>6</v>
      </c>
      <c r="X207" s="0" t="n">
        <v>0</v>
      </c>
      <c r="Y207" s="0" t="n">
        <v>0</v>
      </c>
      <c r="Z207" s="0" t="n">
        <v>0</v>
      </c>
      <c r="AA207" s="0" t="n">
        <v>0</v>
      </c>
      <c r="AB207" s="0" t="n">
        <v>0</v>
      </c>
      <c r="AC207" s="0" t="n">
        <v>0</v>
      </c>
      <c r="AD207" s="0" t="n">
        <v>0</v>
      </c>
      <c r="AE207" s="0" t="n">
        <v>0</v>
      </c>
      <c r="AF207" s="0" t="n">
        <v>0</v>
      </c>
      <c r="AG207" s="0" t="n">
        <v>0</v>
      </c>
      <c r="AH207" s="0" t="n">
        <v>0</v>
      </c>
      <c r="AI207" s="0" t="n">
        <v>0</v>
      </c>
      <c r="AJ207" s="0" t="n">
        <v>0</v>
      </c>
      <c r="AK207" s="0" t="n">
        <v>2</v>
      </c>
      <c r="AL207" s="0" t="n">
        <v>0</v>
      </c>
      <c r="AM207" s="0" t="n">
        <v>0</v>
      </c>
      <c r="AN207" s="0" t="n">
        <v>0</v>
      </c>
      <c r="AO207" s="0" t="n">
        <v>0</v>
      </c>
      <c r="AP207" s="0" t="n">
        <v>0</v>
      </c>
      <c r="AQ207" s="0" t="n">
        <v>0</v>
      </c>
      <c r="AR207" s="0" t="n">
        <v>0</v>
      </c>
      <c r="AS207" s="0" t="n">
        <v>0</v>
      </c>
      <c r="AT207" s="0" t="n">
        <v>0</v>
      </c>
      <c r="AU207" s="0" t="n">
        <v>0</v>
      </c>
      <c r="AV207" s="0" t="n">
        <v>0</v>
      </c>
      <c r="AW207" s="0" t="n">
        <v>0</v>
      </c>
      <c r="AX207" s="0" t="n">
        <v>0</v>
      </c>
      <c r="AY207" s="0" t="n">
        <v>0</v>
      </c>
      <c r="AZ207" s="0" t="n">
        <v>0</v>
      </c>
      <c r="BA207" s="0" t="n">
        <v>0</v>
      </c>
      <c r="BB207" s="0" t="n">
        <v>0</v>
      </c>
      <c r="BC207" s="0" t="n">
        <v>0</v>
      </c>
      <c r="BD207" s="0" t="n">
        <v>0</v>
      </c>
      <c r="BE207" s="0" t="n">
        <v>0</v>
      </c>
      <c r="BF207" s="0" t="n">
        <v>0</v>
      </c>
      <c r="BG207" s="0" t="n">
        <v>0</v>
      </c>
      <c r="BH207" s="0" t="n">
        <v>0</v>
      </c>
      <c r="BI207" s="0" t="n">
        <v>0</v>
      </c>
      <c r="BJ207" s="0" t="n">
        <v>0</v>
      </c>
      <c r="BK207" s="0" t="n">
        <v>0</v>
      </c>
      <c r="BL207" s="0" t="n">
        <v>0</v>
      </c>
      <c r="BM207" s="0" t="n">
        <v>0</v>
      </c>
      <c r="BN207" s="0" t="n">
        <v>0</v>
      </c>
      <c r="BO207" s="0" t="n">
        <v>0</v>
      </c>
      <c r="BP207" s="0" t="n">
        <v>0</v>
      </c>
      <c r="BQ207" s="0" t="n">
        <v>0</v>
      </c>
      <c r="BR207" s="0" t="n">
        <v>2</v>
      </c>
      <c r="BS207" s="0" t="n">
        <v>0</v>
      </c>
      <c r="BT207" s="0" t="n">
        <v>0</v>
      </c>
      <c r="BU207" s="0" t="n">
        <v>0</v>
      </c>
      <c r="BV207" s="0" t="n">
        <v>0</v>
      </c>
      <c r="BW207" s="0" t="n">
        <v>0</v>
      </c>
      <c r="BX207" s="0" t="n">
        <v>2</v>
      </c>
      <c r="BY207" s="0" t="n">
        <v>0</v>
      </c>
      <c r="BZ207" s="0" t="n">
        <v>0</v>
      </c>
      <c r="CA207" s="0" t="n">
        <v>0</v>
      </c>
      <c r="CB207" s="0" t="n">
        <v>0</v>
      </c>
      <c r="CC207" s="0" t="n">
        <v>0</v>
      </c>
      <c r="CD207" s="0" t="n">
        <v>0</v>
      </c>
      <c r="CE207" s="0" t="n">
        <v>0</v>
      </c>
      <c r="CF207" s="0" t="n">
        <v>0</v>
      </c>
      <c r="CG207" s="0" t="n">
        <v>0</v>
      </c>
      <c r="CH207" s="0" t="n">
        <v>0</v>
      </c>
      <c r="CI207" s="0" t="n">
        <v>0</v>
      </c>
      <c r="CJ207" s="0" t="n">
        <v>0</v>
      </c>
      <c r="CK207" s="0" t="n">
        <v>0</v>
      </c>
      <c r="CL207" s="0" t="n">
        <v>0</v>
      </c>
      <c r="CM207" s="0" t="n">
        <v>0</v>
      </c>
      <c r="CN207" s="0" t="n">
        <v>0</v>
      </c>
      <c r="CO207" s="0" t="n">
        <v>0</v>
      </c>
      <c r="CP207" s="0" t="n">
        <v>0</v>
      </c>
      <c r="CQ207" s="0" t="n">
        <v>1</v>
      </c>
      <c r="CR207" s="0" t="n">
        <v>0</v>
      </c>
      <c r="CS207" s="0" t="n">
        <v>0</v>
      </c>
      <c r="CT207" s="0" t="n">
        <v>0</v>
      </c>
      <c r="CU207" s="0" t="n">
        <v>0</v>
      </c>
      <c r="CV207" s="0" t="n">
        <v>4</v>
      </c>
      <c r="CW207" s="0" t="n">
        <v>0</v>
      </c>
      <c r="CX207" s="0" t="n">
        <v>0</v>
      </c>
      <c r="CY207" s="0" t="n">
        <v>0</v>
      </c>
      <c r="CZ207" s="0" t="n">
        <v>0</v>
      </c>
      <c r="DA207" s="0" t="n">
        <v>0</v>
      </c>
      <c r="DB207" s="0" t="n">
        <v>0</v>
      </c>
      <c r="DC207" s="0" t="n">
        <v>0</v>
      </c>
      <c r="DD207" s="0" t="n">
        <v>0</v>
      </c>
      <c r="DE207" s="0" t="n">
        <v>0</v>
      </c>
      <c r="DF207" s="0" t="n">
        <v>0</v>
      </c>
      <c r="DG207" s="0" t="n">
        <v>0</v>
      </c>
      <c r="DH207" s="0" t="n">
        <v>0</v>
      </c>
      <c r="DI207" s="0" t="n">
        <v>0</v>
      </c>
      <c r="DJ207" s="0" t="n">
        <v>0</v>
      </c>
      <c r="DK207" s="0" t="n">
        <v>0</v>
      </c>
      <c r="DL207" s="0" t="n">
        <v>0</v>
      </c>
      <c r="DM207" s="0" t="n">
        <v>0</v>
      </c>
      <c r="DN207" s="0" t="n">
        <v>0</v>
      </c>
      <c r="DO207" s="0" t="n">
        <v>0</v>
      </c>
      <c r="DP207" s="0" t="n">
        <v>1</v>
      </c>
      <c r="DQ207" s="0" t="n">
        <v>0</v>
      </c>
      <c r="DR207" s="0" t="n">
        <v>0</v>
      </c>
      <c r="DS207" s="0" t="n">
        <v>0</v>
      </c>
      <c r="DT207" s="0" t="n">
        <v>0</v>
      </c>
      <c r="DU207" s="0" t="n">
        <v>0</v>
      </c>
      <c r="DV207" s="0" t="n">
        <v>0</v>
      </c>
      <c r="DW207" s="0" t="n">
        <v>7</v>
      </c>
      <c r="DX207" s="0" t="n">
        <v>0</v>
      </c>
      <c r="DY207" s="0" t="n">
        <v>0</v>
      </c>
      <c r="DZ207" s="0" t="n">
        <v>0</v>
      </c>
      <c r="EA207" s="0" t="n">
        <v>1</v>
      </c>
      <c r="EB207" s="0" t="n">
        <v>0</v>
      </c>
      <c r="EC207" s="0" t="n">
        <v>0</v>
      </c>
      <c r="ED207" s="0" t="n">
        <v>0</v>
      </c>
      <c r="EE207" s="0" t="n">
        <v>0</v>
      </c>
      <c r="EF207" s="0" t="n">
        <v>0</v>
      </c>
      <c r="EG207" s="0" t="n">
        <v>0</v>
      </c>
      <c r="EH207" s="0" t="n">
        <v>0</v>
      </c>
      <c r="EI207" s="0" t="n">
        <v>0</v>
      </c>
      <c r="EJ207" s="0" t="n">
        <v>0</v>
      </c>
      <c r="EK207" s="0" t="n">
        <v>0</v>
      </c>
      <c r="EL207" s="0" t="n">
        <v>0</v>
      </c>
      <c r="EM207" s="0" t="n">
        <v>0</v>
      </c>
      <c r="EN207" s="0" t="n">
        <v>0</v>
      </c>
      <c r="EO207" s="0" t="n">
        <v>0</v>
      </c>
      <c r="EP207" s="0" t="n">
        <v>3</v>
      </c>
      <c r="EQ207" s="0" t="n">
        <v>0</v>
      </c>
      <c r="ER207" s="0" t="n">
        <v>0</v>
      </c>
      <c r="ES207" s="0" t="n">
        <v>0</v>
      </c>
      <c r="ET207" s="0" t="n">
        <v>0</v>
      </c>
      <c r="EU207" s="0" t="n">
        <v>0</v>
      </c>
      <c r="EV207" s="0" t="n">
        <v>0</v>
      </c>
      <c r="EW207" s="0" t="n">
        <v>2</v>
      </c>
      <c r="EX207" s="0" t="n">
        <v>0</v>
      </c>
      <c r="EY207" s="0" t="n">
        <v>0</v>
      </c>
      <c r="EZ207" s="0" t="n">
        <v>0</v>
      </c>
      <c r="FA207" s="0" t="n">
        <v>1</v>
      </c>
      <c r="FB207" s="0" t="n">
        <v>0</v>
      </c>
      <c r="FC207" s="0" t="n">
        <v>0</v>
      </c>
      <c r="FD207" s="0" t="n">
        <v>0</v>
      </c>
      <c r="FE207" s="0" t="n">
        <v>0</v>
      </c>
      <c r="FF207" s="0" t="n">
        <v>0</v>
      </c>
      <c r="FG207" s="0" t="n">
        <v>0</v>
      </c>
      <c r="FH207" s="0" t="n">
        <v>1</v>
      </c>
      <c r="FI207" s="0" t="n">
        <v>0</v>
      </c>
      <c r="FJ207" s="0" t="n">
        <v>0</v>
      </c>
      <c r="FK207" s="0" t="n">
        <v>0</v>
      </c>
      <c r="FL207" s="0" t="n">
        <v>0</v>
      </c>
      <c r="FM207" s="0" t="n">
        <v>0</v>
      </c>
      <c r="FN207" s="0" t="n">
        <v>0</v>
      </c>
      <c r="FO207" s="0" t="n">
        <v>0</v>
      </c>
      <c r="FP207" s="0" t="n">
        <v>0</v>
      </c>
      <c r="FQ207" s="0" t="n">
        <v>0</v>
      </c>
      <c r="FR207" s="0" t="n">
        <v>0</v>
      </c>
      <c r="FS207" s="0" t="n">
        <v>2</v>
      </c>
      <c r="FT207" s="0" t="n">
        <v>0</v>
      </c>
      <c r="FU207" s="0" t="n">
        <v>0</v>
      </c>
      <c r="FV207" s="0" t="n">
        <v>0</v>
      </c>
      <c r="FW207" s="0" t="n">
        <v>0</v>
      </c>
      <c r="FX207" s="0" t="n">
        <v>0</v>
      </c>
      <c r="FY207" s="0" t="n">
        <v>0</v>
      </c>
      <c r="FZ207" s="0" t="n">
        <v>0</v>
      </c>
      <c r="GA207" s="0" t="n">
        <v>0</v>
      </c>
      <c r="GB207" s="0" t="n">
        <v>0</v>
      </c>
      <c r="GC207" s="0" t="n">
        <v>0</v>
      </c>
      <c r="GD207" s="0" t="n">
        <v>0</v>
      </c>
      <c r="GE207" s="0" t="n">
        <v>0</v>
      </c>
      <c r="GF207" s="0" t="n">
        <v>0</v>
      </c>
      <c r="GG207" s="0" t="n">
        <v>0</v>
      </c>
      <c r="GH207" s="0" t="n">
        <v>0</v>
      </c>
      <c r="GI207" s="0" t="n">
        <v>0</v>
      </c>
      <c r="GJ207" s="0" t="n">
        <v>0</v>
      </c>
      <c r="GK207" s="0" t="n">
        <v>0</v>
      </c>
      <c r="GL207" s="0" t="n">
        <v>0</v>
      </c>
      <c r="GM207" s="0" t="n">
        <v>0</v>
      </c>
      <c r="GN207" s="0" t="n">
        <v>0</v>
      </c>
      <c r="GO207" s="0" t="n">
        <v>0</v>
      </c>
      <c r="GP207" s="0" t="n">
        <v>0</v>
      </c>
      <c r="GQ207" s="0" t="n">
        <v>0</v>
      </c>
    </row>
    <row r="208" customFormat="false" ht="12" hidden="false" customHeight="false" outlineLevel="0" collapsed="false">
      <c r="A208" s="0" t="n">
        <v>0</v>
      </c>
      <c r="B208" s="0" t="n">
        <v>0</v>
      </c>
      <c r="C208" s="0" t="n">
        <v>0</v>
      </c>
      <c r="D208" s="0" t="n">
        <v>0</v>
      </c>
      <c r="E208" s="0" t="n">
        <v>0</v>
      </c>
      <c r="F208" s="0" t="n">
        <v>1</v>
      </c>
      <c r="G208" s="0" t="n">
        <v>0</v>
      </c>
      <c r="H208" s="0" t="n">
        <v>0</v>
      </c>
      <c r="I208" s="0" t="n">
        <v>3</v>
      </c>
      <c r="J208" s="0" t="n">
        <v>0</v>
      </c>
      <c r="K208" s="0" t="n">
        <v>2</v>
      </c>
      <c r="L208" s="0" t="n">
        <v>0</v>
      </c>
      <c r="M208" s="0" t="n">
        <v>0</v>
      </c>
      <c r="N208" s="0" t="n">
        <v>0</v>
      </c>
      <c r="O208" s="0" t="n">
        <v>0</v>
      </c>
      <c r="P208" s="0" t="n">
        <v>0</v>
      </c>
      <c r="Q208" s="0" t="n">
        <v>0</v>
      </c>
      <c r="R208" s="0" t="n">
        <v>0</v>
      </c>
      <c r="S208" s="0" t="n">
        <v>0</v>
      </c>
      <c r="T208" s="0" t="n">
        <v>0</v>
      </c>
      <c r="U208" s="0" t="n">
        <v>0</v>
      </c>
      <c r="V208" s="0" t="n">
        <v>0</v>
      </c>
      <c r="W208" s="0" t="n">
        <v>0</v>
      </c>
      <c r="X208" s="0" t="n">
        <v>0</v>
      </c>
      <c r="Y208" s="0" t="n">
        <v>0</v>
      </c>
      <c r="Z208" s="0" t="n">
        <v>0</v>
      </c>
      <c r="AA208" s="0" t="n">
        <v>0</v>
      </c>
      <c r="AB208" s="0" t="n">
        <v>0</v>
      </c>
      <c r="AC208" s="0" t="n">
        <v>0</v>
      </c>
      <c r="AD208" s="0" t="n">
        <v>0</v>
      </c>
      <c r="AE208" s="0" t="n">
        <v>0</v>
      </c>
      <c r="AF208" s="0" t="n">
        <v>0</v>
      </c>
      <c r="AG208" s="0" t="n">
        <v>0</v>
      </c>
      <c r="AH208" s="0" t="n">
        <v>0</v>
      </c>
      <c r="AI208" s="0" t="n">
        <v>0</v>
      </c>
      <c r="AJ208" s="0" t="n">
        <v>0</v>
      </c>
      <c r="AK208" s="0" t="n">
        <v>0</v>
      </c>
      <c r="AL208" s="0" t="n">
        <v>2</v>
      </c>
      <c r="AM208" s="0" t="n">
        <v>1</v>
      </c>
      <c r="AN208" s="0" t="n">
        <v>1</v>
      </c>
      <c r="AO208" s="0" t="n">
        <v>0</v>
      </c>
      <c r="AP208" s="0" t="n">
        <v>0</v>
      </c>
      <c r="AQ208" s="0" t="n">
        <v>0</v>
      </c>
      <c r="AR208" s="0" t="n">
        <v>0</v>
      </c>
      <c r="AS208" s="0" t="n">
        <v>0</v>
      </c>
      <c r="AT208" s="0" t="n">
        <v>0</v>
      </c>
      <c r="AU208" s="0" t="n">
        <v>0</v>
      </c>
      <c r="AV208" s="0" t="n">
        <v>0</v>
      </c>
      <c r="AW208" s="0" t="n">
        <v>0</v>
      </c>
      <c r="AX208" s="0" t="n">
        <v>0</v>
      </c>
      <c r="AY208" s="0" t="n">
        <v>0</v>
      </c>
      <c r="AZ208" s="0" t="n">
        <v>1</v>
      </c>
      <c r="BA208" s="0" t="n">
        <v>0</v>
      </c>
      <c r="BB208" s="0" t="n">
        <v>0</v>
      </c>
      <c r="BC208" s="0" t="n">
        <v>0</v>
      </c>
      <c r="BD208" s="0" t="n">
        <v>1</v>
      </c>
      <c r="BE208" s="0" t="n">
        <v>0</v>
      </c>
      <c r="BF208" s="0" t="n">
        <v>0</v>
      </c>
      <c r="BG208" s="0" t="n">
        <v>0</v>
      </c>
      <c r="BH208" s="0" t="n">
        <v>0</v>
      </c>
      <c r="BI208" s="0" t="n">
        <v>0</v>
      </c>
      <c r="BJ208" s="0" t="n">
        <v>0</v>
      </c>
      <c r="BK208" s="0" t="n">
        <v>0</v>
      </c>
      <c r="BL208" s="0" t="n">
        <v>0</v>
      </c>
      <c r="BM208" s="0" t="n">
        <v>0</v>
      </c>
      <c r="BN208" s="0" t="n">
        <v>1</v>
      </c>
      <c r="BO208" s="0" t="n">
        <v>0</v>
      </c>
      <c r="BP208" s="0" t="n">
        <v>0</v>
      </c>
      <c r="BQ208" s="0" t="n">
        <v>0</v>
      </c>
      <c r="BR208" s="0" t="n">
        <v>3</v>
      </c>
      <c r="BS208" s="0" t="n">
        <v>0</v>
      </c>
      <c r="BT208" s="0" t="n">
        <v>0</v>
      </c>
      <c r="BU208" s="0" t="n">
        <v>0</v>
      </c>
      <c r="BV208" s="0" t="n">
        <v>0</v>
      </c>
      <c r="BW208" s="0" t="n">
        <v>0</v>
      </c>
      <c r="BX208" s="0" t="n">
        <v>1</v>
      </c>
      <c r="BY208" s="0" t="n">
        <v>1</v>
      </c>
      <c r="BZ208" s="0" t="n">
        <v>0</v>
      </c>
      <c r="CA208" s="0" t="n">
        <v>0</v>
      </c>
      <c r="CB208" s="0" t="n">
        <v>0</v>
      </c>
      <c r="CC208" s="0" t="n">
        <v>0</v>
      </c>
      <c r="CD208" s="0" t="n">
        <v>0</v>
      </c>
      <c r="CE208" s="0" t="n">
        <v>1</v>
      </c>
      <c r="CF208" s="0" t="n">
        <v>0</v>
      </c>
      <c r="CG208" s="0" t="n">
        <v>0</v>
      </c>
      <c r="CH208" s="0" t="n">
        <v>0</v>
      </c>
      <c r="CI208" s="0" t="n">
        <v>0</v>
      </c>
      <c r="CJ208" s="0" t="n">
        <v>0</v>
      </c>
      <c r="CK208" s="0" t="n">
        <v>0</v>
      </c>
      <c r="CL208" s="0" t="n">
        <v>0</v>
      </c>
      <c r="CM208" s="0" t="n">
        <v>0</v>
      </c>
      <c r="CN208" s="0" t="n">
        <v>0</v>
      </c>
      <c r="CO208" s="0" t="n">
        <v>0</v>
      </c>
      <c r="CP208" s="0" t="n">
        <v>0</v>
      </c>
      <c r="CQ208" s="0" t="n">
        <v>0</v>
      </c>
      <c r="CR208" s="0" t="n">
        <v>0</v>
      </c>
      <c r="CS208" s="0" t="n">
        <v>0</v>
      </c>
      <c r="CT208" s="0" t="n">
        <v>0</v>
      </c>
      <c r="CU208" s="0" t="n">
        <v>1</v>
      </c>
      <c r="CV208" s="0" t="n">
        <v>1</v>
      </c>
      <c r="CW208" s="0" t="n">
        <v>0</v>
      </c>
      <c r="CX208" s="0" t="n">
        <v>0</v>
      </c>
      <c r="CY208" s="0" t="n">
        <v>3</v>
      </c>
      <c r="CZ208" s="0" t="n">
        <v>0</v>
      </c>
      <c r="DA208" s="0" t="n">
        <v>1</v>
      </c>
      <c r="DB208" s="0" t="n">
        <v>1</v>
      </c>
      <c r="DC208" s="0" t="n">
        <v>0</v>
      </c>
      <c r="DD208" s="0" t="n">
        <v>0</v>
      </c>
      <c r="DE208" s="0" t="n">
        <v>0</v>
      </c>
      <c r="DF208" s="0" t="n">
        <v>1</v>
      </c>
      <c r="DG208" s="0" t="n">
        <v>0</v>
      </c>
      <c r="DH208" s="0" t="n">
        <v>0</v>
      </c>
      <c r="DI208" s="0" t="n">
        <v>0</v>
      </c>
      <c r="DJ208" s="0" t="n">
        <v>0</v>
      </c>
      <c r="DK208" s="0" t="n">
        <v>0</v>
      </c>
      <c r="DL208" s="0" t="n">
        <v>0</v>
      </c>
      <c r="DM208" s="0" t="n">
        <v>0</v>
      </c>
      <c r="DN208" s="0" t="n">
        <v>0</v>
      </c>
      <c r="DO208" s="0" t="n">
        <v>0</v>
      </c>
      <c r="DP208" s="0" t="n">
        <v>0</v>
      </c>
      <c r="DQ208" s="0" t="n">
        <v>0</v>
      </c>
      <c r="DR208" s="0" t="n">
        <v>0</v>
      </c>
      <c r="DS208" s="0" t="n">
        <v>0</v>
      </c>
      <c r="DT208" s="0" t="n">
        <v>0</v>
      </c>
      <c r="DU208" s="0" t="n">
        <v>0</v>
      </c>
      <c r="DV208" s="0" t="n">
        <v>0</v>
      </c>
      <c r="DW208" s="0" t="n">
        <v>1</v>
      </c>
      <c r="DX208" s="0" t="n">
        <v>0</v>
      </c>
      <c r="DY208" s="0" t="n">
        <v>0</v>
      </c>
      <c r="DZ208" s="0" t="n">
        <v>0</v>
      </c>
      <c r="EA208" s="0" t="n">
        <v>0</v>
      </c>
      <c r="EB208" s="0" t="n">
        <v>0</v>
      </c>
      <c r="EC208" s="0" t="n">
        <v>0</v>
      </c>
      <c r="ED208" s="0" t="n">
        <v>0</v>
      </c>
      <c r="EE208" s="0" t="n">
        <v>0</v>
      </c>
      <c r="EF208" s="0" t="n">
        <v>0</v>
      </c>
      <c r="EG208" s="0" t="n">
        <v>0</v>
      </c>
      <c r="EH208" s="0" t="n">
        <v>0</v>
      </c>
      <c r="EI208" s="0" t="n">
        <v>0</v>
      </c>
      <c r="EJ208" s="0" t="n">
        <v>0</v>
      </c>
      <c r="EK208" s="0" t="n">
        <v>0</v>
      </c>
      <c r="EL208" s="0" t="n">
        <v>0</v>
      </c>
      <c r="EM208" s="0" t="n">
        <v>0</v>
      </c>
      <c r="EN208" s="0" t="n">
        <v>0</v>
      </c>
      <c r="EO208" s="0" t="n">
        <v>0</v>
      </c>
      <c r="EP208" s="0" t="n">
        <v>3</v>
      </c>
      <c r="EQ208" s="0" t="n">
        <v>0</v>
      </c>
      <c r="ER208" s="0" t="n">
        <v>0</v>
      </c>
      <c r="ES208" s="0" t="n">
        <v>0</v>
      </c>
      <c r="ET208" s="0" t="n">
        <v>0</v>
      </c>
      <c r="EU208" s="0" t="n">
        <v>0</v>
      </c>
      <c r="EV208" s="0" t="n">
        <v>0</v>
      </c>
      <c r="EW208" s="0" t="n">
        <v>0</v>
      </c>
      <c r="EX208" s="0" t="n">
        <v>0</v>
      </c>
      <c r="EY208" s="0" t="n">
        <v>0</v>
      </c>
      <c r="EZ208" s="0" t="n">
        <v>0</v>
      </c>
      <c r="FA208" s="0" t="n">
        <v>0</v>
      </c>
      <c r="FB208" s="0" t="n">
        <v>3</v>
      </c>
      <c r="FC208" s="0" t="n">
        <v>0</v>
      </c>
      <c r="FD208" s="0" t="n">
        <v>1</v>
      </c>
      <c r="FE208" s="0" t="n">
        <v>0</v>
      </c>
      <c r="FF208" s="0" t="n">
        <v>0</v>
      </c>
      <c r="FG208" s="0" t="n">
        <v>0</v>
      </c>
      <c r="FH208" s="0" t="n">
        <v>0</v>
      </c>
      <c r="FI208" s="0" t="n">
        <v>0</v>
      </c>
      <c r="FJ208" s="0" t="n">
        <v>0</v>
      </c>
      <c r="FK208" s="0" t="n">
        <v>0</v>
      </c>
      <c r="FL208" s="0" t="n">
        <v>0</v>
      </c>
      <c r="FM208" s="0" t="n">
        <v>0</v>
      </c>
      <c r="FN208" s="0" t="n">
        <v>0</v>
      </c>
      <c r="FO208" s="0" t="n">
        <v>0</v>
      </c>
      <c r="FP208" s="0" t="n">
        <v>0</v>
      </c>
      <c r="FQ208" s="0" t="n">
        <v>3</v>
      </c>
      <c r="FR208" s="0" t="n">
        <v>0</v>
      </c>
      <c r="FS208" s="0" t="n">
        <v>3</v>
      </c>
      <c r="FT208" s="0" t="n">
        <v>0</v>
      </c>
      <c r="FU208" s="0" t="n">
        <v>0</v>
      </c>
      <c r="FV208" s="0" t="n">
        <v>1</v>
      </c>
      <c r="FW208" s="0" t="n">
        <v>0</v>
      </c>
      <c r="FX208" s="0" t="n">
        <v>0</v>
      </c>
      <c r="FY208" s="0" t="n">
        <v>0</v>
      </c>
      <c r="FZ208" s="0" t="n">
        <v>0</v>
      </c>
      <c r="GA208" s="0" t="n">
        <v>0</v>
      </c>
      <c r="GB208" s="0" t="n">
        <v>0</v>
      </c>
      <c r="GC208" s="0" t="n">
        <v>1</v>
      </c>
      <c r="GD208" s="0" t="n">
        <v>0</v>
      </c>
      <c r="GE208" s="0" t="n">
        <v>0</v>
      </c>
      <c r="GF208" s="0" t="n">
        <v>0</v>
      </c>
      <c r="GG208" s="0" t="n">
        <v>0</v>
      </c>
      <c r="GH208" s="0" t="n">
        <v>0</v>
      </c>
      <c r="GI208" s="0" t="n">
        <v>0</v>
      </c>
      <c r="GJ208" s="0" t="n">
        <v>0</v>
      </c>
      <c r="GK208" s="0" t="n">
        <v>0</v>
      </c>
      <c r="GL208" s="0" t="n">
        <v>0</v>
      </c>
      <c r="GM208" s="0" t="n">
        <v>1</v>
      </c>
      <c r="GN208" s="0" t="n">
        <v>0</v>
      </c>
      <c r="GO208" s="0" t="n">
        <v>0</v>
      </c>
      <c r="GP208" s="0" t="n">
        <v>0</v>
      </c>
      <c r="GQ208" s="0" t="n">
        <v>0</v>
      </c>
    </row>
    <row r="209" customFormat="false" ht="12" hidden="false" customHeight="false" outlineLevel="0" collapsed="false">
      <c r="A209" s="0" t="n">
        <v>0</v>
      </c>
      <c r="B209" s="0" t="n">
        <v>0</v>
      </c>
      <c r="C209" s="0" t="n">
        <v>1</v>
      </c>
      <c r="D209" s="0" t="n">
        <v>0</v>
      </c>
      <c r="E209" s="0" t="n">
        <v>0</v>
      </c>
      <c r="F209" s="0" t="n">
        <v>0</v>
      </c>
      <c r="G209" s="0" t="n">
        <v>0</v>
      </c>
      <c r="H209" s="0" t="n">
        <v>0</v>
      </c>
      <c r="I209" s="0" t="n">
        <v>1</v>
      </c>
      <c r="J209" s="0" t="n">
        <v>0</v>
      </c>
      <c r="K209" s="0" t="n">
        <v>1</v>
      </c>
      <c r="L209" s="0" t="n">
        <v>0</v>
      </c>
      <c r="M209" s="0" t="n">
        <v>0</v>
      </c>
      <c r="N209" s="0" t="n">
        <v>0</v>
      </c>
      <c r="O209" s="0" t="n">
        <v>0</v>
      </c>
      <c r="P209" s="0" t="n">
        <v>1</v>
      </c>
      <c r="Q209" s="0" t="n">
        <v>0</v>
      </c>
      <c r="R209" s="0" t="n">
        <v>0</v>
      </c>
      <c r="S209" s="0" t="n">
        <v>0</v>
      </c>
      <c r="T209" s="0" t="n">
        <v>0</v>
      </c>
      <c r="U209" s="0" t="n">
        <v>0</v>
      </c>
      <c r="V209" s="0" t="n">
        <v>0</v>
      </c>
      <c r="W209" s="0" t="n">
        <v>0</v>
      </c>
      <c r="X209" s="0" t="n">
        <v>0</v>
      </c>
      <c r="Y209" s="0" t="n">
        <v>0</v>
      </c>
      <c r="Z209" s="0" t="n">
        <v>0</v>
      </c>
      <c r="AA209" s="0" t="n">
        <v>0</v>
      </c>
      <c r="AB209" s="0" t="n">
        <v>0</v>
      </c>
      <c r="AC209" s="0" t="n">
        <v>0</v>
      </c>
      <c r="AD209" s="0" t="n">
        <v>0</v>
      </c>
      <c r="AE209" s="0" t="n">
        <v>0</v>
      </c>
      <c r="AF209" s="0" t="n">
        <v>0</v>
      </c>
      <c r="AG209" s="0" t="n">
        <v>0</v>
      </c>
      <c r="AH209" s="0" t="n">
        <v>0</v>
      </c>
      <c r="AI209" s="0" t="n">
        <v>0</v>
      </c>
      <c r="AJ209" s="0" t="n">
        <v>0</v>
      </c>
      <c r="AK209" s="0" t="n">
        <v>0</v>
      </c>
      <c r="AL209" s="0" t="n">
        <v>1</v>
      </c>
      <c r="AM209" s="0" t="n">
        <v>0</v>
      </c>
      <c r="AN209" s="0" t="n">
        <v>0</v>
      </c>
      <c r="AO209" s="0" t="n">
        <v>0</v>
      </c>
      <c r="AP209" s="0" t="n">
        <v>0</v>
      </c>
      <c r="AQ209" s="0" t="n">
        <v>0</v>
      </c>
      <c r="AR209" s="0" t="n">
        <v>0</v>
      </c>
      <c r="AS209" s="0" t="n">
        <v>0</v>
      </c>
      <c r="AT209" s="0" t="n">
        <v>0</v>
      </c>
      <c r="AU209" s="0" t="n">
        <v>0</v>
      </c>
      <c r="AV209" s="0" t="n">
        <v>0</v>
      </c>
      <c r="AW209" s="0" t="n">
        <v>0</v>
      </c>
      <c r="AX209" s="0" t="n">
        <v>0</v>
      </c>
      <c r="AY209" s="0" t="n">
        <v>0</v>
      </c>
      <c r="AZ209" s="0" t="n">
        <v>0</v>
      </c>
      <c r="BA209" s="0" t="n">
        <v>0</v>
      </c>
      <c r="BB209" s="0" t="n">
        <v>0</v>
      </c>
      <c r="BC209" s="0" t="n">
        <v>0</v>
      </c>
      <c r="BD209" s="0" t="n">
        <v>0</v>
      </c>
      <c r="BE209" s="0" t="n">
        <v>0</v>
      </c>
      <c r="BF209" s="0" t="n">
        <v>0</v>
      </c>
      <c r="BG209" s="0" t="n">
        <v>0</v>
      </c>
      <c r="BH209" s="0" t="n">
        <v>0</v>
      </c>
      <c r="BI209" s="0" t="n">
        <v>0</v>
      </c>
      <c r="BJ209" s="0" t="n">
        <v>0</v>
      </c>
      <c r="BK209" s="0" t="n">
        <v>0</v>
      </c>
      <c r="BL209" s="0" t="n">
        <v>0</v>
      </c>
      <c r="BM209" s="0" t="n">
        <v>0</v>
      </c>
      <c r="BN209" s="0" t="n">
        <v>0</v>
      </c>
      <c r="BO209" s="0" t="n">
        <v>0</v>
      </c>
      <c r="BP209" s="0" t="n">
        <v>0</v>
      </c>
      <c r="BQ209" s="0" t="n">
        <v>0</v>
      </c>
      <c r="BR209" s="0" t="n">
        <v>0</v>
      </c>
      <c r="BS209" s="0" t="n">
        <v>0</v>
      </c>
      <c r="BT209" s="0" t="n">
        <v>0</v>
      </c>
      <c r="BU209" s="0" t="n">
        <v>0</v>
      </c>
      <c r="BV209" s="0" t="n">
        <v>0</v>
      </c>
      <c r="BW209" s="0" t="n">
        <v>0</v>
      </c>
      <c r="BX209" s="0" t="n">
        <v>1</v>
      </c>
      <c r="BY209" s="0" t="n">
        <v>0</v>
      </c>
      <c r="BZ209" s="0" t="n">
        <v>0</v>
      </c>
      <c r="CA209" s="0" t="n">
        <v>0</v>
      </c>
      <c r="CB209" s="0" t="n">
        <v>0</v>
      </c>
      <c r="CC209" s="0" t="n">
        <v>0</v>
      </c>
      <c r="CD209" s="0" t="n">
        <v>0</v>
      </c>
      <c r="CE209" s="0" t="n">
        <v>1</v>
      </c>
      <c r="CF209" s="0" t="n">
        <v>3</v>
      </c>
      <c r="CG209" s="0" t="n">
        <v>0</v>
      </c>
      <c r="CH209" s="0" t="n">
        <v>0</v>
      </c>
      <c r="CI209" s="0" t="n">
        <v>0</v>
      </c>
      <c r="CJ209" s="0" t="n">
        <v>0</v>
      </c>
      <c r="CK209" s="0" t="n">
        <v>0</v>
      </c>
      <c r="CL209" s="0" t="n">
        <v>0</v>
      </c>
      <c r="CM209" s="0" t="n">
        <v>0</v>
      </c>
      <c r="CN209" s="0" t="n">
        <v>0</v>
      </c>
      <c r="CO209" s="0" t="n">
        <v>0</v>
      </c>
      <c r="CP209" s="0" t="n">
        <v>0</v>
      </c>
      <c r="CQ209" s="0" t="n">
        <v>0</v>
      </c>
      <c r="CR209" s="0" t="n">
        <v>0</v>
      </c>
      <c r="CS209" s="0" t="n">
        <v>0</v>
      </c>
      <c r="CT209" s="0" t="n">
        <v>0</v>
      </c>
      <c r="CU209" s="0" t="n">
        <v>0</v>
      </c>
      <c r="CV209" s="0" t="n">
        <v>0</v>
      </c>
      <c r="CW209" s="0" t="n">
        <v>0</v>
      </c>
      <c r="CX209" s="0" t="n">
        <v>0</v>
      </c>
      <c r="CY209" s="0" t="n">
        <v>0</v>
      </c>
      <c r="CZ209" s="0" t="n">
        <v>0</v>
      </c>
      <c r="DA209" s="0" t="n">
        <v>0</v>
      </c>
      <c r="DB209" s="0" t="n">
        <v>0</v>
      </c>
      <c r="DC209" s="0" t="n">
        <v>0</v>
      </c>
      <c r="DD209" s="0" t="n">
        <v>0</v>
      </c>
      <c r="DE209" s="0" t="n">
        <v>0</v>
      </c>
      <c r="DF209" s="0" t="n">
        <v>0</v>
      </c>
      <c r="DG209" s="0" t="n">
        <v>0</v>
      </c>
      <c r="DH209" s="0" t="n">
        <v>0</v>
      </c>
      <c r="DI209" s="0" t="n">
        <v>0</v>
      </c>
      <c r="DJ209" s="0" t="n">
        <v>0</v>
      </c>
      <c r="DK209" s="0" t="n">
        <v>0</v>
      </c>
      <c r="DL209" s="0" t="n">
        <v>0</v>
      </c>
      <c r="DM209" s="0" t="n">
        <v>0</v>
      </c>
      <c r="DN209" s="0" t="n">
        <v>0</v>
      </c>
      <c r="DO209" s="0" t="n">
        <v>0</v>
      </c>
      <c r="DP209" s="0" t="n">
        <v>0</v>
      </c>
      <c r="DQ209" s="0" t="n">
        <v>0</v>
      </c>
      <c r="DR209" s="0" t="n">
        <v>0</v>
      </c>
      <c r="DS209" s="0" t="n">
        <v>0</v>
      </c>
      <c r="DT209" s="0" t="n">
        <v>0</v>
      </c>
      <c r="DU209" s="0" t="n">
        <v>0</v>
      </c>
      <c r="DV209" s="0" t="n">
        <v>0</v>
      </c>
      <c r="DW209" s="0" t="n">
        <v>2</v>
      </c>
      <c r="DX209" s="0" t="n">
        <v>0</v>
      </c>
      <c r="DY209" s="0" t="n">
        <v>0</v>
      </c>
      <c r="DZ209" s="0" t="n">
        <v>0</v>
      </c>
      <c r="EA209" s="0" t="n">
        <v>0</v>
      </c>
      <c r="EB209" s="0" t="n">
        <v>0</v>
      </c>
      <c r="EC209" s="0" t="n">
        <v>0</v>
      </c>
      <c r="ED209" s="0" t="n">
        <v>0</v>
      </c>
      <c r="EE209" s="0" t="n">
        <v>0</v>
      </c>
      <c r="EF209" s="0" t="n">
        <v>0</v>
      </c>
      <c r="EG209" s="0" t="n">
        <v>0</v>
      </c>
      <c r="EH209" s="0" t="n">
        <v>0</v>
      </c>
      <c r="EI209" s="0" t="n">
        <v>0</v>
      </c>
      <c r="EJ209" s="0" t="n">
        <v>1</v>
      </c>
      <c r="EK209" s="0" t="n">
        <v>0</v>
      </c>
      <c r="EL209" s="0" t="n">
        <v>0</v>
      </c>
      <c r="EM209" s="0" t="n">
        <v>0</v>
      </c>
      <c r="EN209" s="0" t="n">
        <v>0</v>
      </c>
      <c r="EO209" s="0" t="n">
        <v>0</v>
      </c>
      <c r="EP209" s="0" t="n">
        <v>2</v>
      </c>
      <c r="EQ209" s="0" t="n">
        <v>0</v>
      </c>
      <c r="ER209" s="0" t="n">
        <v>0</v>
      </c>
      <c r="ES209" s="0" t="n">
        <v>0</v>
      </c>
      <c r="ET209" s="0" t="n">
        <v>0</v>
      </c>
      <c r="EU209" s="0" t="n">
        <v>0</v>
      </c>
      <c r="EV209" s="0" t="n">
        <v>0</v>
      </c>
      <c r="EW209" s="0" t="n">
        <v>0</v>
      </c>
      <c r="EX209" s="0" t="n">
        <v>0</v>
      </c>
      <c r="EY209" s="0" t="n">
        <v>0</v>
      </c>
      <c r="EZ209" s="0" t="n">
        <v>0</v>
      </c>
      <c r="FA209" s="0" t="n">
        <v>1</v>
      </c>
      <c r="FB209" s="0" t="n">
        <v>0</v>
      </c>
      <c r="FC209" s="0" t="n">
        <v>0</v>
      </c>
      <c r="FD209" s="0" t="n">
        <v>0</v>
      </c>
      <c r="FE209" s="0" t="n">
        <v>0</v>
      </c>
      <c r="FF209" s="0" t="n">
        <v>0</v>
      </c>
      <c r="FG209" s="0" t="n">
        <v>0</v>
      </c>
      <c r="FH209" s="0" t="n">
        <v>0</v>
      </c>
      <c r="FI209" s="0" t="n">
        <v>1</v>
      </c>
      <c r="FJ209" s="0" t="n">
        <v>0</v>
      </c>
      <c r="FK209" s="0" t="n">
        <v>0</v>
      </c>
      <c r="FL209" s="0" t="n">
        <v>0</v>
      </c>
      <c r="FM209" s="0" t="n">
        <v>0</v>
      </c>
      <c r="FN209" s="0" t="n">
        <v>0</v>
      </c>
      <c r="FO209" s="0" t="n">
        <v>0</v>
      </c>
      <c r="FP209" s="0" t="n">
        <v>0</v>
      </c>
      <c r="FQ209" s="0" t="n">
        <v>0</v>
      </c>
      <c r="FR209" s="0" t="n">
        <v>0</v>
      </c>
      <c r="FS209" s="0" t="n">
        <v>1</v>
      </c>
      <c r="FT209" s="0" t="n">
        <v>0</v>
      </c>
      <c r="FU209" s="0" t="n">
        <v>0</v>
      </c>
      <c r="FV209" s="0" t="n">
        <v>1</v>
      </c>
      <c r="FW209" s="0" t="n">
        <v>2</v>
      </c>
      <c r="FX209" s="0" t="n">
        <v>0</v>
      </c>
      <c r="FY209" s="0" t="n">
        <v>2</v>
      </c>
      <c r="FZ209" s="0" t="n">
        <v>0</v>
      </c>
      <c r="GA209" s="0" t="n">
        <v>0</v>
      </c>
      <c r="GB209" s="0" t="n">
        <v>0</v>
      </c>
      <c r="GC209" s="0" t="n">
        <v>0</v>
      </c>
      <c r="GD209" s="0" t="n">
        <v>0</v>
      </c>
      <c r="GE209" s="0" t="n">
        <v>0</v>
      </c>
      <c r="GF209" s="0" t="n">
        <v>0</v>
      </c>
      <c r="GG209" s="0" t="n">
        <v>0</v>
      </c>
      <c r="GH209" s="0" t="n">
        <v>0</v>
      </c>
      <c r="GI209" s="0" t="n">
        <v>0</v>
      </c>
      <c r="GJ209" s="0" t="n">
        <v>0</v>
      </c>
      <c r="GK209" s="0" t="n">
        <v>0</v>
      </c>
      <c r="GL209" s="0" t="n">
        <v>0</v>
      </c>
      <c r="GM209" s="0" t="n">
        <v>1</v>
      </c>
      <c r="GN209" s="0" t="n">
        <v>0</v>
      </c>
      <c r="GO209" s="0" t="n">
        <v>0</v>
      </c>
      <c r="GP209" s="0" t="n">
        <v>0</v>
      </c>
      <c r="GQ209" s="0" t="n">
        <v>0</v>
      </c>
    </row>
    <row r="210" customFormat="false" ht="12" hidden="false" customHeight="false" outlineLevel="0" collapsed="false">
      <c r="A210" s="0" t="n">
        <v>2</v>
      </c>
      <c r="B210" s="0" t="n">
        <v>0</v>
      </c>
      <c r="C210" s="0" t="n">
        <v>0</v>
      </c>
      <c r="D210" s="0" t="n">
        <v>0</v>
      </c>
      <c r="E210" s="0" t="n">
        <v>0</v>
      </c>
      <c r="F210" s="0" t="n">
        <v>2</v>
      </c>
      <c r="G210" s="0" t="n">
        <v>0</v>
      </c>
      <c r="H210" s="0" t="n">
        <v>0</v>
      </c>
      <c r="I210" s="0" t="n">
        <v>0</v>
      </c>
      <c r="J210" s="0" t="n">
        <v>0</v>
      </c>
      <c r="K210" s="0" t="n">
        <v>1</v>
      </c>
      <c r="L210" s="0" t="n">
        <v>0</v>
      </c>
      <c r="M210" s="0" t="n">
        <v>2</v>
      </c>
      <c r="N210" s="0" t="n">
        <v>0</v>
      </c>
      <c r="O210" s="0" t="n">
        <v>2</v>
      </c>
      <c r="P210" s="0" t="n">
        <v>0</v>
      </c>
      <c r="Q210" s="0" t="n">
        <v>0</v>
      </c>
      <c r="R210" s="0" t="n">
        <v>0</v>
      </c>
      <c r="S210" s="0" t="n">
        <v>0</v>
      </c>
      <c r="T210" s="0" t="n">
        <v>0</v>
      </c>
      <c r="U210" s="0" t="n">
        <v>0</v>
      </c>
      <c r="V210" s="0" t="n">
        <v>0</v>
      </c>
      <c r="W210" s="0" t="n">
        <v>0</v>
      </c>
      <c r="X210" s="0" t="n">
        <v>0</v>
      </c>
      <c r="Y210" s="0" t="n">
        <v>0</v>
      </c>
      <c r="Z210" s="0" t="n">
        <v>0</v>
      </c>
      <c r="AA210" s="0" t="n">
        <v>0</v>
      </c>
      <c r="AB210" s="0" t="n">
        <v>0</v>
      </c>
      <c r="AC210" s="0" t="n">
        <v>0</v>
      </c>
      <c r="AD210" s="0" t="n">
        <v>0</v>
      </c>
      <c r="AE210" s="0" t="n">
        <v>0</v>
      </c>
      <c r="AF210" s="0" t="n">
        <v>0</v>
      </c>
      <c r="AG210" s="0" t="n">
        <v>0</v>
      </c>
      <c r="AH210" s="0" t="n">
        <v>0</v>
      </c>
      <c r="AI210" s="0" t="n">
        <v>0</v>
      </c>
      <c r="AJ210" s="0" t="n">
        <v>0</v>
      </c>
      <c r="AK210" s="0" t="n">
        <v>0</v>
      </c>
      <c r="AL210" s="0" t="n">
        <v>0</v>
      </c>
      <c r="AM210" s="0" t="n">
        <v>0</v>
      </c>
      <c r="AN210" s="0" t="n">
        <v>0</v>
      </c>
      <c r="AO210" s="0" t="n">
        <v>0</v>
      </c>
      <c r="AP210" s="0" t="n">
        <v>0</v>
      </c>
      <c r="AQ210" s="0" t="n">
        <v>1</v>
      </c>
      <c r="AR210" s="0" t="n">
        <v>2</v>
      </c>
      <c r="AS210" s="0" t="n">
        <v>0</v>
      </c>
      <c r="AT210" s="0" t="n">
        <v>0</v>
      </c>
      <c r="AU210" s="0" t="n">
        <v>1</v>
      </c>
      <c r="AV210" s="0" t="n">
        <v>0</v>
      </c>
      <c r="AW210" s="0" t="n">
        <v>0</v>
      </c>
      <c r="AX210" s="0" t="n">
        <v>0</v>
      </c>
      <c r="AY210" s="0" t="n">
        <v>0</v>
      </c>
      <c r="AZ210" s="0" t="n">
        <v>0</v>
      </c>
      <c r="BA210" s="0" t="n">
        <v>0</v>
      </c>
      <c r="BB210" s="0" t="n">
        <v>0</v>
      </c>
      <c r="BC210" s="0" t="n">
        <v>0</v>
      </c>
      <c r="BD210" s="0" t="n">
        <v>0</v>
      </c>
      <c r="BE210" s="0" t="n">
        <v>0</v>
      </c>
      <c r="BF210" s="0" t="n">
        <v>0</v>
      </c>
      <c r="BG210" s="0" t="n">
        <v>0</v>
      </c>
      <c r="BH210" s="0" t="n">
        <v>0</v>
      </c>
      <c r="BI210" s="0" t="n">
        <v>0</v>
      </c>
      <c r="BJ210" s="0" t="n">
        <v>0</v>
      </c>
      <c r="BK210" s="0" t="n">
        <v>0</v>
      </c>
      <c r="BL210" s="0" t="n">
        <v>0</v>
      </c>
      <c r="BM210" s="0" t="n">
        <v>0</v>
      </c>
      <c r="BN210" s="0" t="n">
        <v>1</v>
      </c>
      <c r="BO210" s="0" t="n">
        <v>0</v>
      </c>
      <c r="BP210" s="0" t="n">
        <v>1</v>
      </c>
      <c r="BQ210" s="0" t="n">
        <v>0</v>
      </c>
      <c r="BR210" s="0" t="n">
        <v>0</v>
      </c>
      <c r="BS210" s="0" t="n">
        <v>0</v>
      </c>
      <c r="BT210" s="0" t="n">
        <v>1</v>
      </c>
      <c r="BU210" s="0" t="n">
        <v>0</v>
      </c>
      <c r="BV210" s="0" t="n">
        <v>0</v>
      </c>
      <c r="BW210" s="0" t="n">
        <v>0</v>
      </c>
      <c r="BX210" s="0" t="n">
        <v>1</v>
      </c>
      <c r="BY210" s="0" t="n">
        <v>0</v>
      </c>
      <c r="BZ210" s="0" t="n">
        <v>0</v>
      </c>
      <c r="CA210" s="0" t="n">
        <v>1</v>
      </c>
      <c r="CB210" s="0" t="n">
        <v>0</v>
      </c>
      <c r="CC210" s="0" t="n">
        <v>0</v>
      </c>
      <c r="CD210" s="0" t="n">
        <v>1</v>
      </c>
      <c r="CE210" s="0" t="n">
        <v>0</v>
      </c>
      <c r="CF210" s="0" t="n">
        <v>1</v>
      </c>
      <c r="CG210" s="0" t="n">
        <v>0</v>
      </c>
      <c r="CH210" s="0" t="n">
        <v>0</v>
      </c>
      <c r="CI210" s="0" t="n">
        <v>1</v>
      </c>
      <c r="CJ210" s="0" t="n">
        <v>0</v>
      </c>
      <c r="CK210" s="0" t="n">
        <v>0</v>
      </c>
      <c r="CL210" s="0" t="n">
        <v>0</v>
      </c>
      <c r="CM210" s="0" t="n">
        <v>0</v>
      </c>
      <c r="CN210" s="0" t="n">
        <v>0</v>
      </c>
      <c r="CO210" s="0" t="n">
        <v>0</v>
      </c>
      <c r="CP210" s="0" t="n">
        <v>0</v>
      </c>
      <c r="CQ210" s="0" t="n">
        <v>0</v>
      </c>
      <c r="CR210" s="0" t="n">
        <v>0</v>
      </c>
      <c r="CS210" s="0" t="n">
        <v>0</v>
      </c>
      <c r="CT210" s="0" t="n">
        <v>0</v>
      </c>
      <c r="CU210" s="0" t="n">
        <v>0</v>
      </c>
      <c r="CV210" s="0" t="n">
        <v>0</v>
      </c>
      <c r="CW210" s="0" t="n">
        <v>1</v>
      </c>
      <c r="CX210" s="0" t="n">
        <v>0</v>
      </c>
      <c r="CY210" s="0" t="n">
        <v>0</v>
      </c>
      <c r="CZ210" s="0" t="n">
        <v>0</v>
      </c>
      <c r="DA210" s="0" t="n">
        <v>2</v>
      </c>
      <c r="DB210" s="0" t="n">
        <v>0</v>
      </c>
      <c r="DC210" s="0" t="n">
        <v>0</v>
      </c>
      <c r="DD210" s="0" t="n">
        <v>0</v>
      </c>
      <c r="DE210" s="0" t="n">
        <v>0</v>
      </c>
      <c r="DF210" s="0" t="n">
        <v>0</v>
      </c>
      <c r="DG210" s="0" t="n">
        <v>0</v>
      </c>
      <c r="DH210" s="0" t="n">
        <v>0</v>
      </c>
      <c r="DI210" s="0" t="n">
        <v>0</v>
      </c>
      <c r="DJ210" s="0" t="n">
        <v>0</v>
      </c>
      <c r="DK210" s="0" t="n">
        <v>0</v>
      </c>
      <c r="DL210" s="0" t="n">
        <v>0</v>
      </c>
      <c r="DM210" s="0" t="n">
        <v>0</v>
      </c>
      <c r="DN210" s="0" t="n">
        <v>0</v>
      </c>
      <c r="DO210" s="0" t="n">
        <v>0</v>
      </c>
      <c r="DP210" s="0" t="n">
        <v>0</v>
      </c>
      <c r="DQ210" s="0" t="n">
        <v>0</v>
      </c>
      <c r="DR210" s="0" t="n">
        <v>0</v>
      </c>
      <c r="DS210" s="0" t="n">
        <v>0</v>
      </c>
      <c r="DT210" s="0" t="n">
        <v>0</v>
      </c>
      <c r="DU210" s="0" t="n">
        <v>0</v>
      </c>
      <c r="DV210" s="0" t="n">
        <v>0</v>
      </c>
      <c r="DW210" s="0" t="n">
        <v>0</v>
      </c>
      <c r="DX210" s="0" t="n">
        <v>0</v>
      </c>
      <c r="DY210" s="0" t="n">
        <v>0</v>
      </c>
      <c r="DZ210" s="0" t="n">
        <v>0</v>
      </c>
      <c r="EA210" s="0" t="n">
        <v>0</v>
      </c>
      <c r="EB210" s="0" t="n">
        <v>0</v>
      </c>
      <c r="EC210" s="0" t="n">
        <v>0</v>
      </c>
      <c r="ED210" s="0" t="n">
        <v>1</v>
      </c>
      <c r="EE210" s="0" t="n">
        <v>0</v>
      </c>
      <c r="EF210" s="0" t="n">
        <v>0</v>
      </c>
      <c r="EG210" s="0" t="n">
        <v>0</v>
      </c>
      <c r="EH210" s="0" t="n">
        <v>0</v>
      </c>
      <c r="EI210" s="0" t="n">
        <v>0</v>
      </c>
      <c r="EJ210" s="0" t="n">
        <v>0</v>
      </c>
      <c r="EK210" s="0" t="n">
        <v>0</v>
      </c>
      <c r="EL210" s="0" t="n">
        <v>0</v>
      </c>
      <c r="EM210" s="0" t="n">
        <v>0</v>
      </c>
      <c r="EN210" s="0" t="n">
        <v>0</v>
      </c>
      <c r="EO210" s="0" t="n">
        <v>0</v>
      </c>
      <c r="EP210" s="0" t="n">
        <v>0</v>
      </c>
      <c r="EQ210" s="0" t="n">
        <v>0</v>
      </c>
      <c r="ER210" s="0" t="n">
        <v>0</v>
      </c>
      <c r="ES210" s="0" t="n">
        <v>0</v>
      </c>
      <c r="ET210" s="0" t="n">
        <v>0</v>
      </c>
      <c r="EU210" s="0" t="n">
        <v>0</v>
      </c>
      <c r="EV210" s="0" t="n">
        <v>0</v>
      </c>
      <c r="EW210" s="0" t="n">
        <v>0</v>
      </c>
      <c r="EX210" s="0" t="n">
        <v>0</v>
      </c>
      <c r="EY210" s="0" t="n">
        <v>0</v>
      </c>
      <c r="EZ210" s="0" t="n">
        <v>1</v>
      </c>
      <c r="FA210" s="0" t="n">
        <v>1</v>
      </c>
      <c r="FB210" s="0" t="n">
        <v>1</v>
      </c>
      <c r="FC210" s="0" t="n">
        <v>0</v>
      </c>
      <c r="FD210" s="0" t="n">
        <v>0</v>
      </c>
      <c r="FE210" s="0" t="n">
        <v>0</v>
      </c>
      <c r="FF210" s="0" t="n">
        <v>0</v>
      </c>
      <c r="FG210" s="0" t="n">
        <v>0</v>
      </c>
      <c r="FH210" s="0" t="n">
        <v>0</v>
      </c>
      <c r="FI210" s="0" t="n">
        <v>0</v>
      </c>
      <c r="FJ210" s="0" t="n">
        <v>0</v>
      </c>
      <c r="FK210" s="0" t="n">
        <v>0</v>
      </c>
      <c r="FL210" s="0" t="n">
        <v>0</v>
      </c>
      <c r="FM210" s="0" t="n">
        <v>0</v>
      </c>
      <c r="FN210" s="0" t="n">
        <v>0</v>
      </c>
      <c r="FO210" s="0" t="n">
        <v>0</v>
      </c>
      <c r="FP210" s="0" t="n">
        <v>0</v>
      </c>
      <c r="FQ210" s="0" t="n">
        <v>1</v>
      </c>
      <c r="FR210" s="0" t="n">
        <v>0</v>
      </c>
      <c r="FS210" s="0" t="n">
        <v>0</v>
      </c>
      <c r="FT210" s="0" t="n">
        <v>0</v>
      </c>
      <c r="FU210" s="0" t="n">
        <v>0</v>
      </c>
      <c r="FV210" s="0" t="n">
        <v>1</v>
      </c>
      <c r="FW210" s="0" t="n">
        <v>0</v>
      </c>
      <c r="FX210" s="0" t="n">
        <v>1</v>
      </c>
      <c r="FY210" s="0" t="n">
        <v>0</v>
      </c>
      <c r="FZ210" s="0" t="n">
        <v>4</v>
      </c>
      <c r="GA210" s="0" t="n">
        <v>0</v>
      </c>
      <c r="GB210" s="0" t="n">
        <v>0</v>
      </c>
      <c r="GC210" s="0" t="n">
        <v>0</v>
      </c>
      <c r="GD210" s="0" t="n">
        <v>0</v>
      </c>
      <c r="GE210" s="0" t="n">
        <v>0</v>
      </c>
      <c r="GF210" s="0" t="n">
        <v>1</v>
      </c>
      <c r="GG210" s="0" t="n">
        <v>0</v>
      </c>
      <c r="GH210" s="0" t="n">
        <v>1</v>
      </c>
      <c r="GI210" s="0" t="n">
        <v>0</v>
      </c>
      <c r="GJ210" s="0" t="n">
        <v>0</v>
      </c>
      <c r="GK210" s="0" t="n">
        <v>1</v>
      </c>
      <c r="GL210" s="0" t="n">
        <v>0</v>
      </c>
      <c r="GM210" s="0" t="n">
        <v>0</v>
      </c>
      <c r="GN210" s="0" t="n">
        <v>0</v>
      </c>
      <c r="GO210" s="0" t="n">
        <v>0</v>
      </c>
      <c r="GP210" s="0" t="n">
        <v>0</v>
      </c>
      <c r="GQ210" s="0" t="n">
        <v>0</v>
      </c>
    </row>
    <row r="211" customFormat="false" ht="12" hidden="false" customHeight="false" outlineLevel="0" collapsed="false">
      <c r="A211" s="0" t="n">
        <v>2</v>
      </c>
      <c r="B211" s="0" t="n">
        <v>0</v>
      </c>
      <c r="C211" s="0" t="n">
        <v>1</v>
      </c>
      <c r="D211" s="0" t="n">
        <v>0</v>
      </c>
      <c r="E211" s="0" t="n">
        <v>0</v>
      </c>
      <c r="F211" s="0" t="n">
        <v>2</v>
      </c>
      <c r="G211" s="0" t="n">
        <v>0</v>
      </c>
      <c r="H211" s="0" t="n">
        <v>0</v>
      </c>
      <c r="I211" s="0" t="n">
        <v>0</v>
      </c>
      <c r="J211" s="0" t="n">
        <v>0</v>
      </c>
      <c r="K211" s="0" t="n">
        <v>1</v>
      </c>
      <c r="L211" s="0" t="n">
        <v>0</v>
      </c>
      <c r="M211" s="0" t="n">
        <v>0</v>
      </c>
      <c r="N211" s="0" t="n">
        <v>0</v>
      </c>
      <c r="O211" s="0" t="n">
        <v>0</v>
      </c>
      <c r="P211" s="0" t="n">
        <v>0</v>
      </c>
      <c r="Q211" s="0" t="n">
        <v>0</v>
      </c>
      <c r="R211" s="0" t="n">
        <v>0</v>
      </c>
      <c r="S211" s="0" t="n">
        <v>2</v>
      </c>
      <c r="T211" s="0" t="n">
        <v>0</v>
      </c>
      <c r="U211" s="0" t="n">
        <v>0</v>
      </c>
      <c r="V211" s="0" t="n">
        <v>1</v>
      </c>
      <c r="W211" s="0" t="n">
        <v>1</v>
      </c>
      <c r="X211" s="0" t="n">
        <v>0</v>
      </c>
      <c r="Y211" s="0" t="n">
        <v>0</v>
      </c>
      <c r="Z211" s="0" t="n">
        <v>0</v>
      </c>
      <c r="AA211" s="0" t="n">
        <v>0</v>
      </c>
      <c r="AB211" s="0" t="n">
        <v>0</v>
      </c>
      <c r="AC211" s="0" t="n">
        <v>0</v>
      </c>
      <c r="AD211" s="0" t="n">
        <v>0</v>
      </c>
      <c r="AE211" s="0" t="n">
        <v>0</v>
      </c>
      <c r="AF211" s="0" t="n">
        <v>0</v>
      </c>
      <c r="AG211" s="0" t="n">
        <v>1</v>
      </c>
      <c r="AH211" s="0" t="n">
        <v>0</v>
      </c>
      <c r="AI211" s="0" t="n">
        <v>0</v>
      </c>
      <c r="AJ211" s="0" t="n">
        <v>2</v>
      </c>
      <c r="AK211" s="0" t="n">
        <v>0</v>
      </c>
      <c r="AL211" s="0" t="n">
        <v>0</v>
      </c>
      <c r="AM211" s="0" t="n">
        <v>2</v>
      </c>
      <c r="AN211" s="0" t="n">
        <v>2</v>
      </c>
      <c r="AO211" s="0" t="n">
        <v>9</v>
      </c>
      <c r="AP211" s="0" t="n">
        <v>1</v>
      </c>
      <c r="AQ211" s="0" t="n">
        <v>1</v>
      </c>
      <c r="AR211" s="0" t="n">
        <v>2</v>
      </c>
      <c r="AS211" s="0" t="n">
        <v>1</v>
      </c>
      <c r="AT211" s="0" t="n">
        <v>0</v>
      </c>
      <c r="AU211" s="0" t="n">
        <v>0</v>
      </c>
      <c r="AV211" s="0" t="n">
        <v>0</v>
      </c>
      <c r="AW211" s="0" t="n">
        <v>0</v>
      </c>
      <c r="AX211" s="0" t="n">
        <v>0</v>
      </c>
      <c r="AY211" s="0" t="n">
        <v>0</v>
      </c>
      <c r="AZ211" s="0" t="n">
        <v>2</v>
      </c>
      <c r="BA211" s="0" t="n">
        <v>0</v>
      </c>
      <c r="BB211" s="0" t="n">
        <v>0</v>
      </c>
      <c r="BC211" s="0" t="n">
        <v>0</v>
      </c>
      <c r="BD211" s="0" t="n">
        <v>0</v>
      </c>
      <c r="BE211" s="0" t="n">
        <v>0</v>
      </c>
      <c r="BF211" s="0" t="n">
        <v>0</v>
      </c>
      <c r="BG211" s="0" t="n">
        <v>0</v>
      </c>
      <c r="BH211" s="0" t="n">
        <v>3</v>
      </c>
      <c r="BI211" s="0" t="n">
        <v>1</v>
      </c>
      <c r="BJ211" s="0" t="n">
        <v>0</v>
      </c>
      <c r="BK211" s="0" t="n">
        <v>2</v>
      </c>
      <c r="BL211" s="0" t="n">
        <v>0</v>
      </c>
      <c r="BM211" s="0" t="n">
        <v>0</v>
      </c>
      <c r="BN211" s="0" t="n">
        <v>2</v>
      </c>
      <c r="BO211" s="0" t="n">
        <v>1</v>
      </c>
      <c r="BP211" s="0" t="n">
        <v>3</v>
      </c>
      <c r="BQ211" s="0" t="n">
        <v>1</v>
      </c>
      <c r="BR211" s="0" t="n">
        <v>0</v>
      </c>
      <c r="BS211" s="0" t="n">
        <v>1</v>
      </c>
      <c r="BT211" s="0" t="n">
        <v>0</v>
      </c>
      <c r="BU211" s="0" t="n">
        <v>0</v>
      </c>
      <c r="BV211" s="0" t="n">
        <v>1</v>
      </c>
      <c r="BW211" s="0" t="n">
        <v>2</v>
      </c>
      <c r="BX211" s="0" t="n">
        <v>0</v>
      </c>
      <c r="BY211" s="0" t="n">
        <v>1</v>
      </c>
      <c r="BZ211" s="0" t="n">
        <v>1</v>
      </c>
      <c r="CA211" s="0" t="n">
        <v>0</v>
      </c>
      <c r="CB211" s="0" t="n">
        <v>0</v>
      </c>
      <c r="CC211" s="0" t="n">
        <v>0</v>
      </c>
      <c r="CD211" s="0" t="n">
        <v>1</v>
      </c>
      <c r="CE211" s="0" t="n">
        <v>5</v>
      </c>
      <c r="CF211" s="0" t="n">
        <v>0</v>
      </c>
      <c r="CG211" s="0" t="n">
        <v>0</v>
      </c>
      <c r="CH211" s="0" t="n">
        <v>2</v>
      </c>
      <c r="CI211" s="0" t="n">
        <v>0</v>
      </c>
      <c r="CJ211" s="0" t="n">
        <v>0</v>
      </c>
      <c r="CK211" s="0" t="n">
        <v>3</v>
      </c>
      <c r="CL211" s="0" t="n">
        <v>0</v>
      </c>
      <c r="CM211" s="0" t="n">
        <v>0</v>
      </c>
      <c r="CN211" s="0" t="n">
        <v>1</v>
      </c>
      <c r="CO211" s="0" t="n">
        <v>2</v>
      </c>
      <c r="CP211" s="0" t="n">
        <v>2</v>
      </c>
      <c r="CQ211" s="0" t="n">
        <v>5</v>
      </c>
      <c r="CR211" s="0" t="n">
        <v>0</v>
      </c>
      <c r="CS211" s="0" t="n">
        <v>1</v>
      </c>
      <c r="CT211" s="0" t="n">
        <v>0</v>
      </c>
      <c r="CU211" s="0" t="n">
        <v>0</v>
      </c>
      <c r="CV211" s="0" t="n">
        <v>0</v>
      </c>
      <c r="CW211" s="0" t="n">
        <v>0</v>
      </c>
      <c r="CX211" s="0" t="n">
        <v>1</v>
      </c>
      <c r="CY211" s="0" t="n">
        <v>1</v>
      </c>
      <c r="CZ211" s="0" t="n">
        <v>1</v>
      </c>
      <c r="DA211" s="0" t="n">
        <v>1</v>
      </c>
      <c r="DB211" s="0" t="n">
        <v>3</v>
      </c>
      <c r="DC211" s="0" t="n">
        <v>0</v>
      </c>
      <c r="DD211" s="0" t="n">
        <v>0</v>
      </c>
      <c r="DE211" s="0" t="n">
        <v>0</v>
      </c>
      <c r="DF211" s="0" t="n">
        <v>1</v>
      </c>
      <c r="DG211" s="0" t="n">
        <v>2</v>
      </c>
      <c r="DH211" s="0" t="n">
        <v>0</v>
      </c>
      <c r="DI211" s="0" t="n">
        <v>0</v>
      </c>
      <c r="DJ211" s="0" t="n">
        <v>0</v>
      </c>
      <c r="DK211" s="0" t="n">
        <v>0</v>
      </c>
      <c r="DL211" s="0" t="n">
        <v>2</v>
      </c>
      <c r="DM211" s="0" t="n">
        <v>0</v>
      </c>
      <c r="DN211" s="0" t="n">
        <v>0</v>
      </c>
      <c r="DO211" s="0" t="n">
        <v>0</v>
      </c>
      <c r="DP211" s="0" t="n">
        <v>0</v>
      </c>
      <c r="DQ211" s="0" t="n">
        <v>1</v>
      </c>
      <c r="DR211" s="0" t="n">
        <v>0</v>
      </c>
      <c r="DS211" s="0" t="n">
        <v>0</v>
      </c>
      <c r="DT211" s="0" t="n">
        <v>2</v>
      </c>
      <c r="DU211" s="0" t="n">
        <v>0</v>
      </c>
      <c r="DV211" s="0" t="n">
        <v>0</v>
      </c>
      <c r="DW211" s="0" t="n">
        <v>0</v>
      </c>
      <c r="DX211" s="0" t="n">
        <v>9</v>
      </c>
      <c r="DY211" s="0" t="n">
        <v>0</v>
      </c>
      <c r="DZ211" s="0" t="n">
        <v>0</v>
      </c>
      <c r="EA211" s="0" t="n">
        <v>0</v>
      </c>
      <c r="EB211" s="0" t="n">
        <v>0</v>
      </c>
      <c r="EC211" s="0" t="n">
        <v>0</v>
      </c>
      <c r="ED211" s="0" t="n">
        <v>0</v>
      </c>
      <c r="EE211" s="0" t="n">
        <v>0</v>
      </c>
      <c r="EF211" s="0" t="n">
        <v>1</v>
      </c>
      <c r="EG211" s="0" t="n">
        <v>0</v>
      </c>
      <c r="EH211" s="0" t="n">
        <v>0</v>
      </c>
      <c r="EI211" s="0" t="n">
        <v>0</v>
      </c>
      <c r="EJ211" s="0" t="n">
        <v>0</v>
      </c>
      <c r="EK211" s="0" t="n">
        <v>0</v>
      </c>
      <c r="EL211" s="0" t="n">
        <v>1</v>
      </c>
      <c r="EM211" s="0" t="n">
        <v>0</v>
      </c>
      <c r="EN211" s="0" t="n">
        <v>0</v>
      </c>
      <c r="EO211" s="0" t="n">
        <v>0</v>
      </c>
      <c r="EP211" s="0" t="n">
        <v>0</v>
      </c>
      <c r="EQ211" s="0" t="n">
        <v>3</v>
      </c>
      <c r="ER211" s="0" t="n">
        <v>1</v>
      </c>
      <c r="ES211" s="0" t="n">
        <v>0</v>
      </c>
      <c r="ET211" s="0" t="n">
        <v>0</v>
      </c>
      <c r="EU211" s="0" t="n">
        <v>0</v>
      </c>
      <c r="EV211" s="0" t="n">
        <v>3</v>
      </c>
      <c r="EW211" s="0" t="n">
        <v>0</v>
      </c>
      <c r="EX211" s="0" t="n">
        <v>2</v>
      </c>
      <c r="EY211" s="0" t="n">
        <v>1</v>
      </c>
      <c r="EZ211" s="0" t="n">
        <v>0</v>
      </c>
      <c r="FA211" s="0" t="n">
        <v>0</v>
      </c>
      <c r="FB211" s="0" t="n">
        <v>1</v>
      </c>
      <c r="FC211" s="0" t="n">
        <v>4</v>
      </c>
      <c r="FD211" s="0" t="n">
        <v>0</v>
      </c>
      <c r="FE211" s="0" t="n">
        <v>0</v>
      </c>
      <c r="FF211" s="0" t="n">
        <v>0</v>
      </c>
      <c r="FG211" s="0" t="n">
        <v>1</v>
      </c>
      <c r="FH211" s="0" t="n">
        <v>2</v>
      </c>
      <c r="FI211" s="0" t="n">
        <v>2</v>
      </c>
      <c r="FJ211" s="0" t="n">
        <v>0</v>
      </c>
      <c r="FK211" s="0" t="n">
        <v>3</v>
      </c>
      <c r="FL211" s="0" t="n">
        <v>0</v>
      </c>
      <c r="FM211" s="0" t="n">
        <v>0</v>
      </c>
      <c r="FN211" s="0" t="n">
        <v>0</v>
      </c>
      <c r="FO211" s="0" t="n">
        <v>0</v>
      </c>
      <c r="FP211" s="0" t="n">
        <v>0</v>
      </c>
      <c r="FQ211" s="0" t="n">
        <v>1</v>
      </c>
      <c r="FR211" s="0" t="n">
        <v>2</v>
      </c>
      <c r="FS211" s="0" t="n">
        <v>0</v>
      </c>
      <c r="FT211" s="0" t="n">
        <v>0</v>
      </c>
      <c r="FU211" s="0" t="n">
        <v>0</v>
      </c>
      <c r="FV211" s="0" t="n">
        <v>3</v>
      </c>
      <c r="FW211" s="0" t="n">
        <v>2</v>
      </c>
      <c r="FX211" s="0" t="n">
        <v>0</v>
      </c>
      <c r="FY211" s="0" t="n">
        <v>2</v>
      </c>
      <c r="FZ211" s="0" t="n">
        <v>0</v>
      </c>
      <c r="GA211" s="0" t="n">
        <v>0</v>
      </c>
      <c r="GB211" s="0" t="n">
        <v>0</v>
      </c>
      <c r="GC211" s="0" t="n">
        <v>3</v>
      </c>
      <c r="GD211" s="0" t="n">
        <v>1</v>
      </c>
      <c r="GE211" s="0" t="n">
        <v>0</v>
      </c>
      <c r="GF211" s="0" t="n">
        <v>2</v>
      </c>
      <c r="GG211" s="0" t="n">
        <v>0</v>
      </c>
      <c r="GH211" s="0" t="n">
        <v>0</v>
      </c>
      <c r="GI211" s="0" t="n">
        <v>0</v>
      </c>
      <c r="GJ211" s="0" t="n">
        <v>0</v>
      </c>
      <c r="GK211" s="0" t="n">
        <v>5</v>
      </c>
      <c r="GL211" s="0" t="n">
        <v>0</v>
      </c>
      <c r="GM211" s="0" t="n">
        <v>2</v>
      </c>
      <c r="GN211" s="0" t="n">
        <v>0</v>
      </c>
      <c r="GO211" s="0" t="n">
        <v>1</v>
      </c>
      <c r="GP211" s="0" t="n">
        <v>0</v>
      </c>
      <c r="GQ211" s="0" t="n">
        <v>0</v>
      </c>
    </row>
    <row r="212" customFormat="false" ht="12" hidden="false" customHeight="false" outlineLevel="0" collapsed="false">
      <c r="A212" s="0" t="n">
        <v>0</v>
      </c>
      <c r="B212" s="0" t="n">
        <v>0</v>
      </c>
      <c r="C212" s="0" t="n">
        <v>0</v>
      </c>
      <c r="D212" s="0" t="n">
        <v>0</v>
      </c>
      <c r="E212" s="0" t="n">
        <v>0</v>
      </c>
      <c r="F212" s="0" t="n">
        <v>0</v>
      </c>
      <c r="G212" s="0" t="n">
        <v>0</v>
      </c>
      <c r="H212" s="0" t="n">
        <v>0</v>
      </c>
      <c r="I212" s="0" t="n">
        <v>0</v>
      </c>
      <c r="J212" s="0" t="n">
        <v>0</v>
      </c>
      <c r="K212" s="0" t="n">
        <v>0</v>
      </c>
      <c r="L212" s="0" t="n">
        <v>0</v>
      </c>
      <c r="M212" s="0" t="n">
        <v>0</v>
      </c>
      <c r="N212" s="0" t="n">
        <v>0</v>
      </c>
      <c r="O212" s="0" t="n">
        <v>1</v>
      </c>
      <c r="P212" s="0" t="n">
        <v>0</v>
      </c>
      <c r="Q212" s="0" t="n">
        <v>0</v>
      </c>
      <c r="R212" s="0" t="n">
        <v>0</v>
      </c>
      <c r="S212" s="0" t="n">
        <v>0</v>
      </c>
      <c r="T212" s="0" t="n">
        <v>0</v>
      </c>
      <c r="U212" s="0" t="n">
        <v>0</v>
      </c>
      <c r="V212" s="0" t="n">
        <v>1</v>
      </c>
      <c r="W212" s="0" t="n">
        <v>1</v>
      </c>
      <c r="X212" s="0" t="n">
        <v>0</v>
      </c>
      <c r="Y212" s="0" t="n">
        <v>0</v>
      </c>
      <c r="Z212" s="0" t="n">
        <v>0</v>
      </c>
      <c r="AA212" s="0" t="n">
        <v>0</v>
      </c>
      <c r="AB212" s="0" t="n">
        <v>0</v>
      </c>
      <c r="AC212" s="0" t="n">
        <v>0</v>
      </c>
      <c r="AD212" s="0" t="n">
        <v>0</v>
      </c>
      <c r="AE212" s="0" t="n">
        <v>0</v>
      </c>
      <c r="AF212" s="0" t="n">
        <v>1</v>
      </c>
      <c r="AG212" s="0" t="n">
        <v>1</v>
      </c>
      <c r="AH212" s="0" t="n">
        <v>0</v>
      </c>
      <c r="AI212" s="0" t="n">
        <v>0</v>
      </c>
      <c r="AJ212" s="0" t="n">
        <v>0</v>
      </c>
      <c r="AK212" s="0" t="n">
        <v>0</v>
      </c>
      <c r="AL212" s="0" t="n">
        <v>0</v>
      </c>
      <c r="AM212" s="0" t="n">
        <v>0</v>
      </c>
      <c r="AN212" s="0" t="n">
        <v>1</v>
      </c>
      <c r="AO212" s="0" t="n">
        <v>0</v>
      </c>
      <c r="AP212" s="0" t="n">
        <v>0</v>
      </c>
      <c r="AQ212" s="0" t="n">
        <v>0</v>
      </c>
      <c r="AR212" s="0" t="n">
        <v>2</v>
      </c>
      <c r="AS212" s="0" t="n">
        <v>0</v>
      </c>
      <c r="AT212" s="0" t="n">
        <v>0</v>
      </c>
      <c r="AU212" s="0" t="n">
        <v>0</v>
      </c>
      <c r="AV212" s="0" t="n">
        <v>0</v>
      </c>
      <c r="AW212" s="0" t="n">
        <v>0</v>
      </c>
      <c r="AX212" s="0" t="n">
        <v>1</v>
      </c>
      <c r="AY212" s="0" t="n">
        <v>0</v>
      </c>
      <c r="AZ212" s="0" t="n">
        <v>0</v>
      </c>
      <c r="BA212" s="0" t="n">
        <v>0</v>
      </c>
      <c r="BB212" s="0" t="n">
        <v>0</v>
      </c>
      <c r="BC212" s="0" t="n">
        <v>0</v>
      </c>
      <c r="BD212" s="0" t="n">
        <v>0</v>
      </c>
      <c r="BE212" s="0" t="n">
        <v>0</v>
      </c>
      <c r="BF212" s="0" t="n">
        <v>0</v>
      </c>
      <c r="BG212" s="0" t="n">
        <v>0</v>
      </c>
      <c r="BH212" s="0" t="n">
        <v>3</v>
      </c>
      <c r="BI212" s="0" t="n">
        <v>0</v>
      </c>
      <c r="BJ212" s="0" t="n">
        <v>0</v>
      </c>
      <c r="BK212" s="0" t="n">
        <v>2</v>
      </c>
      <c r="BL212" s="0" t="n">
        <v>0</v>
      </c>
      <c r="BM212" s="0" t="n">
        <v>0</v>
      </c>
      <c r="BN212" s="0" t="n">
        <v>5</v>
      </c>
      <c r="BO212" s="0" t="n">
        <v>3</v>
      </c>
      <c r="BP212" s="0" t="n">
        <v>0</v>
      </c>
      <c r="BQ212" s="0" t="n">
        <v>0</v>
      </c>
      <c r="BR212" s="0" t="n">
        <v>0</v>
      </c>
      <c r="BS212" s="0" t="n">
        <v>0</v>
      </c>
      <c r="BT212" s="0" t="n">
        <v>0</v>
      </c>
      <c r="BU212" s="0" t="n">
        <v>0</v>
      </c>
      <c r="BV212" s="0" t="n">
        <v>0</v>
      </c>
      <c r="BW212" s="0" t="n">
        <v>1</v>
      </c>
      <c r="BX212" s="0" t="n">
        <v>0</v>
      </c>
      <c r="BY212" s="0" t="n">
        <v>0</v>
      </c>
      <c r="BZ212" s="0" t="n">
        <v>0</v>
      </c>
      <c r="CA212" s="0" t="n">
        <v>1</v>
      </c>
      <c r="CB212" s="0" t="n">
        <v>1</v>
      </c>
      <c r="CC212" s="0" t="n">
        <v>0</v>
      </c>
      <c r="CD212" s="0" t="n">
        <v>0</v>
      </c>
      <c r="CE212" s="0" t="n">
        <v>4</v>
      </c>
      <c r="CF212" s="0" t="n">
        <v>0</v>
      </c>
      <c r="CG212" s="0" t="n">
        <v>2</v>
      </c>
      <c r="CH212" s="0" t="n">
        <v>0</v>
      </c>
      <c r="CI212" s="0" t="n">
        <v>0</v>
      </c>
      <c r="CJ212" s="0" t="n">
        <v>0</v>
      </c>
      <c r="CK212" s="0" t="n">
        <v>0</v>
      </c>
      <c r="CL212" s="0" t="n">
        <v>0</v>
      </c>
      <c r="CM212" s="0" t="n">
        <v>0</v>
      </c>
      <c r="CN212" s="0" t="n">
        <v>1</v>
      </c>
      <c r="CO212" s="0" t="n">
        <v>0</v>
      </c>
      <c r="CP212" s="0" t="n">
        <v>0</v>
      </c>
      <c r="CQ212" s="0" t="n">
        <v>2</v>
      </c>
      <c r="CR212" s="0" t="n">
        <v>1</v>
      </c>
      <c r="CS212" s="0" t="n">
        <v>0</v>
      </c>
      <c r="CT212" s="0" t="n">
        <v>0</v>
      </c>
      <c r="CU212" s="0" t="n">
        <v>0</v>
      </c>
      <c r="CV212" s="0" t="n">
        <v>0</v>
      </c>
      <c r="CW212" s="0" t="n">
        <v>0</v>
      </c>
      <c r="CX212" s="0" t="n">
        <v>0</v>
      </c>
      <c r="CY212" s="0" t="n">
        <v>1</v>
      </c>
      <c r="CZ212" s="0" t="n">
        <v>0</v>
      </c>
      <c r="DA212" s="0" t="n">
        <v>1</v>
      </c>
      <c r="DB212" s="0" t="n">
        <v>0</v>
      </c>
      <c r="DC212" s="0" t="n">
        <v>0</v>
      </c>
      <c r="DD212" s="0" t="n">
        <v>0</v>
      </c>
      <c r="DE212" s="0" t="n">
        <v>0</v>
      </c>
      <c r="DF212" s="0" t="n">
        <v>0</v>
      </c>
      <c r="DG212" s="0" t="n">
        <v>0</v>
      </c>
      <c r="DH212" s="0" t="n">
        <v>0</v>
      </c>
      <c r="DI212" s="0" t="n">
        <v>0</v>
      </c>
      <c r="DJ212" s="0" t="n">
        <v>0</v>
      </c>
      <c r="DK212" s="0" t="n">
        <v>0</v>
      </c>
      <c r="DL212" s="0" t="n">
        <v>0</v>
      </c>
      <c r="DM212" s="0" t="n">
        <v>0</v>
      </c>
      <c r="DN212" s="0" t="n">
        <v>0</v>
      </c>
      <c r="DO212" s="0" t="n">
        <v>0</v>
      </c>
      <c r="DP212" s="0" t="n">
        <v>0</v>
      </c>
      <c r="DQ212" s="0" t="n">
        <v>0</v>
      </c>
      <c r="DR212" s="0" t="n">
        <v>0</v>
      </c>
      <c r="DS212" s="0" t="n">
        <v>0</v>
      </c>
      <c r="DT212" s="0" t="n">
        <v>0</v>
      </c>
      <c r="DU212" s="0" t="n">
        <v>0</v>
      </c>
      <c r="DV212" s="0" t="n">
        <v>0</v>
      </c>
      <c r="DW212" s="0" t="n">
        <v>1</v>
      </c>
      <c r="DX212" s="0" t="n">
        <v>0</v>
      </c>
      <c r="DY212" s="0" t="n">
        <v>0</v>
      </c>
      <c r="DZ212" s="0" t="n">
        <v>0</v>
      </c>
      <c r="EA212" s="0" t="n">
        <v>0</v>
      </c>
      <c r="EB212" s="0" t="n">
        <v>0</v>
      </c>
      <c r="EC212" s="0" t="n">
        <v>0</v>
      </c>
      <c r="ED212" s="0" t="n">
        <v>0</v>
      </c>
      <c r="EE212" s="0" t="n">
        <v>0</v>
      </c>
      <c r="EF212" s="0" t="n">
        <v>0</v>
      </c>
      <c r="EG212" s="0" t="n">
        <v>0</v>
      </c>
      <c r="EH212" s="0" t="n">
        <v>0</v>
      </c>
      <c r="EI212" s="0" t="n">
        <v>0</v>
      </c>
      <c r="EJ212" s="0" t="n">
        <v>0</v>
      </c>
      <c r="EK212" s="0" t="n">
        <v>0</v>
      </c>
      <c r="EL212" s="0" t="n">
        <v>1</v>
      </c>
      <c r="EM212" s="0" t="n">
        <v>0</v>
      </c>
      <c r="EN212" s="0" t="n">
        <v>0</v>
      </c>
      <c r="EO212" s="0" t="n">
        <v>0</v>
      </c>
      <c r="EP212" s="0" t="n">
        <v>0</v>
      </c>
      <c r="EQ212" s="0" t="n">
        <v>0</v>
      </c>
      <c r="ER212" s="0" t="n">
        <v>0</v>
      </c>
      <c r="ES212" s="0" t="n">
        <v>0</v>
      </c>
      <c r="ET212" s="0" t="n">
        <v>0</v>
      </c>
      <c r="EU212" s="0" t="n">
        <v>0</v>
      </c>
      <c r="EV212" s="0" t="n">
        <v>3</v>
      </c>
      <c r="EW212" s="0" t="n">
        <v>0</v>
      </c>
      <c r="EX212" s="0" t="n">
        <v>2</v>
      </c>
      <c r="EY212" s="0" t="n">
        <v>0</v>
      </c>
      <c r="EZ212" s="0" t="n">
        <v>0</v>
      </c>
      <c r="FA212" s="0" t="n">
        <v>0</v>
      </c>
      <c r="FB212" s="0" t="n">
        <v>0</v>
      </c>
      <c r="FC212" s="0" t="n">
        <v>0</v>
      </c>
      <c r="FD212" s="0" t="n">
        <v>0</v>
      </c>
      <c r="FE212" s="0" t="n">
        <v>0</v>
      </c>
      <c r="FF212" s="0" t="n">
        <v>0</v>
      </c>
      <c r="FG212" s="0" t="n">
        <v>0</v>
      </c>
      <c r="FH212" s="0" t="n">
        <v>2</v>
      </c>
      <c r="FI212" s="0" t="n">
        <v>1</v>
      </c>
      <c r="FJ212" s="0" t="n">
        <v>0</v>
      </c>
      <c r="FK212" s="0" t="n">
        <v>0</v>
      </c>
      <c r="FL212" s="0" t="n">
        <v>0</v>
      </c>
      <c r="FM212" s="0" t="n">
        <v>0</v>
      </c>
      <c r="FN212" s="0" t="n">
        <v>0</v>
      </c>
      <c r="FO212" s="0" t="n">
        <v>0</v>
      </c>
      <c r="FP212" s="0" t="n">
        <v>0</v>
      </c>
      <c r="FQ212" s="0" t="n">
        <v>1</v>
      </c>
      <c r="FR212" s="0" t="n">
        <v>1</v>
      </c>
      <c r="FS212" s="0" t="n">
        <v>0</v>
      </c>
      <c r="FT212" s="0" t="n">
        <v>0</v>
      </c>
      <c r="FU212" s="0" t="n">
        <v>0</v>
      </c>
      <c r="FV212" s="0" t="n">
        <v>0</v>
      </c>
      <c r="FW212" s="0" t="n">
        <v>0</v>
      </c>
      <c r="FX212" s="0" t="n">
        <v>0</v>
      </c>
      <c r="FY212" s="0" t="n">
        <v>0</v>
      </c>
      <c r="FZ212" s="0" t="n">
        <v>4</v>
      </c>
      <c r="GA212" s="0" t="n">
        <v>1</v>
      </c>
      <c r="GB212" s="0" t="n">
        <v>0</v>
      </c>
      <c r="GC212" s="0" t="n">
        <v>1</v>
      </c>
      <c r="GD212" s="0" t="n">
        <v>0</v>
      </c>
      <c r="GE212" s="0" t="n">
        <v>0</v>
      </c>
      <c r="GF212" s="0" t="n">
        <v>3</v>
      </c>
      <c r="GG212" s="0" t="n">
        <v>0</v>
      </c>
      <c r="GH212" s="0" t="n">
        <v>0</v>
      </c>
      <c r="GI212" s="0" t="n">
        <v>0</v>
      </c>
      <c r="GJ212" s="0" t="n">
        <v>1</v>
      </c>
      <c r="GK212" s="0" t="n">
        <v>7</v>
      </c>
      <c r="GL212" s="0" t="n">
        <v>0</v>
      </c>
      <c r="GM212" s="0" t="n">
        <v>0</v>
      </c>
      <c r="GN212" s="0" t="n">
        <v>0</v>
      </c>
      <c r="GO212" s="0" t="n">
        <v>0</v>
      </c>
      <c r="GP212" s="0" t="n">
        <v>0</v>
      </c>
      <c r="GQ212" s="0" t="n">
        <v>0</v>
      </c>
    </row>
    <row r="213" customFormat="false" ht="12" hidden="false" customHeight="false" outlineLevel="0" collapsed="false">
      <c r="A213" s="0" t="n">
        <v>0</v>
      </c>
      <c r="B213" s="0" t="n">
        <v>0</v>
      </c>
      <c r="C213" s="0" t="n">
        <v>0</v>
      </c>
      <c r="D213" s="0" t="n">
        <v>0</v>
      </c>
      <c r="E213" s="0" t="n">
        <v>2</v>
      </c>
      <c r="F213" s="0" t="n">
        <v>1</v>
      </c>
      <c r="G213" s="0" t="n">
        <v>3</v>
      </c>
      <c r="H213" s="0" t="n">
        <v>0</v>
      </c>
      <c r="I213" s="0" t="n">
        <v>0</v>
      </c>
      <c r="J213" s="0" t="n">
        <v>4</v>
      </c>
      <c r="K213" s="0" t="n">
        <v>8</v>
      </c>
      <c r="L213" s="0" t="n">
        <v>0</v>
      </c>
      <c r="M213" s="0" t="n">
        <v>0</v>
      </c>
      <c r="N213" s="0" t="n">
        <v>0</v>
      </c>
      <c r="O213" s="0" t="n">
        <v>0</v>
      </c>
      <c r="P213" s="0" t="n">
        <v>0</v>
      </c>
      <c r="Q213" s="0" t="n">
        <v>0</v>
      </c>
      <c r="R213" s="0" t="n">
        <v>0</v>
      </c>
      <c r="S213" s="0" t="n">
        <v>2</v>
      </c>
      <c r="T213" s="0" t="n">
        <v>0</v>
      </c>
      <c r="U213" s="0" t="n">
        <v>0</v>
      </c>
      <c r="V213" s="0" t="n">
        <v>0</v>
      </c>
      <c r="W213" s="0" t="n">
        <v>0</v>
      </c>
      <c r="X213" s="0" t="n">
        <v>0</v>
      </c>
      <c r="Y213" s="0" t="n">
        <v>0</v>
      </c>
      <c r="Z213" s="0" t="n">
        <v>0</v>
      </c>
      <c r="AA213" s="0" t="n">
        <v>0</v>
      </c>
      <c r="AB213" s="0" t="n">
        <v>0</v>
      </c>
      <c r="AC213" s="0" t="n">
        <v>1</v>
      </c>
      <c r="AD213" s="0" t="n">
        <v>0</v>
      </c>
      <c r="AE213" s="0" t="n">
        <v>0</v>
      </c>
      <c r="AF213" s="0" t="n">
        <v>1</v>
      </c>
      <c r="AG213" s="0" t="n">
        <v>1</v>
      </c>
      <c r="AH213" s="0" t="n">
        <v>2</v>
      </c>
      <c r="AI213" s="0" t="n">
        <v>0</v>
      </c>
      <c r="AJ213" s="0" t="n">
        <v>1</v>
      </c>
      <c r="AK213" s="0" t="n">
        <v>2</v>
      </c>
      <c r="AL213" s="0" t="n">
        <v>4</v>
      </c>
      <c r="AM213" s="0" t="n">
        <v>2</v>
      </c>
      <c r="AN213" s="0" t="n">
        <v>3</v>
      </c>
      <c r="AO213" s="0" t="n">
        <v>1</v>
      </c>
      <c r="AP213" s="0" t="n">
        <v>0</v>
      </c>
      <c r="AQ213" s="0" t="n">
        <v>0</v>
      </c>
      <c r="AR213" s="0" t="n">
        <v>2</v>
      </c>
      <c r="AS213" s="0" t="n">
        <v>1</v>
      </c>
      <c r="AT213" s="0" t="n">
        <v>6</v>
      </c>
      <c r="AU213" s="0" t="n">
        <v>0</v>
      </c>
      <c r="AV213" s="0" t="n">
        <v>1</v>
      </c>
      <c r="AW213" s="0" t="n">
        <v>0</v>
      </c>
      <c r="AX213" s="0" t="n">
        <v>0</v>
      </c>
      <c r="AY213" s="0" t="n">
        <v>3</v>
      </c>
      <c r="AZ213" s="0" t="n">
        <v>0</v>
      </c>
      <c r="BA213" s="0" t="n">
        <v>0</v>
      </c>
      <c r="BB213" s="0" t="n">
        <v>0</v>
      </c>
      <c r="BC213" s="0" t="n">
        <v>0</v>
      </c>
      <c r="BD213" s="0" t="n">
        <v>0</v>
      </c>
      <c r="BE213" s="0" t="n">
        <v>0</v>
      </c>
      <c r="BF213" s="0" t="n">
        <v>2</v>
      </c>
      <c r="BG213" s="0" t="n">
        <v>5</v>
      </c>
      <c r="BH213" s="0" t="n">
        <v>3</v>
      </c>
      <c r="BI213" s="0" t="n">
        <v>1</v>
      </c>
      <c r="BJ213" s="0" t="n">
        <v>0</v>
      </c>
      <c r="BK213" s="0" t="n">
        <v>1</v>
      </c>
      <c r="BL213" s="0" t="n">
        <v>0</v>
      </c>
      <c r="BM213" s="0" t="n">
        <v>0</v>
      </c>
      <c r="BN213" s="0" t="n">
        <v>1</v>
      </c>
      <c r="BO213" s="0" t="n">
        <v>3</v>
      </c>
      <c r="BP213" s="0" t="n">
        <v>6</v>
      </c>
      <c r="BQ213" s="0" t="n">
        <v>0</v>
      </c>
      <c r="BR213" s="0" t="n">
        <v>0</v>
      </c>
      <c r="BS213" s="0" t="n">
        <v>4</v>
      </c>
      <c r="BT213" s="0" t="n">
        <v>0</v>
      </c>
      <c r="BU213" s="0" t="n">
        <v>0</v>
      </c>
      <c r="BV213" s="0" t="n">
        <v>0</v>
      </c>
      <c r="BW213" s="0" t="n">
        <v>1</v>
      </c>
      <c r="BX213" s="0" t="n">
        <v>0</v>
      </c>
      <c r="BY213" s="0" t="n">
        <v>0</v>
      </c>
      <c r="BZ213" s="0" t="n">
        <v>0</v>
      </c>
      <c r="CA213" s="0" t="n">
        <v>1</v>
      </c>
      <c r="CB213" s="0" t="n">
        <v>0</v>
      </c>
      <c r="CC213" s="0" t="n">
        <v>1</v>
      </c>
      <c r="CD213" s="0" t="n">
        <v>1</v>
      </c>
      <c r="CE213" s="0" t="n">
        <v>3</v>
      </c>
      <c r="CF213" s="0" t="n">
        <v>0</v>
      </c>
      <c r="CG213" s="0" t="n">
        <v>0</v>
      </c>
      <c r="CH213" s="0" t="n">
        <v>2</v>
      </c>
      <c r="CI213" s="0" t="n">
        <v>0</v>
      </c>
      <c r="CJ213" s="0" t="n">
        <v>0</v>
      </c>
      <c r="CK213" s="0" t="n">
        <v>3</v>
      </c>
      <c r="CL213" s="0" t="n">
        <v>3</v>
      </c>
      <c r="CM213" s="0" t="n">
        <v>0</v>
      </c>
      <c r="CN213" s="0" t="n">
        <v>3</v>
      </c>
      <c r="CO213" s="0" t="n">
        <v>0</v>
      </c>
      <c r="CP213" s="0" t="n">
        <v>0</v>
      </c>
      <c r="CQ213" s="0" t="n">
        <v>1</v>
      </c>
      <c r="CR213" s="0" t="n">
        <v>2</v>
      </c>
      <c r="CS213" s="0" t="n">
        <v>3</v>
      </c>
      <c r="CT213" s="0" t="n">
        <v>0</v>
      </c>
      <c r="CU213" s="0" t="n">
        <v>0</v>
      </c>
      <c r="CV213" s="0" t="n">
        <v>0</v>
      </c>
      <c r="CW213" s="0" t="n">
        <v>4</v>
      </c>
      <c r="CX213" s="0" t="n">
        <v>1</v>
      </c>
      <c r="CY213" s="0" t="n">
        <v>4</v>
      </c>
      <c r="CZ213" s="0" t="n">
        <v>2</v>
      </c>
      <c r="DA213" s="0" t="n">
        <v>5</v>
      </c>
      <c r="DB213" s="0" t="n">
        <v>0</v>
      </c>
      <c r="DC213" s="0" t="n">
        <v>0</v>
      </c>
      <c r="DD213" s="0" t="n">
        <v>1</v>
      </c>
      <c r="DE213" s="0" t="n">
        <v>0</v>
      </c>
      <c r="DF213" s="0" t="n">
        <v>1</v>
      </c>
      <c r="DG213" s="0" t="n">
        <v>0</v>
      </c>
      <c r="DH213" s="0" t="n">
        <v>0</v>
      </c>
      <c r="DI213" s="0" t="n">
        <v>0</v>
      </c>
      <c r="DJ213" s="0" t="n">
        <v>0</v>
      </c>
      <c r="DK213" s="0" t="n">
        <v>1</v>
      </c>
      <c r="DL213" s="0" t="n">
        <v>2</v>
      </c>
      <c r="DM213" s="0" t="n">
        <v>2</v>
      </c>
      <c r="DN213" s="0" t="n">
        <v>0</v>
      </c>
      <c r="DO213" s="0" t="n">
        <v>8</v>
      </c>
      <c r="DP213" s="0" t="n">
        <v>0</v>
      </c>
      <c r="DQ213" s="0" t="n">
        <v>4</v>
      </c>
      <c r="DR213" s="0" t="n">
        <v>0</v>
      </c>
      <c r="DS213" s="0" t="n">
        <v>2</v>
      </c>
      <c r="DT213" s="0" t="n">
        <v>0</v>
      </c>
      <c r="DU213" s="0" t="n">
        <v>0</v>
      </c>
      <c r="DV213" s="0" t="n">
        <v>0</v>
      </c>
      <c r="DW213" s="0" t="n">
        <v>0</v>
      </c>
      <c r="DX213" s="0" t="n">
        <v>0</v>
      </c>
      <c r="DY213" s="0" t="n">
        <v>0</v>
      </c>
      <c r="DZ213" s="0" t="n">
        <v>0</v>
      </c>
      <c r="EA213" s="0" t="n">
        <v>2</v>
      </c>
      <c r="EB213" s="0" t="n">
        <v>0</v>
      </c>
      <c r="EC213" s="0" t="n">
        <v>0</v>
      </c>
      <c r="ED213" s="0" t="n">
        <v>1</v>
      </c>
      <c r="EE213" s="0" t="n">
        <v>0</v>
      </c>
      <c r="EF213" s="0" t="n">
        <v>0</v>
      </c>
      <c r="EG213" s="0" t="n">
        <v>0</v>
      </c>
      <c r="EH213" s="0" t="n">
        <v>0</v>
      </c>
      <c r="EI213" s="0" t="n">
        <v>0</v>
      </c>
      <c r="EJ213" s="0" t="n">
        <v>0</v>
      </c>
      <c r="EK213" s="0" t="n">
        <v>0</v>
      </c>
      <c r="EL213" s="0" t="n">
        <v>4</v>
      </c>
      <c r="EM213" s="0" t="n">
        <v>0</v>
      </c>
      <c r="EN213" s="0" t="n">
        <v>0</v>
      </c>
      <c r="EO213" s="0" t="n">
        <v>0</v>
      </c>
      <c r="EP213" s="0" t="n">
        <v>1</v>
      </c>
      <c r="EQ213" s="0" t="n">
        <v>3</v>
      </c>
      <c r="ER213" s="0" t="n">
        <v>3</v>
      </c>
      <c r="ES213" s="0" t="n">
        <v>0</v>
      </c>
      <c r="ET213" s="0" t="n">
        <v>1</v>
      </c>
      <c r="EU213" s="0" t="n">
        <v>0</v>
      </c>
      <c r="EV213" s="0" t="n">
        <v>6</v>
      </c>
      <c r="EW213" s="0" t="n">
        <v>4</v>
      </c>
      <c r="EX213" s="0" t="n">
        <v>8</v>
      </c>
      <c r="EY213" s="0" t="n">
        <v>2</v>
      </c>
      <c r="EZ213" s="0" t="n">
        <v>0</v>
      </c>
      <c r="FA213" s="0" t="n">
        <v>1</v>
      </c>
      <c r="FB213" s="0" t="n">
        <v>3</v>
      </c>
      <c r="FC213" s="0" t="n">
        <v>2</v>
      </c>
      <c r="FD213" s="0" t="n">
        <v>2</v>
      </c>
      <c r="FE213" s="0" t="n">
        <v>0</v>
      </c>
      <c r="FF213" s="0" t="n">
        <v>1</v>
      </c>
      <c r="FG213" s="0" t="n">
        <v>1</v>
      </c>
      <c r="FH213" s="0" t="n">
        <v>1</v>
      </c>
      <c r="FI213" s="0" t="n">
        <v>1</v>
      </c>
      <c r="FJ213" s="0" t="n">
        <v>0</v>
      </c>
      <c r="FK213" s="0" t="n">
        <v>0</v>
      </c>
      <c r="FL213" s="0" t="n">
        <v>0</v>
      </c>
      <c r="FM213" s="0" t="n">
        <v>0</v>
      </c>
      <c r="FN213" s="0" t="n">
        <v>0</v>
      </c>
      <c r="FO213" s="0" t="n">
        <v>0</v>
      </c>
      <c r="FP213" s="0" t="n">
        <v>0</v>
      </c>
      <c r="FQ213" s="0" t="n">
        <v>0</v>
      </c>
      <c r="FR213" s="0" t="n">
        <v>1</v>
      </c>
      <c r="FS213" s="0" t="n">
        <v>1</v>
      </c>
      <c r="FT213" s="0" t="n">
        <v>0</v>
      </c>
      <c r="FU213" s="0" t="n">
        <v>0</v>
      </c>
      <c r="FV213" s="0" t="n">
        <v>1</v>
      </c>
      <c r="FW213" s="0" t="n">
        <v>1</v>
      </c>
      <c r="FX213" s="0" t="n">
        <v>0</v>
      </c>
      <c r="FY213" s="0" t="n">
        <v>2</v>
      </c>
      <c r="FZ213" s="0" t="n">
        <v>0</v>
      </c>
      <c r="GA213" s="0" t="n">
        <v>2</v>
      </c>
      <c r="GB213" s="0" t="n">
        <v>0</v>
      </c>
      <c r="GC213" s="0" t="n">
        <v>2</v>
      </c>
      <c r="GD213" s="0" t="n">
        <v>3</v>
      </c>
      <c r="GE213" s="0" t="n">
        <v>1</v>
      </c>
      <c r="GF213" s="0" t="n">
        <v>1</v>
      </c>
      <c r="GG213" s="0" t="n">
        <v>2</v>
      </c>
      <c r="GH213" s="0" t="n">
        <v>0</v>
      </c>
      <c r="GI213" s="0" t="n">
        <v>5</v>
      </c>
      <c r="GJ213" s="0" t="n">
        <v>0</v>
      </c>
      <c r="GK213" s="0" t="n">
        <v>0</v>
      </c>
      <c r="GL213" s="0" t="n">
        <v>0</v>
      </c>
      <c r="GM213" s="0" t="n">
        <v>2</v>
      </c>
      <c r="GN213" s="0" t="n">
        <v>0</v>
      </c>
      <c r="GO213" s="0" t="n">
        <v>4</v>
      </c>
      <c r="GP213" s="0" t="n">
        <v>0</v>
      </c>
      <c r="GQ213" s="0" t="n">
        <v>0</v>
      </c>
    </row>
    <row r="214" customFormat="false" ht="12" hidden="false" customHeight="false" outlineLevel="0" collapsed="false">
      <c r="A214" s="0" t="n">
        <v>0</v>
      </c>
      <c r="B214" s="0" t="n">
        <v>0</v>
      </c>
      <c r="C214" s="0" t="n">
        <v>0</v>
      </c>
      <c r="D214" s="0" t="n">
        <v>0</v>
      </c>
      <c r="E214" s="0" t="n">
        <v>0</v>
      </c>
      <c r="F214" s="0" t="n">
        <v>1</v>
      </c>
      <c r="G214" s="0" t="n">
        <v>2</v>
      </c>
      <c r="H214" s="0" t="n">
        <v>0</v>
      </c>
      <c r="I214" s="0" t="n">
        <v>0</v>
      </c>
      <c r="J214" s="0" t="n">
        <v>1</v>
      </c>
      <c r="K214" s="0" t="n">
        <v>6</v>
      </c>
      <c r="L214" s="0" t="n">
        <v>0</v>
      </c>
      <c r="M214" s="0" t="n">
        <v>0</v>
      </c>
      <c r="N214" s="0" t="n">
        <v>2</v>
      </c>
      <c r="O214" s="0" t="n">
        <v>0</v>
      </c>
      <c r="P214" s="0" t="n">
        <v>0</v>
      </c>
      <c r="Q214" s="0" t="n">
        <v>0</v>
      </c>
      <c r="R214" s="0" t="n">
        <v>2</v>
      </c>
      <c r="S214" s="0" t="n">
        <v>3</v>
      </c>
      <c r="T214" s="0" t="n">
        <v>0</v>
      </c>
      <c r="U214" s="0" t="n">
        <v>0</v>
      </c>
      <c r="V214" s="0" t="n">
        <v>0</v>
      </c>
      <c r="W214" s="0" t="n">
        <v>0</v>
      </c>
      <c r="X214" s="0" t="n">
        <v>0</v>
      </c>
      <c r="Y214" s="0" t="n">
        <v>0</v>
      </c>
      <c r="Z214" s="0" t="n">
        <v>2</v>
      </c>
      <c r="AA214" s="0" t="n">
        <v>0</v>
      </c>
      <c r="AB214" s="0" t="n">
        <v>0</v>
      </c>
      <c r="AC214" s="0" t="n">
        <v>0</v>
      </c>
      <c r="AD214" s="0" t="n">
        <v>0</v>
      </c>
      <c r="AE214" s="0" t="n">
        <v>0</v>
      </c>
      <c r="AF214" s="0" t="n">
        <v>0</v>
      </c>
      <c r="AG214" s="0" t="n">
        <v>3</v>
      </c>
      <c r="AH214" s="0" t="n">
        <v>1</v>
      </c>
      <c r="AI214" s="0" t="n">
        <v>0</v>
      </c>
      <c r="AJ214" s="0" t="n">
        <v>2</v>
      </c>
      <c r="AK214" s="0" t="n">
        <v>5</v>
      </c>
      <c r="AL214" s="0" t="n">
        <v>7</v>
      </c>
      <c r="AM214" s="0" t="n">
        <v>2</v>
      </c>
      <c r="AN214" s="0" t="n">
        <v>5</v>
      </c>
      <c r="AO214" s="0" t="n">
        <v>0</v>
      </c>
      <c r="AP214" s="0" t="n">
        <v>1</v>
      </c>
      <c r="AQ214" s="0" t="n">
        <v>0</v>
      </c>
      <c r="AR214" s="0" t="n">
        <v>2</v>
      </c>
      <c r="AS214" s="0" t="n">
        <v>1</v>
      </c>
      <c r="AT214" s="0" t="n">
        <v>3</v>
      </c>
      <c r="AU214" s="0" t="n">
        <v>0</v>
      </c>
      <c r="AV214" s="0" t="n">
        <v>0</v>
      </c>
      <c r="AW214" s="0" t="n">
        <v>0</v>
      </c>
      <c r="AX214" s="0" t="n">
        <v>0</v>
      </c>
      <c r="AY214" s="0" t="n">
        <v>1</v>
      </c>
      <c r="AZ214" s="0" t="n">
        <v>1</v>
      </c>
      <c r="BA214" s="0" t="n">
        <v>0</v>
      </c>
      <c r="BB214" s="0" t="n">
        <v>0</v>
      </c>
      <c r="BC214" s="0" t="n">
        <v>0</v>
      </c>
      <c r="BD214" s="0" t="n">
        <v>0</v>
      </c>
      <c r="BE214" s="0" t="n">
        <v>1</v>
      </c>
      <c r="BF214" s="0" t="n">
        <v>0</v>
      </c>
      <c r="BG214" s="0" t="n">
        <v>0</v>
      </c>
      <c r="BH214" s="0" t="n">
        <v>1</v>
      </c>
      <c r="BI214" s="0" t="n">
        <v>2</v>
      </c>
      <c r="BJ214" s="0" t="n">
        <v>0</v>
      </c>
      <c r="BK214" s="0" t="n">
        <v>1</v>
      </c>
      <c r="BL214" s="0" t="n">
        <v>0</v>
      </c>
      <c r="BM214" s="0" t="n">
        <v>2</v>
      </c>
      <c r="BN214" s="0" t="n">
        <v>2</v>
      </c>
      <c r="BO214" s="0" t="n">
        <v>2</v>
      </c>
      <c r="BP214" s="0" t="n">
        <v>2</v>
      </c>
      <c r="BQ214" s="0" t="n">
        <v>1</v>
      </c>
      <c r="BR214" s="0" t="n">
        <v>0</v>
      </c>
      <c r="BS214" s="0" t="n">
        <v>3</v>
      </c>
      <c r="BT214" s="0" t="n">
        <v>1</v>
      </c>
      <c r="BU214" s="0" t="n">
        <v>0</v>
      </c>
      <c r="BV214" s="0" t="n">
        <v>1</v>
      </c>
      <c r="BW214" s="0" t="n">
        <v>1</v>
      </c>
      <c r="BX214" s="0" t="n">
        <v>0</v>
      </c>
      <c r="BY214" s="0" t="n">
        <v>3</v>
      </c>
      <c r="BZ214" s="0" t="n">
        <v>0</v>
      </c>
      <c r="CA214" s="0" t="n">
        <v>1</v>
      </c>
      <c r="CB214" s="0" t="n">
        <v>1</v>
      </c>
      <c r="CC214" s="0" t="n">
        <v>2</v>
      </c>
      <c r="CD214" s="0" t="n">
        <v>1</v>
      </c>
      <c r="CE214" s="0" t="n">
        <v>2</v>
      </c>
      <c r="CF214" s="0" t="n">
        <v>1</v>
      </c>
      <c r="CG214" s="0" t="n">
        <v>0</v>
      </c>
      <c r="CH214" s="0" t="n">
        <v>1</v>
      </c>
      <c r="CI214" s="0" t="n">
        <v>0</v>
      </c>
      <c r="CJ214" s="0" t="n">
        <v>0</v>
      </c>
      <c r="CK214" s="0" t="n">
        <v>1</v>
      </c>
      <c r="CL214" s="0" t="n">
        <v>2</v>
      </c>
      <c r="CM214" s="0" t="n">
        <v>0</v>
      </c>
      <c r="CN214" s="0" t="n">
        <v>1</v>
      </c>
      <c r="CO214" s="0" t="n">
        <v>1</v>
      </c>
      <c r="CP214" s="0" t="n">
        <v>1</v>
      </c>
      <c r="CQ214" s="0" t="n">
        <v>2</v>
      </c>
      <c r="CR214" s="0" t="n">
        <v>1</v>
      </c>
      <c r="CS214" s="0" t="n">
        <v>2</v>
      </c>
      <c r="CT214" s="0" t="n">
        <v>0</v>
      </c>
      <c r="CU214" s="0" t="n">
        <v>0</v>
      </c>
      <c r="CV214" s="0" t="n">
        <v>0</v>
      </c>
      <c r="CW214" s="0" t="n">
        <v>1</v>
      </c>
      <c r="CX214" s="0" t="n">
        <v>4</v>
      </c>
      <c r="CY214" s="0" t="n">
        <v>5</v>
      </c>
      <c r="CZ214" s="0" t="n">
        <v>1</v>
      </c>
      <c r="DA214" s="0" t="n">
        <v>2</v>
      </c>
      <c r="DB214" s="0" t="n">
        <v>0</v>
      </c>
      <c r="DC214" s="0" t="n">
        <v>0</v>
      </c>
      <c r="DD214" s="0" t="n">
        <v>0</v>
      </c>
      <c r="DE214" s="0" t="n">
        <v>0</v>
      </c>
      <c r="DF214" s="0" t="n">
        <v>1</v>
      </c>
      <c r="DG214" s="0" t="n">
        <v>0</v>
      </c>
      <c r="DH214" s="0" t="n">
        <v>0</v>
      </c>
      <c r="DI214" s="0" t="n">
        <v>2</v>
      </c>
      <c r="DJ214" s="0" t="n">
        <v>2</v>
      </c>
      <c r="DK214" s="0" t="n">
        <v>0</v>
      </c>
      <c r="DL214" s="0" t="n">
        <v>5</v>
      </c>
      <c r="DM214" s="0" t="n">
        <v>0</v>
      </c>
      <c r="DN214" s="0" t="n">
        <v>0</v>
      </c>
      <c r="DO214" s="0" t="n">
        <v>1</v>
      </c>
      <c r="DP214" s="0" t="n">
        <v>0</v>
      </c>
      <c r="DQ214" s="0" t="n">
        <v>1</v>
      </c>
      <c r="DR214" s="0" t="n">
        <v>0</v>
      </c>
      <c r="DS214" s="0" t="n">
        <v>0</v>
      </c>
      <c r="DT214" s="0" t="n">
        <v>0</v>
      </c>
      <c r="DU214" s="0" t="n">
        <v>0</v>
      </c>
      <c r="DV214" s="0" t="n">
        <v>0</v>
      </c>
      <c r="DW214" s="0" t="n">
        <v>1</v>
      </c>
      <c r="DX214" s="0" t="n">
        <v>5</v>
      </c>
      <c r="DY214" s="0" t="n">
        <v>0</v>
      </c>
      <c r="DZ214" s="0" t="n">
        <v>0</v>
      </c>
      <c r="EA214" s="0" t="n">
        <v>3</v>
      </c>
      <c r="EB214" s="0" t="n">
        <v>0</v>
      </c>
      <c r="EC214" s="0" t="n">
        <v>0</v>
      </c>
      <c r="ED214" s="0" t="n">
        <v>4</v>
      </c>
      <c r="EE214" s="0" t="n">
        <v>2</v>
      </c>
      <c r="EF214" s="0" t="n">
        <v>1</v>
      </c>
      <c r="EG214" s="0" t="n">
        <v>0</v>
      </c>
      <c r="EH214" s="0" t="n">
        <v>0</v>
      </c>
      <c r="EI214" s="0" t="n">
        <v>1</v>
      </c>
      <c r="EJ214" s="0" t="n">
        <v>0</v>
      </c>
      <c r="EK214" s="0" t="n">
        <v>0</v>
      </c>
      <c r="EL214" s="0" t="n">
        <v>4</v>
      </c>
      <c r="EM214" s="0" t="n">
        <v>0</v>
      </c>
      <c r="EN214" s="0" t="n">
        <v>0</v>
      </c>
      <c r="EO214" s="0" t="n">
        <v>0</v>
      </c>
      <c r="EP214" s="0" t="n">
        <v>1</v>
      </c>
      <c r="EQ214" s="0" t="n">
        <v>5</v>
      </c>
      <c r="ER214" s="0" t="n">
        <v>0</v>
      </c>
      <c r="ES214" s="0" t="n">
        <v>2</v>
      </c>
      <c r="ET214" s="0" t="n">
        <v>0</v>
      </c>
      <c r="EU214" s="0" t="n">
        <v>0</v>
      </c>
      <c r="EV214" s="0" t="n">
        <v>3</v>
      </c>
      <c r="EW214" s="0" t="n">
        <v>2</v>
      </c>
      <c r="EX214" s="0" t="n">
        <v>2</v>
      </c>
      <c r="EY214" s="0" t="n">
        <v>1</v>
      </c>
      <c r="EZ214" s="0" t="n">
        <v>2</v>
      </c>
      <c r="FA214" s="0" t="n">
        <v>1</v>
      </c>
      <c r="FB214" s="0" t="n">
        <v>1</v>
      </c>
      <c r="FC214" s="0" t="n">
        <v>2</v>
      </c>
      <c r="FD214" s="0" t="n">
        <v>1</v>
      </c>
      <c r="FE214" s="0" t="n">
        <v>1</v>
      </c>
      <c r="FF214" s="0" t="n">
        <v>1</v>
      </c>
      <c r="FG214" s="0" t="n">
        <v>5</v>
      </c>
      <c r="FH214" s="0" t="n">
        <v>1</v>
      </c>
      <c r="FI214" s="0" t="n">
        <v>2</v>
      </c>
      <c r="FJ214" s="0" t="n">
        <v>0</v>
      </c>
      <c r="FK214" s="0" t="n">
        <v>2</v>
      </c>
      <c r="FL214" s="0" t="n">
        <v>0</v>
      </c>
      <c r="FM214" s="0" t="n">
        <v>0</v>
      </c>
      <c r="FN214" s="0" t="n">
        <v>0</v>
      </c>
      <c r="FO214" s="0" t="n">
        <v>0</v>
      </c>
      <c r="FP214" s="0" t="n">
        <v>0</v>
      </c>
      <c r="FQ214" s="0" t="n">
        <v>3</v>
      </c>
      <c r="FR214" s="0" t="n">
        <v>5</v>
      </c>
      <c r="FS214" s="0" t="n">
        <v>0</v>
      </c>
      <c r="FT214" s="0" t="n">
        <v>0</v>
      </c>
      <c r="FU214" s="0" t="n">
        <v>1</v>
      </c>
      <c r="FV214" s="0" t="n">
        <v>1</v>
      </c>
      <c r="FW214" s="0" t="n">
        <v>0</v>
      </c>
      <c r="FX214" s="0" t="n">
        <v>0</v>
      </c>
      <c r="FY214" s="0" t="n">
        <v>0</v>
      </c>
      <c r="FZ214" s="0" t="n">
        <v>0</v>
      </c>
      <c r="GA214" s="0" t="n">
        <v>1</v>
      </c>
      <c r="GB214" s="0" t="n">
        <v>0</v>
      </c>
      <c r="GC214" s="0" t="n">
        <v>8</v>
      </c>
      <c r="GD214" s="0" t="n">
        <v>1</v>
      </c>
      <c r="GE214" s="0" t="n">
        <v>1</v>
      </c>
      <c r="GF214" s="0" t="n">
        <v>1</v>
      </c>
      <c r="GG214" s="0" t="n">
        <v>1</v>
      </c>
      <c r="GH214" s="0" t="n">
        <v>0</v>
      </c>
      <c r="GI214" s="0" t="n">
        <v>1</v>
      </c>
      <c r="GJ214" s="0" t="n">
        <v>0</v>
      </c>
      <c r="GK214" s="0" t="n">
        <v>9</v>
      </c>
      <c r="GL214" s="0" t="n">
        <v>0</v>
      </c>
      <c r="GM214" s="0" t="n">
        <v>0</v>
      </c>
      <c r="GN214" s="0" t="n">
        <v>0</v>
      </c>
      <c r="GO214" s="0" t="n">
        <v>3</v>
      </c>
      <c r="GP214" s="0" t="n">
        <v>0</v>
      </c>
      <c r="GQ214" s="0" t="n">
        <v>0</v>
      </c>
    </row>
    <row r="215" customFormat="false" ht="12" hidden="false" customHeight="false" outlineLevel="0" collapsed="false">
      <c r="A215" s="0" t="n">
        <v>0</v>
      </c>
      <c r="B215" s="0" t="n">
        <v>9</v>
      </c>
      <c r="C215" s="0" t="n">
        <v>2</v>
      </c>
      <c r="D215" s="0" t="n">
        <v>3</v>
      </c>
      <c r="E215" s="0" t="n">
        <v>0</v>
      </c>
      <c r="F215" s="0" t="n">
        <v>0</v>
      </c>
      <c r="G215" s="0" t="n">
        <v>0</v>
      </c>
      <c r="H215" s="0" t="n">
        <v>5</v>
      </c>
      <c r="I215" s="0" t="n">
        <v>0</v>
      </c>
      <c r="J215" s="0" t="n">
        <v>0</v>
      </c>
      <c r="K215" s="0" t="n">
        <v>0</v>
      </c>
      <c r="L215" s="0" t="n">
        <v>0</v>
      </c>
      <c r="M215" s="0" t="n">
        <v>0</v>
      </c>
      <c r="N215" s="0" t="n">
        <v>0</v>
      </c>
      <c r="O215" s="0" t="n">
        <v>0</v>
      </c>
      <c r="P215" s="0" t="n">
        <v>0</v>
      </c>
      <c r="Q215" s="0" t="n">
        <v>0</v>
      </c>
      <c r="R215" s="0" t="n">
        <v>0</v>
      </c>
      <c r="S215" s="0" t="n">
        <v>0</v>
      </c>
      <c r="T215" s="0" t="n">
        <v>0</v>
      </c>
      <c r="U215" s="0" t="n">
        <v>0</v>
      </c>
      <c r="V215" s="0" t="n">
        <v>1</v>
      </c>
      <c r="W215" s="0" t="n">
        <v>0</v>
      </c>
      <c r="X215" s="0" t="n">
        <v>0</v>
      </c>
      <c r="Y215" s="0" t="n">
        <v>0</v>
      </c>
      <c r="Z215" s="0" t="n">
        <v>0</v>
      </c>
      <c r="AA215" s="0" t="n">
        <v>0</v>
      </c>
      <c r="AB215" s="0" t="n">
        <v>0</v>
      </c>
      <c r="AC215" s="0" t="n">
        <v>0</v>
      </c>
      <c r="AD215" s="0" t="n">
        <v>0</v>
      </c>
      <c r="AE215" s="0" t="n">
        <v>0</v>
      </c>
      <c r="AF215" s="0" t="n">
        <v>0</v>
      </c>
      <c r="AG215" s="0" t="n">
        <v>0</v>
      </c>
      <c r="AH215" s="0" t="n">
        <v>4</v>
      </c>
      <c r="AI215" s="0" t="n">
        <v>0</v>
      </c>
      <c r="AJ215" s="0" t="n">
        <v>3</v>
      </c>
      <c r="AK215" s="0" t="n">
        <v>0</v>
      </c>
      <c r="AL215" s="0" t="n">
        <v>0</v>
      </c>
      <c r="AM215" s="0" t="n">
        <v>0</v>
      </c>
      <c r="AN215" s="0" t="n">
        <v>3</v>
      </c>
      <c r="AO215" s="0" t="n">
        <v>1</v>
      </c>
      <c r="AP215" s="0" t="n">
        <v>0</v>
      </c>
      <c r="AQ215" s="0" t="n">
        <v>1</v>
      </c>
      <c r="AR215" s="0" t="n">
        <v>2</v>
      </c>
      <c r="AS215" s="0" t="n">
        <v>0</v>
      </c>
      <c r="AT215" s="0" t="n">
        <v>0</v>
      </c>
      <c r="AU215" s="0" t="n">
        <v>1</v>
      </c>
      <c r="AV215" s="0" t="n">
        <v>0</v>
      </c>
      <c r="AW215" s="0" t="n">
        <v>0</v>
      </c>
      <c r="AX215" s="0" t="n">
        <v>2</v>
      </c>
      <c r="AY215" s="0" t="n">
        <v>1</v>
      </c>
      <c r="AZ215" s="0" t="n">
        <v>0</v>
      </c>
      <c r="BA215" s="0" t="n">
        <v>5</v>
      </c>
      <c r="BB215" s="0" t="n">
        <v>0</v>
      </c>
      <c r="BC215" s="0" t="n">
        <v>0</v>
      </c>
      <c r="BD215" s="0" t="n">
        <v>0</v>
      </c>
      <c r="BE215" s="0" t="n">
        <v>0</v>
      </c>
      <c r="BF215" s="0" t="n">
        <v>0</v>
      </c>
      <c r="BG215" s="0" t="n">
        <v>5</v>
      </c>
      <c r="BH215" s="0" t="n">
        <v>3</v>
      </c>
      <c r="BI215" s="0" t="n">
        <v>3</v>
      </c>
      <c r="BJ215" s="0" t="n">
        <v>0</v>
      </c>
      <c r="BK215" s="0" t="n">
        <v>5</v>
      </c>
      <c r="BL215" s="0" t="n">
        <v>0</v>
      </c>
      <c r="BM215" s="0" t="n">
        <v>0</v>
      </c>
      <c r="BN215" s="0" t="n">
        <v>1</v>
      </c>
      <c r="BO215" s="0" t="n">
        <v>2</v>
      </c>
      <c r="BP215" s="0" t="n">
        <v>2</v>
      </c>
      <c r="BQ215" s="0" t="n">
        <v>2</v>
      </c>
      <c r="BR215" s="0" t="n">
        <v>2</v>
      </c>
      <c r="BS215" s="0" t="n">
        <v>0</v>
      </c>
      <c r="BT215" s="0" t="n">
        <v>0</v>
      </c>
      <c r="BU215" s="0" t="n">
        <v>3</v>
      </c>
      <c r="BV215" s="0" t="n">
        <v>0</v>
      </c>
      <c r="BW215" s="0" t="n">
        <v>0</v>
      </c>
      <c r="BX215" s="0" t="n">
        <v>0</v>
      </c>
      <c r="BY215" s="0" t="n">
        <v>3</v>
      </c>
      <c r="BZ215" s="0" t="n">
        <v>4</v>
      </c>
      <c r="CA215" s="0" t="n">
        <v>2</v>
      </c>
      <c r="CB215" s="0" t="n">
        <v>1</v>
      </c>
      <c r="CC215" s="0" t="n">
        <v>1</v>
      </c>
      <c r="CD215" s="0" t="n">
        <v>3</v>
      </c>
      <c r="CE215" s="0" t="n">
        <v>2</v>
      </c>
      <c r="CF215" s="0" t="n">
        <v>2</v>
      </c>
      <c r="CG215" s="0" t="n">
        <v>0</v>
      </c>
      <c r="CH215" s="0" t="n">
        <v>1</v>
      </c>
      <c r="CI215" s="0" t="n">
        <v>0</v>
      </c>
      <c r="CJ215" s="0" t="n">
        <v>0</v>
      </c>
      <c r="CK215" s="0" t="n">
        <v>1</v>
      </c>
      <c r="CL215" s="0" t="n">
        <v>0</v>
      </c>
      <c r="CM215" s="0" t="n">
        <v>0</v>
      </c>
      <c r="CN215" s="0" t="n">
        <v>1</v>
      </c>
      <c r="CO215" s="0" t="n">
        <v>0</v>
      </c>
      <c r="CP215" s="0" t="n">
        <v>0</v>
      </c>
      <c r="CQ215" s="0" t="n">
        <v>1</v>
      </c>
      <c r="CR215" s="0" t="n">
        <v>3</v>
      </c>
      <c r="CS215" s="0" t="n">
        <v>1</v>
      </c>
      <c r="CT215" s="0" t="n">
        <v>0</v>
      </c>
      <c r="CU215" s="0" t="n">
        <v>1</v>
      </c>
      <c r="CV215" s="0" t="n">
        <v>0</v>
      </c>
      <c r="CW215" s="0" t="n">
        <v>0</v>
      </c>
      <c r="CX215" s="0" t="n">
        <v>0</v>
      </c>
      <c r="CY215" s="0" t="n">
        <v>1</v>
      </c>
      <c r="CZ215" s="0" t="n">
        <v>0</v>
      </c>
      <c r="DA215" s="0" t="n">
        <v>0</v>
      </c>
      <c r="DB215" s="0" t="n">
        <v>2</v>
      </c>
      <c r="DC215" s="0" t="n">
        <v>0</v>
      </c>
      <c r="DD215" s="0" t="n">
        <v>0</v>
      </c>
      <c r="DE215" s="0" t="n">
        <v>0</v>
      </c>
      <c r="DF215" s="0" t="n">
        <v>2</v>
      </c>
      <c r="DG215" s="0" t="n">
        <v>1</v>
      </c>
      <c r="DH215" s="0" t="n">
        <v>0</v>
      </c>
      <c r="DI215" s="0" t="n">
        <v>0</v>
      </c>
      <c r="DJ215" s="0" t="n">
        <v>0</v>
      </c>
      <c r="DK215" s="0" t="n">
        <v>0</v>
      </c>
      <c r="DL215" s="0" t="n">
        <v>1</v>
      </c>
      <c r="DM215" s="0" t="n">
        <v>0</v>
      </c>
      <c r="DN215" s="0" t="n">
        <v>0</v>
      </c>
      <c r="DO215" s="0" t="n">
        <v>0</v>
      </c>
      <c r="DP215" s="0" t="n">
        <v>0</v>
      </c>
      <c r="DQ215" s="0" t="n">
        <v>0</v>
      </c>
      <c r="DR215" s="0" t="n">
        <v>0</v>
      </c>
      <c r="DS215" s="0" t="n">
        <v>0</v>
      </c>
      <c r="DT215" s="0" t="n">
        <v>0</v>
      </c>
      <c r="DU215" s="0" t="n">
        <v>2</v>
      </c>
      <c r="DV215" s="0" t="n">
        <v>0</v>
      </c>
      <c r="DW215" s="0" t="n">
        <v>0</v>
      </c>
      <c r="DX215" s="0" t="n">
        <v>0</v>
      </c>
      <c r="DY215" s="0" t="n">
        <v>0</v>
      </c>
      <c r="DZ215" s="0" t="n">
        <v>0</v>
      </c>
      <c r="EA215" s="0" t="n">
        <v>0</v>
      </c>
      <c r="EB215" s="0" t="n">
        <v>0</v>
      </c>
      <c r="EC215" s="0" t="n">
        <v>0</v>
      </c>
      <c r="ED215" s="0" t="n">
        <v>0</v>
      </c>
      <c r="EE215" s="0" t="n">
        <v>0</v>
      </c>
      <c r="EF215" s="0" t="n">
        <v>2</v>
      </c>
      <c r="EG215" s="0" t="n">
        <v>1</v>
      </c>
      <c r="EH215" s="0" t="n">
        <v>0</v>
      </c>
      <c r="EI215" s="0" t="n">
        <v>0</v>
      </c>
      <c r="EJ215" s="0" t="n">
        <v>0</v>
      </c>
      <c r="EK215" s="0" t="n">
        <v>0</v>
      </c>
      <c r="EL215" s="0" t="n">
        <v>0</v>
      </c>
      <c r="EM215" s="0" t="n">
        <v>0</v>
      </c>
      <c r="EN215" s="0" t="n">
        <v>0</v>
      </c>
      <c r="EO215" s="0" t="n">
        <v>0</v>
      </c>
      <c r="EP215" s="0" t="n">
        <v>2</v>
      </c>
      <c r="EQ215" s="0" t="n">
        <v>1</v>
      </c>
      <c r="ER215" s="0" t="n">
        <v>0</v>
      </c>
      <c r="ES215" s="0" t="n">
        <v>0</v>
      </c>
      <c r="ET215" s="0" t="n">
        <v>0</v>
      </c>
      <c r="EU215" s="0" t="n">
        <v>0</v>
      </c>
      <c r="EV215" s="0" t="n">
        <v>0</v>
      </c>
      <c r="EW215" s="0" t="n">
        <v>0</v>
      </c>
      <c r="EX215" s="0" t="n">
        <v>1</v>
      </c>
      <c r="EY215" s="0" t="n">
        <v>0</v>
      </c>
      <c r="EZ215" s="0" t="n">
        <v>2</v>
      </c>
      <c r="FA215" s="0" t="n">
        <v>0</v>
      </c>
      <c r="FB215" s="0" t="n">
        <v>3</v>
      </c>
      <c r="FC215" s="0" t="n">
        <v>3</v>
      </c>
      <c r="FD215" s="0" t="n">
        <v>0</v>
      </c>
      <c r="FE215" s="0" t="n">
        <v>0</v>
      </c>
      <c r="FF215" s="0" t="n">
        <v>0</v>
      </c>
      <c r="FG215" s="0" t="n">
        <v>1</v>
      </c>
      <c r="FH215" s="0" t="n">
        <v>0</v>
      </c>
      <c r="FI215" s="0" t="n">
        <v>1</v>
      </c>
      <c r="FJ215" s="0" t="n">
        <v>0</v>
      </c>
      <c r="FK215" s="0" t="n">
        <v>2</v>
      </c>
      <c r="FL215" s="0" t="n">
        <v>3</v>
      </c>
      <c r="FM215" s="0" t="n">
        <v>0</v>
      </c>
      <c r="FN215" s="0" t="n">
        <v>0</v>
      </c>
      <c r="FO215" s="0" t="n">
        <v>0</v>
      </c>
      <c r="FP215" s="0" t="n">
        <v>0</v>
      </c>
      <c r="FQ215" s="0" t="n">
        <v>1</v>
      </c>
      <c r="FR215" s="0" t="n">
        <v>2</v>
      </c>
      <c r="FS215" s="0" t="n">
        <v>0</v>
      </c>
      <c r="FT215" s="0" t="n">
        <v>0</v>
      </c>
      <c r="FU215" s="0" t="n">
        <v>2</v>
      </c>
      <c r="FV215" s="0" t="n">
        <v>2</v>
      </c>
      <c r="FW215" s="0" t="n">
        <v>4</v>
      </c>
      <c r="FX215" s="0" t="n">
        <v>2</v>
      </c>
      <c r="FY215" s="0" t="n">
        <v>4</v>
      </c>
      <c r="FZ215" s="0" t="n">
        <v>1</v>
      </c>
      <c r="GA215" s="0" t="n">
        <v>2</v>
      </c>
      <c r="GB215" s="0" t="n">
        <v>0</v>
      </c>
      <c r="GC215" s="0" t="n">
        <v>0</v>
      </c>
      <c r="GD215" s="0" t="n">
        <v>1</v>
      </c>
      <c r="GE215" s="0" t="n">
        <v>0</v>
      </c>
      <c r="GF215" s="0" t="n">
        <v>3</v>
      </c>
      <c r="GG215" s="0" t="n">
        <v>0</v>
      </c>
      <c r="GH215" s="0" t="n">
        <v>3</v>
      </c>
      <c r="GI215" s="0" t="n">
        <v>1</v>
      </c>
      <c r="GJ215" s="0" t="n">
        <v>0</v>
      </c>
      <c r="GK215" s="0" t="n">
        <v>0</v>
      </c>
      <c r="GL215" s="0" t="n">
        <v>1</v>
      </c>
      <c r="GM215" s="0" t="n">
        <v>0</v>
      </c>
      <c r="GN215" s="0" t="n">
        <v>0</v>
      </c>
      <c r="GO215" s="0" t="n">
        <v>3</v>
      </c>
      <c r="GP215" s="0" t="n">
        <v>0</v>
      </c>
      <c r="GQ215" s="0" t="n">
        <v>0</v>
      </c>
    </row>
    <row r="216" customFormat="false" ht="12" hidden="false" customHeight="false" outlineLevel="0" collapsed="false">
      <c r="A216" s="0" t="n">
        <v>5</v>
      </c>
      <c r="B216" s="0" t="n">
        <v>5</v>
      </c>
      <c r="C216" s="0" t="n">
        <v>0</v>
      </c>
      <c r="D216" s="0" t="n">
        <v>1</v>
      </c>
      <c r="E216" s="0" t="n">
        <v>5</v>
      </c>
      <c r="F216" s="0" t="n">
        <v>0</v>
      </c>
      <c r="G216" s="0" t="n">
        <v>0</v>
      </c>
      <c r="H216" s="0" t="n">
        <v>0</v>
      </c>
      <c r="I216" s="0" t="n">
        <v>5</v>
      </c>
      <c r="J216" s="0" t="n">
        <v>0</v>
      </c>
      <c r="K216" s="0" t="n">
        <v>0</v>
      </c>
      <c r="L216" s="0" t="n">
        <v>0</v>
      </c>
      <c r="M216" s="0" t="n">
        <v>0</v>
      </c>
      <c r="N216" s="0" t="n">
        <v>0</v>
      </c>
      <c r="O216" s="0" t="n">
        <v>0</v>
      </c>
      <c r="P216" s="0" t="n">
        <v>1</v>
      </c>
      <c r="Q216" s="0" t="n">
        <v>0</v>
      </c>
      <c r="R216" s="0" t="n">
        <v>0</v>
      </c>
      <c r="S216" s="0" t="n">
        <v>1</v>
      </c>
      <c r="T216" s="0" t="n">
        <v>0</v>
      </c>
      <c r="U216" s="0" t="n">
        <v>0</v>
      </c>
      <c r="V216" s="0" t="n">
        <v>0</v>
      </c>
      <c r="W216" s="0" t="n">
        <v>0</v>
      </c>
      <c r="X216" s="0" t="n">
        <v>0</v>
      </c>
      <c r="Y216" s="0" t="n">
        <v>0</v>
      </c>
      <c r="Z216" s="0" t="n">
        <v>0</v>
      </c>
      <c r="AA216" s="0" t="n">
        <v>0</v>
      </c>
      <c r="AB216" s="0" t="n">
        <v>0</v>
      </c>
      <c r="AC216" s="0" t="n">
        <v>0</v>
      </c>
      <c r="AD216" s="0" t="n">
        <v>0</v>
      </c>
      <c r="AE216" s="0" t="n">
        <v>0</v>
      </c>
      <c r="AF216" s="0" t="n">
        <v>0</v>
      </c>
      <c r="AG216" s="0" t="n">
        <v>0</v>
      </c>
      <c r="AH216" s="0" t="n">
        <v>0</v>
      </c>
      <c r="AI216" s="0" t="n">
        <v>0</v>
      </c>
      <c r="AJ216" s="0" t="n">
        <v>0</v>
      </c>
      <c r="AK216" s="0" t="n">
        <v>0</v>
      </c>
      <c r="AL216" s="0" t="n">
        <v>0</v>
      </c>
      <c r="AM216" s="0" t="n">
        <v>3</v>
      </c>
      <c r="AN216" s="0" t="n">
        <v>3</v>
      </c>
      <c r="AO216" s="0" t="n">
        <v>1</v>
      </c>
      <c r="AP216" s="0" t="n">
        <v>0</v>
      </c>
      <c r="AQ216" s="0" t="n">
        <v>0</v>
      </c>
      <c r="AR216" s="0" t="n">
        <v>0</v>
      </c>
      <c r="AS216" s="0" t="n">
        <v>0</v>
      </c>
      <c r="AT216" s="0" t="n">
        <v>0</v>
      </c>
      <c r="AU216" s="0" t="n">
        <v>0</v>
      </c>
      <c r="AV216" s="0" t="n">
        <v>0</v>
      </c>
      <c r="AW216" s="0" t="n">
        <v>0</v>
      </c>
      <c r="AX216" s="0" t="n">
        <v>0</v>
      </c>
      <c r="AY216" s="0" t="n">
        <v>0</v>
      </c>
      <c r="AZ216" s="0" t="n">
        <v>0</v>
      </c>
      <c r="BA216" s="0" t="n">
        <v>0</v>
      </c>
      <c r="BB216" s="0" t="n">
        <v>0</v>
      </c>
      <c r="BC216" s="0" t="n">
        <v>0</v>
      </c>
      <c r="BD216" s="0" t="n">
        <v>0</v>
      </c>
      <c r="BE216" s="0" t="n">
        <v>0</v>
      </c>
      <c r="BF216" s="0" t="n">
        <v>0</v>
      </c>
      <c r="BG216" s="0" t="n">
        <v>0</v>
      </c>
      <c r="BH216" s="0" t="n">
        <v>0</v>
      </c>
      <c r="BI216" s="0" t="n">
        <v>1</v>
      </c>
      <c r="BJ216" s="0" t="n">
        <v>0</v>
      </c>
      <c r="BK216" s="0" t="n">
        <v>0</v>
      </c>
      <c r="BL216" s="0" t="n">
        <v>0</v>
      </c>
      <c r="BM216" s="0" t="n">
        <v>0</v>
      </c>
      <c r="BN216" s="0" t="n">
        <v>0</v>
      </c>
      <c r="BO216" s="0" t="n">
        <v>2</v>
      </c>
      <c r="BP216" s="0" t="n">
        <v>1</v>
      </c>
      <c r="BQ216" s="0" t="n">
        <v>0</v>
      </c>
      <c r="BR216" s="0" t="n">
        <v>1</v>
      </c>
      <c r="BS216" s="0" t="n">
        <v>0</v>
      </c>
      <c r="BT216" s="0" t="n">
        <v>0</v>
      </c>
      <c r="BU216" s="0" t="n">
        <v>0</v>
      </c>
      <c r="BV216" s="0" t="n">
        <v>0</v>
      </c>
      <c r="BW216" s="0" t="n">
        <v>0</v>
      </c>
      <c r="BX216" s="0" t="n">
        <v>3</v>
      </c>
      <c r="BY216" s="0" t="n">
        <v>0</v>
      </c>
      <c r="BZ216" s="0" t="n">
        <v>0</v>
      </c>
      <c r="CA216" s="0" t="n">
        <v>0</v>
      </c>
      <c r="CB216" s="0" t="n">
        <v>0</v>
      </c>
      <c r="CC216" s="0" t="n">
        <v>0</v>
      </c>
      <c r="CD216" s="0" t="n">
        <v>0</v>
      </c>
      <c r="CE216" s="0" t="n">
        <v>3</v>
      </c>
      <c r="CF216" s="0" t="n">
        <v>6</v>
      </c>
      <c r="CG216" s="0" t="n">
        <v>4</v>
      </c>
      <c r="CH216" s="0" t="n">
        <v>0</v>
      </c>
      <c r="CI216" s="0" t="n">
        <v>0</v>
      </c>
      <c r="CJ216" s="0" t="n">
        <v>2</v>
      </c>
      <c r="CK216" s="0" t="n">
        <v>0</v>
      </c>
      <c r="CL216" s="0" t="n">
        <v>0</v>
      </c>
      <c r="CM216" s="0" t="n">
        <v>0</v>
      </c>
      <c r="CN216" s="0" t="n">
        <v>0</v>
      </c>
      <c r="CO216" s="0" t="n">
        <v>0</v>
      </c>
      <c r="CP216" s="0" t="n">
        <v>3</v>
      </c>
      <c r="CQ216" s="0" t="n">
        <v>4</v>
      </c>
      <c r="CR216" s="0" t="n">
        <v>0</v>
      </c>
      <c r="CS216" s="0" t="n">
        <v>0</v>
      </c>
      <c r="CT216" s="0" t="n">
        <v>0</v>
      </c>
      <c r="CU216" s="0" t="n">
        <v>4</v>
      </c>
      <c r="CV216" s="0" t="n">
        <v>0</v>
      </c>
      <c r="CW216" s="0" t="n">
        <v>0</v>
      </c>
      <c r="CX216" s="0" t="n">
        <v>0</v>
      </c>
      <c r="CY216" s="0" t="n">
        <v>2</v>
      </c>
      <c r="CZ216" s="0" t="n">
        <v>0</v>
      </c>
      <c r="DA216" s="0" t="n">
        <v>0</v>
      </c>
      <c r="DB216" s="0" t="n">
        <v>2</v>
      </c>
      <c r="DC216" s="0" t="n">
        <v>0</v>
      </c>
      <c r="DD216" s="0" t="n">
        <v>0</v>
      </c>
      <c r="DE216" s="0" t="n">
        <v>0</v>
      </c>
      <c r="DF216" s="0" t="n">
        <v>0</v>
      </c>
      <c r="DG216" s="0" t="n">
        <v>0</v>
      </c>
      <c r="DH216" s="0" t="n">
        <v>0</v>
      </c>
      <c r="DI216" s="0" t="n">
        <v>0</v>
      </c>
      <c r="DJ216" s="0" t="n">
        <v>0</v>
      </c>
      <c r="DK216" s="0" t="n">
        <v>0</v>
      </c>
      <c r="DL216" s="0" t="n">
        <v>2</v>
      </c>
      <c r="DM216" s="0" t="n">
        <v>0</v>
      </c>
      <c r="DN216" s="0" t="n">
        <v>0</v>
      </c>
      <c r="DO216" s="0" t="n">
        <v>0</v>
      </c>
      <c r="DP216" s="0" t="n">
        <v>0</v>
      </c>
      <c r="DQ216" s="0" t="n">
        <v>0</v>
      </c>
      <c r="DR216" s="0" t="n">
        <v>0</v>
      </c>
      <c r="DS216" s="0" t="n">
        <v>0</v>
      </c>
      <c r="DT216" s="0" t="n">
        <v>0</v>
      </c>
      <c r="DU216" s="0" t="n">
        <v>0</v>
      </c>
      <c r="DV216" s="0" t="n">
        <v>0</v>
      </c>
      <c r="DW216" s="0" t="n">
        <v>0</v>
      </c>
      <c r="DX216" s="0" t="n">
        <v>0</v>
      </c>
      <c r="DY216" s="0" t="n">
        <v>0</v>
      </c>
      <c r="DZ216" s="0" t="n">
        <v>0</v>
      </c>
      <c r="EA216" s="0" t="n">
        <v>0</v>
      </c>
      <c r="EB216" s="0" t="n">
        <v>0</v>
      </c>
      <c r="EC216" s="0" t="n">
        <v>0</v>
      </c>
      <c r="ED216" s="0" t="n">
        <v>0</v>
      </c>
      <c r="EE216" s="0" t="n">
        <v>0</v>
      </c>
      <c r="EF216" s="0" t="n">
        <v>0</v>
      </c>
      <c r="EG216" s="0" t="n">
        <v>0</v>
      </c>
      <c r="EH216" s="0" t="n">
        <v>2</v>
      </c>
      <c r="EI216" s="0" t="n">
        <v>0</v>
      </c>
      <c r="EJ216" s="0" t="n">
        <v>0</v>
      </c>
      <c r="EK216" s="0" t="n">
        <v>1</v>
      </c>
      <c r="EL216" s="0" t="n">
        <v>0</v>
      </c>
      <c r="EM216" s="0" t="n">
        <v>0</v>
      </c>
      <c r="EN216" s="0" t="n">
        <v>0</v>
      </c>
      <c r="EO216" s="0" t="n">
        <v>0</v>
      </c>
      <c r="EP216" s="0" t="n">
        <v>0</v>
      </c>
      <c r="EQ216" s="0" t="n">
        <v>0</v>
      </c>
      <c r="ER216" s="0" t="n">
        <v>0</v>
      </c>
      <c r="ES216" s="0" t="n">
        <v>0</v>
      </c>
      <c r="ET216" s="0" t="n">
        <v>0</v>
      </c>
      <c r="EU216" s="0" t="n">
        <v>0</v>
      </c>
      <c r="EV216" s="0" t="n">
        <v>0</v>
      </c>
      <c r="EW216" s="0" t="n">
        <v>1</v>
      </c>
      <c r="EX216" s="0" t="n">
        <v>0</v>
      </c>
      <c r="EY216" s="0" t="n">
        <v>0</v>
      </c>
      <c r="EZ216" s="0" t="n">
        <v>0</v>
      </c>
      <c r="FA216" s="0" t="n">
        <v>0</v>
      </c>
      <c r="FB216" s="0" t="n">
        <v>0</v>
      </c>
      <c r="FC216" s="0" t="n">
        <v>0</v>
      </c>
      <c r="FD216" s="0" t="n">
        <v>0</v>
      </c>
      <c r="FE216" s="0" t="n">
        <v>0</v>
      </c>
      <c r="FF216" s="0" t="n">
        <v>0</v>
      </c>
      <c r="FG216" s="0" t="n">
        <v>0</v>
      </c>
      <c r="FH216" s="0" t="n">
        <v>0</v>
      </c>
      <c r="FI216" s="0" t="n">
        <v>0</v>
      </c>
      <c r="FJ216" s="0" t="n">
        <v>1</v>
      </c>
      <c r="FK216" s="0" t="n">
        <v>0</v>
      </c>
      <c r="FL216" s="0" t="n">
        <v>0</v>
      </c>
      <c r="FM216" s="0" t="n">
        <v>0</v>
      </c>
      <c r="FN216" s="0" t="n">
        <v>0</v>
      </c>
      <c r="FO216" s="0" t="n">
        <v>2</v>
      </c>
      <c r="FP216" s="0" t="n">
        <v>0</v>
      </c>
      <c r="FQ216" s="0" t="n">
        <v>0</v>
      </c>
      <c r="FR216" s="0" t="n">
        <v>0</v>
      </c>
      <c r="FS216" s="0" t="n">
        <v>0</v>
      </c>
      <c r="FT216" s="0" t="n">
        <v>0</v>
      </c>
      <c r="FU216" s="0" t="n">
        <v>0</v>
      </c>
      <c r="FV216" s="0" t="n">
        <v>2</v>
      </c>
      <c r="FW216" s="0" t="n">
        <v>1</v>
      </c>
      <c r="FX216" s="0" t="n">
        <v>0</v>
      </c>
      <c r="FY216" s="0" t="n">
        <v>1</v>
      </c>
      <c r="FZ216" s="0" t="n">
        <v>8</v>
      </c>
      <c r="GA216" s="0" t="n">
        <v>0</v>
      </c>
      <c r="GB216" s="0" t="n">
        <v>0</v>
      </c>
      <c r="GC216" s="0" t="n">
        <v>0</v>
      </c>
      <c r="GD216" s="0" t="n">
        <v>0</v>
      </c>
      <c r="GE216" s="0" t="n">
        <v>0</v>
      </c>
      <c r="GF216" s="0" t="n">
        <v>3</v>
      </c>
      <c r="GG216" s="0" t="n">
        <v>0</v>
      </c>
      <c r="GH216" s="0" t="n">
        <v>0</v>
      </c>
      <c r="GI216" s="0" t="n">
        <v>0</v>
      </c>
      <c r="GJ216" s="0" t="n">
        <v>0</v>
      </c>
      <c r="GK216" s="0" t="n">
        <v>0</v>
      </c>
      <c r="GL216" s="0" t="n">
        <v>8</v>
      </c>
      <c r="GM216" s="0" t="n">
        <v>0</v>
      </c>
      <c r="GN216" s="0" t="n">
        <v>1</v>
      </c>
      <c r="GO216" s="0" t="n">
        <v>0</v>
      </c>
      <c r="GP216" s="0" t="n">
        <v>0</v>
      </c>
      <c r="GQ216" s="0" t="n">
        <v>0</v>
      </c>
    </row>
    <row r="217" customFormat="false" ht="12" hidden="false" customHeight="false" outlineLevel="0" collapsed="false">
      <c r="A217" s="0" t="n">
        <v>0</v>
      </c>
      <c r="B217" s="0" t="n">
        <v>0</v>
      </c>
      <c r="C217" s="0" t="n">
        <v>0</v>
      </c>
      <c r="D217" s="0" t="n">
        <v>0</v>
      </c>
      <c r="E217" s="0" t="n">
        <v>0</v>
      </c>
      <c r="F217" s="0" t="n">
        <v>2</v>
      </c>
      <c r="G217" s="0" t="n">
        <v>2</v>
      </c>
      <c r="H217" s="0" t="n">
        <v>0</v>
      </c>
      <c r="I217" s="0" t="n">
        <v>0</v>
      </c>
      <c r="J217" s="0" t="n">
        <v>0</v>
      </c>
      <c r="K217" s="0" t="n">
        <v>1</v>
      </c>
      <c r="L217" s="0" t="n">
        <v>0</v>
      </c>
      <c r="M217" s="0" t="n">
        <v>0</v>
      </c>
      <c r="N217" s="0" t="n">
        <v>0</v>
      </c>
      <c r="O217" s="0" t="n">
        <v>1</v>
      </c>
      <c r="P217" s="0" t="n">
        <v>0</v>
      </c>
      <c r="Q217" s="0" t="n">
        <v>0</v>
      </c>
      <c r="R217" s="0" t="n">
        <v>0</v>
      </c>
      <c r="S217" s="0" t="n">
        <v>0</v>
      </c>
      <c r="T217" s="0" t="n">
        <v>0</v>
      </c>
      <c r="U217" s="0" t="n">
        <v>0</v>
      </c>
      <c r="V217" s="0" t="n">
        <v>0</v>
      </c>
      <c r="W217" s="0" t="n">
        <v>7</v>
      </c>
      <c r="X217" s="0" t="n">
        <v>0</v>
      </c>
      <c r="Y217" s="0" t="n">
        <v>0</v>
      </c>
      <c r="Z217" s="0" t="n">
        <v>0</v>
      </c>
      <c r="AA217" s="0" t="n">
        <v>0</v>
      </c>
      <c r="AB217" s="0" t="n">
        <v>0</v>
      </c>
      <c r="AC217" s="0" t="n">
        <v>0</v>
      </c>
      <c r="AD217" s="0" t="n">
        <v>0</v>
      </c>
      <c r="AE217" s="0" t="n">
        <v>0</v>
      </c>
      <c r="AF217" s="0" t="n">
        <v>0</v>
      </c>
      <c r="AG217" s="0" t="n">
        <v>0</v>
      </c>
      <c r="AH217" s="0" t="n">
        <v>0</v>
      </c>
      <c r="AI217" s="0" t="n">
        <v>0</v>
      </c>
      <c r="AJ217" s="0" t="n">
        <v>1</v>
      </c>
      <c r="AK217" s="0" t="n">
        <v>0</v>
      </c>
      <c r="AL217" s="0" t="n">
        <v>0</v>
      </c>
      <c r="AM217" s="0" t="n">
        <v>0</v>
      </c>
      <c r="AN217" s="0" t="n">
        <v>3</v>
      </c>
      <c r="AO217" s="0" t="n">
        <v>1</v>
      </c>
      <c r="AP217" s="0" t="n">
        <v>0</v>
      </c>
      <c r="AQ217" s="0" t="n">
        <v>0</v>
      </c>
      <c r="AR217" s="0" t="n">
        <v>0</v>
      </c>
      <c r="AS217" s="0" t="n">
        <v>5</v>
      </c>
      <c r="AT217" s="0" t="n">
        <v>0</v>
      </c>
      <c r="AU217" s="0" t="n">
        <v>1</v>
      </c>
      <c r="AV217" s="0" t="n">
        <v>0</v>
      </c>
      <c r="AW217" s="0" t="n">
        <v>0</v>
      </c>
      <c r="AX217" s="0" t="n">
        <v>1</v>
      </c>
      <c r="AY217" s="0" t="n">
        <v>0</v>
      </c>
      <c r="AZ217" s="0" t="n">
        <v>2</v>
      </c>
      <c r="BA217" s="0" t="n">
        <v>0</v>
      </c>
      <c r="BB217" s="0" t="n">
        <v>0</v>
      </c>
      <c r="BC217" s="0" t="n">
        <v>0</v>
      </c>
      <c r="BD217" s="0" t="n">
        <v>0</v>
      </c>
      <c r="BE217" s="0" t="n">
        <v>0</v>
      </c>
      <c r="BF217" s="0" t="n">
        <v>0</v>
      </c>
      <c r="BG217" s="0" t="n">
        <v>0</v>
      </c>
      <c r="BH217" s="0" t="n">
        <v>0</v>
      </c>
      <c r="BI217" s="0" t="n">
        <v>0</v>
      </c>
      <c r="BJ217" s="0" t="n">
        <v>0</v>
      </c>
      <c r="BK217" s="0" t="n">
        <v>1</v>
      </c>
      <c r="BL217" s="0" t="n">
        <v>0</v>
      </c>
      <c r="BM217" s="0" t="n">
        <v>1</v>
      </c>
      <c r="BN217" s="0" t="n">
        <v>1</v>
      </c>
      <c r="BO217" s="0" t="n">
        <v>2</v>
      </c>
      <c r="BP217" s="0" t="n">
        <v>1</v>
      </c>
      <c r="BQ217" s="0" t="n">
        <v>1</v>
      </c>
      <c r="BR217" s="0" t="n">
        <v>1</v>
      </c>
      <c r="BS217" s="0" t="n">
        <v>0</v>
      </c>
      <c r="BT217" s="0" t="n">
        <v>0</v>
      </c>
      <c r="BU217" s="0" t="n">
        <v>0</v>
      </c>
      <c r="BV217" s="0" t="n">
        <v>1</v>
      </c>
      <c r="BW217" s="0" t="n">
        <v>0</v>
      </c>
      <c r="BX217" s="0" t="n">
        <v>0</v>
      </c>
      <c r="BY217" s="0" t="n">
        <v>1</v>
      </c>
      <c r="BZ217" s="0" t="n">
        <v>1</v>
      </c>
      <c r="CA217" s="0" t="n">
        <v>0</v>
      </c>
      <c r="CB217" s="0" t="n">
        <v>0</v>
      </c>
      <c r="CC217" s="0" t="n">
        <v>0</v>
      </c>
      <c r="CD217" s="0" t="n">
        <v>1</v>
      </c>
      <c r="CE217" s="0" t="n">
        <v>1</v>
      </c>
      <c r="CF217" s="0" t="n">
        <v>0</v>
      </c>
      <c r="CG217" s="0" t="n">
        <v>0</v>
      </c>
      <c r="CH217" s="0" t="n">
        <v>0</v>
      </c>
      <c r="CI217" s="0" t="n">
        <v>1</v>
      </c>
      <c r="CJ217" s="0" t="n">
        <v>0</v>
      </c>
      <c r="CK217" s="0" t="n">
        <v>0</v>
      </c>
      <c r="CL217" s="0" t="n">
        <v>1</v>
      </c>
      <c r="CM217" s="0" t="n">
        <v>0</v>
      </c>
      <c r="CN217" s="0" t="n">
        <v>0</v>
      </c>
      <c r="CO217" s="0" t="n">
        <v>2</v>
      </c>
      <c r="CP217" s="0" t="n">
        <v>1</v>
      </c>
      <c r="CQ217" s="0" t="n">
        <v>1</v>
      </c>
      <c r="CR217" s="0" t="n">
        <v>1</v>
      </c>
      <c r="CS217" s="0" t="n">
        <v>3</v>
      </c>
      <c r="CT217" s="0" t="n">
        <v>3</v>
      </c>
      <c r="CU217" s="0" t="n">
        <v>1</v>
      </c>
      <c r="CV217" s="0" t="n">
        <v>0</v>
      </c>
      <c r="CW217" s="0" t="n">
        <v>1</v>
      </c>
      <c r="CX217" s="0" t="n">
        <v>1</v>
      </c>
      <c r="CY217" s="0" t="n">
        <v>1</v>
      </c>
      <c r="CZ217" s="0" t="n">
        <v>0</v>
      </c>
      <c r="DA217" s="0" t="n">
        <v>3</v>
      </c>
      <c r="DB217" s="0" t="n">
        <v>1</v>
      </c>
      <c r="DC217" s="0" t="n">
        <v>0</v>
      </c>
      <c r="DD217" s="0" t="n">
        <v>0</v>
      </c>
      <c r="DE217" s="0" t="n">
        <v>0</v>
      </c>
      <c r="DF217" s="0" t="n">
        <v>0</v>
      </c>
      <c r="DG217" s="0" t="n">
        <v>0</v>
      </c>
      <c r="DH217" s="0" t="n">
        <v>0</v>
      </c>
      <c r="DI217" s="0" t="n">
        <v>0</v>
      </c>
      <c r="DJ217" s="0" t="n">
        <v>1</v>
      </c>
      <c r="DK217" s="0" t="n">
        <v>0</v>
      </c>
      <c r="DL217" s="0" t="n">
        <v>0</v>
      </c>
      <c r="DM217" s="0" t="n">
        <v>0</v>
      </c>
      <c r="DN217" s="0" t="n">
        <v>0</v>
      </c>
      <c r="DO217" s="0" t="n">
        <v>0</v>
      </c>
      <c r="DP217" s="0" t="n">
        <v>0</v>
      </c>
      <c r="DQ217" s="0" t="n">
        <v>0</v>
      </c>
      <c r="DR217" s="0" t="n">
        <v>0</v>
      </c>
      <c r="DS217" s="0" t="n">
        <v>0</v>
      </c>
      <c r="DT217" s="0" t="n">
        <v>0</v>
      </c>
      <c r="DU217" s="0" t="n">
        <v>0</v>
      </c>
      <c r="DV217" s="0" t="n">
        <v>0</v>
      </c>
      <c r="DW217" s="0" t="n">
        <v>2</v>
      </c>
      <c r="DX217" s="0" t="n">
        <v>0</v>
      </c>
      <c r="DY217" s="0" t="n">
        <v>0</v>
      </c>
      <c r="DZ217" s="0" t="n">
        <v>0</v>
      </c>
      <c r="EA217" s="0" t="n">
        <v>0</v>
      </c>
      <c r="EB217" s="0" t="n">
        <v>1</v>
      </c>
      <c r="EC217" s="0" t="n">
        <v>0</v>
      </c>
      <c r="ED217" s="0" t="n">
        <v>2</v>
      </c>
      <c r="EE217" s="0" t="n">
        <v>6</v>
      </c>
      <c r="EF217" s="0" t="n">
        <v>0</v>
      </c>
      <c r="EG217" s="0" t="n">
        <v>0</v>
      </c>
      <c r="EH217" s="0" t="n">
        <v>0</v>
      </c>
      <c r="EI217" s="0" t="n">
        <v>6</v>
      </c>
      <c r="EJ217" s="0" t="n">
        <v>0</v>
      </c>
      <c r="EK217" s="0" t="n">
        <v>0</v>
      </c>
      <c r="EL217" s="0" t="n">
        <v>0</v>
      </c>
      <c r="EM217" s="0" t="n">
        <v>0</v>
      </c>
      <c r="EN217" s="0" t="n">
        <v>0</v>
      </c>
      <c r="EO217" s="0" t="n">
        <v>4</v>
      </c>
      <c r="EP217" s="0" t="n">
        <v>0</v>
      </c>
      <c r="EQ217" s="0" t="n">
        <v>0</v>
      </c>
      <c r="ER217" s="0" t="n">
        <v>0</v>
      </c>
      <c r="ES217" s="0" t="n">
        <v>0</v>
      </c>
      <c r="ET217" s="0" t="n">
        <v>0</v>
      </c>
      <c r="EU217" s="0" t="n">
        <v>0</v>
      </c>
      <c r="EV217" s="0" t="n">
        <v>1</v>
      </c>
      <c r="EW217" s="0" t="n">
        <v>0</v>
      </c>
      <c r="EX217" s="0" t="n">
        <v>1</v>
      </c>
      <c r="EY217" s="0" t="n">
        <v>0</v>
      </c>
      <c r="EZ217" s="0" t="n">
        <v>0</v>
      </c>
      <c r="FA217" s="0" t="n">
        <v>0</v>
      </c>
      <c r="FB217" s="0" t="n">
        <v>0</v>
      </c>
      <c r="FC217" s="0" t="n">
        <v>0</v>
      </c>
      <c r="FD217" s="0" t="n">
        <v>6</v>
      </c>
      <c r="FE217" s="0" t="n">
        <v>1</v>
      </c>
      <c r="FF217" s="0" t="n">
        <v>0</v>
      </c>
      <c r="FG217" s="0" t="n">
        <v>0</v>
      </c>
      <c r="FH217" s="0" t="n">
        <v>1</v>
      </c>
      <c r="FI217" s="0" t="n">
        <v>2</v>
      </c>
      <c r="FJ217" s="0" t="n">
        <v>0</v>
      </c>
      <c r="FK217" s="0" t="n">
        <v>0</v>
      </c>
      <c r="FL217" s="0" t="n">
        <v>5</v>
      </c>
      <c r="FM217" s="0" t="n">
        <v>0</v>
      </c>
      <c r="FN217" s="0" t="n">
        <v>0</v>
      </c>
      <c r="FO217" s="0" t="n">
        <v>0</v>
      </c>
      <c r="FP217" s="0" t="n">
        <v>0</v>
      </c>
      <c r="FQ217" s="0" t="n">
        <v>0</v>
      </c>
      <c r="FR217" s="0" t="n">
        <v>4</v>
      </c>
      <c r="FS217" s="0" t="n">
        <v>2</v>
      </c>
      <c r="FT217" s="0" t="n">
        <v>0</v>
      </c>
      <c r="FU217" s="0" t="n">
        <v>0</v>
      </c>
      <c r="FV217" s="0" t="n">
        <v>2</v>
      </c>
      <c r="FW217" s="0" t="n">
        <v>2</v>
      </c>
      <c r="FX217" s="0" t="n">
        <v>0</v>
      </c>
      <c r="FY217" s="0" t="n">
        <v>2</v>
      </c>
      <c r="FZ217" s="0" t="n">
        <v>0</v>
      </c>
      <c r="GA217" s="0" t="n">
        <v>1</v>
      </c>
      <c r="GB217" s="0" t="n">
        <v>0</v>
      </c>
      <c r="GC217" s="0" t="n">
        <v>2</v>
      </c>
      <c r="GD217" s="0" t="n">
        <v>0</v>
      </c>
      <c r="GE217" s="0" t="n">
        <v>0</v>
      </c>
      <c r="GF217" s="0" t="n">
        <v>1</v>
      </c>
      <c r="GG217" s="0" t="n">
        <v>1</v>
      </c>
      <c r="GH217" s="0" t="n">
        <v>2</v>
      </c>
      <c r="GI217" s="0" t="n">
        <v>0</v>
      </c>
      <c r="GJ217" s="0" t="n">
        <v>0</v>
      </c>
      <c r="GK217" s="0" t="n">
        <v>0</v>
      </c>
      <c r="GL217" s="0" t="n">
        <v>1</v>
      </c>
      <c r="GM217" s="0" t="n">
        <v>0</v>
      </c>
      <c r="GN217" s="0" t="n">
        <v>0</v>
      </c>
      <c r="GO217" s="0" t="n">
        <v>0</v>
      </c>
      <c r="GP217" s="0" t="n">
        <v>1</v>
      </c>
      <c r="GQ217" s="0" t="n">
        <v>0</v>
      </c>
    </row>
    <row r="218" customFormat="false" ht="12" hidden="false" customHeight="false" outlineLevel="0" collapsed="false">
      <c r="A218" s="0" t="n">
        <v>9</v>
      </c>
      <c r="B218" s="0" t="n">
        <v>9</v>
      </c>
      <c r="C218" s="0" t="n">
        <v>8</v>
      </c>
      <c r="D218" s="0" t="n">
        <v>0</v>
      </c>
      <c r="E218" s="0" t="n">
        <v>1</v>
      </c>
      <c r="F218" s="0" t="n">
        <v>1</v>
      </c>
      <c r="G218" s="0" t="n">
        <v>4</v>
      </c>
      <c r="H218" s="0" t="n">
        <v>9</v>
      </c>
      <c r="I218" s="0" t="n">
        <v>3</v>
      </c>
      <c r="J218" s="0" t="n">
        <v>0</v>
      </c>
      <c r="K218" s="0" t="n">
        <v>1</v>
      </c>
      <c r="L218" s="0" t="n">
        <v>2</v>
      </c>
      <c r="M218" s="0" t="n">
        <v>0</v>
      </c>
      <c r="N218" s="0" t="n">
        <v>1</v>
      </c>
      <c r="O218" s="0" t="n">
        <v>5</v>
      </c>
      <c r="P218" s="0" t="n">
        <v>0</v>
      </c>
      <c r="Q218" s="0" t="n">
        <v>0</v>
      </c>
      <c r="R218" s="0" t="n">
        <v>1</v>
      </c>
      <c r="S218" s="0" t="n">
        <v>0</v>
      </c>
      <c r="T218" s="0" t="n">
        <v>0</v>
      </c>
      <c r="U218" s="0" t="n">
        <v>9</v>
      </c>
      <c r="V218" s="0" t="n">
        <v>1</v>
      </c>
      <c r="W218" s="0" t="n">
        <v>3</v>
      </c>
      <c r="X218" s="0" t="n">
        <v>0</v>
      </c>
      <c r="Y218" s="0" t="n">
        <v>0</v>
      </c>
      <c r="Z218" s="0" t="n">
        <v>2</v>
      </c>
      <c r="AA218" s="0" t="n">
        <v>2</v>
      </c>
      <c r="AB218" s="0" t="n">
        <v>0</v>
      </c>
      <c r="AC218" s="0" t="n">
        <v>6</v>
      </c>
      <c r="AD218" s="0" t="n">
        <v>0</v>
      </c>
      <c r="AE218" s="0" t="n">
        <v>0</v>
      </c>
      <c r="AF218" s="0" t="n">
        <v>4</v>
      </c>
      <c r="AG218" s="0" t="n">
        <v>1</v>
      </c>
      <c r="AH218" s="0" t="n">
        <v>3</v>
      </c>
      <c r="AI218" s="0" t="n">
        <v>0</v>
      </c>
      <c r="AJ218" s="0" t="n">
        <v>1</v>
      </c>
      <c r="AK218" s="0" t="n">
        <v>4</v>
      </c>
      <c r="AL218" s="0" t="n">
        <v>0</v>
      </c>
      <c r="AM218" s="0" t="n">
        <v>3</v>
      </c>
      <c r="AN218" s="0" t="n">
        <v>2</v>
      </c>
      <c r="AO218" s="0" t="n">
        <v>3</v>
      </c>
      <c r="AP218" s="0" t="n">
        <v>0</v>
      </c>
      <c r="AQ218" s="0" t="n">
        <v>1</v>
      </c>
      <c r="AR218" s="0" t="n">
        <v>8</v>
      </c>
      <c r="AS218" s="0" t="n">
        <v>1</v>
      </c>
      <c r="AT218" s="0" t="n">
        <v>0</v>
      </c>
      <c r="AU218" s="0" t="n">
        <v>0</v>
      </c>
      <c r="AV218" s="0" t="n">
        <v>0</v>
      </c>
      <c r="AW218" s="0" t="n">
        <v>0</v>
      </c>
      <c r="AX218" s="0" t="n">
        <v>1</v>
      </c>
      <c r="AY218" s="0" t="n">
        <v>2</v>
      </c>
      <c r="AZ218" s="0" t="n">
        <v>2</v>
      </c>
      <c r="BA218" s="0" t="n">
        <v>5</v>
      </c>
      <c r="BB218" s="0" t="n">
        <v>4</v>
      </c>
      <c r="BC218" s="0" t="n">
        <v>1</v>
      </c>
      <c r="BD218" s="0" t="n">
        <v>6</v>
      </c>
      <c r="BE218" s="0" t="n">
        <v>3</v>
      </c>
      <c r="BF218" s="0" t="n">
        <v>1</v>
      </c>
      <c r="BG218" s="0" t="n">
        <v>0</v>
      </c>
      <c r="BH218" s="0" t="n">
        <v>3</v>
      </c>
      <c r="BI218" s="0" t="n">
        <v>4</v>
      </c>
      <c r="BJ218" s="0" t="n">
        <v>4</v>
      </c>
      <c r="BK218" s="0" t="n">
        <v>5</v>
      </c>
      <c r="BL218" s="0" t="n">
        <v>6</v>
      </c>
      <c r="BM218" s="0" t="n">
        <v>1</v>
      </c>
      <c r="BN218" s="0" t="n">
        <v>3</v>
      </c>
      <c r="BO218" s="0" t="n">
        <v>0</v>
      </c>
      <c r="BP218" s="0" t="n">
        <v>2</v>
      </c>
      <c r="BQ218" s="0" t="n">
        <v>7</v>
      </c>
      <c r="BR218" s="0" t="n">
        <v>6</v>
      </c>
      <c r="BS218" s="0" t="n">
        <v>0</v>
      </c>
      <c r="BT218" s="0" t="n">
        <v>0</v>
      </c>
      <c r="BU218" s="0" t="n">
        <v>2</v>
      </c>
      <c r="BV218" s="0" t="n">
        <v>1</v>
      </c>
      <c r="BW218" s="0" t="n">
        <v>1</v>
      </c>
      <c r="BX218" s="0" t="n">
        <v>9</v>
      </c>
      <c r="BY218" s="0" t="n">
        <v>6</v>
      </c>
      <c r="BZ218" s="0" t="n">
        <v>2</v>
      </c>
      <c r="CA218" s="0" t="n">
        <v>2</v>
      </c>
      <c r="CB218" s="0" t="n">
        <v>1</v>
      </c>
      <c r="CC218" s="0" t="n">
        <v>2</v>
      </c>
      <c r="CD218" s="0" t="n">
        <v>0</v>
      </c>
      <c r="CE218" s="0" t="n">
        <v>4</v>
      </c>
      <c r="CF218" s="0" t="n">
        <v>5</v>
      </c>
      <c r="CG218" s="0" t="n">
        <v>0</v>
      </c>
      <c r="CH218" s="0" t="n">
        <v>3</v>
      </c>
      <c r="CI218" s="0" t="n">
        <v>1</v>
      </c>
      <c r="CJ218" s="0" t="n">
        <v>1</v>
      </c>
      <c r="CK218" s="0" t="n">
        <v>1</v>
      </c>
      <c r="CL218" s="0" t="n">
        <v>0</v>
      </c>
      <c r="CM218" s="0" t="n">
        <v>1</v>
      </c>
      <c r="CN218" s="0" t="n">
        <v>2</v>
      </c>
      <c r="CO218" s="0" t="n">
        <v>2</v>
      </c>
      <c r="CP218" s="0" t="n">
        <v>4</v>
      </c>
      <c r="CQ218" s="0" t="n">
        <v>1</v>
      </c>
      <c r="CR218" s="0" t="n">
        <v>1</v>
      </c>
      <c r="CS218" s="0" t="n">
        <v>2</v>
      </c>
      <c r="CT218" s="0" t="n">
        <v>2</v>
      </c>
      <c r="CU218" s="0" t="n">
        <v>4</v>
      </c>
      <c r="CV218" s="0" t="n">
        <v>1</v>
      </c>
      <c r="CW218" s="0" t="n">
        <v>1</v>
      </c>
      <c r="CX218" s="0" t="n">
        <v>7</v>
      </c>
      <c r="CY218" s="0" t="n">
        <v>7</v>
      </c>
      <c r="CZ218" s="0" t="n">
        <v>1</v>
      </c>
      <c r="DA218" s="0" t="n">
        <v>2</v>
      </c>
      <c r="DB218" s="0" t="n">
        <v>4</v>
      </c>
      <c r="DC218" s="0" t="n">
        <v>0</v>
      </c>
      <c r="DD218" s="0" t="n">
        <v>0</v>
      </c>
      <c r="DE218" s="0" t="n">
        <v>1</v>
      </c>
      <c r="DF218" s="0" t="n">
        <v>3</v>
      </c>
      <c r="DG218" s="0" t="n">
        <v>1</v>
      </c>
      <c r="DH218" s="0" t="n">
        <v>1</v>
      </c>
      <c r="DI218" s="0" t="n">
        <v>0</v>
      </c>
      <c r="DJ218" s="0" t="n">
        <v>3</v>
      </c>
      <c r="DK218" s="0" t="n">
        <v>0</v>
      </c>
      <c r="DL218" s="0" t="n">
        <v>0</v>
      </c>
      <c r="DM218" s="0" t="n">
        <v>0</v>
      </c>
      <c r="DN218" s="0" t="n">
        <v>0</v>
      </c>
      <c r="DO218" s="0" t="n">
        <v>1</v>
      </c>
      <c r="DP218" s="0" t="n">
        <v>4</v>
      </c>
      <c r="DQ218" s="0" t="n">
        <v>0</v>
      </c>
      <c r="DR218" s="0" t="n">
        <v>1</v>
      </c>
      <c r="DS218" s="0" t="n">
        <v>0</v>
      </c>
      <c r="DT218" s="0" t="n">
        <v>1</v>
      </c>
      <c r="DU218" s="0" t="n">
        <v>2</v>
      </c>
      <c r="DV218" s="0" t="n">
        <v>3</v>
      </c>
      <c r="DW218" s="0" t="n">
        <v>1</v>
      </c>
      <c r="DX218" s="0" t="n">
        <v>5</v>
      </c>
      <c r="DY218" s="0" t="n">
        <v>0</v>
      </c>
      <c r="DZ218" s="0" t="n">
        <v>0</v>
      </c>
      <c r="EA218" s="0" t="n">
        <v>1</v>
      </c>
      <c r="EB218" s="0" t="n">
        <v>0</v>
      </c>
      <c r="EC218" s="0" t="n">
        <v>0</v>
      </c>
      <c r="ED218" s="0" t="n">
        <v>0</v>
      </c>
      <c r="EE218" s="0" t="n">
        <v>0</v>
      </c>
      <c r="EF218" s="0" t="n">
        <v>7</v>
      </c>
      <c r="EG218" s="0" t="n">
        <v>2</v>
      </c>
      <c r="EH218" s="0" t="n">
        <v>0</v>
      </c>
      <c r="EI218" s="0" t="n">
        <v>1</v>
      </c>
      <c r="EJ218" s="0" t="n">
        <v>2</v>
      </c>
      <c r="EK218" s="0" t="n">
        <v>0</v>
      </c>
      <c r="EL218" s="0" t="n">
        <v>1</v>
      </c>
      <c r="EM218" s="0" t="n">
        <v>0</v>
      </c>
      <c r="EN218" s="0" t="n">
        <v>0</v>
      </c>
      <c r="EO218" s="0" t="n">
        <v>0</v>
      </c>
      <c r="EP218" s="0" t="n">
        <v>4</v>
      </c>
      <c r="EQ218" s="0" t="n">
        <v>3</v>
      </c>
      <c r="ER218" s="0" t="n">
        <v>1</v>
      </c>
      <c r="ES218" s="0" t="n">
        <v>0</v>
      </c>
      <c r="ET218" s="0" t="n">
        <v>1</v>
      </c>
      <c r="EU218" s="0" t="n">
        <v>0</v>
      </c>
      <c r="EV218" s="0" t="n">
        <v>0</v>
      </c>
      <c r="EW218" s="0" t="n">
        <v>0</v>
      </c>
      <c r="EX218" s="0" t="n">
        <v>1</v>
      </c>
      <c r="EY218" s="0" t="n">
        <v>0</v>
      </c>
      <c r="EZ218" s="0" t="n">
        <v>0</v>
      </c>
      <c r="FA218" s="0" t="n">
        <v>2</v>
      </c>
      <c r="FB218" s="0" t="n">
        <v>9</v>
      </c>
      <c r="FC218" s="0" t="n">
        <v>0</v>
      </c>
      <c r="FD218" s="0" t="n">
        <v>2</v>
      </c>
      <c r="FE218" s="0" t="n">
        <v>0</v>
      </c>
      <c r="FF218" s="0" t="n">
        <v>0</v>
      </c>
      <c r="FG218" s="0" t="n">
        <v>0</v>
      </c>
      <c r="FH218" s="0" t="n">
        <v>5</v>
      </c>
      <c r="FI218" s="0" t="n">
        <v>5</v>
      </c>
      <c r="FJ218" s="0" t="n">
        <v>0</v>
      </c>
      <c r="FK218" s="0" t="n">
        <v>3</v>
      </c>
      <c r="FL218" s="0" t="n">
        <v>2</v>
      </c>
      <c r="FM218" s="0" t="n">
        <v>3</v>
      </c>
      <c r="FN218" s="0" t="n">
        <v>1</v>
      </c>
      <c r="FO218" s="0" t="n">
        <v>1</v>
      </c>
      <c r="FP218" s="0" t="n">
        <v>0</v>
      </c>
      <c r="FQ218" s="0" t="n">
        <v>6</v>
      </c>
      <c r="FR218" s="0" t="n">
        <v>6</v>
      </c>
      <c r="FS218" s="0" t="n">
        <v>3</v>
      </c>
      <c r="FT218" s="0" t="n">
        <v>1</v>
      </c>
      <c r="FU218" s="0" t="n">
        <v>2</v>
      </c>
      <c r="FV218" s="0" t="n">
        <v>4</v>
      </c>
      <c r="FW218" s="0" t="n">
        <v>7</v>
      </c>
      <c r="FX218" s="0" t="n">
        <v>4</v>
      </c>
      <c r="FY218" s="0" t="n">
        <v>1</v>
      </c>
      <c r="FZ218" s="0" t="n">
        <v>2</v>
      </c>
      <c r="GA218" s="0" t="n">
        <v>9</v>
      </c>
      <c r="GB218" s="0" t="n">
        <v>2</v>
      </c>
      <c r="GC218" s="0" t="n">
        <v>2</v>
      </c>
      <c r="GD218" s="0" t="n">
        <v>1</v>
      </c>
      <c r="GE218" s="0" t="n">
        <v>0</v>
      </c>
      <c r="GF218" s="0" t="n">
        <v>2</v>
      </c>
      <c r="GG218" s="0" t="n">
        <v>1</v>
      </c>
      <c r="GH218" s="0" t="n">
        <v>8</v>
      </c>
      <c r="GI218" s="0" t="n">
        <v>1</v>
      </c>
      <c r="GJ218" s="0" t="n">
        <v>1</v>
      </c>
      <c r="GK218" s="0" t="n">
        <v>3</v>
      </c>
      <c r="GL218" s="0" t="n">
        <v>2</v>
      </c>
      <c r="GM218" s="0" t="n">
        <v>8</v>
      </c>
      <c r="GN218" s="0" t="n">
        <v>2</v>
      </c>
      <c r="GO218" s="0" t="n">
        <v>2</v>
      </c>
      <c r="GP218" s="0" t="n">
        <v>1</v>
      </c>
      <c r="GQ218" s="0" t="n">
        <v>1</v>
      </c>
    </row>
    <row r="219" customFormat="false" ht="12" hidden="false" customHeight="false" outlineLevel="0" collapsed="false">
      <c r="A219" s="0" t="n">
        <v>5</v>
      </c>
      <c r="B219" s="0" t="n">
        <v>0</v>
      </c>
      <c r="C219" s="0" t="n">
        <v>0</v>
      </c>
      <c r="D219" s="0" t="n">
        <v>0</v>
      </c>
      <c r="E219" s="0" t="n">
        <v>2</v>
      </c>
      <c r="F219" s="0" t="n">
        <v>0</v>
      </c>
      <c r="G219" s="0" t="n">
        <v>5</v>
      </c>
      <c r="H219" s="0" t="n">
        <v>0</v>
      </c>
      <c r="I219" s="0" t="n">
        <v>0</v>
      </c>
      <c r="J219" s="0" t="n">
        <v>0</v>
      </c>
      <c r="K219" s="0" t="n">
        <v>0</v>
      </c>
      <c r="L219" s="0" t="n">
        <v>2</v>
      </c>
      <c r="M219" s="0" t="n">
        <v>0</v>
      </c>
      <c r="N219" s="0" t="n">
        <v>2</v>
      </c>
      <c r="O219" s="0" t="n">
        <v>1</v>
      </c>
      <c r="P219" s="0" t="n">
        <v>0</v>
      </c>
      <c r="Q219" s="0" t="n">
        <v>0</v>
      </c>
      <c r="R219" s="0" t="n">
        <v>1</v>
      </c>
      <c r="S219" s="0" t="n">
        <v>0</v>
      </c>
      <c r="T219" s="0" t="n">
        <v>0</v>
      </c>
      <c r="U219" s="0" t="n">
        <v>0</v>
      </c>
      <c r="V219" s="0" t="n">
        <v>1</v>
      </c>
      <c r="W219" s="0" t="n">
        <v>3</v>
      </c>
      <c r="X219" s="0" t="n">
        <v>0</v>
      </c>
      <c r="Y219" s="0" t="n">
        <v>0</v>
      </c>
      <c r="Z219" s="0" t="n">
        <v>1</v>
      </c>
      <c r="AA219" s="0" t="n">
        <v>1</v>
      </c>
      <c r="AB219" s="0" t="n">
        <v>0</v>
      </c>
      <c r="AC219" s="0" t="n">
        <v>6</v>
      </c>
      <c r="AD219" s="0" t="n">
        <v>0</v>
      </c>
      <c r="AE219" s="0" t="n">
        <v>0</v>
      </c>
      <c r="AF219" s="0" t="n">
        <v>0</v>
      </c>
      <c r="AG219" s="0" t="n">
        <v>0</v>
      </c>
      <c r="AH219" s="0" t="n">
        <v>0</v>
      </c>
      <c r="AI219" s="0" t="n">
        <v>0</v>
      </c>
      <c r="AJ219" s="0" t="n">
        <v>5</v>
      </c>
      <c r="AK219" s="0" t="n">
        <v>1</v>
      </c>
      <c r="AL219" s="0" t="n">
        <v>2</v>
      </c>
      <c r="AM219" s="0" t="n">
        <v>5</v>
      </c>
      <c r="AN219" s="0" t="n">
        <v>1</v>
      </c>
      <c r="AO219" s="0" t="n">
        <v>6</v>
      </c>
      <c r="AP219" s="0" t="n">
        <v>1</v>
      </c>
      <c r="AQ219" s="0" t="n">
        <v>1</v>
      </c>
      <c r="AR219" s="0" t="n">
        <v>0</v>
      </c>
      <c r="AS219" s="0" t="n">
        <v>1</v>
      </c>
      <c r="AT219" s="0" t="n">
        <v>0</v>
      </c>
      <c r="AU219" s="0" t="n">
        <v>1</v>
      </c>
      <c r="AV219" s="0" t="n">
        <v>0</v>
      </c>
      <c r="AW219" s="0" t="n">
        <v>1</v>
      </c>
      <c r="AX219" s="0" t="n">
        <v>1</v>
      </c>
      <c r="AY219" s="0" t="n">
        <v>5</v>
      </c>
      <c r="AZ219" s="0" t="n">
        <v>1</v>
      </c>
      <c r="BA219" s="0" t="n">
        <v>5</v>
      </c>
      <c r="BB219" s="0" t="n">
        <v>3</v>
      </c>
      <c r="BC219" s="0" t="n">
        <v>0</v>
      </c>
      <c r="BD219" s="0" t="n">
        <v>3</v>
      </c>
      <c r="BE219" s="0" t="n">
        <v>1</v>
      </c>
      <c r="BF219" s="0" t="n">
        <v>1</v>
      </c>
      <c r="BG219" s="0" t="n">
        <v>5</v>
      </c>
      <c r="BH219" s="0" t="n">
        <v>0</v>
      </c>
      <c r="BI219" s="0" t="n">
        <v>7</v>
      </c>
      <c r="BJ219" s="0" t="n">
        <v>5</v>
      </c>
      <c r="BK219" s="0" t="n">
        <v>8</v>
      </c>
      <c r="BL219" s="0" t="n">
        <v>3</v>
      </c>
      <c r="BM219" s="0" t="n">
        <v>3</v>
      </c>
      <c r="BN219" s="0" t="n">
        <v>1</v>
      </c>
      <c r="BO219" s="0" t="n">
        <v>0</v>
      </c>
      <c r="BP219" s="0" t="n">
        <v>0</v>
      </c>
      <c r="BQ219" s="0" t="n">
        <v>2</v>
      </c>
      <c r="BR219" s="0" t="n">
        <v>1</v>
      </c>
      <c r="BS219" s="0" t="n">
        <v>1</v>
      </c>
      <c r="BT219" s="0" t="n">
        <v>0</v>
      </c>
      <c r="BU219" s="0" t="n">
        <v>0</v>
      </c>
      <c r="BV219" s="0" t="n">
        <v>1</v>
      </c>
      <c r="BW219" s="0" t="n">
        <v>0</v>
      </c>
      <c r="BX219" s="0" t="n">
        <v>6</v>
      </c>
      <c r="BY219" s="0" t="n">
        <v>3</v>
      </c>
      <c r="BZ219" s="0" t="n">
        <v>0</v>
      </c>
      <c r="CA219" s="0" t="n">
        <v>2</v>
      </c>
      <c r="CB219" s="0" t="n">
        <v>1</v>
      </c>
      <c r="CC219" s="0" t="n">
        <v>1</v>
      </c>
      <c r="CD219" s="0" t="n">
        <v>3</v>
      </c>
      <c r="CE219" s="0" t="n">
        <v>1</v>
      </c>
      <c r="CF219" s="0" t="n">
        <v>5</v>
      </c>
      <c r="CG219" s="0" t="n">
        <v>1</v>
      </c>
      <c r="CH219" s="0" t="n">
        <v>6</v>
      </c>
      <c r="CI219" s="0" t="n">
        <v>0</v>
      </c>
      <c r="CJ219" s="0" t="n">
        <v>2</v>
      </c>
      <c r="CK219" s="0" t="n">
        <v>1</v>
      </c>
      <c r="CL219" s="0" t="n">
        <v>0</v>
      </c>
      <c r="CM219" s="0" t="n">
        <v>1</v>
      </c>
      <c r="CN219" s="0" t="n">
        <v>1</v>
      </c>
      <c r="CO219" s="0" t="n">
        <v>1</v>
      </c>
      <c r="CP219" s="0" t="n">
        <v>4</v>
      </c>
      <c r="CQ219" s="0" t="n">
        <v>1</v>
      </c>
      <c r="CR219" s="0" t="n">
        <v>1</v>
      </c>
      <c r="CS219" s="0" t="n">
        <v>2</v>
      </c>
      <c r="CT219" s="0" t="n">
        <v>2</v>
      </c>
      <c r="CU219" s="0" t="n">
        <v>2</v>
      </c>
      <c r="CV219" s="0" t="n">
        <v>3</v>
      </c>
      <c r="CW219" s="0" t="n">
        <v>0</v>
      </c>
      <c r="CX219" s="0" t="n">
        <v>1</v>
      </c>
      <c r="CY219" s="0" t="n">
        <v>5</v>
      </c>
      <c r="CZ219" s="0" t="n">
        <v>0</v>
      </c>
      <c r="DA219" s="0" t="n">
        <v>2</v>
      </c>
      <c r="DB219" s="0" t="n">
        <v>2</v>
      </c>
      <c r="DC219" s="0" t="n">
        <v>0</v>
      </c>
      <c r="DD219" s="0" t="n">
        <v>0</v>
      </c>
      <c r="DE219" s="0" t="n">
        <v>0</v>
      </c>
      <c r="DF219" s="0" t="n">
        <v>1</v>
      </c>
      <c r="DG219" s="0" t="n">
        <v>0</v>
      </c>
      <c r="DH219" s="0" t="n">
        <v>0</v>
      </c>
      <c r="DI219" s="0" t="n">
        <v>1</v>
      </c>
      <c r="DJ219" s="0" t="n">
        <v>0</v>
      </c>
      <c r="DK219" s="0" t="n">
        <v>0</v>
      </c>
      <c r="DL219" s="0" t="n">
        <v>2</v>
      </c>
      <c r="DM219" s="0" t="n">
        <v>0</v>
      </c>
      <c r="DN219" s="0" t="n">
        <v>0</v>
      </c>
      <c r="DO219" s="0" t="n">
        <v>0</v>
      </c>
      <c r="DP219" s="0" t="n">
        <v>4</v>
      </c>
      <c r="DQ219" s="0" t="n">
        <v>0</v>
      </c>
      <c r="DR219" s="0" t="n">
        <v>3</v>
      </c>
      <c r="DS219" s="0" t="n">
        <v>1</v>
      </c>
      <c r="DT219" s="0" t="n">
        <v>2</v>
      </c>
      <c r="DU219" s="0" t="n">
        <v>2</v>
      </c>
      <c r="DV219" s="0" t="n">
        <v>0</v>
      </c>
      <c r="DW219" s="0" t="n">
        <v>1</v>
      </c>
      <c r="DX219" s="0" t="n">
        <v>9</v>
      </c>
      <c r="DY219" s="0" t="n">
        <v>0</v>
      </c>
      <c r="DZ219" s="0" t="n">
        <v>0</v>
      </c>
      <c r="EA219" s="0" t="n">
        <v>1</v>
      </c>
      <c r="EB219" s="0" t="n">
        <v>0</v>
      </c>
      <c r="EC219" s="0" t="n">
        <v>0</v>
      </c>
      <c r="ED219" s="0" t="n">
        <v>0</v>
      </c>
      <c r="EE219" s="0" t="n">
        <v>0</v>
      </c>
      <c r="EF219" s="0" t="n">
        <v>1</v>
      </c>
      <c r="EG219" s="0" t="n">
        <v>0</v>
      </c>
      <c r="EH219" s="0" t="n">
        <v>0</v>
      </c>
      <c r="EI219" s="0" t="n">
        <v>1</v>
      </c>
      <c r="EJ219" s="0" t="n">
        <v>0</v>
      </c>
      <c r="EK219" s="0" t="n">
        <v>0</v>
      </c>
      <c r="EL219" s="0" t="n">
        <v>1</v>
      </c>
      <c r="EM219" s="0" t="n">
        <v>0</v>
      </c>
      <c r="EN219" s="0" t="n">
        <v>0</v>
      </c>
      <c r="EO219" s="0" t="n">
        <v>0</v>
      </c>
      <c r="EP219" s="0" t="n">
        <v>1</v>
      </c>
      <c r="EQ219" s="0" t="n">
        <v>1</v>
      </c>
      <c r="ER219" s="0" t="n">
        <v>0</v>
      </c>
      <c r="ES219" s="0" t="n">
        <v>0</v>
      </c>
      <c r="ET219" s="0" t="n">
        <v>0</v>
      </c>
      <c r="EU219" s="0" t="n">
        <v>0</v>
      </c>
      <c r="EV219" s="0" t="n">
        <v>0</v>
      </c>
      <c r="EW219" s="0" t="n">
        <v>0</v>
      </c>
      <c r="EX219" s="0" t="n">
        <v>1</v>
      </c>
      <c r="EY219" s="0" t="n">
        <v>1</v>
      </c>
      <c r="EZ219" s="0" t="n">
        <v>0</v>
      </c>
      <c r="FA219" s="0" t="n">
        <v>3</v>
      </c>
      <c r="FB219" s="0" t="n">
        <v>8</v>
      </c>
      <c r="FC219" s="0" t="n">
        <v>0</v>
      </c>
      <c r="FD219" s="0" t="n">
        <v>4</v>
      </c>
      <c r="FE219" s="0" t="n">
        <v>0</v>
      </c>
      <c r="FF219" s="0" t="n">
        <v>0</v>
      </c>
      <c r="FG219" s="0" t="n">
        <v>0</v>
      </c>
      <c r="FH219" s="0" t="n">
        <v>4</v>
      </c>
      <c r="FI219" s="0" t="n">
        <v>3</v>
      </c>
      <c r="FJ219" s="0" t="n">
        <v>2</v>
      </c>
      <c r="FK219" s="0" t="n">
        <v>2</v>
      </c>
      <c r="FL219" s="0" t="n">
        <v>4</v>
      </c>
      <c r="FM219" s="0" t="n">
        <v>2</v>
      </c>
      <c r="FN219" s="0" t="n">
        <v>0</v>
      </c>
      <c r="FO219" s="0" t="n">
        <v>0</v>
      </c>
      <c r="FP219" s="0" t="n">
        <v>0</v>
      </c>
      <c r="FQ219" s="0" t="n">
        <v>8</v>
      </c>
      <c r="FR219" s="0" t="n">
        <v>7</v>
      </c>
      <c r="FS219" s="0" t="n">
        <v>4</v>
      </c>
      <c r="FT219" s="0" t="n">
        <v>1</v>
      </c>
      <c r="FU219" s="0" t="n">
        <v>2</v>
      </c>
      <c r="FV219" s="0" t="n">
        <v>2</v>
      </c>
      <c r="FW219" s="0" t="n">
        <v>0</v>
      </c>
      <c r="FX219" s="0" t="n">
        <v>1</v>
      </c>
      <c r="FY219" s="0" t="n">
        <v>2</v>
      </c>
      <c r="FZ219" s="0" t="n">
        <v>7</v>
      </c>
      <c r="GA219" s="0" t="n">
        <v>2</v>
      </c>
      <c r="GB219" s="0" t="n">
        <v>0</v>
      </c>
      <c r="GC219" s="0" t="n">
        <v>3</v>
      </c>
      <c r="GD219" s="0" t="n">
        <v>0</v>
      </c>
      <c r="GE219" s="0" t="n">
        <v>0</v>
      </c>
      <c r="GF219" s="0" t="n">
        <v>2</v>
      </c>
      <c r="GG219" s="0" t="n">
        <v>1</v>
      </c>
      <c r="GH219" s="0" t="n">
        <v>5</v>
      </c>
      <c r="GI219" s="0" t="n">
        <v>5</v>
      </c>
      <c r="GJ219" s="0" t="n">
        <v>1</v>
      </c>
      <c r="GK219" s="0" t="n">
        <v>2</v>
      </c>
      <c r="GL219" s="0" t="n">
        <v>4</v>
      </c>
      <c r="GM219" s="0" t="n">
        <v>1</v>
      </c>
      <c r="GN219" s="0" t="n">
        <v>6</v>
      </c>
      <c r="GO219" s="0" t="n">
        <v>2</v>
      </c>
      <c r="GP219" s="0" t="n">
        <v>0</v>
      </c>
      <c r="GQ219" s="0" t="n">
        <v>1</v>
      </c>
    </row>
    <row r="220" customFormat="false" ht="12" hidden="false" customHeight="false" outlineLevel="0" collapsed="false">
      <c r="A220" s="0" t="n">
        <v>5</v>
      </c>
      <c r="B220" s="0" t="n">
        <v>0</v>
      </c>
      <c r="C220" s="0" t="n">
        <v>1</v>
      </c>
      <c r="D220" s="0" t="n">
        <v>0</v>
      </c>
      <c r="E220" s="0" t="n">
        <v>0</v>
      </c>
      <c r="F220" s="0" t="n">
        <v>5</v>
      </c>
      <c r="G220" s="0" t="n">
        <v>1</v>
      </c>
      <c r="H220" s="0" t="n">
        <v>0</v>
      </c>
      <c r="I220" s="0" t="n">
        <v>1</v>
      </c>
      <c r="J220" s="0" t="n">
        <v>0</v>
      </c>
      <c r="K220" s="0" t="n">
        <v>1</v>
      </c>
      <c r="L220" s="0" t="n">
        <v>0</v>
      </c>
      <c r="M220" s="0" t="n">
        <v>0</v>
      </c>
      <c r="N220" s="0" t="n">
        <v>1</v>
      </c>
      <c r="O220" s="0" t="n">
        <v>0</v>
      </c>
      <c r="P220" s="0" t="n">
        <v>0</v>
      </c>
      <c r="Q220" s="0" t="n">
        <v>0</v>
      </c>
      <c r="R220" s="0" t="n">
        <v>3</v>
      </c>
      <c r="S220" s="0" t="n">
        <v>4</v>
      </c>
      <c r="T220" s="0" t="n">
        <v>0</v>
      </c>
      <c r="U220" s="0" t="n">
        <v>0</v>
      </c>
      <c r="V220" s="0" t="n">
        <v>1</v>
      </c>
      <c r="W220" s="0" t="n">
        <v>0</v>
      </c>
      <c r="X220" s="0" t="n">
        <v>0</v>
      </c>
      <c r="Y220" s="0" t="n">
        <v>0</v>
      </c>
      <c r="Z220" s="0" t="n">
        <v>0</v>
      </c>
      <c r="AA220" s="0" t="n">
        <v>0</v>
      </c>
      <c r="AB220" s="0" t="n">
        <v>0</v>
      </c>
      <c r="AC220" s="0" t="n">
        <v>0</v>
      </c>
      <c r="AD220" s="0" t="n">
        <v>0</v>
      </c>
      <c r="AE220" s="0" t="n">
        <v>0</v>
      </c>
      <c r="AF220" s="0" t="n">
        <v>0</v>
      </c>
      <c r="AG220" s="0" t="n">
        <v>0</v>
      </c>
      <c r="AH220" s="0" t="n">
        <v>0</v>
      </c>
      <c r="AI220" s="0" t="n">
        <v>0</v>
      </c>
      <c r="AJ220" s="0" t="n">
        <v>3</v>
      </c>
      <c r="AK220" s="0" t="n">
        <v>1</v>
      </c>
      <c r="AL220" s="0" t="n">
        <v>1</v>
      </c>
      <c r="AM220" s="0" t="n">
        <v>1</v>
      </c>
      <c r="AN220" s="0" t="n">
        <v>2</v>
      </c>
      <c r="AO220" s="0" t="n">
        <v>3</v>
      </c>
      <c r="AP220" s="0" t="n">
        <v>1</v>
      </c>
      <c r="AQ220" s="0" t="n">
        <v>1</v>
      </c>
      <c r="AR220" s="0" t="n">
        <v>0</v>
      </c>
      <c r="AS220" s="0" t="n">
        <v>1</v>
      </c>
      <c r="AT220" s="0" t="n">
        <v>0</v>
      </c>
      <c r="AU220" s="0" t="n">
        <v>1</v>
      </c>
      <c r="AV220" s="0" t="n">
        <v>0</v>
      </c>
      <c r="AW220" s="0" t="n">
        <v>0</v>
      </c>
      <c r="AX220" s="0" t="n">
        <v>1</v>
      </c>
      <c r="AY220" s="0" t="n">
        <v>2</v>
      </c>
      <c r="AZ220" s="0" t="n">
        <v>2</v>
      </c>
      <c r="BA220" s="0" t="n">
        <v>0</v>
      </c>
      <c r="BB220" s="0" t="n">
        <v>0</v>
      </c>
      <c r="BC220" s="0" t="n">
        <v>0</v>
      </c>
      <c r="BD220" s="0" t="n">
        <v>0</v>
      </c>
      <c r="BE220" s="0" t="n">
        <v>0</v>
      </c>
      <c r="BF220" s="0" t="n">
        <v>1</v>
      </c>
      <c r="BG220" s="0" t="n">
        <v>0</v>
      </c>
      <c r="BH220" s="0" t="n">
        <v>3</v>
      </c>
      <c r="BI220" s="0" t="n">
        <v>1</v>
      </c>
      <c r="BJ220" s="0" t="n">
        <v>0</v>
      </c>
      <c r="BK220" s="0" t="n">
        <v>1</v>
      </c>
      <c r="BL220" s="0" t="n">
        <v>0</v>
      </c>
      <c r="BM220" s="0" t="n">
        <v>1</v>
      </c>
      <c r="BN220" s="0" t="n">
        <v>2</v>
      </c>
      <c r="BO220" s="0" t="n">
        <v>0</v>
      </c>
      <c r="BP220" s="0" t="n">
        <v>0</v>
      </c>
      <c r="BQ220" s="0" t="n">
        <v>0</v>
      </c>
      <c r="BR220" s="0" t="n">
        <v>1</v>
      </c>
      <c r="BS220" s="0" t="n">
        <v>0</v>
      </c>
      <c r="BT220" s="0" t="n">
        <v>0</v>
      </c>
      <c r="BU220" s="0" t="n">
        <v>1</v>
      </c>
      <c r="BV220" s="0" t="n">
        <v>0</v>
      </c>
      <c r="BW220" s="0" t="n">
        <v>0</v>
      </c>
      <c r="BX220" s="0" t="n">
        <v>1</v>
      </c>
      <c r="BY220" s="0" t="n">
        <v>1</v>
      </c>
      <c r="BZ220" s="0" t="n">
        <v>3</v>
      </c>
      <c r="CA220" s="0" t="n">
        <v>2</v>
      </c>
      <c r="CB220" s="0" t="n">
        <v>0</v>
      </c>
      <c r="CC220" s="0" t="n">
        <v>1</v>
      </c>
      <c r="CD220" s="0" t="n">
        <v>0</v>
      </c>
      <c r="CE220" s="0" t="n">
        <v>1</v>
      </c>
      <c r="CF220" s="0" t="n">
        <v>0</v>
      </c>
      <c r="CG220" s="0" t="n">
        <v>0</v>
      </c>
      <c r="CH220" s="0" t="n">
        <v>3</v>
      </c>
      <c r="CI220" s="0" t="n">
        <v>0</v>
      </c>
      <c r="CJ220" s="0" t="n">
        <v>0</v>
      </c>
      <c r="CK220" s="0" t="n">
        <v>0</v>
      </c>
      <c r="CL220" s="0" t="n">
        <v>1</v>
      </c>
      <c r="CM220" s="0" t="n">
        <v>1</v>
      </c>
      <c r="CN220" s="0" t="n">
        <v>0</v>
      </c>
      <c r="CO220" s="0" t="n">
        <v>0</v>
      </c>
      <c r="CP220" s="0" t="n">
        <v>1</v>
      </c>
      <c r="CQ220" s="0" t="n">
        <v>1</v>
      </c>
      <c r="CR220" s="0" t="n">
        <v>2</v>
      </c>
      <c r="CS220" s="0" t="n">
        <v>2</v>
      </c>
      <c r="CT220" s="0" t="n">
        <v>1</v>
      </c>
      <c r="CU220" s="0" t="n">
        <v>0</v>
      </c>
      <c r="CV220" s="0" t="n">
        <v>1</v>
      </c>
      <c r="CW220" s="0" t="n">
        <v>0</v>
      </c>
      <c r="CX220" s="0" t="n">
        <v>0</v>
      </c>
      <c r="CY220" s="0" t="n">
        <v>2</v>
      </c>
      <c r="CZ220" s="0" t="n">
        <v>1</v>
      </c>
      <c r="DA220" s="0" t="n">
        <v>5</v>
      </c>
      <c r="DB220" s="0" t="n">
        <v>0</v>
      </c>
      <c r="DC220" s="0" t="n">
        <v>0</v>
      </c>
      <c r="DD220" s="0" t="n">
        <v>1</v>
      </c>
      <c r="DE220" s="0" t="n">
        <v>0</v>
      </c>
      <c r="DF220" s="0" t="n">
        <v>1</v>
      </c>
      <c r="DG220" s="0" t="n">
        <v>1</v>
      </c>
      <c r="DH220" s="0" t="n">
        <v>0</v>
      </c>
      <c r="DI220" s="0" t="n">
        <v>0</v>
      </c>
      <c r="DJ220" s="0" t="n">
        <v>0</v>
      </c>
      <c r="DK220" s="0" t="n">
        <v>0</v>
      </c>
      <c r="DL220" s="0" t="n">
        <v>0</v>
      </c>
      <c r="DM220" s="0" t="n">
        <v>0</v>
      </c>
      <c r="DN220" s="0" t="n">
        <v>0</v>
      </c>
      <c r="DO220" s="0" t="n">
        <v>0</v>
      </c>
      <c r="DP220" s="0" t="n">
        <v>0</v>
      </c>
      <c r="DQ220" s="0" t="n">
        <v>0</v>
      </c>
      <c r="DR220" s="0" t="n">
        <v>0</v>
      </c>
      <c r="DS220" s="0" t="n">
        <v>2</v>
      </c>
      <c r="DT220" s="0" t="n">
        <v>0</v>
      </c>
      <c r="DU220" s="0" t="n">
        <v>0</v>
      </c>
      <c r="DV220" s="0" t="n">
        <v>0</v>
      </c>
      <c r="DW220" s="0" t="n">
        <v>3</v>
      </c>
      <c r="DX220" s="0" t="n">
        <v>5</v>
      </c>
      <c r="DY220" s="0" t="n">
        <v>0</v>
      </c>
      <c r="DZ220" s="0" t="n">
        <v>0</v>
      </c>
      <c r="EA220" s="0" t="n">
        <v>4</v>
      </c>
      <c r="EB220" s="0" t="n">
        <v>0</v>
      </c>
      <c r="EC220" s="0" t="n">
        <v>0</v>
      </c>
      <c r="ED220" s="0" t="n">
        <v>0</v>
      </c>
      <c r="EE220" s="0" t="n">
        <v>0</v>
      </c>
      <c r="EF220" s="0" t="n">
        <v>1</v>
      </c>
      <c r="EG220" s="0" t="n">
        <v>0</v>
      </c>
      <c r="EH220" s="0" t="n">
        <v>0</v>
      </c>
      <c r="EI220" s="0" t="n">
        <v>3</v>
      </c>
      <c r="EJ220" s="0" t="n">
        <v>0</v>
      </c>
      <c r="EK220" s="0" t="n">
        <v>0</v>
      </c>
      <c r="EL220" s="0" t="n">
        <v>3</v>
      </c>
      <c r="EM220" s="0" t="n">
        <v>0</v>
      </c>
      <c r="EN220" s="0" t="n">
        <v>0</v>
      </c>
      <c r="EO220" s="0" t="n">
        <v>0</v>
      </c>
      <c r="EP220" s="0" t="n">
        <v>0</v>
      </c>
      <c r="EQ220" s="0" t="n">
        <v>6</v>
      </c>
      <c r="ER220" s="0" t="n">
        <v>1</v>
      </c>
      <c r="ES220" s="0" t="n">
        <v>0</v>
      </c>
      <c r="ET220" s="0" t="n">
        <v>0</v>
      </c>
      <c r="EU220" s="0" t="n">
        <v>0</v>
      </c>
      <c r="EV220" s="0" t="n">
        <v>3</v>
      </c>
      <c r="EW220" s="0" t="n">
        <v>2</v>
      </c>
      <c r="EX220" s="0" t="n">
        <v>1</v>
      </c>
      <c r="EY220" s="0" t="n">
        <v>1</v>
      </c>
      <c r="EZ220" s="0" t="n">
        <v>5</v>
      </c>
      <c r="FA220" s="0" t="n">
        <v>0</v>
      </c>
      <c r="FB220" s="0" t="n">
        <v>0</v>
      </c>
      <c r="FC220" s="0" t="n">
        <v>4</v>
      </c>
      <c r="FD220" s="0" t="n">
        <v>2</v>
      </c>
      <c r="FE220" s="0" t="n">
        <v>0</v>
      </c>
      <c r="FF220" s="0" t="n">
        <v>0</v>
      </c>
      <c r="FG220" s="0" t="n">
        <v>0</v>
      </c>
      <c r="FH220" s="0" t="n">
        <v>0</v>
      </c>
      <c r="FI220" s="0" t="n">
        <v>2</v>
      </c>
      <c r="FJ220" s="0" t="n">
        <v>0</v>
      </c>
      <c r="FK220" s="0" t="n">
        <v>3</v>
      </c>
      <c r="FL220" s="0" t="n">
        <v>0</v>
      </c>
      <c r="FM220" s="0" t="n">
        <v>0</v>
      </c>
      <c r="FN220" s="0" t="n">
        <v>0</v>
      </c>
      <c r="FO220" s="0" t="n">
        <v>1</v>
      </c>
      <c r="FP220" s="0" t="n">
        <v>0</v>
      </c>
      <c r="FQ220" s="0" t="n">
        <v>0</v>
      </c>
      <c r="FR220" s="0" t="n">
        <v>2</v>
      </c>
      <c r="FS220" s="0" t="n">
        <v>0</v>
      </c>
      <c r="FT220" s="0" t="n">
        <v>0</v>
      </c>
      <c r="FU220" s="0" t="n">
        <v>0</v>
      </c>
      <c r="FV220" s="0" t="n">
        <v>1</v>
      </c>
      <c r="FW220" s="0" t="n">
        <v>0</v>
      </c>
      <c r="FX220" s="0" t="n">
        <v>0</v>
      </c>
      <c r="FY220" s="0" t="n">
        <v>0</v>
      </c>
      <c r="FZ220" s="0" t="n">
        <v>1</v>
      </c>
      <c r="GA220" s="0" t="n">
        <v>0</v>
      </c>
      <c r="GB220" s="0" t="n">
        <v>0</v>
      </c>
      <c r="GC220" s="0" t="n">
        <v>2</v>
      </c>
      <c r="GD220" s="0" t="n">
        <v>2</v>
      </c>
      <c r="GE220" s="0" t="n">
        <v>0</v>
      </c>
      <c r="GF220" s="0" t="n">
        <v>4</v>
      </c>
      <c r="GG220" s="0" t="n">
        <v>0</v>
      </c>
      <c r="GH220" s="0" t="n">
        <v>1</v>
      </c>
      <c r="GI220" s="0" t="n">
        <v>0</v>
      </c>
      <c r="GJ220" s="0" t="n">
        <v>0</v>
      </c>
      <c r="GK220" s="0" t="n">
        <v>2</v>
      </c>
      <c r="GL220" s="0" t="n">
        <v>1</v>
      </c>
      <c r="GM220" s="0" t="n">
        <v>1</v>
      </c>
      <c r="GN220" s="0" t="n">
        <v>0</v>
      </c>
      <c r="GO220" s="0" t="n">
        <v>1</v>
      </c>
      <c r="GP220" s="0" t="n">
        <v>2</v>
      </c>
      <c r="GQ220" s="0" t="n">
        <v>0</v>
      </c>
    </row>
    <row r="221" customFormat="false" ht="12" hidden="false" customHeight="false" outlineLevel="0" collapsed="false">
      <c r="A221" s="0" t="n">
        <v>5</v>
      </c>
      <c r="B221" s="0" t="n">
        <v>0</v>
      </c>
      <c r="C221" s="0" t="n">
        <v>0</v>
      </c>
      <c r="D221" s="0" t="n">
        <v>0</v>
      </c>
      <c r="E221" s="0" t="n">
        <v>0</v>
      </c>
      <c r="F221" s="0" t="n">
        <v>0</v>
      </c>
      <c r="G221" s="0" t="n">
        <v>3</v>
      </c>
      <c r="H221" s="0" t="n">
        <v>0</v>
      </c>
      <c r="I221" s="0" t="n">
        <v>0</v>
      </c>
      <c r="J221" s="0" t="n">
        <v>0</v>
      </c>
      <c r="K221" s="0" t="n">
        <v>3</v>
      </c>
      <c r="L221" s="0" t="n">
        <v>0</v>
      </c>
      <c r="M221" s="0" t="n">
        <v>0</v>
      </c>
      <c r="N221" s="0" t="n">
        <v>0</v>
      </c>
      <c r="O221" s="0" t="n">
        <v>0</v>
      </c>
      <c r="P221" s="0" t="n">
        <v>0</v>
      </c>
      <c r="Q221" s="0" t="n">
        <v>0</v>
      </c>
      <c r="R221" s="0" t="n">
        <v>1</v>
      </c>
      <c r="S221" s="0" t="n">
        <v>2</v>
      </c>
      <c r="T221" s="0" t="n">
        <v>0</v>
      </c>
      <c r="U221" s="0" t="n">
        <v>0</v>
      </c>
      <c r="V221" s="0" t="n">
        <v>1</v>
      </c>
      <c r="W221" s="0" t="n">
        <v>4</v>
      </c>
      <c r="X221" s="0" t="n">
        <v>0</v>
      </c>
      <c r="Y221" s="0" t="n">
        <v>0</v>
      </c>
      <c r="Z221" s="0" t="n">
        <v>2</v>
      </c>
      <c r="AA221" s="0" t="n">
        <v>0</v>
      </c>
      <c r="AB221" s="0" t="n">
        <v>0</v>
      </c>
      <c r="AC221" s="0" t="n">
        <v>7</v>
      </c>
      <c r="AD221" s="0" t="n">
        <v>0</v>
      </c>
      <c r="AE221" s="0" t="n">
        <v>0</v>
      </c>
      <c r="AF221" s="0" t="n">
        <v>0</v>
      </c>
      <c r="AG221" s="0" t="n">
        <v>0</v>
      </c>
      <c r="AH221" s="0" t="n">
        <v>0</v>
      </c>
      <c r="AI221" s="0" t="n">
        <v>0</v>
      </c>
      <c r="AJ221" s="0" t="n">
        <v>0</v>
      </c>
      <c r="AK221" s="0" t="n">
        <v>3</v>
      </c>
      <c r="AL221" s="0" t="n">
        <v>1</v>
      </c>
      <c r="AM221" s="0" t="n">
        <v>2</v>
      </c>
      <c r="AN221" s="0" t="n">
        <v>2</v>
      </c>
      <c r="AO221" s="0" t="n">
        <v>0</v>
      </c>
      <c r="AP221" s="0" t="n">
        <v>0</v>
      </c>
      <c r="AQ221" s="0" t="n">
        <v>0</v>
      </c>
      <c r="AR221" s="0" t="n">
        <v>0</v>
      </c>
      <c r="AS221" s="0" t="n">
        <v>1</v>
      </c>
      <c r="AT221" s="0" t="n">
        <v>2</v>
      </c>
      <c r="AU221" s="0" t="n">
        <v>0</v>
      </c>
      <c r="AV221" s="0" t="n">
        <v>0</v>
      </c>
      <c r="AW221" s="0" t="n">
        <v>1</v>
      </c>
      <c r="AX221" s="0" t="n">
        <v>1</v>
      </c>
      <c r="AY221" s="0" t="n">
        <v>2</v>
      </c>
      <c r="AZ221" s="0" t="n">
        <v>2</v>
      </c>
      <c r="BA221" s="0" t="n">
        <v>0</v>
      </c>
      <c r="BB221" s="0" t="n">
        <v>1</v>
      </c>
      <c r="BC221" s="0" t="n">
        <v>0</v>
      </c>
      <c r="BD221" s="0" t="n">
        <v>5</v>
      </c>
      <c r="BE221" s="0" t="n">
        <v>0</v>
      </c>
      <c r="BF221" s="0" t="n">
        <v>1</v>
      </c>
      <c r="BG221" s="0" t="n">
        <v>0</v>
      </c>
      <c r="BH221" s="0" t="n">
        <v>0</v>
      </c>
      <c r="BI221" s="0" t="n">
        <v>0</v>
      </c>
      <c r="BJ221" s="0" t="n">
        <v>0</v>
      </c>
      <c r="BK221" s="0" t="n">
        <v>0</v>
      </c>
      <c r="BL221" s="0" t="n">
        <v>0</v>
      </c>
      <c r="BM221" s="0" t="n">
        <v>0</v>
      </c>
      <c r="BN221" s="0" t="n">
        <v>1</v>
      </c>
      <c r="BO221" s="0" t="n">
        <v>1</v>
      </c>
      <c r="BP221" s="0" t="n">
        <v>3</v>
      </c>
      <c r="BQ221" s="0" t="n">
        <v>0</v>
      </c>
      <c r="BR221" s="0" t="n">
        <v>0</v>
      </c>
      <c r="BS221" s="0" t="n">
        <v>1</v>
      </c>
      <c r="BT221" s="0" t="n">
        <v>0</v>
      </c>
      <c r="BU221" s="0" t="n">
        <v>1</v>
      </c>
      <c r="BV221" s="0" t="n">
        <v>8</v>
      </c>
      <c r="BW221" s="0" t="n">
        <v>0</v>
      </c>
      <c r="BX221" s="0" t="n">
        <v>0</v>
      </c>
      <c r="BY221" s="0" t="n">
        <v>0</v>
      </c>
      <c r="BZ221" s="0" t="n">
        <v>1</v>
      </c>
      <c r="CA221" s="0" t="n">
        <v>2</v>
      </c>
      <c r="CB221" s="0" t="n">
        <v>1</v>
      </c>
      <c r="CC221" s="0" t="n">
        <v>1</v>
      </c>
      <c r="CD221" s="0" t="n">
        <v>0</v>
      </c>
      <c r="CE221" s="0" t="n">
        <v>2</v>
      </c>
      <c r="CF221" s="0" t="n">
        <v>1</v>
      </c>
      <c r="CG221" s="0" t="n">
        <v>0</v>
      </c>
      <c r="CH221" s="0" t="n">
        <v>1</v>
      </c>
      <c r="CI221" s="0" t="n">
        <v>0</v>
      </c>
      <c r="CJ221" s="0" t="n">
        <v>0</v>
      </c>
      <c r="CK221" s="0" t="n">
        <v>3</v>
      </c>
      <c r="CL221" s="0" t="n">
        <v>1</v>
      </c>
      <c r="CM221" s="0" t="n">
        <v>3</v>
      </c>
      <c r="CN221" s="0" t="n">
        <v>0</v>
      </c>
      <c r="CO221" s="0" t="n">
        <v>0</v>
      </c>
      <c r="CP221" s="0" t="n">
        <v>1</v>
      </c>
      <c r="CQ221" s="0" t="n">
        <v>1</v>
      </c>
      <c r="CR221" s="0" t="n">
        <v>1</v>
      </c>
      <c r="CS221" s="0" t="n">
        <v>1</v>
      </c>
      <c r="CT221" s="0" t="n">
        <v>0</v>
      </c>
      <c r="CU221" s="0" t="n">
        <v>1</v>
      </c>
      <c r="CV221" s="0" t="n">
        <v>1</v>
      </c>
      <c r="CW221" s="0" t="n">
        <v>2</v>
      </c>
      <c r="CX221" s="0" t="n">
        <v>3</v>
      </c>
      <c r="CY221" s="0" t="n">
        <v>4</v>
      </c>
      <c r="CZ221" s="0" t="n">
        <v>0</v>
      </c>
      <c r="DA221" s="0" t="n">
        <v>3</v>
      </c>
      <c r="DB221" s="0" t="n">
        <v>0</v>
      </c>
      <c r="DC221" s="0" t="n">
        <v>0</v>
      </c>
      <c r="DD221" s="0" t="n">
        <v>1</v>
      </c>
      <c r="DE221" s="0" t="n">
        <v>0</v>
      </c>
      <c r="DF221" s="0" t="n">
        <v>0</v>
      </c>
      <c r="DG221" s="0" t="n">
        <v>0</v>
      </c>
      <c r="DH221" s="0" t="n">
        <v>0</v>
      </c>
      <c r="DI221" s="0" t="n">
        <v>1</v>
      </c>
      <c r="DJ221" s="0" t="n">
        <v>0</v>
      </c>
      <c r="DK221" s="0" t="n">
        <v>0</v>
      </c>
      <c r="DL221" s="0" t="n">
        <v>0</v>
      </c>
      <c r="DM221" s="0" t="n">
        <v>0</v>
      </c>
      <c r="DN221" s="0" t="n">
        <v>0</v>
      </c>
      <c r="DO221" s="0" t="n">
        <v>2</v>
      </c>
      <c r="DP221" s="0" t="n">
        <v>9</v>
      </c>
      <c r="DQ221" s="0" t="n">
        <v>1</v>
      </c>
      <c r="DR221" s="0" t="n">
        <v>0</v>
      </c>
      <c r="DS221" s="0" t="n">
        <v>0</v>
      </c>
      <c r="DT221" s="0" t="n">
        <v>0</v>
      </c>
      <c r="DU221" s="0" t="n">
        <v>0</v>
      </c>
      <c r="DV221" s="0" t="n">
        <v>0</v>
      </c>
      <c r="DW221" s="0" t="n">
        <v>0</v>
      </c>
      <c r="DX221" s="0" t="n">
        <v>0</v>
      </c>
      <c r="DY221" s="0" t="n">
        <v>0</v>
      </c>
      <c r="DZ221" s="0" t="n">
        <v>0</v>
      </c>
      <c r="EA221" s="0" t="n">
        <v>0</v>
      </c>
      <c r="EB221" s="0" t="n">
        <v>0</v>
      </c>
      <c r="EC221" s="0" t="n">
        <v>0</v>
      </c>
      <c r="ED221" s="0" t="n">
        <v>0</v>
      </c>
      <c r="EE221" s="0" t="n">
        <v>0</v>
      </c>
      <c r="EF221" s="0" t="n">
        <v>1</v>
      </c>
      <c r="EG221" s="0" t="n">
        <v>0</v>
      </c>
      <c r="EH221" s="0" t="n">
        <v>0</v>
      </c>
      <c r="EI221" s="0" t="n">
        <v>5</v>
      </c>
      <c r="EJ221" s="0" t="n">
        <v>0</v>
      </c>
      <c r="EK221" s="0" t="n">
        <v>0</v>
      </c>
      <c r="EL221" s="0" t="n">
        <v>0</v>
      </c>
      <c r="EM221" s="0" t="n">
        <v>0</v>
      </c>
      <c r="EN221" s="0" t="n">
        <v>0</v>
      </c>
      <c r="EO221" s="0" t="n">
        <v>0</v>
      </c>
      <c r="EP221" s="0" t="n">
        <v>0</v>
      </c>
      <c r="EQ221" s="0" t="n">
        <v>2</v>
      </c>
      <c r="ER221" s="0" t="n">
        <v>1</v>
      </c>
      <c r="ES221" s="0" t="n">
        <v>0</v>
      </c>
      <c r="ET221" s="0" t="n">
        <v>0</v>
      </c>
      <c r="EU221" s="0" t="n">
        <v>0</v>
      </c>
      <c r="EV221" s="0" t="n">
        <v>8</v>
      </c>
      <c r="EW221" s="0" t="n">
        <v>6</v>
      </c>
      <c r="EX221" s="0" t="n">
        <v>8</v>
      </c>
      <c r="EY221" s="0" t="n">
        <v>2</v>
      </c>
      <c r="EZ221" s="0" t="n">
        <v>0</v>
      </c>
      <c r="FA221" s="0" t="n">
        <v>2</v>
      </c>
      <c r="FB221" s="0" t="n">
        <v>0</v>
      </c>
      <c r="FC221" s="0" t="n">
        <v>0</v>
      </c>
      <c r="FD221" s="0" t="n">
        <v>4</v>
      </c>
      <c r="FE221" s="0" t="n">
        <v>0</v>
      </c>
      <c r="FF221" s="0" t="n">
        <v>0</v>
      </c>
      <c r="FG221" s="0" t="n">
        <v>0</v>
      </c>
      <c r="FH221" s="0" t="n">
        <v>2</v>
      </c>
      <c r="FI221" s="0" t="n">
        <v>0</v>
      </c>
      <c r="FJ221" s="0" t="n">
        <v>0</v>
      </c>
      <c r="FK221" s="0" t="n">
        <v>1</v>
      </c>
      <c r="FL221" s="0" t="n">
        <v>3</v>
      </c>
      <c r="FM221" s="0" t="n">
        <v>0</v>
      </c>
      <c r="FN221" s="0" t="n">
        <v>0</v>
      </c>
      <c r="FO221" s="0" t="n">
        <v>0</v>
      </c>
      <c r="FP221" s="0" t="n">
        <v>0</v>
      </c>
      <c r="FQ221" s="0" t="n">
        <v>2</v>
      </c>
      <c r="FR221" s="0" t="n">
        <v>0</v>
      </c>
      <c r="FS221" s="0" t="n">
        <v>1</v>
      </c>
      <c r="FT221" s="0" t="n">
        <v>0</v>
      </c>
      <c r="FU221" s="0" t="n">
        <v>0</v>
      </c>
      <c r="FV221" s="0" t="n">
        <v>2</v>
      </c>
      <c r="FW221" s="0" t="n">
        <v>5</v>
      </c>
      <c r="FX221" s="0" t="n">
        <v>1</v>
      </c>
      <c r="FY221" s="0" t="n">
        <v>1</v>
      </c>
      <c r="FZ221" s="0" t="n">
        <v>0</v>
      </c>
      <c r="GA221" s="0" t="n">
        <v>2</v>
      </c>
      <c r="GB221" s="0" t="n">
        <v>1</v>
      </c>
      <c r="GC221" s="0" t="n">
        <v>3</v>
      </c>
      <c r="GD221" s="0" t="n">
        <v>0</v>
      </c>
      <c r="GE221" s="0" t="n">
        <v>0</v>
      </c>
      <c r="GF221" s="0" t="n">
        <v>2</v>
      </c>
      <c r="GG221" s="0" t="n">
        <v>0</v>
      </c>
      <c r="GH221" s="0" t="n">
        <v>2</v>
      </c>
      <c r="GI221" s="0" t="n">
        <v>5</v>
      </c>
      <c r="GJ221" s="0" t="n">
        <v>0</v>
      </c>
      <c r="GK221" s="0" t="n">
        <v>6</v>
      </c>
      <c r="GL221" s="0" t="n">
        <v>1</v>
      </c>
      <c r="GM221" s="0" t="n">
        <v>0</v>
      </c>
      <c r="GN221" s="0" t="n">
        <v>0</v>
      </c>
      <c r="GO221" s="0" t="n">
        <v>2</v>
      </c>
      <c r="GP221" s="0" t="n">
        <v>0</v>
      </c>
      <c r="GQ221" s="0" t="n">
        <v>0</v>
      </c>
    </row>
    <row r="222" customFormat="false" ht="12" hidden="false" customHeight="false" outlineLevel="0" collapsed="false">
      <c r="A222" s="0" t="n">
        <v>5</v>
      </c>
      <c r="B222" s="0" t="n">
        <v>0</v>
      </c>
      <c r="C222" s="0" t="n">
        <v>1</v>
      </c>
      <c r="D222" s="0" t="n">
        <v>0</v>
      </c>
      <c r="E222" s="0" t="n">
        <v>0</v>
      </c>
      <c r="F222" s="0" t="n">
        <v>1</v>
      </c>
      <c r="G222" s="0" t="n">
        <v>1</v>
      </c>
      <c r="H222" s="0" t="n">
        <v>1</v>
      </c>
      <c r="I222" s="0" t="n">
        <v>0</v>
      </c>
      <c r="J222" s="0" t="n">
        <v>1</v>
      </c>
      <c r="K222" s="0" t="n">
        <v>4</v>
      </c>
      <c r="L222" s="0" t="n">
        <v>0</v>
      </c>
      <c r="M222" s="0" t="n">
        <v>0</v>
      </c>
      <c r="N222" s="0" t="n">
        <v>1</v>
      </c>
      <c r="O222" s="0" t="n">
        <v>0</v>
      </c>
      <c r="P222" s="0" t="n">
        <v>0</v>
      </c>
      <c r="Q222" s="0" t="n">
        <v>0</v>
      </c>
      <c r="R222" s="0" t="n">
        <v>5</v>
      </c>
      <c r="S222" s="0" t="n">
        <v>1</v>
      </c>
      <c r="T222" s="0" t="n">
        <v>0</v>
      </c>
      <c r="U222" s="0" t="n">
        <v>0</v>
      </c>
      <c r="V222" s="0" t="n">
        <v>0</v>
      </c>
      <c r="W222" s="0" t="n">
        <v>0</v>
      </c>
      <c r="X222" s="0" t="n">
        <v>0</v>
      </c>
      <c r="Y222" s="0" t="n">
        <v>0</v>
      </c>
      <c r="Z222" s="0" t="n">
        <v>2</v>
      </c>
      <c r="AA222" s="0" t="n">
        <v>0</v>
      </c>
      <c r="AB222" s="0" t="n">
        <v>0</v>
      </c>
      <c r="AC222" s="0" t="n">
        <v>1</v>
      </c>
      <c r="AD222" s="0" t="n">
        <v>0</v>
      </c>
      <c r="AE222" s="0" t="n">
        <v>0</v>
      </c>
      <c r="AF222" s="0" t="n">
        <v>0</v>
      </c>
      <c r="AG222" s="0" t="n">
        <v>1</v>
      </c>
      <c r="AH222" s="0" t="n">
        <v>2</v>
      </c>
      <c r="AI222" s="0" t="n">
        <v>0</v>
      </c>
      <c r="AJ222" s="0" t="n">
        <v>4</v>
      </c>
      <c r="AK222" s="0" t="n">
        <v>4</v>
      </c>
      <c r="AL222" s="0" t="n">
        <v>6</v>
      </c>
      <c r="AM222" s="0" t="n">
        <v>3</v>
      </c>
      <c r="AN222" s="0" t="n">
        <v>4</v>
      </c>
      <c r="AO222" s="0" t="n">
        <v>9</v>
      </c>
      <c r="AP222" s="0" t="n">
        <v>2</v>
      </c>
      <c r="AQ222" s="0" t="n">
        <v>1</v>
      </c>
      <c r="AR222" s="0" t="n">
        <v>8</v>
      </c>
      <c r="AS222" s="0" t="n">
        <v>1</v>
      </c>
      <c r="AT222" s="0" t="n">
        <v>3</v>
      </c>
      <c r="AU222" s="0" t="n">
        <v>0</v>
      </c>
      <c r="AV222" s="0" t="n">
        <v>1</v>
      </c>
      <c r="AW222" s="0" t="n">
        <v>0</v>
      </c>
      <c r="AX222" s="0" t="n">
        <v>1</v>
      </c>
      <c r="AY222" s="0" t="n">
        <v>2</v>
      </c>
      <c r="AZ222" s="0" t="n">
        <v>1</v>
      </c>
      <c r="BA222" s="0" t="n">
        <v>1</v>
      </c>
      <c r="BB222" s="0" t="n">
        <v>1</v>
      </c>
      <c r="BC222" s="0" t="n">
        <v>0</v>
      </c>
      <c r="BD222" s="0" t="n">
        <v>1</v>
      </c>
      <c r="BE222" s="0" t="n">
        <v>2</v>
      </c>
      <c r="BF222" s="0" t="n">
        <v>2</v>
      </c>
      <c r="BG222" s="0" t="n">
        <v>5</v>
      </c>
      <c r="BH222" s="0" t="n">
        <v>2</v>
      </c>
      <c r="BI222" s="0" t="n">
        <v>2</v>
      </c>
      <c r="BJ222" s="0" t="n">
        <v>0</v>
      </c>
      <c r="BK222" s="0" t="n">
        <v>1</v>
      </c>
      <c r="BL222" s="0" t="n">
        <v>0</v>
      </c>
      <c r="BM222" s="0" t="n">
        <v>2</v>
      </c>
      <c r="BN222" s="0" t="n">
        <v>4</v>
      </c>
      <c r="BO222" s="0" t="n">
        <v>3</v>
      </c>
      <c r="BP222" s="0" t="n">
        <v>3</v>
      </c>
      <c r="BQ222" s="0" t="n">
        <v>0</v>
      </c>
      <c r="BR222" s="0" t="n">
        <v>1</v>
      </c>
      <c r="BS222" s="0" t="n">
        <v>1</v>
      </c>
      <c r="BT222" s="0" t="n">
        <v>0</v>
      </c>
      <c r="BU222" s="0" t="n">
        <v>4</v>
      </c>
      <c r="BV222" s="0" t="n">
        <v>1</v>
      </c>
      <c r="BW222" s="0" t="n">
        <v>1</v>
      </c>
      <c r="BX222" s="0" t="n">
        <v>2</v>
      </c>
      <c r="BY222" s="0" t="n">
        <v>2</v>
      </c>
      <c r="BZ222" s="0" t="n">
        <v>1</v>
      </c>
      <c r="CA222" s="0" t="n">
        <v>4</v>
      </c>
      <c r="CB222" s="0" t="n">
        <v>1</v>
      </c>
      <c r="CC222" s="0" t="n">
        <v>2</v>
      </c>
      <c r="CD222" s="0" t="n">
        <v>1</v>
      </c>
      <c r="CE222" s="0" t="n">
        <v>3</v>
      </c>
      <c r="CF222" s="0" t="n">
        <v>1</v>
      </c>
      <c r="CG222" s="0" t="n">
        <v>0</v>
      </c>
      <c r="CH222" s="0" t="n">
        <v>1</v>
      </c>
      <c r="CI222" s="0" t="n">
        <v>0</v>
      </c>
      <c r="CJ222" s="0" t="n">
        <v>0</v>
      </c>
      <c r="CK222" s="0" t="n">
        <v>2</v>
      </c>
      <c r="CL222" s="0" t="n">
        <v>2</v>
      </c>
      <c r="CM222" s="0" t="n">
        <v>1</v>
      </c>
      <c r="CN222" s="0" t="n">
        <v>1</v>
      </c>
      <c r="CO222" s="0" t="n">
        <v>1</v>
      </c>
      <c r="CP222" s="0" t="n">
        <v>1</v>
      </c>
      <c r="CQ222" s="0" t="n">
        <v>3</v>
      </c>
      <c r="CR222" s="0" t="n">
        <v>2</v>
      </c>
      <c r="CS222" s="0" t="n">
        <v>4</v>
      </c>
      <c r="CT222" s="0" t="n">
        <v>2</v>
      </c>
      <c r="CU222" s="0" t="n">
        <v>1</v>
      </c>
      <c r="CV222" s="0" t="n">
        <v>0</v>
      </c>
      <c r="CW222" s="0" t="n">
        <v>1</v>
      </c>
      <c r="CX222" s="0" t="n">
        <v>2</v>
      </c>
      <c r="CY222" s="0" t="n">
        <v>8</v>
      </c>
      <c r="CZ222" s="0" t="n">
        <v>1</v>
      </c>
      <c r="DA222" s="0" t="n">
        <v>3</v>
      </c>
      <c r="DB222" s="0" t="n">
        <v>1</v>
      </c>
      <c r="DC222" s="0" t="n">
        <v>0</v>
      </c>
      <c r="DD222" s="0" t="n">
        <v>3</v>
      </c>
      <c r="DE222" s="0" t="n">
        <v>0</v>
      </c>
      <c r="DF222" s="0" t="n">
        <v>1</v>
      </c>
      <c r="DG222" s="0" t="n">
        <v>1</v>
      </c>
      <c r="DH222" s="0" t="n">
        <v>1</v>
      </c>
      <c r="DI222" s="0" t="n">
        <v>0</v>
      </c>
      <c r="DJ222" s="0" t="n">
        <v>1</v>
      </c>
      <c r="DK222" s="0" t="n">
        <v>0</v>
      </c>
      <c r="DL222" s="0" t="n">
        <v>1</v>
      </c>
      <c r="DM222" s="0" t="n">
        <v>0</v>
      </c>
      <c r="DN222" s="0" t="n">
        <v>0</v>
      </c>
      <c r="DO222" s="0" t="n">
        <v>0</v>
      </c>
      <c r="DP222" s="0" t="n">
        <v>1</v>
      </c>
      <c r="DQ222" s="0" t="n">
        <v>1</v>
      </c>
      <c r="DR222" s="0" t="n">
        <v>0</v>
      </c>
      <c r="DS222" s="0" t="n">
        <v>2</v>
      </c>
      <c r="DT222" s="0" t="n">
        <v>0</v>
      </c>
      <c r="DU222" s="0" t="n">
        <v>0</v>
      </c>
      <c r="DV222" s="0" t="n">
        <v>0</v>
      </c>
      <c r="DW222" s="0" t="n">
        <v>7</v>
      </c>
      <c r="DX222" s="0" t="n">
        <v>5</v>
      </c>
      <c r="DY222" s="0" t="n">
        <v>0</v>
      </c>
      <c r="DZ222" s="0" t="n">
        <v>0</v>
      </c>
      <c r="EA222" s="0" t="n">
        <v>6</v>
      </c>
      <c r="EB222" s="0" t="n">
        <v>0</v>
      </c>
      <c r="EC222" s="0" t="n">
        <v>0</v>
      </c>
      <c r="ED222" s="0" t="n">
        <v>0</v>
      </c>
      <c r="EE222" s="0" t="n">
        <v>0</v>
      </c>
      <c r="EF222" s="0" t="n">
        <v>3</v>
      </c>
      <c r="EG222" s="0" t="n">
        <v>1</v>
      </c>
      <c r="EH222" s="0" t="n">
        <v>0</v>
      </c>
      <c r="EI222" s="0" t="n">
        <v>0</v>
      </c>
      <c r="EJ222" s="0" t="n">
        <v>0</v>
      </c>
      <c r="EK222" s="0" t="n">
        <v>0</v>
      </c>
      <c r="EL222" s="0" t="n">
        <v>7</v>
      </c>
      <c r="EM222" s="0" t="n">
        <v>0</v>
      </c>
      <c r="EN222" s="0" t="n">
        <v>0</v>
      </c>
      <c r="EO222" s="0" t="n">
        <v>0</v>
      </c>
      <c r="EP222" s="0" t="n">
        <v>0</v>
      </c>
      <c r="EQ222" s="0" t="n">
        <v>7</v>
      </c>
      <c r="ER222" s="0" t="n">
        <v>0</v>
      </c>
      <c r="ES222" s="0" t="n">
        <v>3</v>
      </c>
      <c r="ET222" s="0" t="n">
        <v>0</v>
      </c>
      <c r="EU222" s="0" t="n">
        <v>0</v>
      </c>
      <c r="EV222" s="0" t="n">
        <v>4</v>
      </c>
      <c r="EW222" s="0" t="n">
        <v>1</v>
      </c>
      <c r="EX222" s="0" t="n">
        <v>2</v>
      </c>
      <c r="EY222" s="0" t="n">
        <v>0</v>
      </c>
      <c r="EZ222" s="0" t="n">
        <v>8</v>
      </c>
      <c r="FA222" s="0" t="n">
        <v>2</v>
      </c>
      <c r="FB222" s="0" t="n">
        <v>0</v>
      </c>
      <c r="FC222" s="0" t="n">
        <v>3</v>
      </c>
      <c r="FD222" s="0" t="n">
        <v>3</v>
      </c>
      <c r="FE222" s="0" t="n">
        <v>9</v>
      </c>
      <c r="FF222" s="0" t="n">
        <v>0</v>
      </c>
      <c r="FG222" s="0" t="n">
        <v>0</v>
      </c>
      <c r="FH222" s="0" t="n">
        <v>2</v>
      </c>
      <c r="FI222" s="0" t="n">
        <v>3</v>
      </c>
      <c r="FJ222" s="0" t="n">
        <v>0</v>
      </c>
      <c r="FK222" s="0" t="n">
        <v>6</v>
      </c>
      <c r="FL222" s="0" t="n">
        <v>1</v>
      </c>
      <c r="FM222" s="0" t="n">
        <v>1</v>
      </c>
      <c r="FN222" s="0" t="n">
        <v>1</v>
      </c>
      <c r="FO222" s="0" t="n">
        <v>1</v>
      </c>
      <c r="FP222" s="0" t="n">
        <v>0</v>
      </c>
      <c r="FQ222" s="0" t="n">
        <v>0</v>
      </c>
      <c r="FR222" s="0" t="n">
        <v>1</v>
      </c>
      <c r="FS222" s="0" t="n">
        <v>1</v>
      </c>
      <c r="FT222" s="0" t="n">
        <v>0</v>
      </c>
      <c r="FU222" s="0" t="n">
        <v>1</v>
      </c>
      <c r="FV222" s="0" t="n">
        <v>2</v>
      </c>
      <c r="FW222" s="0" t="n">
        <v>4</v>
      </c>
      <c r="FX222" s="0" t="n">
        <v>0</v>
      </c>
      <c r="FY222" s="0" t="n">
        <v>2</v>
      </c>
      <c r="FZ222" s="0" t="n">
        <v>1</v>
      </c>
      <c r="GA222" s="0" t="n">
        <v>3</v>
      </c>
      <c r="GB222" s="0" t="n">
        <v>1</v>
      </c>
      <c r="GC222" s="0" t="n">
        <v>8</v>
      </c>
      <c r="GD222" s="0" t="n">
        <v>2</v>
      </c>
      <c r="GE222" s="0" t="n">
        <v>2</v>
      </c>
      <c r="GF222" s="0" t="n">
        <v>2</v>
      </c>
      <c r="GG222" s="0" t="n">
        <v>3</v>
      </c>
      <c r="GH222" s="0" t="n">
        <v>3</v>
      </c>
      <c r="GI222" s="0" t="n">
        <v>5</v>
      </c>
      <c r="GJ222" s="0" t="n">
        <v>0</v>
      </c>
      <c r="GK222" s="0" t="n">
        <v>4</v>
      </c>
      <c r="GL222" s="0" t="n">
        <v>2</v>
      </c>
      <c r="GM222" s="0" t="n">
        <v>0</v>
      </c>
      <c r="GN222" s="0" t="n">
        <v>0</v>
      </c>
      <c r="GO222" s="0" t="n">
        <v>6</v>
      </c>
      <c r="GP222" s="0" t="n">
        <v>1</v>
      </c>
      <c r="GQ222" s="0" t="n">
        <v>0</v>
      </c>
    </row>
    <row r="223" customFormat="false" ht="12" hidden="false" customHeight="false" outlineLevel="0" collapsed="false">
      <c r="A223" s="0" t="n">
        <v>0</v>
      </c>
      <c r="B223" s="0" t="n">
        <v>0</v>
      </c>
      <c r="C223" s="0" t="n">
        <v>0</v>
      </c>
      <c r="D223" s="0" t="n">
        <v>0</v>
      </c>
      <c r="E223" s="0" t="n">
        <v>0</v>
      </c>
      <c r="F223" s="0" t="n">
        <v>1</v>
      </c>
      <c r="G223" s="0" t="n">
        <v>0</v>
      </c>
      <c r="H223" s="0" t="n">
        <v>0</v>
      </c>
      <c r="I223" s="0" t="n">
        <v>1</v>
      </c>
      <c r="J223" s="0" t="n">
        <v>0</v>
      </c>
      <c r="K223" s="0" t="n">
        <v>0</v>
      </c>
      <c r="L223" s="0" t="n">
        <v>0</v>
      </c>
      <c r="M223" s="0" t="n">
        <v>0</v>
      </c>
      <c r="N223" s="0" t="n">
        <v>1</v>
      </c>
      <c r="O223" s="0" t="n">
        <v>0</v>
      </c>
      <c r="P223" s="0" t="n">
        <v>0</v>
      </c>
      <c r="Q223" s="0" t="n">
        <v>0</v>
      </c>
      <c r="R223" s="0" t="n">
        <v>0</v>
      </c>
      <c r="S223" s="0" t="n">
        <v>0</v>
      </c>
      <c r="T223" s="0" t="n">
        <v>0</v>
      </c>
      <c r="U223" s="0" t="n">
        <v>0</v>
      </c>
      <c r="V223" s="0" t="n">
        <v>0</v>
      </c>
      <c r="W223" s="0" t="n">
        <v>0</v>
      </c>
      <c r="X223" s="0" t="n">
        <v>0</v>
      </c>
      <c r="Y223" s="0" t="n">
        <v>0</v>
      </c>
      <c r="Z223" s="0" t="n">
        <v>0</v>
      </c>
      <c r="AA223" s="0" t="n">
        <v>0</v>
      </c>
      <c r="AB223" s="0" t="n">
        <v>0</v>
      </c>
      <c r="AC223" s="0" t="n">
        <v>0</v>
      </c>
      <c r="AD223" s="0" t="n">
        <v>0</v>
      </c>
      <c r="AE223" s="0" t="n">
        <v>0</v>
      </c>
      <c r="AF223" s="0" t="n">
        <v>1</v>
      </c>
      <c r="AG223" s="0" t="n">
        <v>0</v>
      </c>
      <c r="AH223" s="0" t="n">
        <v>0</v>
      </c>
      <c r="AI223" s="0" t="n">
        <v>0</v>
      </c>
      <c r="AJ223" s="0" t="n">
        <v>1</v>
      </c>
      <c r="AK223" s="0" t="n">
        <v>0</v>
      </c>
      <c r="AL223" s="0" t="n">
        <v>0</v>
      </c>
      <c r="AM223" s="0" t="n">
        <v>0</v>
      </c>
      <c r="AN223" s="0" t="n">
        <v>2</v>
      </c>
      <c r="AO223" s="0" t="n">
        <v>8</v>
      </c>
      <c r="AP223" s="0" t="n">
        <v>0</v>
      </c>
      <c r="AQ223" s="0" t="n">
        <v>0</v>
      </c>
      <c r="AR223" s="0" t="n">
        <v>2</v>
      </c>
      <c r="AS223" s="0" t="n">
        <v>0</v>
      </c>
      <c r="AT223" s="0" t="n">
        <v>0</v>
      </c>
      <c r="AU223" s="0" t="n">
        <v>0</v>
      </c>
      <c r="AV223" s="0" t="n">
        <v>0</v>
      </c>
      <c r="AW223" s="0" t="n">
        <v>0</v>
      </c>
      <c r="AX223" s="0" t="n">
        <v>0</v>
      </c>
      <c r="AY223" s="0" t="n">
        <v>0</v>
      </c>
      <c r="AZ223" s="0" t="n">
        <v>1</v>
      </c>
      <c r="BA223" s="0" t="n">
        <v>0</v>
      </c>
      <c r="BB223" s="0" t="n">
        <v>0</v>
      </c>
      <c r="BC223" s="0" t="n">
        <v>0</v>
      </c>
      <c r="BD223" s="0" t="n">
        <v>0</v>
      </c>
      <c r="BE223" s="0" t="n">
        <v>3</v>
      </c>
      <c r="BF223" s="0" t="n">
        <v>0</v>
      </c>
      <c r="BG223" s="0" t="n">
        <v>0</v>
      </c>
      <c r="BH223" s="0" t="n">
        <v>0</v>
      </c>
      <c r="BI223" s="0" t="n">
        <v>2</v>
      </c>
      <c r="BJ223" s="0" t="n">
        <v>5</v>
      </c>
      <c r="BK223" s="0" t="n">
        <v>0</v>
      </c>
      <c r="BL223" s="0" t="n">
        <v>0</v>
      </c>
      <c r="BM223" s="0" t="n">
        <v>0</v>
      </c>
      <c r="BN223" s="0" t="n">
        <v>0</v>
      </c>
      <c r="BO223" s="0" t="n">
        <v>0</v>
      </c>
      <c r="BP223" s="0" t="n">
        <v>2</v>
      </c>
      <c r="BQ223" s="0" t="n">
        <v>0</v>
      </c>
      <c r="BR223" s="0" t="n">
        <v>2</v>
      </c>
      <c r="BS223" s="0" t="n">
        <v>0</v>
      </c>
      <c r="BT223" s="0" t="n">
        <v>0</v>
      </c>
      <c r="BU223" s="0" t="n">
        <v>1</v>
      </c>
      <c r="BV223" s="0" t="n">
        <v>0</v>
      </c>
      <c r="BW223" s="0" t="n">
        <v>1</v>
      </c>
      <c r="BX223" s="0" t="n">
        <v>0</v>
      </c>
      <c r="BY223" s="0" t="n">
        <v>3</v>
      </c>
      <c r="BZ223" s="0" t="n">
        <v>0</v>
      </c>
      <c r="CA223" s="0" t="n">
        <v>5</v>
      </c>
      <c r="CB223" s="0" t="n">
        <v>0</v>
      </c>
      <c r="CC223" s="0" t="n">
        <v>0</v>
      </c>
      <c r="CD223" s="0" t="n">
        <v>0</v>
      </c>
      <c r="CE223" s="0" t="n">
        <v>1</v>
      </c>
      <c r="CF223" s="0" t="n">
        <v>0</v>
      </c>
      <c r="CG223" s="0" t="n">
        <v>0</v>
      </c>
      <c r="CH223" s="0" t="n">
        <v>1</v>
      </c>
      <c r="CI223" s="0" t="n">
        <v>0</v>
      </c>
      <c r="CJ223" s="0" t="n">
        <v>1</v>
      </c>
      <c r="CK223" s="0" t="n">
        <v>0</v>
      </c>
      <c r="CL223" s="0" t="n">
        <v>0</v>
      </c>
      <c r="CM223" s="0" t="n">
        <v>0</v>
      </c>
      <c r="CN223" s="0" t="n">
        <v>0</v>
      </c>
      <c r="CO223" s="0" t="n">
        <v>0</v>
      </c>
      <c r="CP223" s="0" t="n">
        <v>0</v>
      </c>
      <c r="CQ223" s="0" t="n">
        <v>2</v>
      </c>
      <c r="CR223" s="0" t="n">
        <v>0</v>
      </c>
      <c r="CS223" s="0" t="n">
        <v>0</v>
      </c>
      <c r="CT223" s="0" t="n">
        <v>0</v>
      </c>
      <c r="CU223" s="0" t="n">
        <v>3</v>
      </c>
      <c r="CV223" s="0" t="n">
        <v>0</v>
      </c>
      <c r="CW223" s="0" t="n">
        <v>0</v>
      </c>
      <c r="CX223" s="0" t="n">
        <v>0</v>
      </c>
      <c r="CY223" s="0" t="n">
        <v>0</v>
      </c>
      <c r="CZ223" s="0" t="n">
        <v>0</v>
      </c>
      <c r="DA223" s="0" t="n">
        <v>1</v>
      </c>
      <c r="DB223" s="0" t="n">
        <v>5</v>
      </c>
      <c r="DC223" s="0" t="n">
        <v>0</v>
      </c>
      <c r="DD223" s="0" t="n">
        <v>6</v>
      </c>
      <c r="DE223" s="0" t="n">
        <v>0</v>
      </c>
      <c r="DF223" s="0" t="n">
        <v>1</v>
      </c>
      <c r="DG223" s="0" t="n">
        <v>0</v>
      </c>
      <c r="DH223" s="0" t="n">
        <v>0</v>
      </c>
      <c r="DI223" s="0" t="n">
        <v>0</v>
      </c>
      <c r="DJ223" s="0" t="n">
        <v>1</v>
      </c>
      <c r="DK223" s="0" t="n">
        <v>2</v>
      </c>
      <c r="DL223" s="0" t="n">
        <v>2</v>
      </c>
      <c r="DM223" s="0" t="n">
        <v>0</v>
      </c>
      <c r="DN223" s="0" t="n">
        <v>0</v>
      </c>
      <c r="DO223" s="0" t="n">
        <v>0</v>
      </c>
      <c r="DP223" s="0" t="n">
        <v>0</v>
      </c>
      <c r="DQ223" s="0" t="n">
        <v>0</v>
      </c>
      <c r="DR223" s="0" t="n">
        <v>0</v>
      </c>
      <c r="DS223" s="0" t="n">
        <v>0</v>
      </c>
      <c r="DT223" s="0" t="n">
        <v>0</v>
      </c>
      <c r="DU223" s="0" t="n">
        <v>0</v>
      </c>
      <c r="DV223" s="0" t="n">
        <v>0</v>
      </c>
      <c r="DW223" s="0" t="n">
        <v>0</v>
      </c>
      <c r="DX223" s="0" t="n">
        <v>0</v>
      </c>
      <c r="DY223" s="0" t="n">
        <v>0</v>
      </c>
      <c r="DZ223" s="0" t="n">
        <v>0</v>
      </c>
      <c r="EA223" s="0" t="n">
        <v>0</v>
      </c>
      <c r="EB223" s="0" t="n">
        <v>0</v>
      </c>
      <c r="EC223" s="0" t="n">
        <v>0</v>
      </c>
      <c r="ED223" s="0" t="n">
        <v>0</v>
      </c>
      <c r="EE223" s="0" t="n">
        <v>0</v>
      </c>
      <c r="EF223" s="0" t="n">
        <v>0</v>
      </c>
      <c r="EG223" s="0" t="n">
        <v>0</v>
      </c>
      <c r="EH223" s="0" t="n">
        <v>0</v>
      </c>
      <c r="EI223" s="0" t="n">
        <v>0</v>
      </c>
      <c r="EJ223" s="0" t="n">
        <v>0</v>
      </c>
      <c r="EK223" s="0" t="n">
        <v>0</v>
      </c>
      <c r="EL223" s="0" t="n">
        <v>1</v>
      </c>
      <c r="EM223" s="0" t="n">
        <v>0</v>
      </c>
      <c r="EN223" s="0" t="n">
        <v>0</v>
      </c>
      <c r="EO223" s="0" t="n">
        <v>6</v>
      </c>
      <c r="EP223" s="0" t="n">
        <v>0</v>
      </c>
      <c r="EQ223" s="0" t="n">
        <v>0</v>
      </c>
      <c r="ER223" s="0" t="n">
        <v>0</v>
      </c>
      <c r="ES223" s="0" t="n">
        <v>4</v>
      </c>
      <c r="ET223" s="0" t="n">
        <v>0</v>
      </c>
      <c r="EU223" s="0" t="n">
        <v>0</v>
      </c>
      <c r="EV223" s="0" t="n">
        <v>0</v>
      </c>
      <c r="EW223" s="0" t="n">
        <v>0</v>
      </c>
      <c r="EX223" s="0" t="n">
        <v>1</v>
      </c>
      <c r="EY223" s="0" t="n">
        <v>1</v>
      </c>
      <c r="EZ223" s="0" t="n">
        <v>0</v>
      </c>
      <c r="FA223" s="0" t="n">
        <v>0</v>
      </c>
      <c r="FB223" s="0" t="n">
        <v>0</v>
      </c>
      <c r="FC223" s="0" t="n">
        <v>4</v>
      </c>
      <c r="FD223" s="0" t="n">
        <v>0</v>
      </c>
      <c r="FE223" s="0" t="n">
        <v>0</v>
      </c>
      <c r="FF223" s="0" t="n">
        <v>4</v>
      </c>
      <c r="FG223" s="0" t="n">
        <v>0</v>
      </c>
      <c r="FH223" s="0" t="n">
        <v>0</v>
      </c>
      <c r="FI223" s="0" t="n">
        <v>0</v>
      </c>
      <c r="FJ223" s="0" t="n">
        <v>0</v>
      </c>
      <c r="FK223" s="0" t="n">
        <v>1</v>
      </c>
      <c r="FL223" s="0" t="n">
        <v>5</v>
      </c>
      <c r="FM223" s="0" t="n">
        <v>0</v>
      </c>
      <c r="FN223" s="0" t="n">
        <v>0</v>
      </c>
      <c r="FO223" s="0" t="n">
        <v>0</v>
      </c>
      <c r="FP223" s="0" t="n">
        <v>0</v>
      </c>
      <c r="FQ223" s="0" t="n">
        <v>2</v>
      </c>
      <c r="FR223" s="0" t="n">
        <v>0</v>
      </c>
      <c r="FS223" s="0" t="n">
        <v>0</v>
      </c>
      <c r="FT223" s="0" t="n">
        <v>0</v>
      </c>
      <c r="FU223" s="0" t="n">
        <v>0</v>
      </c>
      <c r="FV223" s="0" t="n">
        <v>1</v>
      </c>
      <c r="FW223" s="0" t="n">
        <v>0</v>
      </c>
      <c r="FX223" s="0" t="n">
        <v>0</v>
      </c>
      <c r="FY223" s="0" t="n">
        <v>0</v>
      </c>
      <c r="FZ223" s="0" t="n">
        <v>0</v>
      </c>
      <c r="GA223" s="0" t="n">
        <v>0</v>
      </c>
      <c r="GB223" s="0" t="n">
        <v>0</v>
      </c>
      <c r="GC223" s="0" t="n">
        <v>1</v>
      </c>
      <c r="GD223" s="0" t="n">
        <v>0</v>
      </c>
      <c r="GE223" s="0" t="n">
        <v>0</v>
      </c>
      <c r="GF223" s="0" t="n">
        <v>0</v>
      </c>
      <c r="GG223" s="0" t="n">
        <v>0</v>
      </c>
      <c r="GH223" s="0" t="n">
        <v>0</v>
      </c>
      <c r="GI223" s="0" t="n">
        <v>0</v>
      </c>
      <c r="GJ223" s="0" t="n">
        <v>0</v>
      </c>
      <c r="GK223" s="0" t="n">
        <v>4</v>
      </c>
      <c r="GL223" s="0" t="n">
        <v>1</v>
      </c>
      <c r="GM223" s="0" t="n">
        <v>0</v>
      </c>
      <c r="GN223" s="0" t="n">
        <v>0</v>
      </c>
      <c r="GO223" s="0" t="n">
        <v>1</v>
      </c>
      <c r="GP223" s="0" t="n">
        <v>1</v>
      </c>
      <c r="GQ223" s="0" t="n">
        <v>0</v>
      </c>
    </row>
    <row r="224" customFormat="false" ht="12" hidden="false" customHeight="false" outlineLevel="0" collapsed="false">
      <c r="A224" s="0" t="n">
        <v>0</v>
      </c>
      <c r="B224" s="0" t="n">
        <v>9</v>
      </c>
      <c r="C224" s="0" t="n">
        <v>0</v>
      </c>
      <c r="D224" s="0" t="n">
        <v>0</v>
      </c>
      <c r="E224" s="0" t="n">
        <v>0</v>
      </c>
      <c r="F224" s="0" t="n">
        <v>3</v>
      </c>
      <c r="G224" s="0" t="n">
        <v>0</v>
      </c>
      <c r="H224" s="0" t="n">
        <v>0</v>
      </c>
      <c r="I224" s="0" t="n">
        <v>0</v>
      </c>
      <c r="J224" s="0" t="n">
        <v>1</v>
      </c>
      <c r="K224" s="0" t="n">
        <v>4</v>
      </c>
      <c r="L224" s="0" t="n">
        <v>0</v>
      </c>
      <c r="M224" s="0" t="n">
        <v>3</v>
      </c>
      <c r="N224" s="0" t="n">
        <v>1</v>
      </c>
      <c r="O224" s="0" t="n">
        <v>0</v>
      </c>
      <c r="P224" s="0" t="n">
        <v>0</v>
      </c>
      <c r="Q224" s="0" t="n">
        <v>0</v>
      </c>
      <c r="R224" s="0" t="n">
        <v>1</v>
      </c>
      <c r="S224" s="0" t="n">
        <v>0</v>
      </c>
      <c r="T224" s="0" t="n">
        <v>0</v>
      </c>
      <c r="U224" s="0" t="n">
        <v>0</v>
      </c>
      <c r="V224" s="0" t="n">
        <v>3</v>
      </c>
      <c r="W224" s="0" t="n">
        <v>0</v>
      </c>
      <c r="X224" s="0" t="n">
        <v>0</v>
      </c>
      <c r="Y224" s="0" t="n">
        <v>0</v>
      </c>
      <c r="Z224" s="0" t="n">
        <v>1</v>
      </c>
      <c r="AA224" s="0" t="n">
        <v>2</v>
      </c>
      <c r="AB224" s="0" t="n">
        <v>0</v>
      </c>
      <c r="AC224" s="0" t="n">
        <v>0</v>
      </c>
      <c r="AD224" s="0" t="n">
        <v>2</v>
      </c>
      <c r="AE224" s="0" t="n">
        <v>0</v>
      </c>
      <c r="AF224" s="0" t="n">
        <v>1</v>
      </c>
      <c r="AG224" s="0" t="n">
        <v>0</v>
      </c>
      <c r="AH224" s="0" t="n">
        <v>5</v>
      </c>
      <c r="AI224" s="0" t="n">
        <v>0</v>
      </c>
      <c r="AJ224" s="0" t="n">
        <v>0</v>
      </c>
      <c r="AK224" s="0" t="n">
        <v>0</v>
      </c>
      <c r="AL224" s="0" t="n">
        <v>1</v>
      </c>
      <c r="AM224" s="0" t="n">
        <v>5</v>
      </c>
      <c r="AN224" s="0" t="n">
        <v>3</v>
      </c>
      <c r="AO224" s="0" t="n">
        <v>0</v>
      </c>
      <c r="AP224" s="0" t="n">
        <v>1</v>
      </c>
      <c r="AQ224" s="0" t="n">
        <v>4</v>
      </c>
      <c r="AR224" s="0" t="n">
        <v>0</v>
      </c>
      <c r="AS224" s="0" t="n">
        <v>0</v>
      </c>
      <c r="AT224" s="0" t="n">
        <v>0</v>
      </c>
      <c r="AU224" s="0" t="n">
        <v>1</v>
      </c>
      <c r="AV224" s="0" t="n">
        <v>1</v>
      </c>
      <c r="AW224" s="0" t="n">
        <v>4</v>
      </c>
      <c r="AX224" s="0" t="n">
        <v>2</v>
      </c>
      <c r="AY224" s="0" t="n">
        <v>1</v>
      </c>
      <c r="AZ224" s="0" t="n">
        <v>1</v>
      </c>
      <c r="BA224" s="0" t="n">
        <v>0</v>
      </c>
      <c r="BB224" s="0" t="n">
        <v>1</v>
      </c>
      <c r="BC224" s="0" t="n">
        <v>3</v>
      </c>
      <c r="BD224" s="0" t="n">
        <v>0</v>
      </c>
      <c r="BE224" s="0" t="n">
        <v>9</v>
      </c>
      <c r="BF224" s="0" t="n">
        <v>2</v>
      </c>
      <c r="BG224" s="0" t="n">
        <v>1</v>
      </c>
      <c r="BH224" s="0" t="n">
        <v>0</v>
      </c>
      <c r="BI224" s="0" t="n">
        <v>2</v>
      </c>
      <c r="BJ224" s="0" t="n">
        <v>2</v>
      </c>
      <c r="BK224" s="0" t="n">
        <v>2</v>
      </c>
      <c r="BL224" s="0" t="n">
        <v>3</v>
      </c>
      <c r="BM224" s="0" t="n">
        <v>1</v>
      </c>
      <c r="BN224" s="0" t="n">
        <v>0</v>
      </c>
      <c r="BO224" s="0" t="n">
        <v>0</v>
      </c>
      <c r="BP224" s="0" t="n">
        <v>6</v>
      </c>
      <c r="BQ224" s="0" t="n">
        <v>0</v>
      </c>
      <c r="BR224" s="0" t="n">
        <v>2</v>
      </c>
      <c r="BS224" s="0" t="n">
        <v>0</v>
      </c>
      <c r="BT224" s="0" t="n">
        <v>2</v>
      </c>
      <c r="BU224" s="0" t="n">
        <v>2</v>
      </c>
      <c r="BV224" s="0" t="n">
        <v>0</v>
      </c>
      <c r="BW224" s="0" t="n">
        <v>0</v>
      </c>
      <c r="BX224" s="0" t="n">
        <v>1</v>
      </c>
      <c r="BY224" s="0" t="n">
        <v>2</v>
      </c>
      <c r="BZ224" s="0" t="n">
        <v>0</v>
      </c>
      <c r="CA224" s="0" t="n">
        <v>2</v>
      </c>
      <c r="CB224" s="0" t="n">
        <v>0</v>
      </c>
      <c r="CC224" s="0" t="n">
        <v>1</v>
      </c>
      <c r="CD224" s="0" t="n">
        <v>0</v>
      </c>
      <c r="CE224" s="0" t="n">
        <v>4</v>
      </c>
      <c r="CF224" s="0" t="n">
        <v>1</v>
      </c>
      <c r="CG224" s="0" t="n">
        <v>0</v>
      </c>
      <c r="CH224" s="0" t="n">
        <v>0</v>
      </c>
      <c r="CI224" s="0" t="n">
        <v>0</v>
      </c>
      <c r="CJ224" s="0" t="n">
        <v>1</v>
      </c>
      <c r="CK224" s="0" t="n">
        <v>2</v>
      </c>
      <c r="CL224" s="0" t="n">
        <v>0</v>
      </c>
      <c r="CM224" s="0" t="n">
        <v>0</v>
      </c>
      <c r="CN224" s="0" t="n">
        <v>4</v>
      </c>
      <c r="CO224" s="0" t="n">
        <v>1</v>
      </c>
      <c r="CP224" s="0" t="n">
        <v>2</v>
      </c>
      <c r="CQ224" s="0" t="n">
        <v>3</v>
      </c>
      <c r="CR224" s="0" t="n">
        <v>2</v>
      </c>
      <c r="CS224" s="0" t="n">
        <v>0</v>
      </c>
      <c r="CT224" s="0" t="n">
        <v>1</v>
      </c>
      <c r="CU224" s="0" t="n">
        <v>0</v>
      </c>
      <c r="CV224" s="0" t="n">
        <v>0</v>
      </c>
      <c r="CW224" s="0" t="n">
        <v>0</v>
      </c>
      <c r="CX224" s="0" t="n">
        <v>0</v>
      </c>
      <c r="CY224" s="0" t="n">
        <v>1</v>
      </c>
      <c r="CZ224" s="0" t="n">
        <v>0</v>
      </c>
      <c r="DA224" s="0" t="n">
        <v>2</v>
      </c>
      <c r="DB224" s="0" t="n">
        <v>0</v>
      </c>
      <c r="DC224" s="0" t="n">
        <v>0</v>
      </c>
      <c r="DD224" s="0" t="n">
        <v>0</v>
      </c>
      <c r="DE224" s="0" t="n">
        <v>0</v>
      </c>
      <c r="DF224" s="0" t="n">
        <v>3</v>
      </c>
      <c r="DG224" s="0" t="n">
        <v>0</v>
      </c>
      <c r="DH224" s="0" t="n">
        <v>0</v>
      </c>
      <c r="DI224" s="0" t="n">
        <v>9</v>
      </c>
      <c r="DJ224" s="0" t="n">
        <v>6</v>
      </c>
      <c r="DK224" s="0" t="n">
        <v>2</v>
      </c>
      <c r="DL224" s="0" t="n">
        <v>7</v>
      </c>
      <c r="DM224" s="0" t="n">
        <v>0</v>
      </c>
      <c r="DN224" s="0" t="n">
        <v>0</v>
      </c>
      <c r="DO224" s="0" t="n">
        <v>0</v>
      </c>
      <c r="DP224" s="0" t="n">
        <v>3</v>
      </c>
      <c r="DQ224" s="0" t="n">
        <v>0</v>
      </c>
      <c r="DR224" s="0" t="n">
        <v>5</v>
      </c>
      <c r="DS224" s="0" t="n">
        <v>0</v>
      </c>
      <c r="DT224" s="0" t="n">
        <v>2</v>
      </c>
      <c r="DU224" s="0" t="n">
        <v>0</v>
      </c>
      <c r="DV224" s="0" t="n">
        <v>0</v>
      </c>
      <c r="DW224" s="0" t="n">
        <v>0</v>
      </c>
      <c r="DX224" s="0" t="n">
        <v>5</v>
      </c>
      <c r="DY224" s="0" t="n">
        <v>0</v>
      </c>
      <c r="DZ224" s="0" t="n">
        <v>0</v>
      </c>
      <c r="EA224" s="0" t="n">
        <v>0</v>
      </c>
      <c r="EB224" s="0" t="n">
        <v>0</v>
      </c>
      <c r="EC224" s="0" t="n">
        <v>0</v>
      </c>
      <c r="ED224" s="0" t="n">
        <v>0</v>
      </c>
      <c r="EE224" s="0" t="n">
        <v>0</v>
      </c>
      <c r="EF224" s="0" t="n">
        <v>0</v>
      </c>
      <c r="EG224" s="0" t="n">
        <v>0</v>
      </c>
      <c r="EH224" s="0" t="n">
        <v>0</v>
      </c>
      <c r="EI224" s="0" t="n">
        <v>0</v>
      </c>
      <c r="EJ224" s="0" t="n">
        <v>5</v>
      </c>
      <c r="EK224" s="0" t="n">
        <v>0</v>
      </c>
      <c r="EL224" s="0" t="n">
        <v>1</v>
      </c>
      <c r="EM224" s="0" t="n">
        <v>4</v>
      </c>
      <c r="EN224" s="0" t="n">
        <v>3</v>
      </c>
      <c r="EO224" s="0" t="n">
        <v>0</v>
      </c>
      <c r="EP224" s="0" t="n">
        <v>2</v>
      </c>
      <c r="EQ224" s="0" t="n">
        <v>2</v>
      </c>
      <c r="ER224" s="0" t="n">
        <v>0</v>
      </c>
      <c r="ES224" s="0" t="n">
        <v>3</v>
      </c>
      <c r="ET224" s="0" t="n">
        <v>3</v>
      </c>
      <c r="EU224" s="0" t="n">
        <v>0</v>
      </c>
      <c r="EV224" s="0" t="n">
        <v>3</v>
      </c>
      <c r="EW224" s="0" t="n">
        <v>0</v>
      </c>
      <c r="EX224" s="0" t="n">
        <v>2</v>
      </c>
      <c r="EY224" s="0" t="n">
        <v>0</v>
      </c>
      <c r="EZ224" s="0" t="n">
        <v>0</v>
      </c>
      <c r="FA224" s="0" t="n">
        <v>0</v>
      </c>
      <c r="FB224" s="0" t="n">
        <v>2</v>
      </c>
      <c r="FC224" s="0" t="n">
        <v>0</v>
      </c>
      <c r="FD224" s="0" t="n">
        <v>0</v>
      </c>
      <c r="FE224" s="0" t="n">
        <v>1</v>
      </c>
      <c r="FF224" s="0" t="n">
        <v>1</v>
      </c>
      <c r="FG224" s="0" t="n">
        <v>1</v>
      </c>
      <c r="FH224" s="0" t="n">
        <v>3</v>
      </c>
      <c r="FI224" s="0" t="n">
        <v>3</v>
      </c>
      <c r="FJ224" s="0" t="n">
        <v>2</v>
      </c>
      <c r="FK224" s="0" t="n">
        <v>1</v>
      </c>
      <c r="FL224" s="0" t="n">
        <v>4</v>
      </c>
      <c r="FM224" s="0" t="n">
        <v>0</v>
      </c>
      <c r="FN224" s="0" t="n">
        <v>0</v>
      </c>
      <c r="FO224" s="0" t="n">
        <v>0</v>
      </c>
      <c r="FP224" s="0" t="n">
        <v>0</v>
      </c>
      <c r="FQ224" s="0" t="n">
        <v>1</v>
      </c>
      <c r="FR224" s="0" t="n">
        <v>0</v>
      </c>
      <c r="FS224" s="0" t="n">
        <v>8</v>
      </c>
      <c r="FT224" s="0" t="n">
        <v>3</v>
      </c>
      <c r="FU224" s="0" t="n">
        <v>0</v>
      </c>
      <c r="FV224" s="0" t="n">
        <v>0</v>
      </c>
      <c r="FW224" s="0" t="n">
        <v>0</v>
      </c>
      <c r="FX224" s="0" t="n">
        <v>3</v>
      </c>
      <c r="FY224" s="0" t="n">
        <v>2</v>
      </c>
      <c r="FZ224" s="0" t="n">
        <v>2</v>
      </c>
      <c r="GA224" s="0" t="n">
        <v>1</v>
      </c>
      <c r="GB224" s="0" t="n">
        <v>0</v>
      </c>
      <c r="GC224" s="0" t="n">
        <v>1</v>
      </c>
      <c r="GD224" s="0" t="n">
        <v>0</v>
      </c>
      <c r="GE224" s="0" t="n">
        <v>1</v>
      </c>
      <c r="GF224" s="0" t="n">
        <v>3</v>
      </c>
      <c r="GG224" s="0" t="n">
        <v>0</v>
      </c>
      <c r="GH224" s="0" t="n">
        <v>0</v>
      </c>
      <c r="GI224" s="0" t="n">
        <v>1</v>
      </c>
      <c r="GJ224" s="0" t="n">
        <v>5</v>
      </c>
      <c r="GK224" s="0" t="n">
        <v>2</v>
      </c>
      <c r="GL224" s="0" t="n">
        <v>3</v>
      </c>
      <c r="GM224" s="0" t="n">
        <v>1</v>
      </c>
      <c r="GN224" s="0" t="n">
        <v>0</v>
      </c>
      <c r="GO224" s="0" t="n">
        <v>0</v>
      </c>
      <c r="GP224" s="0" t="n">
        <v>0</v>
      </c>
      <c r="GQ224" s="0" t="n">
        <v>1</v>
      </c>
    </row>
    <row r="225" customFormat="false" ht="12" hidden="false" customHeight="false" outlineLevel="0" collapsed="false">
      <c r="A225" s="0" t="n">
        <v>0</v>
      </c>
      <c r="B225" s="0" t="n">
        <v>0</v>
      </c>
      <c r="C225" s="0" t="n">
        <v>2</v>
      </c>
      <c r="D225" s="0" t="n">
        <v>0</v>
      </c>
      <c r="E225" s="0" t="n">
        <v>0</v>
      </c>
      <c r="F225" s="0" t="n">
        <v>6</v>
      </c>
      <c r="G225" s="0" t="n">
        <v>0</v>
      </c>
      <c r="H225" s="0" t="n">
        <v>0</v>
      </c>
      <c r="I225" s="0" t="n">
        <v>0</v>
      </c>
      <c r="J225" s="0" t="n">
        <v>0</v>
      </c>
      <c r="K225" s="0" t="n">
        <v>0</v>
      </c>
      <c r="L225" s="0" t="n">
        <v>0</v>
      </c>
      <c r="M225" s="0" t="n">
        <v>0</v>
      </c>
      <c r="N225" s="0" t="n">
        <v>0</v>
      </c>
      <c r="O225" s="0" t="n">
        <v>2</v>
      </c>
      <c r="P225" s="0" t="n">
        <v>0</v>
      </c>
      <c r="Q225" s="0" t="n">
        <v>8</v>
      </c>
      <c r="R225" s="0" t="n">
        <v>8</v>
      </c>
      <c r="S225" s="0" t="n">
        <v>0</v>
      </c>
      <c r="T225" s="0" t="n">
        <v>0</v>
      </c>
      <c r="U225" s="0" t="n">
        <v>0</v>
      </c>
      <c r="V225" s="0" t="n">
        <v>0</v>
      </c>
      <c r="W225" s="0" t="n">
        <v>1</v>
      </c>
      <c r="X225" s="0" t="n">
        <v>0</v>
      </c>
      <c r="Y225" s="0" t="n">
        <v>0</v>
      </c>
      <c r="Z225" s="0" t="n">
        <v>0</v>
      </c>
      <c r="AA225" s="0" t="n">
        <v>2</v>
      </c>
      <c r="AB225" s="0" t="n">
        <v>0</v>
      </c>
      <c r="AC225" s="0" t="n">
        <v>0</v>
      </c>
      <c r="AD225" s="0" t="n">
        <v>0</v>
      </c>
      <c r="AE225" s="0" t="n">
        <v>0</v>
      </c>
      <c r="AF225" s="0" t="n">
        <v>2</v>
      </c>
      <c r="AG225" s="0" t="n">
        <v>0</v>
      </c>
      <c r="AH225" s="0" t="n">
        <v>2</v>
      </c>
      <c r="AI225" s="0" t="n">
        <v>6</v>
      </c>
      <c r="AJ225" s="0" t="n">
        <v>3</v>
      </c>
      <c r="AK225" s="0" t="n">
        <v>0</v>
      </c>
      <c r="AL225" s="0" t="n">
        <v>0</v>
      </c>
      <c r="AM225" s="0" t="n">
        <v>0</v>
      </c>
      <c r="AN225" s="0" t="n">
        <v>5</v>
      </c>
      <c r="AO225" s="0" t="n">
        <v>0</v>
      </c>
      <c r="AP225" s="0" t="n">
        <v>3</v>
      </c>
      <c r="AQ225" s="0" t="n">
        <v>0</v>
      </c>
      <c r="AR225" s="0" t="n">
        <v>0</v>
      </c>
      <c r="AS225" s="0" t="n">
        <v>0</v>
      </c>
      <c r="AT225" s="0" t="n">
        <v>0</v>
      </c>
      <c r="AU225" s="0" t="n">
        <v>0</v>
      </c>
      <c r="AV225" s="0" t="n">
        <v>0</v>
      </c>
      <c r="AW225" s="0" t="n">
        <v>0</v>
      </c>
      <c r="AX225" s="0" t="n">
        <v>0</v>
      </c>
      <c r="AY225" s="0" t="n">
        <v>0</v>
      </c>
      <c r="AZ225" s="0" t="n">
        <v>1</v>
      </c>
      <c r="BA225" s="0" t="n">
        <v>0</v>
      </c>
      <c r="BB225" s="0" t="n">
        <v>0</v>
      </c>
      <c r="BC225" s="0" t="n">
        <v>0</v>
      </c>
      <c r="BD225" s="0" t="n">
        <v>5</v>
      </c>
      <c r="BE225" s="0" t="n">
        <v>0</v>
      </c>
      <c r="BF225" s="0" t="n">
        <v>1</v>
      </c>
      <c r="BG225" s="0" t="n">
        <v>0</v>
      </c>
      <c r="BH225" s="0" t="n">
        <v>2</v>
      </c>
      <c r="BI225" s="0" t="n">
        <v>0</v>
      </c>
      <c r="BJ225" s="0" t="n">
        <v>0</v>
      </c>
      <c r="BK225" s="0" t="n">
        <v>0</v>
      </c>
      <c r="BL225" s="0" t="n">
        <v>0</v>
      </c>
      <c r="BM225" s="0" t="n">
        <v>0</v>
      </c>
      <c r="BN225" s="0" t="n">
        <v>0</v>
      </c>
      <c r="BO225" s="0" t="n">
        <v>0</v>
      </c>
      <c r="BP225" s="0" t="n">
        <v>2</v>
      </c>
      <c r="BQ225" s="0" t="n">
        <v>0</v>
      </c>
      <c r="BR225" s="0" t="n">
        <v>1</v>
      </c>
      <c r="BS225" s="0" t="n">
        <v>1</v>
      </c>
      <c r="BT225" s="0" t="n">
        <v>2</v>
      </c>
      <c r="BU225" s="0" t="n">
        <v>0</v>
      </c>
      <c r="BV225" s="0" t="n">
        <v>0</v>
      </c>
      <c r="BW225" s="0" t="n">
        <v>0</v>
      </c>
      <c r="BX225" s="0" t="n">
        <v>0</v>
      </c>
      <c r="BY225" s="0" t="n">
        <v>1</v>
      </c>
      <c r="BZ225" s="0" t="n">
        <v>0</v>
      </c>
      <c r="CA225" s="0" t="n">
        <v>0</v>
      </c>
      <c r="CB225" s="0" t="n">
        <v>1</v>
      </c>
      <c r="CC225" s="0" t="n">
        <v>0</v>
      </c>
      <c r="CD225" s="0" t="n">
        <v>0</v>
      </c>
      <c r="CE225" s="0" t="n">
        <v>0</v>
      </c>
      <c r="CF225" s="0" t="n">
        <v>1</v>
      </c>
      <c r="CG225" s="0" t="n">
        <v>2</v>
      </c>
      <c r="CH225" s="0" t="n">
        <v>1</v>
      </c>
      <c r="CI225" s="0" t="n">
        <v>0</v>
      </c>
      <c r="CJ225" s="0" t="n">
        <v>0</v>
      </c>
      <c r="CK225" s="0" t="n">
        <v>3</v>
      </c>
      <c r="CL225" s="0" t="n">
        <v>0</v>
      </c>
      <c r="CM225" s="0" t="n">
        <v>0</v>
      </c>
      <c r="CN225" s="0" t="n">
        <v>0</v>
      </c>
      <c r="CO225" s="0" t="n">
        <v>0</v>
      </c>
      <c r="CP225" s="0" t="n">
        <v>0</v>
      </c>
      <c r="CQ225" s="0" t="n">
        <v>0</v>
      </c>
      <c r="CR225" s="0" t="n">
        <v>0</v>
      </c>
      <c r="CS225" s="0" t="n">
        <v>0</v>
      </c>
      <c r="CT225" s="0" t="n">
        <v>0</v>
      </c>
      <c r="CU225" s="0" t="n">
        <v>0</v>
      </c>
      <c r="CV225" s="0" t="n">
        <v>0</v>
      </c>
      <c r="CW225" s="0" t="n">
        <v>0</v>
      </c>
      <c r="CX225" s="0" t="n">
        <v>0</v>
      </c>
      <c r="CY225" s="0" t="n">
        <v>2</v>
      </c>
      <c r="CZ225" s="0" t="n">
        <v>0</v>
      </c>
      <c r="DA225" s="0" t="n">
        <v>1</v>
      </c>
      <c r="DB225" s="0" t="n">
        <v>0</v>
      </c>
      <c r="DC225" s="0" t="n">
        <v>0</v>
      </c>
      <c r="DD225" s="0" t="n">
        <v>0</v>
      </c>
      <c r="DE225" s="0" t="n">
        <v>0</v>
      </c>
      <c r="DF225" s="0" t="n">
        <v>0</v>
      </c>
      <c r="DG225" s="0" t="n">
        <v>1</v>
      </c>
      <c r="DH225" s="0" t="n">
        <v>0</v>
      </c>
      <c r="DI225" s="0" t="n">
        <v>0</v>
      </c>
      <c r="DJ225" s="0" t="n">
        <v>0</v>
      </c>
      <c r="DK225" s="0" t="n">
        <v>0</v>
      </c>
      <c r="DL225" s="0" t="n">
        <v>2</v>
      </c>
      <c r="DM225" s="0" t="n">
        <v>0</v>
      </c>
      <c r="DN225" s="0" t="n">
        <v>0</v>
      </c>
      <c r="DO225" s="0" t="n">
        <v>0</v>
      </c>
      <c r="DP225" s="0" t="n">
        <v>0</v>
      </c>
      <c r="DQ225" s="0" t="n">
        <v>0</v>
      </c>
      <c r="DR225" s="0" t="n">
        <v>0</v>
      </c>
      <c r="DS225" s="0" t="n">
        <v>0</v>
      </c>
      <c r="DT225" s="0" t="n">
        <v>1</v>
      </c>
      <c r="DU225" s="0" t="n">
        <v>0</v>
      </c>
      <c r="DV225" s="0" t="n">
        <v>0</v>
      </c>
      <c r="DW225" s="0" t="n">
        <v>0</v>
      </c>
      <c r="DX225" s="0" t="n">
        <v>0</v>
      </c>
      <c r="DY225" s="0" t="n">
        <v>0</v>
      </c>
      <c r="DZ225" s="0" t="n">
        <v>0</v>
      </c>
      <c r="EA225" s="0" t="n">
        <v>1</v>
      </c>
      <c r="EB225" s="0" t="n">
        <v>0</v>
      </c>
      <c r="EC225" s="0" t="n">
        <v>0</v>
      </c>
      <c r="ED225" s="0" t="n">
        <v>0</v>
      </c>
      <c r="EE225" s="0" t="n">
        <v>0</v>
      </c>
      <c r="EF225" s="0" t="n">
        <v>0</v>
      </c>
      <c r="EG225" s="0" t="n">
        <v>0</v>
      </c>
      <c r="EH225" s="0" t="n">
        <v>0</v>
      </c>
      <c r="EI225" s="0" t="n">
        <v>0</v>
      </c>
      <c r="EJ225" s="0" t="n">
        <v>0</v>
      </c>
      <c r="EK225" s="0" t="n">
        <v>1</v>
      </c>
      <c r="EL225" s="0" t="n">
        <v>0</v>
      </c>
      <c r="EM225" s="0" t="n">
        <v>0</v>
      </c>
      <c r="EN225" s="0" t="n">
        <v>0</v>
      </c>
      <c r="EO225" s="0" t="n">
        <v>0</v>
      </c>
      <c r="EP225" s="0" t="n">
        <v>6</v>
      </c>
      <c r="EQ225" s="0" t="n">
        <v>1</v>
      </c>
      <c r="ER225" s="0" t="n">
        <v>0</v>
      </c>
      <c r="ES225" s="0" t="n">
        <v>2</v>
      </c>
      <c r="ET225" s="0" t="n">
        <v>0</v>
      </c>
      <c r="EU225" s="0" t="n">
        <v>0</v>
      </c>
      <c r="EV225" s="0" t="n">
        <v>0</v>
      </c>
      <c r="EW225" s="0" t="n">
        <v>0</v>
      </c>
      <c r="EX225" s="0" t="n">
        <v>1</v>
      </c>
      <c r="EY225" s="0" t="n">
        <v>0</v>
      </c>
      <c r="EZ225" s="0" t="n">
        <v>0</v>
      </c>
      <c r="FA225" s="0" t="n">
        <v>0</v>
      </c>
      <c r="FB225" s="0" t="n">
        <v>0</v>
      </c>
      <c r="FC225" s="0" t="n">
        <v>0</v>
      </c>
      <c r="FD225" s="0" t="n">
        <v>0</v>
      </c>
      <c r="FE225" s="0" t="n">
        <v>0</v>
      </c>
      <c r="FF225" s="0" t="n">
        <v>0</v>
      </c>
      <c r="FG225" s="0" t="n">
        <v>0</v>
      </c>
      <c r="FH225" s="0" t="n">
        <v>0</v>
      </c>
      <c r="FI225" s="0" t="n">
        <v>1</v>
      </c>
      <c r="FJ225" s="0" t="n">
        <v>0</v>
      </c>
      <c r="FK225" s="0" t="n">
        <v>2</v>
      </c>
      <c r="FL225" s="0" t="n">
        <v>0</v>
      </c>
      <c r="FM225" s="0" t="n">
        <v>0</v>
      </c>
      <c r="FN225" s="0" t="n">
        <v>0</v>
      </c>
      <c r="FO225" s="0" t="n">
        <v>0</v>
      </c>
      <c r="FP225" s="0" t="n">
        <v>0</v>
      </c>
      <c r="FQ225" s="0" t="n">
        <v>1</v>
      </c>
      <c r="FR225" s="0" t="n">
        <v>0</v>
      </c>
      <c r="FS225" s="0" t="n">
        <v>0</v>
      </c>
      <c r="FT225" s="0" t="n">
        <v>0</v>
      </c>
      <c r="FU225" s="0" t="n">
        <v>0</v>
      </c>
      <c r="FV225" s="0" t="n">
        <v>1</v>
      </c>
      <c r="FW225" s="0" t="n">
        <v>0</v>
      </c>
      <c r="FX225" s="0" t="n">
        <v>1</v>
      </c>
      <c r="FY225" s="0" t="n">
        <v>0</v>
      </c>
      <c r="FZ225" s="0" t="n">
        <v>1</v>
      </c>
      <c r="GA225" s="0" t="n">
        <v>0</v>
      </c>
      <c r="GB225" s="0" t="n">
        <v>0</v>
      </c>
      <c r="GC225" s="0" t="n">
        <v>0</v>
      </c>
      <c r="GD225" s="0" t="n">
        <v>0</v>
      </c>
      <c r="GE225" s="0" t="n">
        <v>0</v>
      </c>
      <c r="GF225" s="0" t="n">
        <v>6</v>
      </c>
      <c r="GG225" s="0" t="n">
        <v>0</v>
      </c>
      <c r="GH225" s="0" t="n">
        <v>0</v>
      </c>
      <c r="GI225" s="0" t="n">
        <v>0</v>
      </c>
      <c r="GJ225" s="0" t="n">
        <v>0</v>
      </c>
      <c r="GK225" s="0" t="n">
        <v>0</v>
      </c>
      <c r="GL225" s="0" t="n">
        <v>0</v>
      </c>
      <c r="GM225" s="0" t="n">
        <v>0</v>
      </c>
      <c r="GN225" s="0" t="n">
        <v>0</v>
      </c>
      <c r="GO225" s="0" t="n">
        <v>0</v>
      </c>
      <c r="GP225" s="0" t="n">
        <v>0</v>
      </c>
      <c r="GQ225" s="0" t="n">
        <v>0</v>
      </c>
    </row>
    <row r="226" customFormat="false" ht="12" hidden="false" customHeight="false" outlineLevel="0" collapsed="false">
      <c r="A226" s="0" t="n">
        <v>0</v>
      </c>
      <c r="B226" s="0" t="n">
        <v>0</v>
      </c>
      <c r="C226" s="0" t="n">
        <v>0</v>
      </c>
      <c r="D226" s="0" t="n">
        <v>4</v>
      </c>
      <c r="E226" s="0" t="n">
        <v>0</v>
      </c>
      <c r="F226" s="0" t="n">
        <v>0</v>
      </c>
      <c r="G226" s="0" t="n">
        <v>0</v>
      </c>
      <c r="H226" s="0" t="n">
        <v>0</v>
      </c>
      <c r="I226" s="0" t="n">
        <v>0</v>
      </c>
      <c r="J226" s="0" t="n">
        <v>1</v>
      </c>
      <c r="K226" s="0" t="n">
        <v>0</v>
      </c>
      <c r="L226" s="0" t="n">
        <v>0</v>
      </c>
      <c r="M226" s="0" t="n">
        <v>0</v>
      </c>
      <c r="N226" s="0" t="n">
        <v>0</v>
      </c>
      <c r="O226" s="0" t="n">
        <v>0</v>
      </c>
      <c r="P226" s="0" t="n">
        <v>1</v>
      </c>
      <c r="Q226" s="0" t="n">
        <v>0</v>
      </c>
      <c r="R226" s="0" t="n">
        <v>0</v>
      </c>
      <c r="S226" s="0" t="n">
        <v>1</v>
      </c>
      <c r="T226" s="0" t="n">
        <v>0</v>
      </c>
      <c r="U226" s="0" t="n">
        <v>0</v>
      </c>
      <c r="V226" s="0" t="n">
        <v>1</v>
      </c>
      <c r="W226" s="0" t="n">
        <v>0</v>
      </c>
      <c r="X226" s="0" t="n">
        <v>0</v>
      </c>
      <c r="Y226" s="0" t="n">
        <v>0</v>
      </c>
      <c r="Z226" s="0" t="n">
        <v>0</v>
      </c>
      <c r="AA226" s="0" t="n">
        <v>0</v>
      </c>
      <c r="AB226" s="0" t="n">
        <v>0</v>
      </c>
      <c r="AC226" s="0" t="n">
        <v>0</v>
      </c>
      <c r="AD226" s="0" t="n">
        <v>0</v>
      </c>
      <c r="AE226" s="0" t="n">
        <v>0</v>
      </c>
      <c r="AF226" s="0" t="n">
        <v>0</v>
      </c>
      <c r="AG226" s="0" t="n">
        <v>3</v>
      </c>
      <c r="AH226" s="0" t="n">
        <v>0</v>
      </c>
      <c r="AI226" s="0" t="n">
        <v>1</v>
      </c>
      <c r="AJ226" s="0" t="n">
        <v>0</v>
      </c>
      <c r="AK226" s="0" t="n">
        <v>0</v>
      </c>
      <c r="AL226" s="0" t="n">
        <v>0</v>
      </c>
      <c r="AM226" s="0" t="n">
        <v>3</v>
      </c>
      <c r="AN226" s="0" t="n">
        <v>4</v>
      </c>
      <c r="AO226" s="0" t="n">
        <v>0</v>
      </c>
      <c r="AP226" s="0" t="n">
        <v>3</v>
      </c>
      <c r="AQ226" s="0" t="n">
        <v>0</v>
      </c>
      <c r="AR226" s="0" t="n">
        <v>0</v>
      </c>
      <c r="AS226" s="0" t="n">
        <v>0</v>
      </c>
      <c r="AT226" s="0" t="n">
        <v>0</v>
      </c>
      <c r="AU226" s="0" t="n">
        <v>0</v>
      </c>
      <c r="AV226" s="0" t="n">
        <v>0</v>
      </c>
      <c r="AW226" s="0" t="n">
        <v>0</v>
      </c>
      <c r="AX226" s="0" t="n">
        <v>0</v>
      </c>
      <c r="AY226" s="0" t="n">
        <v>0</v>
      </c>
      <c r="AZ226" s="0" t="n">
        <v>0</v>
      </c>
      <c r="BA226" s="0" t="n">
        <v>5</v>
      </c>
      <c r="BB226" s="0" t="n">
        <v>0</v>
      </c>
      <c r="BC226" s="0" t="n">
        <v>0</v>
      </c>
      <c r="BD226" s="0" t="n">
        <v>0</v>
      </c>
      <c r="BE226" s="0" t="n">
        <v>0</v>
      </c>
      <c r="BF226" s="0" t="n">
        <v>0</v>
      </c>
      <c r="BG226" s="0" t="n">
        <v>0</v>
      </c>
      <c r="BH226" s="0" t="n">
        <v>0</v>
      </c>
      <c r="BI226" s="0" t="n">
        <v>0</v>
      </c>
      <c r="BJ226" s="0" t="n">
        <v>0</v>
      </c>
      <c r="BK226" s="0" t="n">
        <v>2</v>
      </c>
      <c r="BL226" s="0" t="n">
        <v>0</v>
      </c>
      <c r="BM226" s="0" t="n">
        <v>0</v>
      </c>
      <c r="BN226" s="0" t="n">
        <v>0</v>
      </c>
      <c r="BO226" s="0" t="n">
        <v>1</v>
      </c>
      <c r="BP226" s="0" t="n">
        <v>0</v>
      </c>
      <c r="BQ226" s="0" t="n">
        <v>0</v>
      </c>
      <c r="BR226" s="0" t="n">
        <v>0</v>
      </c>
      <c r="BS226" s="0" t="n">
        <v>1</v>
      </c>
      <c r="BT226" s="0" t="n">
        <v>0</v>
      </c>
      <c r="BU226" s="0" t="n">
        <v>0</v>
      </c>
      <c r="BV226" s="0" t="n">
        <v>1</v>
      </c>
      <c r="BW226" s="0" t="n">
        <v>1</v>
      </c>
      <c r="BX226" s="0" t="n">
        <v>0</v>
      </c>
      <c r="BY226" s="0" t="n">
        <v>1</v>
      </c>
      <c r="BZ226" s="0" t="n">
        <v>2</v>
      </c>
      <c r="CA226" s="0" t="n">
        <v>5</v>
      </c>
      <c r="CB226" s="0" t="n">
        <v>0</v>
      </c>
      <c r="CC226" s="0" t="n">
        <v>1</v>
      </c>
      <c r="CD226" s="0" t="n">
        <v>0</v>
      </c>
      <c r="CE226" s="0" t="n">
        <v>5</v>
      </c>
      <c r="CF226" s="0" t="n">
        <v>0</v>
      </c>
      <c r="CG226" s="0" t="n">
        <v>0</v>
      </c>
      <c r="CH226" s="0" t="n">
        <v>2</v>
      </c>
      <c r="CI226" s="0" t="n">
        <v>0</v>
      </c>
      <c r="CJ226" s="0" t="n">
        <v>0</v>
      </c>
      <c r="CK226" s="0" t="n">
        <v>8</v>
      </c>
      <c r="CL226" s="0" t="n">
        <v>0</v>
      </c>
      <c r="CM226" s="0" t="n">
        <v>1</v>
      </c>
      <c r="CN226" s="0" t="n">
        <v>2</v>
      </c>
      <c r="CO226" s="0" t="n">
        <v>3</v>
      </c>
      <c r="CP226" s="0" t="n">
        <v>0</v>
      </c>
      <c r="CQ226" s="0" t="n">
        <v>7</v>
      </c>
      <c r="CR226" s="0" t="n">
        <v>4</v>
      </c>
      <c r="CS226" s="0" t="n">
        <v>1</v>
      </c>
      <c r="CT226" s="0" t="n">
        <v>0</v>
      </c>
      <c r="CU226" s="0" t="n">
        <v>0</v>
      </c>
      <c r="CV226" s="0" t="n">
        <v>0</v>
      </c>
      <c r="CW226" s="0" t="n">
        <v>3</v>
      </c>
      <c r="CX226" s="0" t="n">
        <v>0</v>
      </c>
      <c r="CY226" s="0" t="n">
        <v>0</v>
      </c>
      <c r="CZ226" s="0" t="n">
        <v>0</v>
      </c>
      <c r="DA226" s="0" t="n">
        <v>0</v>
      </c>
      <c r="DB226" s="0" t="n">
        <v>0</v>
      </c>
      <c r="DC226" s="0" t="n">
        <v>0</v>
      </c>
      <c r="DD226" s="0" t="n">
        <v>0</v>
      </c>
      <c r="DE226" s="0" t="n">
        <v>0</v>
      </c>
      <c r="DF226" s="0" t="n">
        <v>3</v>
      </c>
      <c r="DG226" s="0" t="n">
        <v>3</v>
      </c>
      <c r="DH226" s="0" t="n">
        <v>0</v>
      </c>
      <c r="DI226" s="0" t="n">
        <v>4</v>
      </c>
      <c r="DJ226" s="0" t="n">
        <v>0</v>
      </c>
      <c r="DK226" s="0" t="n">
        <v>0</v>
      </c>
      <c r="DL226" s="0" t="n">
        <v>5</v>
      </c>
      <c r="DM226" s="0" t="n">
        <v>0</v>
      </c>
      <c r="DN226" s="0" t="n">
        <v>0</v>
      </c>
      <c r="DO226" s="0" t="n">
        <v>0</v>
      </c>
      <c r="DP226" s="0" t="n">
        <v>0</v>
      </c>
      <c r="DQ226" s="0" t="n">
        <v>1</v>
      </c>
      <c r="DR226" s="0" t="n">
        <v>0</v>
      </c>
      <c r="DS226" s="0" t="n">
        <v>0</v>
      </c>
      <c r="DT226" s="0" t="n">
        <v>0</v>
      </c>
      <c r="DU226" s="0" t="n">
        <v>0</v>
      </c>
      <c r="DV226" s="0" t="n">
        <v>0</v>
      </c>
      <c r="DW226" s="0" t="n">
        <v>0</v>
      </c>
      <c r="DX226" s="0" t="n">
        <v>0</v>
      </c>
      <c r="DY226" s="0" t="n">
        <v>0</v>
      </c>
      <c r="DZ226" s="0" t="n">
        <v>0</v>
      </c>
      <c r="EA226" s="0" t="n">
        <v>0</v>
      </c>
      <c r="EB226" s="0" t="n">
        <v>0</v>
      </c>
      <c r="EC226" s="0" t="n">
        <v>0</v>
      </c>
      <c r="ED226" s="0" t="n">
        <v>0</v>
      </c>
      <c r="EE226" s="0" t="n">
        <v>0</v>
      </c>
      <c r="EF226" s="0" t="n">
        <v>1</v>
      </c>
      <c r="EG226" s="0" t="n">
        <v>0</v>
      </c>
      <c r="EH226" s="0" t="n">
        <v>0</v>
      </c>
      <c r="EI226" s="0" t="n">
        <v>0</v>
      </c>
      <c r="EJ226" s="0" t="n">
        <v>0</v>
      </c>
      <c r="EK226" s="0" t="n">
        <v>0</v>
      </c>
      <c r="EL226" s="0" t="n">
        <v>0</v>
      </c>
      <c r="EM226" s="0" t="n">
        <v>0</v>
      </c>
      <c r="EN226" s="0" t="n">
        <v>0</v>
      </c>
      <c r="EO226" s="0" t="n">
        <v>0</v>
      </c>
      <c r="EP226" s="0" t="n">
        <v>0</v>
      </c>
      <c r="EQ226" s="0" t="n">
        <v>0</v>
      </c>
      <c r="ER226" s="0" t="n">
        <v>0</v>
      </c>
      <c r="ES226" s="0" t="n">
        <v>2</v>
      </c>
      <c r="ET226" s="0" t="n">
        <v>0</v>
      </c>
      <c r="EU226" s="0" t="n">
        <v>0</v>
      </c>
      <c r="EV226" s="0" t="n">
        <v>6</v>
      </c>
      <c r="EW226" s="0" t="n">
        <v>4</v>
      </c>
      <c r="EX226" s="0" t="n">
        <v>3</v>
      </c>
      <c r="EY226" s="0" t="n">
        <v>1</v>
      </c>
      <c r="EZ226" s="0" t="n">
        <v>1</v>
      </c>
      <c r="FA226" s="0" t="n">
        <v>1</v>
      </c>
      <c r="FB226" s="0" t="n">
        <v>1</v>
      </c>
      <c r="FC226" s="0" t="n">
        <v>3</v>
      </c>
      <c r="FD226" s="0" t="n">
        <v>1</v>
      </c>
      <c r="FE226" s="0" t="n">
        <v>0</v>
      </c>
      <c r="FF226" s="0" t="n">
        <v>0</v>
      </c>
      <c r="FG226" s="0" t="n">
        <v>1</v>
      </c>
      <c r="FH226" s="0" t="n">
        <v>1</v>
      </c>
      <c r="FI226" s="0" t="n">
        <v>1</v>
      </c>
      <c r="FJ226" s="0" t="n">
        <v>0</v>
      </c>
      <c r="FK226" s="0" t="n">
        <v>3</v>
      </c>
      <c r="FL226" s="0" t="n">
        <v>0</v>
      </c>
      <c r="FM226" s="0" t="n">
        <v>0</v>
      </c>
      <c r="FN226" s="0" t="n">
        <v>0</v>
      </c>
      <c r="FO226" s="0" t="n">
        <v>1</v>
      </c>
      <c r="FP226" s="0" t="n">
        <v>0</v>
      </c>
      <c r="FQ226" s="0" t="n">
        <v>0</v>
      </c>
      <c r="FR226" s="0" t="n">
        <v>0</v>
      </c>
      <c r="FS226" s="0" t="n">
        <v>0</v>
      </c>
      <c r="FT226" s="0" t="n">
        <v>0</v>
      </c>
      <c r="FU226" s="0" t="n">
        <v>0</v>
      </c>
      <c r="FV226" s="0" t="n">
        <v>1</v>
      </c>
      <c r="FW226" s="0" t="n">
        <v>4</v>
      </c>
      <c r="FX226" s="0" t="n">
        <v>0</v>
      </c>
      <c r="FY226" s="0" t="n">
        <v>0</v>
      </c>
      <c r="FZ226" s="0" t="n">
        <v>0</v>
      </c>
      <c r="GA226" s="0" t="n">
        <v>1</v>
      </c>
      <c r="GB226" s="0" t="n">
        <v>0</v>
      </c>
      <c r="GC226" s="0" t="n">
        <v>1</v>
      </c>
      <c r="GD226" s="0" t="n">
        <v>1</v>
      </c>
      <c r="GE226" s="0" t="n">
        <v>0</v>
      </c>
      <c r="GF226" s="0" t="n">
        <v>1</v>
      </c>
      <c r="GG226" s="0" t="n">
        <v>0</v>
      </c>
      <c r="GH226" s="0" t="n">
        <v>0</v>
      </c>
      <c r="GI226" s="0" t="n">
        <v>0</v>
      </c>
      <c r="GJ226" s="0" t="n">
        <v>0</v>
      </c>
      <c r="GK226" s="0" t="n">
        <v>0</v>
      </c>
      <c r="GL226" s="0" t="n">
        <v>1</v>
      </c>
      <c r="GM226" s="0" t="n">
        <v>0</v>
      </c>
      <c r="GN226" s="0" t="n">
        <v>0</v>
      </c>
      <c r="GO226" s="0" t="n">
        <v>3</v>
      </c>
      <c r="GP226" s="0" t="n">
        <v>0</v>
      </c>
      <c r="GQ226" s="0" t="n">
        <v>0</v>
      </c>
    </row>
    <row r="227" customFormat="false" ht="12" hidden="false" customHeight="false" outlineLevel="0" collapsed="false">
      <c r="A227" s="0" t="n">
        <v>5</v>
      </c>
      <c r="B227" s="0" t="n">
        <v>9</v>
      </c>
      <c r="C227" s="0" t="n">
        <v>0</v>
      </c>
      <c r="D227" s="0" t="n">
        <v>0</v>
      </c>
      <c r="E227" s="0" t="n">
        <v>0</v>
      </c>
      <c r="F227" s="0" t="n">
        <v>0</v>
      </c>
      <c r="G227" s="0" t="n">
        <v>0</v>
      </c>
      <c r="H227" s="0" t="n">
        <v>0</v>
      </c>
      <c r="I227" s="0" t="n">
        <v>2</v>
      </c>
      <c r="J227" s="0" t="n">
        <v>0</v>
      </c>
      <c r="K227" s="0" t="n">
        <v>0</v>
      </c>
      <c r="L227" s="0" t="n">
        <v>0</v>
      </c>
      <c r="M227" s="0" t="n">
        <v>0</v>
      </c>
      <c r="N227" s="0" t="n">
        <v>2</v>
      </c>
      <c r="O227" s="0" t="n">
        <v>0</v>
      </c>
      <c r="P227" s="0" t="n">
        <v>0</v>
      </c>
      <c r="Q227" s="0" t="n">
        <v>3</v>
      </c>
      <c r="R227" s="0" t="n">
        <v>2</v>
      </c>
      <c r="S227" s="0" t="n">
        <v>0</v>
      </c>
      <c r="T227" s="0" t="n">
        <v>0</v>
      </c>
      <c r="U227" s="0" t="n">
        <v>0</v>
      </c>
      <c r="V227" s="0" t="n">
        <v>0</v>
      </c>
      <c r="W227" s="0" t="n">
        <v>1</v>
      </c>
      <c r="X227" s="0" t="n">
        <v>0</v>
      </c>
      <c r="Y227" s="0" t="n">
        <v>0</v>
      </c>
      <c r="Z227" s="0" t="n">
        <v>0</v>
      </c>
      <c r="AA227" s="0" t="n">
        <v>1</v>
      </c>
      <c r="AB227" s="0" t="n">
        <v>7</v>
      </c>
      <c r="AC227" s="0" t="n">
        <v>0</v>
      </c>
      <c r="AD227" s="0" t="n">
        <v>2</v>
      </c>
      <c r="AE227" s="0" t="n">
        <v>0</v>
      </c>
      <c r="AF227" s="0" t="n">
        <v>2</v>
      </c>
      <c r="AG227" s="0" t="n">
        <v>0</v>
      </c>
      <c r="AH227" s="0" t="n">
        <v>0</v>
      </c>
      <c r="AI227" s="0" t="n">
        <v>0</v>
      </c>
      <c r="AJ227" s="0" t="n">
        <v>2</v>
      </c>
      <c r="AK227" s="0" t="n">
        <v>0</v>
      </c>
      <c r="AL227" s="0" t="n">
        <v>1</v>
      </c>
      <c r="AM227" s="0" t="n">
        <v>1</v>
      </c>
      <c r="AN227" s="0" t="n">
        <v>5</v>
      </c>
      <c r="AO227" s="0" t="n">
        <v>0</v>
      </c>
      <c r="AP227" s="0" t="n">
        <v>0</v>
      </c>
      <c r="AQ227" s="0" t="n">
        <v>4</v>
      </c>
      <c r="AR227" s="0" t="n">
        <v>2</v>
      </c>
      <c r="AS227" s="0" t="n">
        <v>0</v>
      </c>
      <c r="AT227" s="0" t="n">
        <v>0</v>
      </c>
      <c r="AU227" s="0" t="n">
        <v>0</v>
      </c>
      <c r="AV227" s="0" t="n">
        <v>1</v>
      </c>
      <c r="AW227" s="0" t="n">
        <v>3</v>
      </c>
      <c r="AX227" s="0" t="n">
        <v>1</v>
      </c>
      <c r="AY227" s="0" t="n">
        <v>5</v>
      </c>
      <c r="AZ227" s="0" t="n">
        <v>0</v>
      </c>
      <c r="BA227" s="0" t="n">
        <v>0</v>
      </c>
      <c r="BB227" s="0" t="n">
        <v>0</v>
      </c>
      <c r="BC227" s="0" t="n">
        <v>0</v>
      </c>
      <c r="BD227" s="0" t="n">
        <v>0</v>
      </c>
      <c r="BE227" s="0" t="n">
        <v>0</v>
      </c>
      <c r="BF227" s="0" t="n">
        <v>3</v>
      </c>
      <c r="BG227" s="0" t="n">
        <v>0</v>
      </c>
      <c r="BH227" s="0" t="n">
        <v>0</v>
      </c>
      <c r="BI227" s="0" t="n">
        <v>4</v>
      </c>
      <c r="BJ227" s="0" t="n">
        <v>4</v>
      </c>
      <c r="BK227" s="0" t="n">
        <v>5</v>
      </c>
      <c r="BL227" s="0" t="n">
        <v>1</v>
      </c>
      <c r="BM227" s="0" t="n">
        <v>2</v>
      </c>
      <c r="BN227" s="0" t="n">
        <v>2</v>
      </c>
      <c r="BO227" s="0" t="n">
        <v>2</v>
      </c>
      <c r="BP227" s="0" t="n">
        <v>2</v>
      </c>
      <c r="BQ227" s="0" t="n">
        <v>1</v>
      </c>
      <c r="BR227" s="0" t="n">
        <v>3</v>
      </c>
      <c r="BS227" s="0" t="n">
        <v>1</v>
      </c>
      <c r="BT227" s="0" t="n">
        <v>1</v>
      </c>
      <c r="BU227" s="0" t="n">
        <v>0</v>
      </c>
      <c r="BV227" s="0" t="n">
        <v>1</v>
      </c>
      <c r="BW227" s="0" t="n">
        <v>4</v>
      </c>
      <c r="BX227" s="0" t="n">
        <v>0</v>
      </c>
      <c r="BY227" s="0" t="n">
        <v>1</v>
      </c>
      <c r="BZ227" s="0" t="n">
        <v>0</v>
      </c>
      <c r="CA227" s="0" t="n">
        <v>0</v>
      </c>
      <c r="CB227" s="0" t="n">
        <v>0</v>
      </c>
      <c r="CC227" s="0" t="n">
        <v>0</v>
      </c>
      <c r="CD227" s="0" t="n">
        <v>0</v>
      </c>
      <c r="CE227" s="0" t="n">
        <v>2</v>
      </c>
      <c r="CF227" s="0" t="n">
        <v>6</v>
      </c>
      <c r="CG227" s="0" t="n">
        <v>4</v>
      </c>
      <c r="CH227" s="0" t="n">
        <v>1</v>
      </c>
      <c r="CI227" s="0" t="n">
        <v>1</v>
      </c>
      <c r="CJ227" s="0" t="n">
        <v>4</v>
      </c>
      <c r="CK227" s="0" t="n">
        <v>1</v>
      </c>
      <c r="CL227" s="0" t="n">
        <v>0</v>
      </c>
      <c r="CM227" s="0" t="n">
        <v>0</v>
      </c>
      <c r="CN227" s="0" t="n">
        <v>2</v>
      </c>
      <c r="CO227" s="0" t="n">
        <v>0</v>
      </c>
      <c r="CP227" s="0" t="n">
        <v>4</v>
      </c>
      <c r="CQ227" s="0" t="n">
        <v>6</v>
      </c>
      <c r="CR227" s="0" t="n">
        <v>4</v>
      </c>
      <c r="CS227" s="0" t="n">
        <v>1</v>
      </c>
      <c r="CT227" s="0" t="n">
        <v>0</v>
      </c>
      <c r="CU227" s="0" t="n">
        <v>1</v>
      </c>
      <c r="CV227" s="0" t="n">
        <v>2</v>
      </c>
      <c r="CW227" s="0" t="n">
        <v>0</v>
      </c>
      <c r="CX227" s="0" t="n">
        <v>0</v>
      </c>
      <c r="CY227" s="0" t="n">
        <v>4</v>
      </c>
      <c r="CZ227" s="0" t="n">
        <v>0</v>
      </c>
      <c r="DA227" s="0" t="n">
        <v>3</v>
      </c>
      <c r="DB227" s="0" t="n">
        <v>2</v>
      </c>
      <c r="DC227" s="0" t="n">
        <v>0</v>
      </c>
      <c r="DD227" s="0" t="n">
        <v>0</v>
      </c>
      <c r="DE227" s="0" t="n">
        <v>1</v>
      </c>
      <c r="DF227" s="0" t="n">
        <v>0</v>
      </c>
      <c r="DG227" s="0" t="n">
        <v>0</v>
      </c>
      <c r="DH227" s="0" t="n">
        <v>0</v>
      </c>
      <c r="DI227" s="0" t="n">
        <v>0</v>
      </c>
      <c r="DJ227" s="0" t="n">
        <v>0</v>
      </c>
      <c r="DK227" s="0" t="n">
        <v>0</v>
      </c>
      <c r="DL227" s="0" t="n">
        <v>4</v>
      </c>
      <c r="DM227" s="0" t="n">
        <v>0</v>
      </c>
      <c r="DN227" s="0" t="n">
        <v>9</v>
      </c>
      <c r="DO227" s="0" t="n">
        <v>0</v>
      </c>
      <c r="DP227" s="0" t="n">
        <v>0</v>
      </c>
      <c r="DQ227" s="0" t="n">
        <v>0</v>
      </c>
      <c r="DR227" s="0" t="n">
        <v>4</v>
      </c>
      <c r="DS227" s="0" t="n">
        <v>0</v>
      </c>
      <c r="DT227" s="0" t="n">
        <v>3</v>
      </c>
      <c r="DU227" s="0" t="n">
        <v>0</v>
      </c>
      <c r="DV227" s="0" t="n">
        <v>1</v>
      </c>
      <c r="DW227" s="0" t="n">
        <v>0</v>
      </c>
      <c r="DX227" s="0" t="n">
        <v>0</v>
      </c>
      <c r="DY227" s="0" t="n">
        <v>0</v>
      </c>
      <c r="DZ227" s="0" t="n">
        <v>0</v>
      </c>
      <c r="EA227" s="0" t="n">
        <v>0</v>
      </c>
      <c r="EB227" s="0" t="n">
        <v>0</v>
      </c>
      <c r="EC227" s="0" t="n">
        <v>0</v>
      </c>
      <c r="ED227" s="0" t="n">
        <v>0</v>
      </c>
      <c r="EE227" s="0" t="n">
        <v>0</v>
      </c>
      <c r="EF227" s="0" t="n">
        <v>0</v>
      </c>
      <c r="EG227" s="0" t="n">
        <v>0</v>
      </c>
      <c r="EH227" s="0" t="n">
        <v>0</v>
      </c>
      <c r="EI227" s="0" t="n">
        <v>0</v>
      </c>
      <c r="EJ227" s="0" t="n">
        <v>1</v>
      </c>
      <c r="EK227" s="0" t="n">
        <v>6</v>
      </c>
      <c r="EL227" s="0" t="n">
        <v>2</v>
      </c>
      <c r="EM227" s="0" t="n">
        <v>0</v>
      </c>
      <c r="EN227" s="0" t="n">
        <v>3</v>
      </c>
      <c r="EO227" s="0" t="n">
        <v>0</v>
      </c>
      <c r="EP227" s="0" t="n">
        <v>6</v>
      </c>
      <c r="EQ227" s="0" t="n">
        <v>1</v>
      </c>
      <c r="ER227" s="0" t="n">
        <v>0</v>
      </c>
      <c r="ES227" s="0" t="n">
        <v>0</v>
      </c>
      <c r="ET227" s="0" t="n">
        <v>2</v>
      </c>
      <c r="EU227" s="0" t="n">
        <v>0</v>
      </c>
      <c r="EV227" s="0" t="n">
        <v>0</v>
      </c>
      <c r="EW227" s="0" t="n">
        <v>0</v>
      </c>
      <c r="EX227" s="0" t="n">
        <v>2</v>
      </c>
      <c r="EY227" s="0" t="n">
        <v>1</v>
      </c>
      <c r="EZ227" s="0" t="n">
        <v>2</v>
      </c>
      <c r="FA227" s="0" t="n">
        <v>0</v>
      </c>
      <c r="FB227" s="0" t="n">
        <v>0</v>
      </c>
      <c r="FC227" s="0" t="n">
        <v>1</v>
      </c>
      <c r="FD227" s="0" t="n">
        <v>0</v>
      </c>
      <c r="FE227" s="0" t="n">
        <v>0</v>
      </c>
      <c r="FF227" s="0" t="n">
        <v>0</v>
      </c>
      <c r="FG227" s="0" t="n">
        <v>1</v>
      </c>
      <c r="FH227" s="0" t="n">
        <v>1</v>
      </c>
      <c r="FI227" s="0" t="n">
        <v>1</v>
      </c>
      <c r="FJ227" s="0" t="n">
        <v>0</v>
      </c>
      <c r="FK227" s="0" t="n">
        <v>0</v>
      </c>
      <c r="FL227" s="0" t="n">
        <v>0</v>
      </c>
      <c r="FM227" s="0" t="n">
        <v>0</v>
      </c>
      <c r="FN227" s="0" t="n">
        <v>0</v>
      </c>
      <c r="FO227" s="0" t="n">
        <v>2</v>
      </c>
      <c r="FP227" s="0" t="n">
        <v>0</v>
      </c>
      <c r="FQ227" s="0" t="n">
        <v>0</v>
      </c>
      <c r="FR227" s="0" t="n">
        <v>0</v>
      </c>
      <c r="FS227" s="0" t="n">
        <v>4</v>
      </c>
      <c r="FT227" s="0" t="n">
        <v>1</v>
      </c>
      <c r="FU227" s="0" t="n">
        <v>2</v>
      </c>
      <c r="FV227" s="0" t="n">
        <v>1</v>
      </c>
      <c r="FW227" s="0" t="n">
        <v>4</v>
      </c>
      <c r="FX227" s="0" t="n">
        <v>0</v>
      </c>
      <c r="FY227" s="0" t="n">
        <v>0</v>
      </c>
      <c r="FZ227" s="0" t="n">
        <v>7</v>
      </c>
      <c r="GA227" s="0" t="n">
        <v>0</v>
      </c>
      <c r="GB227" s="0" t="n">
        <v>1</v>
      </c>
      <c r="GC227" s="0" t="n">
        <v>1</v>
      </c>
      <c r="GD227" s="0" t="n">
        <v>0</v>
      </c>
      <c r="GE227" s="0" t="n">
        <v>0</v>
      </c>
      <c r="GF227" s="0" t="n">
        <v>7</v>
      </c>
      <c r="GG227" s="0" t="n">
        <v>0</v>
      </c>
      <c r="GH227" s="0" t="n">
        <v>0</v>
      </c>
      <c r="GI227" s="0" t="n">
        <v>0</v>
      </c>
      <c r="GJ227" s="0" t="n">
        <v>0</v>
      </c>
      <c r="GK227" s="0" t="n">
        <v>0</v>
      </c>
      <c r="GL227" s="0" t="n">
        <v>2</v>
      </c>
      <c r="GM227" s="0" t="n">
        <v>0</v>
      </c>
      <c r="GN227" s="0" t="n">
        <v>0</v>
      </c>
      <c r="GO227" s="0" t="n">
        <v>1</v>
      </c>
      <c r="GP227" s="0" t="n">
        <v>0</v>
      </c>
      <c r="GQ227" s="0" t="n">
        <v>3</v>
      </c>
    </row>
    <row r="228" customFormat="false" ht="12" hidden="false" customHeight="false" outlineLevel="0" collapsed="false">
      <c r="A228" s="0" t="n">
        <v>0</v>
      </c>
      <c r="B228" s="0" t="n">
        <v>5</v>
      </c>
      <c r="C228" s="0" t="n">
        <v>0</v>
      </c>
      <c r="D228" s="0" t="n">
        <v>0</v>
      </c>
      <c r="E228" s="0" t="n">
        <v>0</v>
      </c>
      <c r="F228" s="0" t="n">
        <v>0</v>
      </c>
      <c r="G228" s="0" t="n">
        <v>0</v>
      </c>
      <c r="H228" s="0" t="n">
        <v>0</v>
      </c>
      <c r="I228" s="0" t="n">
        <v>0</v>
      </c>
      <c r="J228" s="0" t="n">
        <v>0</v>
      </c>
      <c r="K228" s="0" t="n">
        <v>0</v>
      </c>
      <c r="L228" s="0" t="n">
        <v>0</v>
      </c>
      <c r="M228" s="0" t="n">
        <v>0</v>
      </c>
      <c r="N228" s="0" t="n">
        <v>0</v>
      </c>
      <c r="O228" s="0" t="n">
        <v>0</v>
      </c>
      <c r="P228" s="0" t="n">
        <v>0</v>
      </c>
      <c r="Q228" s="0" t="n">
        <v>0</v>
      </c>
      <c r="R228" s="0" t="n">
        <v>0</v>
      </c>
      <c r="S228" s="0" t="n">
        <v>0</v>
      </c>
      <c r="T228" s="0" t="n">
        <v>0</v>
      </c>
      <c r="U228" s="0" t="n">
        <v>0</v>
      </c>
      <c r="V228" s="0" t="n">
        <v>0</v>
      </c>
      <c r="W228" s="0" t="n">
        <v>0</v>
      </c>
      <c r="X228" s="0" t="n">
        <v>0</v>
      </c>
      <c r="Y228" s="0" t="n">
        <v>0</v>
      </c>
      <c r="Z228" s="0" t="n">
        <v>1</v>
      </c>
      <c r="AA228" s="0" t="n">
        <v>0</v>
      </c>
      <c r="AB228" s="0" t="n">
        <v>0</v>
      </c>
      <c r="AC228" s="0" t="n">
        <v>0</v>
      </c>
      <c r="AD228" s="0" t="n">
        <v>2</v>
      </c>
      <c r="AE228" s="0" t="n">
        <v>0</v>
      </c>
      <c r="AF228" s="0" t="n">
        <v>0</v>
      </c>
      <c r="AG228" s="0" t="n">
        <v>0</v>
      </c>
      <c r="AH228" s="0" t="n">
        <v>1</v>
      </c>
      <c r="AI228" s="0" t="n">
        <v>0</v>
      </c>
      <c r="AJ228" s="0" t="n">
        <v>1</v>
      </c>
      <c r="AK228" s="0" t="n">
        <v>0</v>
      </c>
      <c r="AL228" s="0" t="n">
        <v>0</v>
      </c>
      <c r="AM228" s="0" t="n">
        <v>0</v>
      </c>
      <c r="AN228" s="0" t="n">
        <v>2</v>
      </c>
      <c r="AO228" s="0" t="n">
        <v>0</v>
      </c>
      <c r="AP228" s="0" t="n">
        <v>0</v>
      </c>
      <c r="AQ228" s="0" t="n">
        <v>0</v>
      </c>
      <c r="AR228" s="0" t="n">
        <v>0</v>
      </c>
      <c r="AS228" s="0" t="n">
        <v>0</v>
      </c>
      <c r="AT228" s="0" t="n">
        <v>0</v>
      </c>
      <c r="AU228" s="0" t="n">
        <v>0</v>
      </c>
      <c r="AV228" s="0" t="n">
        <v>0</v>
      </c>
      <c r="AW228" s="0" t="n">
        <v>0</v>
      </c>
      <c r="AX228" s="0" t="n">
        <v>0</v>
      </c>
      <c r="AY228" s="0" t="n">
        <v>2</v>
      </c>
      <c r="AZ228" s="0" t="n">
        <v>0</v>
      </c>
      <c r="BA228" s="0" t="n">
        <v>0</v>
      </c>
      <c r="BB228" s="0" t="n">
        <v>0</v>
      </c>
      <c r="BC228" s="0" t="n">
        <v>0</v>
      </c>
      <c r="BD228" s="0" t="n">
        <v>0</v>
      </c>
      <c r="BE228" s="0" t="n">
        <v>0</v>
      </c>
      <c r="BF228" s="0" t="n">
        <v>0</v>
      </c>
      <c r="BG228" s="0" t="n">
        <v>0</v>
      </c>
      <c r="BH228" s="0" t="n">
        <v>0</v>
      </c>
      <c r="BI228" s="0" t="n">
        <v>0</v>
      </c>
      <c r="BJ228" s="0" t="n">
        <v>0</v>
      </c>
      <c r="BK228" s="0" t="n">
        <v>1</v>
      </c>
      <c r="BL228" s="0" t="n">
        <v>3</v>
      </c>
      <c r="BM228" s="0" t="n">
        <v>0</v>
      </c>
      <c r="BN228" s="0" t="n">
        <v>2</v>
      </c>
      <c r="BO228" s="0" t="n">
        <v>0</v>
      </c>
      <c r="BP228" s="0" t="n">
        <v>1</v>
      </c>
      <c r="BQ228" s="0" t="n">
        <v>0</v>
      </c>
      <c r="BR228" s="0" t="n">
        <v>0</v>
      </c>
      <c r="BS228" s="0" t="n">
        <v>1</v>
      </c>
      <c r="BT228" s="0" t="n">
        <v>3</v>
      </c>
      <c r="BU228" s="0" t="n">
        <v>0</v>
      </c>
      <c r="BV228" s="0" t="n">
        <v>0</v>
      </c>
      <c r="BW228" s="0" t="n">
        <v>0</v>
      </c>
      <c r="BX228" s="0" t="n">
        <v>0</v>
      </c>
      <c r="BY228" s="0" t="n">
        <v>1</v>
      </c>
      <c r="BZ228" s="0" t="n">
        <v>0</v>
      </c>
      <c r="CA228" s="0" t="n">
        <v>0</v>
      </c>
      <c r="CB228" s="0" t="n">
        <v>0</v>
      </c>
      <c r="CC228" s="0" t="n">
        <v>0</v>
      </c>
      <c r="CD228" s="0" t="n">
        <v>0</v>
      </c>
      <c r="CE228" s="0" t="n">
        <v>2</v>
      </c>
      <c r="CF228" s="0" t="n">
        <v>1</v>
      </c>
      <c r="CG228" s="0" t="n">
        <v>0</v>
      </c>
      <c r="CH228" s="0" t="n">
        <v>0</v>
      </c>
      <c r="CI228" s="0" t="n">
        <v>3</v>
      </c>
      <c r="CJ228" s="0" t="n">
        <v>7</v>
      </c>
      <c r="CK228" s="0" t="n">
        <v>1</v>
      </c>
      <c r="CL228" s="0" t="n">
        <v>0</v>
      </c>
      <c r="CM228" s="0" t="n">
        <v>0</v>
      </c>
      <c r="CN228" s="0" t="n">
        <v>1</v>
      </c>
      <c r="CO228" s="0" t="n">
        <v>0</v>
      </c>
      <c r="CP228" s="0" t="n">
        <v>1</v>
      </c>
      <c r="CQ228" s="0" t="n">
        <v>4</v>
      </c>
      <c r="CR228" s="0" t="n">
        <v>3</v>
      </c>
      <c r="CS228" s="0" t="n">
        <v>0</v>
      </c>
      <c r="CT228" s="0" t="n">
        <v>0</v>
      </c>
      <c r="CU228" s="0" t="n">
        <v>0</v>
      </c>
      <c r="CV228" s="0" t="n">
        <v>0</v>
      </c>
      <c r="CW228" s="0" t="n">
        <v>0</v>
      </c>
      <c r="CX228" s="0" t="n">
        <v>0</v>
      </c>
      <c r="CY228" s="0" t="n">
        <v>4</v>
      </c>
      <c r="CZ228" s="0" t="n">
        <v>0</v>
      </c>
      <c r="DA228" s="0" t="n">
        <v>1</v>
      </c>
      <c r="DB228" s="0" t="n">
        <v>1</v>
      </c>
      <c r="DC228" s="0" t="n">
        <v>0</v>
      </c>
      <c r="DD228" s="0" t="n">
        <v>0</v>
      </c>
      <c r="DE228" s="0" t="n">
        <v>0</v>
      </c>
      <c r="DF228" s="0" t="n">
        <v>0</v>
      </c>
      <c r="DG228" s="0" t="n">
        <v>0</v>
      </c>
      <c r="DH228" s="0" t="n">
        <v>0</v>
      </c>
      <c r="DI228" s="0" t="n">
        <v>0</v>
      </c>
      <c r="DJ228" s="0" t="n">
        <v>0</v>
      </c>
      <c r="DK228" s="0" t="n">
        <v>0</v>
      </c>
      <c r="DL228" s="0" t="n">
        <v>1</v>
      </c>
      <c r="DM228" s="0" t="n">
        <v>0</v>
      </c>
      <c r="DN228" s="0" t="n">
        <v>0</v>
      </c>
      <c r="DO228" s="0" t="n">
        <v>0</v>
      </c>
      <c r="DP228" s="0" t="n">
        <v>0</v>
      </c>
      <c r="DQ228" s="0" t="n">
        <v>0</v>
      </c>
      <c r="DR228" s="0" t="n">
        <v>0</v>
      </c>
      <c r="DS228" s="0" t="n">
        <v>0</v>
      </c>
      <c r="DT228" s="0" t="n">
        <v>0</v>
      </c>
      <c r="DU228" s="0" t="n">
        <v>0</v>
      </c>
      <c r="DV228" s="0" t="n">
        <v>0</v>
      </c>
      <c r="DW228" s="0" t="n">
        <v>0</v>
      </c>
      <c r="DX228" s="0" t="n">
        <v>0</v>
      </c>
      <c r="DY228" s="0" t="n">
        <v>0</v>
      </c>
      <c r="DZ228" s="0" t="n">
        <v>0</v>
      </c>
      <c r="EA228" s="0" t="n">
        <v>0</v>
      </c>
      <c r="EB228" s="0" t="n">
        <v>0</v>
      </c>
      <c r="EC228" s="0" t="n">
        <v>0</v>
      </c>
      <c r="ED228" s="0" t="n">
        <v>0</v>
      </c>
      <c r="EE228" s="0" t="n">
        <v>0</v>
      </c>
      <c r="EF228" s="0" t="n">
        <v>0</v>
      </c>
      <c r="EG228" s="0" t="n">
        <v>0</v>
      </c>
      <c r="EH228" s="0" t="n">
        <v>0</v>
      </c>
      <c r="EI228" s="0" t="n">
        <v>0</v>
      </c>
      <c r="EJ228" s="0" t="n">
        <v>0</v>
      </c>
      <c r="EK228" s="0" t="n">
        <v>2</v>
      </c>
      <c r="EL228" s="0" t="n">
        <v>1</v>
      </c>
      <c r="EM228" s="0" t="n">
        <v>0</v>
      </c>
      <c r="EN228" s="0" t="n">
        <v>0</v>
      </c>
      <c r="EO228" s="0" t="n">
        <v>0</v>
      </c>
      <c r="EP228" s="0" t="n">
        <v>2</v>
      </c>
      <c r="EQ228" s="0" t="n">
        <v>1</v>
      </c>
      <c r="ER228" s="0" t="n">
        <v>0</v>
      </c>
      <c r="ES228" s="0" t="n">
        <v>4</v>
      </c>
      <c r="ET228" s="0" t="n">
        <v>0</v>
      </c>
      <c r="EU228" s="0" t="n">
        <v>0</v>
      </c>
      <c r="EV228" s="0" t="n">
        <v>0</v>
      </c>
      <c r="EW228" s="0" t="n">
        <v>0</v>
      </c>
      <c r="EX228" s="0" t="n">
        <v>0</v>
      </c>
      <c r="EY228" s="0" t="n">
        <v>0</v>
      </c>
      <c r="EZ228" s="0" t="n">
        <v>0</v>
      </c>
      <c r="FA228" s="0" t="n">
        <v>0</v>
      </c>
      <c r="FB228" s="0" t="n">
        <v>0</v>
      </c>
      <c r="FC228" s="0" t="n">
        <v>0</v>
      </c>
      <c r="FD228" s="0" t="n">
        <v>0</v>
      </c>
      <c r="FE228" s="0" t="n">
        <v>0</v>
      </c>
      <c r="FF228" s="0" t="n">
        <v>0</v>
      </c>
      <c r="FG228" s="0" t="n">
        <v>0</v>
      </c>
      <c r="FH228" s="0" t="n">
        <v>0</v>
      </c>
      <c r="FI228" s="0" t="n">
        <v>0</v>
      </c>
      <c r="FJ228" s="0" t="n">
        <v>0</v>
      </c>
      <c r="FK228" s="0" t="n">
        <v>0</v>
      </c>
      <c r="FL228" s="0" t="n">
        <v>0</v>
      </c>
      <c r="FM228" s="0" t="n">
        <v>0</v>
      </c>
      <c r="FN228" s="0" t="n">
        <v>0</v>
      </c>
      <c r="FO228" s="0" t="n">
        <v>2</v>
      </c>
      <c r="FP228" s="0" t="n">
        <v>0</v>
      </c>
      <c r="FQ228" s="0" t="n">
        <v>0</v>
      </c>
      <c r="FR228" s="0" t="n">
        <v>0</v>
      </c>
      <c r="FS228" s="0" t="n">
        <v>1</v>
      </c>
      <c r="FT228" s="0" t="n">
        <v>0</v>
      </c>
      <c r="FU228" s="0" t="n">
        <v>0</v>
      </c>
      <c r="FV228" s="0" t="n">
        <v>0</v>
      </c>
      <c r="FW228" s="0" t="n">
        <v>0</v>
      </c>
      <c r="FX228" s="0" t="n">
        <v>0</v>
      </c>
      <c r="FY228" s="0" t="n">
        <v>0</v>
      </c>
      <c r="FZ228" s="0" t="n">
        <v>3</v>
      </c>
      <c r="GA228" s="0" t="n">
        <v>0</v>
      </c>
      <c r="GB228" s="0" t="n">
        <v>0</v>
      </c>
      <c r="GC228" s="0" t="n">
        <v>0</v>
      </c>
      <c r="GD228" s="0" t="n">
        <v>0</v>
      </c>
      <c r="GE228" s="0" t="n">
        <v>0</v>
      </c>
      <c r="GF228" s="0" t="n">
        <v>6</v>
      </c>
      <c r="GG228" s="0" t="n">
        <v>0</v>
      </c>
      <c r="GH228" s="0" t="n">
        <v>0</v>
      </c>
      <c r="GI228" s="0" t="n">
        <v>0</v>
      </c>
      <c r="GJ228" s="0" t="n">
        <v>0</v>
      </c>
      <c r="GK228" s="0" t="n">
        <v>0</v>
      </c>
      <c r="GL228" s="0" t="n">
        <v>1</v>
      </c>
      <c r="GM228" s="0" t="n">
        <v>0</v>
      </c>
      <c r="GN228" s="0" t="n">
        <v>0</v>
      </c>
      <c r="GO228" s="0" t="n">
        <v>0</v>
      </c>
      <c r="GP228" s="0" t="n">
        <v>0</v>
      </c>
      <c r="GQ228" s="0" t="n">
        <v>5</v>
      </c>
    </row>
    <row r="229" customFormat="false" ht="12" hidden="false" customHeight="false" outlineLevel="0" collapsed="false">
      <c r="A229" s="0" t="n">
        <v>0</v>
      </c>
      <c r="B229" s="0" t="n">
        <v>9</v>
      </c>
      <c r="C229" s="0" t="n">
        <v>1</v>
      </c>
      <c r="D229" s="0" t="n">
        <v>0</v>
      </c>
      <c r="E229" s="0" t="n">
        <v>0</v>
      </c>
      <c r="F229" s="0" t="n">
        <v>1</v>
      </c>
      <c r="G229" s="0" t="n">
        <v>0</v>
      </c>
      <c r="H229" s="0" t="n">
        <v>0</v>
      </c>
      <c r="I229" s="0" t="n">
        <v>0</v>
      </c>
      <c r="J229" s="0" t="n">
        <v>1</v>
      </c>
      <c r="K229" s="0" t="n">
        <v>1</v>
      </c>
      <c r="L229" s="0" t="n">
        <v>0</v>
      </c>
      <c r="M229" s="0" t="n">
        <v>1</v>
      </c>
      <c r="N229" s="0" t="n">
        <v>1</v>
      </c>
      <c r="O229" s="0" t="n">
        <v>1</v>
      </c>
      <c r="P229" s="0" t="n">
        <v>0</v>
      </c>
      <c r="Q229" s="0" t="n">
        <v>0</v>
      </c>
      <c r="R229" s="0" t="n">
        <v>2</v>
      </c>
      <c r="S229" s="0" t="n">
        <v>0</v>
      </c>
      <c r="T229" s="0" t="n">
        <v>0</v>
      </c>
      <c r="U229" s="0" t="n">
        <v>0</v>
      </c>
      <c r="V229" s="0" t="n">
        <v>1</v>
      </c>
      <c r="W229" s="0" t="n">
        <v>0</v>
      </c>
      <c r="X229" s="0" t="n">
        <v>0</v>
      </c>
      <c r="Y229" s="0" t="n">
        <v>0</v>
      </c>
      <c r="Z229" s="0" t="n">
        <v>3</v>
      </c>
      <c r="AA229" s="0" t="n">
        <v>0</v>
      </c>
      <c r="AB229" s="0" t="n">
        <v>7</v>
      </c>
      <c r="AC229" s="0" t="n">
        <v>0</v>
      </c>
      <c r="AD229" s="0" t="n">
        <v>7</v>
      </c>
      <c r="AE229" s="0" t="n">
        <v>9</v>
      </c>
      <c r="AF229" s="0" t="n">
        <v>6</v>
      </c>
      <c r="AG229" s="0" t="n">
        <v>4</v>
      </c>
      <c r="AH229" s="0" t="n">
        <v>3</v>
      </c>
      <c r="AI229" s="0" t="n">
        <v>0</v>
      </c>
      <c r="AJ229" s="0" t="n">
        <v>1</v>
      </c>
      <c r="AK229" s="0" t="n">
        <v>0</v>
      </c>
      <c r="AL229" s="0" t="n">
        <v>1</v>
      </c>
      <c r="AM229" s="0" t="n">
        <v>4</v>
      </c>
      <c r="AN229" s="0" t="n">
        <v>6</v>
      </c>
      <c r="AO229" s="0" t="n">
        <v>1</v>
      </c>
      <c r="AP229" s="0" t="n">
        <v>3</v>
      </c>
      <c r="AQ229" s="0" t="n">
        <v>4</v>
      </c>
      <c r="AR229" s="0" t="n">
        <v>2</v>
      </c>
      <c r="AS229" s="0" t="n">
        <v>0</v>
      </c>
      <c r="AT229" s="0" t="n">
        <v>0</v>
      </c>
      <c r="AU229" s="0" t="n">
        <v>1</v>
      </c>
      <c r="AV229" s="0" t="n">
        <v>0</v>
      </c>
      <c r="AW229" s="0" t="n">
        <v>1</v>
      </c>
      <c r="AX229" s="0" t="n">
        <v>1</v>
      </c>
      <c r="AY229" s="0" t="n">
        <v>1</v>
      </c>
      <c r="AZ229" s="0" t="n">
        <v>1</v>
      </c>
      <c r="BA229" s="0" t="n">
        <v>6</v>
      </c>
      <c r="BB229" s="0" t="n">
        <v>1</v>
      </c>
      <c r="BC229" s="0" t="n">
        <v>5</v>
      </c>
      <c r="BD229" s="0" t="n">
        <v>0</v>
      </c>
      <c r="BE229" s="0" t="n">
        <v>9</v>
      </c>
      <c r="BF229" s="0" t="n">
        <v>3</v>
      </c>
      <c r="BG229" s="0" t="n">
        <v>0</v>
      </c>
      <c r="BH229" s="0" t="n">
        <v>0</v>
      </c>
      <c r="BI229" s="0" t="n">
        <v>2</v>
      </c>
      <c r="BJ229" s="0" t="n">
        <v>3</v>
      </c>
      <c r="BK229" s="0" t="n">
        <v>3</v>
      </c>
      <c r="BL229" s="0" t="n">
        <v>1</v>
      </c>
      <c r="BM229" s="0" t="n">
        <v>1</v>
      </c>
      <c r="BN229" s="0" t="n">
        <v>1</v>
      </c>
      <c r="BO229" s="0" t="n">
        <v>2</v>
      </c>
      <c r="BP229" s="0" t="n">
        <v>2</v>
      </c>
      <c r="BQ229" s="0" t="n">
        <v>1</v>
      </c>
      <c r="BR229" s="0" t="n">
        <v>2</v>
      </c>
      <c r="BS229" s="0" t="n">
        <v>0</v>
      </c>
      <c r="BT229" s="0" t="n">
        <v>1</v>
      </c>
      <c r="BU229" s="0" t="n">
        <v>3</v>
      </c>
      <c r="BV229" s="0" t="n">
        <v>0</v>
      </c>
      <c r="BW229" s="0" t="n">
        <v>4</v>
      </c>
      <c r="BX229" s="0" t="n">
        <v>0</v>
      </c>
      <c r="BY229" s="0" t="n">
        <v>1</v>
      </c>
      <c r="BZ229" s="0" t="n">
        <v>0</v>
      </c>
      <c r="CA229" s="0" t="n">
        <v>1</v>
      </c>
      <c r="CB229" s="0" t="n">
        <v>0</v>
      </c>
      <c r="CC229" s="0" t="n">
        <v>3</v>
      </c>
      <c r="CD229" s="0" t="n">
        <v>0</v>
      </c>
      <c r="CE229" s="0" t="n">
        <v>3</v>
      </c>
      <c r="CF229" s="0" t="n">
        <v>0</v>
      </c>
      <c r="CG229" s="0" t="n">
        <v>0</v>
      </c>
      <c r="CH229" s="0" t="n">
        <v>3</v>
      </c>
      <c r="CI229" s="0" t="n">
        <v>5</v>
      </c>
      <c r="CJ229" s="0" t="n">
        <v>0</v>
      </c>
      <c r="CK229" s="0" t="n">
        <v>1</v>
      </c>
      <c r="CL229" s="0" t="n">
        <v>0</v>
      </c>
      <c r="CM229" s="0" t="n">
        <v>0</v>
      </c>
      <c r="CN229" s="0" t="n">
        <v>1</v>
      </c>
      <c r="CO229" s="0" t="n">
        <v>1</v>
      </c>
      <c r="CP229" s="0" t="n">
        <v>4</v>
      </c>
      <c r="CQ229" s="0" t="n">
        <v>2</v>
      </c>
      <c r="CR229" s="0" t="n">
        <v>3</v>
      </c>
      <c r="CS229" s="0" t="n">
        <v>3</v>
      </c>
      <c r="CT229" s="0" t="n">
        <v>2</v>
      </c>
      <c r="CU229" s="0" t="n">
        <v>0</v>
      </c>
      <c r="CV229" s="0" t="n">
        <v>1</v>
      </c>
      <c r="CW229" s="0" t="n">
        <v>0</v>
      </c>
      <c r="CX229" s="0" t="n">
        <v>0</v>
      </c>
      <c r="CY229" s="0" t="n">
        <v>3</v>
      </c>
      <c r="CZ229" s="0" t="n">
        <v>0</v>
      </c>
      <c r="DA229" s="0" t="n">
        <v>1</v>
      </c>
      <c r="DB229" s="0" t="n">
        <v>3</v>
      </c>
      <c r="DC229" s="0" t="n">
        <v>0</v>
      </c>
      <c r="DD229" s="0" t="n">
        <v>0</v>
      </c>
      <c r="DE229" s="0" t="n">
        <v>1</v>
      </c>
      <c r="DF229" s="0" t="n">
        <v>0</v>
      </c>
      <c r="DG229" s="0" t="n">
        <v>0</v>
      </c>
      <c r="DH229" s="0" t="n">
        <v>0</v>
      </c>
      <c r="DI229" s="0" t="n">
        <v>4</v>
      </c>
      <c r="DJ229" s="0" t="n">
        <v>2</v>
      </c>
      <c r="DK229" s="0" t="n">
        <v>0</v>
      </c>
      <c r="DL229" s="0" t="n">
        <v>2</v>
      </c>
      <c r="DM229" s="0" t="n">
        <v>1</v>
      </c>
      <c r="DN229" s="0" t="n">
        <v>9</v>
      </c>
      <c r="DO229" s="0" t="n">
        <v>7</v>
      </c>
      <c r="DP229" s="0" t="n">
        <v>3</v>
      </c>
      <c r="DQ229" s="0" t="n">
        <v>0</v>
      </c>
      <c r="DR229" s="0" t="n">
        <v>1</v>
      </c>
      <c r="DS229" s="0" t="n">
        <v>0</v>
      </c>
      <c r="DT229" s="0" t="n">
        <v>1</v>
      </c>
      <c r="DU229" s="0" t="n">
        <v>0</v>
      </c>
      <c r="DV229" s="0" t="n">
        <v>6</v>
      </c>
      <c r="DW229" s="0" t="n">
        <v>1</v>
      </c>
      <c r="DX229" s="0" t="n">
        <v>0</v>
      </c>
      <c r="DY229" s="0" t="n">
        <v>0</v>
      </c>
      <c r="DZ229" s="0" t="n">
        <v>0</v>
      </c>
      <c r="EA229" s="0" t="n">
        <v>0</v>
      </c>
      <c r="EB229" s="0" t="n">
        <v>0</v>
      </c>
      <c r="EC229" s="0" t="n">
        <v>0</v>
      </c>
      <c r="ED229" s="0" t="n">
        <v>0</v>
      </c>
      <c r="EE229" s="0" t="n">
        <v>0</v>
      </c>
      <c r="EF229" s="0" t="n">
        <v>0</v>
      </c>
      <c r="EG229" s="0" t="n">
        <v>0</v>
      </c>
      <c r="EH229" s="0" t="n">
        <v>0</v>
      </c>
      <c r="EI229" s="0" t="n">
        <v>0</v>
      </c>
      <c r="EJ229" s="0" t="n">
        <v>3</v>
      </c>
      <c r="EK229" s="0" t="n">
        <v>2</v>
      </c>
      <c r="EL229" s="0" t="n">
        <v>1</v>
      </c>
      <c r="EM229" s="0" t="n">
        <v>4</v>
      </c>
      <c r="EN229" s="0" t="n">
        <v>0</v>
      </c>
      <c r="EO229" s="0" t="n">
        <v>0</v>
      </c>
      <c r="EP229" s="0" t="n">
        <v>3</v>
      </c>
      <c r="EQ229" s="0" t="n">
        <v>2</v>
      </c>
      <c r="ER229" s="0" t="n">
        <v>0</v>
      </c>
      <c r="ES229" s="0" t="n">
        <v>1</v>
      </c>
      <c r="ET229" s="0" t="n">
        <v>3</v>
      </c>
      <c r="EU229" s="0" t="n">
        <v>0</v>
      </c>
      <c r="EV229" s="0" t="n">
        <v>0</v>
      </c>
      <c r="EW229" s="0" t="n">
        <v>1</v>
      </c>
      <c r="EX229" s="0" t="n">
        <v>2</v>
      </c>
      <c r="EY229" s="0" t="n">
        <v>1</v>
      </c>
      <c r="EZ229" s="0" t="n">
        <v>2</v>
      </c>
      <c r="FA229" s="0" t="n">
        <v>1</v>
      </c>
      <c r="FB229" s="0" t="n">
        <v>0</v>
      </c>
      <c r="FC229" s="0" t="n">
        <v>0</v>
      </c>
      <c r="FD229" s="0" t="n">
        <v>4</v>
      </c>
      <c r="FE229" s="0" t="n">
        <v>0</v>
      </c>
      <c r="FF229" s="0" t="n">
        <v>3</v>
      </c>
      <c r="FG229" s="0" t="n">
        <v>0</v>
      </c>
      <c r="FH229" s="0" t="n">
        <v>1</v>
      </c>
      <c r="FI229" s="0" t="n">
        <v>5</v>
      </c>
      <c r="FJ229" s="0" t="n">
        <v>0</v>
      </c>
      <c r="FK229" s="0" t="n">
        <v>3</v>
      </c>
      <c r="FL229" s="0" t="n">
        <v>4</v>
      </c>
      <c r="FM229" s="0" t="n">
        <v>0</v>
      </c>
      <c r="FN229" s="0" t="n">
        <v>0</v>
      </c>
      <c r="FO229" s="0" t="n">
        <v>0</v>
      </c>
      <c r="FP229" s="0" t="n">
        <v>9</v>
      </c>
      <c r="FQ229" s="0" t="n">
        <v>1</v>
      </c>
      <c r="FR229" s="0" t="n">
        <v>0</v>
      </c>
      <c r="FS229" s="0" t="n">
        <v>1</v>
      </c>
      <c r="FT229" s="0" t="n">
        <v>3</v>
      </c>
      <c r="FU229" s="0" t="n">
        <v>1</v>
      </c>
      <c r="FV229" s="0" t="n">
        <v>1</v>
      </c>
      <c r="FW229" s="0" t="n">
        <v>5</v>
      </c>
      <c r="FX229" s="0" t="n">
        <v>1</v>
      </c>
      <c r="FY229" s="0" t="n">
        <v>3</v>
      </c>
      <c r="FZ229" s="0" t="n">
        <v>4</v>
      </c>
      <c r="GA229" s="0" t="n">
        <v>0</v>
      </c>
      <c r="GB229" s="0" t="n">
        <v>0</v>
      </c>
      <c r="GC229" s="0" t="n">
        <v>1</v>
      </c>
      <c r="GD229" s="0" t="n">
        <v>0</v>
      </c>
      <c r="GE229" s="0" t="n">
        <v>1</v>
      </c>
      <c r="GF229" s="0" t="n">
        <v>7</v>
      </c>
      <c r="GG229" s="0" t="n">
        <v>0</v>
      </c>
      <c r="GH229" s="0" t="n">
        <v>1</v>
      </c>
      <c r="GI229" s="0" t="n">
        <v>0</v>
      </c>
      <c r="GJ229" s="0" t="n">
        <v>1</v>
      </c>
      <c r="GK229" s="0" t="n">
        <v>0</v>
      </c>
      <c r="GL229" s="0" t="n">
        <v>1</v>
      </c>
      <c r="GM229" s="0" t="n">
        <v>2</v>
      </c>
      <c r="GN229" s="0" t="n">
        <v>0</v>
      </c>
      <c r="GO229" s="0" t="n">
        <v>0</v>
      </c>
      <c r="GP229" s="0" t="n">
        <v>0</v>
      </c>
      <c r="GQ229" s="0" t="n">
        <v>4</v>
      </c>
    </row>
    <row r="230" customFormat="false" ht="12" hidden="false" customHeight="false" outlineLevel="0" collapsed="false">
      <c r="A230" s="0" t="n">
        <v>5</v>
      </c>
      <c r="B230" s="0" t="n">
        <v>9</v>
      </c>
      <c r="C230" s="0" t="n">
        <v>0</v>
      </c>
      <c r="D230" s="0" t="n">
        <v>0</v>
      </c>
      <c r="E230" s="0" t="n">
        <v>0</v>
      </c>
      <c r="F230" s="0" t="n">
        <v>0</v>
      </c>
      <c r="G230" s="0" t="n">
        <v>1</v>
      </c>
      <c r="H230" s="0" t="n">
        <v>0</v>
      </c>
      <c r="I230" s="0" t="n">
        <v>0</v>
      </c>
      <c r="J230" s="0" t="n">
        <v>2</v>
      </c>
      <c r="K230" s="0" t="n">
        <v>0</v>
      </c>
      <c r="L230" s="0" t="n">
        <v>0</v>
      </c>
      <c r="M230" s="0" t="n">
        <v>1</v>
      </c>
      <c r="N230" s="0" t="n">
        <v>0</v>
      </c>
      <c r="O230" s="0" t="n">
        <v>5</v>
      </c>
      <c r="P230" s="0" t="n">
        <v>0</v>
      </c>
      <c r="Q230" s="0" t="n">
        <v>0</v>
      </c>
      <c r="R230" s="0" t="n">
        <v>0</v>
      </c>
      <c r="S230" s="0" t="n">
        <v>0</v>
      </c>
      <c r="T230" s="0" t="n">
        <v>0</v>
      </c>
      <c r="U230" s="0" t="n">
        <v>0</v>
      </c>
      <c r="V230" s="0" t="n">
        <v>0</v>
      </c>
      <c r="W230" s="0" t="n">
        <v>1</v>
      </c>
      <c r="X230" s="0" t="n">
        <v>0</v>
      </c>
      <c r="Y230" s="0" t="n">
        <v>0</v>
      </c>
      <c r="Z230" s="0" t="n">
        <v>5</v>
      </c>
      <c r="AA230" s="0" t="n">
        <v>9</v>
      </c>
      <c r="AB230" s="0" t="n">
        <v>0</v>
      </c>
      <c r="AC230" s="0" t="n">
        <v>0</v>
      </c>
      <c r="AD230" s="0" t="n">
        <v>4</v>
      </c>
      <c r="AE230" s="0" t="n">
        <v>9</v>
      </c>
      <c r="AF230" s="0" t="n">
        <v>2</v>
      </c>
      <c r="AG230" s="0" t="n">
        <v>0</v>
      </c>
      <c r="AH230" s="0" t="n">
        <v>1</v>
      </c>
      <c r="AI230" s="0" t="n">
        <v>0</v>
      </c>
      <c r="AJ230" s="0" t="n">
        <v>0</v>
      </c>
      <c r="AK230" s="0" t="n">
        <v>0</v>
      </c>
      <c r="AL230" s="0" t="n">
        <v>0</v>
      </c>
      <c r="AM230" s="0" t="n">
        <v>1</v>
      </c>
      <c r="AN230" s="0" t="n">
        <v>4</v>
      </c>
      <c r="AO230" s="0" t="n">
        <v>3</v>
      </c>
      <c r="AP230" s="0" t="n">
        <v>0</v>
      </c>
      <c r="AQ230" s="0" t="n">
        <v>1</v>
      </c>
      <c r="AR230" s="0" t="n">
        <v>2</v>
      </c>
      <c r="AS230" s="0" t="n">
        <v>0</v>
      </c>
      <c r="AT230" s="0" t="n">
        <v>0</v>
      </c>
      <c r="AU230" s="0" t="n">
        <v>0</v>
      </c>
      <c r="AV230" s="0" t="n">
        <v>1</v>
      </c>
      <c r="AW230" s="0" t="n">
        <v>0</v>
      </c>
      <c r="AX230" s="0" t="n">
        <v>0</v>
      </c>
      <c r="AY230" s="0" t="n">
        <v>0</v>
      </c>
      <c r="AZ230" s="0" t="n">
        <v>1</v>
      </c>
      <c r="BA230" s="0" t="n">
        <v>0</v>
      </c>
      <c r="BB230" s="0" t="n">
        <v>1</v>
      </c>
      <c r="BC230" s="0" t="n">
        <v>0</v>
      </c>
      <c r="BD230" s="0" t="n">
        <v>0</v>
      </c>
      <c r="BE230" s="0" t="n">
        <v>1</v>
      </c>
      <c r="BF230" s="0" t="n">
        <v>2</v>
      </c>
      <c r="BG230" s="0" t="n">
        <v>0</v>
      </c>
      <c r="BH230" s="0" t="n">
        <v>0</v>
      </c>
      <c r="BI230" s="0" t="n">
        <v>1</v>
      </c>
      <c r="BJ230" s="0" t="n">
        <v>1</v>
      </c>
      <c r="BK230" s="0" t="n">
        <v>0</v>
      </c>
      <c r="BL230" s="0" t="n">
        <v>0</v>
      </c>
      <c r="BM230" s="0" t="n">
        <v>0</v>
      </c>
      <c r="BN230" s="0" t="n">
        <v>1</v>
      </c>
      <c r="BO230" s="0" t="n">
        <v>2</v>
      </c>
      <c r="BP230" s="0" t="n">
        <v>1</v>
      </c>
      <c r="BQ230" s="0" t="n">
        <v>1</v>
      </c>
      <c r="BR230" s="0" t="n">
        <v>2</v>
      </c>
      <c r="BS230" s="0" t="n">
        <v>0</v>
      </c>
      <c r="BT230" s="0" t="n">
        <v>4</v>
      </c>
      <c r="BU230" s="0" t="n">
        <v>1</v>
      </c>
      <c r="BV230" s="0" t="n">
        <v>0</v>
      </c>
      <c r="BW230" s="0" t="n">
        <v>0</v>
      </c>
      <c r="BX230" s="0" t="n">
        <v>3</v>
      </c>
      <c r="BY230" s="0" t="n">
        <v>0</v>
      </c>
      <c r="BZ230" s="0" t="n">
        <v>0</v>
      </c>
      <c r="CA230" s="0" t="n">
        <v>1</v>
      </c>
      <c r="CB230" s="0" t="n">
        <v>0</v>
      </c>
      <c r="CC230" s="0" t="n">
        <v>0</v>
      </c>
      <c r="CD230" s="0" t="n">
        <v>0</v>
      </c>
      <c r="CE230" s="0" t="n">
        <v>3</v>
      </c>
      <c r="CF230" s="0" t="n">
        <v>4</v>
      </c>
      <c r="CG230" s="0" t="n">
        <v>0</v>
      </c>
      <c r="CH230" s="0" t="n">
        <v>0</v>
      </c>
      <c r="CI230" s="0" t="n">
        <v>2</v>
      </c>
      <c r="CJ230" s="0" t="n">
        <v>0</v>
      </c>
      <c r="CK230" s="0" t="n">
        <v>1</v>
      </c>
      <c r="CL230" s="0" t="n">
        <v>0</v>
      </c>
      <c r="CM230" s="0" t="n">
        <v>1</v>
      </c>
      <c r="CN230" s="0" t="n">
        <v>7</v>
      </c>
      <c r="CO230" s="0" t="n">
        <v>1</v>
      </c>
      <c r="CP230" s="0" t="n">
        <v>1</v>
      </c>
      <c r="CQ230" s="0" t="n">
        <v>1</v>
      </c>
      <c r="CR230" s="0" t="n">
        <v>7</v>
      </c>
      <c r="CS230" s="0" t="n">
        <v>3</v>
      </c>
      <c r="CT230" s="0" t="n">
        <v>0</v>
      </c>
      <c r="CU230" s="0" t="n">
        <v>0</v>
      </c>
      <c r="CV230" s="0" t="n">
        <v>0</v>
      </c>
      <c r="CW230" s="0" t="n">
        <v>0</v>
      </c>
      <c r="CX230" s="0" t="n">
        <v>0</v>
      </c>
      <c r="CY230" s="0" t="n">
        <v>3</v>
      </c>
      <c r="CZ230" s="0" t="n">
        <v>0</v>
      </c>
      <c r="DA230" s="0" t="n">
        <v>0</v>
      </c>
      <c r="DB230" s="0" t="n">
        <v>1</v>
      </c>
      <c r="DC230" s="0" t="n">
        <v>0</v>
      </c>
      <c r="DD230" s="0" t="n">
        <v>0</v>
      </c>
      <c r="DE230" s="0" t="n">
        <v>1</v>
      </c>
      <c r="DF230" s="0" t="n">
        <v>0</v>
      </c>
      <c r="DG230" s="0" t="n">
        <v>1</v>
      </c>
      <c r="DH230" s="0" t="n">
        <v>0</v>
      </c>
      <c r="DI230" s="0" t="n">
        <v>0</v>
      </c>
      <c r="DJ230" s="0" t="n">
        <v>3</v>
      </c>
      <c r="DK230" s="0" t="n">
        <v>0</v>
      </c>
      <c r="DL230" s="0" t="n">
        <v>8</v>
      </c>
      <c r="DM230" s="0" t="n">
        <v>0</v>
      </c>
      <c r="DN230" s="0" t="n">
        <v>0</v>
      </c>
      <c r="DO230" s="0" t="n">
        <v>1</v>
      </c>
      <c r="DP230" s="0" t="n">
        <v>0</v>
      </c>
      <c r="DQ230" s="0" t="n">
        <v>0</v>
      </c>
      <c r="DR230" s="0" t="n">
        <v>0</v>
      </c>
      <c r="DS230" s="0" t="n">
        <v>0</v>
      </c>
      <c r="DT230" s="0" t="n">
        <v>2</v>
      </c>
      <c r="DU230" s="0" t="n">
        <v>0</v>
      </c>
      <c r="DV230" s="0" t="n">
        <v>6</v>
      </c>
      <c r="DW230" s="0" t="n">
        <v>0</v>
      </c>
      <c r="DX230" s="0" t="n">
        <v>9</v>
      </c>
      <c r="DY230" s="0" t="n">
        <v>0</v>
      </c>
      <c r="DZ230" s="0" t="n">
        <v>0</v>
      </c>
      <c r="EA230" s="0" t="n">
        <v>0</v>
      </c>
      <c r="EB230" s="0" t="n">
        <v>0</v>
      </c>
      <c r="EC230" s="0" t="n">
        <v>0</v>
      </c>
      <c r="ED230" s="0" t="n">
        <v>0</v>
      </c>
      <c r="EE230" s="0" t="n">
        <v>0</v>
      </c>
      <c r="EF230" s="0" t="n">
        <v>0</v>
      </c>
      <c r="EG230" s="0" t="n">
        <v>0</v>
      </c>
      <c r="EH230" s="0" t="n">
        <v>0</v>
      </c>
      <c r="EI230" s="0" t="n">
        <v>0</v>
      </c>
      <c r="EJ230" s="0" t="n">
        <v>3</v>
      </c>
      <c r="EK230" s="0" t="n">
        <v>0</v>
      </c>
      <c r="EL230" s="0" t="n">
        <v>1</v>
      </c>
      <c r="EM230" s="0" t="n">
        <v>4</v>
      </c>
      <c r="EN230" s="0" t="n">
        <v>0</v>
      </c>
      <c r="EO230" s="0" t="n">
        <v>0</v>
      </c>
      <c r="EP230" s="0" t="n">
        <v>1</v>
      </c>
      <c r="EQ230" s="0" t="n">
        <v>1</v>
      </c>
      <c r="ER230" s="0" t="n">
        <v>0</v>
      </c>
      <c r="ES230" s="0" t="n">
        <v>2</v>
      </c>
      <c r="ET230" s="0" t="n">
        <v>7</v>
      </c>
      <c r="EU230" s="0" t="n">
        <v>0</v>
      </c>
      <c r="EV230" s="0" t="n">
        <v>0</v>
      </c>
      <c r="EW230" s="0" t="n">
        <v>0</v>
      </c>
      <c r="EX230" s="0" t="n">
        <v>2</v>
      </c>
      <c r="EY230" s="0" t="n">
        <v>0</v>
      </c>
      <c r="EZ230" s="0" t="n">
        <v>0</v>
      </c>
      <c r="FA230" s="0" t="n">
        <v>0</v>
      </c>
      <c r="FB230" s="0" t="n">
        <v>1</v>
      </c>
      <c r="FC230" s="0" t="n">
        <v>0</v>
      </c>
      <c r="FD230" s="0" t="n">
        <v>0</v>
      </c>
      <c r="FE230" s="0" t="n">
        <v>0</v>
      </c>
      <c r="FF230" s="0" t="n">
        <v>1</v>
      </c>
      <c r="FG230" s="0" t="n">
        <v>0</v>
      </c>
      <c r="FH230" s="0" t="n">
        <v>0</v>
      </c>
      <c r="FI230" s="0" t="n">
        <v>3</v>
      </c>
      <c r="FJ230" s="0" t="n">
        <v>0</v>
      </c>
      <c r="FK230" s="0" t="n">
        <v>1</v>
      </c>
      <c r="FL230" s="0" t="n">
        <v>0</v>
      </c>
      <c r="FM230" s="0" t="n">
        <v>0</v>
      </c>
      <c r="FN230" s="0" t="n">
        <v>0</v>
      </c>
      <c r="FO230" s="0" t="n">
        <v>0</v>
      </c>
      <c r="FP230" s="0" t="n">
        <v>0</v>
      </c>
      <c r="FQ230" s="0" t="n">
        <v>1</v>
      </c>
      <c r="FR230" s="0" t="n">
        <v>0</v>
      </c>
      <c r="FS230" s="0" t="n">
        <v>9</v>
      </c>
      <c r="FT230" s="0" t="n">
        <v>1</v>
      </c>
      <c r="FU230" s="0" t="n">
        <v>1</v>
      </c>
      <c r="FV230" s="0" t="n">
        <v>0</v>
      </c>
      <c r="FW230" s="0" t="n">
        <v>0</v>
      </c>
      <c r="FX230" s="0" t="n">
        <v>0</v>
      </c>
      <c r="FY230" s="0" t="n">
        <v>0</v>
      </c>
      <c r="FZ230" s="0" t="n">
        <v>1</v>
      </c>
      <c r="GA230" s="0" t="n">
        <v>0</v>
      </c>
      <c r="GB230" s="0" t="n">
        <v>1</v>
      </c>
      <c r="GC230" s="0" t="n">
        <v>1</v>
      </c>
      <c r="GD230" s="0" t="n">
        <v>0</v>
      </c>
      <c r="GE230" s="0" t="n">
        <v>0</v>
      </c>
      <c r="GF230" s="0" t="n">
        <v>5</v>
      </c>
      <c r="GG230" s="0" t="n">
        <v>0</v>
      </c>
      <c r="GH230" s="0" t="n">
        <v>0</v>
      </c>
      <c r="GI230" s="0" t="n">
        <v>5</v>
      </c>
      <c r="GJ230" s="0" t="n">
        <v>0</v>
      </c>
      <c r="GK230" s="0" t="n">
        <v>0</v>
      </c>
      <c r="GL230" s="0" t="n">
        <v>1</v>
      </c>
      <c r="GM230" s="0" t="n">
        <v>2</v>
      </c>
      <c r="GN230" s="0" t="n">
        <v>1</v>
      </c>
      <c r="GO230" s="0" t="n">
        <v>2</v>
      </c>
      <c r="GP230" s="0" t="n">
        <v>0</v>
      </c>
      <c r="GQ230" s="0" t="n">
        <v>2</v>
      </c>
    </row>
    <row r="231" customFormat="false" ht="12" hidden="false" customHeight="false" outlineLevel="0" collapsed="false">
      <c r="A231" s="0" t="n">
        <v>0</v>
      </c>
      <c r="B231" s="0" t="n">
        <v>0</v>
      </c>
      <c r="C231" s="0" t="n">
        <v>0</v>
      </c>
      <c r="D231" s="0" t="n">
        <v>1</v>
      </c>
      <c r="E231" s="0" t="n">
        <v>0</v>
      </c>
      <c r="F231" s="0" t="n">
        <v>0</v>
      </c>
      <c r="G231" s="0" t="n">
        <v>0</v>
      </c>
      <c r="H231" s="0" t="n">
        <v>0</v>
      </c>
      <c r="I231" s="0" t="n">
        <v>0</v>
      </c>
      <c r="J231" s="0" t="n">
        <v>0</v>
      </c>
      <c r="K231" s="0" t="n">
        <v>0</v>
      </c>
      <c r="L231" s="0" t="n">
        <v>0</v>
      </c>
      <c r="M231" s="0" t="n">
        <v>0</v>
      </c>
      <c r="N231" s="0" t="n">
        <v>1</v>
      </c>
      <c r="O231" s="0" t="n">
        <v>0</v>
      </c>
      <c r="P231" s="0" t="n">
        <v>0</v>
      </c>
      <c r="Q231" s="0" t="n">
        <v>0</v>
      </c>
      <c r="R231" s="0" t="n">
        <v>0</v>
      </c>
      <c r="S231" s="0" t="n">
        <v>0</v>
      </c>
      <c r="T231" s="0" t="n">
        <v>0</v>
      </c>
      <c r="U231" s="0" t="n">
        <v>0</v>
      </c>
      <c r="V231" s="0" t="n">
        <v>0</v>
      </c>
      <c r="W231" s="0" t="n">
        <v>0</v>
      </c>
      <c r="X231" s="0" t="n">
        <v>0</v>
      </c>
      <c r="Y231" s="0" t="n">
        <v>0</v>
      </c>
      <c r="Z231" s="0" t="n">
        <v>1</v>
      </c>
      <c r="AA231" s="0" t="n">
        <v>0</v>
      </c>
      <c r="AB231" s="0" t="n">
        <v>0</v>
      </c>
      <c r="AC231" s="0" t="n">
        <v>0</v>
      </c>
      <c r="AD231" s="0" t="n">
        <v>0</v>
      </c>
      <c r="AE231" s="0" t="n">
        <v>0</v>
      </c>
      <c r="AF231" s="0" t="n">
        <v>4</v>
      </c>
      <c r="AG231" s="0" t="n">
        <v>0</v>
      </c>
      <c r="AH231" s="0" t="n">
        <v>0</v>
      </c>
      <c r="AI231" s="0" t="n">
        <v>0</v>
      </c>
      <c r="AJ231" s="0" t="n">
        <v>0</v>
      </c>
      <c r="AK231" s="0" t="n">
        <v>0</v>
      </c>
      <c r="AL231" s="0" t="n">
        <v>1</v>
      </c>
      <c r="AM231" s="0" t="n">
        <v>0</v>
      </c>
      <c r="AN231" s="0" t="n">
        <v>1</v>
      </c>
      <c r="AO231" s="0" t="n">
        <v>0</v>
      </c>
      <c r="AP231" s="0" t="n">
        <v>0</v>
      </c>
      <c r="AQ231" s="0" t="n">
        <v>0</v>
      </c>
      <c r="AR231" s="0" t="n">
        <v>0</v>
      </c>
      <c r="AS231" s="0" t="n">
        <v>0</v>
      </c>
      <c r="AT231" s="0" t="n">
        <v>0</v>
      </c>
      <c r="AU231" s="0" t="n">
        <v>0</v>
      </c>
      <c r="AV231" s="0" t="n">
        <v>3</v>
      </c>
      <c r="AW231" s="0" t="n">
        <v>0</v>
      </c>
      <c r="AX231" s="0" t="n">
        <v>1</v>
      </c>
      <c r="AY231" s="0" t="n">
        <v>0</v>
      </c>
      <c r="AZ231" s="0" t="n">
        <v>0</v>
      </c>
      <c r="BA231" s="0" t="n">
        <v>0</v>
      </c>
      <c r="BB231" s="0" t="n">
        <v>0</v>
      </c>
      <c r="BC231" s="0" t="n">
        <v>0</v>
      </c>
      <c r="BD231" s="0" t="n">
        <v>0</v>
      </c>
      <c r="BE231" s="0" t="n">
        <v>0</v>
      </c>
      <c r="BF231" s="0" t="n">
        <v>1</v>
      </c>
      <c r="BG231" s="0" t="n">
        <v>0</v>
      </c>
      <c r="BH231" s="0" t="n">
        <v>0</v>
      </c>
      <c r="BI231" s="0" t="n">
        <v>1</v>
      </c>
      <c r="BJ231" s="0" t="n">
        <v>2</v>
      </c>
      <c r="BK231" s="0" t="n">
        <v>4</v>
      </c>
      <c r="BL231" s="0" t="n">
        <v>0</v>
      </c>
      <c r="BM231" s="0" t="n">
        <v>0</v>
      </c>
      <c r="BN231" s="0" t="n">
        <v>2</v>
      </c>
      <c r="BO231" s="0" t="n">
        <v>0</v>
      </c>
      <c r="BP231" s="0" t="n">
        <v>0</v>
      </c>
      <c r="BQ231" s="0" t="n">
        <v>1</v>
      </c>
      <c r="BR231" s="0" t="n">
        <v>0</v>
      </c>
      <c r="BS231" s="0" t="n">
        <v>0</v>
      </c>
      <c r="BT231" s="0" t="n">
        <v>0</v>
      </c>
      <c r="BU231" s="0" t="n">
        <v>2</v>
      </c>
      <c r="BV231" s="0" t="n">
        <v>0</v>
      </c>
      <c r="BW231" s="0" t="n">
        <v>0</v>
      </c>
      <c r="BX231" s="0" t="n">
        <v>0</v>
      </c>
      <c r="BY231" s="0" t="n">
        <v>0</v>
      </c>
      <c r="BZ231" s="0" t="n">
        <v>0</v>
      </c>
      <c r="CA231" s="0" t="n">
        <v>0</v>
      </c>
      <c r="CB231" s="0" t="n">
        <v>0</v>
      </c>
      <c r="CC231" s="0" t="n">
        <v>0</v>
      </c>
      <c r="CD231" s="0" t="n">
        <v>0</v>
      </c>
      <c r="CE231" s="0" t="n">
        <v>5</v>
      </c>
      <c r="CF231" s="0" t="n">
        <v>2</v>
      </c>
      <c r="CG231" s="0" t="n">
        <v>1</v>
      </c>
      <c r="CH231" s="0" t="n">
        <v>2</v>
      </c>
      <c r="CI231" s="0" t="n">
        <v>0</v>
      </c>
      <c r="CJ231" s="0" t="n">
        <v>1</v>
      </c>
      <c r="CK231" s="0" t="n">
        <v>0</v>
      </c>
      <c r="CL231" s="0" t="n">
        <v>0</v>
      </c>
      <c r="CM231" s="0" t="n">
        <v>0</v>
      </c>
      <c r="CN231" s="0" t="n">
        <v>0</v>
      </c>
      <c r="CO231" s="0" t="n">
        <v>0</v>
      </c>
      <c r="CP231" s="0" t="n">
        <v>2</v>
      </c>
      <c r="CQ231" s="0" t="n">
        <v>0</v>
      </c>
      <c r="CR231" s="0" t="n">
        <v>0</v>
      </c>
      <c r="CS231" s="0" t="n">
        <v>0</v>
      </c>
      <c r="CT231" s="0" t="n">
        <v>0</v>
      </c>
      <c r="CU231" s="0" t="n">
        <v>0</v>
      </c>
      <c r="CV231" s="0" t="n">
        <v>2</v>
      </c>
      <c r="CW231" s="0" t="n">
        <v>2</v>
      </c>
      <c r="CX231" s="0" t="n">
        <v>0</v>
      </c>
      <c r="CY231" s="0" t="n">
        <v>7</v>
      </c>
      <c r="CZ231" s="0" t="n">
        <v>0</v>
      </c>
      <c r="DA231" s="0" t="n">
        <v>0</v>
      </c>
      <c r="DB231" s="0" t="n">
        <v>2</v>
      </c>
      <c r="DC231" s="0" t="n">
        <v>0</v>
      </c>
      <c r="DD231" s="0" t="n">
        <v>0</v>
      </c>
      <c r="DE231" s="0" t="n">
        <v>0</v>
      </c>
      <c r="DF231" s="0" t="n">
        <v>0</v>
      </c>
      <c r="DG231" s="0" t="n">
        <v>0</v>
      </c>
      <c r="DH231" s="0" t="n">
        <v>0</v>
      </c>
      <c r="DI231" s="0" t="n">
        <v>0</v>
      </c>
      <c r="DJ231" s="0" t="n">
        <v>0</v>
      </c>
      <c r="DK231" s="0" t="n">
        <v>0</v>
      </c>
      <c r="DL231" s="0" t="n">
        <v>0</v>
      </c>
      <c r="DM231" s="0" t="n">
        <v>0</v>
      </c>
      <c r="DN231" s="0" t="n">
        <v>0</v>
      </c>
      <c r="DO231" s="0" t="n">
        <v>0</v>
      </c>
      <c r="DP231" s="0" t="n">
        <v>0</v>
      </c>
      <c r="DQ231" s="0" t="n">
        <v>0</v>
      </c>
      <c r="DR231" s="0" t="n">
        <v>7</v>
      </c>
      <c r="DS231" s="0" t="n">
        <v>0</v>
      </c>
      <c r="DT231" s="0" t="n">
        <v>0</v>
      </c>
      <c r="DU231" s="0" t="n">
        <v>0</v>
      </c>
      <c r="DV231" s="0" t="n">
        <v>1</v>
      </c>
      <c r="DW231" s="0" t="n">
        <v>0</v>
      </c>
      <c r="DX231" s="0" t="n">
        <v>0</v>
      </c>
      <c r="DY231" s="0" t="n">
        <v>0</v>
      </c>
      <c r="DZ231" s="0" t="n">
        <v>0</v>
      </c>
      <c r="EA231" s="0" t="n">
        <v>0</v>
      </c>
      <c r="EB231" s="0" t="n">
        <v>0</v>
      </c>
      <c r="EC231" s="0" t="n">
        <v>0</v>
      </c>
      <c r="ED231" s="0" t="n">
        <v>0</v>
      </c>
      <c r="EE231" s="0" t="n">
        <v>0</v>
      </c>
      <c r="EF231" s="0" t="n">
        <v>0</v>
      </c>
      <c r="EG231" s="0" t="n">
        <v>0</v>
      </c>
      <c r="EH231" s="0" t="n">
        <v>0</v>
      </c>
      <c r="EI231" s="0" t="n">
        <v>0</v>
      </c>
      <c r="EJ231" s="0" t="n">
        <v>0</v>
      </c>
      <c r="EK231" s="0" t="n">
        <v>2</v>
      </c>
      <c r="EL231" s="0" t="n">
        <v>1</v>
      </c>
      <c r="EM231" s="0" t="n">
        <v>0</v>
      </c>
      <c r="EN231" s="0" t="n">
        <v>0</v>
      </c>
      <c r="EO231" s="0" t="n">
        <v>0</v>
      </c>
      <c r="EP231" s="0" t="n">
        <v>0</v>
      </c>
      <c r="EQ231" s="0" t="n">
        <v>0</v>
      </c>
      <c r="ER231" s="0" t="n">
        <v>0</v>
      </c>
      <c r="ES231" s="0" t="n">
        <v>0</v>
      </c>
      <c r="ET231" s="0" t="n">
        <v>0</v>
      </c>
      <c r="EU231" s="0" t="n">
        <v>0</v>
      </c>
      <c r="EV231" s="0" t="n">
        <v>0</v>
      </c>
      <c r="EW231" s="0" t="n">
        <v>0</v>
      </c>
      <c r="EX231" s="0" t="n">
        <v>0</v>
      </c>
      <c r="EY231" s="0" t="n">
        <v>1</v>
      </c>
      <c r="EZ231" s="0" t="n">
        <v>0</v>
      </c>
      <c r="FA231" s="0" t="n">
        <v>0</v>
      </c>
      <c r="FB231" s="0" t="n">
        <v>0</v>
      </c>
      <c r="FC231" s="0" t="n">
        <v>0</v>
      </c>
      <c r="FD231" s="0" t="n">
        <v>0</v>
      </c>
      <c r="FE231" s="0" t="n">
        <v>0</v>
      </c>
      <c r="FF231" s="0" t="n">
        <v>0</v>
      </c>
      <c r="FG231" s="0" t="n">
        <v>0</v>
      </c>
      <c r="FH231" s="0" t="n">
        <v>0</v>
      </c>
      <c r="FI231" s="0" t="n">
        <v>6</v>
      </c>
      <c r="FJ231" s="0" t="n">
        <v>0</v>
      </c>
      <c r="FK231" s="0" t="n">
        <v>0</v>
      </c>
      <c r="FL231" s="0" t="n">
        <v>0</v>
      </c>
      <c r="FM231" s="0" t="n">
        <v>0</v>
      </c>
      <c r="FN231" s="0" t="n">
        <v>0</v>
      </c>
      <c r="FO231" s="0" t="n">
        <v>0</v>
      </c>
      <c r="FP231" s="0" t="n">
        <v>0</v>
      </c>
      <c r="FQ231" s="0" t="n">
        <v>0</v>
      </c>
      <c r="FR231" s="0" t="n">
        <v>0</v>
      </c>
      <c r="FS231" s="0" t="n">
        <v>1</v>
      </c>
      <c r="FT231" s="0" t="n">
        <v>3</v>
      </c>
      <c r="FU231" s="0" t="n">
        <v>0</v>
      </c>
      <c r="FV231" s="0" t="n">
        <v>1</v>
      </c>
      <c r="FW231" s="0" t="n">
        <v>0</v>
      </c>
      <c r="FX231" s="0" t="n">
        <v>0</v>
      </c>
      <c r="FY231" s="0" t="n">
        <v>0</v>
      </c>
      <c r="FZ231" s="0" t="n">
        <v>2</v>
      </c>
      <c r="GA231" s="0" t="n">
        <v>2</v>
      </c>
      <c r="GB231" s="0" t="n">
        <v>0</v>
      </c>
      <c r="GC231" s="0" t="n">
        <v>0</v>
      </c>
      <c r="GD231" s="0" t="n">
        <v>0</v>
      </c>
      <c r="GE231" s="0" t="n">
        <v>0</v>
      </c>
      <c r="GF231" s="0" t="n">
        <v>2</v>
      </c>
      <c r="GG231" s="0" t="n">
        <v>0</v>
      </c>
      <c r="GH231" s="0" t="n">
        <v>0</v>
      </c>
      <c r="GI231" s="0" t="n">
        <v>0</v>
      </c>
      <c r="GJ231" s="0" t="n">
        <v>0</v>
      </c>
      <c r="GK231" s="0" t="n">
        <v>0</v>
      </c>
      <c r="GL231" s="0" t="n">
        <v>0</v>
      </c>
      <c r="GM231" s="0" t="n">
        <v>0</v>
      </c>
      <c r="GN231" s="0" t="n">
        <v>0</v>
      </c>
      <c r="GO231" s="0" t="n">
        <v>0</v>
      </c>
      <c r="GP231" s="0" t="n">
        <v>0</v>
      </c>
      <c r="GQ231" s="0" t="n">
        <v>0</v>
      </c>
    </row>
    <row r="232" customFormat="false" ht="12" hidden="false" customHeight="false" outlineLevel="0" collapsed="false">
      <c r="A232" s="0" t="n">
        <v>9</v>
      </c>
      <c r="B232" s="0" t="n">
        <v>0</v>
      </c>
      <c r="C232" s="0" t="n">
        <v>0</v>
      </c>
      <c r="D232" s="0" t="n">
        <v>0</v>
      </c>
      <c r="E232" s="0" t="n">
        <v>0</v>
      </c>
      <c r="F232" s="0" t="n">
        <v>4</v>
      </c>
      <c r="G232" s="0" t="n">
        <v>0</v>
      </c>
      <c r="H232" s="0" t="n">
        <v>0</v>
      </c>
      <c r="I232" s="0" t="n">
        <v>2</v>
      </c>
      <c r="J232" s="0" t="n">
        <v>0</v>
      </c>
      <c r="K232" s="0" t="n">
        <v>2</v>
      </c>
      <c r="L232" s="0" t="n">
        <v>0</v>
      </c>
      <c r="M232" s="0" t="n">
        <v>0</v>
      </c>
      <c r="N232" s="0" t="n">
        <v>1</v>
      </c>
      <c r="O232" s="0" t="n">
        <v>0</v>
      </c>
      <c r="P232" s="0" t="n">
        <v>1</v>
      </c>
      <c r="Q232" s="0" t="n">
        <v>0</v>
      </c>
      <c r="R232" s="0" t="n">
        <v>0</v>
      </c>
      <c r="S232" s="0" t="n">
        <v>0</v>
      </c>
      <c r="T232" s="0" t="n">
        <v>0</v>
      </c>
      <c r="U232" s="0" t="n">
        <v>0</v>
      </c>
      <c r="V232" s="0" t="n">
        <v>0</v>
      </c>
      <c r="W232" s="0" t="n">
        <v>0</v>
      </c>
      <c r="X232" s="0" t="n">
        <v>0</v>
      </c>
      <c r="Y232" s="0" t="n">
        <v>0</v>
      </c>
      <c r="Z232" s="0" t="n">
        <v>1</v>
      </c>
      <c r="AA232" s="0" t="n">
        <v>0</v>
      </c>
      <c r="AB232" s="0" t="n">
        <v>0</v>
      </c>
      <c r="AC232" s="0" t="n">
        <v>0</v>
      </c>
      <c r="AD232" s="0" t="n">
        <v>5</v>
      </c>
      <c r="AE232" s="0" t="n">
        <v>0</v>
      </c>
      <c r="AF232" s="0" t="n">
        <v>0</v>
      </c>
      <c r="AG232" s="0" t="n">
        <v>0</v>
      </c>
      <c r="AH232" s="0" t="n">
        <v>4</v>
      </c>
      <c r="AI232" s="0" t="n">
        <v>0</v>
      </c>
      <c r="AJ232" s="0" t="n">
        <v>0</v>
      </c>
      <c r="AK232" s="0" t="n">
        <v>0</v>
      </c>
      <c r="AL232" s="0" t="n">
        <v>0</v>
      </c>
      <c r="AM232" s="0" t="n">
        <v>0</v>
      </c>
      <c r="AN232" s="0" t="n">
        <v>5</v>
      </c>
      <c r="AO232" s="0" t="n">
        <v>0</v>
      </c>
      <c r="AP232" s="0" t="n">
        <v>2</v>
      </c>
      <c r="AQ232" s="0" t="n">
        <v>8</v>
      </c>
      <c r="AR232" s="0" t="n">
        <v>0</v>
      </c>
      <c r="AS232" s="0" t="n">
        <v>0</v>
      </c>
      <c r="AT232" s="0" t="n">
        <v>0</v>
      </c>
      <c r="AU232" s="0" t="n">
        <v>0</v>
      </c>
      <c r="AV232" s="0" t="n">
        <v>0</v>
      </c>
      <c r="AW232" s="0" t="n">
        <v>4</v>
      </c>
      <c r="AX232" s="0" t="n">
        <v>0</v>
      </c>
      <c r="AY232" s="0" t="n">
        <v>0</v>
      </c>
      <c r="AZ232" s="0" t="n">
        <v>0</v>
      </c>
      <c r="BA232" s="0" t="n">
        <v>0</v>
      </c>
      <c r="BB232" s="0" t="n">
        <v>0</v>
      </c>
      <c r="BC232" s="0" t="n">
        <v>0</v>
      </c>
      <c r="BD232" s="0" t="n">
        <v>0</v>
      </c>
      <c r="BE232" s="0" t="n">
        <v>0</v>
      </c>
      <c r="BF232" s="0" t="n">
        <v>0</v>
      </c>
      <c r="BG232" s="0" t="n">
        <v>0</v>
      </c>
      <c r="BH232" s="0" t="n">
        <v>0</v>
      </c>
      <c r="BI232" s="0" t="n">
        <v>1</v>
      </c>
      <c r="BJ232" s="0" t="n">
        <v>0</v>
      </c>
      <c r="BK232" s="0" t="n">
        <v>2</v>
      </c>
      <c r="BL232" s="0" t="n">
        <v>0</v>
      </c>
      <c r="BM232" s="0" t="n">
        <v>1</v>
      </c>
      <c r="BN232" s="0" t="n">
        <v>0</v>
      </c>
      <c r="BO232" s="0" t="n">
        <v>0</v>
      </c>
      <c r="BP232" s="0" t="n">
        <v>2</v>
      </c>
      <c r="BQ232" s="0" t="n">
        <v>0</v>
      </c>
      <c r="BR232" s="0" t="n">
        <v>1</v>
      </c>
      <c r="BS232" s="0" t="n">
        <v>0</v>
      </c>
      <c r="BT232" s="0" t="n">
        <v>0</v>
      </c>
      <c r="BU232" s="0" t="n">
        <v>1</v>
      </c>
      <c r="BV232" s="0" t="n">
        <v>1</v>
      </c>
      <c r="BW232" s="0" t="n">
        <v>0</v>
      </c>
      <c r="BX232" s="0" t="n">
        <v>0</v>
      </c>
      <c r="BY232" s="0" t="n">
        <v>0</v>
      </c>
      <c r="BZ232" s="0" t="n">
        <v>0</v>
      </c>
      <c r="CA232" s="0" t="n">
        <v>0</v>
      </c>
      <c r="CB232" s="0" t="n">
        <v>0</v>
      </c>
      <c r="CC232" s="0" t="n">
        <v>1</v>
      </c>
      <c r="CD232" s="0" t="n">
        <v>0</v>
      </c>
      <c r="CE232" s="0" t="n">
        <v>2</v>
      </c>
      <c r="CF232" s="0" t="n">
        <v>0</v>
      </c>
      <c r="CG232" s="0" t="n">
        <v>0</v>
      </c>
      <c r="CH232" s="0" t="n">
        <v>1</v>
      </c>
      <c r="CI232" s="0" t="n">
        <v>1</v>
      </c>
      <c r="CJ232" s="0" t="n">
        <v>0</v>
      </c>
      <c r="CK232" s="0" t="n">
        <v>0</v>
      </c>
      <c r="CL232" s="0" t="n">
        <v>0</v>
      </c>
      <c r="CM232" s="0" t="n">
        <v>0</v>
      </c>
      <c r="CN232" s="0" t="n">
        <v>6</v>
      </c>
      <c r="CO232" s="0" t="n">
        <v>3</v>
      </c>
      <c r="CP232" s="0" t="n">
        <v>2</v>
      </c>
      <c r="CQ232" s="0" t="n">
        <v>3</v>
      </c>
      <c r="CR232" s="0" t="n">
        <v>4</v>
      </c>
      <c r="CS232" s="0" t="n">
        <v>1</v>
      </c>
      <c r="CT232" s="0" t="n">
        <v>0</v>
      </c>
      <c r="CU232" s="0" t="n">
        <v>1</v>
      </c>
      <c r="CV232" s="0" t="n">
        <v>0</v>
      </c>
      <c r="CW232" s="0" t="n">
        <v>0</v>
      </c>
      <c r="CX232" s="0" t="n">
        <v>0</v>
      </c>
      <c r="CY232" s="0" t="n">
        <v>2</v>
      </c>
      <c r="CZ232" s="0" t="n">
        <v>0</v>
      </c>
      <c r="DA232" s="0" t="n">
        <v>3</v>
      </c>
      <c r="DB232" s="0" t="n">
        <v>0</v>
      </c>
      <c r="DC232" s="0" t="n">
        <v>1</v>
      </c>
      <c r="DD232" s="0" t="n">
        <v>0</v>
      </c>
      <c r="DE232" s="0" t="n">
        <v>0</v>
      </c>
      <c r="DF232" s="0" t="n">
        <v>0</v>
      </c>
      <c r="DG232" s="0" t="n">
        <v>1</v>
      </c>
      <c r="DH232" s="0" t="n">
        <v>0</v>
      </c>
      <c r="DI232" s="0" t="n">
        <v>0</v>
      </c>
      <c r="DJ232" s="0" t="n">
        <v>0</v>
      </c>
      <c r="DK232" s="0" t="n">
        <v>0</v>
      </c>
      <c r="DL232" s="0" t="n">
        <v>0</v>
      </c>
      <c r="DM232" s="0" t="n">
        <v>0</v>
      </c>
      <c r="DN232" s="0" t="n">
        <v>0</v>
      </c>
      <c r="DO232" s="0" t="n">
        <v>1</v>
      </c>
      <c r="DP232" s="0" t="n">
        <v>0</v>
      </c>
      <c r="DQ232" s="0" t="n">
        <v>0</v>
      </c>
      <c r="DR232" s="0" t="n">
        <v>0</v>
      </c>
      <c r="DS232" s="0" t="n">
        <v>0</v>
      </c>
      <c r="DT232" s="0" t="n">
        <v>0</v>
      </c>
      <c r="DU232" s="0" t="n">
        <v>0</v>
      </c>
      <c r="DV232" s="0" t="n">
        <v>1</v>
      </c>
      <c r="DW232" s="0" t="n">
        <v>0</v>
      </c>
      <c r="DX232" s="0" t="n">
        <v>0</v>
      </c>
      <c r="DY232" s="0" t="n">
        <v>0</v>
      </c>
      <c r="DZ232" s="0" t="n">
        <v>0</v>
      </c>
      <c r="EA232" s="0" t="n">
        <v>0</v>
      </c>
      <c r="EB232" s="0" t="n">
        <v>0</v>
      </c>
      <c r="EC232" s="0" t="n">
        <v>0</v>
      </c>
      <c r="ED232" s="0" t="n">
        <v>0</v>
      </c>
      <c r="EE232" s="0" t="n">
        <v>0</v>
      </c>
      <c r="EF232" s="0" t="n">
        <v>0</v>
      </c>
      <c r="EG232" s="0" t="n">
        <v>0</v>
      </c>
      <c r="EH232" s="0" t="n">
        <v>0</v>
      </c>
      <c r="EI232" s="0" t="n">
        <v>0</v>
      </c>
      <c r="EJ232" s="0" t="n">
        <v>3</v>
      </c>
      <c r="EK232" s="0" t="n">
        <v>2</v>
      </c>
      <c r="EL232" s="0" t="n">
        <v>0</v>
      </c>
      <c r="EM232" s="0" t="n">
        <v>0</v>
      </c>
      <c r="EN232" s="0" t="n">
        <v>0</v>
      </c>
      <c r="EO232" s="0" t="n">
        <v>0</v>
      </c>
      <c r="EP232" s="0" t="n">
        <v>0</v>
      </c>
      <c r="EQ232" s="0" t="n">
        <v>1</v>
      </c>
      <c r="ER232" s="0" t="n">
        <v>0</v>
      </c>
      <c r="ES232" s="0" t="n">
        <v>2</v>
      </c>
      <c r="ET232" s="0" t="n">
        <v>3</v>
      </c>
      <c r="EU232" s="0" t="n">
        <v>0</v>
      </c>
      <c r="EV232" s="0" t="n">
        <v>1</v>
      </c>
      <c r="EW232" s="0" t="n">
        <v>0</v>
      </c>
      <c r="EX232" s="0" t="n">
        <v>1</v>
      </c>
      <c r="EY232" s="0" t="n">
        <v>1</v>
      </c>
      <c r="EZ232" s="0" t="n">
        <v>0</v>
      </c>
      <c r="FA232" s="0" t="n">
        <v>0</v>
      </c>
      <c r="FB232" s="0" t="n">
        <v>1</v>
      </c>
      <c r="FC232" s="0" t="n">
        <v>0</v>
      </c>
      <c r="FD232" s="0" t="n">
        <v>0</v>
      </c>
      <c r="FE232" s="0" t="n">
        <v>0</v>
      </c>
      <c r="FF232" s="0" t="n">
        <v>1</v>
      </c>
      <c r="FG232" s="0" t="n">
        <v>5</v>
      </c>
      <c r="FH232" s="0" t="n">
        <v>1</v>
      </c>
      <c r="FI232" s="0" t="n">
        <v>1</v>
      </c>
      <c r="FJ232" s="0" t="n">
        <v>0</v>
      </c>
      <c r="FK232" s="0" t="n">
        <v>0</v>
      </c>
      <c r="FL232" s="0" t="n">
        <v>6</v>
      </c>
      <c r="FM232" s="0" t="n">
        <v>0</v>
      </c>
      <c r="FN232" s="0" t="n">
        <v>0</v>
      </c>
      <c r="FO232" s="0" t="n">
        <v>0</v>
      </c>
      <c r="FP232" s="0" t="n">
        <v>0</v>
      </c>
      <c r="FQ232" s="0" t="n">
        <v>0</v>
      </c>
      <c r="FR232" s="0" t="n">
        <v>0</v>
      </c>
      <c r="FS232" s="0" t="n">
        <v>2</v>
      </c>
      <c r="FT232" s="0" t="n">
        <v>0</v>
      </c>
      <c r="FU232" s="0" t="n">
        <v>0</v>
      </c>
      <c r="FV232" s="0" t="n">
        <v>1</v>
      </c>
      <c r="FW232" s="0" t="n">
        <v>0</v>
      </c>
      <c r="FX232" s="0" t="n">
        <v>0</v>
      </c>
      <c r="FY232" s="0" t="n">
        <v>0</v>
      </c>
      <c r="FZ232" s="0" t="n">
        <v>2</v>
      </c>
      <c r="GA232" s="0" t="n">
        <v>1</v>
      </c>
      <c r="GB232" s="0" t="n">
        <v>3</v>
      </c>
      <c r="GC232" s="0" t="n">
        <v>0</v>
      </c>
      <c r="GD232" s="0" t="n">
        <v>0</v>
      </c>
      <c r="GE232" s="0" t="n">
        <v>1</v>
      </c>
      <c r="GF232" s="0" t="n">
        <v>4</v>
      </c>
      <c r="GG232" s="0" t="n">
        <v>1</v>
      </c>
      <c r="GH232" s="0" t="n">
        <v>0</v>
      </c>
      <c r="GI232" s="0" t="n">
        <v>5</v>
      </c>
      <c r="GJ232" s="0" t="n">
        <v>0</v>
      </c>
      <c r="GK232" s="0" t="n">
        <v>0</v>
      </c>
      <c r="GL232" s="0" t="n">
        <v>0</v>
      </c>
      <c r="GM232" s="0" t="n">
        <v>0</v>
      </c>
      <c r="GN232" s="0" t="n">
        <v>0</v>
      </c>
      <c r="GO232" s="0" t="n">
        <v>0</v>
      </c>
      <c r="GP232" s="0" t="n">
        <v>0</v>
      </c>
      <c r="GQ232" s="0" t="n">
        <v>0</v>
      </c>
    </row>
    <row r="233" customFormat="false" ht="12" hidden="false" customHeight="false" outlineLevel="0" collapsed="false">
      <c r="A233" s="0" t="n">
        <v>0</v>
      </c>
      <c r="B233" s="0" t="n">
        <v>0</v>
      </c>
      <c r="C233" s="0" t="n">
        <v>0</v>
      </c>
      <c r="D233" s="0" t="n">
        <v>0</v>
      </c>
      <c r="E233" s="0" t="n">
        <v>0</v>
      </c>
      <c r="F233" s="0" t="n">
        <v>4</v>
      </c>
      <c r="G233" s="0" t="n">
        <v>0</v>
      </c>
      <c r="H233" s="0" t="n">
        <v>0</v>
      </c>
      <c r="I233" s="0" t="n">
        <v>0</v>
      </c>
      <c r="J233" s="0" t="n">
        <v>1</v>
      </c>
      <c r="K233" s="0" t="n">
        <v>4</v>
      </c>
      <c r="L233" s="0" t="n">
        <v>0</v>
      </c>
      <c r="M233" s="0" t="n">
        <v>0</v>
      </c>
      <c r="N233" s="0" t="n">
        <v>1</v>
      </c>
      <c r="O233" s="0" t="n">
        <v>0</v>
      </c>
      <c r="P233" s="0" t="n">
        <v>0</v>
      </c>
      <c r="Q233" s="0" t="n">
        <v>0</v>
      </c>
      <c r="R233" s="0" t="n">
        <v>0</v>
      </c>
      <c r="S233" s="0" t="n">
        <v>0</v>
      </c>
      <c r="T233" s="0" t="n">
        <v>0</v>
      </c>
      <c r="U233" s="0" t="n">
        <v>0</v>
      </c>
      <c r="V233" s="0" t="n">
        <v>1</v>
      </c>
      <c r="W233" s="0" t="n">
        <v>0</v>
      </c>
      <c r="X233" s="0" t="n">
        <v>0</v>
      </c>
      <c r="Y233" s="0" t="n">
        <v>0</v>
      </c>
      <c r="Z233" s="0" t="n">
        <v>0</v>
      </c>
      <c r="AA233" s="0" t="n">
        <v>0</v>
      </c>
      <c r="AB233" s="0" t="n">
        <v>0</v>
      </c>
      <c r="AC233" s="0" t="n">
        <v>0</v>
      </c>
      <c r="AD233" s="0" t="n">
        <v>0</v>
      </c>
      <c r="AE233" s="0" t="n">
        <v>0</v>
      </c>
      <c r="AF233" s="0" t="n">
        <v>0</v>
      </c>
      <c r="AG233" s="0" t="n">
        <v>0</v>
      </c>
      <c r="AH233" s="0" t="n">
        <v>4</v>
      </c>
      <c r="AI233" s="0" t="n">
        <v>0</v>
      </c>
      <c r="AJ233" s="0" t="n">
        <v>2</v>
      </c>
      <c r="AK233" s="0" t="n">
        <v>1</v>
      </c>
      <c r="AL233" s="0" t="n">
        <v>0</v>
      </c>
      <c r="AM233" s="0" t="n">
        <v>1</v>
      </c>
      <c r="AN233" s="0" t="n">
        <v>1</v>
      </c>
      <c r="AO233" s="0" t="n">
        <v>4</v>
      </c>
      <c r="AP233" s="0" t="n">
        <v>0</v>
      </c>
      <c r="AQ233" s="0" t="n">
        <v>1</v>
      </c>
      <c r="AR233" s="0" t="n">
        <v>0</v>
      </c>
      <c r="AS233" s="0" t="n">
        <v>1</v>
      </c>
      <c r="AT233" s="0" t="n">
        <v>0</v>
      </c>
      <c r="AU233" s="0" t="n">
        <v>1</v>
      </c>
      <c r="AV233" s="0" t="n">
        <v>0</v>
      </c>
      <c r="AW233" s="0" t="n">
        <v>3</v>
      </c>
      <c r="AX233" s="0" t="n">
        <v>1</v>
      </c>
      <c r="AY233" s="0" t="n">
        <v>0</v>
      </c>
      <c r="AZ233" s="0" t="n">
        <v>0</v>
      </c>
      <c r="BA233" s="0" t="n">
        <v>0</v>
      </c>
      <c r="BB233" s="0" t="n">
        <v>0</v>
      </c>
      <c r="BC233" s="0" t="n">
        <v>0</v>
      </c>
      <c r="BD233" s="0" t="n">
        <v>1</v>
      </c>
      <c r="BE233" s="0" t="n">
        <v>1</v>
      </c>
      <c r="BF233" s="0" t="n">
        <v>0</v>
      </c>
      <c r="BG233" s="0" t="n">
        <v>0</v>
      </c>
      <c r="BH233" s="0" t="n">
        <v>0</v>
      </c>
      <c r="BI233" s="0" t="n">
        <v>1</v>
      </c>
      <c r="BJ233" s="0" t="n">
        <v>0</v>
      </c>
      <c r="BK233" s="0" t="n">
        <v>0</v>
      </c>
      <c r="BL233" s="0" t="n">
        <v>0</v>
      </c>
      <c r="BM233" s="0" t="n">
        <v>1</v>
      </c>
      <c r="BN233" s="0" t="n">
        <v>1</v>
      </c>
      <c r="BO233" s="0" t="n">
        <v>0</v>
      </c>
      <c r="BP233" s="0" t="n">
        <v>0</v>
      </c>
      <c r="BQ233" s="0" t="n">
        <v>0</v>
      </c>
      <c r="BR233" s="0" t="n">
        <v>0</v>
      </c>
      <c r="BS233" s="0" t="n">
        <v>0</v>
      </c>
      <c r="BT233" s="0" t="n">
        <v>0</v>
      </c>
      <c r="BU233" s="0" t="n">
        <v>0</v>
      </c>
      <c r="BV233" s="0" t="n">
        <v>0</v>
      </c>
      <c r="BW233" s="0" t="n">
        <v>1</v>
      </c>
      <c r="BX233" s="0" t="n">
        <v>0</v>
      </c>
      <c r="BY233" s="0" t="n">
        <v>0</v>
      </c>
      <c r="BZ233" s="0" t="n">
        <v>1</v>
      </c>
      <c r="CA233" s="0" t="n">
        <v>0</v>
      </c>
      <c r="CB233" s="0" t="n">
        <v>1</v>
      </c>
      <c r="CC233" s="0" t="n">
        <v>1</v>
      </c>
      <c r="CD233" s="0" t="n">
        <v>0</v>
      </c>
      <c r="CE233" s="0" t="n">
        <v>0</v>
      </c>
      <c r="CF233" s="0" t="n">
        <v>0</v>
      </c>
      <c r="CG233" s="0" t="n">
        <v>0</v>
      </c>
      <c r="CH233" s="0" t="n">
        <v>1</v>
      </c>
      <c r="CI233" s="0" t="n">
        <v>0</v>
      </c>
      <c r="CJ233" s="0" t="n">
        <v>0</v>
      </c>
      <c r="CK233" s="0" t="n">
        <v>0</v>
      </c>
      <c r="CL233" s="0" t="n">
        <v>0</v>
      </c>
      <c r="CM233" s="0" t="n">
        <v>1</v>
      </c>
      <c r="CN233" s="0" t="n">
        <v>1</v>
      </c>
      <c r="CO233" s="0" t="n">
        <v>1</v>
      </c>
      <c r="CP233" s="0" t="n">
        <v>0</v>
      </c>
      <c r="CQ233" s="0" t="n">
        <v>0</v>
      </c>
      <c r="CR233" s="0" t="n">
        <v>1</v>
      </c>
      <c r="CS233" s="0" t="n">
        <v>1</v>
      </c>
      <c r="CT233" s="0" t="n">
        <v>0</v>
      </c>
      <c r="CU233" s="0" t="n">
        <v>0</v>
      </c>
      <c r="CV233" s="0" t="n">
        <v>1</v>
      </c>
      <c r="CW233" s="0" t="n">
        <v>0</v>
      </c>
      <c r="CX233" s="0" t="n">
        <v>0</v>
      </c>
      <c r="CY233" s="0" t="n">
        <v>1</v>
      </c>
      <c r="CZ233" s="0" t="n">
        <v>1</v>
      </c>
      <c r="DA233" s="0" t="n">
        <v>1</v>
      </c>
      <c r="DB233" s="0" t="n">
        <v>1</v>
      </c>
      <c r="DC233" s="0" t="n">
        <v>0</v>
      </c>
      <c r="DD233" s="0" t="n">
        <v>1</v>
      </c>
      <c r="DE233" s="0" t="n">
        <v>0</v>
      </c>
      <c r="DF233" s="0" t="n">
        <v>0</v>
      </c>
      <c r="DG233" s="0" t="n">
        <v>0</v>
      </c>
      <c r="DH233" s="0" t="n">
        <v>0</v>
      </c>
      <c r="DI233" s="0" t="n">
        <v>0</v>
      </c>
      <c r="DJ233" s="0" t="n">
        <v>0</v>
      </c>
      <c r="DK233" s="0" t="n">
        <v>0</v>
      </c>
      <c r="DL233" s="0" t="n">
        <v>0</v>
      </c>
      <c r="DM233" s="0" t="n">
        <v>0</v>
      </c>
      <c r="DN233" s="0" t="n">
        <v>0</v>
      </c>
      <c r="DO233" s="0" t="n">
        <v>0</v>
      </c>
      <c r="DP233" s="0" t="n">
        <v>0</v>
      </c>
      <c r="DQ233" s="0" t="n">
        <v>0</v>
      </c>
      <c r="DR233" s="0" t="n">
        <v>0</v>
      </c>
      <c r="DS233" s="0" t="n">
        <v>0</v>
      </c>
      <c r="DT233" s="0" t="n">
        <v>2</v>
      </c>
      <c r="DU233" s="0" t="n">
        <v>0</v>
      </c>
      <c r="DV233" s="0" t="n">
        <v>0</v>
      </c>
      <c r="DW233" s="0" t="n">
        <v>0</v>
      </c>
      <c r="DX233" s="0" t="n">
        <v>0</v>
      </c>
      <c r="DY233" s="0" t="n">
        <v>0</v>
      </c>
      <c r="DZ233" s="0" t="n">
        <v>0</v>
      </c>
      <c r="EA233" s="0" t="n">
        <v>0</v>
      </c>
      <c r="EB233" s="0" t="n">
        <v>0</v>
      </c>
      <c r="EC233" s="0" t="n">
        <v>0</v>
      </c>
      <c r="ED233" s="0" t="n">
        <v>0</v>
      </c>
      <c r="EE233" s="0" t="n">
        <v>0</v>
      </c>
      <c r="EF233" s="0" t="n">
        <v>1</v>
      </c>
      <c r="EG233" s="0" t="n">
        <v>0</v>
      </c>
      <c r="EH233" s="0" t="n">
        <v>0</v>
      </c>
      <c r="EI233" s="0" t="n">
        <v>0</v>
      </c>
      <c r="EJ233" s="0" t="n">
        <v>0</v>
      </c>
      <c r="EK233" s="0" t="n">
        <v>1</v>
      </c>
      <c r="EL233" s="0" t="n">
        <v>0</v>
      </c>
      <c r="EM233" s="0" t="n">
        <v>0</v>
      </c>
      <c r="EN233" s="0" t="n">
        <v>0</v>
      </c>
      <c r="EO233" s="0" t="n">
        <v>0</v>
      </c>
      <c r="EP233" s="0" t="n">
        <v>0</v>
      </c>
      <c r="EQ233" s="0" t="n">
        <v>2</v>
      </c>
      <c r="ER233" s="0" t="n">
        <v>1</v>
      </c>
      <c r="ES233" s="0" t="n">
        <v>0</v>
      </c>
      <c r="ET233" s="0" t="n">
        <v>0</v>
      </c>
      <c r="EU233" s="0" t="n">
        <v>0</v>
      </c>
      <c r="EV233" s="0" t="n">
        <v>3</v>
      </c>
      <c r="EW233" s="0" t="n">
        <v>0</v>
      </c>
      <c r="EX233" s="0" t="n">
        <v>1</v>
      </c>
      <c r="EY233" s="0" t="n">
        <v>1</v>
      </c>
      <c r="EZ233" s="0" t="n">
        <v>0</v>
      </c>
      <c r="FA233" s="0" t="n">
        <v>1</v>
      </c>
      <c r="FB233" s="0" t="n">
        <v>0</v>
      </c>
      <c r="FC233" s="0" t="n">
        <v>0</v>
      </c>
      <c r="FD233" s="0" t="n">
        <v>1</v>
      </c>
      <c r="FE233" s="0" t="n">
        <v>0</v>
      </c>
      <c r="FF233" s="0" t="n">
        <v>0</v>
      </c>
      <c r="FG233" s="0" t="n">
        <v>0</v>
      </c>
      <c r="FH233" s="0" t="n">
        <v>1</v>
      </c>
      <c r="FI233" s="0" t="n">
        <v>1</v>
      </c>
      <c r="FJ233" s="0" t="n">
        <v>0</v>
      </c>
      <c r="FK233" s="0" t="n">
        <v>1</v>
      </c>
      <c r="FL233" s="0" t="n">
        <v>0</v>
      </c>
      <c r="FM233" s="0" t="n">
        <v>0</v>
      </c>
      <c r="FN233" s="0" t="n">
        <v>0</v>
      </c>
      <c r="FO233" s="0" t="n">
        <v>0</v>
      </c>
      <c r="FP233" s="0" t="n">
        <v>0</v>
      </c>
      <c r="FQ233" s="0" t="n">
        <v>0</v>
      </c>
      <c r="FR233" s="0" t="n">
        <v>0</v>
      </c>
      <c r="FS233" s="0" t="n">
        <v>0</v>
      </c>
      <c r="FT233" s="0" t="n">
        <v>1</v>
      </c>
      <c r="FU233" s="0" t="n">
        <v>1</v>
      </c>
      <c r="FV233" s="0" t="n">
        <v>1</v>
      </c>
      <c r="FW233" s="0" t="n">
        <v>0</v>
      </c>
      <c r="FX233" s="0" t="n">
        <v>0</v>
      </c>
      <c r="FY233" s="0" t="n">
        <v>0</v>
      </c>
      <c r="FZ233" s="0" t="n">
        <v>1</v>
      </c>
      <c r="GA233" s="0" t="n">
        <v>0</v>
      </c>
      <c r="GB233" s="0" t="n">
        <v>1</v>
      </c>
      <c r="GC233" s="0" t="n">
        <v>2</v>
      </c>
      <c r="GD233" s="0" t="n">
        <v>1</v>
      </c>
      <c r="GE233" s="0" t="n">
        <v>1</v>
      </c>
      <c r="GF233" s="0" t="n">
        <v>0</v>
      </c>
      <c r="GG233" s="0" t="n">
        <v>0</v>
      </c>
      <c r="GH233" s="0" t="n">
        <v>0</v>
      </c>
      <c r="GI233" s="0" t="n">
        <v>0</v>
      </c>
      <c r="GJ233" s="0" t="n">
        <v>0</v>
      </c>
      <c r="GK233" s="0" t="n">
        <v>0</v>
      </c>
      <c r="GL233" s="0" t="n">
        <v>0</v>
      </c>
      <c r="GM233" s="0" t="n">
        <v>0</v>
      </c>
      <c r="GN233" s="0" t="n">
        <v>0</v>
      </c>
      <c r="GO233" s="0" t="n">
        <v>0</v>
      </c>
      <c r="GP233" s="0" t="n">
        <v>0</v>
      </c>
      <c r="GQ233" s="0" t="n">
        <v>0</v>
      </c>
    </row>
    <row r="234" customFormat="false" ht="12" hidden="false" customHeight="false" outlineLevel="0" collapsed="false">
      <c r="A234" s="0" t="n">
        <v>9</v>
      </c>
      <c r="B234" s="0" t="n">
        <v>9</v>
      </c>
      <c r="C234" s="0" t="n">
        <v>2</v>
      </c>
      <c r="D234" s="0" t="n">
        <v>0</v>
      </c>
      <c r="E234" s="0" t="n">
        <v>0</v>
      </c>
      <c r="F234" s="0" t="n">
        <v>0</v>
      </c>
      <c r="G234" s="0" t="n">
        <v>0</v>
      </c>
      <c r="H234" s="0" t="n">
        <v>0</v>
      </c>
      <c r="I234" s="0" t="n">
        <v>3</v>
      </c>
      <c r="J234" s="0" t="n">
        <v>1</v>
      </c>
      <c r="K234" s="0" t="n">
        <v>4</v>
      </c>
      <c r="L234" s="0" t="n">
        <v>2</v>
      </c>
      <c r="M234" s="0" t="n">
        <v>0</v>
      </c>
      <c r="N234" s="0" t="n">
        <v>1</v>
      </c>
      <c r="O234" s="0" t="n">
        <v>1</v>
      </c>
      <c r="P234" s="0" t="n">
        <v>1</v>
      </c>
      <c r="Q234" s="0" t="n">
        <v>0</v>
      </c>
      <c r="R234" s="0" t="n">
        <v>4</v>
      </c>
      <c r="S234" s="0" t="n">
        <v>4</v>
      </c>
      <c r="T234" s="0" t="n">
        <v>0</v>
      </c>
      <c r="U234" s="0" t="n">
        <v>0</v>
      </c>
      <c r="V234" s="0" t="n">
        <v>1</v>
      </c>
      <c r="W234" s="0" t="n">
        <v>0</v>
      </c>
      <c r="X234" s="0" t="n">
        <v>0</v>
      </c>
      <c r="Y234" s="0" t="n">
        <v>0</v>
      </c>
      <c r="Z234" s="0" t="n">
        <v>4</v>
      </c>
      <c r="AA234" s="0" t="n">
        <v>7</v>
      </c>
      <c r="AB234" s="0" t="n">
        <v>0</v>
      </c>
      <c r="AC234" s="0" t="n">
        <v>0</v>
      </c>
      <c r="AD234" s="0" t="n">
        <v>0</v>
      </c>
      <c r="AE234" s="0" t="n">
        <v>0</v>
      </c>
      <c r="AF234" s="0" t="n">
        <v>3</v>
      </c>
      <c r="AG234" s="0" t="n">
        <v>0</v>
      </c>
      <c r="AH234" s="0" t="n">
        <v>3</v>
      </c>
      <c r="AI234" s="0" t="n">
        <v>0</v>
      </c>
      <c r="AJ234" s="0" t="n">
        <v>0</v>
      </c>
      <c r="AK234" s="0" t="n">
        <v>1</v>
      </c>
      <c r="AL234" s="0" t="n">
        <v>1</v>
      </c>
      <c r="AM234" s="0" t="n">
        <v>1</v>
      </c>
      <c r="AN234" s="0" t="n">
        <v>6</v>
      </c>
      <c r="AO234" s="0" t="n">
        <v>3</v>
      </c>
      <c r="AP234" s="0" t="n">
        <v>4</v>
      </c>
      <c r="AQ234" s="0" t="n">
        <v>2</v>
      </c>
      <c r="AR234" s="0" t="n">
        <v>2</v>
      </c>
      <c r="AS234" s="0" t="n">
        <v>1</v>
      </c>
      <c r="AT234" s="0" t="n">
        <v>0</v>
      </c>
      <c r="AU234" s="0" t="n">
        <v>0</v>
      </c>
      <c r="AV234" s="0" t="n">
        <v>4</v>
      </c>
      <c r="AW234" s="0" t="n">
        <v>5</v>
      </c>
      <c r="AX234" s="0" t="n">
        <v>2</v>
      </c>
      <c r="AY234" s="0" t="n">
        <v>1</v>
      </c>
      <c r="AZ234" s="0" t="n">
        <v>1</v>
      </c>
      <c r="BA234" s="0" t="n">
        <v>0</v>
      </c>
      <c r="BB234" s="0" t="n">
        <v>1</v>
      </c>
      <c r="BC234" s="0" t="n">
        <v>3</v>
      </c>
      <c r="BD234" s="0" t="n">
        <v>2</v>
      </c>
      <c r="BE234" s="0" t="n">
        <v>8</v>
      </c>
      <c r="BF234" s="0" t="n">
        <v>1</v>
      </c>
      <c r="BG234" s="0" t="n">
        <v>0</v>
      </c>
      <c r="BH234" s="0" t="n">
        <v>0</v>
      </c>
      <c r="BI234" s="0" t="n">
        <v>1</v>
      </c>
      <c r="BJ234" s="0" t="n">
        <v>1</v>
      </c>
      <c r="BK234" s="0" t="n">
        <v>2</v>
      </c>
      <c r="BL234" s="0" t="n">
        <v>1</v>
      </c>
      <c r="BM234" s="0" t="n">
        <v>0</v>
      </c>
      <c r="BN234" s="0" t="n">
        <v>2</v>
      </c>
      <c r="BO234" s="0" t="n">
        <v>0</v>
      </c>
      <c r="BP234" s="0" t="n">
        <v>0</v>
      </c>
      <c r="BQ234" s="0" t="n">
        <v>2</v>
      </c>
      <c r="BR234" s="0" t="n">
        <v>4</v>
      </c>
      <c r="BS234" s="0" t="n">
        <v>2</v>
      </c>
      <c r="BT234" s="0" t="n">
        <v>2</v>
      </c>
      <c r="BU234" s="0" t="n">
        <v>4</v>
      </c>
      <c r="BV234" s="0" t="n">
        <v>1</v>
      </c>
      <c r="BW234" s="0" t="n">
        <v>0</v>
      </c>
      <c r="BX234" s="0" t="n">
        <v>2</v>
      </c>
      <c r="BY234" s="0" t="n">
        <v>1</v>
      </c>
      <c r="BZ234" s="0" t="n">
        <v>0</v>
      </c>
      <c r="CA234" s="0" t="n">
        <v>2</v>
      </c>
      <c r="CB234" s="0" t="n">
        <v>1</v>
      </c>
      <c r="CC234" s="0" t="n">
        <v>6</v>
      </c>
      <c r="CD234" s="0" t="n">
        <v>1</v>
      </c>
      <c r="CE234" s="0" t="n">
        <v>5</v>
      </c>
      <c r="CF234" s="0" t="n">
        <v>3</v>
      </c>
      <c r="CG234" s="0" t="n">
        <v>0</v>
      </c>
      <c r="CH234" s="0" t="n">
        <v>3</v>
      </c>
      <c r="CI234" s="0" t="n">
        <v>2</v>
      </c>
      <c r="CJ234" s="0" t="n">
        <v>0</v>
      </c>
      <c r="CK234" s="0" t="n">
        <v>0</v>
      </c>
      <c r="CL234" s="0" t="n">
        <v>0</v>
      </c>
      <c r="CM234" s="0" t="n">
        <v>0</v>
      </c>
      <c r="CN234" s="0" t="n">
        <v>5</v>
      </c>
      <c r="CO234" s="0" t="n">
        <v>2</v>
      </c>
      <c r="CP234" s="0" t="n">
        <v>1</v>
      </c>
      <c r="CQ234" s="0" t="n">
        <v>3</v>
      </c>
      <c r="CR234" s="0" t="n">
        <v>6</v>
      </c>
      <c r="CS234" s="0" t="n">
        <v>3</v>
      </c>
      <c r="CT234" s="0" t="n">
        <v>0</v>
      </c>
      <c r="CU234" s="0" t="n">
        <v>1</v>
      </c>
      <c r="CV234" s="0" t="n">
        <v>1</v>
      </c>
      <c r="CW234" s="0" t="n">
        <v>0</v>
      </c>
      <c r="CX234" s="0" t="n">
        <v>0</v>
      </c>
      <c r="CY234" s="0" t="n">
        <v>3</v>
      </c>
      <c r="CZ234" s="0" t="n">
        <v>1</v>
      </c>
      <c r="DA234" s="0" t="n">
        <v>1</v>
      </c>
      <c r="DB234" s="0" t="n">
        <v>3</v>
      </c>
      <c r="DC234" s="0" t="n">
        <v>0</v>
      </c>
      <c r="DD234" s="0" t="n">
        <v>0</v>
      </c>
      <c r="DE234" s="0" t="n">
        <v>1</v>
      </c>
      <c r="DF234" s="0" t="n">
        <v>1</v>
      </c>
      <c r="DG234" s="0" t="n">
        <v>1</v>
      </c>
      <c r="DH234" s="0" t="n">
        <v>0</v>
      </c>
      <c r="DI234" s="0" t="n">
        <v>8</v>
      </c>
      <c r="DJ234" s="0" t="n">
        <v>1</v>
      </c>
      <c r="DK234" s="0" t="n">
        <v>0</v>
      </c>
      <c r="DL234" s="0" t="n">
        <v>5</v>
      </c>
      <c r="DM234" s="0" t="n">
        <v>0</v>
      </c>
      <c r="DN234" s="0" t="n">
        <v>0</v>
      </c>
      <c r="DO234" s="0" t="n">
        <v>2</v>
      </c>
      <c r="DP234" s="0" t="n">
        <v>0</v>
      </c>
      <c r="DQ234" s="0" t="n">
        <v>6</v>
      </c>
      <c r="DR234" s="0" t="n">
        <v>2</v>
      </c>
      <c r="DS234" s="0" t="n">
        <v>1</v>
      </c>
      <c r="DT234" s="0" t="n">
        <v>4</v>
      </c>
      <c r="DU234" s="0" t="n">
        <v>0</v>
      </c>
      <c r="DV234" s="0" t="n">
        <v>5</v>
      </c>
      <c r="DW234" s="0" t="n">
        <v>1</v>
      </c>
      <c r="DX234" s="0" t="n">
        <v>5</v>
      </c>
      <c r="DY234" s="0" t="n">
        <v>0</v>
      </c>
      <c r="DZ234" s="0" t="n">
        <v>0</v>
      </c>
      <c r="EA234" s="0" t="n">
        <v>0</v>
      </c>
      <c r="EB234" s="0" t="n">
        <v>1</v>
      </c>
      <c r="EC234" s="0" t="n">
        <v>0</v>
      </c>
      <c r="ED234" s="0" t="n">
        <v>1</v>
      </c>
      <c r="EE234" s="0" t="n">
        <v>0</v>
      </c>
      <c r="EF234" s="0" t="n">
        <v>0</v>
      </c>
      <c r="EG234" s="0" t="n">
        <v>0</v>
      </c>
      <c r="EH234" s="0" t="n">
        <v>3</v>
      </c>
      <c r="EI234" s="0" t="n">
        <v>0</v>
      </c>
      <c r="EJ234" s="0" t="n">
        <v>4</v>
      </c>
      <c r="EK234" s="0" t="n">
        <v>1</v>
      </c>
      <c r="EL234" s="0" t="n">
        <v>1</v>
      </c>
      <c r="EM234" s="0" t="n">
        <v>5</v>
      </c>
      <c r="EN234" s="0" t="n">
        <v>0</v>
      </c>
      <c r="EO234" s="0" t="n">
        <v>0</v>
      </c>
      <c r="EP234" s="0" t="n">
        <v>3</v>
      </c>
      <c r="EQ234" s="0" t="n">
        <v>2</v>
      </c>
      <c r="ER234" s="0" t="n">
        <v>1</v>
      </c>
      <c r="ES234" s="0" t="n">
        <v>0</v>
      </c>
      <c r="ET234" s="0" t="n">
        <v>8</v>
      </c>
      <c r="EU234" s="0" t="n">
        <v>0</v>
      </c>
      <c r="EV234" s="0" t="n">
        <v>1</v>
      </c>
      <c r="EW234" s="0" t="n">
        <v>0</v>
      </c>
      <c r="EX234" s="0" t="n">
        <v>2</v>
      </c>
      <c r="EY234" s="0" t="n">
        <v>1</v>
      </c>
      <c r="EZ234" s="0" t="n">
        <v>1</v>
      </c>
      <c r="FA234" s="0" t="n">
        <v>1</v>
      </c>
      <c r="FB234" s="0" t="n">
        <v>1</v>
      </c>
      <c r="FC234" s="0" t="n">
        <v>1</v>
      </c>
      <c r="FD234" s="0" t="n">
        <v>1</v>
      </c>
      <c r="FE234" s="0" t="n">
        <v>0</v>
      </c>
      <c r="FF234" s="0" t="n">
        <v>9</v>
      </c>
      <c r="FG234" s="0" t="n">
        <v>5</v>
      </c>
      <c r="FH234" s="0" t="n">
        <v>1</v>
      </c>
      <c r="FI234" s="0" t="n">
        <v>4</v>
      </c>
      <c r="FJ234" s="0" t="n">
        <v>0</v>
      </c>
      <c r="FK234" s="0" t="n">
        <v>1</v>
      </c>
      <c r="FL234" s="0" t="n">
        <v>4</v>
      </c>
      <c r="FM234" s="0" t="n">
        <v>0</v>
      </c>
      <c r="FN234" s="0" t="n">
        <v>0</v>
      </c>
      <c r="FO234" s="0" t="n">
        <v>0</v>
      </c>
      <c r="FP234" s="0" t="n">
        <v>0</v>
      </c>
      <c r="FQ234" s="0" t="n">
        <v>1</v>
      </c>
      <c r="FR234" s="0" t="n">
        <v>0</v>
      </c>
      <c r="FS234" s="0" t="n">
        <v>2</v>
      </c>
      <c r="FT234" s="0" t="n">
        <v>2</v>
      </c>
      <c r="FU234" s="0" t="n">
        <v>2</v>
      </c>
      <c r="FV234" s="0" t="n">
        <v>2</v>
      </c>
      <c r="FW234" s="0" t="n">
        <v>4</v>
      </c>
      <c r="FX234" s="0" t="n">
        <v>0</v>
      </c>
      <c r="FY234" s="0" t="n">
        <v>0</v>
      </c>
      <c r="FZ234" s="0" t="n">
        <v>6</v>
      </c>
      <c r="GA234" s="0" t="n">
        <v>3</v>
      </c>
      <c r="GB234" s="0" t="n">
        <v>5</v>
      </c>
      <c r="GC234" s="0" t="n">
        <v>1</v>
      </c>
      <c r="GD234" s="0" t="n">
        <v>1</v>
      </c>
      <c r="GE234" s="0" t="n">
        <v>1</v>
      </c>
      <c r="GF234" s="0" t="n">
        <v>8</v>
      </c>
      <c r="GG234" s="0" t="n">
        <v>0</v>
      </c>
      <c r="GH234" s="0" t="n">
        <v>1</v>
      </c>
      <c r="GI234" s="0" t="n">
        <v>5</v>
      </c>
      <c r="GJ234" s="0" t="n">
        <v>1</v>
      </c>
      <c r="GK234" s="0" t="n">
        <v>2</v>
      </c>
      <c r="GL234" s="0" t="n">
        <v>1</v>
      </c>
      <c r="GM234" s="0" t="n">
        <v>1</v>
      </c>
      <c r="GN234" s="0" t="n">
        <v>1</v>
      </c>
      <c r="GO234" s="0" t="n">
        <v>0</v>
      </c>
      <c r="GP234" s="0" t="n">
        <v>1</v>
      </c>
      <c r="GQ234" s="0" t="n">
        <v>3</v>
      </c>
    </row>
    <row r="235" customFormat="false" ht="12" hidden="false" customHeight="false" outlineLevel="0" collapsed="false">
      <c r="A235" s="0" t="n">
        <v>0</v>
      </c>
      <c r="B235" s="0" t="n">
        <v>0</v>
      </c>
      <c r="C235" s="0" t="n">
        <v>0</v>
      </c>
      <c r="D235" s="0" t="n">
        <v>1</v>
      </c>
      <c r="E235" s="0" t="n">
        <v>0</v>
      </c>
      <c r="F235" s="0" t="n">
        <v>0</v>
      </c>
      <c r="G235" s="0" t="n">
        <v>0</v>
      </c>
      <c r="H235" s="0" t="n">
        <v>0</v>
      </c>
      <c r="I235" s="0" t="n">
        <v>0</v>
      </c>
      <c r="J235" s="0" t="n">
        <v>0</v>
      </c>
      <c r="K235" s="0" t="n">
        <v>1</v>
      </c>
      <c r="L235" s="0" t="n">
        <v>0</v>
      </c>
      <c r="M235" s="0" t="n">
        <v>0</v>
      </c>
      <c r="N235" s="0" t="n">
        <v>0</v>
      </c>
      <c r="O235" s="0" t="n">
        <v>0</v>
      </c>
      <c r="P235" s="0" t="n">
        <v>0</v>
      </c>
      <c r="Q235" s="0" t="n">
        <v>0</v>
      </c>
      <c r="R235" s="0" t="n">
        <v>1</v>
      </c>
      <c r="S235" s="0" t="n">
        <v>2</v>
      </c>
      <c r="T235" s="0" t="n">
        <v>0</v>
      </c>
      <c r="U235" s="0" t="n">
        <v>0</v>
      </c>
      <c r="V235" s="0" t="n">
        <v>0</v>
      </c>
      <c r="W235" s="0" t="n">
        <v>0</v>
      </c>
      <c r="X235" s="0" t="n">
        <v>0</v>
      </c>
      <c r="Y235" s="0" t="n">
        <v>0</v>
      </c>
      <c r="Z235" s="0" t="n">
        <v>0</v>
      </c>
      <c r="AA235" s="0" t="n">
        <v>0</v>
      </c>
      <c r="AB235" s="0" t="n">
        <v>0</v>
      </c>
      <c r="AC235" s="0" t="n">
        <v>0</v>
      </c>
      <c r="AD235" s="0" t="n">
        <v>0</v>
      </c>
      <c r="AE235" s="0" t="n">
        <v>0</v>
      </c>
      <c r="AF235" s="0" t="n">
        <v>0</v>
      </c>
      <c r="AG235" s="0" t="n">
        <v>0</v>
      </c>
      <c r="AH235" s="0" t="n">
        <v>0</v>
      </c>
      <c r="AI235" s="0" t="n">
        <v>0</v>
      </c>
      <c r="AJ235" s="0" t="n">
        <v>0</v>
      </c>
      <c r="AK235" s="0" t="n">
        <v>0</v>
      </c>
      <c r="AL235" s="0" t="n">
        <v>0</v>
      </c>
      <c r="AM235" s="0" t="n">
        <v>0</v>
      </c>
      <c r="AN235" s="0" t="n">
        <v>0</v>
      </c>
      <c r="AO235" s="0" t="n">
        <v>3</v>
      </c>
      <c r="AP235" s="0" t="n">
        <v>0</v>
      </c>
      <c r="AQ235" s="0" t="n">
        <v>2</v>
      </c>
      <c r="AR235" s="0" t="n">
        <v>0</v>
      </c>
      <c r="AS235" s="0" t="n">
        <v>0</v>
      </c>
      <c r="AT235" s="0" t="n">
        <v>0</v>
      </c>
      <c r="AU235" s="0" t="n">
        <v>0</v>
      </c>
      <c r="AV235" s="0" t="n">
        <v>0</v>
      </c>
      <c r="AW235" s="0" t="n">
        <v>0</v>
      </c>
      <c r="AX235" s="0" t="n">
        <v>0</v>
      </c>
      <c r="AY235" s="0" t="n">
        <v>0</v>
      </c>
      <c r="AZ235" s="0" t="n">
        <v>1</v>
      </c>
      <c r="BA235" s="0" t="n">
        <v>0</v>
      </c>
      <c r="BB235" s="0" t="n">
        <v>0</v>
      </c>
      <c r="BC235" s="0" t="n">
        <v>0</v>
      </c>
      <c r="BD235" s="0" t="n">
        <v>0</v>
      </c>
      <c r="BE235" s="0" t="n">
        <v>0</v>
      </c>
      <c r="BF235" s="0" t="n">
        <v>1</v>
      </c>
      <c r="BG235" s="0" t="n">
        <v>0</v>
      </c>
      <c r="BH235" s="0" t="n">
        <v>0</v>
      </c>
      <c r="BI235" s="0" t="n">
        <v>0</v>
      </c>
      <c r="BJ235" s="0" t="n">
        <v>0</v>
      </c>
      <c r="BK235" s="0" t="n">
        <v>0</v>
      </c>
      <c r="BL235" s="0" t="n">
        <v>0</v>
      </c>
      <c r="BM235" s="0" t="n">
        <v>0</v>
      </c>
      <c r="BN235" s="0" t="n">
        <v>0</v>
      </c>
      <c r="BO235" s="0" t="n">
        <v>0</v>
      </c>
      <c r="BP235" s="0" t="n">
        <v>0</v>
      </c>
      <c r="BQ235" s="0" t="n">
        <v>0</v>
      </c>
      <c r="BR235" s="0" t="n">
        <v>0</v>
      </c>
      <c r="BS235" s="0" t="n">
        <v>0</v>
      </c>
      <c r="BT235" s="0" t="n">
        <v>0</v>
      </c>
      <c r="BU235" s="0" t="n">
        <v>0</v>
      </c>
      <c r="BV235" s="0" t="n">
        <v>0</v>
      </c>
      <c r="BW235" s="0" t="n">
        <v>1</v>
      </c>
      <c r="BX235" s="0" t="n">
        <v>0</v>
      </c>
      <c r="BY235" s="0" t="n">
        <v>0</v>
      </c>
      <c r="BZ235" s="0" t="n">
        <v>0</v>
      </c>
      <c r="CA235" s="0" t="n">
        <v>0</v>
      </c>
      <c r="CB235" s="0" t="n">
        <v>0</v>
      </c>
      <c r="CC235" s="0" t="n">
        <v>0</v>
      </c>
      <c r="CD235" s="0" t="n">
        <v>0</v>
      </c>
      <c r="CE235" s="0" t="n">
        <v>0</v>
      </c>
      <c r="CF235" s="0" t="n">
        <v>0</v>
      </c>
      <c r="CG235" s="0" t="n">
        <v>0</v>
      </c>
      <c r="CH235" s="0" t="n">
        <v>0</v>
      </c>
      <c r="CI235" s="0" t="n">
        <v>0</v>
      </c>
      <c r="CJ235" s="0" t="n">
        <v>0</v>
      </c>
      <c r="CK235" s="0" t="n">
        <v>1</v>
      </c>
      <c r="CL235" s="0" t="n">
        <v>1</v>
      </c>
      <c r="CM235" s="0" t="n">
        <v>0</v>
      </c>
      <c r="CN235" s="0" t="n">
        <v>0</v>
      </c>
      <c r="CO235" s="0" t="n">
        <v>0</v>
      </c>
      <c r="CP235" s="0" t="n">
        <v>0</v>
      </c>
      <c r="CQ235" s="0" t="n">
        <v>0</v>
      </c>
      <c r="CR235" s="0" t="n">
        <v>1</v>
      </c>
      <c r="CS235" s="0" t="n">
        <v>3</v>
      </c>
      <c r="CT235" s="0" t="n">
        <v>0</v>
      </c>
      <c r="CU235" s="0" t="n">
        <v>0</v>
      </c>
      <c r="CV235" s="0" t="n">
        <v>0</v>
      </c>
      <c r="CW235" s="0" t="n">
        <v>0</v>
      </c>
      <c r="CX235" s="0" t="n">
        <v>1</v>
      </c>
      <c r="CY235" s="0" t="n">
        <v>1</v>
      </c>
      <c r="CZ235" s="0" t="n">
        <v>0</v>
      </c>
      <c r="DA235" s="0" t="n">
        <v>0</v>
      </c>
      <c r="DB235" s="0" t="n">
        <v>0</v>
      </c>
      <c r="DC235" s="0" t="n">
        <v>0</v>
      </c>
      <c r="DD235" s="0" t="n">
        <v>0</v>
      </c>
      <c r="DE235" s="0" t="n">
        <v>0</v>
      </c>
      <c r="DF235" s="0" t="n">
        <v>0</v>
      </c>
      <c r="DG235" s="0" t="n">
        <v>0</v>
      </c>
      <c r="DH235" s="0" t="n">
        <v>0</v>
      </c>
      <c r="DI235" s="0" t="n">
        <v>6</v>
      </c>
      <c r="DJ235" s="0" t="n">
        <v>0</v>
      </c>
      <c r="DK235" s="0" t="n">
        <v>0</v>
      </c>
      <c r="DL235" s="0" t="n">
        <v>2</v>
      </c>
      <c r="DM235" s="0" t="n">
        <v>0</v>
      </c>
      <c r="DN235" s="0" t="n">
        <v>0</v>
      </c>
      <c r="DO235" s="0" t="n">
        <v>0</v>
      </c>
      <c r="DP235" s="0" t="n">
        <v>0</v>
      </c>
      <c r="DQ235" s="0" t="n">
        <v>0</v>
      </c>
      <c r="DR235" s="0" t="n">
        <v>0</v>
      </c>
      <c r="DS235" s="0" t="n">
        <v>0</v>
      </c>
      <c r="DT235" s="0" t="n">
        <v>0</v>
      </c>
      <c r="DU235" s="0" t="n">
        <v>0</v>
      </c>
      <c r="DV235" s="0" t="n">
        <v>0</v>
      </c>
      <c r="DW235" s="0" t="n">
        <v>0</v>
      </c>
      <c r="DX235" s="0" t="n">
        <v>2</v>
      </c>
      <c r="DY235" s="0" t="n">
        <v>0</v>
      </c>
      <c r="DZ235" s="0" t="n">
        <v>0</v>
      </c>
      <c r="EA235" s="0" t="n">
        <v>0</v>
      </c>
      <c r="EB235" s="0" t="n">
        <v>0</v>
      </c>
      <c r="EC235" s="0" t="n">
        <v>0</v>
      </c>
      <c r="ED235" s="0" t="n">
        <v>0</v>
      </c>
      <c r="EE235" s="0" t="n">
        <v>0</v>
      </c>
      <c r="EF235" s="0" t="n">
        <v>0</v>
      </c>
      <c r="EG235" s="0" t="n">
        <v>0</v>
      </c>
      <c r="EH235" s="0" t="n">
        <v>0</v>
      </c>
      <c r="EI235" s="0" t="n">
        <v>0</v>
      </c>
      <c r="EJ235" s="0" t="n">
        <v>0</v>
      </c>
      <c r="EK235" s="0" t="n">
        <v>0</v>
      </c>
      <c r="EL235" s="0" t="n">
        <v>0</v>
      </c>
      <c r="EM235" s="0" t="n">
        <v>0</v>
      </c>
      <c r="EN235" s="0" t="n">
        <v>0</v>
      </c>
      <c r="EO235" s="0" t="n">
        <v>0</v>
      </c>
      <c r="EP235" s="0" t="n">
        <v>0</v>
      </c>
      <c r="EQ235" s="0" t="n">
        <v>0</v>
      </c>
      <c r="ER235" s="0" t="n">
        <v>0</v>
      </c>
      <c r="ES235" s="0" t="n">
        <v>0</v>
      </c>
      <c r="ET235" s="0" t="n">
        <v>0</v>
      </c>
      <c r="EU235" s="0" t="n">
        <v>0</v>
      </c>
      <c r="EV235" s="0" t="n">
        <v>3</v>
      </c>
      <c r="EW235" s="0" t="n">
        <v>0</v>
      </c>
      <c r="EX235" s="0" t="n">
        <v>0</v>
      </c>
      <c r="EY235" s="0" t="n">
        <v>1</v>
      </c>
      <c r="EZ235" s="0" t="n">
        <v>0</v>
      </c>
      <c r="FA235" s="0" t="n">
        <v>0</v>
      </c>
      <c r="FB235" s="0" t="n">
        <v>1</v>
      </c>
      <c r="FC235" s="0" t="n">
        <v>0</v>
      </c>
      <c r="FD235" s="0" t="n">
        <v>0</v>
      </c>
      <c r="FE235" s="0" t="n">
        <v>0</v>
      </c>
      <c r="FF235" s="0" t="n">
        <v>0</v>
      </c>
      <c r="FG235" s="0" t="n">
        <v>0</v>
      </c>
      <c r="FH235" s="0" t="n">
        <v>0</v>
      </c>
      <c r="FI235" s="0" t="n">
        <v>0</v>
      </c>
      <c r="FJ235" s="0" t="n">
        <v>0</v>
      </c>
      <c r="FK235" s="0" t="n">
        <v>0</v>
      </c>
      <c r="FL235" s="0" t="n">
        <v>0</v>
      </c>
      <c r="FM235" s="0" t="n">
        <v>0</v>
      </c>
      <c r="FN235" s="0" t="n">
        <v>0</v>
      </c>
      <c r="FO235" s="0" t="n">
        <v>0</v>
      </c>
      <c r="FP235" s="0" t="n">
        <v>0</v>
      </c>
      <c r="FQ235" s="0" t="n">
        <v>0</v>
      </c>
      <c r="FR235" s="0" t="n">
        <v>0</v>
      </c>
      <c r="FS235" s="0" t="n">
        <v>0</v>
      </c>
      <c r="FT235" s="0" t="n">
        <v>0</v>
      </c>
      <c r="FU235" s="0" t="n">
        <v>0</v>
      </c>
      <c r="FV235" s="0" t="n">
        <v>0</v>
      </c>
      <c r="FW235" s="0" t="n">
        <v>0</v>
      </c>
      <c r="FX235" s="0" t="n">
        <v>0</v>
      </c>
      <c r="FY235" s="0" t="n">
        <v>0</v>
      </c>
      <c r="FZ235" s="0" t="n">
        <v>0</v>
      </c>
      <c r="GA235" s="0" t="n">
        <v>0</v>
      </c>
      <c r="GB235" s="0" t="n">
        <v>0</v>
      </c>
      <c r="GC235" s="0" t="n">
        <v>2</v>
      </c>
      <c r="GD235" s="0" t="n">
        <v>0</v>
      </c>
      <c r="GE235" s="0" t="n">
        <v>0</v>
      </c>
      <c r="GF235" s="0" t="n">
        <v>2</v>
      </c>
      <c r="GG235" s="0" t="n">
        <v>0</v>
      </c>
      <c r="GH235" s="0" t="n">
        <v>0</v>
      </c>
      <c r="GI235" s="0" t="n">
        <v>0</v>
      </c>
      <c r="GJ235" s="0" t="n">
        <v>0</v>
      </c>
      <c r="GK235" s="0" t="n">
        <v>0</v>
      </c>
      <c r="GL235" s="0" t="n">
        <v>0</v>
      </c>
      <c r="GM235" s="0" t="n">
        <v>0</v>
      </c>
      <c r="GN235" s="0" t="n">
        <v>0</v>
      </c>
      <c r="GO235" s="0" t="n">
        <v>0</v>
      </c>
      <c r="GP235" s="0" t="n">
        <v>0</v>
      </c>
      <c r="GQ235" s="0" t="n">
        <v>0</v>
      </c>
    </row>
    <row r="236" customFormat="false" ht="12" hidden="false" customHeight="false" outlineLevel="0" collapsed="false">
      <c r="A236" s="0" t="n">
        <v>9</v>
      </c>
      <c r="B236" s="0" t="n">
        <v>5</v>
      </c>
      <c r="C236" s="0" t="n">
        <v>6</v>
      </c>
      <c r="D236" s="0" t="n">
        <v>7</v>
      </c>
      <c r="E236" s="0" t="n">
        <v>0</v>
      </c>
      <c r="F236" s="0" t="n">
        <v>1</v>
      </c>
      <c r="G236" s="0" t="n">
        <v>1</v>
      </c>
      <c r="H236" s="0" t="n">
        <v>0</v>
      </c>
      <c r="I236" s="0" t="n">
        <v>0</v>
      </c>
      <c r="J236" s="0" t="n">
        <v>4</v>
      </c>
      <c r="K236" s="0" t="n">
        <v>2</v>
      </c>
      <c r="L236" s="0" t="n">
        <v>2</v>
      </c>
      <c r="M236" s="0" t="n">
        <v>5</v>
      </c>
      <c r="N236" s="0" t="n">
        <v>1</v>
      </c>
      <c r="O236" s="0" t="n">
        <v>0</v>
      </c>
      <c r="P236" s="0" t="n">
        <v>2</v>
      </c>
      <c r="Q236" s="0" t="n">
        <v>7</v>
      </c>
      <c r="R236" s="0" t="n">
        <v>6</v>
      </c>
      <c r="S236" s="0" t="n">
        <v>4</v>
      </c>
      <c r="T236" s="0" t="n">
        <v>0</v>
      </c>
      <c r="U236" s="0" t="n">
        <v>2</v>
      </c>
      <c r="V236" s="0" t="n">
        <v>7</v>
      </c>
      <c r="W236" s="0" t="n">
        <v>1</v>
      </c>
      <c r="X236" s="0" t="n">
        <v>0</v>
      </c>
      <c r="Y236" s="0" t="n">
        <v>0</v>
      </c>
      <c r="Z236" s="0" t="n">
        <v>2</v>
      </c>
      <c r="AA236" s="0" t="n">
        <v>0</v>
      </c>
      <c r="AB236" s="0" t="n">
        <v>0</v>
      </c>
      <c r="AC236" s="0" t="n">
        <v>0</v>
      </c>
      <c r="AD236" s="0" t="n">
        <v>5</v>
      </c>
      <c r="AE236" s="0" t="n">
        <v>0</v>
      </c>
      <c r="AF236" s="0" t="n">
        <v>1</v>
      </c>
      <c r="AG236" s="0" t="n">
        <v>5</v>
      </c>
      <c r="AH236" s="0" t="n">
        <v>0</v>
      </c>
      <c r="AI236" s="0" t="n">
        <v>4</v>
      </c>
      <c r="AJ236" s="0" t="n">
        <v>4</v>
      </c>
      <c r="AK236" s="0" t="n">
        <v>4</v>
      </c>
      <c r="AL236" s="0" t="n">
        <v>4</v>
      </c>
      <c r="AM236" s="0" t="n">
        <v>7</v>
      </c>
      <c r="AN236" s="0" t="n">
        <v>8</v>
      </c>
      <c r="AO236" s="0" t="n">
        <v>9</v>
      </c>
      <c r="AP236" s="0" t="n">
        <v>5</v>
      </c>
      <c r="AQ236" s="0" t="n">
        <v>2</v>
      </c>
      <c r="AR236" s="0" t="n">
        <v>3</v>
      </c>
      <c r="AS236" s="0" t="n">
        <v>1</v>
      </c>
      <c r="AT236" s="0" t="n">
        <v>0</v>
      </c>
      <c r="AU236" s="0" t="n">
        <v>1</v>
      </c>
      <c r="AV236" s="0" t="n">
        <v>2</v>
      </c>
      <c r="AW236" s="0" t="n">
        <v>3</v>
      </c>
      <c r="AX236" s="0" t="n">
        <v>0</v>
      </c>
      <c r="AY236" s="0" t="n">
        <v>1</v>
      </c>
      <c r="AZ236" s="0" t="n">
        <v>3</v>
      </c>
      <c r="BA236" s="0" t="n">
        <v>0</v>
      </c>
      <c r="BB236" s="0" t="n">
        <v>2</v>
      </c>
      <c r="BC236" s="0" t="n">
        <v>0</v>
      </c>
      <c r="BD236" s="0" t="n">
        <v>1</v>
      </c>
      <c r="BE236" s="0" t="n">
        <v>0</v>
      </c>
      <c r="BF236" s="0" t="n">
        <v>1</v>
      </c>
      <c r="BG236" s="0" t="n">
        <v>0</v>
      </c>
      <c r="BH236" s="0" t="n">
        <v>3</v>
      </c>
      <c r="BI236" s="0" t="n">
        <v>1</v>
      </c>
      <c r="BJ236" s="0" t="n">
        <v>0</v>
      </c>
      <c r="BK236" s="0" t="n">
        <v>1</v>
      </c>
      <c r="BL236" s="0" t="n">
        <v>1</v>
      </c>
      <c r="BM236" s="0" t="n">
        <v>5</v>
      </c>
      <c r="BN236" s="0" t="n">
        <v>2</v>
      </c>
      <c r="BO236" s="0" t="n">
        <v>0</v>
      </c>
      <c r="BP236" s="0" t="n">
        <v>1</v>
      </c>
      <c r="BQ236" s="0" t="n">
        <v>2</v>
      </c>
      <c r="BR236" s="0" t="n">
        <v>2</v>
      </c>
      <c r="BS236" s="0" t="n">
        <v>3</v>
      </c>
      <c r="BT236" s="0" t="n">
        <v>1</v>
      </c>
      <c r="BU236" s="0" t="n">
        <v>0</v>
      </c>
      <c r="BV236" s="0" t="n">
        <v>1</v>
      </c>
      <c r="BW236" s="0" t="n">
        <v>5</v>
      </c>
      <c r="BX236" s="0" t="n">
        <v>0</v>
      </c>
      <c r="BY236" s="0" t="n">
        <v>2</v>
      </c>
      <c r="BZ236" s="0" t="n">
        <v>1</v>
      </c>
      <c r="CA236" s="0" t="n">
        <v>1</v>
      </c>
      <c r="CB236" s="0" t="n">
        <v>3</v>
      </c>
      <c r="CC236" s="0" t="n">
        <v>2</v>
      </c>
      <c r="CD236" s="0" t="n">
        <v>4</v>
      </c>
      <c r="CE236" s="0" t="n">
        <v>6</v>
      </c>
      <c r="CF236" s="0" t="n">
        <v>0</v>
      </c>
      <c r="CG236" s="0" t="n">
        <v>0</v>
      </c>
      <c r="CH236" s="0" t="n">
        <v>4</v>
      </c>
      <c r="CI236" s="0" t="n">
        <v>1</v>
      </c>
      <c r="CJ236" s="0" t="n">
        <v>2</v>
      </c>
      <c r="CK236" s="0" t="n">
        <v>3</v>
      </c>
      <c r="CL236" s="0" t="n">
        <v>1</v>
      </c>
      <c r="CM236" s="0" t="n">
        <v>0</v>
      </c>
      <c r="CN236" s="0" t="n">
        <v>1</v>
      </c>
      <c r="CO236" s="0" t="n">
        <v>2</v>
      </c>
      <c r="CP236" s="0" t="n">
        <v>7</v>
      </c>
      <c r="CQ236" s="0" t="n">
        <v>8</v>
      </c>
      <c r="CR236" s="0" t="n">
        <v>5</v>
      </c>
      <c r="CS236" s="0" t="n">
        <v>4</v>
      </c>
      <c r="CT236" s="0" t="n">
        <v>1</v>
      </c>
      <c r="CU236" s="0" t="n">
        <v>3</v>
      </c>
      <c r="CV236" s="0" t="n">
        <v>0</v>
      </c>
      <c r="CW236" s="0" t="n">
        <v>3</v>
      </c>
      <c r="CX236" s="0" t="n">
        <v>5</v>
      </c>
      <c r="CY236" s="0" t="n">
        <v>7</v>
      </c>
      <c r="CZ236" s="0" t="n">
        <v>1</v>
      </c>
      <c r="DA236" s="0" t="n">
        <v>0</v>
      </c>
      <c r="DB236" s="0" t="n">
        <v>1</v>
      </c>
      <c r="DC236" s="0" t="n">
        <v>0</v>
      </c>
      <c r="DD236" s="0" t="n">
        <v>0</v>
      </c>
      <c r="DE236" s="0" t="n">
        <v>1</v>
      </c>
      <c r="DF236" s="0" t="n">
        <v>7</v>
      </c>
      <c r="DG236" s="0" t="n">
        <v>5</v>
      </c>
      <c r="DH236" s="0" t="n">
        <v>4</v>
      </c>
      <c r="DI236" s="0" t="n">
        <v>2</v>
      </c>
      <c r="DJ236" s="0" t="n">
        <v>7</v>
      </c>
      <c r="DK236" s="0" t="n">
        <v>1</v>
      </c>
      <c r="DL236" s="0" t="n">
        <v>7</v>
      </c>
      <c r="DM236" s="0" t="n">
        <v>1</v>
      </c>
      <c r="DN236" s="0" t="n">
        <v>0</v>
      </c>
      <c r="DO236" s="0" t="n">
        <v>1</v>
      </c>
      <c r="DP236" s="0" t="n">
        <v>1</v>
      </c>
      <c r="DQ236" s="0" t="n">
        <v>0</v>
      </c>
      <c r="DR236" s="0" t="n">
        <v>0</v>
      </c>
      <c r="DS236" s="0" t="n">
        <v>3</v>
      </c>
      <c r="DT236" s="0" t="n">
        <v>2</v>
      </c>
      <c r="DU236" s="0" t="n">
        <v>0</v>
      </c>
      <c r="DV236" s="0" t="n">
        <v>1</v>
      </c>
      <c r="DW236" s="0" t="n">
        <v>0</v>
      </c>
      <c r="DX236" s="0" t="n">
        <v>0</v>
      </c>
      <c r="DY236" s="0" t="n">
        <v>7</v>
      </c>
      <c r="DZ236" s="0" t="n">
        <v>0</v>
      </c>
      <c r="EA236" s="0" t="n">
        <v>7</v>
      </c>
      <c r="EB236" s="0" t="n">
        <v>0</v>
      </c>
      <c r="EC236" s="0" t="n">
        <v>0</v>
      </c>
      <c r="ED236" s="0" t="n">
        <v>0</v>
      </c>
      <c r="EE236" s="0" t="n">
        <v>0</v>
      </c>
      <c r="EF236" s="0" t="n">
        <v>6</v>
      </c>
      <c r="EG236" s="0" t="n">
        <v>9</v>
      </c>
      <c r="EH236" s="0" t="n">
        <v>0</v>
      </c>
      <c r="EI236" s="0" t="n">
        <v>1</v>
      </c>
      <c r="EJ236" s="0" t="n">
        <v>0</v>
      </c>
      <c r="EK236" s="0" t="n">
        <v>0</v>
      </c>
      <c r="EL236" s="0" t="n">
        <v>5</v>
      </c>
      <c r="EM236" s="0" t="n">
        <v>1</v>
      </c>
      <c r="EN236" s="0" t="n">
        <v>1</v>
      </c>
      <c r="EO236" s="0" t="n">
        <v>2</v>
      </c>
      <c r="EP236" s="0" t="n">
        <v>5</v>
      </c>
      <c r="EQ236" s="0" t="n">
        <v>3</v>
      </c>
      <c r="ER236" s="0" t="n">
        <v>1</v>
      </c>
      <c r="ES236" s="0" t="n">
        <v>5</v>
      </c>
      <c r="ET236" s="0" t="n">
        <v>1</v>
      </c>
      <c r="EU236" s="0" t="n">
        <v>1</v>
      </c>
      <c r="EV236" s="0" t="n">
        <v>6</v>
      </c>
      <c r="EW236" s="0" t="n">
        <v>3</v>
      </c>
      <c r="EX236" s="0" t="n">
        <v>4</v>
      </c>
      <c r="EY236" s="0" t="n">
        <v>1</v>
      </c>
      <c r="EZ236" s="0" t="n">
        <v>4</v>
      </c>
      <c r="FA236" s="0" t="n">
        <v>2</v>
      </c>
      <c r="FB236" s="0" t="n">
        <v>3</v>
      </c>
      <c r="FC236" s="0" t="n">
        <v>5</v>
      </c>
      <c r="FD236" s="0" t="n">
        <v>1</v>
      </c>
      <c r="FE236" s="0" t="n">
        <v>2</v>
      </c>
      <c r="FF236" s="0" t="n">
        <v>0</v>
      </c>
      <c r="FG236" s="0" t="n">
        <v>2</v>
      </c>
      <c r="FH236" s="0" t="n">
        <v>3</v>
      </c>
      <c r="FI236" s="0" t="n">
        <v>1</v>
      </c>
      <c r="FJ236" s="0" t="n">
        <v>0</v>
      </c>
      <c r="FK236" s="0" t="n">
        <v>6</v>
      </c>
      <c r="FL236" s="0" t="n">
        <v>3</v>
      </c>
      <c r="FM236" s="0" t="n">
        <v>3</v>
      </c>
      <c r="FN236" s="0" t="n">
        <v>3</v>
      </c>
      <c r="FO236" s="0" t="n">
        <v>1</v>
      </c>
      <c r="FP236" s="0" t="n">
        <v>1</v>
      </c>
      <c r="FQ236" s="0" t="n">
        <v>1</v>
      </c>
      <c r="FR236" s="0" t="n">
        <v>1</v>
      </c>
      <c r="FS236" s="0" t="n">
        <v>1</v>
      </c>
      <c r="FT236" s="0" t="n">
        <v>0</v>
      </c>
      <c r="FU236" s="0" t="n">
        <v>4</v>
      </c>
      <c r="FV236" s="0" t="n">
        <v>7</v>
      </c>
      <c r="FW236" s="0" t="n">
        <v>8</v>
      </c>
      <c r="FX236" s="0" t="n">
        <v>2</v>
      </c>
      <c r="FY236" s="0" t="n">
        <v>4</v>
      </c>
      <c r="FZ236" s="0" t="n">
        <v>2</v>
      </c>
      <c r="GA236" s="0" t="n">
        <v>1</v>
      </c>
      <c r="GB236" s="0" t="n">
        <v>2</v>
      </c>
      <c r="GC236" s="0" t="n">
        <v>6</v>
      </c>
      <c r="GD236" s="0" t="n">
        <v>1</v>
      </c>
      <c r="GE236" s="0" t="n">
        <v>3</v>
      </c>
      <c r="GF236" s="0" t="n">
        <v>4</v>
      </c>
      <c r="GG236" s="0" t="n">
        <v>4</v>
      </c>
      <c r="GH236" s="0" t="n">
        <v>3</v>
      </c>
      <c r="GI236" s="0" t="n">
        <v>5</v>
      </c>
      <c r="GJ236" s="0" t="n">
        <v>0</v>
      </c>
      <c r="GK236" s="0" t="n">
        <v>0</v>
      </c>
      <c r="GL236" s="0" t="n">
        <v>2</v>
      </c>
      <c r="GM236" s="0" t="n">
        <v>1</v>
      </c>
      <c r="GN236" s="0" t="n">
        <v>0</v>
      </c>
      <c r="GO236" s="0" t="n">
        <v>3</v>
      </c>
      <c r="GP236" s="0" t="n">
        <v>4</v>
      </c>
      <c r="GQ236" s="0" t="n">
        <v>1</v>
      </c>
    </row>
    <row r="237" customFormat="false" ht="12" hidden="false" customHeight="false" outlineLevel="0" collapsed="false">
      <c r="A237" s="0" t="n">
        <v>0</v>
      </c>
      <c r="B237" s="0" t="n">
        <v>2</v>
      </c>
      <c r="C237" s="0" t="n">
        <v>9</v>
      </c>
      <c r="D237" s="0" t="n">
        <v>5</v>
      </c>
      <c r="E237" s="0" t="n">
        <v>0</v>
      </c>
      <c r="F237" s="0" t="n">
        <v>0</v>
      </c>
      <c r="G237" s="0" t="n">
        <v>0</v>
      </c>
      <c r="H237" s="0" t="n">
        <v>0</v>
      </c>
      <c r="I237" s="0" t="n">
        <v>0</v>
      </c>
      <c r="J237" s="0" t="n">
        <v>4</v>
      </c>
      <c r="K237" s="0" t="n">
        <v>0</v>
      </c>
      <c r="L237" s="0" t="n">
        <v>0</v>
      </c>
      <c r="M237" s="0" t="n">
        <v>0</v>
      </c>
      <c r="N237" s="0" t="n">
        <v>0</v>
      </c>
      <c r="O237" s="0" t="n">
        <v>0</v>
      </c>
      <c r="P237" s="0" t="n">
        <v>0</v>
      </c>
      <c r="Q237" s="0" t="n">
        <v>8</v>
      </c>
      <c r="R237" s="0" t="n">
        <v>3</v>
      </c>
      <c r="S237" s="0" t="n">
        <v>2</v>
      </c>
      <c r="T237" s="0" t="n">
        <v>0</v>
      </c>
      <c r="U237" s="0" t="n">
        <v>0</v>
      </c>
      <c r="V237" s="0" t="n">
        <v>0</v>
      </c>
      <c r="W237" s="0" t="n">
        <v>0</v>
      </c>
      <c r="X237" s="0" t="n">
        <v>0</v>
      </c>
      <c r="Y237" s="0" t="n">
        <v>0</v>
      </c>
      <c r="Z237" s="0" t="n">
        <v>0</v>
      </c>
      <c r="AA237" s="0" t="n">
        <v>0</v>
      </c>
      <c r="AB237" s="0" t="n">
        <v>0</v>
      </c>
      <c r="AC237" s="0" t="n">
        <v>0</v>
      </c>
      <c r="AD237" s="0" t="n">
        <v>0</v>
      </c>
      <c r="AE237" s="0" t="n">
        <v>0</v>
      </c>
      <c r="AF237" s="0" t="n">
        <v>0</v>
      </c>
      <c r="AG237" s="0" t="n">
        <v>0</v>
      </c>
      <c r="AH237" s="0" t="n">
        <v>0</v>
      </c>
      <c r="AI237" s="0" t="n">
        <v>0</v>
      </c>
      <c r="AJ237" s="0" t="n">
        <v>1</v>
      </c>
      <c r="AK237" s="0" t="n">
        <v>3</v>
      </c>
      <c r="AL237" s="0" t="n">
        <v>5</v>
      </c>
      <c r="AM237" s="0" t="n">
        <v>1</v>
      </c>
      <c r="AN237" s="0" t="n">
        <v>6</v>
      </c>
      <c r="AO237" s="0" t="n">
        <v>1</v>
      </c>
      <c r="AP237" s="0" t="n">
        <v>6</v>
      </c>
      <c r="AQ237" s="0" t="n">
        <v>3</v>
      </c>
      <c r="AR237" s="0" t="n">
        <v>2</v>
      </c>
      <c r="AS237" s="0" t="n">
        <v>0</v>
      </c>
      <c r="AT237" s="0" t="n">
        <v>1</v>
      </c>
      <c r="AU237" s="0" t="n">
        <v>0</v>
      </c>
      <c r="AV237" s="0" t="n">
        <v>0</v>
      </c>
      <c r="AW237" s="0" t="n">
        <v>2</v>
      </c>
      <c r="AX237" s="0" t="n">
        <v>0</v>
      </c>
      <c r="AY237" s="0" t="n">
        <v>0</v>
      </c>
      <c r="AZ237" s="0" t="n">
        <v>0</v>
      </c>
      <c r="BA237" s="0" t="n">
        <v>0</v>
      </c>
      <c r="BB237" s="0" t="n">
        <v>1</v>
      </c>
      <c r="BC237" s="0" t="n">
        <v>0</v>
      </c>
      <c r="BD237" s="0" t="n">
        <v>0</v>
      </c>
      <c r="BE237" s="0" t="n">
        <v>0</v>
      </c>
      <c r="BF237" s="0" t="n">
        <v>0</v>
      </c>
      <c r="BG237" s="0" t="n">
        <v>0</v>
      </c>
      <c r="BH237" s="0" t="n">
        <v>3</v>
      </c>
      <c r="BI237" s="0" t="n">
        <v>1</v>
      </c>
      <c r="BJ237" s="0" t="n">
        <v>2</v>
      </c>
      <c r="BK237" s="0" t="n">
        <v>1</v>
      </c>
      <c r="BL237" s="0" t="n">
        <v>2</v>
      </c>
      <c r="BM237" s="0" t="n">
        <v>0</v>
      </c>
      <c r="BN237" s="0" t="n">
        <v>2</v>
      </c>
      <c r="BO237" s="0" t="n">
        <v>3</v>
      </c>
      <c r="BP237" s="0" t="n">
        <v>0</v>
      </c>
      <c r="BQ237" s="0" t="n">
        <v>1</v>
      </c>
      <c r="BR237" s="0" t="n">
        <v>1</v>
      </c>
      <c r="BS237" s="0" t="n">
        <v>0</v>
      </c>
      <c r="BT237" s="0" t="n">
        <v>3</v>
      </c>
      <c r="BU237" s="0" t="n">
        <v>0</v>
      </c>
      <c r="BV237" s="0" t="n">
        <v>1</v>
      </c>
      <c r="BW237" s="0" t="n">
        <v>1</v>
      </c>
      <c r="BX237" s="0" t="n">
        <v>2</v>
      </c>
      <c r="BY237" s="0" t="n">
        <v>1</v>
      </c>
      <c r="BZ237" s="0" t="n">
        <v>1</v>
      </c>
      <c r="CA237" s="0" t="n">
        <v>0</v>
      </c>
      <c r="CB237" s="0" t="n">
        <v>0</v>
      </c>
      <c r="CC237" s="0" t="n">
        <v>0</v>
      </c>
      <c r="CD237" s="0" t="n">
        <v>1</v>
      </c>
      <c r="CE237" s="0" t="n">
        <v>1</v>
      </c>
      <c r="CF237" s="0" t="n">
        <v>3</v>
      </c>
      <c r="CG237" s="0" t="n">
        <v>8</v>
      </c>
      <c r="CH237" s="0" t="n">
        <v>7</v>
      </c>
      <c r="CI237" s="0" t="n">
        <v>0</v>
      </c>
      <c r="CJ237" s="0" t="n">
        <v>0</v>
      </c>
      <c r="CK237" s="0" t="n">
        <v>1</v>
      </c>
      <c r="CL237" s="0" t="n">
        <v>1</v>
      </c>
      <c r="CM237" s="0" t="n">
        <v>0</v>
      </c>
      <c r="CN237" s="0" t="n">
        <v>1</v>
      </c>
      <c r="CO237" s="0" t="n">
        <v>0</v>
      </c>
      <c r="CP237" s="0" t="n">
        <v>3</v>
      </c>
      <c r="CQ237" s="0" t="n">
        <v>3</v>
      </c>
      <c r="CR237" s="0" t="n">
        <v>0</v>
      </c>
      <c r="CS237" s="0" t="n">
        <v>3</v>
      </c>
      <c r="CT237" s="0" t="n">
        <v>0</v>
      </c>
      <c r="CU237" s="0" t="n">
        <v>0</v>
      </c>
      <c r="CV237" s="0" t="n">
        <v>0</v>
      </c>
      <c r="CW237" s="0" t="n">
        <v>0</v>
      </c>
      <c r="CX237" s="0" t="n">
        <v>1</v>
      </c>
      <c r="CY237" s="0" t="n">
        <v>5</v>
      </c>
      <c r="CZ237" s="0" t="n">
        <v>0</v>
      </c>
      <c r="DA237" s="0" t="n">
        <v>0</v>
      </c>
      <c r="DB237" s="0" t="n">
        <v>1</v>
      </c>
      <c r="DC237" s="0" t="n">
        <v>0</v>
      </c>
      <c r="DD237" s="0" t="n">
        <v>0</v>
      </c>
      <c r="DE237" s="0" t="n">
        <v>0</v>
      </c>
      <c r="DF237" s="0" t="n">
        <v>1</v>
      </c>
      <c r="DG237" s="0" t="n">
        <v>3</v>
      </c>
      <c r="DH237" s="0" t="n">
        <v>0</v>
      </c>
      <c r="DI237" s="0" t="n">
        <v>0</v>
      </c>
      <c r="DJ237" s="0" t="n">
        <v>0</v>
      </c>
      <c r="DK237" s="0" t="n">
        <v>0</v>
      </c>
      <c r="DL237" s="0" t="n">
        <v>0</v>
      </c>
      <c r="DM237" s="0" t="n">
        <v>0</v>
      </c>
      <c r="DN237" s="0" t="n">
        <v>0</v>
      </c>
      <c r="DO237" s="0" t="n">
        <v>0</v>
      </c>
      <c r="DP237" s="0" t="n">
        <v>0</v>
      </c>
      <c r="DQ237" s="0" t="n">
        <v>0</v>
      </c>
      <c r="DR237" s="0" t="n">
        <v>0</v>
      </c>
      <c r="DS237" s="0" t="n">
        <v>0</v>
      </c>
      <c r="DT237" s="0" t="n">
        <v>0</v>
      </c>
      <c r="DU237" s="0" t="n">
        <v>9</v>
      </c>
      <c r="DV237" s="0" t="n">
        <v>0</v>
      </c>
      <c r="DW237" s="0" t="n">
        <v>0</v>
      </c>
      <c r="DX237" s="0" t="n">
        <v>9</v>
      </c>
      <c r="DY237" s="0" t="n">
        <v>0</v>
      </c>
      <c r="DZ237" s="0" t="n">
        <v>0</v>
      </c>
      <c r="EA237" s="0" t="n">
        <v>0</v>
      </c>
      <c r="EB237" s="0" t="n">
        <v>0</v>
      </c>
      <c r="EC237" s="0" t="n">
        <v>0</v>
      </c>
      <c r="ED237" s="0" t="n">
        <v>1</v>
      </c>
      <c r="EE237" s="0" t="n">
        <v>0</v>
      </c>
      <c r="EF237" s="0" t="n">
        <v>0</v>
      </c>
      <c r="EG237" s="0" t="n">
        <v>0</v>
      </c>
      <c r="EH237" s="0" t="n">
        <v>0</v>
      </c>
      <c r="EI237" s="0" t="n">
        <v>0</v>
      </c>
      <c r="EJ237" s="0" t="n">
        <v>0</v>
      </c>
      <c r="EK237" s="0" t="n">
        <v>1</v>
      </c>
      <c r="EL237" s="0" t="n">
        <v>2</v>
      </c>
      <c r="EM237" s="0" t="n">
        <v>0</v>
      </c>
      <c r="EN237" s="0" t="n">
        <v>0</v>
      </c>
      <c r="EO237" s="0" t="n">
        <v>0</v>
      </c>
      <c r="EP237" s="0" t="n">
        <v>0</v>
      </c>
      <c r="EQ237" s="0" t="n">
        <v>3</v>
      </c>
      <c r="ER237" s="0" t="n">
        <v>0</v>
      </c>
      <c r="ES237" s="0" t="n">
        <v>0</v>
      </c>
      <c r="ET237" s="0" t="n">
        <v>0</v>
      </c>
      <c r="EU237" s="0" t="n">
        <v>0</v>
      </c>
      <c r="EV237" s="0" t="n">
        <v>2</v>
      </c>
      <c r="EW237" s="0" t="n">
        <v>0</v>
      </c>
      <c r="EX237" s="0" t="n">
        <v>2</v>
      </c>
      <c r="EY237" s="0" t="n">
        <v>0</v>
      </c>
      <c r="EZ237" s="0" t="n">
        <v>2</v>
      </c>
      <c r="FA237" s="0" t="n">
        <v>0</v>
      </c>
      <c r="FB237" s="0" t="n">
        <v>0</v>
      </c>
      <c r="FC237" s="0" t="n">
        <v>1</v>
      </c>
      <c r="FD237" s="0" t="n">
        <v>0</v>
      </c>
      <c r="FE237" s="0" t="n">
        <v>2</v>
      </c>
      <c r="FF237" s="0" t="n">
        <v>0</v>
      </c>
      <c r="FG237" s="0" t="n">
        <v>0</v>
      </c>
      <c r="FH237" s="0" t="n">
        <v>2</v>
      </c>
      <c r="FI237" s="0" t="n">
        <v>1</v>
      </c>
      <c r="FJ237" s="0" t="n">
        <v>1</v>
      </c>
      <c r="FK237" s="0" t="n">
        <v>0</v>
      </c>
      <c r="FL237" s="0" t="n">
        <v>0</v>
      </c>
      <c r="FM237" s="0" t="n">
        <v>0</v>
      </c>
      <c r="FN237" s="0" t="n">
        <v>0</v>
      </c>
      <c r="FO237" s="0" t="n">
        <v>2</v>
      </c>
      <c r="FP237" s="0" t="n">
        <v>0</v>
      </c>
      <c r="FQ237" s="0" t="n">
        <v>1</v>
      </c>
      <c r="FR237" s="0" t="n">
        <v>2</v>
      </c>
      <c r="FS237" s="0" t="n">
        <v>0</v>
      </c>
      <c r="FT237" s="0" t="n">
        <v>0</v>
      </c>
      <c r="FU237" s="0" t="n">
        <v>4</v>
      </c>
      <c r="FV237" s="0" t="n">
        <v>3</v>
      </c>
      <c r="FW237" s="0" t="n">
        <v>7</v>
      </c>
      <c r="FX237" s="0" t="n">
        <v>1</v>
      </c>
      <c r="FY237" s="0" t="n">
        <v>7</v>
      </c>
      <c r="FZ237" s="0" t="n">
        <v>3</v>
      </c>
      <c r="GA237" s="0" t="n">
        <v>2</v>
      </c>
      <c r="GB237" s="0" t="n">
        <v>2</v>
      </c>
      <c r="GC237" s="0" t="n">
        <v>1</v>
      </c>
      <c r="GD237" s="0" t="n">
        <v>0</v>
      </c>
      <c r="GE237" s="0" t="n">
        <v>0</v>
      </c>
      <c r="GF237" s="0" t="n">
        <v>2</v>
      </c>
      <c r="GG237" s="0" t="n">
        <v>0</v>
      </c>
      <c r="GH237" s="0" t="n">
        <v>4</v>
      </c>
      <c r="GI237" s="0" t="n">
        <v>0</v>
      </c>
      <c r="GJ237" s="0" t="n">
        <v>0</v>
      </c>
      <c r="GK237" s="0" t="n">
        <v>0</v>
      </c>
      <c r="GL237" s="0" t="n">
        <v>1</v>
      </c>
      <c r="GM237" s="0" t="n">
        <v>0</v>
      </c>
      <c r="GN237" s="0" t="n">
        <v>2</v>
      </c>
      <c r="GO237" s="0" t="n">
        <v>1</v>
      </c>
      <c r="GP237" s="0" t="n">
        <v>1</v>
      </c>
      <c r="GQ237" s="0" t="n">
        <v>0</v>
      </c>
    </row>
    <row r="238" customFormat="false" ht="12" hidden="false" customHeight="false" outlineLevel="0" collapsed="false">
      <c r="A238" s="0" t="n">
        <v>0</v>
      </c>
      <c r="B238" s="0" t="n">
        <v>0</v>
      </c>
      <c r="C238" s="0" t="n">
        <v>1</v>
      </c>
      <c r="D238" s="0" t="n">
        <v>0</v>
      </c>
      <c r="E238" s="0" t="n">
        <v>0</v>
      </c>
      <c r="F238" s="0" t="n">
        <v>0</v>
      </c>
      <c r="G238" s="0" t="n">
        <v>0</v>
      </c>
      <c r="H238" s="0" t="n">
        <v>0</v>
      </c>
      <c r="I238" s="0" t="n">
        <v>0</v>
      </c>
      <c r="J238" s="0" t="n">
        <v>0</v>
      </c>
      <c r="K238" s="0" t="n">
        <v>0</v>
      </c>
      <c r="L238" s="0" t="n">
        <v>0</v>
      </c>
      <c r="M238" s="0" t="n">
        <v>0</v>
      </c>
      <c r="N238" s="0" t="n">
        <v>1</v>
      </c>
      <c r="O238" s="0" t="n">
        <v>1</v>
      </c>
      <c r="P238" s="0" t="n">
        <v>0</v>
      </c>
      <c r="Q238" s="0" t="n">
        <v>0</v>
      </c>
      <c r="R238" s="0" t="n">
        <v>1</v>
      </c>
      <c r="S238" s="0" t="n">
        <v>0</v>
      </c>
      <c r="T238" s="0" t="n">
        <v>0</v>
      </c>
      <c r="U238" s="0" t="n">
        <v>0</v>
      </c>
      <c r="V238" s="0" t="n">
        <v>1</v>
      </c>
      <c r="W238" s="0" t="n">
        <v>0</v>
      </c>
      <c r="X238" s="0" t="n">
        <v>0</v>
      </c>
      <c r="Y238" s="0" t="n">
        <v>0</v>
      </c>
      <c r="Z238" s="0" t="n">
        <v>2</v>
      </c>
      <c r="AA238" s="0" t="n">
        <v>0</v>
      </c>
      <c r="AB238" s="0" t="n">
        <v>7</v>
      </c>
      <c r="AC238" s="0" t="n">
        <v>0</v>
      </c>
      <c r="AD238" s="0" t="n">
        <v>6</v>
      </c>
      <c r="AE238" s="0" t="n">
        <v>0</v>
      </c>
      <c r="AF238" s="0" t="n">
        <v>2</v>
      </c>
      <c r="AG238" s="0" t="n">
        <v>3</v>
      </c>
      <c r="AH238" s="0" t="n">
        <v>2</v>
      </c>
      <c r="AI238" s="0" t="n">
        <v>0</v>
      </c>
      <c r="AJ238" s="0" t="n">
        <v>1</v>
      </c>
      <c r="AK238" s="0" t="n">
        <v>2</v>
      </c>
      <c r="AL238" s="0" t="n">
        <v>4</v>
      </c>
      <c r="AM238" s="0" t="n">
        <v>4</v>
      </c>
      <c r="AN238" s="0" t="n">
        <v>5</v>
      </c>
      <c r="AO238" s="0" t="n">
        <v>1</v>
      </c>
      <c r="AP238" s="0" t="n">
        <v>4</v>
      </c>
      <c r="AQ238" s="0" t="n">
        <v>0</v>
      </c>
      <c r="AR238" s="0" t="n">
        <v>2</v>
      </c>
      <c r="AS238" s="0" t="n">
        <v>3</v>
      </c>
      <c r="AT238" s="0" t="n">
        <v>0</v>
      </c>
      <c r="AU238" s="0" t="n">
        <v>1</v>
      </c>
      <c r="AV238" s="0" t="n">
        <v>0</v>
      </c>
      <c r="AW238" s="0" t="n">
        <v>0</v>
      </c>
      <c r="AX238" s="0" t="n">
        <v>1</v>
      </c>
      <c r="AY238" s="0" t="n">
        <v>3</v>
      </c>
      <c r="AZ238" s="0" t="n">
        <v>0</v>
      </c>
      <c r="BA238" s="0" t="n">
        <v>0</v>
      </c>
      <c r="BB238" s="0" t="n">
        <v>0</v>
      </c>
      <c r="BC238" s="0" t="n">
        <v>4</v>
      </c>
      <c r="BD238" s="0" t="n">
        <v>1</v>
      </c>
      <c r="BE238" s="0" t="n">
        <v>0</v>
      </c>
      <c r="BF238" s="0" t="n">
        <v>0</v>
      </c>
      <c r="BG238" s="0" t="n">
        <v>0</v>
      </c>
      <c r="BH238" s="0" t="n">
        <v>0</v>
      </c>
      <c r="BI238" s="0" t="n">
        <v>4</v>
      </c>
      <c r="BJ238" s="0" t="n">
        <v>3</v>
      </c>
      <c r="BK238" s="0" t="n">
        <v>3</v>
      </c>
      <c r="BL238" s="0" t="n">
        <v>1</v>
      </c>
      <c r="BM238" s="0" t="n">
        <v>0</v>
      </c>
      <c r="BN238" s="0" t="n">
        <v>5</v>
      </c>
      <c r="BO238" s="0" t="n">
        <v>4</v>
      </c>
      <c r="BP238" s="0" t="n">
        <v>2</v>
      </c>
      <c r="BQ238" s="0" t="n">
        <v>3</v>
      </c>
      <c r="BR238" s="0" t="n">
        <v>1</v>
      </c>
      <c r="BS238" s="0" t="n">
        <v>0</v>
      </c>
      <c r="BT238" s="0" t="n">
        <v>2</v>
      </c>
      <c r="BU238" s="0" t="n">
        <v>1</v>
      </c>
      <c r="BV238" s="0" t="n">
        <v>0</v>
      </c>
      <c r="BW238" s="0" t="n">
        <v>4</v>
      </c>
      <c r="BX238" s="0" t="n">
        <v>0</v>
      </c>
      <c r="BY238" s="0" t="n">
        <v>1</v>
      </c>
      <c r="BZ238" s="0" t="n">
        <v>0</v>
      </c>
      <c r="CA238" s="0" t="n">
        <v>1</v>
      </c>
      <c r="CB238" s="0" t="n">
        <v>1</v>
      </c>
      <c r="CC238" s="0" t="n">
        <v>0</v>
      </c>
      <c r="CD238" s="0" t="n">
        <v>0</v>
      </c>
      <c r="CE238" s="0" t="n">
        <v>4</v>
      </c>
      <c r="CF238" s="0" t="n">
        <v>5</v>
      </c>
      <c r="CG238" s="0" t="n">
        <v>2</v>
      </c>
      <c r="CH238" s="0" t="n">
        <v>2</v>
      </c>
      <c r="CI238" s="0" t="n">
        <v>9</v>
      </c>
      <c r="CJ238" s="0" t="n">
        <v>5</v>
      </c>
      <c r="CK238" s="0" t="n">
        <v>1</v>
      </c>
      <c r="CL238" s="0" t="n">
        <v>1</v>
      </c>
      <c r="CM238" s="0" t="n">
        <v>5</v>
      </c>
      <c r="CN238" s="0" t="n">
        <v>4</v>
      </c>
      <c r="CO238" s="0" t="n">
        <v>2</v>
      </c>
      <c r="CP238" s="0" t="n">
        <v>6</v>
      </c>
      <c r="CQ238" s="0" t="n">
        <v>3</v>
      </c>
      <c r="CR238" s="0" t="n">
        <v>4</v>
      </c>
      <c r="CS238" s="0" t="n">
        <v>1</v>
      </c>
      <c r="CT238" s="0" t="n">
        <v>0</v>
      </c>
      <c r="CU238" s="0" t="n">
        <v>0</v>
      </c>
      <c r="CV238" s="0" t="n">
        <v>1</v>
      </c>
      <c r="CW238" s="0" t="n">
        <v>2</v>
      </c>
      <c r="CX238" s="0" t="n">
        <v>0</v>
      </c>
      <c r="CY238" s="0" t="n">
        <v>4</v>
      </c>
      <c r="CZ238" s="0" t="n">
        <v>0</v>
      </c>
      <c r="DA238" s="0" t="n">
        <v>1</v>
      </c>
      <c r="DB238" s="0" t="n">
        <v>1</v>
      </c>
      <c r="DC238" s="0" t="n">
        <v>0</v>
      </c>
      <c r="DD238" s="0" t="n">
        <v>0</v>
      </c>
      <c r="DE238" s="0" t="n">
        <v>4</v>
      </c>
      <c r="DF238" s="0" t="n">
        <v>2</v>
      </c>
      <c r="DG238" s="0" t="n">
        <v>1</v>
      </c>
      <c r="DH238" s="0" t="n">
        <v>0</v>
      </c>
      <c r="DI238" s="0" t="n">
        <v>0</v>
      </c>
      <c r="DJ238" s="0" t="n">
        <v>0</v>
      </c>
      <c r="DK238" s="0" t="n">
        <v>0</v>
      </c>
      <c r="DL238" s="0" t="n">
        <v>0</v>
      </c>
      <c r="DM238" s="0" t="n">
        <v>1</v>
      </c>
      <c r="DN238" s="0" t="n">
        <v>0</v>
      </c>
      <c r="DO238" s="0" t="n">
        <v>5</v>
      </c>
      <c r="DP238" s="0" t="n">
        <v>0</v>
      </c>
      <c r="DQ238" s="0" t="n">
        <v>0</v>
      </c>
      <c r="DR238" s="0" t="n">
        <v>3</v>
      </c>
      <c r="DS238" s="0" t="n">
        <v>0</v>
      </c>
      <c r="DT238" s="0" t="n">
        <v>5</v>
      </c>
      <c r="DU238" s="0" t="n">
        <v>0</v>
      </c>
      <c r="DV238" s="0" t="n">
        <v>4</v>
      </c>
      <c r="DW238" s="0" t="n">
        <v>0</v>
      </c>
      <c r="DX238" s="0" t="n">
        <v>7</v>
      </c>
      <c r="DY238" s="0" t="n">
        <v>0</v>
      </c>
      <c r="DZ238" s="0" t="n">
        <v>0</v>
      </c>
      <c r="EA238" s="0" t="n">
        <v>0</v>
      </c>
      <c r="EB238" s="0" t="n">
        <v>1</v>
      </c>
      <c r="EC238" s="0" t="n">
        <v>0</v>
      </c>
      <c r="ED238" s="0" t="n">
        <v>0</v>
      </c>
      <c r="EE238" s="0" t="n">
        <v>0</v>
      </c>
      <c r="EF238" s="0" t="n">
        <v>0</v>
      </c>
      <c r="EG238" s="0" t="n">
        <v>0</v>
      </c>
      <c r="EH238" s="0" t="n">
        <v>0</v>
      </c>
      <c r="EI238" s="0" t="n">
        <v>0</v>
      </c>
      <c r="EJ238" s="0" t="n">
        <v>3</v>
      </c>
      <c r="EK238" s="0" t="n">
        <v>3</v>
      </c>
      <c r="EL238" s="0" t="n">
        <v>1</v>
      </c>
      <c r="EM238" s="0" t="n">
        <v>4</v>
      </c>
      <c r="EN238" s="0" t="n">
        <v>2</v>
      </c>
      <c r="EO238" s="0" t="n">
        <v>0</v>
      </c>
      <c r="EP238" s="0" t="n">
        <v>0</v>
      </c>
      <c r="EQ238" s="0" t="n">
        <v>0</v>
      </c>
      <c r="ER238" s="0" t="n">
        <v>0</v>
      </c>
      <c r="ES238" s="0" t="n">
        <v>1</v>
      </c>
      <c r="ET238" s="0" t="n">
        <v>3</v>
      </c>
      <c r="EU238" s="0" t="n">
        <v>6</v>
      </c>
      <c r="EV238" s="0" t="n">
        <v>0</v>
      </c>
      <c r="EW238" s="0" t="n">
        <v>2</v>
      </c>
      <c r="EX238" s="0" t="n">
        <v>1</v>
      </c>
      <c r="EY238" s="0" t="n">
        <v>1</v>
      </c>
      <c r="EZ238" s="0" t="n">
        <v>2</v>
      </c>
      <c r="FA238" s="0" t="n">
        <v>0</v>
      </c>
      <c r="FB238" s="0" t="n">
        <v>3</v>
      </c>
      <c r="FC238" s="0" t="n">
        <v>1</v>
      </c>
      <c r="FD238" s="0" t="n">
        <v>2</v>
      </c>
      <c r="FE238" s="0" t="n">
        <v>2</v>
      </c>
      <c r="FF238" s="0" t="n">
        <v>0</v>
      </c>
      <c r="FG238" s="0" t="n">
        <v>0</v>
      </c>
      <c r="FH238" s="0" t="n">
        <v>1</v>
      </c>
      <c r="FI238" s="0" t="n">
        <v>2</v>
      </c>
      <c r="FJ238" s="0" t="n">
        <v>2</v>
      </c>
      <c r="FK238" s="0" t="n">
        <v>5</v>
      </c>
      <c r="FL238" s="0" t="n">
        <v>2</v>
      </c>
      <c r="FM238" s="0" t="n">
        <v>0</v>
      </c>
      <c r="FN238" s="0" t="n">
        <v>1</v>
      </c>
      <c r="FO238" s="0" t="n">
        <v>9</v>
      </c>
      <c r="FP238" s="0" t="n">
        <v>4</v>
      </c>
      <c r="FQ238" s="0" t="n">
        <v>0</v>
      </c>
      <c r="FR238" s="0" t="n">
        <v>0</v>
      </c>
      <c r="FS238" s="0" t="n">
        <v>4</v>
      </c>
      <c r="FT238" s="0" t="n">
        <v>2</v>
      </c>
      <c r="FU238" s="0" t="n">
        <v>2</v>
      </c>
      <c r="FV238" s="0" t="n">
        <v>2</v>
      </c>
      <c r="FW238" s="0" t="n">
        <v>4</v>
      </c>
      <c r="FX238" s="0" t="n">
        <v>1</v>
      </c>
      <c r="FY238" s="0" t="n">
        <v>0</v>
      </c>
      <c r="FZ238" s="0" t="n">
        <v>4</v>
      </c>
      <c r="GA238" s="0" t="n">
        <v>0</v>
      </c>
      <c r="GB238" s="0" t="n">
        <v>0</v>
      </c>
      <c r="GC238" s="0" t="n">
        <v>0</v>
      </c>
      <c r="GD238" s="0" t="n">
        <v>0</v>
      </c>
      <c r="GE238" s="0" t="n">
        <v>0</v>
      </c>
      <c r="GF238" s="0" t="n">
        <v>7</v>
      </c>
      <c r="GG238" s="0" t="n">
        <v>0</v>
      </c>
      <c r="GH238" s="0" t="n">
        <v>4</v>
      </c>
      <c r="GI238" s="0" t="n">
        <v>1</v>
      </c>
      <c r="GJ238" s="0" t="n">
        <v>1</v>
      </c>
      <c r="GK238" s="0" t="n">
        <v>0</v>
      </c>
      <c r="GL238" s="0" t="n">
        <v>1</v>
      </c>
      <c r="GM238" s="0" t="n">
        <v>0</v>
      </c>
      <c r="GN238" s="0" t="n">
        <v>5</v>
      </c>
      <c r="GO238" s="0" t="n">
        <v>0</v>
      </c>
      <c r="GP238" s="0" t="n">
        <v>0</v>
      </c>
      <c r="GQ238" s="0" t="n">
        <v>9</v>
      </c>
    </row>
    <row r="239" customFormat="false" ht="12" hidden="false" customHeight="false" outlineLevel="0" collapsed="false">
      <c r="A239" s="0" t="n">
        <v>0</v>
      </c>
      <c r="B239" s="0" t="n">
        <v>0</v>
      </c>
      <c r="C239" s="0" t="n">
        <v>0</v>
      </c>
      <c r="D239" s="0" t="n">
        <v>2</v>
      </c>
      <c r="E239" s="0" t="n">
        <v>0</v>
      </c>
      <c r="F239" s="0" t="n">
        <v>1</v>
      </c>
      <c r="G239" s="0" t="n">
        <v>0</v>
      </c>
      <c r="H239" s="0" t="n">
        <v>0</v>
      </c>
      <c r="I239" s="0" t="n">
        <v>5</v>
      </c>
      <c r="J239" s="0" t="n">
        <v>0</v>
      </c>
      <c r="K239" s="0" t="n">
        <v>2</v>
      </c>
      <c r="L239" s="0" t="n">
        <v>0</v>
      </c>
      <c r="M239" s="0" t="n">
        <v>0</v>
      </c>
      <c r="N239" s="0" t="n">
        <v>3</v>
      </c>
      <c r="O239" s="0" t="n">
        <v>0</v>
      </c>
      <c r="P239" s="0" t="n">
        <v>5</v>
      </c>
      <c r="Q239" s="0" t="n">
        <v>0</v>
      </c>
      <c r="R239" s="0" t="n">
        <v>1</v>
      </c>
      <c r="S239" s="0" t="n">
        <v>0</v>
      </c>
      <c r="T239" s="0" t="n">
        <v>0</v>
      </c>
      <c r="U239" s="0" t="n">
        <v>0</v>
      </c>
      <c r="V239" s="0" t="n">
        <v>1</v>
      </c>
      <c r="W239" s="0" t="n">
        <v>3</v>
      </c>
      <c r="X239" s="0" t="n">
        <v>0</v>
      </c>
      <c r="Y239" s="0" t="n">
        <v>0</v>
      </c>
      <c r="Z239" s="0" t="n">
        <v>1</v>
      </c>
      <c r="AA239" s="0" t="n">
        <v>0</v>
      </c>
      <c r="AB239" s="0" t="n">
        <v>0</v>
      </c>
      <c r="AC239" s="0" t="n">
        <v>0</v>
      </c>
      <c r="AD239" s="0" t="n">
        <v>5</v>
      </c>
      <c r="AE239" s="0" t="n">
        <v>0</v>
      </c>
      <c r="AF239" s="0" t="n">
        <v>0</v>
      </c>
      <c r="AG239" s="0" t="n">
        <v>0</v>
      </c>
      <c r="AH239" s="0" t="n">
        <v>7</v>
      </c>
      <c r="AI239" s="0" t="n">
        <v>0</v>
      </c>
      <c r="AJ239" s="0" t="n">
        <v>1</v>
      </c>
      <c r="AK239" s="0" t="n">
        <v>0</v>
      </c>
      <c r="AL239" s="0" t="n">
        <v>1</v>
      </c>
      <c r="AM239" s="0" t="n">
        <v>1</v>
      </c>
      <c r="AN239" s="0" t="n">
        <v>9</v>
      </c>
      <c r="AO239" s="0" t="n">
        <v>8</v>
      </c>
      <c r="AP239" s="0" t="n">
        <v>5</v>
      </c>
      <c r="AQ239" s="0" t="n">
        <v>1</v>
      </c>
      <c r="AR239" s="0" t="n">
        <v>2</v>
      </c>
      <c r="AS239" s="0" t="n">
        <v>1</v>
      </c>
      <c r="AT239" s="0" t="n">
        <v>0</v>
      </c>
      <c r="AU239" s="0" t="n">
        <v>1</v>
      </c>
      <c r="AV239" s="0" t="n">
        <v>1</v>
      </c>
      <c r="AW239" s="0" t="n">
        <v>5</v>
      </c>
      <c r="AX239" s="0" t="n">
        <v>2</v>
      </c>
      <c r="AY239" s="0" t="n">
        <v>1</v>
      </c>
      <c r="AZ239" s="0" t="n">
        <v>1</v>
      </c>
      <c r="BA239" s="0" t="n">
        <v>0</v>
      </c>
      <c r="BB239" s="0" t="n">
        <v>2</v>
      </c>
      <c r="BC239" s="0" t="n">
        <v>0</v>
      </c>
      <c r="BD239" s="0" t="n">
        <v>1</v>
      </c>
      <c r="BE239" s="0" t="n">
        <v>3</v>
      </c>
      <c r="BF239" s="0" t="n">
        <v>1</v>
      </c>
      <c r="BG239" s="0" t="n">
        <v>0</v>
      </c>
      <c r="BH239" s="0" t="n">
        <v>1</v>
      </c>
      <c r="BI239" s="0" t="n">
        <v>1</v>
      </c>
      <c r="BJ239" s="0" t="n">
        <v>0</v>
      </c>
      <c r="BK239" s="0" t="n">
        <v>2</v>
      </c>
      <c r="BL239" s="0" t="n">
        <v>0</v>
      </c>
      <c r="BM239" s="0" t="n">
        <v>1</v>
      </c>
      <c r="BN239" s="0" t="n">
        <v>1</v>
      </c>
      <c r="BO239" s="0" t="n">
        <v>1</v>
      </c>
      <c r="BP239" s="0" t="n">
        <v>3</v>
      </c>
      <c r="BQ239" s="0" t="n">
        <v>1</v>
      </c>
      <c r="BR239" s="0" t="n">
        <v>4</v>
      </c>
      <c r="BS239" s="0" t="n">
        <v>3</v>
      </c>
      <c r="BT239" s="0" t="n">
        <v>2</v>
      </c>
      <c r="BU239" s="0" t="n">
        <v>2</v>
      </c>
      <c r="BV239" s="0" t="n">
        <v>1</v>
      </c>
      <c r="BW239" s="0" t="n">
        <v>0</v>
      </c>
      <c r="BX239" s="0" t="n">
        <v>2</v>
      </c>
      <c r="BY239" s="0" t="n">
        <v>2</v>
      </c>
      <c r="BZ239" s="0" t="n">
        <v>0</v>
      </c>
      <c r="CA239" s="0" t="n">
        <v>1</v>
      </c>
      <c r="CB239" s="0" t="n">
        <v>2</v>
      </c>
      <c r="CC239" s="0" t="n">
        <v>2</v>
      </c>
      <c r="CD239" s="0" t="n">
        <v>3</v>
      </c>
      <c r="CE239" s="0" t="n">
        <v>1</v>
      </c>
      <c r="CF239" s="0" t="n">
        <v>0</v>
      </c>
      <c r="CG239" s="0" t="n">
        <v>0</v>
      </c>
      <c r="CH239" s="0" t="n">
        <v>2</v>
      </c>
      <c r="CI239" s="0" t="n">
        <v>0</v>
      </c>
      <c r="CJ239" s="0" t="n">
        <v>0</v>
      </c>
      <c r="CK239" s="0" t="n">
        <v>2</v>
      </c>
      <c r="CL239" s="0" t="n">
        <v>0</v>
      </c>
      <c r="CM239" s="0" t="n">
        <v>1</v>
      </c>
      <c r="CN239" s="0" t="n">
        <v>8</v>
      </c>
      <c r="CO239" s="0" t="n">
        <v>6</v>
      </c>
      <c r="CP239" s="0" t="n">
        <v>6</v>
      </c>
      <c r="CQ239" s="0" t="n">
        <v>5</v>
      </c>
      <c r="CR239" s="0" t="n">
        <v>5</v>
      </c>
      <c r="CS239" s="0" t="n">
        <v>1</v>
      </c>
      <c r="CT239" s="0" t="n">
        <v>0</v>
      </c>
      <c r="CU239" s="0" t="n">
        <v>2</v>
      </c>
      <c r="CV239" s="0" t="n">
        <v>1</v>
      </c>
      <c r="CW239" s="0" t="n">
        <v>3</v>
      </c>
      <c r="CX239" s="0" t="n">
        <v>1</v>
      </c>
      <c r="CY239" s="0" t="n">
        <v>6</v>
      </c>
      <c r="CZ239" s="0" t="n">
        <v>0</v>
      </c>
      <c r="DA239" s="0" t="n">
        <v>2</v>
      </c>
      <c r="DB239" s="0" t="n">
        <v>0</v>
      </c>
      <c r="DC239" s="0" t="n">
        <v>0</v>
      </c>
      <c r="DD239" s="0" t="n">
        <v>0</v>
      </c>
      <c r="DE239" s="0" t="n">
        <v>0</v>
      </c>
      <c r="DF239" s="0" t="n">
        <v>0</v>
      </c>
      <c r="DG239" s="0" t="n">
        <v>2</v>
      </c>
      <c r="DH239" s="0" t="n">
        <v>0</v>
      </c>
      <c r="DI239" s="0" t="n">
        <v>0</v>
      </c>
      <c r="DJ239" s="0" t="n">
        <v>0</v>
      </c>
      <c r="DK239" s="0" t="n">
        <v>0</v>
      </c>
      <c r="DL239" s="0" t="n">
        <v>1</v>
      </c>
      <c r="DM239" s="0" t="n">
        <v>0</v>
      </c>
      <c r="DN239" s="0" t="n">
        <v>0</v>
      </c>
      <c r="DO239" s="0" t="n">
        <v>0</v>
      </c>
      <c r="DP239" s="0" t="n">
        <v>0</v>
      </c>
      <c r="DQ239" s="0" t="n">
        <v>0</v>
      </c>
      <c r="DR239" s="0" t="n">
        <v>0</v>
      </c>
      <c r="DS239" s="0" t="n">
        <v>0</v>
      </c>
      <c r="DT239" s="0" t="n">
        <v>1</v>
      </c>
      <c r="DU239" s="0" t="n">
        <v>0</v>
      </c>
      <c r="DV239" s="0" t="n">
        <v>1</v>
      </c>
      <c r="DW239" s="0" t="n">
        <v>0</v>
      </c>
      <c r="DX239" s="0" t="n">
        <v>0</v>
      </c>
      <c r="DY239" s="0" t="n">
        <v>0</v>
      </c>
      <c r="DZ239" s="0" t="n">
        <v>0</v>
      </c>
      <c r="EA239" s="0" t="n">
        <v>0</v>
      </c>
      <c r="EB239" s="0" t="n">
        <v>0</v>
      </c>
      <c r="EC239" s="0" t="n">
        <v>0</v>
      </c>
      <c r="ED239" s="0" t="n">
        <v>0</v>
      </c>
      <c r="EE239" s="0" t="n">
        <v>0</v>
      </c>
      <c r="EF239" s="0" t="n">
        <v>1</v>
      </c>
      <c r="EG239" s="0" t="n">
        <v>0</v>
      </c>
      <c r="EH239" s="0" t="n">
        <v>2</v>
      </c>
      <c r="EI239" s="0" t="n">
        <v>0</v>
      </c>
      <c r="EJ239" s="0" t="n">
        <v>0</v>
      </c>
      <c r="EK239" s="0" t="n">
        <v>3</v>
      </c>
      <c r="EL239" s="0" t="n">
        <v>0</v>
      </c>
      <c r="EM239" s="0" t="n">
        <v>7</v>
      </c>
      <c r="EN239" s="0" t="n">
        <v>0</v>
      </c>
      <c r="EO239" s="0" t="n">
        <v>0</v>
      </c>
      <c r="EP239" s="0" t="n">
        <v>0</v>
      </c>
      <c r="EQ239" s="0" t="n">
        <v>0</v>
      </c>
      <c r="ER239" s="0" t="n">
        <v>0</v>
      </c>
      <c r="ES239" s="0" t="n">
        <v>2</v>
      </c>
      <c r="ET239" s="0" t="n">
        <v>1</v>
      </c>
      <c r="EU239" s="0" t="n">
        <v>4</v>
      </c>
      <c r="EV239" s="0" t="n">
        <v>2</v>
      </c>
      <c r="EW239" s="0" t="n">
        <v>2</v>
      </c>
      <c r="EX239" s="0" t="n">
        <v>1</v>
      </c>
      <c r="EY239" s="0" t="n">
        <v>0</v>
      </c>
      <c r="EZ239" s="0" t="n">
        <v>2</v>
      </c>
      <c r="FA239" s="0" t="n">
        <v>1</v>
      </c>
      <c r="FB239" s="0" t="n">
        <v>1</v>
      </c>
      <c r="FC239" s="0" t="n">
        <v>1</v>
      </c>
      <c r="FD239" s="0" t="n">
        <v>1</v>
      </c>
      <c r="FE239" s="0" t="n">
        <v>0</v>
      </c>
      <c r="FF239" s="0" t="n">
        <v>1</v>
      </c>
      <c r="FG239" s="0" t="n">
        <v>5</v>
      </c>
      <c r="FH239" s="0" t="n">
        <v>1</v>
      </c>
      <c r="FI239" s="0" t="n">
        <v>1</v>
      </c>
      <c r="FJ239" s="0" t="n">
        <v>1</v>
      </c>
      <c r="FK239" s="0" t="n">
        <v>1</v>
      </c>
      <c r="FL239" s="0" t="n">
        <v>0</v>
      </c>
      <c r="FM239" s="0" t="n">
        <v>4</v>
      </c>
      <c r="FN239" s="0" t="n">
        <v>1</v>
      </c>
      <c r="FO239" s="0" t="n">
        <v>0</v>
      </c>
      <c r="FP239" s="0" t="n">
        <v>0</v>
      </c>
      <c r="FQ239" s="0" t="n">
        <v>1</v>
      </c>
      <c r="FR239" s="0" t="n">
        <v>2</v>
      </c>
      <c r="FS239" s="0" t="n">
        <v>7</v>
      </c>
      <c r="FT239" s="0" t="n">
        <v>1</v>
      </c>
      <c r="FU239" s="0" t="n">
        <v>1</v>
      </c>
      <c r="FV239" s="0" t="n">
        <v>1</v>
      </c>
      <c r="FW239" s="0" t="n">
        <v>0</v>
      </c>
      <c r="FX239" s="0" t="n">
        <v>1</v>
      </c>
      <c r="FY239" s="0" t="n">
        <v>1</v>
      </c>
      <c r="FZ239" s="0" t="n">
        <v>3</v>
      </c>
      <c r="GA239" s="0" t="n">
        <v>0</v>
      </c>
      <c r="GB239" s="0" t="n">
        <v>4</v>
      </c>
      <c r="GC239" s="0" t="n">
        <v>1</v>
      </c>
      <c r="GD239" s="0" t="n">
        <v>0</v>
      </c>
      <c r="GE239" s="0" t="n">
        <v>1</v>
      </c>
      <c r="GF239" s="0" t="n">
        <v>4</v>
      </c>
      <c r="GG239" s="0" t="n">
        <v>2</v>
      </c>
      <c r="GH239" s="0" t="n">
        <v>4</v>
      </c>
      <c r="GI239" s="0" t="n">
        <v>5</v>
      </c>
      <c r="GJ239" s="0" t="n">
        <v>1</v>
      </c>
      <c r="GK239" s="0" t="n">
        <v>1</v>
      </c>
      <c r="GL239" s="0" t="n">
        <v>2</v>
      </c>
      <c r="GM239" s="0" t="n">
        <v>0</v>
      </c>
      <c r="GN239" s="0" t="n">
        <v>0</v>
      </c>
      <c r="GO239" s="0" t="n">
        <v>2</v>
      </c>
      <c r="GP239" s="0" t="n">
        <v>3</v>
      </c>
      <c r="GQ239" s="0" t="n">
        <v>0</v>
      </c>
    </row>
    <row r="240" customFormat="false" ht="12" hidden="false" customHeight="false" outlineLevel="0" collapsed="false">
      <c r="A240" s="0" t="n">
        <v>0</v>
      </c>
      <c r="B240" s="0" t="n">
        <v>0</v>
      </c>
      <c r="C240" s="0" t="n">
        <v>0</v>
      </c>
      <c r="D240" s="0" t="n">
        <v>0</v>
      </c>
      <c r="E240" s="0" t="n">
        <v>0</v>
      </c>
      <c r="F240" s="0" t="n">
        <v>0</v>
      </c>
      <c r="G240" s="0" t="n">
        <v>5</v>
      </c>
      <c r="H240" s="0" t="n">
        <v>0</v>
      </c>
      <c r="I240" s="0" t="n">
        <v>0</v>
      </c>
      <c r="J240" s="0" t="n">
        <v>1</v>
      </c>
      <c r="K240" s="0" t="n">
        <v>3</v>
      </c>
      <c r="L240" s="0" t="n">
        <v>0</v>
      </c>
      <c r="M240" s="0" t="n">
        <v>0</v>
      </c>
      <c r="N240" s="0" t="n">
        <v>0</v>
      </c>
      <c r="O240" s="0" t="n">
        <v>0</v>
      </c>
      <c r="P240" s="0" t="n">
        <v>0</v>
      </c>
      <c r="Q240" s="0" t="n">
        <v>4</v>
      </c>
      <c r="R240" s="0" t="n">
        <v>1</v>
      </c>
      <c r="S240" s="0" t="n">
        <v>1</v>
      </c>
      <c r="T240" s="0" t="n">
        <v>0</v>
      </c>
      <c r="U240" s="0" t="n">
        <v>0</v>
      </c>
      <c r="V240" s="0" t="n">
        <v>0</v>
      </c>
      <c r="W240" s="0" t="n">
        <v>0</v>
      </c>
      <c r="X240" s="0" t="n">
        <v>0</v>
      </c>
      <c r="Y240" s="0" t="n">
        <v>0</v>
      </c>
      <c r="Z240" s="0" t="n">
        <v>2</v>
      </c>
      <c r="AA240" s="0" t="n">
        <v>0</v>
      </c>
      <c r="AB240" s="0" t="n">
        <v>0</v>
      </c>
      <c r="AC240" s="0" t="n">
        <v>8</v>
      </c>
      <c r="AD240" s="0" t="n">
        <v>0</v>
      </c>
      <c r="AE240" s="0" t="n">
        <v>0</v>
      </c>
      <c r="AF240" s="0" t="n">
        <v>0</v>
      </c>
      <c r="AG240" s="0" t="n">
        <v>1</v>
      </c>
      <c r="AH240" s="0" t="n">
        <v>0</v>
      </c>
      <c r="AI240" s="0" t="n">
        <v>0</v>
      </c>
      <c r="AJ240" s="0" t="n">
        <v>1</v>
      </c>
      <c r="AK240" s="0" t="n">
        <v>1</v>
      </c>
      <c r="AL240" s="0" t="n">
        <v>1</v>
      </c>
      <c r="AM240" s="0" t="n">
        <v>1</v>
      </c>
      <c r="AN240" s="0" t="n">
        <v>2</v>
      </c>
      <c r="AO240" s="0" t="n">
        <v>0</v>
      </c>
      <c r="AP240" s="0" t="n">
        <v>1</v>
      </c>
      <c r="AQ240" s="0" t="n">
        <v>0</v>
      </c>
      <c r="AR240" s="0" t="n">
        <v>2</v>
      </c>
      <c r="AS240" s="0" t="n">
        <v>0</v>
      </c>
      <c r="AT240" s="0" t="n">
        <v>0</v>
      </c>
      <c r="AU240" s="0" t="n">
        <v>0</v>
      </c>
      <c r="AV240" s="0" t="n">
        <v>1</v>
      </c>
      <c r="AW240" s="0" t="n">
        <v>1</v>
      </c>
      <c r="AX240" s="0" t="n">
        <v>0</v>
      </c>
      <c r="AY240" s="0" t="n">
        <v>4</v>
      </c>
      <c r="AZ240" s="0" t="n">
        <v>1</v>
      </c>
      <c r="BA240" s="0" t="n">
        <v>1</v>
      </c>
      <c r="BB240" s="0" t="n">
        <v>2</v>
      </c>
      <c r="BC240" s="0" t="n">
        <v>5</v>
      </c>
      <c r="BD240" s="0" t="n">
        <v>1</v>
      </c>
      <c r="BE240" s="0" t="n">
        <v>0</v>
      </c>
      <c r="BF240" s="0" t="n">
        <v>1</v>
      </c>
      <c r="BG240" s="0" t="n">
        <v>2</v>
      </c>
      <c r="BH240" s="0" t="n">
        <v>1</v>
      </c>
      <c r="BI240" s="0" t="n">
        <v>0</v>
      </c>
      <c r="BJ240" s="0" t="n">
        <v>0</v>
      </c>
      <c r="BK240" s="0" t="n">
        <v>1</v>
      </c>
      <c r="BL240" s="0" t="n">
        <v>0</v>
      </c>
      <c r="BM240" s="0" t="n">
        <v>1</v>
      </c>
      <c r="BN240" s="0" t="n">
        <v>1</v>
      </c>
      <c r="BO240" s="0" t="n">
        <v>2</v>
      </c>
      <c r="BP240" s="0" t="n">
        <v>6</v>
      </c>
      <c r="BQ240" s="0" t="n">
        <v>1</v>
      </c>
      <c r="BR240" s="0" t="n">
        <v>1</v>
      </c>
      <c r="BS240" s="0" t="n">
        <v>3</v>
      </c>
      <c r="BT240" s="0" t="n">
        <v>1</v>
      </c>
      <c r="BU240" s="0" t="n">
        <v>2</v>
      </c>
      <c r="BV240" s="0" t="n">
        <v>8</v>
      </c>
      <c r="BW240" s="0" t="n">
        <v>1</v>
      </c>
      <c r="BX240" s="0" t="n">
        <v>0</v>
      </c>
      <c r="BY240" s="0" t="n">
        <v>1</v>
      </c>
      <c r="BZ240" s="0" t="n">
        <v>7</v>
      </c>
      <c r="CA240" s="0" t="n">
        <v>1</v>
      </c>
      <c r="CB240" s="0" t="n">
        <v>1</v>
      </c>
      <c r="CC240" s="0" t="n">
        <v>0</v>
      </c>
      <c r="CD240" s="0" t="n">
        <v>0</v>
      </c>
      <c r="CE240" s="0" t="n">
        <v>3</v>
      </c>
      <c r="CF240" s="0" t="n">
        <v>1</v>
      </c>
      <c r="CG240" s="0" t="n">
        <v>0</v>
      </c>
      <c r="CH240" s="0" t="n">
        <v>2</v>
      </c>
      <c r="CI240" s="0" t="n">
        <v>0</v>
      </c>
      <c r="CJ240" s="0" t="n">
        <v>0</v>
      </c>
      <c r="CK240" s="0" t="n">
        <v>2</v>
      </c>
      <c r="CL240" s="0" t="n">
        <v>0</v>
      </c>
      <c r="CM240" s="0" t="n">
        <v>1</v>
      </c>
      <c r="CN240" s="0" t="n">
        <v>2</v>
      </c>
      <c r="CO240" s="0" t="n">
        <v>4</v>
      </c>
      <c r="CP240" s="0" t="n">
        <v>1</v>
      </c>
      <c r="CQ240" s="0" t="n">
        <v>2</v>
      </c>
      <c r="CR240" s="0" t="n">
        <v>0</v>
      </c>
      <c r="CS240" s="0" t="n">
        <v>2</v>
      </c>
      <c r="CT240" s="0" t="n">
        <v>0</v>
      </c>
      <c r="CU240" s="0" t="n">
        <v>0</v>
      </c>
      <c r="CV240" s="0" t="n">
        <v>0</v>
      </c>
      <c r="CW240" s="0" t="n">
        <v>5</v>
      </c>
      <c r="CX240" s="0" t="n">
        <v>3</v>
      </c>
      <c r="CY240" s="0" t="n">
        <v>3</v>
      </c>
      <c r="CZ240" s="0" t="n">
        <v>1</v>
      </c>
      <c r="DA240" s="0" t="n">
        <v>3</v>
      </c>
      <c r="DB240" s="0" t="n">
        <v>0</v>
      </c>
      <c r="DC240" s="0" t="n">
        <v>0</v>
      </c>
      <c r="DD240" s="0" t="n">
        <v>0</v>
      </c>
      <c r="DE240" s="0" t="n">
        <v>0</v>
      </c>
      <c r="DF240" s="0" t="n">
        <v>0</v>
      </c>
      <c r="DG240" s="0" t="n">
        <v>0</v>
      </c>
      <c r="DH240" s="0" t="n">
        <v>0</v>
      </c>
      <c r="DI240" s="0" t="n">
        <v>0</v>
      </c>
      <c r="DJ240" s="0" t="n">
        <v>2</v>
      </c>
      <c r="DK240" s="0" t="n">
        <v>0</v>
      </c>
      <c r="DL240" s="0" t="n">
        <v>1</v>
      </c>
      <c r="DM240" s="0" t="n">
        <v>1</v>
      </c>
      <c r="DN240" s="0" t="n">
        <v>0</v>
      </c>
      <c r="DO240" s="0" t="n">
        <v>4</v>
      </c>
      <c r="DP240" s="0" t="n">
        <v>0</v>
      </c>
      <c r="DQ240" s="0" t="n">
        <v>2</v>
      </c>
      <c r="DR240" s="0" t="n">
        <v>0</v>
      </c>
      <c r="DS240" s="0" t="n">
        <v>2</v>
      </c>
      <c r="DT240" s="0" t="n">
        <v>0</v>
      </c>
      <c r="DU240" s="0" t="n">
        <v>0</v>
      </c>
      <c r="DV240" s="0" t="n">
        <v>2</v>
      </c>
      <c r="DW240" s="0" t="n">
        <v>0</v>
      </c>
      <c r="DX240" s="0" t="n">
        <v>0</v>
      </c>
      <c r="DY240" s="0" t="n">
        <v>0</v>
      </c>
      <c r="DZ240" s="0" t="n">
        <v>0</v>
      </c>
      <c r="EA240" s="0" t="n">
        <v>3</v>
      </c>
      <c r="EB240" s="0" t="n">
        <v>0</v>
      </c>
      <c r="EC240" s="0" t="n">
        <v>0</v>
      </c>
      <c r="ED240" s="0" t="n">
        <v>0</v>
      </c>
      <c r="EE240" s="0" t="n">
        <v>0</v>
      </c>
      <c r="EF240" s="0" t="n">
        <v>1</v>
      </c>
      <c r="EG240" s="0" t="n">
        <v>0</v>
      </c>
      <c r="EH240" s="0" t="n">
        <v>1</v>
      </c>
      <c r="EI240" s="0" t="n">
        <v>9</v>
      </c>
      <c r="EJ240" s="0" t="n">
        <v>0</v>
      </c>
      <c r="EK240" s="0" t="n">
        <v>0</v>
      </c>
      <c r="EL240" s="0" t="n">
        <v>1</v>
      </c>
      <c r="EM240" s="0" t="n">
        <v>0</v>
      </c>
      <c r="EN240" s="0" t="n">
        <v>2</v>
      </c>
      <c r="EO240" s="0" t="n">
        <v>0</v>
      </c>
      <c r="EP240" s="0" t="n">
        <v>0</v>
      </c>
      <c r="EQ240" s="0" t="n">
        <v>0</v>
      </c>
      <c r="ER240" s="0" t="n">
        <v>4</v>
      </c>
      <c r="ES240" s="0" t="n">
        <v>0</v>
      </c>
      <c r="ET240" s="0" t="n">
        <v>0</v>
      </c>
      <c r="EU240" s="0" t="n">
        <v>4</v>
      </c>
      <c r="EV240" s="0" t="n">
        <v>9</v>
      </c>
      <c r="EW240" s="0" t="n">
        <v>6</v>
      </c>
      <c r="EX240" s="0" t="n">
        <v>8</v>
      </c>
      <c r="EY240" s="0" t="n">
        <v>2</v>
      </c>
      <c r="EZ240" s="0" t="n">
        <v>2</v>
      </c>
      <c r="FA240" s="0" t="n">
        <v>1</v>
      </c>
      <c r="FB240" s="0" t="n">
        <v>0</v>
      </c>
      <c r="FC240" s="0" t="n">
        <v>0</v>
      </c>
      <c r="FD240" s="0" t="n">
        <v>5</v>
      </c>
      <c r="FE240" s="0" t="n">
        <v>0</v>
      </c>
      <c r="FF240" s="0" t="n">
        <v>1</v>
      </c>
      <c r="FG240" s="0" t="n">
        <v>5</v>
      </c>
      <c r="FH240" s="0" t="n">
        <v>0</v>
      </c>
      <c r="FI240" s="0" t="n">
        <v>0</v>
      </c>
      <c r="FJ240" s="0" t="n">
        <v>0</v>
      </c>
      <c r="FK240" s="0" t="n">
        <v>1</v>
      </c>
      <c r="FL240" s="0" t="n">
        <v>3</v>
      </c>
      <c r="FM240" s="0" t="n">
        <v>4</v>
      </c>
      <c r="FN240" s="0" t="n">
        <v>1</v>
      </c>
      <c r="FO240" s="0" t="n">
        <v>0</v>
      </c>
      <c r="FP240" s="0" t="n">
        <v>0</v>
      </c>
      <c r="FQ240" s="0" t="n">
        <v>1</v>
      </c>
      <c r="FR240" s="0" t="n">
        <v>1</v>
      </c>
      <c r="FS240" s="0" t="n">
        <v>1</v>
      </c>
      <c r="FT240" s="0" t="n">
        <v>0</v>
      </c>
      <c r="FU240" s="0" t="n">
        <v>0</v>
      </c>
      <c r="FV240" s="0" t="n">
        <v>0</v>
      </c>
      <c r="FW240" s="0" t="n">
        <v>0</v>
      </c>
      <c r="FX240" s="0" t="n">
        <v>0</v>
      </c>
      <c r="FY240" s="0" t="n">
        <v>0</v>
      </c>
      <c r="FZ240" s="0" t="n">
        <v>0</v>
      </c>
      <c r="GA240" s="0" t="n">
        <v>2</v>
      </c>
      <c r="GB240" s="0" t="n">
        <v>0</v>
      </c>
      <c r="GC240" s="0" t="n">
        <v>2</v>
      </c>
      <c r="GD240" s="0" t="n">
        <v>1</v>
      </c>
      <c r="GE240" s="0" t="n">
        <v>1</v>
      </c>
      <c r="GF240" s="0" t="n">
        <v>1</v>
      </c>
      <c r="GG240" s="0" t="n">
        <v>2</v>
      </c>
      <c r="GH240" s="0" t="n">
        <v>4</v>
      </c>
      <c r="GI240" s="0" t="n">
        <v>5</v>
      </c>
      <c r="GJ240" s="0" t="n">
        <v>0</v>
      </c>
      <c r="GK240" s="0" t="n">
        <v>4</v>
      </c>
      <c r="GL240" s="0" t="n">
        <v>1</v>
      </c>
      <c r="GM240" s="0" t="n">
        <v>0</v>
      </c>
      <c r="GN240" s="0" t="n">
        <v>0</v>
      </c>
      <c r="GO240" s="0" t="n">
        <v>1</v>
      </c>
      <c r="GP240" s="0" t="n">
        <v>1</v>
      </c>
      <c r="GQ240" s="0" t="n">
        <v>0</v>
      </c>
    </row>
    <row r="241" customFormat="false" ht="12" hidden="false" customHeight="false" outlineLevel="0" collapsed="false">
      <c r="A241" s="0" t="n">
        <v>0</v>
      </c>
      <c r="B241" s="0" t="n">
        <v>5</v>
      </c>
      <c r="C241" s="0" t="n">
        <v>0</v>
      </c>
      <c r="D241" s="0" t="n">
        <v>0</v>
      </c>
      <c r="E241" s="0" t="n">
        <v>3</v>
      </c>
      <c r="F241" s="0" t="n">
        <v>0</v>
      </c>
      <c r="G241" s="0" t="n">
        <v>2</v>
      </c>
      <c r="H241" s="0" t="n">
        <v>0</v>
      </c>
      <c r="I241" s="0" t="n">
        <v>3</v>
      </c>
      <c r="J241" s="0" t="n">
        <v>0</v>
      </c>
      <c r="K241" s="0" t="n">
        <v>1</v>
      </c>
      <c r="L241" s="0" t="n">
        <v>0</v>
      </c>
      <c r="M241" s="0" t="n">
        <v>0</v>
      </c>
      <c r="N241" s="0" t="n">
        <v>1</v>
      </c>
      <c r="O241" s="0" t="n">
        <v>0</v>
      </c>
      <c r="P241" s="0" t="n">
        <v>1</v>
      </c>
      <c r="Q241" s="0" t="n">
        <v>0</v>
      </c>
      <c r="R241" s="0" t="n">
        <v>1</v>
      </c>
      <c r="S241" s="0" t="n">
        <v>0</v>
      </c>
      <c r="T241" s="0" t="n">
        <v>0</v>
      </c>
      <c r="U241" s="0" t="n">
        <v>0</v>
      </c>
      <c r="V241" s="0" t="n">
        <v>0</v>
      </c>
      <c r="W241" s="0" t="n">
        <v>0</v>
      </c>
      <c r="X241" s="0" t="n">
        <v>0</v>
      </c>
      <c r="Y241" s="0" t="n">
        <v>0</v>
      </c>
      <c r="Z241" s="0" t="n">
        <v>0</v>
      </c>
      <c r="AA241" s="0" t="n">
        <v>0</v>
      </c>
      <c r="AB241" s="0" t="n">
        <v>0</v>
      </c>
      <c r="AC241" s="0" t="n">
        <v>1</v>
      </c>
      <c r="AD241" s="0" t="n">
        <v>0</v>
      </c>
      <c r="AE241" s="0" t="n">
        <v>0</v>
      </c>
      <c r="AF241" s="0" t="n">
        <v>0</v>
      </c>
      <c r="AG241" s="0" t="n">
        <v>0</v>
      </c>
      <c r="AH241" s="0" t="n">
        <v>3</v>
      </c>
      <c r="AI241" s="0" t="n">
        <v>0</v>
      </c>
      <c r="AJ241" s="0" t="n">
        <v>1</v>
      </c>
      <c r="AK241" s="0" t="n">
        <v>2</v>
      </c>
      <c r="AL241" s="0" t="n">
        <v>0</v>
      </c>
      <c r="AM241" s="0" t="n">
        <v>7</v>
      </c>
      <c r="AN241" s="0" t="n">
        <v>1</v>
      </c>
      <c r="AO241" s="0" t="n">
        <v>5</v>
      </c>
      <c r="AP241" s="0" t="n">
        <v>1</v>
      </c>
      <c r="AQ241" s="0" t="n">
        <v>1</v>
      </c>
      <c r="AR241" s="0" t="n">
        <v>2</v>
      </c>
      <c r="AS241" s="0" t="n">
        <v>1</v>
      </c>
      <c r="AT241" s="0" t="n">
        <v>0</v>
      </c>
      <c r="AU241" s="0" t="n">
        <v>0</v>
      </c>
      <c r="AV241" s="0" t="n">
        <v>1</v>
      </c>
      <c r="AW241" s="0" t="n">
        <v>4</v>
      </c>
      <c r="AX241" s="0" t="n">
        <v>0</v>
      </c>
      <c r="AY241" s="0" t="n">
        <v>0</v>
      </c>
      <c r="AZ241" s="0" t="n">
        <v>1</v>
      </c>
      <c r="BA241" s="0" t="n">
        <v>5</v>
      </c>
      <c r="BB241" s="0" t="n">
        <v>2</v>
      </c>
      <c r="BC241" s="0" t="n">
        <v>0</v>
      </c>
      <c r="BD241" s="0" t="n">
        <v>1</v>
      </c>
      <c r="BE241" s="0" t="n">
        <v>1</v>
      </c>
      <c r="BF241" s="0" t="n">
        <v>0</v>
      </c>
      <c r="BG241" s="0" t="n">
        <v>0</v>
      </c>
      <c r="BH241" s="0" t="n">
        <v>3</v>
      </c>
      <c r="BI241" s="0" t="n">
        <v>4</v>
      </c>
      <c r="BJ241" s="0" t="n">
        <v>0</v>
      </c>
      <c r="BK241" s="0" t="n">
        <v>2</v>
      </c>
      <c r="BL241" s="0" t="n">
        <v>3</v>
      </c>
      <c r="BM241" s="0" t="n">
        <v>4</v>
      </c>
      <c r="BN241" s="0" t="n">
        <v>2</v>
      </c>
      <c r="BO241" s="0" t="n">
        <v>1</v>
      </c>
      <c r="BP241" s="0" t="n">
        <v>1</v>
      </c>
      <c r="BQ241" s="0" t="n">
        <v>1</v>
      </c>
      <c r="BR241" s="0" t="n">
        <v>3</v>
      </c>
      <c r="BS241" s="0" t="n">
        <v>4</v>
      </c>
      <c r="BT241" s="0" t="n">
        <v>0</v>
      </c>
      <c r="BU241" s="0" t="n">
        <v>0</v>
      </c>
      <c r="BV241" s="0" t="n">
        <v>1</v>
      </c>
      <c r="BW241" s="0" t="n">
        <v>1</v>
      </c>
      <c r="BX241" s="0" t="n">
        <v>0</v>
      </c>
      <c r="BY241" s="0" t="n">
        <v>2</v>
      </c>
      <c r="BZ241" s="0" t="n">
        <v>1</v>
      </c>
      <c r="CA241" s="0" t="n">
        <v>2</v>
      </c>
      <c r="CB241" s="0" t="n">
        <v>1</v>
      </c>
      <c r="CC241" s="0" t="n">
        <v>1</v>
      </c>
      <c r="CD241" s="0" t="n">
        <v>1</v>
      </c>
      <c r="CE241" s="0" t="n">
        <v>1</v>
      </c>
      <c r="CF241" s="0" t="n">
        <v>0</v>
      </c>
      <c r="CG241" s="0" t="n">
        <v>0</v>
      </c>
      <c r="CH241" s="0" t="n">
        <v>1</v>
      </c>
      <c r="CI241" s="0" t="n">
        <v>0</v>
      </c>
      <c r="CJ241" s="0" t="n">
        <v>2</v>
      </c>
      <c r="CK241" s="0" t="n">
        <v>1</v>
      </c>
      <c r="CL241" s="0" t="n">
        <v>0</v>
      </c>
      <c r="CM241" s="0" t="n">
        <v>0</v>
      </c>
      <c r="CN241" s="0" t="n">
        <v>3</v>
      </c>
      <c r="CO241" s="0" t="n">
        <v>2</v>
      </c>
      <c r="CP241" s="0" t="n">
        <v>1</v>
      </c>
      <c r="CQ241" s="0" t="n">
        <v>1</v>
      </c>
      <c r="CR241" s="0" t="n">
        <v>1</v>
      </c>
      <c r="CS241" s="0" t="n">
        <v>2</v>
      </c>
      <c r="CT241" s="0" t="n">
        <v>0</v>
      </c>
      <c r="CU241" s="0" t="n">
        <v>1</v>
      </c>
      <c r="CV241" s="0" t="n">
        <v>1</v>
      </c>
      <c r="CW241" s="0" t="n">
        <v>1</v>
      </c>
      <c r="CX241" s="0" t="n">
        <v>0</v>
      </c>
      <c r="CY241" s="0" t="n">
        <v>6</v>
      </c>
      <c r="CZ241" s="0" t="n">
        <v>0</v>
      </c>
      <c r="DA241" s="0" t="n">
        <v>3</v>
      </c>
      <c r="DB241" s="0" t="n">
        <v>0</v>
      </c>
      <c r="DC241" s="0" t="n">
        <v>0</v>
      </c>
      <c r="DD241" s="0" t="n">
        <v>0</v>
      </c>
      <c r="DE241" s="0" t="n">
        <v>1</v>
      </c>
      <c r="DF241" s="0" t="n">
        <v>1</v>
      </c>
      <c r="DG241" s="0" t="n">
        <v>1</v>
      </c>
      <c r="DH241" s="0" t="n">
        <v>0</v>
      </c>
      <c r="DI241" s="0" t="n">
        <v>0</v>
      </c>
      <c r="DJ241" s="0" t="n">
        <v>0</v>
      </c>
      <c r="DK241" s="0" t="n">
        <v>0</v>
      </c>
      <c r="DL241" s="0" t="n">
        <v>0</v>
      </c>
      <c r="DM241" s="0" t="n">
        <v>1</v>
      </c>
      <c r="DN241" s="0" t="n">
        <v>0</v>
      </c>
      <c r="DO241" s="0" t="n">
        <v>0</v>
      </c>
      <c r="DP241" s="0" t="n">
        <v>4</v>
      </c>
      <c r="DQ241" s="0" t="n">
        <v>0</v>
      </c>
      <c r="DR241" s="0" t="n">
        <v>0</v>
      </c>
      <c r="DS241" s="0" t="n">
        <v>0</v>
      </c>
      <c r="DT241" s="0" t="n">
        <v>1</v>
      </c>
      <c r="DU241" s="0" t="n">
        <v>0</v>
      </c>
      <c r="DV241" s="0" t="n">
        <v>2</v>
      </c>
      <c r="DW241" s="0" t="n">
        <v>1</v>
      </c>
      <c r="DX241" s="0" t="n">
        <v>0</v>
      </c>
      <c r="DY241" s="0" t="n">
        <v>0</v>
      </c>
      <c r="DZ241" s="0" t="n">
        <v>0</v>
      </c>
      <c r="EA241" s="0" t="n">
        <v>1</v>
      </c>
      <c r="EB241" s="0" t="n">
        <v>1</v>
      </c>
      <c r="EC241" s="0" t="n">
        <v>0</v>
      </c>
      <c r="ED241" s="0" t="n">
        <v>0</v>
      </c>
      <c r="EE241" s="0" t="n">
        <v>0</v>
      </c>
      <c r="EF241" s="0" t="n">
        <v>1</v>
      </c>
      <c r="EG241" s="0" t="n">
        <v>0</v>
      </c>
      <c r="EH241" s="0" t="n">
        <v>0</v>
      </c>
      <c r="EI241" s="0" t="n">
        <v>1</v>
      </c>
      <c r="EJ241" s="0" t="n">
        <v>0</v>
      </c>
      <c r="EK241" s="0" t="n">
        <v>1</v>
      </c>
      <c r="EL241" s="0" t="n">
        <v>0</v>
      </c>
      <c r="EM241" s="0" t="n">
        <v>0</v>
      </c>
      <c r="EN241" s="0" t="n">
        <v>0</v>
      </c>
      <c r="EO241" s="0" t="n">
        <v>0</v>
      </c>
      <c r="EP241" s="0" t="n">
        <v>0</v>
      </c>
      <c r="EQ241" s="0" t="n">
        <v>0</v>
      </c>
      <c r="ER241" s="0" t="n">
        <v>0</v>
      </c>
      <c r="ES241" s="0" t="n">
        <v>0</v>
      </c>
      <c r="ET241" s="0" t="n">
        <v>0</v>
      </c>
      <c r="EU241" s="0" t="n">
        <v>0</v>
      </c>
      <c r="EV241" s="0" t="n">
        <v>0</v>
      </c>
      <c r="EW241" s="0" t="n">
        <v>1</v>
      </c>
      <c r="EX241" s="0" t="n">
        <v>2</v>
      </c>
      <c r="EY241" s="0" t="n">
        <v>1</v>
      </c>
      <c r="EZ241" s="0" t="n">
        <v>2</v>
      </c>
      <c r="FA241" s="0" t="n">
        <v>1</v>
      </c>
      <c r="FB241" s="0" t="n">
        <v>3</v>
      </c>
      <c r="FC241" s="0" t="n">
        <v>1</v>
      </c>
      <c r="FD241" s="0" t="n">
        <v>4</v>
      </c>
      <c r="FE241" s="0" t="n">
        <v>0</v>
      </c>
      <c r="FF241" s="0" t="n">
        <v>0</v>
      </c>
      <c r="FG241" s="0" t="n">
        <v>0</v>
      </c>
      <c r="FH241" s="0" t="n">
        <v>1</v>
      </c>
      <c r="FI241" s="0" t="n">
        <v>2</v>
      </c>
      <c r="FJ241" s="0" t="n">
        <v>0</v>
      </c>
      <c r="FK241" s="0" t="n">
        <v>0</v>
      </c>
      <c r="FL241" s="0" t="n">
        <v>0</v>
      </c>
      <c r="FM241" s="0" t="n">
        <v>3</v>
      </c>
      <c r="FN241" s="0" t="n">
        <v>0</v>
      </c>
      <c r="FO241" s="0" t="n">
        <v>1</v>
      </c>
      <c r="FP241" s="0" t="n">
        <v>0</v>
      </c>
      <c r="FQ241" s="0" t="n">
        <v>9</v>
      </c>
      <c r="FR241" s="0" t="n">
        <v>5</v>
      </c>
      <c r="FS241" s="0" t="n">
        <v>2</v>
      </c>
      <c r="FT241" s="0" t="n">
        <v>1</v>
      </c>
      <c r="FU241" s="0" t="n">
        <v>1</v>
      </c>
      <c r="FV241" s="0" t="n">
        <v>1</v>
      </c>
      <c r="FW241" s="0" t="n">
        <v>4</v>
      </c>
      <c r="FX241" s="0" t="n">
        <v>1</v>
      </c>
      <c r="FY241" s="0" t="n">
        <v>1</v>
      </c>
      <c r="FZ241" s="0" t="n">
        <v>0</v>
      </c>
      <c r="GA241" s="0" t="n">
        <v>2</v>
      </c>
      <c r="GB241" s="0" t="n">
        <v>3</v>
      </c>
      <c r="GC241" s="0" t="n">
        <v>5</v>
      </c>
      <c r="GD241" s="0" t="n">
        <v>1</v>
      </c>
      <c r="GE241" s="0" t="n">
        <v>1</v>
      </c>
      <c r="GF241" s="0" t="n">
        <v>3</v>
      </c>
      <c r="GG241" s="0" t="n">
        <v>0</v>
      </c>
      <c r="GH241" s="0" t="n">
        <v>1</v>
      </c>
      <c r="GI241" s="0" t="n">
        <v>5</v>
      </c>
      <c r="GJ241" s="0" t="n">
        <v>1</v>
      </c>
      <c r="GK241" s="0" t="n">
        <v>0</v>
      </c>
      <c r="GL241" s="0" t="n">
        <v>7</v>
      </c>
      <c r="GM241" s="0" t="n">
        <v>0</v>
      </c>
      <c r="GN241" s="0" t="n">
        <v>2</v>
      </c>
      <c r="GO241" s="0" t="n">
        <v>1</v>
      </c>
      <c r="GP241" s="0" t="n">
        <v>1</v>
      </c>
      <c r="GQ241" s="0" t="n">
        <v>0</v>
      </c>
    </row>
    <row r="242" customFormat="false" ht="12" hidden="false" customHeight="false" outlineLevel="0" collapsed="false">
      <c r="A242" s="0" t="n">
        <v>9</v>
      </c>
      <c r="B242" s="0" t="n">
        <v>9</v>
      </c>
      <c r="C242" s="0" t="n">
        <v>6</v>
      </c>
      <c r="D242" s="0" t="n">
        <v>7</v>
      </c>
      <c r="E242" s="0" t="n">
        <v>0</v>
      </c>
      <c r="F242" s="0" t="n">
        <v>1</v>
      </c>
      <c r="G242" s="0" t="n">
        <v>1</v>
      </c>
      <c r="H242" s="0" t="n">
        <v>1</v>
      </c>
      <c r="I242" s="0" t="n">
        <v>1</v>
      </c>
      <c r="J242" s="0" t="n">
        <v>4</v>
      </c>
      <c r="K242" s="0" t="n">
        <v>3</v>
      </c>
      <c r="L242" s="0" t="n">
        <v>3</v>
      </c>
      <c r="M242" s="0" t="n">
        <v>5</v>
      </c>
      <c r="N242" s="0" t="n">
        <v>1</v>
      </c>
      <c r="O242" s="0" t="n">
        <v>0</v>
      </c>
      <c r="P242" s="0" t="n">
        <v>2</v>
      </c>
      <c r="Q242" s="0" t="n">
        <v>7</v>
      </c>
      <c r="R242" s="0" t="n">
        <v>6</v>
      </c>
      <c r="S242" s="0" t="n">
        <v>4</v>
      </c>
      <c r="T242" s="0" t="n">
        <v>0</v>
      </c>
      <c r="U242" s="0" t="n">
        <v>2</v>
      </c>
      <c r="V242" s="0" t="n">
        <v>7</v>
      </c>
      <c r="W242" s="0" t="n">
        <v>1</v>
      </c>
      <c r="X242" s="0" t="n">
        <v>0</v>
      </c>
      <c r="Y242" s="0" t="n">
        <v>0</v>
      </c>
      <c r="Z242" s="0" t="n">
        <v>4</v>
      </c>
      <c r="AA242" s="0" t="n">
        <v>0</v>
      </c>
      <c r="AB242" s="0" t="n">
        <v>0</v>
      </c>
      <c r="AC242" s="0" t="n">
        <v>0</v>
      </c>
      <c r="AD242" s="0" t="n">
        <v>5</v>
      </c>
      <c r="AE242" s="0" t="n">
        <v>0</v>
      </c>
      <c r="AF242" s="0" t="n">
        <v>2</v>
      </c>
      <c r="AG242" s="0" t="n">
        <v>5</v>
      </c>
      <c r="AH242" s="0" t="n">
        <v>1</v>
      </c>
      <c r="AI242" s="0" t="n">
        <v>4</v>
      </c>
      <c r="AJ242" s="0" t="n">
        <v>4</v>
      </c>
      <c r="AK242" s="0" t="n">
        <v>4</v>
      </c>
      <c r="AL242" s="0" t="n">
        <v>4</v>
      </c>
      <c r="AM242" s="0" t="n">
        <v>7</v>
      </c>
      <c r="AN242" s="0" t="n">
        <v>8</v>
      </c>
      <c r="AO242" s="0" t="n">
        <v>9</v>
      </c>
      <c r="AP242" s="0" t="n">
        <v>5</v>
      </c>
      <c r="AQ242" s="0" t="n">
        <v>2</v>
      </c>
      <c r="AR242" s="0" t="n">
        <v>3</v>
      </c>
      <c r="AS242" s="0" t="n">
        <v>1</v>
      </c>
      <c r="AT242" s="0" t="n">
        <v>2</v>
      </c>
      <c r="AU242" s="0" t="n">
        <v>1</v>
      </c>
      <c r="AV242" s="0" t="n">
        <v>2</v>
      </c>
      <c r="AW242" s="0" t="n">
        <v>3</v>
      </c>
      <c r="AX242" s="0" t="n">
        <v>0</v>
      </c>
      <c r="AY242" s="0" t="n">
        <v>1</v>
      </c>
      <c r="AZ242" s="0" t="n">
        <v>3</v>
      </c>
      <c r="BA242" s="0" t="n">
        <v>0</v>
      </c>
      <c r="BB242" s="0" t="n">
        <v>2</v>
      </c>
      <c r="BC242" s="0" t="n">
        <v>0</v>
      </c>
      <c r="BD242" s="0" t="n">
        <v>1</v>
      </c>
      <c r="BE242" s="0" t="n">
        <v>1</v>
      </c>
      <c r="BF242" s="0" t="n">
        <v>2</v>
      </c>
      <c r="BG242" s="0" t="n">
        <v>0</v>
      </c>
      <c r="BH242" s="0" t="n">
        <v>3</v>
      </c>
      <c r="BI242" s="0" t="n">
        <v>2</v>
      </c>
      <c r="BJ242" s="0" t="n">
        <v>0</v>
      </c>
      <c r="BK242" s="0" t="n">
        <v>1</v>
      </c>
      <c r="BL242" s="0" t="n">
        <v>1</v>
      </c>
      <c r="BM242" s="0" t="n">
        <v>5</v>
      </c>
      <c r="BN242" s="0" t="n">
        <v>2</v>
      </c>
      <c r="BO242" s="0" t="n">
        <v>0</v>
      </c>
      <c r="BP242" s="0" t="n">
        <v>3</v>
      </c>
      <c r="BQ242" s="0" t="n">
        <v>3</v>
      </c>
      <c r="BR242" s="0" t="n">
        <v>3</v>
      </c>
      <c r="BS242" s="0" t="n">
        <v>3</v>
      </c>
      <c r="BT242" s="0" t="n">
        <v>1</v>
      </c>
      <c r="BU242" s="0" t="n">
        <v>2</v>
      </c>
      <c r="BV242" s="0" t="n">
        <v>2</v>
      </c>
      <c r="BW242" s="0" t="n">
        <v>5</v>
      </c>
      <c r="BX242" s="0" t="n">
        <v>3</v>
      </c>
      <c r="BY242" s="0" t="n">
        <v>2</v>
      </c>
      <c r="BZ242" s="0" t="n">
        <v>1</v>
      </c>
      <c r="CA242" s="0" t="n">
        <v>1</v>
      </c>
      <c r="CB242" s="0" t="n">
        <v>3</v>
      </c>
      <c r="CC242" s="0" t="n">
        <v>2</v>
      </c>
      <c r="CD242" s="0" t="n">
        <v>4</v>
      </c>
      <c r="CE242" s="0" t="n">
        <v>7</v>
      </c>
      <c r="CF242" s="0" t="n">
        <v>2</v>
      </c>
      <c r="CG242" s="0" t="n">
        <v>0</v>
      </c>
      <c r="CH242" s="0" t="n">
        <v>7</v>
      </c>
      <c r="CI242" s="0" t="n">
        <v>1</v>
      </c>
      <c r="CJ242" s="0" t="n">
        <v>2</v>
      </c>
      <c r="CK242" s="0" t="n">
        <v>3</v>
      </c>
      <c r="CL242" s="0" t="n">
        <v>2</v>
      </c>
      <c r="CM242" s="0" t="n">
        <v>3</v>
      </c>
      <c r="CN242" s="0" t="n">
        <v>1</v>
      </c>
      <c r="CO242" s="0" t="n">
        <v>2</v>
      </c>
      <c r="CP242" s="0" t="n">
        <v>8</v>
      </c>
      <c r="CQ242" s="0" t="n">
        <v>8</v>
      </c>
      <c r="CR242" s="0" t="n">
        <v>5</v>
      </c>
      <c r="CS242" s="0" t="n">
        <v>4</v>
      </c>
      <c r="CT242" s="0" t="n">
        <v>1</v>
      </c>
      <c r="CU242" s="0" t="n">
        <v>3</v>
      </c>
      <c r="CV242" s="0" t="n">
        <v>0</v>
      </c>
      <c r="CW242" s="0" t="n">
        <v>3</v>
      </c>
      <c r="CX242" s="0" t="n">
        <v>5</v>
      </c>
      <c r="CY242" s="0" t="n">
        <v>7</v>
      </c>
      <c r="CZ242" s="0" t="n">
        <v>1</v>
      </c>
      <c r="DA242" s="0" t="n">
        <v>2</v>
      </c>
      <c r="DB242" s="0" t="n">
        <v>1</v>
      </c>
      <c r="DC242" s="0" t="n">
        <v>0</v>
      </c>
      <c r="DD242" s="0" t="n">
        <v>0</v>
      </c>
      <c r="DE242" s="0" t="n">
        <v>1</v>
      </c>
      <c r="DF242" s="0" t="n">
        <v>7</v>
      </c>
      <c r="DG242" s="0" t="n">
        <v>5</v>
      </c>
      <c r="DH242" s="0" t="n">
        <v>4</v>
      </c>
      <c r="DI242" s="0" t="n">
        <v>2</v>
      </c>
      <c r="DJ242" s="0" t="n">
        <v>7</v>
      </c>
      <c r="DK242" s="0" t="n">
        <v>1</v>
      </c>
      <c r="DL242" s="0" t="n">
        <v>7</v>
      </c>
      <c r="DM242" s="0" t="n">
        <v>1</v>
      </c>
      <c r="DN242" s="0" t="n">
        <v>0</v>
      </c>
      <c r="DO242" s="0" t="n">
        <v>2</v>
      </c>
      <c r="DP242" s="0" t="n">
        <v>7</v>
      </c>
      <c r="DQ242" s="0" t="n">
        <v>0</v>
      </c>
      <c r="DR242" s="0" t="n">
        <v>0</v>
      </c>
      <c r="DS242" s="0" t="n">
        <v>5</v>
      </c>
      <c r="DT242" s="0" t="n">
        <v>2</v>
      </c>
      <c r="DU242" s="0" t="n">
        <v>0</v>
      </c>
      <c r="DV242" s="0" t="n">
        <v>1</v>
      </c>
      <c r="DW242" s="0" t="n">
        <v>0</v>
      </c>
      <c r="DX242" s="0" t="n">
        <v>9</v>
      </c>
      <c r="DY242" s="0" t="n">
        <v>7</v>
      </c>
      <c r="DZ242" s="0" t="n">
        <v>0</v>
      </c>
      <c r="EA242" s="0" t="n">
        <v>7</v>
      </c>
      <c r="EB242" s="0" t="n">
        <v>0</v>
      </c>
      <c r="EC242" s="0" t="n">
        <v>0</v>
      </c>
      <c r="ED242" s="0" t="n">
        <v>0</v>
      </c>
      <c r="EE242" s="0" t="n">
        <v>0</v>
      </c>
      <c r="EF242" s="0" t="n">
        <v>6</v>
      </c>
      <c r="EG242" s="0" t="n">
        <v>9</v>
      </c>
      <c r="EH242" s="0" t="n">
        <v>0</v>
      </c>
      <c r="EI242" s="0" t="n">
        <v>1</v>
      </c>
      <c r="EJ242" s="0" t="n">
        <v>0</v>
      </c>
      <c r="EK242" s="0" t="n">
        <v>0</v>
      </c>
      <c r="EL242" s="0" t="n">
        <v>6</v>
      </c>
      <c r="EM242" s="0" t="n">
        <v>1</v>
      </c>
      <c r="EN242" s="0" t="n">
        <v>4</v>
      </c>
      <c r="EO242" s="0" t="n">
        <v>2</v>
      </c>
      <c r="EP242" s="0" t="n">
        <v>5</v>
      </c>
      <c r="EQ242" s="0" t="n">
        <v>3</v>
      </c>
      <c r="ER242" s="0" t="n">
        <v>1</v>
      </c>
      <c r="ES242" s="0" t="n">
        <v>5</v>
      </c>
      <c r="ET242" s="0" t="n">
        <v>1</v>
      </c>
      <c r="EU242" s="0" t="n">
        <v>1</v>
      </c>
      <c r="EV242" s="0" t="n">
        <v>6</v>
      </c>
      <c r="EW242" s="0" t="n">
        <v>3</v>
      </c>
      <c r="EX242" s="0" t="n">
        <v>5</v>
      </c>
      <c r="EY242" s="0" t="n">
        <v>1</v>
      </c>
      <c r="EZ242" s="0" t="n">
        <v>4</v>
      </c>
      <c r="FA242" s="0" t="n">
        <v>2</v>
      </c>
      <c r="FB242" s="0" t="n">
        <v>3</v>
      </c>
      <c r="FC242" s="0" t="n">
        <v>5</v>
      </c>
      <c r="FD242" s="0" t="n">
        <v>3</v>
      </c>
      <c r="FE242" s="0" t="n">
        <v>2</v>
      </c>
      <c r="FF242" s="0" t="n">
        <v>0</v>
      </c>
      <c r="FG242" s="0" t="n">
        <v>5</v>
      </c>
      <c r="FH242" s="0" t="n">
        <v>3</v>
      </c>
      <c r="FI242" s="0" t="n">
        <v>1</v>
      </c>
      <c r="FJ242" s="0" t="n">
        <v>0</v>
      </c>
      <c r="FK242" s="0" t="n">
        <v>6</v>
      </c>
      <c r="FL242" s="0" t="n">
        <v>3</v>
      </c>
      <c r="FM242" s="0" t="n">
        <v>4</v>
      </c>
      <c r="FN242" s="0" t="n">
        <v>5</v>
      </c>
      <c r="FO242" s="0" t="n">
        <v>2</v>
      </c>
      <c r="FP242" s="0" t="n">
        <v>1</v>
      </c>
      <c r="FQ242" s="0" t="n">
        <v>2</v>
      </c>
      <c r="FR242" s="0" t="n">
        <v>1</v>
      </c>
      <c r="FS242" s="0" t="n">
        <v>2</v>
      </c>
      <c r="FT242" s="0" t="n">
        <v>0</v>
      </c>
      <c r="FU242" s="0" t="n">
        <v>4</v>
      </c>
      <c r="FV242" s="0" t="n">
        <v>7</v>
      </c>
      <c r="FW242" s="0" t="n">
        <v>8</v>
      </c>
      <c r="FX242" s="0" t="n">
        <v>3</v>
      </c>
      <c r="FY242" s="0" t="n">
        <v>4</v>
      </c>
      <c r="FZ242" s="0" t="n">
        <v>2</v>
      </c>
      <c r="GA242" s="0" t="n">
        <v>3</v>
      </c>
      <c r="GB242" s="0" t="n">
        <v>2</v>
      </c>
      <c r="GC242" s="0" t="n">
        <v>6</v>
      </c>
      <c r="GD242" s="0" t="n">
        <v>1</v>
      </c>
      <c r="GE242" s="0" t="n">
        <v>4</v>
      </c>
      <c r="GF242" s="0" t="n">
        <v>4</v>
      </c>
      <c r="GG242" s="0" t="n">
        <v>6</v>
      </c>
      <c r="GH242" s="0" t="n">
        <v>3</v>
      </c>
      <c r="GI242" s="0" t="n">
        <v>5</v>
      </c>
      <c r="GJ242" s="0" t="n">
        <v>1</v>
      </c>
      <c r="GK242" s="0" t="n">
        <v>2</v>
      </c>
      <c r="GL242" s="0" t="n">
        <v>3</v>
      </c>
      <c r="GM242" s="0" t="n">
        <v>2</v>
      </c>
      <c r="GN242" s="0" t="n">
        <v>0</v>
      </c>
      <c r="GO242" s="0" t="n">
        <v>3</v>
      </c>
      <c r="GP242" s="0" t="n">
        <v>4</v>
      </c>
      <c r="GQ242" s="0" t="n">
        <v>1</v>
      </c>
    </row>
    <row r="243" customFormat="false" ht="12" hidden="false" customHeight="false" outlineLevel="0" collapsed="false">
      <c r="A243" s="0" t="n">
        <v>5</v>
      </c>
      <c r="B243" s="0" t="n">
        <v>0</v>
      </c>
      <c r="C243" s="0" t="n">
        <v>0</v>
      </c>
      <c r="D243" s="0" t="n">
        <v>0</v>
      </c>
      <c r="E243" s="0" t="n">
        <v>0</v>
      </c>
      <c r="F243" s="0" t="n">
        <v>1</v>
      </c>
      <c r="G243" s="0" t="n">
        <v>0</v>
      </c>
      <c r="H243" s="0" t="n">
        <v>0</v>
      </c>
      <c r="I243" s="0" t="n">
        <v>6</v>
      </c>
      <c r="J243" s="0" t="n">
        <v>0</v>
      </c>
      <c r="K243" s="0" t="n">
        <v>5</v>
      </c>
      <c r="L243" s="0" t="n">
        <v>0</v>
      </c>
      <c r="M243" s="0" t="n">
        <v>0</v>
      </c>
      <c r="N243" s="0" t="n">
        <v>2</v>
      </c>
      <c r="O243" s="0" t="n">
        <v>0</v>
      </c>
      <c r="P243" s="0" t="n">
        <v>0</v>
      </c>
      <c r="Q243" s="0" t="n">
        <v>0</v>
      </c>
      <c r="R243" s="0" t="n">
        <v>0</v>
      </c>
      <c r="S243" s="0" t="n">
        <v>0</v>
      </c>
      <c r="T243" s="0" t="n">
        <v>0</v>
      </c>
      <c r="U243" s="0" t="n">
        <v>0</v>
      </c>
      <c r="V243" s="0" t="n">
        <v>0</v>
      </c>
      <c r="W243" s="0" t="n">
        <v>1</v>
      </c>
      <c r="X243" s="0" t="n">
        <v>0</v>
      </c>
      <c r="Y243" s="0" t="n">
        <v>0</v>
      </c>
      <c r="Z243" s="0" t="n">
        <v>1</v>
      </c>
      <c r="AA243" s="0" t="n">
        <v>0</v>
      </c>
      <c r="AB243" s="0" t="n">
        <v>0</v>
      </c>
      <c r="AC243" s="0" t="n">
        <v>0</v>
      </c>
      <c r="AD243" s="0" t="n">
        <v>0</v>
      </c>
      <c r="AE243" s="0" t="n">
        <v>0</v>
      </c>
      <c r="AF243" s="0" t="n">
        <v>0</v>
      </c>
      <c r="AG243" s="0" t="n">
        <v>0</v>
      </c>
      <c r="AH243" s="0" t="n">
        <v>7</v>
      </c>
      <c r="AI243" s="0" t="n">
        <v>0</v>
      </c>
      <c r="AJ243" s="0" t="n">
        <v>1</v>
      </c>
      <c r="AK243" s="0" t="n">
        <v>0</v>
      </c>
      <c r="AL243" s="0" t="n">
        <v>2</v>
      </c>
      <c r="AM243" s="0" t="n">
        <v>1</v>
      </c>
      <c r="AN243" s="0" t="n">
        <v>2</v>
      </c>
      <c r="AO243" s="0" t="n">
        <v>3</v>
      </c>
      <c r="AP243" s="0" t="n">
        <v>1</v>
      </c>
      <c r="AQ243" s="0" t="n">
        <v>1</v>
      </c>
      <c r="AR243" s="0" t="n">
        <v>2</v>
      </c>
      <c r="AS243" s="0" t="n">
        <v>1</v>
      </c>
      <c r="AT243" s="0" t="n">
        <v>0</v>
      </c>
      <c r="AU243" s="0" t="n">
        <v>1</v>
      </c>
      <c r="AV243" s="0" t="n">
        <v>1</v>
      </c>
      <c r="AW243" s="0" t="n">
        <v>1</v>
      </c>
      <c r="AX243" s="0" t="n">
        <v>2</v>
      </c>
      <c r="AY243" s="0" t="n">
        <v>1</v>
      </c>
      <c r="AZ243" s="0" t="n">
        <v>1</v>
      </c>
      <c r="BA243" s="0" t="n">
        <v>1</v>
      </c>
      <c r="BB243" s="0" t="n">
        <v>1</v>
      </c>
      <c r="BC243" s="0" t="n">
        <v>0</v>
      </c>
      <c r="BD243" s="0" t="n">
        <v>1</v>
      </c>
      <c r="BE243" s="0" t="n">
        <v>3</v>
      </c>
      <c r="BF243" s="0" t="n">
        <v>1</v>
      </c>
      <c r="BG243" s="0" t="n">
        <v>5</v>
      </c>
      <c r="BH243" s="0" t="n">
        <v>1</v>
      </c>
      <c r="BI243" s="0" t="n">
        <v>1</v>
      </c>
      <c r="BJ243" s="0" t="n">
        <v>0</v>
      </c>
      <c r="BK243" s="0" t="n">
        <v>1</v>
      </c>
      <c r="BL243" s="0" t="n">
        <v>0</v>
      </c>
      <c r="BM243" s="0" t="n">
        <v>0</v>
      </c>
      <c r="BN243" s="0" t="n">
        <v>1</v>
      </c>
      <c r="BO243" s="0" t="n">
        <v>1</v>
      </c>
      <c r="BP243" s="0" t="n">
        <v>1</v>
      </c>
      <c r="BQ243" s="0" t="n">
        <v>1</v>
      </c>
      <c r="BR243" s="0" t="n">
        <v>3</v>
      </c>
      <c r="BS243" s="0" t="n">
        <v>3</v>
      </c>
      <c r="BT243" s="0" t="n">
        <v>2</v>
      </c>
      <c r="BU243" s="0" t="n">
        <v>1</v>
      </c>
      <c r="BV243" s="0" t="n">
        <v>3</v>
      </c>
      <c r="BW243" s="0" t="n">
        <v>1</v>
      </c>
      <c r="BX243" s="0" t="n">
        <v>1</v>
      </c>
      <c r="BY243" s="0" t="n">
        <v>6</v>
      </c>
      <c r="BZ243" s="0" t="n">
        <v>1</v>
      </c>
      <c r="CA243" s="0" t="n">
        <v>1</v>
      </c>
      <c r="CB243" s="0" t="n">
        <v>1</v>
      </c>
      <c r="CC243" s="0" t="n">
        <v>0</v>
      </c>
      <c r="CD243" s="0" t="n">
        <v>1</v>
      </c>
      <c r="CE243" s="0" t="n">
        <v>1</v>
      </c>
      <c r="CF243" s="0" t="n">
        <v>1</v>
      </c>
      <c r="CG243" s="0" t="n">
        <v>0</v>
      </c>
      <c r="CH243" s="0" t="n">
        <v>1</v>
      </c>
      <c r="CI243" s="0" t="n">
        <v>0</v>
      </c>
      <c r="CJ243" s="0" t="n">
        <v>0</v>
      </c>
      <c r="CK243" s="0" t="n">
        <v>1</v>
      </c>
      <c r="CL243" s="0" t="n">
        <v>0</v>
      </c>
      <c r="CM243" s="0" t="n">
        <v>1</v>
      </c>
      <c r="CN243" s="0" t="n">
        <v>0</v>
      </c>
      <c r="CO243" s="0" t="n">
        <v>2</v>
      </c>
      <c r="CP243" s="0" t="n">
        <v>2</v>
      </c>
      <c r="CQ243" s="0" t="n">
        <v>1</v>
      </c>
      <c r="CR243" s="0" t="n">
        <v>2</v>
      </c>
      <c r="CS243" s="0" t="n">
        <v>0</v>
      </c>
      <c r="CT243" s="0" t="n">
        <v>0</v>
      </c>
      <c r="CU243" s="0" t="n">
        <v>2</v>
      </c>
      <c r="CV243" s="0" t="n">
        <v>1</v>
      </c>
      <c r="CW243" s="0" t="n">
        <v>1</v>
      </c>
      <c r="CX243" s="0" t="n">
        <v>2</v>
      </c>
      <c r="CY243" s="0" t="n">
        <v>2</v>
      </c>
      <c r="CZ243" s="0" t="n">
        <v>0</v>
      </c>
      <c r="DA243" s="0" t="n">
        <v>1</v>
      </c>
      <c r="DB243" s="0" t="n">
        <v>2</v>
      </c>
      <c r="DC243" s="0" t="n">
        <v>0</v>
      </c>
      <c r="DD243" s="0" t="n">
        <v>1</v>
      </c>
      <c r="DE243" s="0" t="n">
        <v>1</v>
      </c>
      <c r="DF243" s="0" t="n">
        <v>0</v>
      </c>
      <c r="DG243" s="0" t="n">
        <v>0</v>
      </c>
      <c r="DH243" s="0" t="n">
        <v>0</v>
      </c>
      <c r="DI243" s="0" t="n">
        <v>0</v>
      </c>
      <c r="DJ243" s="0" t="n">
        <v>0</v>
      </c>
      <c r="DK243" s="0" t="n">
        <v>0</v>
      </c>
      <c r="DL243" s="0" t="n">
        <v>0</v>
      </c>
      <c r="DM243" s="0" t="n">
        <v>0</v>
      </c>
      <c r="DN243" s="0" t="n">
        <v>0</v>
      </c>
      <c r="DO243" s="0" t="n">
        <v>1</v>
      </c>
      <c r="DP243" s="0" t="n">
        <v>0</v>
      </c>
      <c r="DQ243" s="0" t="n">
        <v>0</v>
      </c>
      <c r="DR243" s="0" t="n">
        <v>0</v>
      </c>
      <c r="DS243" s="0" t="n">
        <v>0</v>
      </c>
      <c r="DT243" s="0" t="n">
        <v>0</v>
      </c>
      <c r="DU243" s="0" t="n">
        <v>0</v>
      </c>
      <c r="DV243" s="0" t="n">
        <v>1</v>
      </c>
      <c r="DW243" s="0" t="n">
        <v>0</v>
      </c>
      <c r="DX243" s="0" t="n">
        <v>0</v>
      </c>
      <c r="DY243" s="0" t="n">
        <v>0</v>
      </c>
      <c r="DZ243" s="0" t="n">
        <v>0</v>
      </c>
      <c r="EA243" s="0" t="n">
        <v>0</v>
      </c>
      <c r="EB243" s="0" t="n">
        <v>0</v>
      </c>
      <c r="EC243" s="0" t="n">
        <v>0</v>
      </c>
      <c r="ED243" s="0" t="n">
        <v>0</v>
      </c>
      <c r="EE243" s="0" t="n">
        <v>0</v>
      </c>
      <c r="EF243" s="0" t="n">
        <v>0</v>
      </c>
      <c r="EG243" s="0" t="n">
        <v>0</v>
      </c>
      <c r="EH243" s="0" t="n">
        <v>5</v>
      </c>
      <c r="EI243" s="0" t="n">
        <v>0</v>
      </c>
      <c r="EJ243" s="0" t="n">
        <v>0</v>
      </c>
      <c r="EK243" s="0" t="n">
        <v>1</v>
      </c>
      <c r="EL243" s="0" t="n">
        <v>1</v>
      </c>
      <c r="EM243" s="0" t="n">
        <v>5</v>
      </c>
      <c r="EN243" s="0" t="n">
        <v>0</v>
      </c>
      <c r="EO243" s="0" t="n">
        <v>0</v>
      </c>
      <c r="EP243" s="0" t="n">
        <v>0</v>
      </c>
      <c r="EQ243" s="0" t="n">
        <v>0</v>
      </c>
      <c r="ER243" s="0" t="n">
        <v>0</v>
      </c>
      <c r="ES243" s="0" t="n">
        <v>0</v>
      </c>
      <c r="ET243" s="0" t="n">
        <v>0</v>
      </c>
      <c r="EU243" s="0" t="n">
        <v>0</v>
      </c>
      <c r="EV243" s="0" t="n">
        <v>0</v>
      </c>
      <c r="EW243" s="0" t="n">
        <v>0</v>
      </c>
      <c r="EX243" s="0" t="n">
        <v>1</v>
      </c>
      <c r="EY243" s="0" t="n">
        <v>0</v>
      </c>
      <c r="EZ243" s="0" t="n">
        <v>2</v>
      </c>
      <c r="FA243" s="0" t="n">
        <v>1</v>
      </c>
      <c r="FB243" s="0" t="n">
        <v>1</v>
      </c>
      <c r="FC243" s="0" t="n">
        <v>1</v>
      </c>
      <c r="FD243" s="0" t="n">
        <v>3</v>
      </c>
      <c r="FE243" s="0" t="n">
        <v>0</v>
      </c>
      <c r="FF243" s="0" t="n">
        <v>0</v>
      </c>
      <c r="FG243" s="0" t="n">
        <v>5</v>
      </c>
      <c r="FH243" s="0" t="n">
        <v>2</v>
      </c>
      <c r="FI243" s="0" t="n">
        <v>1</v>
      </c>
      <c r="FJ243" s="0" t="n">
        <v>0</v>
      </c>
      <c r="FK243" s="0" t="n">
        <v>3</v>
      </c>
      <c r="FL243" s="0" t="n">
        <v>4</v>
      </c>
      <c r="FM243" s="0" t="n">
        <v>0</v>
      </c>
      <c r="FN243" s="0" t="n">
        <v>1</v>
      </c>
      <c r="FO243" s="0" t="n">
        <v>1</v>
      </c>
      <c r="FP243" s="0" t="n">
        <v>0</v>
      </c>
      <c r="FQ243" s="0" t="n">
        <v>1</v>
      </c>
      <c r="FR243" s="0" t="n">
        <v>1</v>
      </c>
      <c r="FS243" s="0" t="n">
        <v>2</v>
      </c>
      <c r="FT243" s="0" t="n">
        <v>1</v>
      </c>
      <c r="FU243" s="0" t="n">
        <v>1</v>
      </c>
      <c r="FV243" s="0" t="n">
        <v>1</v>
      </c>
      <c r="FW243" s="0" t="n">
        <v>1</v>
      </c>
      <c r="FX243" s="0" t="n">
        <v>2</v>
      </c>
      <c r="FY243" s="0" t="n">
        <v>0</v>
      </c>
      <c r="FZ243" s="0" t="n">
        <v>1</v>
      </c>
      <c r="GA243" s="0" t="n">
        <v>2</v>
      </c>
      <c r="GB243" s="0" t="n">
        <v>1</v>
      </c>
      <c r="GC243" s="0" t="n">
        <v>1</v>
      </c>
      <c r="GD243" s="0" t="n">
        <v>1</v>
      </c>
      <c r="GE243" s="0" t="n">
        <v>1</v>
      </c>
      <c r="GF243" s="0" t="n">
        <v>3</v>
      </c>
      <c r="GG243" s="0" t="n">
        <v>0</v>
      </c>
      <c r="GH243" s="0" t="n">
        <v>1</v>
      </c>
      <c r="GI243" s="0" t="n">
        <v>0</v>
      </c>
      <c r="GJ243" s="0" t="n">
        <v>1</v>
      </c>
      <c r="GK243" s="0" t="n">
        <v>1</v>
      </c>
      <c r="GL243" s="0" t="n">
        <v>2</v>
      </c>
      <c r="GM243" s="0" t="n">
        <v>2</v>
      </c>
      <c r="GN243" s="0" t="n">
        <v>0</v>
      </c>
      <c r="GO243" s="0" t="n">
        <v>1</v>
      </c>
      <c r="GP243" s="0" t="n">
        <v>0</v>
      </c>
      <c r="GQ243" s="0" t="n">
        <v>5</v>
      </c>
    </row>
    <row r="244" customFormat="false" ht="12" hidden="false" customHeight="false" outlineLevel="0" collapsed="false">
      <c r="A244" s="0" t="n">
        <v>0</v>
      </c>
      <c r="B244" s="0" t="n">
        <v>0</v>
      </c>
      <c r="C244" s="0" t="n">
        <v>0</v>
      </c>
      <c r="D244" s="0" t="n">
        <v>0</v>
      </c>
      <c r="E244" s="0" t="n">
        <v>0</v>
      </c>
      <c r="F244" s="0" t="n">
        <v>0</v>
      </c>
      <c r="G244" s="0" t="n">
        <v>0</v>
      </c>
      <c r="H244" s="0" t="n">
        <v>0</v>
      </c>
      <c r="I244" s="0" t="n">
        <v>0</v>
      </c>
      <c r="J244" s="0" t="n">
        <v>0</v>
      </c>
      <c r="K244" s="0" t="n">
        <v>0</v>
      </c>
      <c r="L244" s="0" t="n">
        <v>0</v>
      </c>
      <c r="M244" s="0" t="n">
        <v>0</v>
      </c>
      <c r="N244" s="0" t="n">
        <v>2</v>
      </c>
      <c r="O244" s="0" t="n">
        <v>0</v>
      </c>
      <c r="P244" s="0" t="n">
        <v>1</v>
      </c>
      <c r="Q244" s="0" t="n">
        <v>0</v>
      </c>
      <c r="R244" s="0" t="n">
        <v>0</v>
      </c>
      <c r="S244" s="0" t="n">
        <v>0</v>
      </c>
      <c r="T244" s="0" t="n">
        <v>0</v>
      </c>
      <c r="U244" s="0" t="n">
        <v>0</v>
      </c>
      <c r="V244" s="0" t="n">
        <v>0</v>
      </c>
      <c r="W244" s="0" t="n">
        <v>0</v>
      </c>
      <c r="X244" s="0" t="n">
        <v>0</v>
      </c>
      <c r="Y244" s="0" t="n">
        <v>0</v>
      </c>
      <c r="Z244" s="0" t="n">
        <v>0</v>
      </c>
      <c r="AA244" s="0" t="n">
        <v>0</v>
      </c>
      <c r="AB244" s="0" t="n">
        <v>0</v>
      </c>
      <c r="AC244" s="0" t="n">
        <v>0</v>
      </c>
      <c r="AD244" s="0" t="n">
        <v>0</v>
      </c>
      <c r="AE244" s="0" t="n">
        <v>0</v>
      </c>
      <c r="AF244" s="0" t="n">
        <v>0</v>
      </c>
      <c r="AG244" s="0" t="n">
        <v>0</v>
      </c>
      <c r="AH244" s="0" t="n">
        <v>1</v>
      </c>
      <c r="AI244" s="0" t="n">
        <v>0</v>
      </c>
      <c r="AJ244" s="0" t="n">
        <v>0</v>
      </c>
      <c r="AK244" s="0" t="n">
        <v>0</v>
      </c>
      <c r="AL244" s="0" t="n">
        <v>0</v>
      </c>
      <c r="AM244" s="0" t="n">
        <v>0</v>
      </c>
      <c r="AN244" s="0" t="n">
        <v>0</v>
      </c>
      <c r="AO244" s="0" t="n">
        <v>0</v>
      </c>
      <c r="AP244" s="0" t="n">
        <v>0</v>
      </c>
      <c r="AQ244" s="0" t="n">
        <v>0</v>
      </c>
      <c r="AR244" s="0" t="n">
        <v>0</v>
      </c>
      <c r="AS244" s="0" t="n">
        <v>0</v>
      </c>
      <c r="AT244" s="0" t="n">
        <v>0</v>
      </c>
      <c r="AU244" s="0" t="n">
        <v>0</v>
      </c>
      <c r="AV244" s="0" t="n">
        <v>0</v>
      </c>
      <c r="AW244" s="0" t="n">
        <v>0</v>
      </c>
      <c r="AX244" s="0" t="n">
        <v>1</v>
      </c>
      <c r="AY244" s="0" t="n">
        <v>0</v>
      </c>
      <c r="AZ244" s="0" t="n">
        <v>0</v>
      </c>
      <c r="BA244" s="0" t="n">
        <v>0</v>
      </c>
      <c r="BB244" s="0" t="n">
        <v>0</v>
      </c>
      <c r="BC244" s="0" t="n">
        <v>0</v>
      </c>
      <c r="BD244" s="0" t="n">
        <v>0</v>
      </c>
      <c r="BE244" s="0" t="n">
        <v>0</v>
      </c>
      <c r="BF244" s="0" t="n">
        <v>0</v>
      </c>
      <c r="BG244" s="0" t="n">
        <v>0</v>
      </c>
      <c r="BH244" s="0" t="n">
        <v>0</v>
      </c>
      <c r="BI244" s="0" t="n">
        <v>0</v>
      </c>
      <c r="BJ244" s="0" t="n">
        <v>0</v>
      </c>
      <c r="BK244" s="0" t="n">
        <v>1</v>
      </c>
      <c r="BL244" s="0" t="n">
        <v>0</v>
      </c>
      <c r="BM244" s="0" t="n">
        <v>0</v>
      </c>
      <c r="BN244" s="0" t="n">
        <v>0</v>
      </c>
      <c r="BO244" s="0" t="n">
        <v>0</v>
      </c>
      <c r="BP244" s="0" t="n">
        <v>0</v>
      </c>
      <c r="BQ244" s="0" t="n">
        <v>0</v>
      </c>
      <c r="BR244" s="0" t="n">
        <v>0</v>
      </c>
      <c r="BS244" s="0" t="n">
        <v>0</v>
      </c>
      <c r="BT244" s="0" t="n">
        <v>1</v>
      </c>
      <c r="BU244" s="0" t="n">
        <v>0</v>
      </c>
      <c r="BV244" s="0" t="n">
        <v>0</v>
      </c>
      <c r="BW244" s="0" t="n">
        <v>0</v>
      </c>
      <c r="BX244" s="0" t="n">
        <v>0</v>
      </c>
      <c r="BY244" s="0" t="n">
        <v>0</v>
      </c>
      <c r="BZ244" s="0" t="n">
        <v>0</v>
      </c>
      <c r="CA244" s="0" t="n">
        <v>0</v>
      </c>
      <c r="CB244" s="0" t="n">
        <v>0</v>
      </c>
      <c r="CC244" s="0" t="n">
        <v>0</v>
      </c>
      <c r="CD244" s="0" t="n">
        <v>0</v>
      </c>
      <c r="CE244" s="0" t="n">
        <v>0</v>
      </c>
      <c r="CF244" s="0" t="n">
        <v>0</v>
      </c>
      <c r="CG244" s="0" t="n">
        <v>1</v>
      </c>
      <c r="CH244" s="0" t="n">
        <v>0</v>
      </c>
      <c r="CI244" s="0" t="n">
        <v>1</v>
      </c>
      <c r="CJ244" s="0" t="n">
        <v>0</v>
      </c>
      <c r="CK244" s="0" t="n">
        <v>6</v>
      </c>
      <c r="CL244" s="0" t="n">
        <v>0</v>
      </c>
      <c r="CM244" s="0" t="n">
        <v>0</v>
      </c>
      <c r="CN244" s="0" t="n">
        <v>0</v>
      </c>
      <c r="CO244" s="0" t="n">
        <v>0</v>
      </c>
      <c r="CP244" s="0" t="n">
        <v>0</v>
      </c>
      <c r="CQ244" s="0" t="n">
        <v>0</v>
      </c>
      <c r="CR244" s="0" t="n">
        <v>0</v>
      </c>
      <c r="CS244" s="0" t="n">
        <v>1</v>
      </c>
      <c r="CT244" s="0" t="n">
        <v>0</v>
      </c>
      <c r="CU244" s="0" t="n">
        <v>0</v>
      </c>
      <c r="CV244" s="0" t="n">
        <v>0</v>
      </c>
      <c r="CW244" s="0" t="n">
        <v>0</v>
      </c>
      <c r="CX244" s="0" t="n">
        <v>0</v>
      </c>
      <c r="CY244" s="0" t="n">
        <v>0</v>
      </c>
      <c r="CZ244" s="0" t="n">
        <v>0</v>
      </c>
      <c r="DA244" s="0" t="n">
        <v>1</v>
      </c>
      <c r="DB244" s="0" t="n">
        <v>0</v>
      </c>
      <c r="DC244" s="0" t="n">
        <v>0</v>
      </c>
      <c r="DD244" s="0" t="n">
        <v>0</v>
      </c>
      <c r="DE244" s="0" t="n">
        <v>0</v>
      </c>
      <c r="DF244" s="0" t="n">
        <v>1</v>
      </c>
      <c r="DG244" s="0" t="n">
        <v>0</v>
      </c>
      <c r="DH244" s="0" t="n">
        <v>0</v>
      </c>
      <c r="DI244" s="0" t="n">
        <v>0</v>
      </c>
      <c r="DJ244" s="0" t="n">
        <v>2</v>
      </c>
      <c r="DK244" s="0" t="n">
        <v>0</v>
      </c>
      <c r="DL244" s="0" t="n">
        <v>0</v>
      </c>
      <c r="DM244" s="0" t="n">
        <v>0</v>
      </c>
      <c r="DN244" s="0" t="n">
        <v>0</v>
      </c>
      <c r="DO244" s="0" t="n">
        <v>0</v>
      </c>
      <c r="DP244" s="0" t="n">
        <v>0</v>
      </c>
      <c r="DQ244" s="0" t="n">
        <v>0</v>
      </c>
      <c r="DR244" s="0" t="n">
        <v>0</v>
      </c>
      <c r="DS244" s="0" t="n">
        <v>0</v>
      </c>
      <c r="DT244" s="0" t="n">
        <v>0</v>
      </c>
      <c r="DU244" s="0" t="n">
        <v>0</v>
      </c>
      <c r="DV244" s="0" t="n">
        <v>0</v>
      </c>
      <c r="DW244" s="0" t="n">
        <v>0</v>
      </c>
      <c r="DX244" s="0" t="n">
        <v>0</v>
      </c>
      <c r="DY244" s="0" t="n">
        <v>0</v>
      </c>
      <c r="DZ244" s="0" t="n">
        <v>0</v>
      </c>
      <c r="EA244" s="0" t="n">
        <v>0</v>
      </c>
      <c r="EB244" s="0" t="n">
        <v>0</v>
      </c>
      <c r="EC244" s="0" t="n">
        <v>0</v>
      </c>
      <c r="ED244" s="0" t="n">
        <v>0</v>
      </c>
      <c r="EE244" s="0" t="n">
        <v>0</v>
      </c>
      <c r="EF244" s="0" t="n">
        <v>0</v>
      </c>
      <c r="EG244" s="0" t="n">
        <v>0</v>
      </c>
      <c r="EH244" s="0" t="n">
        <v>0</v>
      </c>
      <c r="EI244" s="0" t="n">
        <v>0</v>
      </c>
      <c r="EJ244" s="0" t="n">
        <v>0</v>
      </c>
      <c r="EK244" s="0" t="n">
        <v>0</v>
      </c>
      <c r="EL244" s="0" t="n">
        <v>0</v>
      </c>
      <c r="EM244" s="0" t="n">
        <v>0</v>
      </c>
      <c r="EN244" s="0" t="n">
        <v>0</v>
      </c>
      <c r="EO244" s="0" t="n">
        <v>0</v>
      </c>
      <c r="EP244" s="0" t="n">
        <v>0</v>
      </c>
      <c r="EQ244" s="0" t="n">
        <v>0</v>
      </c>
      <c r="ER244" s="0" t="n">
        <v>0</v>
      </c>
      <c r="ES244" s="0" t="n">
        <v>0</v>
      </c>
      <c r="ET244" s="0" t="n">
        <v>0</v>
      </c>
      <c r="EU244" s="0" t="n">
        <v>0</v>
      </c>
      <c r="EV244" s="0" t="n">
        <v>0</v>
      </c>
      <c r="EW244" s="0" t="n">
        <v>0</v>
      </c>
      <c r="EX244" s="0" t="n">
        <v>0</v>
      </c>
      <c r="EY244" s="0" t="n">
        <v>0</v>
      </c>
      <c r="EZ244" s="0" t="n">
        <v>0</v>
      </c>
      <c r="FA244" s="0" t="n">
        <v>0</v>
      </c>
      <c r="FB244" s="0" t="n">
        <v>0</v>
      </c>
      <c r="FC244" s="0" t="n">
        <v>0</v>
      </c>
      <c r="FD244" s="0" t="n">
        <v>0</v>
      </c>
      <c r="FE244" s="0" t="n">
        <v>0</v>
      </c>
      <c r="FF244" s="0" t="n">
        <v>0</v>
      </c>
      <c r="FG244" s="0" t="n">
        <v>0</v>
      </c>
      <c r="FH244" s="0" t="n">
        <v>0</v>
      </c>
      <c r="FI244" s="0" t="n">
        <v>0</v>
      </c>
      <c r="FJ244" s="0" t="n">
        <v>0</v>
      </c>
      <c r="FK244" s="0" t="n">
        <v>0</v>
      </c>
      <c r="FL244" s="0" t="n">
        <v>0</v>
      </c>
      <c r="FM244" s="0" t="n">
        <v>0</v>
      </c>
      <c r="FN244" s="0" t="n">
        <v>0</v>
      </c>
      <c r="FO244" s="0" t="n">
        <v>0</v>
      </c>
      <c r="FP244" s="0" t="n">
        <v>0</v>
      </c>
      <c r="FQ244" s="0" t="n">
        <v>0</v>
      </c>
      <c r="FR244" s="0" t="n">
        <v>0</v>
      </c>
      <c r="FS244" s="0" t="n">
        <v>0</v>
      </c>
      <c r="FT244" s="0" t="n">
        <v>0</v>
      </c>
      <c r="FU244" s="0" t="n">
        <v>0</v>
      </c>
      <c r="FV244" s="0" t="n">
        <v>0</v>
      </c>
      <c r="FW244" s="0" t="n">
        <v>0</v>
      </c>
      <c r="FX244" s="0" t="n">
        <v>0</v>
      </c>
      <c r="FY244" s="0" t="n">
        <v>0</v>
      </c>
      <c r="FZ244" s="0" t="n">
        <v>3</v>
      </c>
      <c r="GA244" s="0" t="n">
        <v>0</v>
      </c>
      <c r="GB244" s="0" t="n">
        <v>0</v>
      </c>
      <c r="GC244" s="0" t="n">
        <v>0</v>
      </c>
      <c r="GD244" s="0" t="n">
        <v>0</v>
      </c>
      <c r="GE244" s="0" t="n">
        <v>0</v>
      </c>
      <c r="GF244" s="0" t="n">
        <v>0</v>
      </c>
      <c r="GG244" s="0" t="n">
        <v>0</v>
      </c>
      <c r="GH244" s="0" t="n">
        <v>0</v>
      </c>
      <c r="GI244" s="0" t="n">
        <v>0</v>
      </c>
      <c r="GJ244" s="0" t="n">
        <v>0</v>
      </c>
      <c r="GK244" s="0" t="n">
        <v>0</v>
      </c>
      <c r="GL244" s="0" t="n">
        <v>0</v>
      </c>
      <c r="GM244" s="0" t="n">
        <v>0</v>
      </c>
      <c r="GN244" s="0" t="n">
        <v>0</v>
      </c>
      <c r="GO244" s="0" t="n">
        <v>0</v>
      </c>
      <c r="GP244" s="0" t="n">
        <v>0</v>
      </c>
      <c r="GQ244" s="0" t="n">
        <v>0</v>
      </c>
    </row>
    <row r="245" customFormat="false" ht="12" hidden="false" customHeight="false" outlineLevel="0" collapsed="false">
      <c r="A245" s="0" t="n">
        <v>5</v>
      </c>
      <c r="B245" s="0" t="n">
        <v>9</v>
      </c>
      <c r="C245" s="0" t="n">
        <v>1</v>
      </c>
      <c r="D245" s="0" t="n">
        <v>4</v>
      </c>
      <c r="E245" s="0" t="n">
        <v>0</v>
      </c>
      <c r="F245" s="0" t="n">
        <v>0</v>
      </c>
      <c r="G245" s="0" t="n">
        <v>2</v>
      </c>
      <c r="H245" s="0" t="n">
        <v>0</v>
      </c>
      <c r="I245" s="0" t="n">
        <v>0</v>
      </c>
      <c r="J245" s="0" t="n">
        <v>0</v>
      </c>
      <c r="K245" s="0" t="n">
        <v>2</v>
      </c>
      <c r="L245" s="0" t="n">
        <v>0</v>
      </c>
      <c r="M245" s="0" t="n">
        <v>0</v>
      </c>
      <c r="N245" s="0" t="n">
        <v>0</v>
      </c>
      <c r="O245" s="0" t="n">
        <v>0</v>
      </c>
      <c r="P245" s="0" t="n">
        <v>0</v>
      </c>
      <c r="Q245" s="0" t="n">
        <v>0</v>
      </c>
      <c r="R245" s="0" t="n">
        <v>3</v>
      </c>
      <c r="S245" s="0" t="n">
        <v>0</v>
      </c>
      <c r="T245" s="0" t="n">
        <v>0</v>
      </c>
      <c r="U245" s="0" t="n">
        <v>0</v>
      </c>
      <c r="V245" s="0" t="n">
        <v>3</v>
      </c>
      <c r="W245" s="0" t="n">
        <v>1</v>
      </c>
      <c r="X245" s="0" t="n">
        <v>0</v>
      </c>
      <c r="Y245" s="0" t="n">
        <v>0</v>
      </c>
      <c r="Z245" s="0" t="n">
        <v>2</v>
      </c>
      <c r="AA245" s="0" t="n">
        <v>0</v>
      </c>
      <c r="AB245" s="0" t="n">
        <v>0</v>
      </c>
      <c r="AC245" s="0" t="n">
        <v>0</v>
      </c>
      <c r="AD245" s="0" t="n">
        <v>0</v>
      </c>
      <c r="AE245" s="0" t="n">
        <v>0</v>
      </c>
      <c r="AF245" s="0" t="n">
        <v>1</v>
      </c>
      <c r="AG245" s="0" t="n">
        <v>0</v>
      </c>
      <c r="AH245" s="0" t="n">
        <v>0</v>
      </c>
      <c r="AI245" s="0" t="n">
        <v>4</v>
      </c>
      <c r="AJ245" s="0" t="n">
        <v>4</v>
      </c>
      <c r="AK245" s="0" t="n">
        <v>0</v>
      </c>
      <c r="AL245" s="0" t="n">
        <v>2</v>
      </c>
      <c r="AM245" s="0" t="n">
        <v>2</v>
      </c>
      <c r="AN245" s="0" t="n">
        <v>7</v>
      </c>
      <c r="AO245" s="0" t="n">
        <v>8</v>
      </c>
      <c r="AP245" s="0" t="n">
        <v>3</v>
      </c>
      <c r="AQ245" s="0" t="n">
        <v>1</v>
      </c>
      <c r="AR245" s="0" t="n">
        <v>0</v>
      </c>
      <c r="AS245" s="0" t="n">
        <v>5</v>
      </c>
      <c r="AT245" s="0" t="n">
        <v>0</v>
      </c>
      <c r="AU245" s="0" t="n">
        <v>0</v>
      </c>
      <c r="AV245" s="0" t="n">
        <v>0</v>
      </c>
      <c r="AW245" s="0" t="n">
        <v>0</v>
      </c>
      <c r="AX245" s="0" t="n">
        <v>1</v>
      </c>
      <c r="AY245" s="0" t="n">
        <v>0</v>
      </c>
      <c r="AZ245" s="0" t="n">
        <v>4</v>
      </c>
      <c r="BA245" s="0" t="n">
        <v>0</v>
      </c>
      <c r="BB245" s="0" t="n">
        <v>0</v>
      </c>
      <c r="BC245" s="0" t="n">
        <v>1</v>
      </c>
      <c r="BD245" s="0" t="n">
        <v>1</v>
      </c>
      <c r="BE245" s="0" t="n">
        <v>6</v>
      </c>
      <c r="BF245" s="0" t="n">
        <v>0</v>
      </c>
      <c r="BG245" s="0" t="n">
        <v>0</v>
      </c>
      <c r="BH245" s="0" t="n">
        <v>0</v>
      </c>
      <c r="BI245" s="0" t="n">
        <v>3</v>
      </c>
      <c r="BJ245" s="0" t="n">
        <v>1</v>
      </c>
      <c r="BK245" s="0" t="n">
        <v>2</v>
      </c>
      <c r="BL245" s="0" t="n">
        <v>3</v>
      </c>
      <c r="BM245" s="0" t="n">
        <v>2</v>
      </c>
      <c r="BN245" s="0" t="n">
        <v>5</v>
      </c>
      <c r="BO245" s="0" t="n">
        <v>3</v>
      </c>
      <c r="BP245" s="0" t="n">
        <v>2</v>
      </c>
      <c r="BQ245" s="0" t="n">
        <v>1</v>
      </c>
      <c r="BR245" s="0" t="n">
        <v>1</v>
      </c>
      <c r="BS245" s="0" t="n">
        <v>0</v>
      </c>
      <c r="BT245" s="0" t="n">
        <v>0</v>
      </c>
      <c r="BU245" s="0" t="n">
        <v>1</v>
      </c>
      <c r="BV245" s="0" t="n">
        <v>1</v>
      </c>
      <c r="BW245" s="0" t="n">
        <v>0</v>
      </c>
      <c r="BX245" s="0" t="n">
        <v>0</v>
      </c>
      <c r="BY245" s="0" t="n">
        <v>2</v>
      </c>
      <c r="BZ245" s="0" t="n">
        <v>0</v>
      </c>
      <c r="CA245" s="0" t="n">
        <v>1</v>
      </c>
      <c r="CB245" s="0" t="n">
        <v>0</v>
      </c>
      <c r="CC245" s="0" t="n">
        <v>0</v>
      </c>
      <c r="CD245" s="0" t="n">
        <v>1</v>
      </c>
      <c r="CE245" s="0" t="n">
        <v>6</v>
      </c>
      <c r="CF245" s="0" t="n">
        <v>1</v>
      </c>
      <c r="CG245" s="0" t="n">
        <v>0</v>
      </c>
      <c r="CH245" s="0" t="n">
        <v>2</v>
      </c>
      <c r="CI245" s="0" t="n">
        <v>0</v>
      </c>
      <c r="CJ245" s="0" t="n">
        <v>0</v>
      </c>
      <c r="CK245" s="0" t="n">
        <v>1</v>
      </c>
      <c r="CL245" s="0" t="n">
        <v>0</v>
      </c>
      <c r="CM245" s="0" t="n">
        <v>0</v>
      </c>
      <c r="CN245" s="0" t="n">
        <v>1</v>
      </c>
      <c r="CO245" s="0" t="n">
        <v>4</v>
      </c>
      <c r="CP245" s="0" t="n">
        <v>3</v>
      </c>
      <c r="CQ245" s="0" t="n">
        <v>5</v>
      </c>
      <c r="CR245" s="0" t="n">
        <v>0</v>
      </c>
      <c r="CS245" s="0" t="n">
        <v>4</v>
      </c>
      <c r="CT245" s="0" t="n">
        <v>0</v>
      </c>
      <c r="CU245" s="0" t="n">
        <v>1</v>
      </c>
      <c r="CV245" s="0" t="n">
        <v>0</v>
      </c>
      <c r="CW245" s="0" t="n">
        <v>1</v>
      </c>
      <c r="CX245" s="0" t="n">
        <v>3</v>
      </c>
      <c r="CY245" s="0" t="n">
        <v>3</v>
      </c>
      <c r="CZ245" s="0" t="n">
        <v>0</v>
      </c>
      <c r="DA245" s="0" t="n">
        <v>2</v>
      </c>
      <c r="DB245" s="0" t="n">
        <v>0</v>
      </c>
      <c r="DC245" s="0" t="n">
        <v>0</v>
      </c>
      <c r="DD245" s="0" t="n">
        <v>0</v>
      </c>
      <c r="DE245" s="0" t="n">
        <v>0</v>
      </c>
      <c r="DF245" s="0" t="n">
        <v>2</v>
      </c>
      <c r="DG245" s="0" t="n">
        <v>7</v>
      </c>
      <c r="DH245" s="0" t="n">
        <v>0</v>
      </c>
      <c r="DI245" s="0" t="n">
        <v>0</v>
      </c>
      <c r="DJ245" s="0" t="n">
        <v>0</v>
      </c>
      <c r="DK245" s="0" t="n">
        <v>0</v>
      </c>
      <c r="DL245" s="0" t="n">
        <v>0</v>
      </c>
      <c r="DM245" s="0" t="n">
        <v>0</v>
      </c>
      <c r="DN245" s="0" t="n">
        <v>0</v>
      </c>
      <c r="DO245" s="0" t="n">
        <v>0</v>
      </c>
      <c r="DP245" s="0" t="n">
        <v>0</v>
      </c>
      <c r="DQ245" s="0" t="n">
        <v>0</v>
      </c>
      <c r="DR245" s="0" t="n">
        <v>0</v>
      </c>
      <c r="DS245" s="0" t="n">
        <v>0</v>
      </c>
      <c r="DT245" s="0" t="n">
        <v>6</v>
      </c>
      <c r="DU245" s="0" t="n">
        <v>0</v>
      </c>
      <c r="DV245" s="0" t="n">
        <v>0</v>
      </c>
      <c r="DW245" s="0" t="n">
        <v>0</v>
      </c>
      <c r="DX245" s="0" t="n">
        <v>0</v>
      </c>
      <c r="DY245" s="0" t="n">
        <v>0</v>
      </c>
      <c r="DZ245" s="0" t="n">
        <v>0</v>
      </c>
      <c r="EA245" s="0" t="n">
        <v>0</v>
      </c>
      <c r="EB245" s="0" t="n">
        <v>2</v>
      </c>
      <c r="EC245" s="0" t="n">
        <v>0</v>
      </c>
      <c r="ED245" s="0" t="n">
        <v>0</v>
      </c>
      <c r="EE245" s="0" t="n">
        <v>0</v>
      </c>
      <c r="EF245" s="0" t="n">
        <v>2</v>
      </c>
      <c r="EG245" s="0" t="n">
        <v>5</v>
      </c>
      <c r="EH245" s="0" t="n">
        <v>0</v>
      </c>
      <c r="EI245" s="0" t="n">
        <v>0</v>
      </c>
      <c r="EJ245" s="0" t="n">
        <v>0</v>
      </c>
      <c r="EK245" s="0" t="n">
        <v>0</v>
      </c>
      <c r="EL245" s="0" t="n">
        <v>1</v>
      </c>
      <c r="EM245" s="0" t="n">
        <v>0</v>
      </c>
      <c r="EN245" s="0" t="n">
        <v>3</v>
      </c>
      <c r="EO245" s="0" t="n">
        <v>0</v>
      </c>
      <c r="EP245" s="0" t="n">
        <v>0</v>
      </c>
      <c r="EQ245" s="0" t="n">
        <v>0</v>
      </c>
      <c r="ER245" s="0" t="n">
        <v>0</v>
      </c>
      <c r="ES245" s="0" t="n">
        <v>1</v>
      </c>
      <c r="ET245" s="0" t="n">
        <v>0</v>
      </c>
      <c r="EU245" s="0" t="n">
        <v>0</v>
      </c>
      <c r="EV245" s="0" t="n">
        <v>0</v>
      </c>
      <c r="EW245" s="0" t="n">
        <v>2</v>
      </c>
      <c r="EX245" s="0" t="n">
        <v>1</v>
      </c>
      <c r="EY245" s="0" t="n">
        <v>1</v>
      </c>
      <c r="EZ245" s="0" t="n">
        <v>2</v>
      </c>
      <c r="FA245" s="0" t="n">
        <v>1</v>
      </c>
      <c r="FB245" s="0" t="n">
        <v>1</v>
      </c>
      <c r="FC245" s="0" t="n">
        <v>1</v>
      </c>
      <c r="FD245" s="0" t="n">
        <v>0</v>
      </c>
      <c r="FE245" s="0" t="n">
        <v>4</v>
      </c>
      <c r="FF245" s="0" t="n">
        <v>0</v>
      </c>
      <c r="FG245" s="0" t="n">
        <v>0</v>
      </c>
      <c r="FH245" s="0" t="n">
        <v>3</v>
      </c>
      <c r="FI245" s="0" t="n">
        <v>2</v>
      </c>
      <c r="FJ245" s="0" t="n">
        <v>0</v>
      </c>
      <c r="FK245" s="0" t="n">
        <v>2</v>
      </c>
      <c r="FL245" s="0" t="n">
        <v>1</v>
      </c>
      <c r="FM245" s="0" t="n">
        <v>0</v>
      </c>
      <c r="FN245" s="0" t="n">
        <v>0</v>
      </c>
      <c r="FO245" s="0" t="n">
        <v>0</v>
      </c>
      <c r="FP245" s="0" t="n">
        <v>0</v>
      </c>
      <c r="FQ245" s="0" t="n">
        <v>3</v>
      </c>
      <c r="FR245" s="0" t="n">
        <v>2</v>
      </c>
      <c r="FS245" s="0" t="n">
        <v>0</v>
      </c>
      <c r="FT245" s="0" t="n">
        <v>1</v>
      </c>
      <c r="FU245" s="0" t="n">
        <v>0</v>
      </c>
      <c r="FV245" s="0" t="n">
        <v>4</v>
      </c>
      <c r="FW245" s="0" t="n">
        <v>3</v>
      </c>
      <c r="FX245" s="0" t="n">
        <v>0</v>
      </c>
      <c r="FY245" s="0" t="n">
        <v>3</v>
      </c>
      <c r="FZ245" s="0" t="n">
        <v>0</v>
      </c>
      <c r="GA245" s="0" t="n">
        <v>1</v>
      </c>
      <c r="GB245" s="0" t="n">
        <v>0</v>
      </c>
      <c r="GC245" s="0" t="n">
        <v>2</v>
      </c>
      <c r="GD245" s="0" t="n">
        <v>1</v>
      </c>
      <c r="GE245" s="0" t="n">
        <v>1</v>
      </c>
      <c r="GF245" s="0" t="n">
        <v>7</v>
      </c>
      <c r="GG245" s="0" t="n">
        <v>1</v>
      </c>
      <c r="GH245" s="0" t="n">
        <v>1</v>
      </c>
      <c r="GI245" s="0" t="n">
        <v>0</v>
      </c>
      <c r="GJ245" s="0" t="n">
        <v>1</v>
      </c>
      <c r="GK245" s="0" t="n">
        <v>2</v>
      </c>
      <c r="GL245" s="0" t="n">
        <v>1</v>
      </c>
      <c r="GM245" s="0" t="n">
        <v>5</v>
      </c>
      <c r="GN245" s="0" t="n">
        <v>0</v>
      </c>
      <c r="GO245" s="0" t="n">
        <v>0</v>
      </c>
      <c r="GP245" s="0" t="n">
        <v>0</v>
      </c>
      <c r="GQ245" s="0" t="n">
        <v>6</v>
      </c>
    </row>
    <row r="246" customFormat="false" ht="12" hidden="false" customHeight="false" outlineLevel="0" collapsed="false">
      <c r="A246" s="0" t="n">
        <v>0</v>
      </c>
      <c r="B246" s="0" t="n">
        <v>0</v>
      </c>
      <c r="C246" s="0" t="n">
        <v>1</v>
      </c>
      <c r="D246" s="0" t="n">
        <v>4</v>
      </c>
      <c r="E246" s="0" t="n">
        <v>1</v>
      </c>
      <c r="F246" s="0" t="n">
        <v>7</v>
      </c>
      <c r="G246" s="0" t="n">
        <v>2</v>
      </c>
      <c r="H246" s="0" t="n">
        <v>0</v>
      </c>
      <c r="I246" s="0" t="n">
        <v>0</v>
      </c>
      <c r="J246" s="0" t="n">
        <v>2</v>
      </c>
      <c r="K246" s="0" t="n">
        <v>1</v>
      </c>
      <c r="L246" s="0" t="n">
        <v>0</v>
      </c>
      <c r="M246" s="0" t="n">
        <v>4</v>
      </c>
      <c r="N246" s="0" t="n">
        <v>3</v>
      </c>
      <c r="O246" s="0" t="n">
        <v>1</v>
      </c>
      <c r="P246" s="0" t="n">
        <v>0</v>
      </c>
      <c r="Q246" s="0" t="n">
        <v>0</v>
      </c>
      <c r="R246" s="0" t="n">
        <v>0</v>
      </c>
      <c r="S246" s="0" t="n">
        <v>0</v>
      </c>
      <c r="T246" s="0" t="n">
        <v>0</v>
      </c>
      <c r="U246" s="0" t="n">
        <v>0</v>
      </c>
      <c r="V246" s="0" t="n">
        <v>0</v>
      </c>
      <c r="W246" s="0" t="n">
        <v>1</v>
      </c>
      <c r="X246" s="0" t="n">
        <v>0</v>
      </c>
      <c r="Y246" s="0" t="n">
        <v>0</v>
      </c>
      <c r="Z246" s="0" t="n">
        <v>1</v>
      </c>
      <c r="AA246" s="0" t="n">
        <v>0</v>
      </c>
      <c r="AB246" s="0" t="n">
        <v>0</v>
      </c>
      <c r="AC246" s="0" t="n">
        <v>1</v>
      </c>
      <c r="AD246" s="0" t="n">
        <v>3</v>
      </c>
      <c r="AE246" s="0" t="n">
        <v>0</v>
      </c>
      <c r="AF246" s="0" t="n">
        <v>1</v>
      </c>
      <c r="AG246" s="0" t="n">
        <v>1</v>
      </c>
      <c r="AH246" s="0" t="n">
        <v>4</v>
      </c>
      <c r="AI246" s="0" t="n">
        <v>0</v>
      </c>
      <c r="AJ246" s="0" t="n">
        <v>6</v>
      </c>
      <c r="AK246" s="0" t="n">
        <v>1</v>
      </c>
      <c r="AL246" s="0" t="n">
        <v>1</v>
      </c>
      <c r="AM246" s="0" t="n">
        <v>5</v>
      </c>
      <c r="AN246" s="0" t="n">
        <v>4</v>
      </c>
      <c r="AO246" s="0" t="n">
        <v>8</v>
      </c>
      <c r="AP246" s="0" t="n">
        <v>1</v>
      </c>
      <c r="AQ246" s="0" t="n">
        <v>0</v>
      </c>
      <c r="AR246" s="0" t="n">
        <v>2</v>
      </c>
      <c r="AS246" s="0" t="n">
        <v>1</v>
      </c>
      <c r="AT246" s="0" t="n">
        <v>0</v>
      </c>
      <c r="AU246" s="0" t="n">
        <v>5</v>
      </c>
      <c r="AV246" s="0" t="n">
        <v>1</v>
      </c>
      <c r="AW246" s="0" t="n">
        <v>5</v>
      </c>
      <c r="AX246" s="0" t="n">
        <v>1</v>
      </c>
      <c r="AY246" s="0" t="n">
        <v>1</v>
      </c>
      <c r="AZ246" s="0" t="n">
        <v>2</v>
      </c>
      <c r="BA246" s="0" t="n">
        <v>5</v>
      </c>
      <c r="BB246" s="0" t="n">
        <v>3</v>
      </c>
      <c r="BC246" s="0" t="n">
        <v>1</v>
      </c>
      <c r="BD246" s="0" t="n">
        <v>1</v>
      </c>
      <c r="BE246" s="0" t="n">
        <v>6</v>
      </c>
      <c r="BF246" s="0" t="n">
        <v>0</v>
      </c>
      <c r="BG246" s="0" t="n">
        <v>0</v>
      </c>
      <c r="BH246" s="0" t="n">
        <v>3</v>
      </c>
      <c r="BI246" s="0" t="n">
        <v>1</v>
      </c>
      <c r="BJ246" s="0" t="n">
        <v>2</v>
      </c>
      <c r="BK246" s="0" t="n">
        <v>2</v>
      </c>
      <c r="BL246" s="0" t="n">
        <v>2</v>
      </c>
      <c r="BM246" s="0" t="n">
        <v>6</v>
      </c>
      <c r="BN246" s="0" t="n">
        <v>2</v>
      </c>
      <c r="BO246" s="0" t="n">
        <v>2</v>
      </c>
      <c r="BP246" s="0" t="n">
        <v>7</v>
      </c>
      <c r="BQ246" s="0" t="n">
        <v>2</v>
      </c>
      <c r="BR246" s="0" t="n">
        <v>1</v>
      </c>
      <c r="BS246" s="0" t="n">
        <v>1</v>
      </c>
      <c r="BT246" s="0" t="n">
        <v>0</v>
      </c>
      <c r="BU246" s="0" t="n">
        <v>1</v>
      </c>
      <c r="BV246" s="0" t="n">
        <v>1</v>
      </c>
      <c r="BW246" s="0" t="n">
        <v>1</v>
      </c>
      <c r="BX246" s="0" t="n">
        <v>7</v>
      </c>
      <c r="BY246" s="0" t="n">
        <v>6</v>
      </c>
      <c r="BZ246" s="0" t="n">
        <v>3</v>
      </c>
      <c r="CA246" s="0" t="n">
        <v>5</v>
      </c>
      <c r="CB246" s="0" t="n">
        <v>1</v>
      </c>
      <c r="CC246" s="0" t="n">
        <v>2</v>
      </c>
      <c r="CD246" s="0" t="n">
        <v>1</v>
      </c>
      <c r="CE246" s="0" t="n">
        <v>2</v>
      </c>
      <c r="CF246" s="0" t="n">
        <v>2</v>
      </c>
      <c r="CG246" s="0" t="n">
        <v>1</v>
      </c>
      <c r="CH246" s="0" t="n">
        <v>2</v>
      </c>
      <c r="CI246" s="0" t="n">
        <v>3</v>
      </c>
      <c r="CJ246" s="0" t="n">
        <v>2</v>
      </c>
      <c r="CK246" s="0" t="n">
        <v>5</v>
      </c>
      <c r="CL246" s="0" t="n">
        <v>0</v>
      </c>
      <c r="CM246" s="0" t="n">
        <v>0</v>
      </c>
      <c r="CN246" s="0" t="n">
        <v>2</v>
      </c>
      <c r="CO246" s="0" t="n">
        <v>7</v>
      </c>
      <c r="CP246" s="0" t="n">
        <v>1</v>
      </c>
      <c r="CQ246" s="0" t="n">
        <v>4</v>
      </c>
      <c r="CR246" s="0" t="n">
        <v>4</v>
      </c>
      <c r="CS246" s="0" t="n">
        <v>4</v>
      </c>
      <c r="CT246" s="0" t="n">
        <v>3</v>
      </c>
      <c r="CU246" s="0" t="n">
        <v>3</v>
      </c>
      <c r="CV246" s="0" t="n">
        <v>0</v>
      </c>
      <c r="CW246" s="0" t="n">
        <v>3</v>
      </c>
      <c r="CX246" s="0" t="n">
        <v>0</v>
      </c>
      <c r="CY246" s="0" t="n">
        <v>2</v>
      </c>
      <c r="CZ246" s="0" t="n">
        <v>5</v>
      </c>
      <c r="DA246" s="0" t="n">
        <v>7</v>
      </c>
      <c r="DB246" s="0" t="n">
        <v>2</v>
      </c>
      <c r="DC246" s="0" t="n">
        <v>0</v>
      </c>
      <c r="DD246" s="0" t="n">
        <v>0</v>
      </c>
      <c r="DE246" s="0" t="n">
        <v>0</v>
      </c>
      <c r="DF246" s="0" t="n">
        <v>5</v>
      </c>
      <c r="DG246" s="0" t="n">
        <v>2</v>
      </c>
      <c r="DH246" s="0" t="n">
        <v>6</v>
      </c>
      <c r="DI246" s="0" t="n">
        <v>0</v>
      </c>
      <c r="DJ246" s="0" t="n">
        <v>1</v>
      </c>
      <c r="DK246" s="0" t="n">
        <v>1</v>
      </c>
      <c r="DL246" s="0" t="n">
        <v>4</v>
      </c>
      <c r="DM246" s="0" t="n">
        <v>2</v>
      </c>
      <c r="DN246" s="0" t="n">
        <v>0</v>
      </c>
      <c r="DO246" s="0" t="n">
        <v>0</v>
      </c>
      <c r="DP246" s="0" t="n">
        <v>9</v>
      </c>
      <c r="DQ246" s="0" t="n">
        <v>2</v>
      </c>
      <c r="DR246" s="0" t="n">
        <v>0</v>
      </c>
      <c r="DS246" s="0" t="n">
        <v>0</v>
      </c>
      <c r="DT246" s="0" t="n">
        <v>0</v>
      </c>
      <c r="DU246" s="0" t="n">
        <v>0</v>
      </c>
      <c r="DV246" s="0" t="n">
        <v>0</v>
      </c>
      <c r="DW246" s="0" t="n">
        <v>0</v>
      </c>
      <c r="DX246" s="0" t="n">
        <v>5</v>
      </c>
      <c r="DY246" s="0" t="n">
        <v>0</v>
      </c>
      <c r="DZ246" s="0" t="n">
        <v>0</v>
      </c>
      <c r="EA246" s="0" t="n">
        <v>0</v>
      </c>
      <c r="EB246" s="0" t="n">
        <v>0</v>
      </c>
      <c r="EC246" s="0" t="n">
        <v>0</v>
      </c>
      <c r="ED246" s="0" t="n">
        <v>1</v>
      </c>
      <c r="EE246" s="0" t="n">
        <v>0</v>
      </c>
      <c r="EF246" s="0" t="n">
        <v>1</v>
      </c>
      <c r="EG246" s="0" t="n">
        <v>1</v>
      </c>
      <c r="EH246" s="0" t="n">
        <v>0</v>
      </c>
      <c r="EI246" s="0" t="n">
        <v>1</v>
      </c>
      <c r="EJ246" s="0" t="n">
        <v>0</v>
      </c>
      <c r="EK246" s="0" t="n">
        <v>0</v>
      </c>
      <c r="EL246" s="0" t="n">
        <v>0</v>
      </c>
      <c r="EM246" s="0" t="n">
        <v>1</v>
      </c>
      <c r="EN246" s="0" t="n">
        <v>0</v>
      </c>
      <c r="EO246" s="0" t="n">
        <v>6</v>
      </c>
      <c r="EP246" s="0" t="n">
        <v>1</v>
      </c>
      <c r="EQ246" s="0" t="n">
        <v>0</v>
      </c>
      <c r="ER246" s="0" t="n">
        <v>0</v>
      </c>
      <c r="ES246" s="0" t="n">
        <v>2</v>
      </c>
      <c r="ET246" s="0" t="n">
        <v>0</v>
      </c>
      <c r="EU246" s="0" t="n">
        <v>0</v>
      </c>
      <c r="EV246" s="0" t="n">
        <v>3</v>
      </c>
      <c r="EW246" s="0" t="n">
        <v>2</v>
      </c>
      <c r="EX246" s="0" t="n">
        <v>2</v>
      </c>
      <c r="EY246" s="0" t="n">
        <v>1</v>
      </c>
      <c r="EZ246" s="0" t="n">
        <v>4</v>
      </c>
      <c r="FA246" s="0" t="n">
        <v>2</v>
      </c>
      <c r="FB246" s="0" t="n">
        <v>1</v>
      </c>
      <c r="FC246" s="0" t="n">
        <v>2</v>
      </c>
      <c r="FD246" s="0" t="n">
        <v>1</v>
      </c>
      <c r="FE246" s="0" t="n">
        <v>5</v>
      </c>
      <c r="FF246" s="0" t="n">
        <v>0</v>
      </c>
      <c r="FG246" s="0" t="n">
        <v>1</v>
      </c>
      <c r="FH246" s="0" t="n">
        <v>2</v>
      </c>
      <c r="FI246" s="0" t="n">
        <v>4</v>
      </c>
      <c r="FJ246" s="0" t="n">
        <v>9</v>
      </c>
      <c r="FK246" s="0" t="n">
        <v>1</v>
      </c>
      <c r="FL246" s="0" t="n">
        <v>7</v>
      </c>
      <c r="FM246" s="0" t="n">
        <v>0</v>
      </c>
      <c r="FN246" s="0" t="n">
        <v>1</v>
      </c>
      <c r="FO246" s="0" t="n">
        <v>5</v>
      </c>
      <c r="FP246" s="0" t="n">
        <v>0</v>
      </c>
      <c r="FQ246" s="0" t="n">
        <v>8</v>
      </c>
      <c r="FR246" s="0" t="n">
        <v>9</v>
      </c>
      <c r="FS246" s="0" t="n">
        <v>2</v>
      </c>
      <c r="FT246" s="0" t="n">
        <v>2</v>
      </c>
      <c r="FU246" s="0" t="n">
        <v>2</v>
      </c>
      <c r="FV246" s="0" t="n">
        <v>2</v>
      </c>
      <c r="FW246" s="0" t="n">
        <v>4</v>
      </c>
      <c r="FX246" s="0" t="n">
        <v>7</v>
      </c>
      <c r="FY246" s="0" t="n">
        <v>0</v>
      </c>
      <c r="FZ246" s="0" t="n">
        <v>1</v>
      </c>
      <c r="GA246" s="0" t="n">
        <v>1</v>
      </c>
      <c r="GB246" s="0" t="n">
        <v>1</v>
      </c>
      <c r="GC246" s="0" t="n">
        <v>6</v>
      </c>
      <c r="GD246" s="0" t="n">
        <v>1</v>
      </c>
      <c r="GE246" s="0" t="n">
        <v>0</v>
      </c>
      <c r="GF246" s="0" t="n">
        <v>3</v>
      </c>
      <c r="GG246" s="0" t="n">
        <v>1</v>
      </c>
      <c r="GH246" s="0" t="n">
        <v>2</v>
      </c>
      <c r="GI246" s="0" t="n">
        <v>5</v>
      </c>
      <c r="GJ246" s="0" t="n">
        <v>5</v>
      </c>
      <c r="GK246" s="0" t="n">
        <v>2</v>
      </c>
      <c r="GL246" s="0" t="n">
        <v>1</v>
      </c>
      <c r="GM246" s="0" t="n">
        <v>3</v>
      </c>
      <c r="GN246" s="0" t="n">
        <v>0</v>
      </c>
      <c r="GO246" s="0" t="n">
        <v>3</v>
      </c>
      <c r="GP246" s="0" t="n">
        <v>1</v>
      </c>
      <c r="GQ246" s="0" t="n">
        <v>0</v>
      </c>
    </row>
    <row r="247" customFormat="false" ht="12" hidden="false" customHeight="false" outlineLevel="0" collapsed="false">
      <c r="A247" s="0" t="n">
        <v>0</v>
      </c>
      <c r="B247" s="0" t="n">
        <v>0</v>
      </c>
      <c r="C247" s="0" t="n">
        <v>0</v>
      </c>
      <c r="D247" s="0" t="n">
        <v>3</v>
      </c>
      <c r="E247" s="0" t="n">
        <v>0</v>
      </c>
      <c r="F247" s="0" t="n">
        <v>1</v>
      </c>
      <c r="G247" s="0" t="n">
        <v>0</v>
      </c>
      <c r="H247" s="0" t="n">
        <v>0</v>
      </c>
      <c r="I247" s="0" t="n">
        <v>0</v>
      </c>
      <c r="J247" s="0" t="n">
        <v>0</v>
      </c>
      <c r="K247" s="0" t="n">
        <v>0</v>
      </c>
      <c r="L247" s="0" t="n">
        <v>0</v>
      </c>
      <c r="M247" s="0" t="n">
        <v>0</v>
      </c>
      <c r="N247" s="0" t="n">
        <v>1</v>
      </c>
      <c r="O247" s="0" t="n">
        <v>0</v>
      </c>
      <c r="P247" s="0" t="n">
        <v>0</v>
      </c>
      <c r="Q247" s="0" t="n">
        <v>2</v>
      </c>
      <c r="R247" s="0" t="n">
        <v>1</v>
      </c>
      <c r="S247" s="0" t="n">
        <v>0</v>
      </c>
      <c r="T247" s="0" t="n">
        <v>0</v>
      </c>
      <c r="U247" s="0" t="n">
        <v>0</v>
      </c>
      <c r="V247" s="0" t="n">
        <v>0</v>
      </c>
      <c r="W247" s="0" t="n">
        <v>0</v>
      </c>
      <c r="X247" s="0" t="n">
        <v>0</v>
      </c>
      <c r="Y247" s="0" t="n">
        <v>5</v>
      </c>
      <c r="Z247" s="0" t="n">
        <v>0</v>
      </c>
      <c r="AA247" s="0" t="n">
        <v>0</v>
      </c>
      <c r="AB247" s="0" t="n">
        <v>0</v>
      </c>
      <c r="AC247" s="0" t="n">
        <v>0</v>
      </c>
      <c r="AD247" s="0" t="n">
        <v>0</v>
      </c>
      <c r="AE247" s="0" t="n">
        <v>0</v>
      </c>
      <c r="AF247" s="0" t="n">
        <v>0</v>
      </c>
      <c r="AG247" s="0" t="n">
        <v>0</v>
      </c>
      <c r="AH247" s="0" t="n">
        <v>0</v>
      </c>
      <c r="AI247" s="0" t="n">
        <v>0</v>
      </c>
      <c r="AJ247" s="0" t="n">
        <v>0</v>
      </c>
      <c r="AK247" s="0" t="n">
        <v>0</v>
      </c>
      <c r="AL247" s="0" t="n">
        <v>0</v>
      </c>
      <c r="AM247" s="0" t="n">
        <v>1</v>
      </c>
      <c r="AN247" s="0" t="n">
        <v>0</v>
      </c>
      <c r="AO247" s="0" t="n">
        <v>1</v>
      </c>
      <c r="AP247" s="0" t="n">
        <v>1</v>
      </c>
      <c r="AQ247" s="0" t="n">
        <v>0</v>
      </c>
      <c r="AR247" s="0" t="n">
        <v>0</v>
      </c>
      <c r="AS247" s="0" t="n">
        <v>0</v>
      </c>
      <c r="AT247" s="0" t="n">
        <v>0</v>
      </c>
      <c r="AU247" s="0" t="n">
        <v>0</v>
      </c>
      <c r="AV247" s="0" t="n">
        <v>0</v>
      </c>
      <c r="AW247" s="0" t="n">
        <v>0</v>
      </c>
      <c r="AX247" s="0" t="n">
        <v>0</v>
      </c>
      <c r="AY247" s="0" t="n">
        <v>0</v>
      </c>
      <c r="AZ247" s="0" t="n">
        <v>1</v>
      </c>
      <c r="BA247" s="0" t="n">
        <v>0</v>
      </c>
      <c r="BB247" s="0" t="n">
        <v>0</v>
      </c>
      <c r="BC247" s="0" t="n">
        <v>0</v>
      </c>
      <c r="BD247" s="0" t="n">
        <v>0</v>
      </c>
      <c r="BE247" s="0" t="n">
        <v>0</v>
      </c>
      <c r="BF247" s="0" t="n">
        <v>1</v>
      </c>
      <c r="BG247" s="0" t="n">
        <v>0</v>
      </c>
      <c r="BH247" s="0" t="n">
        <v>0</v>
      </c>
      <c r="BI247" s="0" t="n">
        <v>3</v>
      </c>
      <c r="BJ247" s="0" t="n">
        <v>0</v>
      </c>
      <c r="BK247" s="0" t="n">
        <v>1</v>
      </c>
      <c r="BL247" s="0" t="n">
        <v>0</v>
      </c>
      <c r="BM247" s="0" t="n">
        <v>1</v>
      </c>
      <c r="BN247" s="0" t="n">
        <v>1</v>
      </c>
      <c r="BO247" s="0" t="n">
        <v>0</v>
      </c>
      <c r="BP247" s="0" t="n">
        <v>0</v>
      </c>
      <c r="BQ247" s="0" t="n">
        <v>0</v>
      </c>
      <c r="BR247" s="0" t="n">
        <v>0</v>
      </c>
      <c r="BS247" s="0" t="n">
        <v>1</v>
      </c>
      <c r="BT247" s="0" t="n">
        <v>0</v>
      </c>
      <c r="BU247" s="0" t="n">
        <v>0</v>
      </c>
      <c r="BV247" s="0" t="n">
        <v>0</v>
      </c>
      <c r="BW247" s="0" t="n">
        <v>0</v>
      </c>
      <c r="BX247" s="0" t="n">
        <v>0</v>
      </c>
      <c r="BY247" s="0" t="n">
        <v>0</v>
      </c>
      <c r="BZ247" s="0" t="n">
        <v>1</v>
      </c>
      <c r="CA247" s="0" t="n">
        <v>0</v>
      </c>
      <c r="CB247" s="0" t="n">
        <v>0</v>
      </c>
      <c r="CC247" s="0" t="n">
        <v>0</v>
      </c>
      <c r="CD247" s="0" t="n">
        <v>0</v>
      </c>
      <c r="CE247" s="0" t="n">
        <v>2</v>
      </c>
      <c r="CF247" s="0" t="n">
        <v>0</v>
      </c>
      <c r="CG247" s="0" t="n">
        <v>0</v>
      </c>
      <c r="CH247" s="0" t="n">
        <v>0</v>
      </c>
      <c r="CI247" s="0" t="n">
        <v>1</v>
      </c>
      <c r="CJ247" s="0" t="n">
        <v>0</v>
      </c>
      <c r="CK247" s="0" t="n">
        <v>0</v>
      </c>
      <c r="CL247" s="0" t="n">
        <v>0</v>
      </c>
      <c r="CM247" s="0" t="n">
        <v>1</v>
      </c>
      <c r="CN247" s="0" t="n">
        <v>0</v>
      </c>
      <c r="CO247" s="0" t="n">
        <v>0</v>
      </c>
      <c r="CP247" s="0" t="n">
        <v>0</v>
      </c>
      <c r="CQ247" s="0" t="n">
        <v>2</v>
      </c>
      <c r="CR247" s="0" t="n">
        <v>0</v>
      </c>
      <c r="CS247" s="0" t="n">
        <v>0</v>
      </c>
      <c r="CT247" s="0" t="n">
        <v>0</v>
      </c>
      <c r="CU247" s="0" t="n">
        <v>0</v>
      </c>
      <c r="CV247" s="0" t="n">
        <v>0</v>
      </c>
      <c r="CW247" s="0" t="n">
        <v>0</v>
      </c>
      <c r="CX247" s="0" t="n">
        <v>0</v>
      </c>
      <c r="CY247" s="0" t="n">
        <v>2</v>
      </c>
      <c r="CZ247" s="0" t="n">
        <v>1</v>
      </c>
      <c r="DA247" s="0" t="n">
        <v>1</v>
      </c>
      <c r="DB247" s="0" t="n">
        <v>0</v>
      </c>
      <c r="DC247" s="0" t="n">
        <v>0</v>
      </c>
      <c r="DD247" s="0" t="n">
        <v>0</v>
      </c>
      <c r="DE247" s="0" t="n">
        <v>1</v>
      </c>
      <c r="DF247" s="0" t="n">
        <v>0</v>
      </c>
      <c r="DG247" s="0" t="n">
        <v>1</v>
      </c>
      <c r="DH247" s="0" t="n">
        <v>0</v>
      </c>
      <c r="DI247" s="0" t="n">
        <v>0</v>
      </c>
      <c r="DJ247" s="0" t="n">
        <v>0</v>
      </c>
      <c r="DK247" s="0" t="n">
        <v>0</v>
      </c>
      <c r="DL247" s="0" t="n">
        <v>0</v>
      </c>
      <c r="DM247" s="0" t="n">
        <v>0</v>
      </c>
      <c r="DN247" s="0" t="n">
        <v>0</v>
      </c>
      <c r="DO247" s="0" t="n">
        <v>0</v>
      </c>
      <c r="DP247" s="0" t="n">
        <v>1</v>
      </c>
      <c r="DQ247" s="0" t="n">
        <v>0</v>
      </c>
      <c r="DR247" s="0" t="n">
        <v>0</v>
      </c>
      <c r="DS247" s="0" t="n">
        <v>0</v>
      </c>
      <c r="DT247" s="0" t="n">
        <v>0</v>
      </c>
      <c r="DU247" s="0" t="n">
        <v>0</v>
      </c>
      <c r="DV247" s="0" t="n">
        <v>0</v>
      </c>
      <c r="DW247" s="0" t="n">
        <v>0</v>
      </c>
      <c r="DX247" s="0" t="n">
        <v>0</v>
      </c>
      <c r="DY247" s="0" t="n">
        <v>0</v>
      </c>
      <c r="DZ247" s="0" t="n">
        <v>0</v>
      </c>
      <c r="EA247" s="0" t="n">
        <v>1</v>
      </c>
      <c r="EB247" s="0" t="n">
        <v>0</v>
      </c>
      <c r="EC247" s="0" t="n">
        <v>0</v>
      </c>
      <c r="ED247" s="0" t="n">
        <v>0</v>
      </c>
      <c r="EE247" s="0" t="n">
        <v>0</v>
      </c>
      <c r="EF247" s="0" t="n">
        <v>0</v>
      </c>
      <c r="EG247" s="0" t="n">
        <v>0</v>
      </c>
      <c r="EH247" s="0" t="n">
        <v>3</v>
      </c>
      <c r="EI247" s="0" t="n">
        <v>0</v>
      </c>
      <c r="EJ247" s="0" t="n">
        <v>0</v>
      </c>
      <c r="EK247" s="0" t="n">
        <v>0</v>
      </c>
      <c r="EL247" s="0" t="n">
        <v>0</v>
      </c>
      <c r="EM247" s="0" t="n">
        <v>0</v>
      </c>
      <c r="EN247" s="0" t="n">
        <v>0</v>
      </c>
      <c r="EO247" s="0" t="n">
        <v>1</v>
      </c>
      <c r="EP247" s="0" t="n">
        <v>0</v>
      </c>
      <c r="EQ247" s="0" t="n">
        <v>2</v>
      </c>
      <c r="ER247" s="0" t="n">
        <v>0</v>
      </c>
      <c r="ES247" s="0" t="n">
        <v>0</v>
      </c>
      <c r="ET247" s="0" t="n">
        <v>0</v>
      </c>
      <c r="EU247" s="0" t="n">
        <v>0</v>
      </c>
      <c r="EV247" s="0" t="n">
        <v>0</v>
      </c>
      <c r="EW247" s="0" t="n">
        <v>0</v>
      </c>
      <c r="EX247" s="0" t="n">
        <v>0</v>
      </c>
      <c r="EY247" s="0" t="n">
        <v>1</v>
      </c>
      <c r="EZ247" s="0" t="n">
        <v>0</v>
      </c>
      <c r="FA247" s="0" t="n">
        <v>0</v>
      </c>
      <c r="FB247" s="0" t="n">
        <v>0</v>
      </c>
      <c r="FC247" s="0" t="n">
        <v>2</v>
      </c>
      <c r="FD247" s="0" t="n">
        <v>0</v>
      </c>
      <c r="FE247" s="0" t="n">
        <v>0</v>
      </c>
      <c r="FF247" s="0" t="n">
        <v>0</v>
      </c>
      <c r="FG247" s="0" t="n">
        <v>0</v>
      </c>
      <c r="FH247" s="0" t="n">
        <v>1</v>
      </c>
      <c r="FI247" s="0" t="n">
        <v>0</v>
      </c>
      <c r="FJ247" s="0" t="n">
        <v>0</v>
      </c>
      <c r="FK247" s="0" t="n">
        <v>2</v>
      </c>
      <c r="FL247" s="0" t="n">
        <v>0</v>
      </c>
      <c r="FM247" s="0" t="n">
        <v>0</v>
      </c>
      <c r="FN247" s="0" t="n">
        <v>1</v>
      </c>
      <c r="FO247" s="0" t="n">
        <v>2</v>
      </c>
      <c r="FP247" s="0" t="n">
        <v>0</v>
      </c>
      <c r="FQ247" s="0" t="n">
        <v>1</v>
      </c>
      <c r="FR247" s="0" t="n">
        <v>0</v>
      </c>
      <c r="FS247" s="0" t="n">
        <v>0</v>
      </c>
      <c r="FT247" s="0" t="n">
        <v>0</v>
      </c>
      <c r="FU247" s="0" t="n">
        <v>0</v>
      </c>
      <c r="FV247" s="0" t="n">
        <v>5</v>
      </c>
      <c r="FW247" s="0" t="n">
        <v>3</v>
      </c>
      <c r="FX247" s="0" t="n">
        <v>2</v>
      </c>
      <c r="FY247" s="0" t="n">
        <v>3</v>
      </c>
      <c r="FZ247" s="0" t="n">
        <v>0</v>
      </c>
      <c r="GA247" s="0" t="n">
        <v>0</v>
      </c>
      <c r="GB247" s="0" t="n">
        <v>2</v>
      </c>
      <c r="GC247" s="0" t="n">
        <v>1</v>
      </c>
      <c r="GD247" s="0" t="n">
        <v>5</v>
      </c>
      <c r="GE247" s="0" t="n">
        <v>0</v>
      </c>
      <c r="GF247" s="0" t="n">
        <v>4</v>
      </c>
      <c r="GG247" s="0" t="n">
        <v>0</v>
      </c>
      <c r="GH247" s="0" t="n">
        <v>0</v>
      </c>
      <c r="GI247" s="0" t="n">
        <v>4</v>
      </c>
      <c r="GJ247" s="0" t="n">
        <v>0</v>
      </c>
      <c r="GK247" s="0" t="n">
        <v>0</v>
      </c>
      <c r="GL247" s="0" t="n">
        <v>0</v>
      </c>
      <c r="GM247" s="0" t="n">
        <v>0</v>
      </c>
      <c r="GN247" s="0" t="n">
        <v>0</v>
      </c>
      <c r="GO247" s="0" t="n">
        <v>0</v>
      </c>
      <c r="GP247" s="0" t="n">
        <v>1</v>
      </c>
      <c r="GQ247" s="0" t="n">
        <v>0</v>
      </c>
    </row>
    <row r="248" customFormat="false" ht="12" hidden="false" customHeight="false" outlineLevel="0" collapsed="false">
      <c r="A248" s="0" t="n">
        <v>0</v>
      </c>
      <c r="B248" s="0" t="n">
        <v>0</v>
      </c>
      <c r="C248" s="0" t="n">
        <v>0</v>
      </c>
      <c r="D248" s="0" t="n">
        <v>0</v>
      </c>
      <c r="E248" s="0" t="n">
        <v>0</v>
      </c>
      <c r="F248" s="0" t="n">
        <v>0</v>
      </c>
      <c r="G248" s="0" t="n">
        <v>0</v>
      </c>
      <c r="H248" s="0" t="n">
        <v>0</v>
      </c>
      <c r="I248" s="0" t="n">
        <v>5</v>
      </c>
      <c r="J248" s="0" t="n">
        <v>1</v>
      </c>
      <c r="K248" s="0" t="n">
        <v>2</v>
      </c>
      <c r="L248" s="0" t="n">
        <v>0</v>
      </c>
      <c r="M248" s="0" t="n">
        <v>0</v>
      </c>
      <c r="N248" s="0" t="n">
        <v>1</v>
      </c>
      <c r="O248" s="0" t="n">
        <v>3</v>
      </c>
      <c r="P248" s="0" t="n">
        <v>2</v>
      </c>
      <c r="Q248" s="0" t="n">
        <v>6</v>
      </c>
      <c r="R248" s="0" t="n">
        <v>3</v>
      </c>
      <c r="S248" s="0" t="n">
        <v>4</v>
      </c>
      <c r="T248" s="0" t="n">
        <v>0</v>
      </c>
      <c r="U248" s="0" t="n">
        <v>0</v>
      </c>
      <c r="V248" s="0" t="n">
        <v>1</v>
      </c>
      <c r="W248" s="0" t="n">
        <v>2</v>
      </c>
      <c r="X248" s="0" t="n">
        <v>0</v>
      </c>
      <c r="Y248" s="0" t="n">
        <v>0</v>
      </c>
      <c r="Z248" s="0" t="n">
        <v>2</v>
      </c>
      <c r="AA248" s="0" t="n">
        <v>0</v>
      </c>
      <c r="AB248" s="0" t="n">
        <v>0</v>
      </c>
      <c r="AC248" s="0" t="n">
        <v>3</v>
      </c>
      <c r="AD248" s="0" t="n">
        <v>0</v>
      </c>
      <c r="AE248" s="0" t="n">
        <v>0</v>
      </c>
      <c r="AF248" s="0" t="n">
        <v>0</v>
      </c>
      <c r="AG248" s="0" t="n">
        <v>0</v>
      </c>
      <c r="AH248" s="0" t="n">
        <v>0</v>
      </c>
      <c r="AI248" s="0" t="n">
        <v>0</v>
      </c>
      <c r="AJ248" s="0" t="n">
        <v>0</v>
      </c>
      <c r="AK248" s="0" t="n">
        <v>0</v>
      </c>
      <c r="AL248" s="0" t="n">
        <v>2</v>
      </c>
      <c r="AM248" s="0" t="n">
        <v>0</v>
      </c>
      <c r="AN248" s="0" t="n">
        <v>1</v>
      </c>
      <c r="AO248" s="0" t="n">
        <v>0</v>
      </c>
      <c r="AP248" s="0" t="n">
        <v>0</v>
      </c>
      <c r="AQ248" s="0" t="n">
        <v>1</v>
      </c>
      <c r="AR248" s="0" t="n">
        <v>0</v>
      </c>
      <c r="AS248" s="0" t="n">
        <v>0</v>
      </c>
      <c r="AT248" s="0" t="n">
        <v>0</v>
      </c>
      <c r="AU248" s="0" t="n">
        <v>1</v>
      </c>
      <c r="AV248" s="0" t="n">
        <v>0</v>
      </c>
      <c r="AW248" s="0" t="n">
        <v>0</v>
      </c>
      <c r="AX248" s="0" t="n">
        <v>0</v>
      </c>
      <c r="AY248" s="0" t="n">
        <v>1</v>
      </c>
      <c r="AZ248" s="0" t="n">
        <v>0</v>
      </c>
      <c r="BA248" s="0" t="n">
        <v>0</v>
      </c>
      <c r="BB248" s="0" t="n">
        <v>2</v>
      </c>
      <c r="BC248" s="0" t="n">
        <v>0</v>
      </c>
      <c r="BD248" s="0" t="n">
        <v>0</v>
      </c>
      <c r="BE248" s="0" t="n">
        <v>0</v>
      </c>
      <c r="BF248" s="0" t="n">
        <v>1</v>
      </c>
      <c r="BG248" s="0" t="n">
        <v>1</v>
      </c>
      <c r="BH248" s="0" t="n">
        <v>0</v>
      </c>
      <c r="BI248" s="0" t="n">
        <v>1</v>
      </c>
      <c r="BJ248" s="0" t="n">
        <v>1</v>
      </c>
      <c r="BK248" s="0" t="n">
        <v>2</v>
      </c>
      <c r="BL248" s="0" t="n">
        <v>0</v>
      </c>
      <c r="BM248" s="0" t="n">
        <v>0</v>
      </c>
      <c r="BN248" s="0" t="n">
        <v>1</v>
      </c>
      <c r="BO248" s="0" t="n">
        <v>1</v>
      </c>
      <c r="BP248" s="0" t="n">
        <v>0</v>
      </c>
      <c r="BQ248" s="0" t="n">
        <v>1</v>
      </c>
      <c r="BR248" s="0" t="n">
        <v>3</v>
      </c>
      <c r="BS248" s="0" t="n">
        <v>1</v>
      </c>
      <c r="BT248" s="0" t="n">
        <v>0</v>
      </c>
      <c r="BU248" s="0" t="n">
        <v>4</v>
      </c>
      <c r="BV248" s="0" t="n">
        <v>0</v>
      </c>
      <c r="BW248" s="0" t="n">
        <v>0</v>
      </c>
      <c r="BX248" s="0" t="n">
        <v>2</v>
      </c>
      <c r="BY248" s="0" t="n">
        <v>1</v>
      </c>
      <c r="BZ248" s="0" t="n">
        <v>1</v>
      </c>
      <c r="CA248" s="0" t="n">
        <v>1</v>
      </c>
      <c r="CB248" s="0" t="n">
        <v>3</v>
      </c>
      <c r="CC248" s="0" t="n">
        <v>0</v>
      </c>
      <c r="CD248" s="0" t="n">
        <v>0</v>
      </c>
      <c r="CE248" s="0" t="n">
        <v>2</v>
      </c>
      <c r="CF248" s="0" t="n">
        <v>0</v>
      </c>
      <c r="CG248" s="0" t="n">
        <v>0</v>
      </c>
      <c r="CH248" s="0" t="n">
        <v>0</v>
      </c>
      <c r="CI248" s="0" t="n">
        <v>0</v>
      </c>
      <c r="CJ248" s="0" t="n">
        <v>0</v>
      </c>
      <c r="CK248" s="0" t="n">
        <v>0</v>
      </c>
      <c r="CL248" s="0" t="n">
        <v>1</v>
      </c>
      <c r="CM248" s="0" t="n">
        <v>0</v>
      </c>
      <c r="CN248" s="0" t="n">
        <v>0</v>
      </c>
      <c r="CO248" s="0" t="n">
        <v>0</v>
      </c>
      <c r="CP248" s="0" t="n">
        <v>2</v>
      </c>
      <c r="CQ248" s="0" t="n">
        <v>1</v>
      </c>
      <c r="CR248" s="0" t="n">
        <v>0</v>
      </c>
      <c r="CS248" s="0" t="n">
        <v>0</v>
      </c>
      <c r="CT248" s="0" t="n">
        <v>0</v>
      </c>
      <c r="CU248" s="0" t="n">
        <v>0</v>
      </c>
      <c r="CV248" s="0" t="n">
        <v>0</v>
      </c>
      <c r="CW248" s="0" t="n">
        <v>1</v>
      </c>
      <c r="CX248" s="0" t="n">
        <v>0</v>
      </c>
      <c r="CY248" s="0" t="n">
        <v>3</v>
      </c>
      <c r="CZ248" s="0" t="n">
        <v>0</v>
      </c>
      <c r="DA248" s="0" t="n">
        <v>0</v>
      </c>
      <c r="DB248" s="0" t="n">
        <v>2</v>
      </c>
      <c r="DC248" s="0" t="n">
        <v>0</v>
      </c>
      <c r="DD248" s="0" t="n">
        <v>0</v>
      </c>
      <c r="DE248" s="0" t="n">
        <v>0</v>
      </c>
      <c r="DF248" s="0" t="n">
        <v>0</v>
      </c>
      <c r="DG248" s="0" t="n">
        <v>0</v>
      </c>
      <c r="DH248" s="0" t="n">
        <v>2</v>
      </c>
      <c r="DI248" s="0" t="n">
        <v>0</v>
      </c>
      <c r="DJ248" s="0" t="n">
        <v>2</v>
      </c>
      <c r="DK248" s="0" t="n">
        <v>0</v>
      </c>
      <c r="DL248" s="0" t="n">
        <v>0</v>
      </c>
      <c r="DM248" s="0" t="n">
        <v>0</v>
      </c>
      <c r="DN248" s="0" t="n">
        <v>0</v>
      </c>
      <c r="DO248" s="0" t="n">
        <v>0</v>
      </c>
      <c r="DP248" s="0" t="n">
        <v>0</v>
      </c>
      <c r="DQ248" s="0" t="n">
        <v>0</v>
      </c>
      <c r="DR248" s="0" t="n">
        <v>0</v>
      </c>
      <c r="DS248" s="0" t="n">
        <v>0</v>
      </c>
      <c r="DT248" s="0" t="n">
        <v>1</v>
      </c>
      <c r="DU248" s="0" t="n">
        <v>0</v>
      </c>
      <c r="DV248" s="0" t="n">
        <v>0</v>
      </c>
      <c r="DW248" s="0" t="n">
        <v>3</v>
      </c>
      <c r="DX248" s="0" t="n">
        <v>5</v>
      </c>
      <c r="DY248" s="0" t="n">
        <v>0</v>
      </c>
      <c r="DZ248" s="0" t="n">
        <v>0</v>
      </c>
      <c r="EA248" s="0" t="n">
        <v>1</v>
      </c>
      <c r="EB248" s="0" t="n">
        <v>4</v>
      </c>
      <c r="EC248" s="0" t="n">
        <v>0</v>
      </c>
      <c r="ED248" s="0" t="n">
        <v>0</v>
      </c>
      <c r="EE248" s="0" t="n">
        <v>0</v>
      </c>
      <c r="EF248" s="0" t="n">
        <v>0</v>
      </c>
      <c r="EG248" s="0" t="n">
        <v>0</v>
      </c>
      <c r="EH248" s="0" t="n">
        <v>0</v>
      </c>
      <c r="EI248" s="0" t="n">
        <v>0</v>
      </c>
      <c r="EJ248" s="0" t="n">
        <v>0</v>
      </c>
      <c r="EK248" s="0" t="n">
        <v>0</v>
      </c>
      <c r="EL248" s="0" t="n">
        <v>1</v>
      </c>
      <c r="EM248" s="0" t="n">
        <v>0</v>
      </c>
      <c r="EN248" s="0" t="n">
        <v>1</v>
      </c>
      <c r="EO248" s="0" t="n">
        <v>4</v>
      </c>
      <c r="EP248" s="0" t="n">
        <v>2</v>
      </c>
      <c r="EQ248" s="0" t="n">
        <v>0</v>
      </c>
      <c r="ER248" s="0" t="n">
        <v>0</v>
      </c>
      <c r="ES248" s="0" t="n">
        <v>0</v>
      </c>
      <c r="ET248" s="0" t="n">
        <v>0</v>
      </c>
      <c r="EU248" s="0" t="n">
        <v>0</v>
      </c>
      <c r="EV248" s="0" t="n">
        <v>1</v>
      </c>
      <c r="EW248" s="0" t="n">
        <v>1</v>
      </c>
      <c r="EX248" s="0" t="n">
        <v>0</v>
      </c>
      <c r="EY248" s="0" t="n">
        <v>1</v>
      </c>
      <c r="EZ248" s="0" t="n">
        <v>2</v>
      </c>
      <c r="FA248" s="0" t="n">
        <v>2</v>
      </c>
      <c r="FB248" s="0" t="n">
        <v>0</v>
      </c>
      <c r="FC248" s="0" t="n">
        <v>1</v>
      </c>
      <c r="FD248" s="0" t="n">
        <v>2</v>
      </c>
      <c r="FE248" s="0" t="n">
        <v>0</v>
      </c>
      <c r="FF248" s="0" t="n">
        <v>0</v>
      </c>
      <c r="FG248" s="0" t="n">
        <v>0</v>
      </c>
      <c r="FH248" s="0" t="n">
        <v>0</v>
      </c>
      <c r="FI248" s="0" t="n">
        <v>0</v>
      </c>
      <c r="FJ248" s="0" t="n">
        <v>0</v>
      </c>
      <c r="FK248" s="0" t="n">
        <v>0</v>
      </c>
      <c r="FL248" s="0" t="n">
        <v>0</v>
      </c>
      <c r="FM248" s="0" t="n">
        <v>0</v>
      </c>
      <c r="FN248" s="0" t="n">
        <v>0</v>
      </c>
      <c r="FO248" s="0" t="n">
        <v>0</v>
      </c>
      <c r="FP248" s="0" t="n">
        <v>0</v>
      </c>
      <c r="FQ248" s="0" t="n">
        <v>2</v>
      </c>
      <c r="FR248" s="0" t="n">
        <v>2</v>
      </c>
      <c r="FS248" s="0" t="n">
        <v>1</v>
      </c>
      <c r="FT248" s="0" t="n">
        <v>0</v>
      </c>
      <c r="FU248" s="0" t="n">
        <v>0</v>
      </c>
      <c r="FV248" s="0" t="n">
        <v>1</v>
      </c>
      <c r="FW248" s="0" t="n">
        <v>1</v>
      </c>
      <c r="FX248" s="0" t="n">
        <v>3</v>
      </c>
      <c r="FY248" s="0" t="n">
        <v>1</v>
      </c>
      <c r="FZ248" s="0" t="n">
        <v>1</v>
      </c>
      <c r="GA248" s="0" t="n">
        <v>2</v>
      </c>
      <c r="GB248" s="0" t="n">
        <v>1</v>
      </c>
      <c r="GC248" s="0" t="n">
        <v>0</v>
      </c>
      <c r="GD248" s="0" t="n">
        <v>0</v>
      </c>
      <c r="GE248" s="0" t="n">
        <v>3</v>
      </c>
      <c r="GF248" s="0" t="n">
        <v>2</v>
      </c>
      <c r="GG248" s="0" t="n">
        <v>0</v>
      </c>
      <c r="GH248" s="0" t="n">
        <v>2</v>
      </c>
      <c r="GI248" s="0" t="n">
        <v>0</v>
      </c>
      <c r="GJ248" s="0" t="n">
        <v>0</v>
      </c>
      <c r="GK248" s="0" t="n">
        <v>4</v>
      </c>
      <c r="GL248" s="0" t="n">
        <v>1</v>
      </c>
      <c r="GM248" s="0" t="n">
        <v>1</v>
      </c>
      <c r="GN248" s="0" t="n">
        <v>0</v>
      </c>
      <c r="GO248" s="0" t="n">
        <v>0</v>
      </c>
      <c r="GP248" s="0" t="n">
        <v>0</v>
      </c>
      <c r="GQ248" s="0" t="n">
        <v>1</v>
      </c>
    </row>
    <row r="249" customFormat="false" ht="12" hidden="false" customHeight="false" outlineLevel="0" collapsed="false">
      <c r="A249" s="0" t="n">
        <v>7</v>
      </c>
      <c r="B249" s="0" t="n">
        <v>0</v>
      </c>
      <c r="C249" s="0" t="n">
        <v>0</v>
      </c>
      <c r="D249" s="0" t="n">
        <v>0</v>
      </c>
      <c r="E249" s="0" t="n">
        <v>2</v>
      </c>
      <c r="F249" s="0" t="n">
        <v>1</v>
      </c>
      <c r="G249" s="0" t="n">
        <v>0</v>
      </c>
      <c r="H249" s="0" t="n">
        <v>0</v>
      </c>
      <c r="I249" s="0" t="n">
        <v>0</v>
      </c>
      <c r="J249" s="0" t="n">
        <v>0</v>
      </c>
      <c r="K249" s="0" t="n">
        <v>1</v>
      </c>
      <c r="L249" s="0" t="n">
        <v>0</v>
      </c>
      <c r="M249" s="0" t="n">
        <v>0</v>
      </c>
      <c r="N249" s="0" t="n">
        <v>4</v>
      </c>
      <c r="O249" s="0" t="n">
        <v>0</v>
      </c>
      <c r="P249" s="0" t="n">
        <v>0</v>
      </c>
      <c r="Q249" s="0" t="n">
        <v>0</v>
      </c>
      <c r="R249" s="0" t="n">
        <v>1</v>
      </c>
      <c r="S249" s="0" t="n">
        <v>1</v>
      </c>
      <c r="T249" s="0" t="n">
        <v>0</v>
      </c>
      <c r="U249" s="0" t="n">
        <v>0</v>
      </c>
      <c r="V249" s="0" t="n">
        <v>0</v>
      </c>
      <c r="W249" s="0" t="n">
        <v>2</v>
      </c>
      <c r="X249" s="0" t="n">
        <v>0</v>
      </c>
      <c r="Y249" s="0" t="n">
        <v>0</v>
      </c>
      <c r="Z249" s="0" t="n">
        <v>0</v>
      </c>
      <c r="AA249" s="0" t="n">
        <v>0</v>
      </c>
      <c r="AB249" s="0" t="n">
        <v>0</v>
      </c>
      <c r="AC249" s="0" t="n">
        <v>1</v>
      </c>
      <c r="AD249" s="0" t="n">
        <v>0</v>
      </c>
      <c r="AE249" s="0" t="n">
        <v>0</v>
      </c>
      <c r="AF249" s="0" t="n">
        <v>0</v>
      </c>
      <c r="AG249" s="0" t="n">
        <v>0</v>
      </c>
      <c r="AH249" s="0" t="n">
        <v>0</v>
      </c>
      <c r="AI249" s="0" t="n">
        <v>0</v>
      </c>
      <c r="AJ249" s="0" t="n">
        <v>1</v>
      </c>
      <c r="AK249" s="0" t="n">
        <v>0</v>
      </c>
      <c r="AL249" s="0" t="n">
        <v>0</v>
      </c>
      <c r="AM249" s="0" t="n">
        <v>0</v>
      </c>
      <c r="AN249" s="0" t="n">
        <v>2</v>
      </c>
      <c r="AO249" s="0" t="n">
        <v>0</v>
      </c>
      <c r="AP249" s="0" t="n">
        <v>0</v>
      </c>
      <c r="AQ249" s="0" t="n">
        <v>0</v>
      </c>
      <c r="AR249" s="0" t="n">
        <v>0</v>
      </c>
      <c r="AS249" s="0" t="n">
        <v>0</v>
      </c>
      <c r="AT249" s="0" t="n">
        <v>0</v>
      </c>
      <c r="AU249" s="0" t="n">
        <v>0</v>
      </c>
      <c r="AV249" s="0" t="n">
        <v>0</v>
      </c>
      <c r="AW249" s="0" t="n">
        <v>0</v>
      </c>
      <c r="AX249" s="0" t="n">
        <v>0</v>
      </c>
      <c r="AY249" s="0" t="n">
        <v>1</v>
      </c>
      <c r="AZ249" s="0" t="n">
        <v>1</v>
      </c>
      <c r="BA249" s="0" t="n">
        <v>0</v>
      </c>
      <c r="BB249" s="0" t="n">
        <v>0</v>
      </c>
      <c r="BC249" s="0" t="n">
        <v>3</v>
      </c>
      <c r="BD249" s="0" t="n">
        <v>0</v>
      </c>
      <c r="BE249" s="0" t="n">
        <v>1</v>
      </c>
      <c r="BF249" s="0" t="n">
        <v>0</v>
      </c>
      <c r="BG249" s="0" t="n">
        <v>0</v>
      </c>
      <c r="BH249" s="0" t="n">
        <v>0</v>
      </c>
      <c r="BI249" s="0" t="n">
        <v>1</v>
      </c>
      <c r="BJ249" s="0" t="n">
        <v>0</v>
      </c>
      <c r="BK249" s="0" t="n">
        <v>0</v>
      </c>
      <c r="BL249" s="0" t="n">
        <v>0</v>
      </c>
      <c r="BM249" s="0" t="n">
        <v>0</v>
      </c>
      <c r="BN249" s="0" t="n">
        <v>0</v>
      </c>
      <c r="BO249" s="0" t="n">
        <v>0</v>
      </c>
      <c r="BP249" s="0" t="n">
        <v>0</v>
      </c>
      <c r="BQ249" s="0" t="n">
        <v>0</v>
      </c>
      <c r="BR249" s="0" t="n">
        <v>0</v>
      </c>
      <c r="BS249" s="0" t="n">
        <v>0</v>
      </c>
      <c r="BT249" s="0" t="n">
        <v>0</v>
      </c>
      <c r="BU249" s="0" t="n">
        <v>0</v>
      </c>
      <c r="BV249" s="0" t="n">
        <v>1</v>
      </c>
      <c r="BW249" s="0" t="n">
        <v>3</v>
      </c>
      <c r="BX249" s="0" t="n">
        <v>2</v>
      </c>
      <c r="BY249" s="0" t="n">
        <v>2</v>
      </c>
      <c r="BZ249" s="0" t="n">
        <v>1</v>
      </c>
      <c r="CA249" s="0" t="n">
        <v>0</v>
      </c>
      <c r="CB249" s="0" t="n">
        <v>1</v>
      </c>
      <c r="CC249" s="0" t="n">
        <v>0</v>
      </c>
      <c r="CD249" s="0" t="n">
        <v>1</v>
      </c>
      <c r="CE249" s="0" t="n">
        <v>0</v>
      </c>
      <c r="CF249" s="0" t="n">
        <v>1</v>
      </c>
      <c r="CG249" s="0" t="n">
        <v>1</v>
      </c>
      <c r="CH249" s="0" t="n">
        <v>0</v>
      </c>
      <c r="CI249" s="0" t="n">
        <v>0</v>
      </c>
      <c r="CJ249" s="0" t="n">
        <v>0</v>
      </c>
      <c r="CK249" s="0" t="n">
        <v>0</v>
      </c>
      <c r="CL249" s="0" t="n">
        <v>0</v>
      </c>
      <c r="CM249" s="0" t="n">
        <v>0</v>
      </c>
      <c r="CN249" s="0" t="n">
        <v>0</v>
      </c>
      <c r="CO249" s="0" t="n">
        <v>1</v>
      </c>
      <c r="CP249" s="0" t="n">
        <v>0</v>
      </c>
      <c r="CQ249" s="0" t="n">
        <v>2</v>
      </c>
      <c r="CR249" s="0" t="n">
        <v>0</v>
      </c>
      <c r="CS249" s="0" t="n">
        <v>0</v>
      </c>
      <c r="CT249" s="0" t="n">
        <v>0</v>
      </c>
      <c r="CU249" s="0" t="n">
        <v>0</v>
      </c>
      <c r="CV249" s="0" t="n">
        <v>1</v>
      </c>
      <c r="CW249" s="0" t="n">
        <v>0</v>
      </c>
      <c r="CX249" s="0" t="n">
        <v>0</v>
      </c>
      <c r="CY249" s="0" t="n">
        <v>3</v>
      </c>
      <c r="CZ249" s="0" t="n">
        <v>0</v>
      </c>
      <c r="DA249" s="0" t="n">
        <v>2</v>
      </c>
      <c r="DB249" s="0" t="n">
        <v>2</v>
      </c>
      <c r="DC249" s="0" t="n">
        <v>0</v>
      </c>
      <c r="DD249" s="0" t="n">
        <v>0</v>
      </c>
      <c r="DE249" s="0" t="n">
        <v>0</v>
      </c>
      <c r="DF249" s="0" t="n">
        <v>0</v>
      </c>
      <c r="DG249" s="0" t="n">
        <v>0</v>
      </c>
      <c r="DH249" s="0" t="n">
        <v>0</v>
      </c>
      <c r="DI249" s="0" t="n">
        <v>0</v>
      </c>
      <c r="DJ249" s="0" t="n">
        <v>1</v>
      </c>
      <c r="DK249" s="0" t="n">
        <v>0</v>
      </c>
      <c r="DL249" s="0" t="n">
        <v>1</v>
      </c>
      <c r="DM249" s="0" t="n">
        <v>0</v>
      </c>
      <c r="DN249" s="0" t="n">
        <v>0</v>
      </c>
      <c r="DO249" s="0" t="n">
        <v>0</v>
      </c>
      <c r="DP249" s="0" t="n">
        <v>0</v>
      </c>
      <c r="DQ249" s="0" t="n">
        <v>1</v>
      </c>
      <c r="DR249" s="0" t="n">
        <v>0</v>
      </c>
      <c r="DS249" s="0" t="n">
        <v>0</v>
      </c>
      <c r="DT249" s="0" t="n">
        <v>1</v>
      </c>
      <c r="DU249" s="0" t="n">
        <v>0</v>
      </c>
      <c r="DV249" s="0" t="n">
        <v>0</v>
      </c>
      <c r="DW249" s="0" t="n">
        <v>0</v>
      </c>
      <c r="DX249" s="0" t="n">
        <v>0</v>
      </c>
      <c r="DY249" s="0" t="n">
        <v>0</v>
      </c>
      <c r="DZ249" s="0" t="n">
        <v>0</v>
      </c>
      <c r="EA249" s="0" t="n">
        <v>0</v>
      </c>
      <c r="EB249" s="0" t="n">
        <v>0</v>
      </c>
      <c r="EC249" s="0" t="n">
        <v>5</v>
      </c>
      <c r="ED249" s="0" t="n">
        <v>0</v>
      </c>
      <c r="EE249" s="0" t="n">
        <v>0</v>
      </c>
      <c r="EF249" s="0" t="n">
        <v>0</v>
      </c>
      <c r="EG249" s="0" t="n">
        <v>0</v>
      </c>
      <c r="EH249" s="0" t="n">
        <v>1</v>
      </c>
      <c r="EI249" s="0" t="n">
        <v>1</v>
      </c>
      <c r="EJ249" s="0" t="n">
        <v>0</v>
      </c>
      <c r="EK249" s="0" t="n">
        <v>0</v>
      </c>
      <c r="EL249" s="0" t="n">
        <v>0</v>
      </c>
      <c r="EM249" s="0" t="n">
        <v>0</v>
      </c>
      <c r="EN249" s="0" t="n">
        <v>0</v>
      </c>
      <c r="EO249" s="0" t="n">
        <v>0</v>
      </c>
      <c r="EP249" s="0" t="n">
        <v>0</v>
      </c>
      <c r="EQ249" s="0" t="n">
        <v>1</v>
      </c>
      <c r="ER249" s="0" t="n">
        <v>1</v>
      </c>
      <c r="ES249" s="0" t="n">
        <v>0</v>
      </c>
      <c r="ET249" s="0" t="n">
        <v>0</v>
      </c>
      <c r="EU249" s="0" t="n">
        <v>0</v>
      </c>
      <c r="EV249" s="0" t="n">
        <v>3</v>
      </c>
      <c r="EW249" s="0" t="n">
        <v>0</v>
      </c>
      <c r="EX249" s="0" t="n">
        <v>1</v>
      </c>
      <c r="EY249" s="0" t="n">
        <v>0</v>
      </c>
      <c r="EZ249" s="0" t="n">
        <v>0</v>
      </c>
      <c r="FA249" s="0" t="n">
        <v>1</v>
      </c>
      <c r="FB249" s="0" t="n">
        <v>3</v>
      </c>
      <c r="FC249" s="0" t="n">
        <v>0</v>
      </c>
      <c r="FD249" s="0" t="n">
        <v>0</v>
      </c>
      <c r="FE249" s="0" t="n">
        <v>2</v>
      </c>
      <c r="FF249" s="0" t="n">
        <v>0</v>
      </c>
      <c r="FG249" s="0" t="n">
        <v>0</v>
      </c>
      <c r="FH249" s="0" t="n">
        <v>0</v>
      </c>
      <c r="FI249" s="0" t="n">
        <v>1</v>
      </c>
      <c r="FJ249" s="0" t="n">
        <v>0</v>
      </c>
      <c r="FK249" s="0" t="n">
        <v>0</v>
      </c>
      <c r="FL249" s="0" t="n">
        <v>0</v>
      </c>
      <c r="FM249" s="0" t="n">
        <v>0</v>
      </c>
      <c r="FN249" s="0" t="n">
        <v>0</v>
      </c>
      <c r="FO249" s="0" t="n">
        <v>0</v>
      </c>
      <c r="FP249" s="0" t="n">
        <v>0</v>
      </c>
      <c r="FQ249" s="0" t="n">
        <v>0</v>
      </c>
      <c r="FR249" s="0" t="n">
        <v>0</v>
      </c>
      <c r="FS249" s="0" t="n">
        <v>0</v>
      </c>
      <c r="FT249" s="0" t="n">
        <v>2</v>
      </c>
      <c r="FU249" s="0" t="n">
        <v>0</v>
      </c>
      <c r="FV249" s="0" t="n">
        <v>1</v>
      </c>
      <c r="FW249" s="0" t="n">
        <v>0</v>
      </c>
      <c r="FX249" s="0" t="n">
        <v>0</v>
      </c>
      <c r="FY249" s="0" t="n">
        <v>0</v>
      </c>
      <c r="FZ249" s="0" t="n">
        <v>0</v>
      </c>
      <c r="GA249" s="0" t="n">
        <v>0</v>
      </c>
      <c r="GB249" s="0" t="n">
        <v>6</v>
      </c>
      <c r="GC249" s="0" t="n">
        <v>1</v>
      </c>
      <c r="GD249" s="0" t="n">
        <v>0</v>
      </c>
      <c r="GE249" s="0" t="n">
        <v>0</v>
      </c>
      <c r="GF249" s="0" t="n">
        <v>0</v>
      </c>
      <c r="GG249" s="0" t="n">
        <v>0</v>
      </c>
      <c r="GH249" s="0" t="n">
        <v>0</v>
      </c>
      <c r="GI249" s="0" t="n">
        <v>0</v>
      </c>
      <c r="GJ249" s="0" t="n">
        <v>0</v>
      </c>
      <c r="GK249" s="0" t="n">
        <v>0</v>
      </c>
      <c r="GL249" s="0" t="n">
        <v>0</v>
      </c>
      <c r="GM249" s="0" t="n">
        <v>0</v>
      </c>
      <c r="GN249" s="0" t="n">
        <v>0</v>
      </c>
      <c r="GO249" s="0" t="n">
        <v>2</v>
      </c>
      <c r="GP249" s="0" t="n">
        <v>0</v>
      </c>
      <c r="GQ249" s="0" t="n">
        <v>0</v>
      </c>
    </row>
    <row r="250" customFormat="false" ht="12" hidden="false" customHeight="false" outlineLevel="0" collapsed="false">
      <c r="A250" s="0" t="n">
        <v>0</v>
      </c>
      <c r="B250" s="0" t="n">
        <v>0</v>
      </c>
      <c r="C250" s="0" t="n">
        <v>2</v>
      </c>
      <c r="D250" s="0" t="n">
        <v>0</v>
      </c>
      <c r="E250" s="0" t="n">
        <v>0</v>
      </c>
      <c r="F250" s="0" t="n">
        <v>5</v>
      </c>
      <c r="G250" s="0" t="n">
        <v>2</v>
      </c>
      <c r="H250" s="0" t="n">
        <v>1</v>
      </c>
      <c r="I250" s="0" t="n">
        <v>1</v>
      </c>
      <c r="J250" s="0" t="n">
        <v>1</v>
      </c>
      <c r="K250" s="0" t="n">
        <v>0</v>
      </c>
      <c r="L250" s="0" t="n">
        <v>0</v>
      </c>
      <c r="M250" s="0" t="n">
        <v>0</v>
      </c>
      <c r="N250" s="0" t="n">
        <v>1</v>
      </c>
      <c r="O250" s="0" t="n">
        <v>1</v>
      </c>
      <c r="P250" s="0" t="n">
        <v>0</v>
      </c>
      <c r="Q250" s="0" t="n">
        <v>0</v>
      </c>
      <c r="R250" s="0" t="n">
        <v>1</v>
      </c>
      <c r="S250" s="0" t="n">
        <v>1</v>
      </c>
      <c r="T250" s="0" t="n">
        <v>0</v>
      </c>
      <c r="U250" s="0" t="n">
        <v>3</v>
      </c>
      <c r="V250" s="0" t="n">
        <v>7</v>
      </c>
      <c r="W250" s="0" t="n">
        <v>2</v>
      </c>
      <c r="X250" s="0" t="n">
        <v>0</v>
      </c>
      <c r="Y250" s="0" t="n">
        <v>0</v>
      </c>
      <c r="Z250" s="0" t="n">
        <v>1</v>
      </c>
      <c r="AA250" s="0" t="n">
        <v>0</v>
      </c>
      <c r="AB250" s="0" t="n">
        <v>0</v>
      </c>
      <c r="AC250" s="0" t="n">
        <v>0</v>
      </c>
      <c r="AD250" s="0" t="n">
        <v>0</v>
      </c>
      <c r="AE250" s="0" t="n">
        <v>0</v>
      </c>
      <c r="AF250" s="0" t="n">
        <v>1</v>
      </c>
      <c r="AG250" s="0" t="n">
        <v>1</v>
      </c>
      <c r="AH250" s="0" t="n">
        <v>0</v>
      </c>
      <c r="AI250" s="0" t="n">
        <v>0</v>
      </c>
      <c r="AJ250" s="0" t="n">
        <v>3</v>
      </c>
      <c r="AK250" s="0" t="n">
        <v>0</v>
      </c>
      <c r="AL250" s="0" t="n">
        <v>3</v>
      </c>
      <c r="AM250" s="0" t="n">
        <v>1</v>
      </c>
      <c r="AN250" s="0" t="n">
        <v>9</v>
      </c>
      <c r="AO250" s="0" t="n">
        <v>1</v>
      </c>
      <c r="AP250" s="0" t="n">
        <v>1</v>
      </c>
      <c r="AQ250" s="0" t="n">
        <v>0</v>
      </c>
      <c r="AR250" s="0" t="n">
        <v>0</v>
      </c>
      <c r="AS250" s="0" t="n">
        <v>1</v>
      </c>
      <c r="AT250" s="0" t="n">
        <v>0</v>
      </c>
      <c r="AU250" s="0" t="n">
        <v>1</v>
      </c>
      <c r="AV250" s="0" t="n">
        <v>0</v>
      </c>
      <c r="AW250" s="0" t="n">
        <v>1</v>
      </c>
      <c r="AX250" s="0" t="n">
        <v>0</v>
      </c>
      <c r="AY250" s="0" t="n">
        <v>5</v>
      </c>
      <c r="AZ250" s="0" t="n">
        <v>0</v>
      </c>
      <c r="BA250" s="0" t="n">
        <v>0</v>
      </c>
      <c r="BB250" s="0" t="n">
        <v>1</v>
      </c>
      <c r="BC250" s="0" t="n">
        <v>0</v>
      </c>
      <c r="BD250" s="0" t="n">
        <v>0</v>
      </c>
      <c r="BE250" s="0" t="n">
        <v>2</v>
      </c>
      <c r="BF250" s="0" t="n">
        <v>3</v>
      </c>
      <c r="BG250" s="0" t="n">
        <v>1</v>
      </c>
      <c r="BH250" s="0" t="n">
        <v>0</v>
      </c>
      <c r="BI250" s="0" t="n">
        <v>6</v>
      </c>
      <c r="BJ250" s="0" t="n">
        <v>1</v>
      </c>
      <c r="BK250" s="0" t="n">
        <v>3</v>
      </c>
      <c r="BL250" s="0" t="n">
        <v>1</v>
      </c>
      <c r="BM250" s="0" t="n">
        <v>1</v>
      </c>
      <c r="BN250" s="0" t="n">
        <v>1</v>
      </c>
      <c r="BO250" s="0" t="n">
        <v>0</v>
      </c>
      <c r="BP250" s="0" t="n">
        <v>3</v>
      </c>
      <c r="BQ250" s="0" t="n">
        <v>4</v>
      </c>
      <c r="BR250" s="0" t="n">
        <v>1</v>
      </c>
      <c r="BS250" s="0" t="n">
        <v>0</v>
      </c>
      <c r="BT250" s="0" t="n">
        <v>0</v>
      </c>
      <c r="BU250" s="0" t="n">
        <v>2</v>
      </c>
      <c r="BV250" s="0" t="n">
        <v>0</v>
      </c>
      <c r="BW250" s="0" t="n">
        <v>1</v>
      </c>
      <c r="BX250" s="0" t="n">
        <v>3</v>
      </c>
      <c r="BY250" s="0" t="n">
        <v>2</v>
      </c>
      <c r="BZ250" s="0" t="n">
        <v>1</v>
      </c>
      <c r="CA250" s="0" t="n">
        <v>0</v>
      </c>
      <c r="CB250" s="0" t="n">
        <v>2</v>
      </c>
      <c r="CC250" s="0" t="n">
        <v>2</v>
      </c>
      <c r="CD250" s="0" t="n">
        <v>3</v>
      </c>
      <c r="CE250" s="0" t="n">
        <v>2</v>
      </c>
      <c r="CF250" s="0" t="n">
        <v>1</v>
      </c>
      <c r="CG250" s="0" t="n">
        <v>3</v>
      </c>
      <c r="CH250" s="0" t="n">
        <v>2</v>
      </c>
      <c r="CI250" s="0" t="n">
        <v>0</v>
      </c>
      <c r="CJ250" s="0" t="n">
        <v>0</v>
      </c>
      <c r="CK250" s="0" t="n">
        <v>1</v>
      </c>
      <c r="CL250" s="0" t="n">
        <v>0</v>
      </c>
      <c r="CM250" s="0" t="n">
        <v>0</v>
      </c>
      <c r="CN250" s="0" t="n">
        <v>0</v>
      </c>
      <c r="CO250" s="0" t="n">
        <v>2</v>
      </c>
      <c r="CP250" s="0" t="n">
        <v>3</v>
      </c>
      <c r="CQ250" s="0" t="n">
        <v>2</v>
      </c>
      <c r="CR250" s="0" t="n">
        <v>0</v>
      </c>
      <c r="CS250" s="0" t="n">
        <v>1</v>
      </c>
      <c r="CT250" s="0" t="n">
        <v>0</v>
      </c>
      <c r="CU250" s="0" t="n">
        <v>1</v>
      </c>
      <c r="CV250" s="0" t="n">
        <v>0</v>
      </c>
      <c r="CW250" s="0" t="n">
        <v>0</v>
      </c>
      <c r="CX250" s="0" t="n">
        <v>1</v>
      </c>
      <c r="CY250" s="0" t="n">
        <v>5</v>
      </c>
      <c r="CZ250" s="0" t="n">
        <v>1</v>
      </c>
      <c r="DA250" s="0" t="n">
        <v>5</v>
      </c>
      <c r="DB250" s="0" t="n">
        <v>1</v>
      </c>
      <c r="DC250" s="0" t="n">
        <v>0</v>
      </c>
      <c r="DD250" s="0" t="n">
        <v>0</v>
      </c>
      <c r="DE250" s="0" t="n">
        <v>0</v>
      </c>
      <c r="DF250" s="0" t="n">
        <v>2</v>
      </c>
      <c r="DG250" s="0" t="n">
        <v>2</v>
      </c>
      <c r="DH250" s="0" t="n">
        <v>0</v>
      </c>
      <c r="DI250" s="0" t="n">
        <v>9</v>
      </c>
      <c r="DJ250" s="0" t="n">
        <v>1</v>
      </c>
      <c r="DK250" s="0" t="n">
        <v>5</v>
      </c>
      <c r="DL250" s="0" t="n">
        <v>1</v>
      </c>
      <c r="DM250" s="0" t="n">
        <v>5</v>
      </c>
      <c r="DN250" s="0" t="n">
        <v>0</v>
      </c>
      <c r="DO250" s="0" t="n">
        <v>1</v>
      </c>
      <c r="DP250" s="0" t="n">
        <v>1</v>
      </c>
      <c r="DQ250" s="0" t="n">
        <v>3</v>
      </c>
      <c r="DR250" s="0" t="n">
        <v>3</v>
      </c>
      <c r="DS250" s="0" t="n">
        <v>0</v>
      </c>
      <c r="DT250" s="0" t="n">
        <v>1</v>
      </c>
      <c r="DU250" s="0" t="n">
        <v>0</v>
      </c>
      <c r="DV250" s="0" t="n">
        <v>3</v>
      </c>
      <c r="DW250" s="0" t="n">
        <v>0</v>
      </c>
      <c r="DX250" s="0" t="n">
        <v>5</v>
      </c>
      <c r="DY250" s="0" t="n">
        <v>0</v>
      </c>
      <c r="DZ250" s="0" t="n">
        <v>0</v>
      </c>
      <c r="EA250" s="0" t="n">
        <v>2</v>
      </c>
      <c r="EB250" s="0" t="n">
        <v>3</v>
      </c>
      <c r="EC250" s="0" t="n">
        <v>5</v>
      </c>
      <c r="ED250" s="0" t="n">
        <v>2</v>
      </c>
      <c r="EE250" s="0" t="n">
        <v>2</v>
      </c>
      <c r="EF250" s="0" t="n">
        <v>3</v>
      </c>
      <c r="EG250" s="0" t="n">
        <v>1</v>
      </c>
      <c r="EH250" s="0" t="n">
        <v>2</v>
      </c>
      <c r="EI250" s="0" t="n">
        <v>1</v>
      </c>
      <c r="EJ250" s="0" t="n">
        <v>1</v>
      </c>
      <c r="EK250" s="0" t="n">
        <v>0</v>
      </c>
      <c r="EL250" s="0" t="n">
        <v>2</v>
      </c>
      <c r="EM250" s="0" t="n">
        <v>0</v>
      </c>
      <c r="EN250" s="0" t="n">
        <v>3</v>
      </c>
      <c r="EO250" s="0" t="n">
        <v>0</v>
      </c>
      <c r="EP250" s="0" t="n">
        <v>0</v>
      </c>
      <c r="EQ250" s="0" t="n">
        <v>0</v>
      </c>
      <c r="ER250" s="0" t="n">
        <v>1</v>
      </c>
      <c r="ES250" s="0" t="n">
        <v>2</v>
      </c>
      <c r="ET250" s="0" t="n">
        <v>1</v>
      </c>
      <c r="EU250" s="0" t="n">
        <v>0</v>
      </c>
      <c r="EV250" s="0" t="n">
        <v>1</v>
      </c>
      <c r="EW250" s="0" t="n">
        <v>2</v>
      </c>
      <c r="EX250" s="0" t="n">
        <v>4</v>
      </c>
      <c r="EY250" s="0" t="n">
        <v>5</v>
      </c>
      <c r="EZ250" s="0" t="n">
        <v>2</v>
      </c>
      <c r="FA250" s="0" t="n">
        <v>1</v>
      </c>
      <c r="FB250" s="0" t="n">
        <v>4</v>
      </c>
      <c r="FC250" s="0" t="n">
        <v>2</v>
      </c>
      <c r="FD250" s="0" t="n">
        <v>0</v>
      </c>
      <c r="FE250" s="0" t="n">
        <v>2</v>
      </c>
      <c r="FF250" s="0" t="n">
        <v>6</v>
      </c>
      <c r="FG250" s="0" t="n">
        <v>0</v>
      </c>
      <c r="FH250" s="0" t="n">
        <v>8</v>
      </c>
      <c r="FI250" s="0" t="n">
        <v>4</v>
      </c>
      <c r="FJ250" s="0" t="n">
        <v>0</v>
      </c>
      <c r="FK250" s="0" t="n">
        <v>5</v>
      </c>
      <c r="FL250" s="0" t="n">
        <v>1</v>
      </c>
      <c r="FM250" s="0" t="n">
        <v>0</v>
      </c>
      <c r="FN250" s="0" t="n">
        <v>1</v>
      </c>
      <c r="FO250" s="0" t="n">
        <v>1</v>
      </c>
      <c r="FP250" s="0" t="n">
        <v>0</v>
      </c>
      <c r="FQ250" s="0" t="n">
        <v>3</v>
      </c>
      <c r="FR250" s="0" t="n">
        <v>0</v>
      </c>
      <c r="FS250" s="0" t="n">
        <v>2</v>
      </c>
      <c r="FT250" s="0" t="n">
        <v>1</v>
      </c>
      <c r="FU250" s="0" t="n">
        <v>1</v>
      </c>
      <c r="FV250" s="0" t="n">
        <v>6</v>
      </c>
      <c r="FW250" s="0" t="n">
        <v>1</v>
      </c>
      <c r="FX250" s="0" t="n">
        <v>2</v>
      </c>
      <c r="FY250" s="0" t="n">
        <v>1</v>
      </c>
      <c r="FZ250" s="0" t="n">
        <v>1</v>
      </c>
      <c r="GA250" s="0" t="n">
        <v>1</v>
      </c>
      <c r="GB250" s="0" t="n">
        <v>6</v>
      </c>
      <c r="GC250" s="0" t="n">
        <v>1</v>
      </c>
      <c r="GD250" s="0" t="n">
        <v>0</v>
      </c>
      <c r="GE250" s="0" t="n">
        <v>0</v>
      </c>
      <c r="GF250" s="0" t="n">
        <v>2</v>
      </c>
      <c r="GG250" s="0" t="n">
        <v>0</v>
      </c>
      <c r="GH250" s="0" t="n">
        <v>1</v>
      </c>
      <c r="GI250" s="0" t="n">
        <v>0</v>
      </c>
      <c r="GJ250" s="0" t="n">
        <v>0</v>
      </c>
      <c r="GK250" s="0" t="n">
        <v>0</v>
      </c>
      <c r="GL250" s="0" t="n">
        <v>0</v>
      </c>
      <c r="GM250" s="0" t="n">
        <v>6</v>
      </c>
      <c r="GN250" s="0" t="n">
        <v>0</v>
      </c>
      <c r="GO250" s="0" t="n">
        <v>2</v>
      </c>
      <c r="GP250" s="0" t="n">
        <v>0</v>
      </c>
      <c r="GQ250" s="0" t="n">
        <v>3</v>
      </c>
    </row>
    <row r="251" customFormat="false" ht="12" hidden="false" customHeight="false" outlineLevel="0" collapsed="false">
      <c r="A251" s="0" t="n">
        <v>0</v>
      </c>
      <c r="B251" s="0" t="n">
        <v>0</v>
      </c>
      <c r="C251" s="0" t="n">
        <v>0</v>
      </c>
      <c r="D251" s="0" t="n">
        <v>0</v>
      </c>
      <c r="E251" s="0" t="n">
        <v>0</v>
      </c>
      <c r="F251" s="0" t="n">
        <v>7</v>
      </c>
      <c r="G251" s="0" t="n">
        <v>1</v>
      </c>
      <c r="H251" s="0" t="n">
        <v>0</v>
      </c>
      <c r="I251" s="0" t="n">
        <v>0</v>
      </c>
      <c r="J251" s="0" t="n">
        <v>0</v>
      </c>
      <c r="K251" s="0" t="n">
        <v>1</v>
      </c>
      <c r="L251" s="0" t="n">
        <v>0</v>
      </c>
      <c r="M251" s="0" t="n">
        <v>0</v>
      </c>
      <c r="N251" s="0" t="n">
        <v>0</v>
      </c>
      <c r="O251" s="0" t="n">
        <v>0</v>
      </c>
      <c r="P251" s="0" t="n">
        <v>0</v>
      </c>
      <c r="Q251" s="0" t="n">
        <v>0</v>
      </c>
      <c r="R251" s="0" t="n">
        <v>3</v>
      </c>
      <c r="S251" s="0" t="n">
        <v>0</v>
      </c>
      <c r="T251" s="0" t="n">
        <v>0</v>
      </c>
      <c r="U251" s="0" t="n">
        <v>0</v>
      </c>
      <c r="V251" s="0" t="n">
        <v>0</v>
      </c>
      <c r="W251" s="0" t="n">
        <v>0</v>
      </c>
      <c r="X251" s="0" t="n">
        <v>0</v>
      </c>
      <c r="Y251" s="0" t="n">
        <v>0</v>
      </c>
      <c r="Z251" s="0" t="n">
        <v>0</v>
      </c>
      <c r="AA251" s="0" t="n">
        <v>0</v>
      </c>
      <c r="AB251" s="0" t="n">
        <v>0</v>
      </c>
      <c r="AC251" s="0" t="n">
        <v>0</v>
      </c>
      <c r="AD251" s="0" t="n">
        <v>0</v>
      </c>
      <c r="AE251" s="0" t="n">
        <v>0</v>
      </c>
      <c r="AF251" s="0" t="n">
        <v>0</v>
      </c>
      <c r="AG251" s="0" t="n">
        <v>1</v>
      </c>
      <c r="AH251" s="0" t="n">
        <v>0</v>
      </c>
      <c r="AI251" s="0" t="n">
        <v>1</v>
      </c>
      <c r="AJ251" s="0" t="n">
        <v>0</v>
      </c>
      <c r="AK251" s="0" t="n">
        <v>0</v>
      </c>
      <c r="AL251" s="0" t="n">
        <v>0</v>
      </c>
      <c r="AM251" s="0" t="n">
        <v>0</v>
      </c>
      <c r="AN251" s="0" t="n">
        <v>2</v>
      </c>
      <c r="AO251" s="0" t="n">
        <v>1</v>
      </c>
      <c r="AP251" s="0" t="n">
        <v>3</v>
      </c>
      <c r="AQ251" s="0" t="n">
        <v>0</v>
      </c>
      <c r="AR251" s="0" t="n">
        <v>0</v>
      </c>
      <c r="AS251" s="0" t="n">
        <v>0</v>
      </c>
      <c r="AT251" s="0" t="n">
        <v>0</v>
      </c>
      <c r="AU251" s="0" t="n">
        <v>0</v>
      </c>
      <c r="AV251" s="0" t="n">
        <v>0</v>
      </c>
      <c r="AW251" s="0" t="n">
        <v>2</v>
      </c>
      <c r="AX251" s="0" t="n">
        <v>0</v>
      </c>
      <c r="AY251" s="0" t="n">
        <v>0</v>
      </c>
      <c r="AZ251" s="0" t="n">
        <v>1</v>
      </c>
      <c r="BA251" s="0" t="n">
        <v>0</v>
      </c>
      <c r="BB251" s="0" t="n">
        <v>1</v>
      </c>
      <c r="BC251" s="0" t="n">
        <v>0</v>
      </c>
      <c r="BD251" s="0" t="n">
        <v>0</v>
      </c>
      <c r="BE251" s="0" t="n">
        <v>0</v>
      </c>
      <c r="BF251" s="0" t="n">
        <v>0</v>
      </c>
      <c r="BG251" s="0" t="n">
        <v>0</v>
      </c>
      <c r="BH251" s="0" t="n">
        <v>0</v>
      </c>
      <c r="BI251" s="0" t="n">
        <v>4</v>
      </c>
      <c r="BJ251" s="0" t="n">
        <v>0</v>
      </c>
      <c r="BK251" s="0" t="n">
        <v>2</v>
      </c>
      <c r="BL251" s="0" t="n">
        <v>3</v>
      </c>
      <c r="BM251" s="0" t="n">
        <v>0</v>
      </c>
      <c r="BN251" s="0" t="n">
        <v>1</v>
      </c>
      <c r="BO251" s="0" t="n">
        <v>0</v>
      </c>
      <c r="BP251" s="0" t="n">
        <v>1</v>
      </c>
      <c r="BQ251" s="0" t="n">
        <v>0</v>
      </c>
      <c r="BR251" s="0" t="n">
        <v>0</v>
      </c>
      <c r="BS251" s="0" t="n">
        <v>0</v>
      </c>
      <c r="BT251" s="0" t="n">
        <v>0</v>
      </c>
      <c r="BU251" s="0" t="n">
        <v>0</v>
      </c>
      <c r="BV251" s="0" t="n">
        <v>0</v>
      </c>
      <c r="BW251" s="0" t="n">
        <v>0</v>
      </c>
      <c r="BX251" s="0" t="n">
        <v>1</v>
      </c>
      <c r="BY251" s="0" t="n">
        <v>1</v>
      </c>
      <c r="BZ251" s="0" t="n">
        <v>0</v>
      </c>
      <c r="CA251" s="0" t="n">
        <v>4</v>
      </c>
      <c r="CB251" s="0" t="n">
        <v>0</v>
      </c>
      <c r="CC251" s="0" t="n">
        <v>0</v>
      </c>
      <c r="CD251" s="0" t="n">
        <v>1</v>
      </c>
      <c r="CE251" s="0" t="n">
        <v>1</v>
      </c>
      <c r="CF251" s="0" t="n">
        <v>0</v>
      </c>
      <c r="CG251" s="0" t="n">
        <v>1</v>
      </c>
      <c r="CH251" s="0" t="n">
        <v>2</v>
      </c>
      <c r="CI251" s="0" t="n">
        <v>0</v>
      </c>
      <c r="CJ251" s="0" t="n">
        <v>0</v>
      </c>
      <c r="CK251" s="0" t="n">
        <v>0</v>
      </c>
      <c r="CL251" s="0" t="n">
        <v>0</v>
      </c>
      <c r="CM251" s="0" t="n">
        <v>0</v>
      </c>
      <c r="CN251" s="0" t="n">
        <v>0</v>
      </c>
      <c r="CO251" s="0" t="n">
        <v>1</v>
      </c>
      <c r="CP251" s="0" t="n">
        <v>0</v>
      </c>
      <c r="CQ251" s="0" t="n">
        <v>0</v>
      </c>
      <c r="CR251" s="0" t="n">
        <v>0</v>
      </c>
      <c r="CS251" s="0" t="n">
        <v>0</v>
      </c>
      <c r="CT251" s="0" t="n">
        <v>0</v>
      </c>
      <c r="CU251" s="0" t="n">
        <v>0</v>
      </c>
      <c r="CV251" s="0" t="n">
        <v>0</v>
      </c>
      <c r="CW251" s="0" t="n">
        <v>0</v>
      </c>
      <c r="CX251" s="0" t="n">
        <v>0</v>
      </c>
      <c r="CY251" s="0" t="n">
        <v>5</v>
      </c>
      <c r="CZ251" s="0" t="n">
        <v>0</v>
      </c>
      <c r="DA251" s="0" t="n">
        <v>2</v>
      </c>
      <c r="DB251" s="0" t="n">
        <v>0</v>
      </c>
      <c r="DC251" s="0" t="n">
        <v>0</v>
      </c>
      <c r="DD251" s="0" t="n">
        <v>0</v>
      </c>
      <c r="DE251" s="0" t="n">
        <v>0</v>
      </c>
      <c r="DF251" s="0" t="n">
        <v>0</v>
      </c>
      <c r="DG251" s="0" t="n">
        <v>0</v>
      </c>
      <c r="DH251" s="0" t="n">
        <v>0</v>
      </c>
      <c r="DI251" s="0" t="n">
        <v>0</v>
      </c>
      <c r="DJ251" s="0" t="n">
        <v>0</v>
      </c>
      <c r="DK251" s="0" t="n">
        <v>0</v>
      </c>
      <c r="DL251" s="0" t="n">
        <v>0</v>
      </c>
      <c r="DM251" s="0" t="n">
        <v>0</v>
      </c>
      <c r="DN251" s="0" t="n">
        <v>0</v>
      </c>
      <c r="DO251" s="0" t="n">
        <v>0</v>
      </c>
      <c r="DP251" s="0" t="n">
        <v>0</v>
      </c>
      <c r="DQ251" s="0" t="n">
        <v>0</v>
      </c>
      <c r="DR251" s="0" t="n">
        <v>1</v>
      </c>
      <c r="DS251" s="0" t="n">
        <v>0</v>
      </c>
      <c r="DT251" s="0" t="n">
        <v>5</v>
      </c>
      <c r="DU251" s="0" t="n">
        <v>0</v>
      </c>
      <c r="DV251" s="0" t="n">
        <v>0</v>
      </c>
      <c r="DW251" s="0" t="n">
        <v>0</v>
      </c>
      <c r="DX251" s="0" t="n">
        <v>0</v>
      </c>
      <c r="DY251" s="0" t="n">
        <v>0</v>
      </c>
      <c r="DZ251" s="0" t="n">
        <v>0</v>
      </c>
      <c r="EA251" s="0" t="n">
        <v>1</v>
      </c>
      <c r="EB251" s="0" t="n">
        <v>3</v>
      </c>
      <c r="EC251" s="0" t="n">
        <v>0</v>
      </c>
      <c r="ED251" s="0" t="n">
        <v>0</v>
      </c>
      <c r="EE251" s="0" t="n">
        <v>0</v>
      </c>
      <c r="EF251" s="0" t="n">
        <v>0</v>
      </c>
      <c r="EG251" s="0" t="n">
        <v>3</v>
      </c>
      <c r="EH251" s="0" t="n">
        <v>0</v>
      </c>
      <c r="EI251" s="0" t="n">
        <v>0</v>
      </c>
      <c r="EJ251" s="0" t="n">
        <v>0</v>
      </c>
      <c r="EK251" s="0" t="n">
        <v>0</v>
      </c>
      <c r="EL251" s="0" t="n">
        <v>0</v>
      </c>
      <c r="EM251" s="0" t="n">
        <v>0</v>
      </c>
      <c r="EN251" s="0" t="n">
        <v>2</v>
      </c>
      <c r="EO251" s="0" t="n">
        <v>0</v>
      </c>
      <c r="EP251" s="0" t="n">
        <v>0</v>
      </c>
      <c r="EQ251" s="0" t="n">
        <v>0</v>
      </c>
      <c r="ER251" s="0" t="n">
        <v>0</v>
      </c>
      <c r="ES251" s="0" t="n">
        <v>0</v>
      </c>
      <c r="ET251" s="0" t="n">
        <v>0</v>
      </c>
      <c r="EU251" s="0" t="n">
        <v>0</v>
      </c>
      <c r="EV251" s="0" t="n">
        <v>0</v>
      </c>
      <c r="EW251" s="0" t="n">
        <v>0</v>
      </c>
      <c r="EX251" s="0" t="n">
        <v>1</v>
      </c>
      <c r="EY251" s="0" t="n">
        <v>0</v>
      </c>
      <c r="EZ251" s="0" t="n">
        <v>0</v>
      </c>
      <c r="FA251" s="0" t="n">
        <v>0</v>
      </c>
      <c r="FB251" s="0" t="n">
        <v>0</v>
      </c>
      <c r="FC251" s="0" t="n">
        <v>0</v>
      </c>
      <c r="FD251" s="0" t="n">
        <v>0</v>
      </c>
      <c r="FE251" s="0" t="n">
        <v>0</v>
      </c>
      <c r="FF251" s="0" t="n">
        <v>0</v>
      </c>
      <c r="FG251" s="0" t="n">
        <v>0</v>
      </c>
      <c r="FH251" s="0" t="n">
        <v>0</v>
      </c>
      <c r="FI251" s="0" t="n">
        <v>0</v>
      </c>
      <c r="FJ251" s="0" t="n">
        <v>0</v>
      </c>
      <c r="FK251" s="0" t="n">
        <v>0</v>
      </c>
      <c r="FL251" s="0" t="n">
        <v>0</v>
      </c>
      <c r="FM251" s="0" t="n">
        <v>0</v>
      </c>
      <c r="FN251" s="0" t="n">
        <v>0</v>
      </c>
      <c r="FO251" s="0" t="n">
        <v>0</v>
      </c>
      <c r="FP251" s="0" t="n">
        <v>0</v>
      </c>
      <c r="FQ251" s="0" t="n">
        <v>1</v>
      </c>
      <c r="FR251" s="0" t="n">
        <v>0</v>
      </c>
      <c r="FS251" s="0" t="n">
        <v>0</v>
      </c>
      <c r="FT251" s="0" t="n">
        <v>0</v>
      </c>
      <c r="FU251" s="0" t="n">
        <v>0</v>
      </c>
      <c r="FV251" s="0" t="n">
        <v>3</v>
      </c>
      <c r="FW251" s="0" t="n">
        <v>1</v>
      </c>
      <c r="FX251" s="0" t="n">
        <v>0</v>
      </c>
      <c r="FY251" s="0" t="n">
        <v>1</v>
      </c>
      <c r="FZ251" s="0" t="n">
        <v>0</v>
      </c>
      <c r="GA251" s="0" t="n">
        <v>2</v>
      </c>
      <c r="GB251" s="0" t="n">
        <v>0</v>
      </c>
      <c r="GC251" s="0" t="n">
        <v>0</v>
      </c>
      <c r="GD251" s="0" t="n">
        <v>0</v>
      </c>
      <c r="GE251" s="0" t="n">
        <v>0</v>
      </c>
      <c r="GF251" s="0" t="n">
        <v>2</v>
      </c>
      <c r="GG251" s="0" t="n">
        <v>0</v>
      </c>
      <c r="GH251" s="0" t="n">
        <v>0</v>
      </c>
      <c r="GI251" s="0" t="n">
        <v>0</v>
      </c>
      <c r="GJ251" s="0" t="n">
        <v>0</v>
      </c>
      <c r="GK251" s="0" t="n">
        <v>0</v>
      </c>
      <c r="GL251" s="0" t="n">
        <v>0</v>
      </c>
      <c r="GM251" s="0" t="n">
        <v>0</v>
      </c>
      <c r="GN251" s="0" t="n">
        <v>0</v>
      </c>
      <c r="GO251" s="0" t="n">
        <v>0</v>
      </c>
      <c r="GP251" s="0" t="n">
        <v>0</v>
      </c>
      <c r="GQ251" s="0" t="n">
        <v>5</v>
      </c>
    </row>
    <row r="252" customFormat="false" ht="12" hidden="false" customHeight="false" outlineLevel="0" collapsed="false">
      <c r="A252" s="0" t="n">
        <v>5</v>
      </c>
      <c r="B252" s="0" t="n">
        <v>0</v>
      </c>
      <c r="C252" s="0" t="n">
        <v>2</v>
      </c>
      <c r="D252" s="0" t="n">
        <v>0</v>
      </c>
      <c r="E252" s="0" t="n">
        <v>0</v>
      </c>
      <c r="F252" s="0" t="n">
        <v>0</v>
      </c>
      <c r="G252" s="0" t="n">
        <v>4</v>
      </c>
      <c r="H252" s="0" t="n">
        <v>2</v>
      </c>
      <c r="I252" s="0" t="n">
        <v>0</v>
      </c>
      <c r="J252" s="0" t="n">
        <v>0</v>
      </c>
      <c r="K252" s="0" t="n">
        <v>1</v>
      </c>
      <c r="L252" s="0" t="n">
        <v>0</v>
      </c>
      <c r="M252" s="0" t="n">
        <v>0</v>
      </c>
      <c r="N252" s="0" t="n">
        <v>4</v>
      </c>
      <c r="O252" s="0" t="n">
        <v>4</v>
      </c>
      <c r="P252" s="0" t="n">
        <v>0</v>
      </c>
      <c r="Q252" s="0" t="n">
        <v>0</v>
      </c>
      <c r="R252" s="0" t="n">
        <v>1</v>
      </c>
      <c r="S252" s="0" t="n">
        <v>0</v>
      </c>
      <c r="T252" s="0" t="n">
        <v>0</v>
      </c>
      <c r="U252" s="0" t="n">
        <v>0</v>
      </c>
      <c r="V252" s="0" t="n">
        <v>5</v>
      </c>
      <c r="W252" s="0" t="n">
        <v>3</v>
      </c>
      <c r="X252" s="0" t="n">
        <v>0</v>
      </c>
      <c r="Y252" s="0" t="n">
        <v>0</v>
      </c>
      <c r="Z252" s="0" t="n">
        <v>0</v>
      </c>
      <c r="AA252" s="0" t="n">
        <v>0</v>
      </c>
      <c r="AB252" s="0" t="n">
        <v>0</v>
      </c>
      <c r="AC252" s="0" t="n">
        <v>0</v>
      </c>
      <c r="AD252" s="0" t="n">
        <v>0</v>
      </c>
      <c r="AE252" s="0" t="n">
        <v>0</v>
      </c>
      <c r="AF252" s="0" t="n">
        <v>2</v>
      </c>
      <c r="AG252" s="0" t="n">
        <v>3</v>
      </c>
      <c r="AH252" s="0" t="n">
        <v>0</v>
      </c>
      <c r="AI252" s="0" t="n">
        <v>1</v>
      </c>
      <c r="AJ252" s="0" t="n">
        <v>8</v>
      </c>
      <c r="AK252" s="0" t="n">
        <v>0</v>
      </c>
      <c r="AL252" s="0" t="n">
        <v>0</v>
      </c>
      <c r="AM252" s="0" t="n">
        <v>3</v>
      </c>
      <c r="AN252" s="0" t="n">
        <v>3</v>
      </c>
      <c r="AO252" s="0" t="n">
        <v>2</v>
      </c>
      <c r="AP252" s="0" t="n">
        <v>0</v>
      </c>
      <c r="AQ252" s="0" t="n">
        <v>0</v>
      </c>
      <c r="AR252" s="0" t="n">
        <v>0</v>
      </c>
      <c r="AS252" s="0" t="n">
        <v>0</v>
      </c>
      <c r="AT252" s="0" t="n">
        <v>0</v>
      </c>
      <c r="AU252" s="0" t="n">
        <v>0</v>
      </c>
      <c r="AV252" s="0" t="n">
        <v>0</v>
      </c>
      <c r="AW252" s="0" t="n">
        <v>0</v>
      </c>
      <c r="AX252" s="0" t="n">
        <v>0</v>
      </c>
      <c r="AY252" s="0" t="n">
        <v>0</v>
      </c>
      <c r="AZ252" s="0" t="n">
        <v>0</v>
      </c>
      <c r="BA252" s="0" t="n">
        <v>0</v>
      </c>
      <c r="BB252" s="0" t="n">
        <v>6</v>
      </c>
      <c r="BC252" s="0" t="n">
        <v>0</v>
      </c>
      <c r="BD252" s="0" t="n">
        <v>0</v>
      </c>
      <c r="BE252" s="0" t="n">
        <v>0</v>
      </c>
      <c r="BF252" s="0" t="n">
        <v>2</v>
      </c>
      <c r="BG252" s="0" t="n">
        <v>1</v>
      </c>
      <c r="BH252" s="0" t="n">
        <v>0</v>
      </c>
      <c r="BI252" s="0" t="n">
        <v>3</v>
      </c>
      <c r="BJ252" s="0" t="n">
        <v>0</v>
      </c>
      <c r="BK252" s="0" t="n">
        <v>0</v>
      </c>
      <c r="BL252" s="0" t="n">
        <v>0</v>
      </c>
      <c r="BM252" s="0" t="n">
        <v>0</v>
      </c>
      <c r="BN252" s="0" t="n">
        <v>4</v>
      </c>
      <c r="BO252" s="0" t="n">
        <v>2</v>
      </c>
      <c r="BP252" s="0" t="n">
        <v>0</v>
      </c>
      <c r="BQ252" s="0" t="n">
        <v>0</v>
      </c>
      <c r="BR252" s="0" t="n">
        <v>0</v>
      </c>
      <c r="BS252" s="0" t="n">
        <v>0</v>
      </c>
      <c r="BT252" s="0" t="n">
        <v>3</v>
      </c>
      <c r="BU252" s="0" t="n">
        <v>0</v>
      </c>
      <c r="BV252" s="0" t="n">
        <v>0</v>
      </c>
      <c r="BW252" s="0" t="n">
        <v>1</v>
      </c>
      <c r="BX252" s="0" t="n">
        <v>2</v>
      </c>
      <c r="BY252" s="0" t="n">
        <v>2</v>
      </c>
      <c r="BZ252" s="0" t="n">
        <v>1</v>
      </c>
      <c r="CA252" s="0" t="n">
        <v>0</v>
      </c>
      <c r="CB252" s="0" t="n">
        <v>0</v>
      </c>
      <c r="CC252" s="0" t="n">
        <v>0</v>
      </c>
      <c r="CD252" s="0" t="n">
        <v>1</v>
      </c>
      <c r="CE252" s="0" t="n">
        <v>6</v>
      </c>
      <c r="CF252" s="0" t="n">
        <v>5</v>
      </c>
      <c r="CG252" s="0" t="n">
        <v>2</v>
      </c>
      <c r="CH252" s="0" t="n">
        <v>5</v>
      </c>
      <c r="CI252" s="0" t="n">
        <v>2</v>
      </c>
      <c r="CJ252" s="0" t="n">
        <v>1</v>
      </c>
      <c r="CK252" s="0" t="n">
        <v>0</v>
      </c>
      <c r="CL252" s="0" t="n">
        <v>0</v>
      </c>
      <c r="CM252" s="0" t="n">
        <v>0</v>
      </c>
      <c r="CN252" s="0" t="n">
        <v>0</v>
      </c>
      <c r="CO252" s="0" t="n">
        <v>0</v>
      </c>
      <c r="CP252" s="0" t="n">
        <v>1</v>
      </c>
      <c r="CQ252" s="0" t="n">
        <v>2</v>
      </c>
      <c r="CR252" s="0" t="n">
        <v>0</v>
      </c>
      <c r="CS252" s="0" t="n">
        <v>1</v>
      </c>
      <c r="CT252" s="0" t="n">
        <v>0</v>
      </c>
      <c r="CU252" s="0" t="n">
        <v>0</v>
      </c>
      <c r="CV252" s="0" t="n">
        <v>0</v>
      </c>
      <c r="CW252" s="0" t="n">
        <v>0</v>
      </c>
      <c r="CX252" s="0" t="n">
        <v>0</v>
      </c>
      <c r="CY252" s="0" t="n">
        <v>0</v>
      </c>
      <c r="CZ252" s="0" t="n">
        <v>0</v>
      </c>
      <c r="DA252" s="0" t="n">
        <v>2</v>
      </c>
      <c r="DB252" s="0" t="n">
        <v>0</v>
      </c>
      <c r="DC252" s="0" t="n">
        <v>0</v>
      </c>
      <c r="DD252" s="0" t="n">
        <v>0</v>
      </c>
      <c r="DE252" s="0" t="n">
        <v>3</v>
      </c>
      <c r="DF252" s="0" t="n">
        <v>0</v>
      </c>
      <c r="DG252" s="0" t="n">
        <v>0</v>
      </c>
      <c r="DH252" s="0" t="n">
        <v>0</v>
      </c>
      <c r="DI252" s="0" t="n">
        <v>0</v>
      </c>
      <c r="DJ252" s="0" t="n">
        <v>0</v>
      </c>
      <c r="DK252" s="0" t="n">
        <v>0</v>
      </c>
      <c r="DL252" s="0" t="n">
        <v>0</v>
      </c>
      <c r="DM252" s="0" t="n">
        <v>4</v>
      </c>
      <c r="DN252" s="0" t="n">
        <v>0</v>
      </c>
      <c r="DO252" s="0" t="n">
        <v>0</v>
      </c>
      <c r="DP252" s="0" t="n">
        <v>0</v>
      </c>
      <c r="DQ252" s="0" t="n">
        <v>0</v>
      </c>
      <c r="DR252" s="0" t="n">
        <v>1</v>
      </c>
      <c r="DS252" s="0" t="n">
        <v>0</v>
      </c>
      <c r="DT252" s="0" t="n">
        <v>5</v>
      </c>
      <c r="DU252" s="0" t="n">
        <v>0</v>
      </c>
      <c r="DV252" s="0" t="n">
        <v>0</v>
      </c>
      <c r="DW252" s="0" t="n">
        <v>0</v>
      </c>
      <c r="DX252" s="0" t="n">
        <v>0</v>
      </c>
      <c r="DY252" s="0" t="n">
        <v>0</v>
      </c>
      <c r="DZ252" s="0" t="n">
        <v>0</v>
      </c>
      <c r="EA252" s="0" t="n">
        <v>1</v>
      </c>
      <c r="EB252" s="0" t="n">
        <v>3</v>
      </c>
      <c r="EC252" s="0" t="n">
        <v>0</v>
      </c>
      <c r="ED252" s="0" t="n">
        <v>0</v>
      </c>
      <c r="EE252" s="0" t="n">
        <v>0</v>
      </c>
      <c r="EF252" s="0" t="n">
        <v>4</v>
      </c>
      <c r="EG252" s="0" t="n">
        <v>4</v>
      </c>
      <c r="EH252" s="0" t="n">
        <v>0</v>
      </c>
      <c r="EI252" s="0" t="n">
        <v>0</v>
      </c>
      <c r="EJ252" s="0" t="n">
        <v>0</v>
      </c>
      <c r="EK252" s="0" t="n">
        <v>0</v>
      </c>
      <c r="EL252" s="0" t="n">
        <v>0</v>
      </c>
      <c r="EM252" s="0" t="n">
        <v>0</v>
      </c>
      <c r="EN252" s="0" t="n">
        <v>2</v>
      </c>
      <c r="EO252" s="0" t="n">
        <v>0</v>
      </c>
      <c r="EP252" s="0" t="n">
        <v>0</v>
      </c>
      <c r="EQ252" s="0" t="n">
        <v>0</v>
      </c>
      <c r="ER252" s="0" t="n">
        <v>0</v>
      </c>
      <c r="ES252" s="0" t="n">
        <v>0</v>
      </c>
      <c r="ET252" s="0" t="n">
        <v>0</v>
      </c>
      <c r="EU252" s="0" t="n">
        <v>0</v>
      </c>
      <c r="EV252" s="0" t="n">
        <v>0</v>
      </c>
      <c r="EW252" s="0" t="n">
        <v>0</v>
      </c>
      <c r="EX252" s="0" t="n">
        <v>0</v>
      </c>
      <c r="EY252" s="0" t="n">
        <v>0</v>
      </c>
      <c r="EZ252" s="0" t="n">
        <v>6</v>
      </c>
      <c r="FA252" s="0" t="n">
        <v>0</v>
      </c>
      <c r="FB252" s="0" t="n">
        <v>0</v>
      </c>
      <c r="FC252" s="0" t="n">
        <v>0</v>
      </c>
      <c r="FD252" s="0" t="n">
        <v>0</v>
      </c>
      <c r="FE252" s="0" t="n">
        <v>0</v>
      </c>
      <c r="FF252" s="0" t="n">
        <v>0</v>
      </c>
      <c r="FG252" s="0" t="n">
        <v>0</v>
      </c>
      <c r="FH252" s="0" t="n">
        <v>0</v>
      </c>
      <c r="FI252" s="0" t="n">
        <v>9</v>
      </c>
      <c r="FJ252" s="0" t="n">
        <v>0</v>
      </c>
      <c r="FK252" s="0" t="n">
        <v>6</v>
      </c>
      <c r="FL252" s="0" t="n">
        <v>1</v>
      </c>
      <c r="FM252" s="0" t="n">
        <v>3</v>
      </c>
      <c r="FN252" s="0" t="n">
        <v>0</v>
      </c>
      <c r="FO252" s="0" t="n">
        <v>0</v>
      </c>
      <c r="FP252" s="0" t="n">
        <v>0</v>
      </c>
      <c r="FQ252" s="0" t="n">
        <v>1</v>
      </c>
      <c r="FR252" s="0" t="n">
        <v>0</v>
      </c>
      <c r="FS252" s="0" t="n">
        <v>0</v>
      </c>
      <c r="FT252" s="0" t="n">
        <v>0</v>
      </c>
      <c r="FU252" s="0" t="n">
        <v>0</v>
      </c>
      <c r="FV252" s="0" t="n">
        <v>2</v>
      </c>
      <c r="FW252" s="0" t="n">
        <v>1</v>
      </c>
      <c r="FX252" s="0" t="n">
        <v>0</v>
      </c>
      <c r="FY252" s="0" t="n">
        <v>1</v>
      </c>
      <c r="FZ252" s="0" t="n">
        <v>1</v>
      </c>
      <c r="GA252" s="0" t="n">
        <v>4</v>
      </c>
      <c r="GB252" s="0" t="n">
        <v>0</v>
      </c>
      <c r="GC252" s="0" t="n">
        <v>2</v>
      </c>
      <c r="GD252" s="0" t="n">
        <v>2</v>
      </c>
      <c r="GE252" s="0" t="n">
        <v>0</v>
      </c>
      <c r="GF252" s="0" t="n">
        <v>3</v>
      </c>
      <c r="GG252" s="0" t="n">
        <v>0</v>
      </c>
      <c r="GH252" s="0" t="n">
        <v>1</v>
      </c>
      <c r="GI252" s="0" t="n">
        <v>0</v>
      </c>
      <c r="GJ252" s="0" t="n">
        <v>0</v>
      </c>
      <c r="GK252" s="0" t="n">
        <v>0</v>
      </c>
      <c r="GL252" s="0" t="n">
        <v>2</v>
      </c>
      <c r="GM252" s="0" t="n">
        <v>0</v>
      </c>
      <c r="GN252" s="0" t="n">
        <v>0</v>
      </c>
      <c r="GO252" s="0" t="n">
        <v>0</v>
      </c>
      <c r="GP252" s="0" t="n">
        <v>0</v>
      </c>
      <c r="GQ252" s="0" t="n">
        <v>0</v>
      </c>
    </row>
    <row r="253" customFormat="false" ht="12" hidden="false" customHeight="false" outlineLevel="0" collapsed="false">
      <c r="A253" s="0" t="n">
        <v>0</v>
      </c>
      <c r="B253" s="0" t="n">
        <v>0</v>
      </c>
      <c r="C253" s="0" t="n">
        <v>1</v>
      </c>
      <c r="D253" s="0" t="n">
        <v>0</v>
      </c>
      <c r="E253" s="0" t="n">
        <v>0</v>
      </c>
      <c r="F253" s="0" t="n">
        <v>0</v>
      </c>
      <c r="G253" s="0" t="n">
        <v>1</v>
      </c>
      <c r="H253" s="0" t="n">
        <v>0</v>
      </c>
      <c r="I253" s="0" t="n">
        <v>0</v>
      </c>
      <c r="J253" s="0" t="n">
        <v>3</v>
      </c>
      <c r="K253" s="0" t="n">
        <v>0</v>
      </c>
      <c r="L253" s="0" t="n">
        <v>0</v>
      </c>
      <c r="M253" s="0" t="n">
        <v>0</v>
      </c>
      <c r="N253" s="0" t="n">
        <v>2</v>
      </c>
      <c r="O253" s="0" t="n">
        <v>4</v>
      </c>
      <c r="P253" s="0" t="n">
        <v>4</v>
      </c>
      <c r="Q253" s="0" t="n">
        <v>0</v>
      </c>
      <c r="R253" s="0" t="n">
        <v>0</v>
      </c>
      <c r="S253" s="0" t="n">
        <v>0</v>
      </c>
      <c r="T253" s="0" t="n">
        <v>0</v>
      </c>
      <c r="U253" s="0" t="n">
        <v>0</v>
      </c>
      <c r="V253" s="0" t="n">
        <v>2</v>
      </c>
      <c r="W253" s="0" t="n">
        <v>0</v>
      </c>
      <c r="X253" s="0" t="n">
        <v>0</v>
      </c>
      <c r="Y253" s="0" t="n">
        <v>0</v>
      </c>
      <c r="Z253" s="0" t="n">
        <v>0</v>
      </c>
      <c r="AA253" s="0" t="n">
        <v>0</v>
      </c>
      <c r="AB253" s="0" t="n">
        <v>0</v>
      </c>
      <c r="AC253" s="0" t="n">
        <v>0</v>
      </c>
      <c r="AD253" s="0" t="n">
        <v>0</v>
      </c>
      <c r="AE253" s="0" t="n">
        <v>0</v>
      </c>
      <c r="AF253" s="0" t="n">
        <v>2</v>
      </c>
      <c r="AG253" s="0" t="n">
        <v>1</v>
      </c>
      <c r="AH253" s="0" t="n">
        <v>1</v>
      </c>
      <c r="AI253" s="0" t="n">
        <v>0</v>
      </c>
      <c r="AJ253" s="0" t="n">
        <v>7</v>
      </c>
      <c r="AK253" s="0" t="n">
        <v>0</v>
      </c>
      <c r="AL253" s="0" t="n">
        <v>0</v>
      </c>
      <c r="AM253" s="0" t="n">
        <v>0</v>
      </c>
      <c r="AN253" s="0" t="n">
        <v>0</v>
      </c>
      <c r="AO253" s="0" t="n">
        <v>1</v>
      </c>
      <c r="AP253" s="0" t="n">
        <v>0</v>
      </c>
      <c r="AQ253" s="0" t="n">
        <v>0</v>
      </c>
      <c r="AR253" s="0" t="n">
        <v>0</v>
      </c>
      <c r="AS253" s="0" t="n">
        <v>0</v>
      </c>
      <c r="AT253" s="0" t="n">
        <v>0</v>
      </c>
      <c r="AU253" s="0" t="n">
        <v>0</v>
      </c>
      <c r="AV253" s="0" t="n">
        <v>0</v>
      </c>
      <c r="AW253" s="0" t="n">
        <v>0</v>
      </c>
      <c r="AX253" s="0" t="n">
        <v>0</v>
      </c>
      <c r="AY253" s="0" t="n">
        <v>0</v>
      </c>
      <c r="AZ253" s="0" t="n">
        <v>0</v>
      </c>
      <c r="BA253" s="0" t="n">
        <v>0</v>
      </c>
      <c r="BB253" s="0" t="n">
        <v>3</v>
      </c>
      <c r="BC253" s="0" t="n">
        <v>0</v>
      </c>
      <c r="BD253" s="0" t="n">
        <v>0</v>
      </c>
      <c r="BE253" s="0" t="n">
        <v>0</v>
      </c>
      <c r="BF253" s="0" t="n">
        <v>0</v>
      </c>
      <c r="BG253" s="0" t="n">
        <v>1</v>
      </c>
      <c r="BH253" s="0" t="n">
        <v>0</v>
      </c>
      <c r="BI253" s="0" t="n">
        <v>1</v>
      </c>
      <c r="BJ253" s="0" t="n">
        <v>0</v>
      </c>
      <c r="BK253" s="0" t="n">
        <v>0</v>
      </c>
      <c r="BL253" s="0" t="n">
        <v>0</v>
      </c>
      <c r="BM253" s="0" t="n">
        <v>1</v>
      </c>
      <c r="BN253" s="0" t="n">
        <v>1</v>
      </c>
      <c r="BO253" s="0" t="n">
        <v>0</v>
      </c>
      <c r="BP253" s="0" t="n">
        <v>1</v>
      </c>
      <c r="BQ253" s="0" t="n">
        <v>0</v>
      </c>
      <c r="BR253" s="0" t="n">
        <v>0</v>
      </c>
      <c r="BS253" s="0" t="n">
        <v>0</v>
      </c>
      <c r="BT253" s="0" t="n">
        <v>0</v>
      </c>
      <c r="BU253" s="0" t="n">
        <v>2</v>
      </c>
      <c r="BV253" s="0" t="n">
        <v>0</v>
      </c>
      <c r="BW253" s="0" t="n">
        <v>4</v>
      </c>
      <c r="BX253" s="0" t="n">
        <v>2</v>
      </c>
      <c r="BY253" s="0" t="n">
        <v>1</v>
      </c>
      <c r="BZ253" s="0" t="n">
        <v>1</v>
      </c>
      <c r="CA253" s="0" t="n">
        <v>0</v>
      </c>
      <c r="CB253" s="0" t="n">
        <v>0</v>
      </c>
      <c r="CC253" s="0" t="n">
        <v>0</v>
      </c>
      <c r="CD253" s="0" t="n">
        <v>0</v>
      </c>
      <c r="CE253" s="0" t="n">
        <v>2</v>
      </c>
      <c r="CF253" s="0" t="n">
        <v>3</v>
      </c>
      <c r="CG253" s="0" t="n">
        <v>1</v>
      </c>
      <c r="CH253" s="0" t="n">
        <v>2</v>
      </c>
      <c r="CI253" s="0" t="n">
        <v>2</v>
      </c>
      <c r="CJ253" s="0" t="n">
        <v>1</v>
      </c>
      <c r="CK253" s="0" t="n">
        <v>0</v>
      </c>
      <c r="CL253" s="0" t="n">
        <v>0</v>
      </c>
      <c r="CM253" s="0" t="n">
        <v>0</v>
      </c>
      <c r="CN253" s="0" t="n">
        <v>0</v>
      </c>
      <c r="CO253" s="0" t="n">
        <v>0</v>
      </c>
      <c r="CP253" s="0" t="n">
        <v>0</v>
      </c>
      <c r="CQ253" s="0" t="n">
        <v>3</v>
      </c>
      <c r="CR253" s="0" t="n">
        <v>0</v>
      </c>
      <c r="CS253" s="0" t="n">
        <v>2</v>
      </c>
      <c r="CT253" s="0" t="n">
        <v>0</v>
      </c>
      <c r="CU253" s="0" t="n">
        <v>0</v>
      </c>
      <c r="CV253" s="0" t="n">
        <v>0</v>
      </c>
      <c r="CW253" s="0" t="n">
        <v>0</v>
      </c>
      <c r="CX253" s="0" t="n">
        <v>0</v>
      </c>
      <c r="CY253" s="0" t="n">
        <v>0</v>
      </c>
      <c r="CZ253" s="0" t="n">
        <v>2</v>
      </c>
      <c r="DA253" s="0" t="n">
        <v>1</v>
      </c>
      <c r="DB253" s="0" t="n">
        <v>0</v>
      </c>
      <c r="DC253" s="0" t="n">
        <v>0</v>
      </c>
      <c r="DD253" s="0" t="n">
        <v>0</v>
      </c>
      <c r="DE253" s="0" t="n">
        <v>1</v>
      </c>
      <c r="DF253" s="0" t="n">
        <v>1</v>
      </c>
      <c r="DG253" s="0" t="n">
        <v>0</v>
      </c>
      <c r="DH253" s="0" t="n">
        <v>0</v>
      </c>
      <c r="DI253" s="0" t="n">
        <v>0</v>
      </c>
      <c r="DJ253" s="0" t="n">
        <v>0</v>
      </c>
      <c r="DK253" s="0" t="n">
        <v>0</v>
      </c>
      <c r="DL253" s="0" t="n">
        <v>0</v>
      </c>
      <c r="DM253" s="0" t="n">
        <v>4</v>
      </c>
      <c r="DN253" s="0" t="n">
        <v>0</v>
      </c>
      <c r="DO253" s="0" t="n">
        <v>0</v>
      </c>
      <c r="DP253" s="0" t="n">
        <v>0</v>
      </c>
      <c r="DQ253" s="0" t="n">
        <v>0</v>
      </c>
      <c r="DR253" s="0" t="n">
        <v>1</v>
      </c>
      <c r="DS253" s="0" t="n">
        <v>0</v>
      </c>
      <c r="DT253" s="0" t="n">
        <v>0</v>
      </c>
      <c r="DU253" s="0" t="n">
        <v>0</v>
      </c>
      <c r="DV253" s="0" t="n">
        <v>0</v>
      </c>
      <c r="DW253" s="0" t="n">
        <v>0</v>
      </c>
      <c r="DX253" s="0" t="n">
        <v>0</v>
      </c>
      <c r="DY253" s="0" t="n">
        <v>0</v>
      </c>
      <c r="DZ253" s="0" t="n">
        <v>0</v>
      </c>
      <c r="EA253" s="0" t="n">
        <v>0</v>
      </c>
      <c r="EB253" s="0" t="n">
        <v>0</v>
      </c>
      <c r="EC253" s="0" t="n">
        <v>0</v>
      </c>
      <c r="ED253" s="0" t="n">
        <v>0</v>
      </c>
      <c r="EE253" s="0" t="n">
        <v>0</v>
      </c>
      <c r="EF253" s="0" t="n">
        <v>1</v>
      </c>
      <c r="EG253" s="0" t="n">
        <v>0</v>
      </c>
      <c r="EH253" s="0" t="n">
        <v>0</v>
      </c>
      <c r="EI253" s="0" t="n">
        <v>1</v>
      </c>
      <c r="EJ253" s="0" t="n">
        <v>0</v>
      </c>
      <c r="EK253" s="0" t="n">
        <v>0</v>
      </c>
      <c r="EL253" s="0" t="n">
        <v>0</v>
      </c>
      <c r="EM253" s="0" t="n">
        <v>0</v>
      </c>
      <c r="EN253" s="0" t="n">
        <v>0</v>
      </c>
      <c r="EO253" s="0" t="n">
        <v>0</v>
      </c>
      <c r="EP253" s="0" t="n">
        <v>0</v>
      </c>
      <c r="EQ253" s="0" t="n">
        <v>0</v>
      </c>
      <c r="ER253" s="0" t="n">
        <v>1</v>
      </c>
      <c r="ES253" s="0" t="n">
        <v>1</v>
      </c>
      <c r="ET253" s="0" t="n">
        <v>1</v>
      </c>
      <c r="EU253" s="0" t="n">
        <v>0</v>
      </c>
      <c r="EV253" s="0" t="n">
        <v>0</v>
      </c>
      <c r="EW253" s="0" t="n">
        <v>0</v>
      </c>
      <c r="EX253" s="0" t="n">
        <v>0</v>
      </c>
      <c r="EY253" s="0" t="n">
        <v>0</v>
      </c>
      <c r="EZ253" s="0" t="n">
        <v>2</v>
      </c>
      <c r="FA253" s="0" t="n">
        <v>0</v>
      </c>
      <c r="FB253" s="0" t="n">
        <v>0</v>
      </c>
      <c r="FC253" s="0" t="n">
        <v>0</v>
      </c>
      <c r="FD253" s="0" t="n">
        <v>0</v>
      </c>
      <c r="FE253" s="0" t="n">
        <v>0</v>
      </c>
      <c r="FF253" s="0" t="n">
        <v>0</v>
      </c>
      <c r="FG253" s="0" t="n">
        <v>0</v>
      </c>
      <c r="FH253" s="0" t="n">
        <v>0</v>
      </c>
      <c r="FI253" s="0" t="n">
        <v>1</v>
      </c>
      <c r="FJ253" s="0" t="n">
        <v>0</v>
      </c>
      <c r="FK253" s="0" t="n">
        <v>5</v>
      </c>
      <c r="FL253" s="0" t="n">
        <v>1</v>
      </c>
      <c r="FM253" s="0" t="n">
        <v>3</v>
      </c>
      <c r="FN253" s="0" t="n">
        <v>0</v>
      </c>
      <c r="FO253" s="0" t="n">
        <v>0</v>
      </c>
      <c r="FP253" s="0" t="n">
        <v>0</v>
      </c>
      <c r="FQ253" s="0" t="n">
        <v>0</v>
      </c>
      <c r="FR253" s="0" t="n">
        <v>0</v>
      </c>
      <c r="FS253" s="0" t="n">
        <v>0</v>
      </c>
      <c r="FT253" s="0" t="n">
        <v>0</v>
      </c>
      <c r="FU253" s="0" t="n">
        <v>0</v>
      </c>
      <c r="FV253" s="0" t="n">
        <v>0</v>
      </c>
      <c r="FW253" s="0" t="n">
        <v>0</v>
      </c>
      <c r="FX253" s="0" t="n">
        <v>0</v>
      </c>
      <c r="FY253" s="0" t="n">
        <v>0</v>
      </c>
      <c r="FZ253" s="0" t="n">
        <v>1</v>
      </c>
      <c r="GA253" s="0" t="n">
        <v>1</v>
      </c>
      <c r="GB253" s="0" t="n">
        <v>0</v>
      </c>
      <c r="GC253" s="0" t="n">
        <v>4</v>
      </c>
      <c r="GD253" s="0" t="n">
        <v>2</v>
      </c>
      <c r="GE253" s="0" t="n">
        <v>0</v>
      </c>
      <c r="GF253" s="0" t="n">
        <v>1</v>
      </c>
      <c r="GG253" s="0" t="n">
        <v>2</v>
      </c>
      <c r="GH253" s="0" t="n">
        <v>1</v>
      </c>
      <c r="GI253" s="0" t="n">
        <v>0</v>
      </c>
      <c r="GJ253" s="0" t="n">
        <v>0</v>
      </c>
      <c r="GK253" s="0" t="n">
        <v>0</v>
      </c>
      <c r="GL253" s="0" t="n">
        <v>4</v>
      </c>
      <c r="GM253" s="0" t="n">
        <v>0</v>
      </c>
      <c r="GN253" s="0" t="n">
        <v>0</v>
      </c>
      <c r="GO253" s="0" t="n">
        <v>0</v>
      </c>
      <c r="GP253" s="0" t="n">
        <v>0</v>
      </c>
      <c r="GQ253" s="0" t="n">
        <v>0</v>
      </c>
    </row>
    <row r="254" customFormat="false" ht="12" hidden="false" customHeight="false" outlineLevel="0" collapsed="false">
      <c r="A254" s="0" t="n">
        <v>0</v>
      </c>
      <c r="B254" s="0" t="n">
        <v>0</v>
      </c>
      <c r="C254" s="0" t="n">
        <v>0</v>
      </c>
      <c r="D254" s="0" t="n">
        <v>0</v>
      </c>
      <c r="E254" s="0" t="n">
        <v>0</v>
      </c>
      <c r="F254" s="0" t="n">
        <v>2</v>
      </c>
      <c r="G254" s="0" t="n">
        <v>0</v>
      </c>
      <c r="H254" s="0" t="n">
        <v>0</v>
      </c>
      <c r="I254" s="0" t="n">
        <v>0</v>
      </c>
      <c r="J254" s="0" t="n">
        <v>5</v>
      </c>
      <c r="K254" s="0" t="n">
        <v>2</v>
      </c>
      <c r="L254" s="0" t="n">
        <v>0</v>
      </c>
      <c r="M254" s="0" t="n">
        <v>0</v>
      </c>
      <c r="N254" s="0" t="n">
        <v>1</v>
      </c>
      <c r="O254" s="0" t="n">
        <v>0</v>
      </c>
      <c r="P254" s="0" t="n">
        <v>4</v>
      </c>
      <c r="Q254" s="0" t="n">
        <v>0</v>
      </c>
      <c r="R254" s="0" t="n">
        <v>0</v>
      </c>
      <c r="S254" s="0" t="n">
        <v>0</v>
      </c>
      <c r="T254" s="0" t="n">
        <v>0</v>
      </c>
      <c r="U254" s="0" t="n">
        <v>0</v>
      </c>
      <c r="V254" s="0" t="n">
        <v>0</v>
      </c>
      <c r="W254" s="0" t="n">
        <v>0</v>
      </c>
      <c r="X254" s="0" t="n">
        <v>0</v>
      </c>
      <c r="Y254" s="0" t="n">
        <v>0</v>
      </c>
      <c r="Z254" s="0" t="n">
        <v>0</v>
      </c>
      <c r="AA254" s="0" t="n">
        <v>0</v>
      </c>
      <c r="AB254" s="0" t="n">
        <v>0</v>
      </c>
      <c r="AC254" s="0" t="n">
        <v>0</v>
      </c>
      <c r="AD254" s="0" t="n">
        <v>0</v>
      </c>
      <c r="AE254" s="0" t="n">
        <v>0</v>
      </c>
      <c r="AF254" s="0" t="n">
        <v>3</v>
      </c>
      <c r="AG254" s="0" t="n">
        <v>0</v>
      </c>
      <c r="AH254" s="0" t="n">
        <v>2</v>
      </c>
      <c r="AI254" s="0" t="n">
        <v>0</v>
      </c>
      <c r="AJ254" s="0" t="n">
        <v>0</v>
      </c>
      <c r="AK254" s="0" t="n">
        <v>0</v>
      </c>
      <c r="AL254" s="0" t="n">
        <v>1</v>
      </c>
      <c r="AM254" s="0" t="n">
        <v>0</v>
      </c>
      <c r="AN254" s="0" t="n">
        <v>0</v>
      </c>
      <c r="AO254" s="0" t="n">
        <v>0</v>
      </c>
      <c r="AP254" s="0" t="n">
        <v>3</v>
      </c>
      <c r="AQ254" s="0" t="n">
        <v>0</v>
      </c>
      <c r="AR254" s="0" t="n">
        <v>0</v>
      </c>
      <c r="AS254" s="0" t="n">
        <v>0</v>
      </c>
      <c r="AT254" s="0" t="n">
        <v>0</v>
      </c>
      <c r="AU254" s="0" t="n">
        <v>0</v>
      </c>
      <c r="AV254" s="0" t="n">
        <v>0</v>
      </c>
      <c r="AW254" s="0" t="n">
        <v>0</v>
      </c>
      <c r="AX254" s="0" t="n">
        <v>1</v>
      </c>
      <c r="AY254" s="0" t="n">
        <v>0</v>
      </c>
      <c r="AZ254" s="0" t="n">
        <v>2</v>
      </c>
      <c r="BA254" s="0" t="n">
        <v>0</v>
      </c>
      <c r="BB254" s="0" t="n">
        <v>0</v>
      </c>
      <c r="BC254" s="0" t="n">
        <v>0</v>
      </c>
      <c r="BD254" s="0" t="n">
        <v>0</v>
      </c>
      <c r="BE254" s="0" t="n">
        <v>0</v>
      </c>
      <c r="BF254" s="0" t="n">
        <v>0</v>
      </c>
      <c r="BG254" s="0" t="n">
        <v>0</v>
      </c>
      <c r="BH254" s="0" t="n">
        <v>0</v>
      </c>
      <c r="BI254" s="0" t="n">
        <v>0</v>
      </c>
      <c r="BJ254" s="0" t="n">
        <v>0</v>
      </c>
      <c r="BK254" s="0" t="n">
        <v>0</v>
      </c>
      <c r="BL254" s="0" t="n">
        <v>0</v>
      </c>
      <c r="BM254" s="0" t="n">
        <v>0</v>
      </c>
      <c r="BN254" s="0" t="n">
        <v>1</v>
      </c>
      <c r="BO254" s="0" t="n">
        <v>1</v>
      </c>
      <c r="BP254" s="0" t="n">
        <v>2</v>
      </c>
      <c r="BQ254" s="0" t="n">
        <v>0</v>
      </c>
      <c r="BR254" s="0" t="n">
        <v>0</v>
      </c>
      <c r="BS254" s="0" t="n">
        <v>0</v>
      </c>
      <c r="BT254" s="0" t="n">
        <v>1</v>
      </c>
      <c r="BU254" s="0" t="n">
        <v>2</v>
      </c>
      <c r="BV254" s="0" t="n">
        <v>0</v>
      </c>
      <c r="BW254" s="0" t="n">
        <v>3</v>
      </c>
      <c r="BX254" s="0" t="n">
        <v>1</v>
      </c>
      <c r="BY254" s="0" t="n">
        <v>3</v>
      </c>
      <c r="BZ254" s="0" t="n">
        <v>2</v>
      </c>
      <c r="CA254" s="0" t="n">
        <v>1</v>
      </c>
      <c r="CB254" s="0" t="n">
        <v>0</v>
      </c>
      <c r="CC254" s="0" t="n">
        <v>0</v>
      </c>
      <c r="CD254" s="0" t="n">
        <v>0</v>
      </c>
      <c r="CE254" s="0" t="n">
        <v>0</v>
      </c>
      <c r="CF254" s="0" t="n">
        <v>1</v>
      </c>
      <c r="CG254" s="0" t="n">
        <v>1</v>
      </c>
      <c r="CH254" s="0" t="n">
        <v>0</v>
      </c>
      <c r="CI254" s="0" t="n">
        <v>0</v>
      </c>
      <c r="CJ254" s="0" t="n">
        <v>0</v>
      </c>
      <c r="CK254" s="0" t="n">
        <v>1</v>
      </c>
      <c r="CL254" s="0" t="n">
        <v>0</v>
      </c>
      <c r="CM254" s="0" t="n">
        <v>0</v>
      </c>
      <c r="CN254" s="0" t="n">
        <v>1</v>
      </c>
      <c r="CO254" s="0" t="n">
        <v>0</v>
      </c>
      <c r="CP254" s="0" t="n">
        <v>0</v>
      </c>
      <c r="CQ254" s="0" t="n">
        <v>2</v>
      </c>
      <c r="CR254" s="0" t="n">
        <v>0</v>
      </c>
      <c r="CS254" s="0" t="n">
        <v>0</v>
      </c>
      <c r="CT254" s="0" t="n">
        <v>0</v>
      </c>
      <c r="CU254" s="0" t="n">
        <v>0</v>
      </c>
      <c r="CV254" s="0" t="n">
        <v>0</v>
      </c>
      <c r="CW254" s="0" t="n">
        <v>0</v>
      </c>
      <c r="CX254" s="0" t="n">
        <v>0</v>
      </c>
      <c r="CY254" s="0" t="n">
        <v>1</v>
      </c>
      <c r="CZ254" s="0" t="n">
        <v>0</v>
      </c>
      <c r="DA254" s="0" t="n">
        <v>0</v>
      </c>
      <c r="DB254" s="0" t="n">
        <v>0</v>
      </c>
      <c r="DC254" s="0" t="n">
        <v>0</v>
      </c>
      <c r="DD254" s="0" t="n">
        <v>0</v>
      </c>
      <c r="DE254" s="0" t="n">
        <v>0</v>
      </c>
      <c r="DF254" s="0" t="n">
        <v>1</v>
      </c>
      <c r="DG254" s="0" t="n">
        <v>0</v>
      </c>
      <c r="DH254" s="0" t="n">
        <v>0</v>
      </c>
      <c r="DI254" s="0" t="n">
        <v>0</v>
      </c>
      <c r="DJ254" s="0" t="n">
        <v>0</v>
      </c>
      <c r="DK254" s="0" t="n">
        <v>0</v>
      </c>
      <c r="DL254" s="0" t="n">
        <v>1</v>
      </c>
      <c r="DM254" s="0" t="n">
        <v>0</v>
      </c>
      <c r="DN254" s="0" t="n">
        <v>0</v>
      </c>
      <c r="DO254" s="0" t="n">
        <v>0</v>
      </c>
      <c r="DP254" s="0" t="n">
        <v>0</v>
      </c>
      <c r="DQ254" s="0" t="n">
        <v>1</v>
      </c>
      <c r="DR254" s="0" t="n">
        <v>1</v>
      </c>
      <c r="DS254" s="0" t="n">
        <v>0</v>
      </c>
      <c r="DT254" s="0" t="n">
        <v>0</v>
      </c>
      <c r="DU254" s="0" t="n">
        <v>0</v>
      </c>
      <c r="DV254" s="0" t="n">
        <v>0</v>
      </c>
      <c r="DW254" s="0" t="n">
        <v>1</v>
      </c>
      <c r="DX254" s="0" t="n">
        <v>0</v>
      </c>
      <c r="DY254" s="0" t="n">
        <v>0</v>
      </c>
      <c r="DZ254" s="0" t="n">
        <v>0</v>
      </c>
      <c r="EA254" s="0" t="n">
        <v>1</v>
      </c>
      <c r="EB254" s="0" t="n">
        <v>0</v>
      </c>
      <c r="EC254" s="0" t="n">
        <v>0</v>
      </c>
      <c r="ED254" s="0" t="n">
        <v>0</v>
      </c>
      <c r="EE254" s="0" t="n">
        <v>0</v>
      </c>
      <c r="EF254" s="0" t="n">
        <v>1</v>
      </c>
      <c r="EG254" s="0" t="n">
        <v>0</v>
      </c>
      <c r="EH254" s="0" t="n">
        <v>0</v>
      </c>
      <c r="EI254" s="0" t="n">
        <v>1</v>
      </c>
      <c r="EJ254" s="0" t="n">
        <v>0</v>
      </c>
      <c r="EK254" s="0" t="n">
        <v>0</v>
      </c>
      <c r="EL254" s="0" t="n">
        <v>0</v>
      </c>
      <c r="EM254" s="0" t="n">
        <v>0</v>
      </c>
      <c r="EN254" s="0" t="n">
        <v>0</v>
      </c>
      <c r="EO254" s="0" t="n">
        <v>0</v>
      </c>
      <c r="EP254" s="0" t="n">
        <v>4</v>
      </c>
      <c r="EQ254" s="0" t="n">
        <v>0</v>
      </c>
      <c r="ER254" s="0" t="n">
        <v>1</v>
      </c>
      <c r="ES254" s="0" t="n">
        <v>1</v>
      </c>
      <c r="ET254" s="0" t="n">
        <v>2</v>
      </c>
      <c r="EU254" s="0" t="n">
        <v>0</v>
      </c>
      <c r="EV254" s="0" t="n">
        <v>0</v>
      </c>
      <c r="EW254" s="0" t="n">
        <v>2</v>
      </c>
      <c r="EX254" s="0" t="n">
        <v>0</v>
      </c>
      <c r="EY254" s="0" t="n">
        <v>0</v>
      </c>
      <c r="EZ254" s="0" t="n">
        <v>0</v>
      </c>
      <c r="FA254" s="0" t="n">
        <v>0</v>
      </c>
      <c r="FB254" s="0" t="n">
        <v>0</v>
      </c>
      <c r="FC254" s="0" t="n">
        <v>0</v>
      </c>
      <c r="FD254" s="0" t="n">
        <v>0</v>
      </c>
      <c r="FE254" s="0" t="n">
        <v>0</v>
      </c>
      <c r="FF254" s="0" t="n">
        <v>0</v>
      </c>
      <c r="FG254" s="0" t="n">
        <v>0</v>
      </c>
      <c r="FH254" s="0" t="n">
        <v>0</v>
      </c>
      <c r="FI254" s="0" t="n">
        <v>0</v>
      </c>
      <c r="FJ254" s="0" t="n">
        <v>0</v>
      </c>
      <c r="FK254" s="0" t="n">
        <v>0</v>
      </c>
      <c r="FL254" s="0" t="n">
        <v>0</v>
      </c>
      <c r="FM254" s="0" t="n">
        <v>0</v>
      </c>
      <c r="FN254" s="0" t="n">
        <v>0</v>
      </c>
      <c r="FO254" s="0" t="n">
        <v>0</v>
      </c>
      <c r="FP254" s="0" t="n">
        <v>0</v>
      </c>
      <c r="FQ254" s="0" t="n">
        <v>0</v>
      </c>
      <c r="FR254" s="0" t="n">
        <v>0</v>
      </c>
      <c r="FS254" s="0" t="n">
        <v>0</v>
      </c>
      <c r="FT254" s="0" t="n">
        <v>1</v>
      </c>
      <c r="FU254" s="0" t="n">
        <v>0</v>
      </c>
      <c r="FV254" s="0" t="n">
        <v>0</v>
      </c>
      <c r="FW254" s="0" t="n">
        <v>0</v>
      </c>
      <c r="FX254" s="0" t="n">
        <v>0</v>
      </c>
      <c r="FY254" s="0" t="n">
        <v>0</v>
      </c>
      <c r="FZ254" s="0" t="n">
        <v>1</v>
      </c>
      <c r="GA254" s="0" t="n">
        <v>0</v>
      </c>
      <c r="GB254" s="0" t="n">
        <v>0</v>
      </c>
      <c r="GC254" s="0" t="n">
        <v>4</v>
      </c>
      <c r="GD254" s="0" t="n">
        <v>6</v>
      </c>
      <c r="GE254" s="0" t="n">
        <v>0</v>
      </c>
      <c r="GF254" s="0" t="n">
        <v>1</v>
      </c>
      <c r="GG254" s="0" t="n">
        <v>3</v>
      </c>
      <c r="GH254" s="0" t="n">
        <v>1</v>
      </c>
      <c r="GI254" s="0" t="n">
        <v>0</v>
      </c>
      <c r="GJ254" s="0" t="n">
        <v>0</v>
      </c>
      <c r="GK254" s="0" t="n">
        <v>1</v>
      </c>
      <c r="GL254" s="0" t="n">
        <v>0</v>
      </c>
      <c r="GM254" s="0" t="n">
        <v>0</v>
      </c>
      <c r="GN254" s="0" t="n">
        <v>0</v>
      </c>
      <c r="GO254" s="0" t="n">
        <v>0</v>
      </c>
      <c r="GP254" s="0" t="n">
        <v>0</v>
      </c>
      <c r="GQ254" s="0" t="n">
        <v>0</v>
      </c>
    </row>
    <row r="255" customFormat="false" ht="12" hidden="false" customHeight="false" outlineLevel="0" collapsed="false">
      <c r="A255" s="0" t="n">
        <v>0</v>
      </c>
      <c r="B255" s="0" t="n">
        <v>0</v>
      </c>
      <c r="C255" s="0" t="n">
        <v>0</v>
      </c>
      <c r="D255" s="0" t="n">
        <v>0</v>
      </c>
      <c r="E255" s="0" t="n">
        <v>0</v>
      </c>
      <c r="F255" s="0" t="n">
        <v>2</v>
      </c>
      <c r="G255" s="0" t="n">
        <v>0</v>
      </c>
      <c r="H255" s="0" t="n">
        <v>0</v>
      </c>
      <c r="I255" s="0" t="n">
        <v>5</v>
      </c>
      <c r="J255" s="0" t="n">
        <v>1</v>
      </c>
      <c r="K255" s="0" t="n">
        <v>0</v>
      </c>
      <c r="L255" s="0" t="n">
        <v>0</v>
      </c>
      <c r="M255" s="0" t="n">
        <v>0</v>
      </c>
      <c r="N255" s="0" t="n">
        <v>5</v>
      </c>
      <c r="O255" s="0" t="n">
        <v>1</v>
      </c>
      <c r="P255" s="0" t="n">
        <v>5</v>
      </c>
      <c r="Q255" s="0" t="n">
        <v>0</v>
      </c>
      <c r="R255" s="0" t="n">
        <v>2</v>
      </c>
      <c r="S255" s="0" t="n">
        <v>3</v>
      </c>
      <c r="T255" s="0" t="n">
        <v>0</v>
      </c>
      <c r="U255" s="0" t="n">
        <v>0</v>
      </c>
      <c r="V255" s="0" t="n">
        <v>2</v>
      </c>
      <c r="W255" s="0" t="n">
        <v>0</v>
      </c>
      <c r="X255" s="0" t="n">
        <v>0</v>
      </c>
      <c r="Y255" s="0" t="n">
        <v>0</v>
      </c>
      <c r="Z255" s="0" t="n">
        <v>1</v>
      </c>
      <c r="AA255" s="0" t="n">
        <v>0</v>
      </c>
      <c r="AB255" s="0" t="n">
        <v>0</v>
      </c>
      <c r="AC255" s="0" t="n">
        <v>0</v>
      </c>
      <c r="AD255" s="0" t="n">
        <v>0</v>
      </c>
      <c r="AE255" s="0" t="n">
        <v>0</v>
      </c>
      <c r="AF255" s="0" t="n">
        <v>3</v>
      </c>
      <c r="AG255" s="0" t="n">
        <v>5</v>
      </c>
      <c r="AH255" s="0" t="n">
        <v>6</v>
      </c>
      <c r="AI255" s="0" t="n">
        <v>0</v>
      </c>
      <c r="AJ255" s="0" t="n">
        <v>0</v>
      </c>
      <c r="AK255" s="0" t="n">
        <v>0</v>
      </c>
      <c r="AL255" s="0" t="n">
        <v>6</v>
      </c>
      <c r="AM255" s="0" t="n">
        <v>0</v>
      </c>
      <c r="AN255" s="0" t="n">
        <v>0</v>
      </c>
      <c r="AO255" s="0" t="n">
        <v>2</v>
      </c>
      <c r="AP255" s="0" t="n">
        <v>0</v>
      </c>
      <c r="AQ255" s="0" t="n">
        <v>0</v>
      </c>
      <c r="AR255" s="0" t="n">
        <v>0</v>
      </c>
      <c r="AS255" s="0" t="n">
        <v>0</v>
      </c>
      <c r="AT255" s="0" t="n">
        <v>0</v>
      </c>
      <c r="AU255" s="0" t="n">
        <v>0</v>
      </c>
      <c r="AV255" s="0" t="n">
        <v>0</v>
      </c>
      <c r="AW255" s="0" t="n">
        <v>3</v>
      </c>
      <c r="AX255" s="0" t="n">
        <v>0</v>
      </c>
      <c r="AY255" s="0" t="n">
        <v>1</v>
      </c>
      <c r="AZ255" s="0" t="n">
        <v>0</v>
      </c>
      <c r="BA255" s="0" t="n">
        <v>0</v>
      </c>
      <c r="BB255" s="0" t="n">
        <v>0</v>
      </c>
      <c r="BC255" s="0" t="n">
        <v>0</v>
      </c>
      <c r="BD255" s="0" t="n">
        <v>0</v>
      </c>
      <c r="BE255" s="0" t="n">
        <v>0</v>
      </c>
      <c r="BF255" s="0" t="n">
        <v>2</v>
      </c>
      <c r="BG255" s="0" t="n">
        <v>0</v>
      </c>
      <c r="BH255" s="0" t="n">
        <v>0</v>
      </c>
      <c r="BI255" s="0" t="n">
        <v>0</v>
      </c>
      <c r="BJ255" s="0" t="n">
        <v>1</v>
      </c>
      <c r="BK255" s="0" t="n">
        <v>0</v>
      </c>
      <c r="BL255" s="0" t="n">
        <v>0</v>
      </c>
      <c r="BM255" s="0" t="n">
        <v>0</v>
      </c>
      <c r="BN255" s="0" t="n">
        <v>1</v>
      </c>
      <c r="BO255" s="0" t="n">
        <v>0</v>
      </c>
      <c r="BP255" s="0" t="n">
        <v>1</v>
      </c>
      <c r="BQ255" s="0" t="n">
        <v>0</v>
      </c>
      <c r="BR255" s="0" t="n">
        <v>0</v>
      </c>
      <c r="BS255" s="0" t="n">
        <v>0</v>
      </c>
      <c r="BT255" s="0" t="n">
        <v>0</v>
      </c>
      <c r="BU255" s="0" t="n">
        <v>2</v>
      </c>
      <c r="BV255" s="0" t="n">
        <v>0</v>
      </c>
      <c r="BW255" s="0" t="n">
        <v>3</v>
      </c>
      <c r="BX255" s="0" t="n">
        <v>2</v>
      </c>
      <c r="BY255" s="0" t="n">
        <v>4</v>
      </c>
      <c r="BZ255" s="0" t="n">
        <v>0</v>
      </c>
      <c r="CA255" s="0" t="n">
        <v>0</v>
      </c>
      <c r="CB255" s="0" t="n">
        <v>0</v>
      </c>
      <c r="CC255" s="0" t="n">
        <v>3</v>
      </c>
      <c r="CD255" s="0" t="n">
        <v>0</v>
      </c>
      <c r="CE255" s="0" t="n">
        <v>0</v>
      </c>
      <c r="CF255" s="0" t="n">
        <v>1</v>
      </c>
      <c r="CG255" s="0" t="n">
        <v>6</v>
      </c>
      <c r="CH255" s="0" t="n">
        <v>1</v>
      </c>
      <c r="CI255" s="0" t="n">
        <v>2</v>
      </c>
      <c r="CJ255" s="0" t="n">
        <v>0</v>
      </c>
      <c r="CK255" s="0" t="n">
        <v>0</v>
      </c>
      <c r="CL255" s="0" t="n">
        <v>0</v>
      </c>
      <c r="CM255" s="0" t="n">
        <v>0</v>
      </c>
      <c r="CN255" s="0" t="n">
        <v>0</v>
      </c>
      <c r="CO255" s="0" t="n">
        <v>0</v>
      </c>
      <c r="CP255" s="0" t="n">
        <v>0</v>
      </c>
      <c r="CQ255" s="0" t="n">
        <v>4</v>
      </c>
      <c r="CR255" s="0" t="n">
        <v>1</v>
      </c>
      <c r="CS255" s="0" t="n">
        <v>3</v>
      </c>
      <c r="CT255" s="0" t="n">
        <v>2</v>
      </c>
      <c r="CU255" s="0" t="n">
        <v>0</v>
      </c>
      <c r="CV255" s="0" t="n">
        <v>0</v>
      </c>
      <c r="CW255" s="0" t="n">
        <v>0</v>
      </c>
      <c r="CX255" s="0" t="n">
        <v>0</v>
      </c>
      <c r="CY255" s="0" t="n">
        <v>1</v>
      </c>
      <c r="CZ255" s="0" t="n">
        <v>0</v>
      </c>
      <c r="DA255" s="0" t="n">
        <v>5</v>
      </c>
      <c r="DB255" s="0" t="n">
        <v>1</v>
      </c>
      <c r="DC255" s="0" t="n">
        <v>0</v>
      </c>
      <c r="DD255" s="0" t="n">
        <v>0</v>
      </c>
      <c r="DE255" s="0" t="n">
        <v>0</v>
      </c>
      <c r="DF255" s="0" t="n">
        <v>0</v>
      </c>
      <c r="DG255" s="0" t="n">
        <v>0</v>
      </c>
      <c r="DH255" s="0" t="n">
        <v>1</v>
      </c>
      <c r="DI255" s="0" t="n">
        <v>0</v>
      </c>
      <c r="DJ255" s="0" t="n">
        <v>0</v>
      </c>
      <c r="DK255" s="0" t="n">
        <v>0</v>
      </c>
      <c r="DL255" s="0" t="n">
        <v>2</v>
      </c>
      <c r="DM255" s="0" t="n">
        <v>0</v>
      </c>
      <c r="DN255" s="0" t="n">
        <v>0</v>
      </c>
      <c r="DO255" s="0" t="n">
        <v>0</v>
      </c>
      <c r="DP255" s="0" t="n">
        <v>0</v>
      </c>
      <c r="DQ255" s="0" t="n">
        <v>0</v>
      </c>
      <c r="DR255" s="0" t="n">
        <v>1</v>
      </c>
      <c r="DS255" s="0" t="n">
        <v>0</v>
      </c>
      <c r="DT255" s="0" t="n">
        <v>0</v>
      </c>
      <c r="DU255" s="0" t="n">
        <v>0</v>
      </c>
      <c r="DV255" s="0" t="n">
        <v>3</v>
      </c>
      <c r="DW255" s="0" t="n">
        <v>1</v>
      </c>
      <c r="DX255" s="0" t="n">
        <v>0</v>
      </c>
      <c r="DY255" s="0" t="n">
        <v>0</v>
      </c>
      <c r="DZ255" s="0" t="n">
        <v>0</v>
      </c>
      <c r="EA255" s="0" t="n">
        <v>0</v>
      </c>
      <c r="EB255" s="0" t="n">
        <v>6</v>
      </c>
      <c r="EC255" s="0" t="n">
        <v>0</v>
      </c>
      <c r="ED255" s="0" t="n">
        <v>1</v>
      </c>
      <c r="EE255" s="0" t="n">
        <v>0</v>
      </c>
      <c r="EF255" s="0" t="n">
        <v>0</v>
      </c>
      <c r="EG255" s="0" t="n">
        <v>0</v>
      </c>
      <c r="EH255" s="0" t="n">
        <v>0</v>
      </c>
      <c r="EI255" s="0" t="n">
        <v>0</v>
      </c>
      <c r="EJ255" s="0" t="n">
        <v>3</v>
      </c>
      <c r="EK255" s="0" t="n">
        <v>0</v>
      </c>
      <c r="EL255" s="0" t="n">
        <v>0</v>
      </c>
      <c r="EM255" s="0" t="n">
        <v>0</v>
      </c>
      <c r="EN255" s="0" t="n">
        <v>0</v>
      </c>
      <c r="EO255" s="0" t="n">
        <v>0</v>
      </c>
      <c r="EP255" s="0" t="n">
        <v>4</v>
      </c>
      <c r="EQ255" s="0" t="n">
        <v>1</v>
      </c>
      <c r="ER255" s="0" t="n">
        <v>5</v>
      </c>
      <c r="ES255" s="0" t="n">
        <v>0</v>
      </c>
      <c r="ET255" s="0" t="n">
        <v>0</v>
      </c>
      <c r="EU255" s="0" t="n">
        <v>0</v>
      </c>
      <c r="EV255" s="0" t="n">
        <v>0</v>
      </c>
      <c r="EW255" s="0" t="n">
        <v>0</v>
      </c>
      <c r="EX255" s="0" t="n">
        <v>0</v>
      </c>
      <c r="EY255" s="0" t="n">
        <v>0</v>
      </c>
      <c r="EZ255" s="0" t="n">
        <v>0</v>
      </c>
      <c r="FA255" s="0" t="n">
        <v>0</v>
      </c>
      <c r="FB255" s="0" t="n">
        <v>2</v>
      </c>
      <c r="FC255" s="0" t="n">
        <v>0</v>
      </c>
      <c r="FD255" s="0" t="n">
        <v>0</v>
      </c>
      <c r="FE255" s="0" t="n">
        <v>0</v>
      </c>
      <c r="FF255" s="0" t="n">
        <v>4</v>
      </c>
      <c r="FG255" s="0" t="n">
        <v>0</v>
      </c>
      <c r="FH255" s="0" t="n">
        <v>4</v>
      </c>
      <c r="FI255" s="0" t="n">
        <v>1</v>
      </c>
      <c r="FJ255" s="0" t="n">
        <v>0</v>
      </c>
      <c r="FK255" s="0" t="n">
        <v>3</v>
      </c>
      <c r="FL255" s="0" t="n">
        <v>0</v>
      </c>
      <c r="FM255" s="0" t="n">
        <v>0</v>
      </c>
      <c r="FN255" s="0" t="n">
        <v>0</v>
      </c>
      <c r="FO255" s="0" t="n">
        <v>0</v>
      </c>
      <c r="FP255" s="0" t="n">
        <v>0</v>
      </c>
      <c r="FQ255" s="0" t="n">
        <v>0</v>
      </c>
      <c r="FR255" s="0" t="n">
        <v>0</v>
      </c>
      <c r="FS255" s="0" t="n">
        <v>2</v>
      </c>
      <c r="FT255" s="0" t="n">
        <v>3</v>
      </c>
      <c r="FU255" s="0" t="n">
        <v>1</v>
      </c>
      <c r="FV255" s="0" t="n">
        <v>0</v>
      </c>
      <c r="FW255" s="0" t="n">
        <v>0</v>
      </c>
      <c r="FX255" s="0" t="n">
        <v>2</v>
      </c>
      <c r="FY255" s="0" t="n">
        <v>4</v>
      </c>
      <c r="FZ255" s="0" t="n">
        <v>5</v>
      </c>
      <c r="GA255" s="0" t="n">
        <v>0</v>
      </c>
      <c r="GB255" s="0" t="n">
        <v>0</v>
      </c>
      <c r="GC255" s="0" t="n">
        <v>3</v>
      </c>
      <c r="GD255" s="0" t="n">
        <v>5</v>
      </c>
      <c r="GE255" s="0" t="n">
        <v>1</v>
      </c>
      <c r="GF255" s="0" t="n">
        <v>3</v>
      </c>
      <c r="GG255" s="0" t="n">
        <v>2</v>
      </c>
      <c r="GH255" s="0" t="n">
        <v>5</v>
      </c>
      <c r="GI255" s="0" t="n">
        <v>0</v>
      </c>
      <c r="GJ255" s="0" t="n">
        <v>0</v>
      </c>
      <c r="GK255" s="0" t="n">
        <v>0</v>
      </c>
      <c r="GL255" s="0" t="n">
        <v>1</v>
      </c>
      <c r="GM255" s="0" t="n">
        <v>1</v>
      </c>
      <c r="GN255" s="0" t="n">
        <v>0</v>
      </c>
      <c r="GO255" s="0" t="n">
        <v>0</v>
      </c>
      <c r="GP255" s="0" t="n">
        <v>1</v>
      </c>
      <c r="GQ255" s="0" t="n">
        <v>0</v>
      </c>
    </row>
    <row r="256" customFormat="false" ht="12" hidden="false" customHeight="false" outlineLevel="0" collapsed="false">
      <c r="A256" s="0" t="n">
        <v>0</v>
      </c>
      <c r="B256" s="0" t="n">
        <v>5</v>
      </c>
      <c r="C256" s="0" t="n">
        <v>4</v>
      </c>
      <c r="D256" s="0" t="n">
        <v>0</v>
      </c>
      <c r="E256" s="0" t="n">
        <v>0</v>
      </c>
      <c r="F256" s="0" t="n">
        <v>1</v>
      </c>
      <c r="G256" s="0" t="n">
        <v>4</v>
      </c>
      <c r="H256" s="0" t="n">
        <v>0</v>
      </c>
      <c r="I256" s="0" t="n">
        <v>2</v>
      </c>
      <c r="J256" s="0" t="n">
        <v>0</v>
      </c>
      <c r="K256" s="0" t="n">
        <v>4</v>
      </c>
      <c r="L256" s="0" t="n">
        <v>0</v>
      </c>
      <c r="M256" s="0" t="n">
        <v>0</v>
      </c>
      <c r="N256" s="0" t="n">
        <v>0</v>
      </c>
      <c r="O256" s="0" t="n">
        <v>0</v>
      </c>
      <c r="P256" s="0" t="n">
        <v>0</v>
      </c>
      <c r="Q256" s="0" t="n">
        <v>8</v>
      </c>
      <c r="R256" s="0" t="n">
        <v>1</v>
      </c>
      <c r="S256" s="0" t="n">
        <v>0</v>
      </c>
      <c r="T256" s="0" t="n">
        <v>5</v>
      </c>
      <c r="U256" s="0" t="n">
        <v>0</v>
      </c>
      <c r="V256" s="0" t="n">
        <v>2</v>
      </c>
      <c r="W256" s="0" t="n">
        <v>5</v>
      </c>
      <c r="X256" s="0" t="n">
        <v>0</v>
      </c>
      <c r="Y256" s="0" t="n">
        <v>0</v>
      </c>
      <c r="Z256" s="0" t="n">
        <v>1</v>
      </c>
      <c r="AA256" s="0" t="n">
        <v>0</v>
      </c>
      <c r="AB256" s="0" t="n">
        <v>0</v>
      </c>
      <c r="AC256" s="0" t="n">
        <v>0</v>
      </c>
      <c r="AD256" s="0" t="n">
        <v>0</v>
      </c>
      <c r="AE256" s="0" t="n">
        <v>0</v>
      </c>
      <c r="AF256" s="0" t="n">
        <v>3</v>
      </c>
      <c r="AG256" s="0" t="n">
        <v>0</v>
      </c>
      <c r="AH256" s="0" t="n">
        <v>0</v>
      </c>
      <c r="AI256" s="0" t="n">
        <v>5</v>
      </c>
      <c r="AJ256" s="0" t="n">
        <v>1</v>
      </c>
      <c r="AK256" s="0" t="n">
        <v>0</v>
      </c>
      <c r="AL256" s="0" t="n">
        <v>0</v>
      </c>
      <c r="AM256" s="0" t="n">
        <v>0</v>
      </c>
      <c r="AN256" s="0" t="n">
        <v>7</v>
      </c>
      <c r="AO256" s="0" t="n">
        <v>1</v>
      </c>
      <c r="AP256" s="0" t="n">
        <v>1</v>
      </c>
      <c r="AQ256" s="0" t="n">
        <v>0</v>
      </c>
      <c r="AR256" s="0" t="n">
        <v>0</v>
      </c>
      <c r="AS256" s="0" t="n">
        <v>1</v>
      </c>
      <c r="AT256" s="0" t="n">
        <v>0</v>
      </c>
      <c r="AU256" s="0" t="n">
        <v>0</v>
      </c>
      <c r="AV256" s="0" t="n">
        <v>0</v>
      </c>
      <c r="AW256" s="0" t="n">
        <v>0</v>
      </c>
      <c r="AX256" s="0" t="n">
        <v>0</v>
      </c>
      <c r="AY256" s="0" t="n">
        <v>0</v>
      </c>
      <c r="AZ256" s="0" t="n">
        <v>1</v>
      </c>
      <c r="BA256" s="0" t="n">
        <v>0</v>
      </c>
      <c r="BB256" s="0" t="n">
        <v>0</v>
      </c>
      <c r="BC256" s="0" t="n">
        <v>0</v>
      </c>
      <c r="BD256" s="0" t="n">
        <v>0</v>
      </c>
      <c r="BE256" s="0" t="n">
        <v>6</v>
      </c>
      <c r="BF256" s="0" t="n">
        <v>0</v>
      </c>
      <c r="BG256" s="0" t="n">
        <v>0</v>
      </c>
      <c r="BH256" s="0" t="n">
        <v>0</v>
      </c>
      <c r="BI256" s="0" t="n">
        <v>3</v>
      </c>
      <c r="BJ256" s="0" t="n">
        <v>0</v>
      </c>
      <c r="BK256" s="0" t="n">
        <v>2</v>
      </c>
      <c r="BL256" s="0" t="n">
        <v>7</v>
      </c>
      <c r="BM256" s="0" t="n">
        <v>0</v>
      </c>
      <c r="BN256" s="0" t="n">
        <v>5</v>
      </c>
      <c r="BO256" s="0" t="n">
        <v>2</v>
      </c>
      <c r="BP256" s="0" t="n">
        <v>3</v>
      </c>
      <c r="BQ256" s="0" t="n">
        <v>2</v>
      </c>
      <c r="BR256" s="0" t="n">
        <v>0</v>
      </c>
      <c r="BS256" s="0" t="n">
        <v>1</v>
      </c>
      <c r="BT256" s="0" t="n">
        <v>0</v>
      </c>
      <c r="BU256" s="0" t="n">
        <v>0</v>
      </c>
      <c r="BV256" s="0" t="n">
        <v>0</v>
      </c>
      <c r="BW256" s="0" t="n">
        <v>1</v>
      </c>
      <c r="BX256" s="0" t="n">
        <v>0</v>
      </c>
      <c r="BY256" s="0" t="n">
        <v>0</v>
      </c>
      <c r="BZ256" s="0" t="n">
        <v>0</v>
      </c>
      <c r="CA256" s="0" t="n">
        <v>1</v>
      </c>
      <c r="CB256" s="0" t="n">
        <v>0</v>
      </c>
      <c r="CC256" s="0" t="n">
        <v>0</v>
      </c>
      <c r="CD256" s="0" t="n">
        <v>1</v>
      </c>
      <c r="CE256" s="0" t="n">
        <v>6</v>
      </c>
      <c r="CF256" s="0" t="n">
        <v>4</v>
      </c>
      <c r="CG256" s="0" t="n">
        <v>0</v>
      </c>
      <c r="CH256" s="0" t="n">
        <v>1</v>
      </c>
      <c r="CI256" s="0" t="n">
        <v>0</v>
      </c>
      <c r="CJ256" s="0" t="n">
        <v>2</v>
      </c>
      <c r="CK256" s="0" t="n">
        <v>7</v>
      </c>
      <c r="CL256" s="0" t="n">
        <v>0</v>
      </c>
      <c r="CM256" s="0" t="n">
        <v>0</v>
      </c>
      <c r="CN256" s="0" t="n">
        <v>1</v>
      </c>
      <c r="CO256" s="0" t="n">
        <v>5</v>
      </c>
      <c r="CP256" s="0" t="n">
        <v>4</v>
      </c>
      <c r="CQ256" s="0" t="n">
        <v>1</v>
      </c>
      <c r="CR256" s="0" t="n">
        <v>1</v>
      </c>
      <c r="CS256" s="0" t="n">
        <v>1</v>
      </c>
      <c r="CT256" s="0" t="n">
        <v>1</v>
      </c>
      <c r="CU256" s="0" t="n">
        <v>0</v>
      </c>
      <c r="CV256" s="0" t="n">
        <v>0</v>
      </c>
      <c r="CW256" s="0" t="n">
        <v>2</v>
      </c>
      <c r="CX256" s="0" t="n">
        <v>2</v>
      </c>
      <c r="CY256" s="0" t="n">
        <v>3</v>
      </c>
      <c r="CZ256" s="0" t="n">
        <v>0</v>
      </c>
      <c r="DA256" s="0" t="n">
        <v>1</v>
      </c>
      <c r="DB256" s="0" t="n">
        <v>2</v>
      </c>
      <c r="DC256" s="0" t="n">
        <v>0</v>
      </c>
      <c r="DD256" s="0" t="n">
        <v>0</v>
      </c>
      <c r="DE256" s="0" t="n">
        <v>1</v>
      </c>
      <c r="DF256" s="0" t="n">
        <v>3</v>
      </c>
      <c r="DG256" s="0" t="n">
        <v>2</v>
      </c>
      <c r="DH256" s="0" t="n">
        <v>0</v>
      </c>
      <c r="DI256" s="0" t="n">
        <v>0</v>
      </c>
      <c r="DJ256" s="0" t="n">
        <v>0</v>
      </c>
      <c r="DK256" s="0" t="n">
        <v>0</v>
      </c>
      <c r="DL256" s="0" t="n">
        <v>1</v>
      </c>
      <c r="DM256" s="0" t="n">
        <v>0</v>
      </c>
      <c r="DN256" s="0" t="n">
        <v>0</v>
      </c>
      <c r="DO256" s="0" t="n">
        <v>2</v>
      </c>
      <c r="DP256" s="0" t="n">
        <v>0</v>
      </c>
      <c r="DQ256" s="0" t="n">
        <v>1</v>
      </c>
      <c r="DR256" s="0" t="n">
        <v>0</v>
      </c>
      <c r="DS256" s="0" t="n">
        <v>0</v>
      </c>
      <c r="DT256" s="0" t="n">
        <v>8</v>
      </c>
      <c r="DU256" s="0" t="n">
        <v>0</v>
      </c>
      <c r="DV256" s="0" t="n">
        <v>0</v>
      </c>
      <c r="DW256" s="0" t="n">
        <v>0</v>
      </c>
      <c r="DX256" s="0" t="n">
        <v>0</v>
      </c>
      <c r="DY256" s="0" t="n">
        <v>0</v>
      </c>
      <c r="DZ256" s="0" t="n">
        <v>0</v>
      </c>
      <c r="EA256" s="0" t="n">
        <v>3</v>
      </c>
      <c r="EB256" s="0" t="n">
        <v>0</v>
      </c>
      <c r="EC256" s="0" t="n">
        <v>0</v>
      </c>
      <c r="ED256" s="0" t="n">
        <v>2</v>
      </c>
      <c r="EE256" s="0" t="n">
        <v>6</v>
      </c>
      <c r="EF256" s="0" t="n">
        <v>3</v>
      </c>
      <c r="EG256" s="0" t="n">
        <v>3</v>
      </c>
      <c r="EH256" s="0" t="n">
        <v>0</v>
      </c>
      <c r="EI256" s="0" t="n">
        <v>3</v>
      </c>
      <c r="EJ256" s="0" t="n">
        <v>0</v>
      </c>
      <c r="EK256" s="0" t="n">
        <v>0</v>
      </c>
      <c r="EL256" s="0" t="n">
        <v>2</v>
      </c>
      <c r="EM256" s="0" t="n">
        <v>0</v>
      </c>
      <c r="EN256" s="0" t="n">
        <v>5</v>
      </c>
      <c r="EO256" s="0" t="n">
        <v>0</v>
      </c>
      <c r="EP256" s="0" t="n">
        <v>0</v>
      </c>
      <c r="EQ256" s="0" t="n">
        <v>0</v>
      </c>
      <c r="ER256" s="0" t="n">
        <v>0</v>
      </c>
      <c r="ES256" s="0" t="n">
        <v>0</v>
      </c>
      <c r="ET256" s="0" t="n">
        <v>0</v>
      </c>
      <c r="EU256" s="0" t="n">
        <v>0</v>
      </c>
      <c r="EV256" s="0" t="n">
        <v>2</v>
      </c>
      <c r="EW256" s="0" t="n">
        <v>1</v>
      </c>
      <c r="EX256" s="0" t="n">
        <v>2</v>
      </c>
      <c r="EY256" s="0" t="n">
        <v>1</v>
      </c>
      <c r="EZ256" s="0" t="n">
        <v>0</v>
      </c>
      <c r="FA256" s="0" t="n">
        <v>2</v>
      </c>
      <c r="FB256" s="0" t="n">
        <v>5</v>
      </c>
      <c r="FC256" s="0" t="n">
        <v>1</v>
      </c>
      <c r="FD256" s="0" t="n">
        <v>0</v>
      </c>
      <c r="FE256" s="0" t="n">
        <v>2</v>
      </c>
      <c r="FF256" s="0" t="n">
        <v>0</v>
      </c>
      <c r="FG256" s="0" t="n">
        <v>0</v>
      </c>
      <c r="FH256" s="0" t="n">
        <v>0</v>
      </c>
      <c r="FI256" s="0" t="n">
        <v>4</v>
      </c>
      <c r="FJ256" s="0" t="n">
        <v>0</v>
      </c>
      <c r="FK256" s="0" t="n">
        <v>3</v>
      </c>
      <c r="FL256" s="0" t="n">
        <v>0</v>
      </c>
      <c r="FM256" s="0" t="n">
        <v>0</v>
      </c>
      <c r="FN256" s="0" t="n">
        <v>0</v>
      </c>
      <c r="FO256" s="0" t="n">
        <v>0</v>
      </c>
      <c r="FP256" s="0" t="n">
        <v>0</v>
      </c>
      <c r="FQ256" s="0" t="n">
        <v>2</v>
      </c>
      <c r="FR256" s="0" t="n">
        <v>1</v>
      </c>
      <c r="FS256" s="0" t="n">
        <v>0</v>
      </c>
      <c r="FT256" s="0" t="n">
        <v>1</v>
      </c>
      <c r="FU256" s="0" t="n">
        <v>0</v>
      </c>
      <c r="FV256" s="0" t="n">
        <v>4</v>
      </c>
      <c r="FW256" s="0" t="n">
        <v>1</v>
      </c>
      <c r="FX256" s="0" t="n">
        <v>2</v>
      </c>
      <c r="FY256" s="0" t="n">
        <v>1</v>
      </c>
      <c r="FZ256" s="0" t="n">
        <v>0</v>
      </c>
      <c r="GA256" s="0" t="n">
        <v>3</v>
      </c>
      <c r="GB256" s="0" t="n">
        <v>0</v>
      </c>
      <c r="GC256" s="0" t="n">
        <v>1</v>
      </c>
      <c r="GD256" s="0" t="n">
        <v>0</v>
      </c>
      <c r="GE256" s="0" t="n">
        <v>0</v>
      </c>
      <c r="GF256" s="0" t="n">
        <v>3</v>
      </c>
      <c r="GG256" s="0" t="n">
        <v>0</v>
      </c>
      <c r="GH256" s="0" t="n">
        <v>0</v>
      </c>
      <c r="GI256" s="0" t="n">
        <v>0</v>
      </c>
      <c r="GJ256" s="0" t="n">
        <v>4</v>
      </c>
      <c r="GK256" s="0" t="n">
        <v>0</v>
      </c>
      <c r="GL256" s="0" t="n">
        <v>0</v>
      </c>
      <c r="GM256" s="0" t="n">
        <v>0</v>
      </c>
      <c r="GN256" s="0" t="n">
        <v>0</v>
      </c>
      <c r="GO256" s="0" t="n">
        <v>1</v>
      </c>
      <c r="GP256" s="0" t="n">
        <v>0</v>
      </c>
      <c r="GQ256" s="0" t="n">
        <v>4</v>
      </c>
    </row>
    <row r="257" customFormat="false" ht="12" hidden="false" customHeight="false" outlineLevel="0" collapsed="false">
      <c r="A257" s="0" t="n">
        <v>0</v>
      </c>
      <c r="B257" s="0" t="n">
        <v>0</v>
      </c>
      <c r="C257" s="0" t="n">
        <v>0</v>
      </c>
      <c r="D257" s="0" t="n">
        <v>0</v>
      </c>
      <c r="E257" s="0" t="n">
        <v>0</v>
      </c>
      <c r="F257" s="0" t="n">
        <v>1</v>
      </c>
      <c r="G257" s="0" t="n">
        <v>3</v>
      </c>
      <c r="H257" s="0" t="n">
        <v>0</v>
      </c>
      <c r="I257" s="0" t="n">
        <v>2</v>
      </c>
      <c r="J257" s="0" t="n">
        <v>1</v>
      </c>
      <c r="K257" s="0" t="n">
        <v>0</v>
      </c>
      <c r="L257" s="0" t="n">
        <v>0</v>
      </c>
      <c r="M257" s="0" t="n">
        <v>0</v>
      </c>
      <c r="N257" s="0" t="n">
        <v>5</v>
      </c>
      <c r="O257" s="0" t="n">
        <v>0</v>
      </c>
      <c r="P257" s="0" t="n">
        <v>0</v>
      </c>
      <c r="Q257" s="0" t="n">
        <v>0</v>
      </c>
      <c r="R257" s="0" t="n">
        <v>3</v>
      </c>
      <c r="S257" s="0" t="n">
        <v>1</v>
      </c>
      <c r="T257" s="0" t="n">
        <v>0</v>
      </c>
      <c r="U257" s="0" t="n">
        <v>0</v>
      </c>
      <c r="V257" s="0" t="n">
        <v>1</v>
      </c>
      <c r="W257" s="0" t="n">
        <v>1</v>
      </c>
      <c r="X257" s="0" t="n">
        <v>0</v>
      </c>
      <c r="Y257" s="0" t="n">
        <v>5</v>
      </c>
      <c r="Z257" s="0" t="n">
        <v>0</v>
      </c>
      <c r="AA257" s="0" t="n">
        <v>0</v>
      </c>
      <c r="AB257" s="0" t="n">
        <v>0</v>
      </c>
      <c r="AC257" s="0" t="n">
        <v>0</v>
      </c>
      <c r="AD257" s="0" t="n">
        <v>0</v>
      </c>
      <c r="AE257" s="0" t="n">
        <v>0</v>
      </c>
      <c r="AF257" s="0" t="n">
        <v>2</v>
      </c>
      <c r="AG257" s="0" t="n">
        <v>0</v>
      </c>
      <c r="AH257" s="0" t="n">
        <v>2</v>
      </c>
      <c r="AI257" s="0" t="n">
        <v>0</v>
      </c>
      <c r="AJ257" s="0" t="n">
        <v>2</v>
      </c>
      <c r="AK257" s="0" t="n">
        <v>1</v>
      </c>
      <c r="AL257" s="0" t="n">
        <v>5</v>
      </c>
      <c r="AM257" s="0" t="n">
        <v>0</v>
      </c>
      <c r="AN257" s="0" t="n">
        <v>3</v>
      </c>
      <c r="AO257" s="0" t="n">
        <v>0</v>
      </c>
      <c r="AP257" s="0" t="n">
        <v>3</v>
      </c>
      <c r="AQ257" s="0" t="n">
        <v>0</v>
      </c>
      <c r="AR257" s="0" t="n">
        <v>0</v>
      </c>
      <c r="AS257" s="0" t="n">
        <v>0</v>
      </c>
      <c r="AT257" s="0" t="n">
        <v>0</v>
      </c>
      <c r="AU257" s="0" t="n">
        <v>0</v>
      </c>
      <c r="AV257" s="0" t="n">
        <v>0</v>
      </c>
      <c r="AW257" s="0" t="n">
        <v>0</v>
      </c>
      <c r="AX257" s="0" t="n">
        <v>1</v>
      </c>
      <c r="AY257" s="0" t="n">
        <v>4</v>
      </c>
      <c r="AZ257" s="0" t="n">
        <v>1</v>
      </c>
      <c r="BA257" s="0" t="n">
        <v>0</v>
      </c>
      <c r="BB257" s="0" t="n">
        <v>0</v>
      </c>
      <c r="BC257" s="0" t="n">
        <v>0</v>
      </c>
      <c r="BD257" s="0" t="n">
        <v>0</v>
      </c>
      <c r="BE257" s="0" t="n">
        <v>0</v>
      </c>
      <c r="BF257" s="0" t="n">
        <v>0</v>
      </c>
      <c r="BG257" s="0" t="n">
        <v>1</v>
      </c>
      <c r="BH257" s="0" t="n">
        <v>0</v>
      </c>
      <c r="BI257" s="0" t="n">
        <v>5</v>
      </c>
      <c r="BJ257" s="0" t="n">
        <v>1</v>
      </c>
      <c r="BK257" s="0" t="n">
        <v>5</v>
      </c>
      <c r="BL257" s="0" t="n">
        <v>0</v>
      </c>
      <c r="BM257" s="0" t="n">
        <v>2</v>
      </c>
      <c r="BN257" s="0" t="n">
        <v>1</v>
      </c>
      <c r="BO257" s="0" t="n">
        <v>0</v>
      </c>
      <c r="BP257" s="0" t="n">
        <v>0</v>
      </c>
      <c r="BQ257" s="0" t="n">
        <v>0</v>
      </c>
      <c r="BR257" s="0" t="n">
        <v>1</v>
      </c>
      <c r="BS257" s="0" t="n">
        <v>0</v>
      </c>
      <c r="BT257" s="0" t="n">
        <v>0</v>
      </c>
      <c r="BU257" s="0" t="n">
        <v>0</v>
      </c>
      <c r="BV257" s="0" t="n">
        <v>0</v>
      </c>
      <c r="BW257" s="0" t="n">
        <v>1</v>
      </c>
      <c r="BX257" s="0" t="n">
        <v>1</v>
      </c>
      <c r="BY257" s="0" t="n">
        <v>1</v>
      </c>
      <c r="BZ257" s="0" t="n">
        <v>4</v>
      </c>
      <c r="CA257" s="0" t="n">
        <v>1</v>
      </c>
      <c r="CB257" s="0" t="n">
        <v>0</v>
      </c>
      <c r="CC257" s="0" t="n">
        <v>2</v>
      </c>
      <c r="CD257" s="0" t="n">
        <v>0</v>
      </c>
      <c r="CE257" s="0" t="n">
        <v>0</v>
      </c>
      <c r="CF257" s="0" t="n">
        <v>1</v>
      </c>
      <c r="CG257" s="0" t="n">
        <v>4</v>
      </c>
      <c r="CH257" s="0" t="n">
        <v>0</v>
      </c>
      <c r="CI257" s="0" t="n">
        <v>1</v>
      </c>
      <c r="CJ257" s="0" t="n">
        <v>0</v>
      </c>
      <c r="CK257" s="0" t="n">
        <v>0</v>
      </c>
      <c r="CL257" s="0" t="n">
        <v>1</v>
      </c>
      <c r="CM257" s="0" t="n">
        <v>0</v>
      </c>
      <c r="CN257" s="0" t="n">
        <v>0</v>
      </c>
      <c r="CO257" s="0" t="n">
        <v>0</v>
      </c>
      <c r="CP257" s="0" t="n">
        <v>1</v>
      </c>
      <c r="CQ257" s="0" t="n">
        <v>8</v>
      </c>
      <c r="CR257" s="0" t="n">
        <v>1</v>
      </c>
      <c r="CS257" s="0" t="n">
        <v>2</v>
      </c>
      <c r="CT257" s="0" t="n">
        <v>1</v>
      </c>
      <c r="CU257" s="0" t="n">
        <v>1</v>
      </c>
      <c r="CV257" s="0" t="n">
        <v>0</v>
      </c>
      <c r="CW257" s="0" t="n">
        <v>0</v>
      </c>
      <c r="CX257" s="0" t="n">
        <v>0</v>
      </c>
      <c r="CY257" s="0" t="n">
        <v>0</v>
      </c>
      <c r="CZ257" s="0" t="n">
        <v>0</v>
      </c>
      <c r="DA257" s="0" t="n">
        <v>0</v>
      </c>
      <c r="DB257" s="0" t="n">
        <v>0</v>
      </c>
      <c r="DC257" s="0" t="n">
        <v>0</v>
      </c>
      <c r="DD257" s="0" t="n">
        <v>0</v>
      </c>
      <c r="DE257" s="0" t="n">
        <v>0</v>
      </c>
      <c r="DF257" s="0" t="n">
        <v>2</v>
      </c>
      <c r="DG257" s="0" t="n">
        <v>3</v>
      </c>
      <c r="DH257" s="0" t="n">
        <v>0</v>
      </c>
      <c r="DI257" s="0" t="n">
        <v>2</v>
      </c>
      <c r="DJ257" s="0" t="n">
        <v>0</v>
      </c>
      <c r="DK257" s="0" t="n">
        <v>0</v>
      </c>
      <c r="DL257" s="0" t="n">
        <v>0</v>
      </c>
      <c r="DM257" s="0" t="n">
        <v>4</v>
      </c>
      <c r="DN257" s="0" t="n">
        <v>0</v>
      </c>
      <c r="DO257" s="0" t="n">
        <v>0</v>
      </c>
      <c r="DP257" s="0" t="n">
        <v>0</v>
      </c>
      <c r="DQ257" s="0" t="n">
        <v>0</v>
      </c>
      <c r="DR257" s="0" t="n">
        <v>1</v>
      </c>
      <c r="DS257" s="0" t="n">
        <v>1</v>
      </c>
      <c r="DT257" s="0" t="n">
        <v>1</v>
      </c>
      <c r="DU257" s="0" t="n">
        <v>0</v>
      </c>
      <c r="DV257" s="0" t="n">
        <v>2</v>
      </c>
      <c r="DW257" s="0" t="n">
        <v>1</v>
      </c>
      <c r="DX257" s="0" t="n">
        <v>0</v>
      </c>
      <c r="DY257" s="0" t="n">
        <v>1</v>
      </c>
      <c r="DZ257" s="0" t="n">
        <v>0</v>
      </c>
      <c r="EA257" s="0" t="n">
        <v>0</v>
      </c>
      <c r="EB257" s="0" t="n">
        <v>0</v>
      </c>
      <c r="EC257" s="0" t="n">
        <v>0</v>
      </c>
      <c r="ED257" s="0" t="n">
        <v>0</v>
      </c>
      <c r="EE257" s="0" t="n">
        <v>0</v>
      </c>
      <c r="EF257" s="0" t="n">
        <v>0</v>
      </c>
      <c r="EG257" s="0" t="n">
        <v>0</v>
      </c>
      <c r="EH257" s="0" t="n">
        <v>0</v>
      </c>
      <c r="EI257" s="0" t="n">
        <v>0</v>
      </c>
      <c r="EJ257" s="0" t="n">
        <v>1</v>
      </c>
      <c r="EK257" s="0" t="n">
        <v>0</v>
      </c>
      <c r="EL257" s="0" t="n">
        <v>0</v>
      </c>
      <c r="EM257" s="0" t="n">
        <v>0</v>
      </c>
      <c r="EN257" s="0" t="n">
        <v>0</v>
      </c>
      <c r="EO257" s="0" t="n">
        <v>0</v>
      </c>
      <c r="EP257" s="0" t="n">
        <v>2</v>
      </c>
      <c r="EQ257" s="0" t="n">
        <v>1</v>
      </c>
      <c r="ER257" s="0" t="n">
        <v>4</v>
      </c>
      <c r="ES257" s="0" t="n">
        <v>0</v>
      </c>
      <c r="ET257" s="0" t="n">
        <v>0</v>
      </c>
      <c r="EU257" s="0" t="n">
        <v>0</v>
      </c>
      <c r="EV257" s="0" t="n">
        <v>0</v>
      </c>
      <c r="EW257" s="0" t="n">
        <v>0</v>
      </c>
      <c r="EX257" s="0" t="n">
        <v>0</v>
      </c>
      <c r="EY257" s="0" t="n">
        <v>1</v>
      </c>
      <c r="EZ257" s="0" t="n">
        <v>0</v>
      </c>
      <c r="FA257" s="0" t="n">
        <v>1</v>
      </c>
      <c r="FB257" s="0" t="n">
        <v>0</v>
      </c>
      <c r="FC257" s="0" t="n">
        <v>3</v>
      </c>
      <c r="FD257" s="0" t="n">
        <v>1</v>
      </c>
      <c r="FE257" s="0" t="n">
        <v>0</v>
      </c>
      <c r="FF257" s="0" t="n">
        <v>0</v>
      </c>
      <c r="FG257" s="0" t="n">
        <v>0</v>
      </c>
      <c r="FH257" s="0" t="n">
        <v>0</v>
      </c>
      <c r="FI257" s="0" t="n">
        <v>1</v>
      </c>
      <c r="FJ257" s="0" t="n">
        <v>0</v>
      </c>
      <c r="FK257" s="0" t="n">
        <v>0</v>
      </c>
      <c r="FL257" s="0" t="n">
        <v>3</v>
      </c>
      <c r="FM257" s="0" t="n">
        <v>0</v>
      </c>
      <c r="FN257" s="0" t="n">
        <v>0</v>
      </c>
      <c r="FO257" s="0" t="n">
        <v>0</v>
      </c>
      <c r="FP257" s="0" t="n">
        <v>0</v>
      </c>
      <c r="FQ257" s="0" t="n">
        <v>0</v>
      </c>
      <c r="FR257" s="0" t="n">
        <v>1</v>
      </c>
      <c r="FS257" s="0" t="n">
        <v>0</v>
      </c>
      <c r="FT257" s="0" t="n">
        <v>0</v>
      </c>
      <c r="FU257" s="0" t="n">
        <v>1</v>
      </c>
      <c r="FV257" s="0" t="n">
        <v>1</v>
      </c>
      <c r="FW257" s="0" t="n">
        <v>1</v>
      </c>
      <c r="FX257" s="0" t="n">
        <v>0</v>
      </c>
      <c r="FY257" s="0" t="n">
        <v>5</v>
      </c>
      <c r="FZ257" s="0" t="n">
        <v>1</v>
      </c>
      <c r="GA257" s="0" t="n">
        <v>0</v>
      </c>
      <c r="GB257" s="0" t="n">
        <v>4</v>
      </c>
      <c r="GC257" s="0" t="n">
        <v>3</v>
      </c>
      <c r="GD257" s="0" t="n">
        <v>3</v>
      </c>
      <c r="GE257" s="0" t="n">
        <v>0</v>
      </c>
      <c r="GF257" s="0" t="n">
        <v>3</v>
      </c>
      <c r="GG257" s="0" t="n">
        <v>3</v>
      </c>
      <c r="GH257" s="0" t="n">
        <v>0</v>
      </c>
      <c r="GI257" s="0" t="n">
        <v>0</v>
      </c>
      <c r="GJ257" s="0" t="n">
        <v>0</v>
      </c>
      <c r="GK257" s="0" t="n">
        <v>0</v>
      </c>
      <c r="GL257" s="0" t="n">
        <v>0</v>
      </c>
      <c r="GM257" s="0" t="n">
        <v>6</v>
      </c>
      <c r="GN257" s="0" t="n">
        <v>0</v>
      </c>
      <c r="GO257" s="0" t="n">
        <v>1</v>
      </c>
      <c r="GP257" s="0" t="n">
        <v>0</v>
      </c>
      <c r="GQ257" s="0" t="n">
        <v>0</v>
      </c>
    </row>
    <row r="258" customFormat="false" ht="12" hidden="false" customHeight="false" outlineLevel="0" collapsed="false">
      <c r="A258" s="0" t="n">
        <v>0</v>
      </c>
      <c r="B258" s="0" t="n">
        <v>0</v>
      </c>
      <c r="C258" s="0" t="n">
        <v>0</v>
      </c>
      <c r="D258" s="0" t="n">
        <v>0</v>
      </c>
      <c r="E258" s="0" t="n">
        <v>0</v>
      </c>
      <c r="F258" s="0" t="n">
        <v>4</v>
      </c>
      <c r="G258" s="0" t="n">
        <v>0</v>
      </c>
      <c r="H258" s="0" t="n">
        <v>0</v>
      </c>
      <c r="I258" s="0" t="n">
        <v>0</v>
      </c>
      <c r="J258" s="0" t="n">
        <v>1</v>
      </c>
      <c r="K258" s="0" t="n">
        <v>1</v>
      </c>
      <c r="L258" s="0" t="n">
        <v>0</v>
      </c>
      <c r="M258" s="0" t="n">
        <v>0</v>
      </c>
      <c r="N258" s="0" t="n">
        <v>2</v>
      </c>
      <c r="O258" s="0" t="n">
        <v>3</v>
      </c>
      <c r="P258" s="0" t="n">
        <v>0</v>
      </c>
      <c r="Q258" s="0" t="n">
        <v>0</v>
      </c>
      <c r="R258" s="0" t="n">
        <v>0</v>
      </c>
      <c r="S258" s="0" t="n">
        <v>0</v>
      </c>
      <c r="T258" s="0" t="n">
        <v>0</v>
      </c>
      <c r="U258" s="0" t="n">
        <v>0</v>
      </c>
      <c r="V258" s="0" t="n">
        <v>0</v>
      </c>
      <c r="W258" s="0" t="n">
        <v>1</v>
      </c>
      <c r="X258" s="0" t="n">
        <v>0</v>
      </c>
      <c r="Y258" s="0" t="n">
        <v>0</v>
      </c>
      <c r="Z258" s="0" t="n">
        <v>1</v>
      </c>
      <c r="AA258" s="0" t="n">
        <v>0</v>
      </c>
      <c r="AB258" s="0" t="n">
        <v>0</v>
      </c>
      <c r="AC258" s="0" t="n">
        <v>1</v>
      </c>
      <c r="AD258" s="0" t="n">
        <v>0</v>
      </c>
      <c r="AE258" s="0" t="n">
        <v>0</v>
      </c>
      <c r="AF258" s="0" t="n">
        <v>0</v>
      </c>
      <c r="AG258" s="0" t="n">
        <v>0</v>
      </c>
      <c r="AH258" s="0" t="n">
        <v>0</v>
      </c>
      <c r="AI258" s="0" t="n">
        <v>0</v>
      </c>
      <c r="AJ258" s="0" t="n">
        <v>0</v>
      </c>
      <c r="AK258" s="0" t="n">
        <v>0</v>
      </c>
      <c r="AL258" s="0" t="n">
        <v>0</v>
      </c>
      <c r="AM258" s="0" t="n">
        <v>0</v>
      </c>
      <c r="AN258" s="0" t="n">
        <v>1</v>
      </c>
      <c r="AO258" s="0" t="n">
        <v>1</v>
      </c>
      <c r="AP258" s="0" t="n">
        <v>1</v>
      </c>
      <c r="AQ258" s="0" t="n">
        <v>1</v>
      </c>
      <c r="AR258" s="0" t="n">
        <v>0</v>
      </c>
      <c r="AS258" s="0" t="n">
        <v>0</v>
      </c>
      <c r="AT258" s="0" t="n">
        <v>0</v>
      </c>
      <c r="AU258" s="0" t="n">
        <v>0</v>
      </c>
      <c r="AV258" s="0" t="n">
        <v>0</v>
      </c>
      <c r="AW258" s="0" t="n">
        <v>1</v>
      </c>
      <c r="AX258" s="0" t="n">
        <v>0</v>
      </c>
      <c r="AY258" s="0" t="n">
        <v>0</v>
      </c>
      <c r="AZ258" s="0" t="n">
        <v>0</v>
      </c>
      <c r="BA258" s="0" t="n">
        <v>0</v>
      </c>
      <c r="BB258" s="0" t="n">
        <v>0</v>
      </c>
      <c r="BC258" s="0" t="n">
        <v>0</v>
      </c>
      <c r="BD258" s="0" t="n">
        <v>0</v>
      </c>
      <c r="BE258" s="0" t="n">
        <v>3</v>
      </c>
      <c r="BF258" s="0" t="n">
        <v>1</v>
      </c>
      <c r="BG258" s="0" t="n">
        <v>0</v>
      </c>
      <c r="BH258" s="0" t="n">
        <v>2</v>
      </c>
      <c r="BI258" s="0" t="n">
        <v>0</v>
      </c>
      <c r="BJ258" s="0" t="n">
        <v>0</v>
      </c>
      <c r="BK258" s="0" t="n">
        <v>0</v>
      </c>
      <c r="BL258" s="0" t="n">
        <v>0</v>
      </c>
      <c r="BM258" s="0" t="n">
        <v>2</v>
      </c>
      <c r="BN258" s="0" t="n">
        <v>1</v>
      </c>
      <c r="BO258" s="0" t="n">
        <v>0</v>
      </c>
      <c r="BP258" s="0" t="n">
        <v>5</v>
      </c>
      <c r="BQ258" s="0" t="n">
        <v>1</v>
      </c>
      <c r="BR258" s="0" t="n">
        <v>0</v>
      </c>
      <c r="BS258" s="0" t="n">
        <v>0</v>
      </c>
      <c r="BT258" s="0" t="n">
        <v>0</v>
      </c>
      <c r="BU258" s="0" t="n">
        <v>0</v>
      </c>
      <c r="BV258" s="0" t="n">
        <v>0</v>
      </c>
      <c r="BW258" s="0" t="n">
        <v>2</v>
      </c>
      <c r="BX258" s="0" t="n">
        <v>2</v>
      </c>
      <c r="BY258" s="0" t="n">
        <v>0</v>
      </c>
      <c r="BZ258" s="0" t="n">
        <v>0</v>
      </c>
      <c r="CA258" s="0" t="n">
        <v>1</v>
      </c>
      <c r="CB258" s="0" t="n">
        <v>0</v>
      </c>
      <c r="CC258" s="0" t="n">
        <v>0</v>
      </c>
      <c r="CD258" s="0" t="n">
        <v>1</v>
      </c>
      <c r="CE258" s="0" t="n">
        <v>3</v>
      </c>
      <c r="CF258" s="0" t="n">
        <v>2</v>
      </c>
      <c r="CG258" s="0" t="n">
        <v>1</v>
      </c>
      <c r="CH258" s="0" t="n">
        <v>2</v>
      </c>
      <c r="CI258" s="0" t="n">
        <v>2</v>
      </c>
      <c r="CJ258" s="0" t="n">
        <v>0</v>
      </c>
      <c r="CK258" s="0" t="n">
        <v>1</v>
      </c>
      <c r="CL258" s="0" t="n">
        <v>0</v>
      </c>
      <c r="CM258" s="0" t="n">
        <v>0</v>
      </c>
      <c r="CN258" s="0" t="n">
        <v>0</v>
      </c>
      <c r="CO258" s="0" t="n">
        <v>4</v>
      </c>
      <c r="CP258" s="0" t="n">
        <v>2</v>
      </c>
      <c r="CQ258" s="0" t="n">
        <v>0</v>
      </c>
      <c r="CR258" s="0" t="n">
        <v>1</v>
      </c>
      <c r="CS258" s="0" t="n">
        <v>1</v>
      </c>
      <c r="CT258" s="0" t="n">
        <v>0</v>
      </c>
      <c r="CU258" s="0" t="n">
        <v>0</v>
      </c>
      <c r="CV258" s="0" t="n">
        <v>0</v>
      </c>
      <c r="CW258" s="0" t="n">
        <v>0</v>
      </c>
      <c r="CX258" s="0" t="n">
        <v>1</v>
      </c>
      <c r="CY258" s="0" t="n">
        <v>2</v>
      </c>
      <c r="CZ258" s="0" t="n">
        <v>0</v>
      </c>
      <c r="DA258" s="0" t="n">
        <v>3</v>
      </c>
      <c r="DB258" s="0" t="n">
        <v>0</v>
      </c>
      <c r="DC258" s="0" t="n">
        <v>0</v>
      </c>
      <c r="DD258" s="0" t="n">
        <v>0</v>
      </c>
      <c r="DE258" s="0" t="n">
        <v>0</v>
      </c>
      <c r="DF258" s="0" t="n">
        <v>5</v>
      </c>
      <c r="DG258" s="0" t="n">
        <v>1</v>
      </c>
      <c r="DH258" s="0" t="n">
        <v>0</v>
      </c>
      <c r="DI258" s="0" t="n">
        <v>0</v>
      </c>
      <c r="DJ258" s="0" t="n">
        <v>0</v>
      </c>
      <c r="DK258" s="0" t="n">
        <v>0</v>
      </c>
      <c r="DL258" s="0" t="n">
        <v>0</v>
      </c>
      <c r="DM258" s="0" t="n">
        <v>0</v>
      </c>
      <c r="DN258" s="0" t="n">
        <v>0</v>
      </c>
      <c r="DO258" s="0" t="n">
        <v>0</v>
      </c>
      <c r="DP258" s="0" t="n">
        <v>0</v>
      </c>
      <c r="DQ258" s="0" t="n">
        <v>1</v>
      </c>
      <c r="DR258" s="0" t="n">
        <v>0</v>
      </c>
      <c r="DS258" s="0" t="n">
        <v>0</v>
      </c>
      <c r="DT258" s="0" t="n">
        <v>0</v>
      </c>
      <c r="DU258" s="0" t="n">
        <v>0</v>
      </c>
      <c r="DV258" s="0" t="n">
        <v>1</v>
      </c>
      <c r="DW258" s="0" t="n">
        <v>0</v>
      </c>
      <c r="DX258" s="0" t="n">
        <v>0</v>
      </c>
      <c r="DY258" s="0" t="n">
        <v>0</v>
      </c>
      <c r="DZ258" s="0" t="n">
        <v>0</v>
      </c>
      <c r="EA258" s="0" t="n">
        <v>3</v>
      </c>
      <c r="EB258" s="0" t="n">
        <v>0</v>
      </c>
      <c r="EC258" s="0" t="n">
        <v>0</v>
      </c>
      <c r="ED258" s="0" t="n">
        <v>1</v>
      </c>
      <c r="EE258" s="0" t="n">
        <v>0</v>
      </c>
      <c r="EF258" s="0" t="n">
        <v>0</v>
      </c>
      <c r="EG258" s="0" t="n">
        <v>0</v>
      </c>
      <c r="EH258" s="0" t="n">
        <v>0</v>
      </c>
      <c r="EI258" s="0" t="n">
        <v>0</v>
      </c>
      <c r="EJ258" s="0" t="n">
        <v>0</v>
      </c>
      <c r="EK258" s="0" t="n">
        <v>0</v>
      </c>
      <c r="EL258" s="0" t="n">
        <v>0</v>
      </c>
      <c r="EM258" s="0" t="n">
        <v>0</v>
      </c>
      <c r="EN258" s="0" t="n">
        <v>0</v>
      </c>
      <c r="EO258" s="0" t="n">
        <v>0</v>
      </c>
      <c r="EP258" s="0" t="n">
        <v>0</v>
      </c>
      <c r="EQ258" s="0" t="n">
        <v>0</v>
      </c>
      <c r="ER258" s="0" t="n">
        <v>0</v>
      </c>
      <c r="ES258" s="0" t="n">
        <v>0</v>
      </c>
      <c r="ET258" s="0" t="n">
        <v>0</v>
      </c>
      <c r="EU258" s="0" t="n">
        <v>0</v>
      </c>
      <c r="EV258" s="0" t="n">
        <v>0</v>
      </c>
      <c r="EW258" s="0" t="n">
        <v>0</v>
      </c>
      <c r="EX258" s="0" t="n">
        <v>2</v>
      </c>
      <c r="EY258" s="0" t="n">
        <v>0</v>
      </c>
      <c r="EZ258" s="0" t="n">
        <v>0</v>
      </c>
      <c r="FA258" s="0" t="n">
        <v>4</v>
      </c>
      <c r="FB258" s="0" t="n">
        <v>0</v>
      </c>
      <c r="FC258" s="0" t="n">
        <v>0</v>
      </c>
      <c r="FD258" s="0" t="n">
        <v>0</v>
      </c>
      <c r="FE258" s="0" t="n">
        <v>0</v>
      </c>
      <c r="FF258" s="0" t="n">
        <v>0</v>
      </c>
      <c r="FG258" s="0" t="n">
        <v>0</v>
      </c>
      <c r="FH258" s="0" t="n">
        <v>1</v>
      </c>
      <c r="FI258" s="0" t="n">
        <v>1</v>
      </c>
      <c r="FJ258" s="0" t="n">
        <v>0</v>
      </c>
      <c r="FK258" s="0" t="n">
        <v>4</v>
      </c>
      <c r="FL258" s="0" t="n">
        <v>0</v>
      </c>
      <c r="FM258" s="0" t="n">
        <v>0</v>
      </c>
      <c r="FN258" s="0" t="n">
        <v>0</v>
      </c>
      <c r="FO258" s="0" t="n">
        <v>0</v>
      </c>
      <c r="FP258" s="0" t="n">
        <v>0</v>
      </c>
      <c r="FQ258" s="0" t="n">
        <v>2</v>
      </c>
      <c r="FR258" s="0" t="n">
        <v>2</v>
      </c>
      <c r="FS258" s="0" t="n">
        <v>0</v>
      </c>
      <c r="FT258" s="0" t="n">
        <v>5</v>
      </c>
      <c r="FU258" s="0" t="n">
        <v>0</v>
      </c>
      <c r="FV258" s="0" t="n">
        <v>1</v>
      </c>
      <c r="FW258" s="0" t="n">
        <v>2</v>
      </c>
      <c r="FX258" s="0" t="n">
        <v>1</v>
      </c>
      <c r="FY258" s="0" t="n">
        <v>2</v>
      </c>
      <c r="FZ258" s="0" t="n">
        <v>0</v>
      </c>
      <c r="GA258" s="0" t="n">
        <v>2</v>
      </c>
      <c r="GB258" s="0" t="n">
        <v>0</v>
      </c>
      <c r="GC258" s="0" t="n">
        <v>1</v>
      </c>
      <c r="GD258" s="0" t="n">
        <v>0</v>
      </c>
      <c r="GE258" s="0" t="n">
        <v>0</v>
      </c>
      <c r="GF258" s="0" t="n">
        <v>1</v>
      </c>
      <c r="GG258" s="0" t="n">
        <v>0</v>
      </c>
      <c r="GH258" s="0" t="n">
        <v>0</v>
      </c>
      <c r="GI258" s="0" t="n">
        <v>2</v>
      </c>
      <c r="GJ258" s="0" t="n">
        <v>1</v>
      </c>
      <c r="GK258" s="0" t="n">
        <v>0</v>
      </c>
      <c r="GL258" s="0" t="n">
        <v>1</v>
      </c>
      <c r="GM258" s="0" t="n">
        <v>0</v>
      </c>
      <c r="GN258" s="0" t="n">
        <v>0</v>
      </c>
      <c r="GO258" s="0" t="n">
        <v>1</v>
      </c>
      <c r="GP258" s="0" t="n">
        <v>0</v>
      </c>
      <c r="GQ258" s="0" t="n">
        <v>6</v>
      </c>
    </row>
    <row r="259" customFormat="false" ht="12" hidden="false" customHeight="false" outlineLevel="0" collapsed="false">
      <c r="A259" s="0" t="n">
        <v>0</v>
      </c>
      <c r="B259" s="0" t="n">
        <v>0</v>
      </c>
      <c r="C259" s="0" t="n">
        <v>0</v>
      </c>
      <c r="D259" s="0" t="n">
        <v>0</v>
      </c>
      <c r="E259" s="0" t="n">
        <v>0</v>
      </c>
      <c r="F259" s="0" t="n">
        <v>0</v>
      </c>
      <c r="G259" s="0" t="n">
        <v>0</v>
      </c>
      <c r="H259" s="0" t="n">
        <v>0</v>
      </c>
      <c r="I259" s="0" t="n">
        <v>0</v>
      </c>
      <c r="J259" s="0" t="n">
        <v>8</v>
      </c>
      <c r="K259" s="0" t="n">
        <v>0</v>
      </c>
      <c r="L259" s="0" t="n">
        <v>0</v>
      </c>
      <c r="M259" s="0" t="n">
        <v>0</v>
      </c>
      <c r="N259" s="0" t="n">
        <v>0</v>
      </c>
      <c r="O259" s="0" t="n">
        <v>0</v>
      </c>
      <c r="P259" s="0" t="n">
        <v>0</v>
      </c>
      <c r="Q259" s="0" t="n">
        <v>0</v>
      </c>
      <c r="R259" s="0" t="n">
        <v>0</v>
      </c>
      <c r="S259" s="0" t="n">
        <v>1</v>
      </c>
      <c r="T259" s="0" t="n">
        <v>0</v>
      </c>
      <c r="U259" s="0" t="n">
        <v>0</v>
      </c>
      <c r="V259" s="0" t="n">
        <v>0</v>
      </c>
      <c r="W259" s="0" t="n">
        <v>0</v>
      </c>
      <c r="X259" s="0" t="n">
        <v>0</v>
      </c>
      <c r="Y259" s="0" t="n">
        <v>0</v>
      </c>
      <c r="Z259" s="0" t="n">
        <v>0</v>
      </c>
      <c r="AA259" s="0" t="n">
        <v>0</v>
      </c>
      <c r="AB259" s="0" t="n">
        <v>0</v>
      </c>
      <c r="AC259" s="0" t="n">
        <v>2</v>
      </c>
      <c r="AD259" s="0" t="n">
        <v>0</v>
      </c>
      <c r="AE259" s="0" t="n">
        <v>0</v>
      </c>
      <c r="AF259" s="0" t="n">
        <v>1</v>
      </c>
      <c r="AG259" s="0" t="n">
        <v>1</v>
      </c>
      <c r="AH259" s="0" t="n">
        <v>0</v>
      </c>
      <c r="AI259" s="0" t="n">
        <v>0</v>
      </c>
      <c r="AJ259" s="0" t="n">
        <v>0</v>
      </c>
      <c r="AK259" s="0" t="n">
        <v>0</v>
      </c>
      <c r="AL259" s="0" t="n">
        <v>0</v>
      </c>
      <c r="AM259" s="0" t="n">
        <v>0</v>
      </c>
      <c r="AN259" s="0" t="n">
        <v>1</v>
      </c>
      <c r="AO259" s="0" t="n">
        <v>0</v>
      </c>
      <c r="AP259" s="0" t="n">
        <v>0</v>
      </c>
      <c r="AQ259" s="0" t="n">
        <v>0</v>
      </c>
      <c r="AR259" s="0" t="n">
        <v>0</v>
      </c>
      <c r="AS259" s="0" t="n">
        <v>0</v>
      </c>
      <c r="AT259" s="0" t="n">
        <v>0</v>
      </c>
      <c r="AU259" s="0" t="n">
        <v>0</v>
      </c>
      <c r="AV259" s="0" t="n">
        <v>0</v>
      </c>
      <c r="AW259" s="0" t="n">
        <v>0</v>
      </c>
      <c r="AX259" s="0" t="n">
        <v>0</v>
      </c>
      <c r="AY259" s="0" t="n">
        <v>0</v>
      </c>
      <c r="AZ259" s="0" t="n">
        <v>0</v>
      </c>
      <c r="BA259" s="0" t="n">
        <v>0</v>
      </c>
      <c r="BB259" s="0" t="n">
        <v>0</v>
      </c>
      <c r="BC259" s="0" t="n">
        <v>0</v>
      </c>
      <c r="BD259" s="0" t="n">
        <v>0</v>
      </c>
      <c r="BE259" s="0" t="n">
        <v>0</v>
      </c>
      <c r="BF259" s="0" t="n">
        <v>0</v>
      </c>
      <c r="BG259" s="0" t="n">
        <v>0</v>
      </c>
      <c r="BH259" s="0" t="n">
        <v>0</v>
      </c>
      <c r="BI259" s="0" t="n">
        <v>0</v>
      </c>
      <c r="BJ259" s="0" t="n">
        <v>0</v>
      </c>
      <c r="BK259" s="0" t="n">
        <v>0</v>
      </c>
      <c r="BL259" s="0" t="n">
        <v>0</v>
      </c>
      <c r="BM259" s="0" t="n">
        <v>0</v>
      </c>
      <c r="BN259" s="0" t="n">
        <v>0</v>
      </c>
      <c r="BO259" s="0" t="n">
        <v>0</v>
      </c>
      <c r="BP259" s="0" t="n">
        <v>0</v>
      </c>
      <c r="BQ259" s="0" t="n">
        <v>0</v>
      </c>
      <c r="BR259" s="0" t="n">
        <v>0</v>
      </c>
      <c r="BS259" s="0" t="n">
        <v>0</v>
      </c>
      <c r="BT259" s="0" t="n">
        <v>0</v>
      </c>
      <c r="BU259" s="0" t="n">
        <v>0</v>
      </c>
      <c r="BV259" s="0" t="n">
        <v>0</v>
      </c>
      <c r="BW259" s="0" t="n">
        <v>1</v>
      </c>
      <c r="BX259" s="0" t="n">
        <v>0</v>
      </c>
      <c r="BY259" s="0" t="n">
        <v>1</v>
      </c>
      <c r="BZ259" s="0" t="n">
        <v>0</v>
      </c>
      <c r="CA259" s="0" t="n">
        <v>0</v>
      </c>
      <c r="CB259" s="0" t="n">
        <v>0</v>
      </c>
      <c r="CC259" s="0" t="n">
        <v>0</v>
      </c>
      <c r="CD259" s="0" t="n">
        <v>1</v>
      </c>
      <c r="CE259" s="0" t="n">
        <v>5</v>
      </c>
      <c r="CF259" s="0" t="n">
        <v>0</v>
      </c>
      <c r="CG259" s="0" t="n">
        <v>0</v>
      </c>
      <c r="CH259" s="0" t="n">
        <v>1</v>
      </c>
      <c r="CI259" s="0" t="n">
        <v>0</v>
      </c>
      <c r="CJ259" s="0" t="n">
        <v>0</v>
      </c>
      <c r="CK259" s="0" t="n">
        <v>0</v>
      </c>
      <c r="CL259" s="0" t="n">
        <v>0</v>
      </c>
      <c r="CM259" s="0" t="n">
        <v>0</v>
      </c>
      <c r="CN259" s="0" t="n">
        <v>0</v>
      </c>
      <c r="CO259" s="0" t="n">
        <v>0</v>
      </c>
      <c r="CP259" s="0" t="n">
        <v>0</v>
      </c>
      <c r="CQ259" s="0" t="n">
        <v>2</v>
      </c>
      <c r="CR259" s="0" t="n">
        <v>0</v>
      </c>
      <c r="CS259" s="0" t="n">
        <v>0</v>
      </c>
      <c r="CT259" s="0" t="n">
        <v>0</v>
      </c>
      <c r="CU259" s="0" t="n">
        <v>0</v>
      </c>
      <c r="CV259" s="0" t="n">
        <v>0</v>
      </c>
      <c r="CW259" s="0" t="n">
        <v>0</v>
      </c>
      <c r="CX259" s="0" t="n">
        <v>0</v>
      </c>
      <c r="CY259" s="0" t="n">
        <v>0</v>
      </c>
      <c r="CZ259" s="0" t="n">
        <v>0</v>
      </c>
      <c r="DA259" s="0" t="n">
        <v>0</v>
      </c>
      <c r="DB259" s="0" t="n">
        <v>0</v>
      </c>
      <c r="DC259" s="0" t="n">
        <v>0</v>
      </c>
      <c r="DD259" s="0" t="n">
        <v>0</v>
      </c>
      <c r="DE259" s="0" t="n">
        <v>0</v>
      </c>
      <c r="DF259" s="0" t="n">
        <v>3</v>
      </c>
      <c r="DG259" s="0" t="n">
        <v>0</v>
      </c>
      <c r="DH259" s="0" t="n">
        <v>0</v>
      </c>
      <c r="DI259" s="0" t="n">
        <v>0</v>
      </c>
      <c r="DJ259" s="0" t="n">
        <v>0</v>
      </c>
      <c r="DK259" s="0" t="n">
        <v>0</v>
      </c>
      <c r="DL259" s="0" t="n">
        <v>0</v>
      </c>
      <c r="DM259" s="0" t="n">
        <v>0</v>
      </c>
      <c r="DN259" s="0" t="n">
        <v>0</v>
      </c>
      <c r="DO259" s="0" t="n">
        <v>0</v>
      </c>
      <c r="DP259" s="0" t="n">
        <v>0</v>
      </c>
      <c r="DQ259" s="0" t="n">
        <v>0</v>
      </c>
      <c r="DR259" s="0" t="n">
        <v>0</v>
      </c>
      <c r="DS259" s="0" t="n">
        <v>0</v>
      </c>
      <c r="DT259" s="0" t="n">
        <v>0</v>
      </c>
      <c r="DU259" s="0" t="n">
        <v>0</v>
      </c>
      <c r="DV259" s="0" t="n">
        <v>0</v>
      </c>
      <c r="DW259" s="0" t="n">
        <v>0</v>
      </c>
      <c r="DX259" s="0" t="n">
        <v>0</v>
      </c>
      <c r="DY259" s="0" t="n">
        <v>0</v>
      </c>
      <c r="DZ259" s="0" t="n">
        <v>0</v>
      </c>
      <c r="EA259" s="0" t="n">
        <v>0</v>
      </c>
      <c r="EB259" s="0" t="n">
        <v>0</v>
      </c>
      <c r="EC259" s="0" t="n">
        <v>0</v>
      </c>
      <c r="ED259" s="0" t="n">
        <v>0</v>
      </c>
      <c r="EE259" s="0" t="n">
        <v>0</v>
      </c>
      <c r="EF259" s="0" t="n">
        <v>0</v>
      </c>
      <c r="EG259" s="0" t="n">
        <v>4</v>
      </c>
      <c r="EH259" s="0" t="n">
        <v>0</v>
      </c>
      <c r="EI259" s="0" t="n">
        <v>0</v>
      </c>
      <c r="EJ259" s="0" t="n">
        <v>0</v>
      </c>
      <c r="EK259" s="0" t="n">
        <v>0</v>
      </c>
      <c r="EL259" s="0" t="n">
        <v>1</v>
      </c>
      <c r="EM259" s="0" t="n">
        <v>0</v>
      </c>
      <c r="EN259" s="0" t="n">
        <v>0</v>
      </c>
      <c r="EO259" s="0" t="n">
        <v>0</v>
      </c>
      <c r="EP259" s="0" t="n">
        <v>2</v>
      </c>
      <c r="EQ259" s="0" t="n">
        <v>0</v>
      </c>
      <c r="ER259" s="0" t="n">
        <v>0</v>
      </c>
      <c r="ES259" s="0" t="n">
        <v>0</v>
      </c>
      <c r="ET259" s="0" t="n">
        <v>0</v>
      </c>
      <c r="EU259" s="0" t="n">
        <v>0</v>
      </c>
      <c r="EV259" s="0" t="n">
        <v>0</v>
      </c>
      <c r="EW259" s="0" t="n">
        <v>0</v>
      </c>
      <c r="EX259" s="0" t="n">
        <v>2</v>
      </c>
      <c r="EY259" s="0" t="n">
        <v>0</v>
      </c>
      <c r="EZ259" s="0" t="n">
        <v>0</v>
      </c>
      <c r="FA259" s="0" t="n">
        <v>0</v>
      </c>
      <c r="FB259" s="0" t="n">
        <v>0</v>
      </c>
      <c r="FC259" s="0" t="n">
        <v>0</v>
      </c>
      <c r="FD259" s="0" t="n">
        <v>0</v>
      </c>
      <c r="FE259" s="0" t="n">
        <v>0</v>
      </c>
      <c r="FF259" s="0" t="n">
        <v>0</v>
      </c>
      <c r="FG259" s="0" t="n">
        <v>0</v>
      </c>
      <c r="FH259" s="0" t="n">
        <v>0</v>
      </c>
      <c r="FI259" s="0" t="n">
        <v>0</v>
      </c>
      <c r="FJ259" s="0" t="n">
        <v>0</v>
      </c>
      <c r="FK259" s="0" t="n">
        <v>0</v>
      </c>
      <c r="FL259" s="0" t="n">
        <v>0</v>
      </c>
      <c r="FM259" s="0" t="n">
        <v>0</v>
      </c>
      <c r="FN259" s="0" t="n">
        <v>0</v>
      </c>
      <c r="FO259" s="0" t="n">
        <v>0</v>
      </c>
      <c r="FP259" s="0" t="n">
        <v>0</v>
      </c>
      <c r="FQ259" s="0" t="n">
        <v>0</v>
      </c>
      <c r="FR259" s="0" t="n">
        <v>0</v>
      </c>
      <c r="FS259" s="0" t="n">
        <v>0</v>
      </c>
      <c r="FT259" s="0" t="n">
        <v>0</v>
      </c>
      <c r="FU259" s="0" t="n">
        <v>0</v>
      </c>
      <c r="FV259" s="0" t="n">
        <v>1</v>
      </c>
      <c r="FW259" s="0" t="n">
        <v>0</v>
      </c>
      <c r="FX259" s="0" t="n">
        <v>0</v>
      </c>
      <c r="FY259" s="0" t="n">
        <v>0</v>
      </c>
      <c r="FZ259" s="0" t="n">
        <v>0</v>
      </c>
      <c r="GA259" s="0" t="n">
        <v>1</v>
      </c>
      <c r="GB259" s="0" t="n">
        <v>0</v>
      </c>
      <c r="GC259" s="0" t="n">
        <v>0</v>
      </c>
      <c r="GD259" s="0" t="n">
        <v>0</v>
      </c>
      <c r="GE259" s="0" t="n">
        <v>0</v>
      </c>
      <c r="GF259" s="0" t="n">
        <v>0</v>
      </c>
      <c r="GG259" s="0" t="n">
        <v>0</v>
      </c>
      <c r="GH259" s="0" t="n">
        <v>0</v>
      </c>
      <c r="GI259" s="0" t="n">
        <v>0</v>
      </c>
      <c r="GJ259" s="0" t="n">
        <v>0</v>
      </c>
      <c r="GK259" s="0" t="n">
        <v>0</v>
      </c>
      <c r="GL259" s="0" t="n">
        <v>0</v>
      </c>
      <c r="GM259" s="0" t="n">
        <v>0</v>
      </c>
      <c r="GN259" s="0" t="n">
        <v>0</v>
      </c>
      <c r="GO259" s="0" t="n">
        <v>0</v>
      </c>
      <c r="GP259" s="0" t="n">
        <v>0</v>
      </c>
      <c r="GQ259" s="0" t="n">
        <v>0</v>
      </c>
    </row>
    <row r="260" customFormat="false" ht="12" hidden="false" customHeight="false" outlineLevel="0" collapsed="false">
      <c r="A260" s="0" t="n">
        <v>9</v>
      </c>
      <c r="B260" s="0" t="n">
        <v>0</v>
      </c>
      <c r="C260" s="0" t="n">
        <v>0</v>
      </c>
      <c r="D260" s="0" t="n">
        <v>0</v>
      </c>
      <c r="E260" s="0" t="n">
        <v>0</v>
      </c>
      <c r="F260" s="0" t="n">
        <v>1</v>
      </c>
      <c r="G260" s="0" t="n">
        <v>0</v>
      </c>
      <c r="H260" s="0" t="n">
        <v>0</v>
      </c>
      <c r="I260" s="0" t="n">
        <v>0</v>
      </c>
      <c r="J260" s="0" t="n">
        <v>0</v>
      </c>
      <c r="K260" s="0" t="n">
        <v>2</v>
      </c>
      <c r="L260" s="0" t="n">
        <v>0</v>
      </c>
      <c r="M260" s="0" t="n">
        <v>0</v>
      </c>
      <c r="N260" s="0" t="n">
        <v>1</v>
      </c>
      <c r="O260" s="0" t="n">
        <v>0</v>
      </c>
      <c r="P260" s="0" t="n">
        <v>0</v>
      </c>
      <c r="Q260" s="0" t="n">
        <v>0</v>
      </c>
      <c r="R260" s="0" t="n">
        <v>2</v>
      </c>
      <c r="S260" s="0" t="n">
        <v>0</v>
      </c>
      <c r="T260" s="0" t="n">
        <v>0</v>
      </c>
      <c r="U260" s="0" t="n">
        <v>0</v>
      </c>
      <c r="V260" s="0" t="n">
        <v>0</v>
      </c>
      <c r="W260" s="0" t="n">
        <v>0</v>
      </c>
      <c r="X260" s="0" t="n">
        <v>0</v>
      </c>
      <c r="Y260" s="0" t="n">
        <v>0</v>
      </c>
      <c r="Z260" s="0" t="n">
        <v>0</v>
      </c>
      <c r="AA260" s="0" t="n">
        <v>0</v>
      </c>
      <c r="AB260" s="0" t="n">
        <v>0</v>
      </c>
      <c r="AC260" s="0" t="n">
        <v>0</v>
      </c>
      <c r="AD260" s="0" t="n">
        <v>0</v>
      </c>
      <c r="AE260" s="0" t="n">
        <v>0</v>
      </c>
      <c r="AF260" s="0" t="n">
        <v>3</v>
      </c>
      <c r="AG260" s="0" t="n">
        <v>0</v>
      </c>
      <c r="AH260" s="0" t="n">
        <v>0</v>
      </c>
      <c r="AI260" s="0" t="n">
        <v>1</v>
      </c>
      <c r="AJ260" s="0" t="n">
        <v>0</v>
      </c>
      <c r="AK260" s="0" t="n">
        <v>0</v>
      </c>
      <c r="AL260" s="0" t="n">
        <v>1</v>
      </c>
      <c r="AM260" s="0" t="n">
        <v>1</v>
      </c>
      <c r="AN260" s="0" t="n">
        <v>3</v>
      </c>
      <c r="AO260" s="0" t="n">
        <v>0</v>
      </c>
      <c r="AP260" s="0" t="n">
        <v>0</v>
      </c>
      <c r="AQ260" s="0" t="n">
        <v>1</v>
      </c>
      <c r="AR260" s="0" t="n">
        <v>0</v>
      </c>
      <c r="AS260" s="0" t="n">
        <v>0</v>
      </c>
      <c r="AT260" s="0" t="n">
        <v>0</v>
      </c>
      <c r="AU260" s="0" t="n">
        <v>0</v>
      </c>
      <c r="AV260" s="0" t="n">
        <v>0</v>
      </c>
      <c r="AW260" s="0" t="n">
        <v>0</v>
      </c>
      <c r="AX260" s="0" t="n">
        <v>0</v>
      </c>
      <c r="AY260" s="0" t="n">
        <v>0</v>
      </c>
      <c r="AZ260" s="0" t="n">
        <v>2</v>
      </c>
      <c r="BA260" s="0" t="n">
        <v>0</v>
      </c>
      <c r="BB260" s="0" t="n">
        <v>0</v>
      </c>
      <c r="BC260" s="0" t="n">
        <v>0</v>
      </c>
      <c r="BD260" s="0" t="n">
        <v>0</v>
      </c>
      <c r="BE260" s="0" t="n">
        <v>0</v>
      </c>
      <c r="BF260" s="0" t="n">
        <v>0</v>
      </c>
      <c r="BG260" s="0" t="n">
        <v>0</v>
      </c>
      <c r="BH260" s="0" t="n">
        <v>0</v>
      </c>
      <c r="BI260" s="0" t="n">
        <v>1</v>
      </c>
      <c r="BJ260" s="0" t="n">
        <v>0</v>
      </c>
      <c r="BK260" s="0" t="n">
        <v>1</v>
      </c>
      <c r="BL260" s="0" t="n">
        <v>0</v>
      </c>
      <c r="BM260" s="0" t="n">
        <v>0</v>
      </c>
      <c r="BN260" s="0" t="n">
        <v>0</v>
      </c>
      <c r="BO260" s="0" t="n">
        <v>0</v>
      </c>
      <c r="BP260" s="0" t="n">
        <v>0</v>
      </c>
      <c r="BQ260" s="0" t="n">
        <v>2</v>
      </c>
      <c r="BR260" s="0" t="n">
        <v>0</v>
      </c>
      <c r="BS260" s="0" t="n">
        <v>0</v>
      </c>
      <c r="BT260" s="0" t="n">
        <v>0</v>
      </c>
      <c r="BU260" s="0" t="n">
        <v>1</v>
      </c>
      <c r="BV260" s="0" t="n">
        <v>0</v>
      </c>
      <c r="BW260" s="0" t="n">
        <v>0</v>
      </c>
      <c r="BX260" s="0" t="n">
        <v>1</v>
      </c>
      <c r="BY260" s="0" t="n">
        <v>0</v>
      </c>
      <c r="BZ260" s="0" t="n">
        <v>1</v>
      </c>
      <c r="CA260" s="0" t="n">
        <v>1</v>
      </c>
      <c r="CB260" s="0" t="n">
        <v>0</v>
      </c>
      <c r="CC260" s="0" t="n">
        <v>0</v>
      </c>
      <c r="CD260" s="0" t="n">
        <v>1</v>
      </c>
      <c r="CE260" s="0" t="n">
        <v>2</v>
      </c>
      <c r="CF260" s="0" t="n">
        <v>1</v>
      </c>
      <c r="CG260" s="0" t="n">
        <v>0</v>
      </c>
      <c r="CH260" s="0" t="n">
        <v>0</v>
      </c>
      <c r="CI260" s="0" t="n">
        <v>0</v>
      </c>
      <c r="CJ260" s="0" t="n">
        <v>0</v>
      </c>
      <c r="CK260" s="0" t="n">
        <v>0</v>
      </c>
      <c r="CL260" s="0" t="n">
        <v>2</v>
      </c>
      <c r="CM260" s="0" t="n">
        <v>0</v>
      </c>
      <c r="CN260" s="0" t="n">
        <v>0</v>
      </c>
      <c r="CO260" s="0" t="n">
        <v>1</v>
      </c>
      <c r="CP260" s="0" t="n">
        <v>0</v>
      </c>
      <c r="CQ260" s="0" t="n">
        <v>5</v>
      </c>
      <c r="CR260" s="0" t="n">
        <v>0</v>
      </c>
      <c r="CS260" s="0" t="n">
        <v>2</v>
      </c>
      <c r="CT260" s="0" t="n">
        <v>0</v>
      </c>
      <c r="CU260" s="0" t="n">
        <v>1</v>
      </c>
      <c r="CV260" s="0" t="n">
        <v>0</v>
      </c>
      <c r="CW260" s="0" t="n">
        <v>0</v>
      </c>
      <c r="CX260" s="0" t="n">
        <v>0</v>
      </c>
      <c r="CY260" s="0" t="n">
        <v>0</v>
      </c>
      <c r="CZ260" s="0" t="n">
        <v>0</v>
      </c>
      <c r="DA260" s="0" t="n">
        <v>0</v>
      </c>
      <c r="DB260" s="0" t="n">
        <v>0</v>
      </c>
      <c r="DC260" s="0" t="n">
        <v>0</v>
      </c>
      <c r="DD260" s="0" t="n">
        <v>0</v>
      </c>
      <c r="DE260" s="0" t="n">
        <v>0</v>
      </c>
      <c r="DF260" s="0" t="n">
        <v>1</v>
      </c>
      <c r="DG260" s="0" t="n">
        <v>0</v>
      </c>
      <c r="DH260" s="0" t="n">
        <v>0</v>
      </c>
      <c r="DI260" s="0" t="n">
        <v>5</v>
      </c>
      <c r="DJ260" s="0" t="n">
        <v>0</v>
      </c>
      <c r="DK260" s="0" t="n">
        <v>0</v>
      </c>
      <c r="DL260" s="0" t="n">
        <v>0</v>
      </c>
      <c r="DM260" s="0" t="n">
        <v>0</v>
      </c>
      <c r="DN260" s="0" t="n">
        <v>0</v>
      </c>
      <c r="DO260" s="0" t="n">
        <v>0</v>
      </c>
      <c r="DP260" s="0" t="n">
        <v>0</v>
      </c>
      <c r="DQ260" s="0" t="n">
        <v>0</v>
      </c>
      <c r="DR260" s="0" t="n">
        <v>0</v>
      </c>
      <c r="DS260" s="0" t="n">
        <v>0</v>
      </c>
      <c r="DT260" s="0" t="n">
        <v>0</v>
      </c>
      <c r="DU260" s="0" t="n">
        <v>0</v>
      </c>
      <c r="DV260" s="0" t="n">
        <v>0</v>
      </c>
      <c r="DW260" s="0" t="n">
        <v>0</v>
      </c>
      <c r="DX260" s="0" t="n">
        <v>0</v>
      </c>
      <c r="DY260" s="0" t="n">
        <v>0</v>
      </c>
      <c r="DZ260" s="0" t="n">
        <v>0</v>
      </c>
      <c r="EA260" s="0" t="n">
        <v>0</v>
      </c>
      <c r="EB260" s="0" t="n">
        <v>0</v>
      </c>
      <c r="EC260" s="0" t="n">
        <v>0</v>
      </c>
      <c r="ED260" s="0" t="n">
        <v>2</v>
      </c>
      <c r="EE260" s="0" t="n">
        <v>2</v>
      </c>
      <c r="EF260" s="0" t="n">
        <v>0</v>
      </c>
      <c r="EG260" s="0" t="n">
        <v>0</v>
      </c>
      <c r="EH260" s="0" t="n">
        <v>0</v>
      </c>
      <c r="EI260" s="0" t="n">
        <v>0</v>
      </c>
      <c r="EJ260" s="0" t="n">
        <v>0</v>
      </c>
      <c r="EK260" s="0" t="n">
        <v>0</v>
      </c>
      <c r="EL260" s="0" t="n">
        <v>4</v>
      </c>
      <c r="EM260" s="0" t="n">
        <v>0</v>
      </c>
      <c r="EN260" s="0" t="n">
        <v>0</v>
      </c>
      <c r="EO260" s="0" t="n">
        <v>0</v>
      </c>
      <c r="EP260" s="0" t="n">
        <v>0</v>
      </c>
      <c r="EQ260" s="0" t="n">
        <v>0</v>
      </c>
      <c r="ER260" s="0" t="n">
        <v>0</v>
      </c>
      <c r="ES260" s="0" t="n">
        <v>0</v>
      </c>
      <c r="ET260" s="0" t="n">
        <v>0</v>
      </c>
      <c r="EU260" s="0" t="n">
        <v>0</v>
      </c>
      <c r="EV260" s="0" t="n">
        <v>0</v>
      </c>
      <c r="EW260" s="0" t="n">
        <v>0</v>
      </c>
      <c r="EX260" s="0" t="n">
        <v>0</v>
      </c>
      <c r="EY260" s="0" t="n">
        <v>0</v>
      </c>
      <c r="EZ260" s="0" t="n">
        <v>0</v>
      </c>
      <c r="FA260" s="0" t="n">
        <v>0</v>
      </c>
      <c r="FB260" s="0" t="n">
        <v>8</v>
      </c>
      <c r="FC260" s="0" t="n">
        <v>0</v>
      </c>
      <c r="FD260" s="0" t="n">
        <v>0</v>
      </c>
      <c r="FE260" s="0" t="n">
        <v>0</v>
      </c>
      <c r="FF260" s="0" t="n">
        <v>0</v>
      </c>
      <c r="FG260" s="0" t="n">
        <v>0</v>
      </c>
      <c r="FH260" s="0" t="n">
        <v>0</v>
      </c>
      <c r="FI260" s="0" t="n">
        <v>0</v>
      </c>
      <c r="FJ260" s="0" t="n">
        <v>0</v>
      </c>
      <c r="FK260" s="0" t="n">
        <v>1</v>
      </c>
      <c r="FL260" s="0" t="n">
        <v>0</v>
      </c>
      <c r="FM260" s="0" t="n">
        <v>0</v>
      </c>
      <c r="FN260" s="0" t="n">
        <v>0</v>
      </c>
      <c r="FO260" s="0" t="n">
        <v>0</v>
      </c>
      <c r="FP260" s="0" t="n">
        <v>0</v>
      </c>
      <c r="FQ260" s="0" t="n">
        <v>1</v>
      </c>
      <c r="FR260" s="0" t="n">
        <v>0</v>
      </c>
      <c r="FS260" s="0" t="n">
        <v>0</v>
      </c>
      <c r="FT260" s="0" t="n">
        <v>0</v>
      </c>
      <c r="FU260" s="0" t="n">
        <v>0</v>
      </c>
      <c r="FV260" s="0" t="n">
        <v>2</v>
      </c>
      <c r="FW260" s="0" t="n">
        <v>1</v>
      </c>
      <c r="FX260" s="0" t="n">
        <v>0</v>
      </c>
      <c r="FY260" s="0" t="n">
        <v>1</v>
      </c>
      <c r="FZ260" s="0" t="n">
        <v>2</v>
      </c>
      <c r="GA260" s="0" t="n">
        <v>0</v>
      </c>
      <c r="GB260" s="0" t="n">
        <v>0</v>
      </c>
      <c r="GC260" s="0" t="n">
        <v>1</v>
      </c>
      <c r="GD260" s="0" t="n">
        <v>4</v>
      </c>
      <c r="GE260" s="0" t="n">
        <v>0</v>
      </c>
      <c r="GF260" s="0" t="n">
        <v>1</v>
      </c>
      <c r="GG260" s="0" t="n">
        <v>0</v>
      </c>
      <c r="GH260" s="0" t="n">
        <v>0</v>
      </c>
      <c r="GI260" s="0" t="n">
        <v>0</v>
      </c>
      <c r="GJ260" s="0" t="n">
        <v>0</v>
      </c>
      <c r="GK260" s="0" t="n">
        <v>0</v>
      </c>
      <c r="GL260" s="0" t="n">
        <v>0</v>
      </c>
      <c r="GM260" s="0" t="n">
        <v>0</v>
      </c>
      <c r="GN260" s="0" t="n">
        <v>0</v>
      </c>
      <c r="GO260" s="0" t="n">
        <v>0</v>
      </c>
      <c r="GP260" s="0" t="n">
        <v>0</v>
      </c>
      <c r="GQ260" s="0" t="n">
        <v>0</v>
      </c>
    </row>
    <row r="261" customFormat="false" ht="12" hidden="false" customHeight="false" outlineLevel="0" collapsed="false">
      <c r="A261" s="0" t="n">
        <v>0</v>
      </c>
      <c r="B261" s="0" t="n">
        <v>0</v>
      </c>
      <c r="C261" s="0" t="n">
        <v>0</v>
      </c>
      <c r="D261" s="0" t="n">
        <v>0</v>
      </c>
      <c r="E261" s="0" t="n">
        <v>0</v>
      </c>
      <c r="F261" s="0" t="n">
        <v>0</v>
      </c>
      <c r="G261" s="0" t="n">
        <v>0</v>
      </c>
      <c r="H261" s="0" t="n">
        <v>0</v>
      </c>
      <c r="I261" s="0" t="n">
        <v>0</v>
      </c>
      <c r="J261" s="0" t="n">
        <v>0</v>
      </c>
      <c r="K261" s="0" t="n">
        <v>0</v>
      </c>
      <c r="L261" s="0" t="n">
        <v>0</v>
      </c>
      <c r="M261" s="0" t="n">
        <v>0</v>
      </c>
      <c r="N261" s="0" t="n">
        <v>0</v>
      </c>
      <c r="O261" s="0" t="n">
        <v>0</v>
      </c>
      <c r="P261" s="0" t="n">
        <v>0</v>
      </c>
      <c r="Q261" s="0" t="n">
        <v>0</v>
      </c>
      <c r="R261" s="0" t="n">
        <v>4</v>
      </c>
      <c r="S261" s="0" t="n">
        <v>0</v>
      </c>
      <c r="T261" s="0" t="n">
        <v>0</v>
      </c>
      <c r="U261" s="0" t="n">
        <v>0</v>
      </c>
      <c r="V261" s="0" t="n">
        <v>0</v>
      </c>
      <c r="W261" s="0" t="n">
        <v>0</v>
      </c>
      <c r="X261" s="0" t="n">
        <v>0</v>
      </c>
      <c r="Y261" s="0" t="n">
        <v>0</v>
      </c>
      <c r="Z261" s="0" t="n">
        <v>0</v>
      </c>
      <c r="AA261" s="0" t="n">
        <v>0</v>
      </c>
      <c r="AB261" s="0" t="n">
        <v>0</v>
      </c>
      <c r="AC261" s="0" t="n">
        <v>0</v>
      </c>
      <c r="AD261" s="0" t="n">
        <v>0</v>
      </c>
      <c r="AE261" s="0" t="n">
        <v>0</v>
      </c>
      <c r="AF261" s="0" t="n">
        <v>1</v>
      </c>
      <c r="AG261" s="0" t="n">
        <v>0</v>
      </c>
      <c r="AH261" s="0" t="n">
        <v>0</v>
      </c>
      <c r="AI261" s="0" t="n">
        <v>0</v>
      </c>
      <c r="AJ261" s="0" t="n">
        <v>0</v>
      </c>
      <c r="AK261" s="0" t="n">
        <v>0</v>
      </c>
      <c r="AL261" s="0" t="n">
        <v>0</v>
      </c>
      <c r="AM261" s="0" t="n">
        <v>0</v>
      </c>
      <c r="AN261" s="0" t="n">
        <v>0</v>
      </c>
      <c r="AO261" s="0" t="n">
        <v>0</v>
      </c>
      <c r="AP261" s="0" t="n">
        <v>0</v>
      </c>
      <c r="AQ261" s="0" t="n">
        <v>0</v>
      </c>
      <c r="AR261" s="0" t="n">
        <v>0</v>
      </c>
      <c r="AS261" s="0" t="n">
        <v>0</v>
      </c>
      <c r="AT261" s="0" t="n">
        <v>0</v>
      </c>
      <c r="AU261" s="0" t="n">
        <v>0</v>
      </c>
      <c r="AV261" s="0" t="n">
        <v>0</v>
      </c>
      <c r="AW261" s="0" t="n">
        <v>0</v>
      </c>
      <c r="AX261" s="0" t="n">
        <v>0</v>
      </c>
      <c r="AY261" s="0" t="n">
        <v>0</v>
      </c>
      <c r="AZ261" s="0" t="n">
        <v>0</v>
      </c>
      <c r="BA261" s="0" t="n">
        <v>0</v>
      </c>
      <c r="BB261" s="0" t="n">
        <v>0</v>
      </c>
      <c r="BC261" s="0" t="n">
        <v>0</v>
      </c>
      <c r="BD261" s="0" t="n">
        <v>0</v>
      </c>
      <c r="BE261" s="0" t="n">
        <v>0</v>
      </c>
      <c r="BF261" s="0" t="n">
        <v>0</v>
      </c>
      <c r="BG261" s="0" t="n">
        <v>0</v>
      </c>
      <c r="BH261" s="0" t="n">
        <v>0</v>
      </c>
      <c r="BI261" s="0" t="n">
        <v>0</v>
      </c>
      <c r="BJ261" s="0" t="n">
        <v>0</v>
      </c>
      <c r="BK261" s="0" t="n">
        <v>0</v>
      </c>
      <c r="BL261" s="0" t="n">
        <v>0</v>
      </c>
      <c r="BM261" s="0" t="n">
        <v>0</v>
      </c>
      <c r="BN261" s="0" t="n">
        <v>1</v>
      </c>
      <c r="BO261" s="0" t="n">
        <v>0</v>
      </c>
      <c r="BP261" s="0" t="n">
        <v>0</v>
      </c>
      <c r="BQ261" s="0" t="n">
        <v>0</v>
      </c>
      <c r="BR261" s="0" t="n">
        <v>0</v>
      </c>
      <c r="BS261" s="0" t="n">
        <v>0</v>
      </c>
      <c r="BT261" s="0" t="n">
        <v>0</v>
      </c>
      <c r="BU261" s="0" t="n">
        <v>0</v>
      </c>
      <c r="BV261" s="0" t="n">
        <v>0</v>
      </c>
      <c r="BW261" s="0" t="n">
        <v>0</v>
      </c>
      <c r="BX261" s="0" t="n">
        <v>0</v>
      </c>
      <c r="BY261" s="0" t="n">
        <v>2</v>
      </c>
      <c r="BZ261" s="0" t="n">
        <v>0</v>
      </c>
      <c r="CA261" s="0" t="n">
        <v>0</v>
      </c>
      <c r="CB261" s="0" t="n">
        <v>0</v>
      </c>
      <c r="CC261" s="0" t="n">
        <v>0</v>
      </c>
      <c r="CD261" s="0" t="n">
        <v>3</v>
      </c>
      <c r="CE261" s="0" t="n">
        <v>0</v>
      </c>
      <c r="CF261" s="0" t="n">
        <v>0</v>
      </c>
      <c r="CG261" s="0" t="n">
        <v>0</v>
      </c>
      <c r="CH261" s="0" t="n">
        <v>0</v>
      </c>
      <c r="CI261" s="0" t="n">
        <v>0</v>
      </c>
      <c r="CJ261" s="0" t="n">
        <v>0</v>
      </c>
      <c r="CK261" s="0" t="n">
        <v>0</v>
      </c>
      <c r="CL261" s="0" t="n">
        <v>0</v>
      </c>
      <c r="CM261" s="0" t="n">
        <v>0</v>
      </c>
      <c r="CN261" s="0" t="n">
        <v>0</v>
      </c>
      <c r="CO261" s="0" t="n">
        <v>1</v>
      </c>
      <c r="CP261" s="0" t="n">
        <v>0</v>
      </c>
      <c r="CQ261" s="0" t="n">
        <v>0</v>
      </c>
      <c r="CR261" s="0" t="n">
        <v>0</v>
      </c>
      <c r="CS261" s="0" t="n">
        <v>0</v>
      </c>
      <c r="CT261" s="0" t="n">
        <v>0</v>
      </c>
      <c r="CU261" s="0" t="n">
        <v>0</v>
      </c>
      <c r="CV261" s="0" t="n">
        <v>0</v>
      </c>
      <c r="CW261" s="0" t="n">
        <v>0</v>
      </c>
      <c r="CX261" s="0" t="n">
        <v>0</v>
      </c>
      <c r="CY261" s="0" t="n">
        <v>2</v>
      </c>
      <c r="CZ261" s="0" t="n">
        <v>0</v>
      </c>
      <c r="DA261" s="0" t="n">
        <v>0</v>
      </c>
      <c r="DB261" s="0" t="n">
        <v>0</v>
      </c>
      <c r="DC261" s="0" t="n">
        <v>0</v>
      </c>
      <c r="DD261" s="0" t="n">
        <v>0</v>
      </c>
      <c r="DE261" s="0" t="n">
        <v>0</v>
      </c>
      <c r="DF261" s="0" t="n">
        <v>0</v>
      </c>
      <c r="DG261" s="0" t="n">
        <v>0</v>
      </c>
      <c r="DH261" s="0" t="n">
        <v>0</v>
      </c>
      <c r="DI261" s="0" t="n">
        <v>0</v>
      </c>
      <c r="DJ261" s="0" t="n">
        <v>0</v>
      </c>
      <c r="DK261" s="0" t="n">
        <v>0</v>
      </c>
      <c r="DL261" s="0" t="n">
        <v>0</v>
      </c>
      <c r="DM261" s="0" t="n">
        <v>0</v>
      </c>
      <c r="DN261" s="0" t="n">
        <v>0</v>
      </c>
      <c r="DO261" s="0" t="n">
        <v>0</v>
      </c>
      <c r="DP261" s="0" t="n">
        <v>0</v>
      </c>
      <c r="DQ261" s="0" t="n">
        <v>0</v>
      </c>
      <c r="DR261" s="0" t="n">
        <v>0</v>
      </c>
      <c r="DS261" s="0" t="n">
        <v>0</v>
      </c>
      <c r="DT261" s="0" t="n">
        <v>0</v>
      </c>
      <c r="DU261" s="0" t="n">
        <v>0</v>
      </c>
      <c r="DV261" s="0" t="n">
        <v>0</v>
      </c>
      <c r="DW261" s="0" t="n">
        <v>0</v>
      </c>
      <c r="DX261" s="0" t="n">
        <v>0</v>
      </c>
      <c r="DY261" s="0" t="n">
        <v>0</v>
      </c>
      <c r="DZ261" s="0" t="n">
        <v>0</v>
      </c>
      <c r="EA261" s="0" t="n">
        <v>0</v>
      </c>
      <c r="EB261" s="0" t="n">
        <v>0</v>
      </c>
      <c r="EC261" s="0" t="n">
        <v>0</v>
      </c>
      <c r="ED261" s="0" t="n">
        <v>0</v>
      </c>
      <c r="EE261" s="0" t="n">
        <v>0</v>
      </c>
      <c r="EF261" s="0" t="n">
        <v>0</v>
      </c>
      <c r="EG261" s="0" t="n">
        <v>0</v>
      </c>
      <c r="EH261" s="0" t="n">
        <v>0</v>
      </c>
      <c r="EI261" s="0" t="n">
        <v>2</v>
      </c>
      <c r="EJ261" s="0" t="n">
        <v>0</v>
      </c>
      <c r="EK261" s="0" t="n">
        <v>0</v>
      </c>
      <c r="EL261" s="0" t="n">
        <v>0</v>
      </c>
      <c r="EM261" s="0" t="n">
        <v>0</v>
      </c>
      <c r="EN261" s="0" t="n">
        <v>0</v>
      </c>
      <c r="EO261" s="0" t="n">
        <v>0</v>
      </c>
      <c r="EP261" s="0" t="n">
        <v>0</v>
      </c>
      <c r="EQ261" s="0" t="n">
        <v>0</v>
      </c>
      <c r="ER261" s="0" t="n">
        <v>0</v>
      </c>
      <c r="ES261" s="0" t="n">
        <v>0</v>
      </c>
      <c r="ET261" s="0" t="n">
        <v>0</v>
      </c>
      <c r="EU261" s="0" t="n">
        <v>0</v>
      </c>
      <c r="EV261" s="0" t="n">
        <v>0</v>
      </c>
      <c r="EW261" s="0" t="n">
        <v>0</v>
      </c>
      <c r="EX261" s="0" t="n">
        <v>0</v>
      </c>
      <c r="EY261" s="0" t="n">
        <v>0</v>
      </c>
      <c r="EZ261" s="0" t="n">
        <v>0</v>
      </c>
      <c r="FA261" s="0" t="n">
        <v>0</v>
      </c>
      <c r="FB261" s="0" t="n">
        <v>0</v>
      </c>
      <c r="FC261" s="0" t="n">
        <v>0</v>
      </c>
      <c r="FD261" s="0" t="n">
        <v>0</v>
      </c>
      <c r="FE261" s="0" t="n">
        <v>0</v>
      </c>
      <c r="FF261" s="0" t="n">
        <v>0</v>
      </c>
      <c r="FG261" s="0" t="n">
        <v>0</v>
      </c>
      <c r="FH261" s="0" t="n">
        <v>0</v>
      </c>
      <c r="FI261" s="0" t="n">
        <v>0</v>
      </c>
      <c r="FJ261" s="0" t="n">
        <v>0</v>
      </c>
      <c r="FK261" s="0" t="n">
        <v>0</v>
      </c>
      <c r="FL261" s="0" t="n">
        <v>0</v>
      </c>
      <c r="FM261" s="0" t="n">
        <v>0</v>
      </c>
      <c r="FN261" s="0" t="n">
        <v>0</v>
      </c>
      <c r="FO261" s="0" t="n">
        <v>0</v>
      </c>
      <c r="FP261" s="0" t="n">
        <v>0</v>
      </c>
      <c r="FQ261" s="0" t="n">
        <v>0</v>
      </c>
      <c r="FR261" s="0" t="n">
        <v>0</v>
      </c>
      <c r="FS261" s="0" t="n">
        <v>0</v>
      </c>
      <c r="FT261" s="0" t="n">
        <v>0</v>
      </c>
      <c r="FU261" s="0" t="n">
        <v>0</v>
      </c>
      <c r="FV261" s="0" t="n">
        <v>0</v>
      </c>
      <c r="FW261" s="0" t="n">
        <v>0</v>
      </c>
      <c r="FX261" s="0" t="n">
        <v>0</v>
      </c>
      <c r="FY261" s="0" t="n">
        <v>0</v>
      </c>
      <c r="FZ261" s="0" t="n">
        <v>0</v>
      </c>
      <c r="GA261" s="0" t="n">
        <v>0</v>
      </c>
      <c r="GB261" s="0" t="n">
        <v>0</v>
      </c>
      <c r="GC261" s="0" t="n">
        <v>0</v>
      </c>
      <c r="GD261" s="0" t="n">
        <v>0</v>
      </c>
      <c r="GE261" s="0" t="n">
        <v>0</v>
      </c>
      <c r="GF261" s="0" t="n">
        <v>0</v>
      </c>
      <c r="GG261" s="0" t="n">
        <v>0</v>
      </c>
      <c r="GH261" s="0" t="n">
        <v>0</v>
      </c>
      <c r="GI261" s="0" t="n">
        <v>0</v>
      </c>
      <c r="GJ261" s="0" t="n">
        <v>0</v>
      </c>
      <c r="GK261" s="0" t="n">
        <v>0</v>
      </c>
      <c r="GL261" s="0" t="n">
        <v>0</v>
      </c>
      <c r="GM261" s="0" t="n">
        <v>0</v>
      </c>
      <c r="GN261" s="0" t="n">
        <v>0</v>
      </c>
      <c r="GO261" s="0" t="n">
        <v>0</v>
      </c>
      <c r="GP261" s="0" t="n">
        <v>0</v>
      </c>
      <c r="GQ261" s="0" t="n">
        <v>0</v>
      </c>
    </row>
    <row r="262" customFormat="false" ht="12" hidden="false" customHeight="false" outlineLevel="0" collapsed="false">
      <c r="A262" s="0" t="n">
        <v>0</v>
      </c>
      <c r="B262" s="0" t="n">
        <v>0</v>
      </c>
      <c r="C262" s="0" t="n">
        <v>0</v>
      </c>
      <c r="D262" s="0" t="n">
        <v>0</v>
      </c>
      <c r="E262" s="0" t="n">
        <v>0</v>
      </c>
      <c r="F262" s="0" t="n">
        <v>0</v>
      </c>
      <c r="G262" s="0" t="n">
        <v>0</v>
      </c>
      <c r="H262" s="0" t="n">
        <v>0</v>
      </c>
      <c r="I262" s="0" t="n">
        <v>0</v>
      </c>
      <c r="J262" s="0" t="n">
        <v>0</v>
      </c>
      <c r="K262" s="0" t="n">
        <v>0</v>
      </c>
      <c r="L262" s="0" t="n">
        <v>0</v>
      </c>
      <c r="M262" s="0" t="n">
        <v>0</v>
      </c>
      <c r="N262" s="0" t="n">
        <v>0</v>
      </c>
      <c r="O262" s="0" t="n">
        <v>0</v>
      </c>
      <c r="P262" s="0" t="n">
        <v>0</v>
      </c>
      <c r="Q262" s="0" t="n">
        <v>0</v>
      </c>
      <c r="R262" s="0" t="n">
        <v>0</v>
      </c>
      <c r="S262" s="0" t="n">
        <v>0</v>
      </c>
      <c r="T262" s="0" t="n">
        <v>0</v>
      </c>
      <c r="U262" s="0" t="n">
        <v>0</v>
      </c>
      <c r="V262" s="0" t="n">
        <v>0</v>
      </c>
      <c r="W262" s="0" t="n">
        <v>0</v>
      </c>
      <c r="X262" s="0" t="n">
        <v>0</v>
      </c>
      <c r="Y262" s="0" t="n">
        <v>0</v>
      </c>
      <c r="Z262" s="0" t="n">
        <v>0</v>
      </c>
      <c r="AA262" s="0" t="n">
        <v>0</v>
      </c>
      <c r="AB262" s="0" t="n">
        <v>0</v>
      </c>
      <c r="AC262" s="0" t="n">
        <v>0</v>
      </c>
      <c r="AD262" s="0" t="n">
        <v>0</v>
      </c>
      <c r="AE262" s="0" t="n">
        <v>0</v>
      </c>
      <c r="AF262" s="0" t="n">
        <v>0</v>
      </c>
      <c r="AG262" s="0" t="n">
        <v>0</v>
      </c>
      <c r="AH262" s="0" t="n">
        <v>0</v>
      </c>
      <c r="AI262" s="0" t="n">
        <v>0</v>
      </c>
      <c r="AJ262" s="0" t="n">
        <v>0</v>
      </c>
      <c r="AK262" s="0" t="n">
        <v>0</v>
      </c>
      <c r="AL262" s="0" t="n">
        <v>0</v>
      </c>
      <c r="AM262" s="0" t="n">
        <v>0</v>
      </c>
      <c r="AN262" s="0" t="n">
        <v>2</v>
      </c>
      <c r="AO262" s="0" t="n">
        <v>0</v>
      </c>
      <c r="AP262" s="0" t="n">
        <v>0</v>
      </c>
      <c r="AQ262" s="0" t="n">
        <v>0</v>
      </c>
      <c r="AR262" s="0" t="n">
        <v>0</v>
      </c>
      <c r="AS262" s="0" t="n">
        <v>0</v>
      </c>
      <c r="AT262" s="0" t="n">
        <v>0</v>
      </c>
      <c r="AU262" s="0" t="n">
        <v>0</v>
      </c>
      <c r="AV262" s="0" t="n">
        <v>0</v>
      </c>
      <c r="AW262" s="0" t="n">
        <v>0</v>
      </c>
      <c r="AX262" s="0" t="n">
        <v>0</v>
      </c>
      <c r="AY262" s="0" t="n">
        <v>0</v>
      </c>
      <c r="AZ262" s="0" t="n">
        <v>0</v>
      </c>
      <c r="BA262" s="0" t="n">
        <v>0</v>
      </c>
      <c r="BB262" s="0" t="n">
        <v>0</v>
      </c>
      <c r="BC262" s="0" t="n">
        <v>0</v>
      </c>
      <c r="BD262" s="0" t="n">
        <v>0</v>
      </c>
      <c r="BE262" s="0" t="n">
        <v>0</v>
      </c>
      <c r="BF262" s="0" t="n">
        <v>0</v>
      </c>
      <c r="BG262" s="0" t="n">
        <v>0</v>
      </c>
      <c r="BH262" s="0" t="n">
        <v>0</v>
      </c>
      <c r="BI262" s="0" t="n">
        <v>0</v>
      </c>
      <c r="BJ262" s="0" t="n">
        <v>0</v>
      </c>
      <c r="BK262" s="0" t="n">
        <v>0</v>
      </c>
      <c r="BL262" s="0" t="n">
        <v>0</v>
      </c>
      <c r="BM262" s="0" t="n">
        <v>0</v>
      </c>
      <c r="BN262" s="0" t="n">
        <v>0</v>
      </c>
      <c r="BO262" s="0" t="n">
        <v>0</v>
      </c>
      <c r="BP262" s="0" t="n">
        <v>0</v>
      </c>
      <c r="BQ262" s="0" t="n">
        <v>0</v>
      </c>
      <c r="BR262" s="0" t="n">
        <v>0</v>
      </c>
      <c r="BS262" s="0" t="n">
        <v>0</v>
      </c>
      <c r="BT262" s="0" t="n">
        <v>1</v>
      </c>
      <c r="BU262" s="0" t="n">
        <v>0</v>
      </c>
      <c r="BV262" s="0" t="n">
        <v>0</v>
      </c>
      <c r="BW262" s="0" t="n">
        <v>0</v>
      </c>
      <c r="BX262" s="0" t="n">
        <v>0</v>
      </c>
      <c r="BY262" s="0" t="n">
        <v>1</v>
      </c>
      <c r="BZ262" s="0" t="n">
        <v>0</v>
      </c>
      <c r="CA262" s="0" t="n">
        <v>0</v>
      </c>
      <c r="CB262" s="0" t="n">
        <v>0</v>
      </c>
      <c r="CC262" s="0" t="n">
        <v>0</v>
      </c>
      <c r="CD262" s="0" t="n">
        <v>0</v>
      </c>
      <c r="CE262" s="0" t="n">
        <v>0</v>
      </c>
      <c r="CF262" s="0" t="n">
        <v>0</v>
      </c>
      <c r="CG262" s="0" t="n">
        <v>0</v>
      </c>
      <c r="CH262" s="0" t="n">
        <v>2</v>
      </c>
      <c r="CI262" s="0" t="n">
        <v>0</v>
      </c>
      <c r="CJ262" s="0" t="n">
        <v>0</v>
      </c>
      <c r="CK262" s="0" t="n">
        <v>0</v>
      </c>
      <c r="CL262" s="0" t="n">
        <v>0</v>
      </c>
      <c r="CM262" s="0" t="n">
        <v>0</v>
      </c>
      <c r="CN262" s="0" t="n">
        <v>0</v>
      </c>
      <c r="CO262" s="0" t="n">
        <v>0</v>
      </c>
      <c r="CP262" s="0" t="n">
        <v>0</v>
      </c>
      <c r="CQ262" s="0" t="n">
        <v>0</v>
      </c>
      <c r="CR262" s="0" t="n">
        <v>0</v>
      </c>
      <c r="CS262" s="0" t="n">
        <v>0</v>
      </c>
      <c r="CT262" s="0" t="n">
        <v>0</v>
      </c>
      <c r="CU262" s="0" t="n">
        <v>0</v>
      </c>
      <c r="CV262" s="0" t="n">
        <v>0</v>
      </c>
      <c r="CW262" s="0" t="n">
        <v>0</v>
      </c>
      <c r="CX262" s="0" t="n">
        <v>0</v>
      </c>
      <c r="CY262" s="0" t="n">
        <v>0</v>
      </c>
      <c r="CZ262" s="0" t="n">
        <v>0</v>
      </c>
      <c r="DA262" s="0" t="n">
        <v>0</v>
      </c>
      <c r="DB262" s="0" t="n">
        <v>0</v>
      </c>
      <c r="DC262" s="0" t="n">
        <v>0</v>
      </c>
      <c r="DD262" s="0" t="n">
        <v>0</v>
      </c>
      <c r="DE262" s="0" t="n">
        <v>0</v>
      </c>
      <c r="DF262" s="0" t="n">
        <v>4</v>
      </c>
      <c r="DG262" s="0" t="n">
        <v>1</v>
      </c>
      <c r="DH262" s="0" t="n">
        <v>0</v>
      </c>
      <c r="DI262" s="0" t="n">
        <v>0</v>
      </c>
      <c r="DJ262" s="0" t="n">
        <v>0</v>
      </c>
      <c r="DK262" s="0" t="n">
        <v>0</v>
      </c>
      <c r="DL262" s="0" t="n">
        <v>0</v>
      </c>
      <c r="DM262" s="0" t="n">
        <v>0</v>
      </c>
      <c r="DN262" s="0" t="n">
        <v>0</v>
      </c>
      <c r="DO262" s="0" t="n">
        <v>0</v>
      </c>
      <c r="DP262" s="0" t="n">
        <v>0</v>
      </c>
      <c r="DQ262" s="0" t="n">
        <v>0</v>
      </c>
      <c r="DR262" s="0" t="n">
        <v>0</v>
      </c>
      <c r="DS262" s="0" t="n">
        <v>0</v>
      </c>
      <c r="DT262" s="0" t="n">
        <v>4</v>
      </c>
      <c r="DU262" s="0" t="n">
        <v>0</v>
      </c>
      <c r="DV262" s="0" t="n">
        <v>0</v>
      </c>
      <c r="DW262" s="0" t="n">
        <v>0</v>
      </c>
      <c r="DX262" s="0" t="n">
        <v>0</v>
      </c>
      <c r="DY262" s="0" t="n">
        <v>0</v>
      </c>
      <c r="DZ262" s="0" t="n">
        <v>0</v>
      </c>
      <c r="EA262" s="0" t="n">
        <v>0</v>
      </c>
      <c r="EB262" s="0" t="n">
        <v>0</v>
      </c>
      <c r="EC262" s="0" t="n">
        <v>0</v>
      </c>
      <c r="ED262" s="0" t="n">
        <v>0</v>
      </c>
      <c r="EE262" s="0" t="n">
        <v>0</v>
      </c>
      <c r="EF262" s="0" t="n">
        <v>0</v>
      </c>
      <c r="EG262" s="0" t="n">
        <v>0</v>
      </c>
      <c r="EH262" s="0" t="n">
        <v>0</v>
      </c>
      <c r="EI262" s="0" t="n">
        <v>1</v>
      </c>
      <c r="EJ262" s="0" t="n">
        <v>0</v>
      </c>
      <c r="EK262" s="0" t="n">
        <v>0</v>
      </c>
      <c r="EL262" s="0" t="n">
        <v>0</v>
      </c>
      <c r="EM262" s="0" t="n">
        <v>0</v>
      </c>
      <c r="EN262" s="0" t="n">
        <v>0</v>
      </c>
      <c r="EO262" s="0" t="n">
        <v>0</v>
      </c>
      <c r="EP262" s="0" t="n">
        <v>0</v>
      </c>
      <c r="EQ262" s="0" t="n">
        <v>0</v>
      </c>
      <c r="ER262" s="0" t="n">
        <v>0</v>
      </c>
      <c r="ES262" s="0" t="n">
        <v>0</v>
      </c>
      <c r="ET262" s="0" t="n">
        <v>0</v>
      </c>
      <c r="EU262" s="0" t="n">
        <v>0</v>
      </c>
      <c r="EV262" s="0" t="n">
        <v>0</v>
      </c>
      <c r="EW262" s="0" t="n">
        <v>0</v>
      </c>
      <c r="EX262" s="0" t="n">
        <v>0</v>
      </c>
      <c r="EY262" s="0" t="n">
        <v>0</v>
      </c>
      <c r="EZ262" s="0" t="n">
        <v>0</v>
      </c>
      <c r="FA262" s="0" t="n">
        <v>0</v>
      </c>
      <c r="FB262" s="0" t="n">
        <v>0</v>
      </c>
      <c r="FC262" s="0" t="n">
        <v>0</v>
      </c>
      <c r="FD262" s="0" t="n">
        <v>1</v>
      </c>
      <c r="FE262" s="0" t="n">
        <v>0</v>
      </c>
      <c r="FF262" s="0" t="n">
        <v>0</v>
      </c>
      <c r="FG262" s="0" t="n">
        <v>0</v>
      </c>
      <c r="FH262" s="0" t="n">
        <v>0</v>
      </c>
      <c r="FI262" s="0" t="n">
        <v>0</v>
      </c>
      <c r="FJ262" s="0" t="n">
        <v>0</v>
      </c>
      <c r="FK262" s="0" t="n">
        <v>2</v>
      </c>
      <c r="FL262" s="0" t="n">
        <v>0</v>
      </c>
      <c r="FM262" s="0" t="n">
        <v>0</v>
      </c>
      <c r="FN262" s="0" t="n">
        <v>0</v>
      </c>
      <c r="FO262" s="0" t="n">
        <v>0</v>
      </c>
      <c r="FP262" s="0" t="n">
        <v>0</v>
      </c>
      <c r="FQ262" s="0" t="n">
        <v>0</v>
      </c>
      <c r="FR262" s="0" t="n">
        <v>0</v>
      </c>
      <c r="FS262" s="0" t="n">
        <v>0</v>
      </c>
      <c r="FT262" s="0" t="n">
        <v>0</v>
      </c>
      <c r="FU262" s="0" t="n">
        <v>0</v>
      </c>
      <c r="FV262" s="0" t="n">
        <v>1</v>
      </c>
      <c r="FW262" s="0" t="n">
        <v>0</v>
      </c>
      <c r="FX262" s="0" t="n">
        <v>0</v>
      </c>
      <c r="FY262" s="0" t="n">
        <v>0</v>
      </c>
      <c r="FZ262" s="0" t="n">
        <v>0</v>
      </c>
      <c r="GA262" s="0" t="n">
        <v>0</v>
      </c>
      <c r="GB262" s="0" t="n">
        <v>0</v>
      </c>
      <c r="GC262" s="0" t="n">
        <v>0</v>
      </c>
      <c r="GD262" s="0" t="n">
        <v>0</v>
      </c>
      <c r="GE262" s="0" t="n">
        <v>0</v>
      </c>
      <c r="GF262" s="0" t="n">
        <v>0</v>
      </c>
      <c r="GG262" s="0" t="n">
        <v>0</v>
      </c>
      <c r="GH262" s="0" t="n">
        <v>0</v>
      </c>
      <c r="GI262" s="0" t="n">
        <v>0</v>
      </c>
      <c r="GJ262" s="0" t="n">
        <v>0</v>
      </c>
      <c r="GK262" s="0" t="n">
        <v>0</v>
      </c>
      <c r="GL262" s="0" t="n">
        <v>0</v>
      </c>
      <c r="GM262" s="0" t="n">
        <v>0</v>
      </c>
      <c r="GN262" s="0" t="n">
        <v>0</v>
      </c>
      <c r="GO262" s="0" t="n">
        <v>0</v>
      </c>
      <c r="GP262" s="0" t="n">
        <v>0</v>
      </c>
      <c r="GQ262" s="0" t="n">
        <v>0</v>
      </c>
    </row>
    <row r="263" customFormat="false" ht="12" hidden="false" customHeight="false" outlineLevel="0" collapsed="false">
      <c r="A263" s="0" t="n">
        <v>0</v>
      </c>
      <c r="B263" s="0" t="n">
        <v>0</v>
      </c>
      <c r="C263" s="0" t="n">
        <v>0</v>
      </c>
      <c r="D263" s="0" t="n">
        <v>0</v>
      </c>
      <c r="E263" s="0" t="n">
        <v>0</v>
      </c>
      <c r="F263" s="0" t="n">
        <v>0</v>
      </c>
      <c r="G263" s="0" t="n">
        <v>0</v>
      </c>
      <c r="H263" s="0" t="n">
        <v>0</v>
      </c>
      <c r="I263" s="0" t="n">
        <v>0</v>
      </c>
      <c r="J263" s="0" t="n">
        <v>0</v>
      </c>
      <c r="K263" s="0" t="n">
        <v>0</v>
      </c>
      <c r="L263" s="0" t="n">
        <v>0</v>
      </c>
      <c r="M263" s="0" t="n">
        <v>0</v>
      </c>
      <c r="N263" s="0" t="n">
        <v>0</v>
      </c>
      <c r="O263" s="0" t="n">
        <v>0</v>
      </c>
      <c r="P263" s="0" t="n">
        <v>0</v>
      </c>
      <c r="Q263" s="0" t="n">
        <v>0</v>
      </c>
      <c r="R263" s="0" t="n">
        <v>0</v>
      </c>
      <c r="S263" s="0" t="n">
        <v>0</v>
      </c>
      <c r="T263" s="0" t="n">
        <v>0</v>
      </c>
      <c r="U263" s="0" t="n">
        <v>0</v>
      </c>
      <c r="V263" s="0" t="n">
        <v>0</v>
      </c>
      <c r="W263" s="0" t="n">
        <v>0</v>
      </c>
      <c r="X263" s="0" t="n">
        <v>0</v>
      </c>
      <c r="Y263" s="0" t="n">
        <v>0</v>
      </c>
      <c r="Z263" s="0" t="n">
        <v>0</v>
      </c>
      <c r="AA263" s="0" t="n">
        <v>0</v>
      </c>
      <c r="AB263" s="0" t="n">
        <v>0</v>
      </c>
      <c r="AC263" s="0" t="n">
        <v>0</v>
      </c>
      <c r="AD263" s="0" t="n">
        <v>0</v>
      </c>
      <c r="AE263" s="0" t="n">
        <v>0</v>
      </c>
      <c r="AF263" s="0" t="n">
        <v>2</v>
      </c>
      <c r="AG263" s="0" t="n">
        <v>0</v>
      </c>
      <c r="AH263" s="0" t="n">
        <v>0</v>
      </c>
      <c r="AI263" s="0" t="n">
        <v>0</v>
      </c>
      <c r="AJ263" s="0" t="n">
        <v>0</v>
      </c>
      <c r="AK263" s="0" t="n">
        <v>0</v>
      </c>
      <c r="AL263" s="0" t="n">
        <v>0</v>
      </c>
      <c r="AM263" s="0" t="n">
        <v>0</v>
      </c>
      <c r="AN263" s="0" t="n">
        <v>2</v>
      </c>
      <c r="AO263" s="0" t="n">
        <v>0</v>
      </c>
      <c r="AP263" s="0" t="n">
        <v>0</v>
      </c>
      <c r="AQ263" s="0" t="n">
        <v>0</v>
      </c>
      <c r="AR263" s="0" t="n">
        <v>0</v>
      </c>
      <c r="AS263" s="0" t="n">
        <v>0</v>
      </c>
      <c r="AT263" s="0" t="n">
        <v>0</v>
      </c>
      <c r="AU263" s="0" t="n">
        <v>0</v>
      </c>
      <c r="AV263" s="0" t="n">
        <v>0</v>
      </c>
      <c r="AW263" s="0" t="n">
        <v>0</v>
      </c>
      <c r="AX263" s="0" t="n">
        <v>0</v>
      </c>
      <c r="AY263" s="0" t="n">
        <v>0</v>
      </c>
      <c r="AZ263" s="0" t="n">
        <v>0</v>
      </c>
      <c r="BA263" s="0" t="n">
        <v>0</v>
      </c>
      <c r="BB263" s="0" t="n">
        <v>0</v>
      </c>
      <c r="BC263" s="0" t="n">
        <v>0</v>
      </c>
      <c r="BD263" s="0" t="n">
        <v>0</v>
      </c>
      <c r="BE263" s="0" t="n">
        <v>0</v>
      </c>
      <c r="BF263" s="0" t="n">
        <v>0</v>
      </c>
      <c r="BG263" s="0" t="n">
        <v>0</v>
      </c>
      <c r="BH263" s="0" t="n">
        <v>0</v>
      </c>
      <c r="BI263" s="0" t="n">
        <v>0</v>
      </c>
      <c r="BJ263" s="0" t="n">
        <v>0</v>
      </c>
      <c r="BK263" s="0" t="n">
        <v>0</v>
      </c>
      <c r="BL263" s="0" t="n">
        <v>0</v>
      </c>
      <c r="BM263" s="0" t="n">
        <v>0</v>
      </c>
      <c r="BN263" s="0" t="n">
        <v>0</v>
      </c>
      <c r="BO263" s="0" t="n">
        <v>0</v>
      </c>
      <c r="BP263" s="0" t="n">
        <v>0</v>
      </c>
      <c r="BQ263" s="0" t="n">
        <v>0</v>
      </c>
      <c r="BR263" s="0" t="n">
        <v>0</v>
      </c>
      <c r="BS263" s="0" t="n">
        <v>0</v>
      </c>
      <c r="BT263" s="0" t="n">
        <v>0</v>
      </c>
      <c r="BU263" s="0" t="n">
        <v>0</v>
      </c>
      <c r="BV263" s="0" t="n">
        <v>0</v>
      </c>
      <c r="BW263" s="0" t="n">
        <v>0</v>
      </c>
      <c r="BX263" s="0" t="n">
        <v>0</v>
      </c>
      <c r="BY263" s="0" t="n">
        <v>0</v>
      </c>
      <c r="BZ263" s="0" t="n">
        <v>0</v>
      </c>
      <c r="CA263" s="0" t="n">
        <v>0</v>
      </c>
      <c r="CB263" s="0" t="n">
        <v>0</v>
      </c>
      <c r="CC263" s="0" t="n">
        <v>0</v>
      </c>
      <c r="CD263" s="0" t="n">
        <v>0</v>
      </c>
      <c r="CE263" s="0" t="n">
        <v>0</v>
      </c>
      <c r="CF263" s="0" t="n">
        <v>0</v>
      </c>
      <c r="CG263" s="0" t="n">
        <v>0</v>
      </c>
      <c r="CH263" s="0" t="n">
        <v>0</v>
      </c>
      <c r="CI263" s="0" t="n">
        <v>0</v>
      </c>
      <c r="CJ263" s="0" t="n">
        <v>0</v>
      </c>
      <c r="CK263" s="0" t="n">
        <v>0</v>
      </c>
      <c r="CL263" s="0" t="n">
        <v>0</v>
      </c>
      <c r="CM263" s="0" t="n">
        <v>0</v>
      </c>
      <c r="CN263" s="0" t="n">
        <v>0</v>
      </c>
      <c r="CO263" s="0" t="n">
        <v>0</v>
      </c>
      <c r="CP263" s="0" t="n">
        <v>0</v>
      </c>
      <c r="CQ263" s="0" t="n">
        <v>5</v>
      </c>
      <c r="CR263" s="0" t="n">
        <v>0</v>
      </c>
      <c r="CS263" s="0" t="n">
        <v>0</v>
      </c>
      <c r="CT263" s="0" t="n">
        <v>0</v>
      </c>
      <c r="CU263" s="0" t="n">
        <v>0</v>
      </c>
      <c r="CV263" s="0" t="n">
        <v>0</v>
      </c>
      <c r="CW263" s="0" t="n">
        <v>0</v>
      </c>
      <c r="CX263" s="0" t="n">
        <v>0</v>
      </c>
      <c r="CY263" s="0" t="n">
        <v>1</v>
      </c>
      <c r="CZ263" s="0" t="n">
        <v>0</v>
      </c>
      <c r="DA263" s="0" t="n">
        <v>0</v>
      </c>
      <c r="DB263" s="0" t="n">
        <v>0</v>
      </c>
      <c r="DC263" s="0" t="n">
        <v>0</v>
      </c>
      <c r="DD263" s="0" t="n">
        <v>0</v>
      </c>
      <c r="DE263" s="0" t="n">
        <v>0</v>
      </c>
      <c r="DF263" s="0" t="n">
        <v>0</v>
      </c>
      <c r="DG263" s="0" t="n">
        <v>0</v>
      </c>
      <c r="DH263" s="0" t="n">
        <v>0</v>
      </c>
      <c r="DI263" s="0" t="n">
        <v>0</v>
      </c>
      <c r="DJ263" s="0" t="n">
        <v>0</v>
      </c>
      <c r="DK263" s="0" t="n">
        <v>0</v>
      </c>
      <c r="DL263" s="0" t="n">
        <v>0</v>
      </c>
      <c r="DM263" s="0" t="n">
        <v>0</v>
      </c>
      <c r="DN263" s="0" t="n">
        <v>0</v>
      </c>
      <c r="DO263" s="0" t="n">
        <v>0</v>
      </c>
      <c r="DP263" s="0" t="n">
        <v>0</v>
      </c>
      <c r="DQ263" s="0" t="n">
        <v>0</v>
      </c>
      <c r="DR263" s="0" t="n">
        <v>0</v>
      </c>
      <c r="DS263" s="0" t="n">
        <v>0</v>
      </c>
      <c r="DT263" s="0" t="n">
        <v>0</v>
      </c>
      <c r="DU263" s="0" t="n">
        <v>0</v>
      </c>
      <c r="DV263" s="0" t="n">
        <v>0</v>
      </c>
      <c r="DW263" s="0" t="n">
        <v>0</v>
      </c>
      <c r="DX263" s="0" t="n">
        <v>0</v>
      </c>
      <c r="DY263" s="0" t="n">
        <v>0</v>
      </c>
      <c r="DZ263" s="0" t="n">
        <v>0</v>
      </c>
      <c r="EA263" s="0" t="n">
        <v>0</v>
      </c>
      <c r="EB263" s="0" t="n">
        <v>0</v>
      </c>
      <c r="EC263" s="0" t="n">
        <v>0</v>
      </c>
      <c r="ED263" s="0" t="n">
        <v>0</v>
      </c>
      <c r="EE263" s="0" t="n">
        <v>0</v>
      </c>
      <c r="EF263" s="0" t="n">
        <v>0</v>
      </c>
      <c r="EG263" s="0" t="n">
        <v>0</v>
      </c>
      <c r="EH263" s="0" t="n">
        <v>0</v>
      </c>
      <c r="EI263" s="0" t="n">
        <v>0</v>
      </c>
      <c r="EJ263" s="0" t="n">
        <v>0</v>
      </c>
      <c r="EK263" s="0" t="n">
        <v>0</v>
      </c>
      <c r="EL263" s="0" t="n">
        <v>0</v>
      </c>
      <c r="EM263" s="0" t="n">
        <v>0</v>
      </c>
      <c r="EN263" s="0" t="n">
        <v>0</v>
      </c>
      <c r="EO263" s="0" t="n">
        <v>0</v>
      </c>
      <c r="EP263" s="0" t="n">
        <v>2</v>
      </c>
      <c r="EQ263" s="0" t="n">
        <v>0</v>
      </c>
      <c r="ER263" s="0" t="n">
        <v>0</v>
      </c>
      <c r="ES263" s="0" t="n">
        <v>0</v>
      </c>
      <c r="ET263" s="0" t="n">
        <v>0</v>
      </c>
      <c r="EU263" s="0" t="n">
        <v>0</v>
      </c>
      <c r="EV263" s="0" t="n">
        <v>0</v>
      </c>
      <c r="EW263" s="0" t="n">
        <v>0</v>
      </c>
      <c r="EX263" s="0" t="n">
        <v>0</v>
      </c>
      <c r="EY263" s="0" t="n">
        <v>0</v>
      </c>
      <c r="EZ263" s="0" t="n">
        <v>0</v>
      </c>
      <c r="FA263" s="0" t="n">
        <v>4</v>
      </c>
      <c r="FB263" s="0" t="n">
        <v>0</v>
      </c>
      <c r="FC263" s="0" t="n">
        <v>0</v>
      </c>
      <c r="FD263" s="0" t="n">
        <v>0</v>
      </c>
      <c r="FE263" s="0" t="n">
        <v>0</v>
      </c>
      <c r="FF263" s="0" t="n">
        <v>0</v>
      </c>
      <c r="FG263" s="0" t="n">
        <v>0</v>
      </c>
      <c r="FH263" s="0" t="n">
        <v>1</v>
      </c>
      <c r="FI263" s="0" t="n">
        <v>0</v>
      </c>
      <c r="FJ263" s="0" t="n">
        <v>0</v>
      </c>
      <c r="FK263" s="0" t="n">
        <v>0</v>
      </c>
      <c r="FL263" s="0" t="n">
        <v>0</v>
      </c>
      <c r="FM263" s="0" t="n">
        <v>0</v>
      </c>
      <c r="FN263" s="0" t="n">
        <v>0</v>
      </c>
      <c r="FO263" s="0" t="n">
        <v>0</v>
      </c>
      <c r="FP263" s="0" t="n">
        <v>0</v>
      </c>
      <c r="FQ263" s="0" t="n">
        <v>0</v>
      </c>
      <c r="FR263" s="0" t="n">
        <v>0</v>
      </c>
      <c r="FS263" s="0" t="n">
        <v>0</v>
      </c>
      <c r="FT263" s="0" t="n">
        <v>0</v>
      </c>
      <c r="FU263" s="0" t="n">
        <v>0</v>
      </c>
      <c r="FV263" s="0" t="n">
        <v>1</v>
      </c>
      <c r="FW263" s="0" t="n">
        <v>0</v>
      </c>
      <c r="FX263" s="0" t="n">
        <v>0</v>
      </c>
      <c r="FY263" s="0" t="n">
        <v>0</v>
      </c>
      <c r="FZ263" s="0" t="n">
        <v>0</v>
      </c>
      <c r="GA263" s="0" t="n">
        <v>0</v>
      </c>
      <c r="GB263" s="0" t="n">
        <v>0</v>
      </c>
      <c r="GC263" s="0" t="n">
        <v>0</v>
      </c>
      <c r="GD263" s="0" t="n">
        <v>0</v>
      </c>
      <c r="GE263" s="0" t="n">
        <v>0</v>
      </c>
      <c r="GF263" s="0" t="n">
        <v>2</v>
      </c>
      <c r="GG263" s="0" t="n">
        <v>0</v>
      </c>
      <c r="GH263" s="0" t="n">
        <v>0</v>
      </c>
      <c r="GI263" s="0" t="n">
        <v>0</v>
      </c>
      <c r="GJ263" s="0" t="n">
        <v>0</v>
      </c>
      <c r="GK263" s="0" t="n">
        <v>0</v>
      </c>
      <c r="GL263" s="0" t="n">
        <v>0</v>
      </c>
      <c r="GM263" s="0" t="n">
        <v>0</v>
      </c>
      <c r="GN263" s="0" t="n">
        <v>0</v>
      </c>
      <c r="GO263" s="0" t="n">
        <v>0</v>
      </c>
      <c r="GP263" s="0" t="n">
        <v>0</v>
      </c>
      <c r="GQ263" s="0" t="n">
        <v>0</v>
      </c>
    </row>
    <row r="264" customFormat="false" ht="12" hidden="false" customHeight="false" outlineLevel="0" collapsed="false">
      <c r="A264" s="0" t="n">
        <v>0</v>
      </c>
      <c r="B264" s="0" t="n">
        <v>2</v>
      </c>
      <c r="C264" s="0" t="n">
        <v>1</v>
      </c>
      <c r="D264" s="0" t="n">
        <v>0</v>
      </c>
      <c r="E264" s="0" t="n">
        <v>0</v>
      </c>
      <c r="F264" s="0" t="n">
        <v>0</v>
      </c>
      <c r="G264" s="0" t="n">
        <v>1</v>
      </c>
      <c r="H264" s="0" t="n">
        <v>0</v>
      </c>
      <c r="I264" s="0" t="n">
        <v>5</v>
      </c>
      <c r="J264" s="0" t="n">
        <v>0</v>
      </c>
      <c r="K264" s="0" t="n">
        <v>1</v>
      </c>
      <c r="L264" s="0" t="n">
        <v>0</v>
      </c>
      <c r="M264" s="0" t="n">
        <v>0</v>
      </c>
      <c r="N264" s="0" t="n">
        <v>0</v>
      </c>
      <c r="O264" s="0" t="n">
        <v>0</v>
      </c>
      <c r="P264" s="0" t="n">
        <v>0</v>
      </c>
      <c r="Q264" s="0" t="n">
        <v>0</v>
      </c>
      <c r="R264" s="0" t="n">
        <v>0</v>
      </c>
      <c r="S264" s="0" t="n">
        <v>1</v>
      </c>
      <c r="T264" s="0" t="n">
        <v>0</v>
      </c>
      <c r="U264" s="0" t="n">
        <v>0</v>
      </c>
      <c r="V264" s="0" t="n">
        <v>0</v>
      </c>
      <c r="W264" s="0" t="n">
        <v>0</v>
      </c>
      <c r="X264" s="0" t="n">
        <v>0</v>
      </c>
      <c r="Y264" s="0" t="n">
        <v>0</v>
      </c>
      <c r="Z264" s="0" t="n">
        <v>0</v>
      </c>
      <c r="AA264" s="0" t="n">
        <v>0</v>
      </c>
      <c r="AB264" s="0" t="n">
        <v>0</v>
      </c>
      <c r="AC264" s="0" t="n">
        <v>0</v>
      </c>
      <c r="AD264" s="0" t="n">
        <v>0</v>
      </c>
      <c r="AE264" s="0" t="n">
        <v>0</v>
      </c>
      <c r="AF264" s="0" t="n">
        <v>0</v>
      </c>
      <c r="AG264" s="0" t="n">
        <v>3</v>
      </c>
      <c r="AH264" s="0" t="n">
        <v>1</v>
      </c>
      <c r="AI264" s="0" t="n">
        <v>0</v>
      </c>
      <c r="AJ264" s="0" t="n">
        <v>2</v>
      </c>
      <c r="AK264" s="0" t="n">
        <v>0</v>
      </c>
      <c r="AL264" s="0" t="n">
        <v>2</v>
      </c>
      <c r="AM264" s="0" t="n">
        <v>1</v>
      </c>
      <c r="AN264" s="0" t="n">
        <v>4</v>
      </c>
      <c r="AO264" s="0" t="n">
        <v>0</v>
      </c>
      <c r="AP264" s="0" t="n">
        <v>0</v>
      </c>
      <c r="AQ264" s="0" t="n">
        <v>0</v>
      </c>
      <c r="AR264" s="0" t="n">
        <v>0</v>
      </c>
      <c r="AS264" s="0" t="n">
        <v>0</v>
      </c>
      <c r="AT264" s="0" t="n">
        <v>0</v>
      </c>
      <c r="AU264" s="0" t="n">
        <v>1</v>
      </c>
      <c r="AV264" s="0" t="n">
        <v>0</v>
      </c>
      <c r="AW264" s="0" t="n">
        <v>1</v>
      </c>
      <c r="AX264" s="0" t="n">
        <v>0</v>
      </c>
      <c r="AY264" s="0" t="n">
        <v>3</v>
      </c>
      <c r="AZ264" s="0" t="n">
        <v>1</v>
      </c>
      <c r="BA264" s="0" t="n">
        <v>0</v>
      </c>
      <c r="BB264" s="0" t="n">
        <v>0</v>
      </c>
      <c r="BC264" s="0" t="n">
        <v>0</v>
      </c>
      <c r="BD264" s="0" t="n">
        <v>0</v>
      </c>
      <c r="BE264" s="0" t="n">
        <v>0</v>
      </c>
      <c r="BF264" s="0" t="n">
        <v>0</v>
      </c>
      <c r="BG264" s="0" t="n">
        <v>1</v>
      </c>
      <c r="BH264" s="0" t="n">
        <v>0</v>
      </c>
      <c r="BI264" s="0" t="n">
        <v>2</v>
      </c>
      <c r="BJ264" s="0" t="n">
        <v>0</v>
      </c>
      <c r="BK264" s="0" t="n">
        <v>4</v>
      </c>
      <c r="BL264" s="0" t="n">
        <v>0</v>
      </c>
      <c r="BM264" s="0" t="n">
        <v>1</v>
      </c>
      <c r="BN264" s="0" t="n">
        <v>0</v>
      </c>
      <c r="BO264" s="0" t="n">
        <v>0</v>
      </c>
      <c r="BP264" s="0" t="n">
        <v>0</v>
      </c>
      <c r="BQ264" s="0" t="n">
        <v>1</v>
      </c>
      <c r="BR264" s="0" t="n">
        <v>0</v>
      </c>
      <c r="BS264" s="0" t="n">
        <v>0</v>
      </c>
      <c r="BT264" s="0" t="n">
        <v>0</v>
      </c>
      <c r="BU264" s="0" t="n">
        <v>1</v>
      </c>
      <c r="BV264" s="0" t="n">
        <v>0</v>
      </c>
      <c r="BW264" s="0" t="n">
        <v>0</v>
      </c>
      <c r="BX264" s="0" t="n">
        <v>0</v>
      </c>
      <c r="BY264" s="0" t="n">
        <v>0</v>
      </c>
      <c r="BZ264" s="0" t="n">
        <v>1</v>
      </c>
      <c r="CA264" s="0" t="n">
        <v>0</v>
      </c>
      <c r="CB264" s="0" t="n">
        <v>0</v>
      </c>
      <c r="CC264" s="0" t="n">
        <v>0</v>
      </c>
      <c r="CD264" s="0" t="n">
        <v>0</v>
      </c>
      <c r="CE264" s="0" t="n">
        <v>0</v>
      </c>
      <c r="CF264" s="0" t="n">
        <v>4</v>
      </c>
      <c r="CG264" s="0" t="n">
        <v>0</v>
      </c>
      <c r="CH264" s="0" t="n">
        <v>0</v>
      </c>
      <c r="CI264" s="0" t="n">
        <v>0</v>
      </c>
      <c r="CJ264" s="0" t="n">
        <v>0</v>
      </c>
      <c r="CK264" s="0" t="n">
        <v>0</v>
      </c>
      <c r="CL264" s="0" t="n">
        <v>0</v>
      </c>
      <c r="CM264" s="0" t="n">
        <v>0</v>
      </c>
      <c r="CN264" s="0" t="n">
        <v>0</v>
      </c>
      <c r="CO264" s="0" t="n">
        <v>1</v>
      </c>
      <c r="CP264" s="0" t="n">
        <v>0</v>
      </c>
      <c r="CQ264" s="0" t="n">
        <v>1</v>
      </c>
      <c r="CR264" s="0" t="n">
        <v>0</v>
      </c>
      <c r="CS264" s="0" t="n">
        <v>0</v>
      </c>
      <c r="CT264" s="0" t="n">
        <v>3</v>
      </c>
      <c r="CU264" s="0" t="n">
        <v>0</v>
      </c>
      <c r="CV264" s="0" t="n">
        <v>0</v>
      </c>
      <c r="CW264" s="0" t="n">
        <v>0</v>
      </c>
      <c r="CX264" s="0" t="n">
        <v>0</v>
      </c>
      <c r="CY264" s="0" t="n">
        <v>0</v>
      </c>
      <c r="CZ264" s="0" t="n">
        <v>0</v>
      </c>
      <c r="DA264" s="0" t="n">
        <v>4</v>
      </c>
      <c r="DB264" s="0" t="n">
        <v>0</v>
      </c>
      <c r="DC264" s="0" t="n">
        <v>0</v>
      </c>
      <c r="DD264" s="0" t="n">
        <v>0</v>
      </c>
      <c r="DE264" s="0" t="n">
        <v>2</v>
      </c>
      <c r="DF264" s="0" t="n">
        <v>0</v>
      </c>
      <c r="DG264" s="0" t="n">
        <v>0</v>
      </c>
      <c r="DH264" s="0" t="n">
        <v>0</v>
      </c>
      <c r="DI264" s="0" t="n">
        <v>0</v>
      </c>
      <c r="DJ264" s="0" t="n">
        <v>5</v>
      </c>
      <c r="DK264" s="0" t="n">
        <v>0</v>
      </c>
      <c r="DL264" s="0" t="n">
        <v>1</v>
      </c>
      <c r="DM264" s="0" t="n">
        <v>1</v>
      </c>
      <c r="DN264" s="0" t="n">
        <v>0</v>
      </c>
      <c r="DO264" s="0" t="n">
        <v>0</v>
      </c>
      <c r="DP264" s="0" t="n">
        <v>0</v>
      </c>
      <c r="DQ264" s="0" t="n">
        <v>1</v>
      </c>
      <c r="DR264" s="0" t="n">
        <v>0</v>
      </c>
      <c r="DS264" s="0" t="n">
        <v>0</v>
      </c>
      <c r="DT264" s="0" t="n">
        <v>0</v>
      </c>
      <c r="DU264" s="0" t="n">
        <v>0</v>
      </c>
      <c r="DV264" s="0" t="n">
        <v>0</v>
      </c>
      <c r="DW264" s="0" t="n">
        <v>1</v>
      </c>
      <c r="DX264" s="0" t="n">
        <v>0</v>
      </c>
      <c r="DY264" s="0" t="n">
        <v>0</v>
      </c>
      <c r="DZ264" s="0" t="n">
        <v>0</v>
      </c>
      <c r="EA264" s="0" t="n">
        <v>0</v>
      </c>
      <c r="EB264" s="0" t="n">
        <v>1</v>
      </c>
      <c r="EC264" s="0" t="n">
        <v>0</v>
      </c>
      <c r="ED264" s="0" t="n">
        <v>0</v>
      </c>
      <c r="EE264" s="0" t="n">
        <v>8</v>
      </c>
      <c r="EF264" s="0" t="n">
        <v>0</v>
      </c>
      <c r="EG264" s="0" t="n">
        <v>1</v>
      </c>
      <c r="EH264" s="0" t="n">
        <v>0</v>
      </c>
      <c r="EI264" s="0" t="n">
        <v>2</v>
      </c>
      <c r="EJ264" s="0" t="n">
        <v>1</v>
      </c>
      <c r="EK264" s="0" t="n">
        <v>0</v>
      </c>
      <c r="EL264" s="0" t="n">
        <v>2</v>
      </c>
      <c r="EM264" s="0" t="n">
        <v>0</v>
      </c>
      <c r="EN264" s="0" t="n">
        <v>0</v>
      </c>
      <c r="EO264" s="0" t="n">
        <v>0</v>
      </c>
      <c r="EP264" s="0" t="n">
        <v>3</v>
      </c>
      <c r="EQ264" s="0" t="n">
        <v>0</v>
      </c>
      <c r="ER264" s="0" t="n">
        <v>0</v>
      </c>
      <c r="ES264" s="0" t="n">
        <v>0</v>
      </c>
      <c r="ET264" s="0" t="n">
        <v>1</v>
      </c>
      <c r="EU264" s="0" t="n">
        <v>0</v>
      </c>
      <c r="EV264" s="0" t="n">
        <v>0</v>
      </c>
      <c r="EW264" s="0" t="n">
        <v>0</v>
      </c>
      <c r="EX264" s="0" t="n">
        <v>0</v>
      </c>
      <c r="EY264" s="0" t="n">
        <v>0</v>
      </c>
      <c r="EZ264" s="0" t="n">
        <v>1</v>
      </c>
      <c r="FA264" s="0" t="n">
        <v>4</v>
      </c>
      <c r="FB264" s="0" t="n">
        <v>1</v>
      </c>
      <c r="FC264" s="0" t="n">
        <v>1</v>
      </c>
      <c r="FD264" s="0" t="n">
        <v>1</v>
      </c>
      <c r="FE264" s="0" t="n">
        <v>0</v>
      </c>
      <c r="FF264" s="0" t="n">
        <v>0</v>
      </c>
      <c r="FG264" s="0" t="n">
        <v>0</v>
      </c>
      <c r="FH264" s="0" t="n">
        <v>3</v>
      </c>
      <c r="FI264" s="0" t="n">
        <v>4</v>
      </c>
      <c r="FJ264" s="0" t="n">
        <v>0</v>
      </c>
      <c r="FK264" s="0" t="n">
        <v>0</v>
      </c>
      <c r="FL264" s="0" t="n">
        <v>0</v>
      </c>
      <c r="FM264" s="0" t="n">
        <v>0</v>
      </c>
      <c r="FN264" s="0" t="n">
        <v>0</v>
      </c>
      <c r="FO264" s="0" t="n">
        <v>1</v>
      </c>
      <c r="FP264" s="0" t="n">
        <v>0</v>
      </c>
      <c r="FQ264" s="0" t="n">
        <v>0</v>
      </c>
      <c r="FR264" s="0" t="n">
        <v>1</v>
      </c>
      <c r="FS264" s="0" t="n">
        <v>2</v>
      </c>
      <c r="FT264" s="0" t="n">
        <v>0</v>
      </c>
      <c r="FU264" s="0" t="n">
        <v>0</v>
      </c>
      <c r="FV264" s="0" t="n">
        <v>4</v>
      </c>
      <c r="FW264" s="0" t="n">
        <v>1</v>
      </c>
      <c r="FX264" s="0" t="n">
        <v>2</v>
      </c>
      <c r="FY264" s="0" t="n">
        <v>1</v>
      </c>
      <c r="FZ264" s="0" t="n">
        <v>3</v>
      </c>
      <c r="GA264" s="0" t="n">
        <v>0</v>
      </c>
      <c r="GB264" s="0" t="n">
        <v>2</v>
      </c>
      <c r="GC264" s="0" t="n">
        <v>4</v>
      </c>
      <c r="GD264" s="0" t="n">
        <v>0</v>
      </c>
      <c r="GE264" s="0" t="n">
        <v>0</v>
      </c>
      <c r="GF264" s="0" t="n">
        <v>1</v>
      </c>
      <c r="GG264" s="0" t="n">
        <v>0</v>
      </c>
      <c r="GH264" s="0" t="n">
        <v>0</v>
      </c>
      <c r="GI264" s="0" t="n">
        <v>0</v>
      </c>
      <c r="GJ264" s="0" t="n">
        <v>0</v>
      </c>
      <c r="GK264" s="0" t="n">
        <v>1</v>
      </c>
      <c r="GL264" s="0" t="n">
        <v>0</v>
      </c>
      <c r="GM264" s="0" t="n">
        <v>5</v>
      </c>
      <c r="GN264" s="0" t="n">
        <v>0</v>
      </c>
      <c r="GO264" s="0" t="n">
        <v>0</v>
      </c>
      <c r="GP264" s="0" t="n">
        <v>1</v>
      </c>
      <c r="GQ264" s="0" t="n">
        <v>0</v>
      </c>
    </row>
    <row r="265" customFormat="false" ht="12" hidden="false" customHeight="false" outlineLevel="0" collapsed="false">
      <c r="A265" s="0" t="n">
        <v>5</v>
      </c>
      <c r="B265" s="0" t="n">
        <v>0</v>
      </c>
      <c r="C265" s="0" t="n">
        <v>1</v>
      </c>
      <c r="D265" s="0" t="n">
        <v>0</v>
      </c>
      <c r="E265" s="0" t="n">
        <v>0</v>
      </c>
      <c r="F265" s="0" t="n">
        <v>1</v>
      </c>
      <c r="G265" s="0" t="n">
        <v>1</v>
      </c>
      <c r="H265" s="0" t="n">
        <v>4</v>
      </c>
      <c r="I265" s="0" t="n">
        <v>2</v>
      </c>
      <c r="J265" s="0" t="n">
        <v>0</v>
      </c>
      <c r="K265" s="0" t="n">
        <v>0</v>
      </c>
      <c r="L265" s="0" t="n">
        <v>0</v>
      </c>
      <c r="M265" s="0" t="n">
        <v>0</v>
      </c>
      <c r="N265" s="0" t="n">
        <v>0</v>
      </c>
      <c r="O265" s="0" t="n">
        <v>1</v>
      </c>
      <c r="P265" s="0" t="n">
        <v>3</v>
      </c>
      <c r="Q265" s="0" t="n">
        <v>0</v>
      </c>
      <c r="R265" s="0" t="n">
        <v>0</v>
      </c>
      <c r="S265" s="0" t="n">
        <v>0</v>
      </c>
      <c r="T265" s="0" t="n">
        <v>0</v>
      </c>
      <c r="U265" s="0" t="n">
        <v>0</v>
      </c>
      <c r="V265" s="0" t="n">
        <v>2</v>
      </c>
      <c r="W265" s="0" t="n">
        <v>1</v>
      </c>
      <c r="X265" s="0" t="n">
        <v>0</v>
      </c>
      <c r="Y265" s="0" t="n">
        <v>0</v>
      </c>
      <c r="Z265" s="0" t="n">
        <v>1</v>
      </c>
      <c r="AA265" s="0" t="n">
        <v>0</v>
      </c>
      <c r="AB265" s="0" t="n">
        <v>0</v>
      </c>
      <c r="AC265" s="0" t="n">
        <v>2</v>
      </c>
      <c r="AD265" s="0" t="n">
        <v>0</v>
      </c>
      <c r="AE265" s="0" t="n">
        <v>0</v>
      </c>
      <c r="AF265" s="0" t="n">
        <v>1</v>
      </c>
      <c r="AG265" s="0" t="n">
        <v>0</v>
      </c>
      <c r="AH265" s="0" t="n">
        <v>1</v>
      </c>
      <c r="AI265" s="0" t="n">
        <v>0</v>
      </c>
      <c r="AJ265" s="0" t="n">
        <v>0</v>
      </c>
      <c r="AK265" s="0" t="n">
        <v>2</v>
      </c>
      <c r="AL265" s="0" t="n">
        <v>1</v>
      </c>
      <c r="AM265" s="0" t="n">
        <v>2</v>
      </c>
      <c r="AN265" s="0" t="n">
        <v>1</v>
      </c>
      <c r="AO265" s="0" t="n">
        <v>1</v>
      </c>
      <c r="AP265" s="0" t="n">
        <v>4</v>
      </c>
      <c r="AQ265" s="0" t="n">
        <v>0</v>
      </c>
      <c r="AR265" s="0" t="n">
        <v>2</v>
      </c>
      <c r="AS265" s="0" t="n">
        <v>1</v>
      </c>
      <c r="AT265" s="0" t="n">
        <v>0</v>
      </c>
      <c r="AU265" s="0" t="n">
        <v>0</v>
      </c>
      <c r="AV265" s="0" t="n">
        <v>0</v>
      </c>
      <c r="AW265" s="0" t="n">
        <v>0</v>
      </c>
      <c r="AX265" s="0" t="n">
        <v>0</v>
      </c>
      <c r="AY265" s="0" t="n">
        <v>0</v>
      </c>
      <c r="AZ265" s="0" t="n">
        <v>0</v>
      </c>
      <c r="BA265" s="0" t="n">
        <v>0</v>
      </c>
      <c r="BB265" s="0" t="n">
        <v>3</v>
      </c>
      <c r="BC265" s="0" t="n">
        <v>0</v>
      </c>
      <c r="BD265" s="0" t="n">
        <v>5</v>
      </c>
      <c r="BE265" s="0" t="n">
        <v>0</v>
      </c>
      <c r="BF265" s="0" t="n">
        <v>2</v>
      </c>
      <c r="BG265" s="0" t="n">
        <v>5</v>
      </c>
      <c r="BH265" s="0" t="n">
        <v>0</v>
      </c>
      <c r="BI265" s="0" t="n">
        <v>1</v>
      </c>
      <c r="BJ265" s="0" t="n">
        <v>0</v>
      </c>
      <c r="BK265" s="0" t="n">
        <v>1</v>
      </c>
      <c r="BL265" s="0" t="n">
        <v>1</v>
      </c>
      <c r="BM265" s="0" t="n">
        <v>1</v>
      </c>
      <c r="BN265" s="0" t="n">
        <v>1</v>
      </c>
      <c r="BO265" s="0" t="n">
        <v>0</v>
      </c>
      <c r="BP265" s="0" t="n">
        <v>3</v>
      </c>
      <c r="BQ265" s="0" t="n">
        <v>1</v>
      </c>
      <c r="BR265" s="0" t="n">
        <v>3</v>
      </c>
      <c r="BS265" s="0" t="n">
        <v>2</v>
      </c>
      <c r="BT265" s="0" t="n">
        <v>3</v>
      </c>
      <c r="BU265" s="0" t="n">
        <v>0</v>
      </c>
      <c r="BV265" s="0" t="n">
        <v>0</v>
      </c>
      <c r="BW265" s="0" t="n">
        <v>0</v>
      </c>
      <c r="BX265" s="0" t="n">
        <v>2</v>
      </c>
      <c r="BY265" s="0" t="n">
        <v>7</v>
      </c>
      <c r="BZ265" s="0" t="n">
        <v>5</v>
      </c>
      <c r="CA265" s="0" t="n">
        <v>2</v>
      </c>
      <c r="CB265" s="0" t="n">
        <v>1</v>
      </c>
      <c r="CC265" s="0" t="n">
        <v>4</v>
      </c>
      <c r="CD265" s="0" t="n">
        <v>3</v>
      </c>
      <c r="CE265" s="0" t="n">
        <v>3</v>
      </c>
      <c r="CF265" s="0" t="n">
        <v>1</v>
      </c>
      <c r="CG265" s="0" t="n">
        <v>0</v>
      </c>
      <c r="CH265" s="0" t="n">
        <v>0</v>
      </c>
      <c r="CI265" s="0" t="n">
        <v>0</v>
      </c>
      <c r="CJ265" s="0" t="n">
        <v>2</v>
      </c>
      <c r="CK265" s="0" t="n">
        <v>1</v>
      </c>
      <c r="CL265" s="0" t="n">
        <v>1</v>
      </c>
      <c r="CM265" s="0" t="n">
        <v>0</v>
      </c>
      <c r="CN265" s="0" t="n">
        <v>0</v>
      </c>
      <c r="CO265" s="0" t="n">
        <v>1</v>
      </c>
      <c r="CP265" s="0" t="n">
        <v>2</v>
      </c>
      <c r="CQ265" s="0" t="n">
        <v>0</v>
      </c>
      <c r="CR265" s="0" t="n">
        <v>0</v>
      </c>
      <c r="CS265" s="0" t="n">
        <v>3</v>
      </c>
      <c r="CT265" s="0" t="n">
        <v>1</v>
      </c>
      <c r="CU265" s="0" t="n">
        <v>1</v>
      </c>
      <c r="CV265" s="0" t="n">
        <v>0</v>
      </c>
      <c r="CW265" s="0" t="n">
        <v>0</v>
      </c>
      <c r="CX265" s="0" t="n">
        <v>0</v>
      </c>
      <c r="CY265" s="0" t="n">
        <v>1</v>
      </c>
      <c r="CZ265" s="0" t="n">
        <v>1</v>
      </c>
      <c r="DA265" s="0" t="n">
        <v>1</v>
      </c>
      <c r="DB265" s="0" t="n">
        <v>3</v>
      </c>
      <c r="DC265" s="0" t="n">
        <v>0</v>
      </c>
      <c r="DD265" s="0" t="n">
        <v>0</v>
      </c>
      <c r="DE265" s="0" t="n">
        <v>0</v>
      </c>
      <c r="DF265" s="0" t="n">
        <v>2</v>
      </c>
      <c r="DG265" s="0" t="n">
        <v>1</v>
      </c>
      <c r="DH265" s="0" t="n">
        <v>2</v>
      </c>
      <c r="DI265" s="0" t="n">
        <v>0</v>
      </c>
      <c r="DJ265" s="0" t="n">
        <v>0</v>
      </c>
      <c r="DK265" s="0" t="n">
        <v>0</v>
      </c>
      <c r="DL265" s="0" t="n">
        <v>1</v>
      </c>
      <c r="DM265" s="0" t="n">
        <v>0</v>
      </c>
      <c r="DN265" s="0" t="n">
        <v>0</v>
      </c>
      <c r="DO265" s="0" t="n">
        <v>1</v>
      </c>
      <c r="DP265" s="0" t="n">
        <v>1</v>
      </c>
      <c r="DQ265" s="0" t="n">
        <v>1</v>
      </c>
      <c r="DR265" s="0" t="n">
        <v>0</v>
      </c>
      <c r="DS265" s="0" t="n">
        <v>4</v>
      </c>
      <c r="DT265" s="0" t="n">
        <v>1</v>
      </c>
      <c r="DU265" s="0" t="n">
        <v>0</v>
      </c>
      <c r="DV265" s="0" t="n">
        <v>1</v>
      </c>
      <c r="DW265" s="0" t="n">
        <v>0</v>
      </c>
      <c r="DX265" s="0" t="n">
        <v>0</v>
      </c>
      <c r="DY265" s="0" t="n">
        <v>0</v>
      </c>
      <c r="DZ265" s="0" t="n">
        <v>0</v>
      </c>
      <c r="EA265" s="0" t="n">
        <v>2</v>
      </c>
      <c r="EB265" s="0" t="n">
        <v>1</v>
      </c>
      <c r="EC265" s="0" t="n">
        <v>0</v>
      </c>
      <c r="ED265" s="0" t="n">
        <v>1</v>
      </c>
      <c r="EE265" s="0" t="n">
        <v>2</v>
      </c>
      <c r="EF265" s="0" t="n">
        <v>6</v>
      </c>
      <c r="EG265" s="0" t="n">
        <v>0</v>
      </c>
      <c r="EH265" s="0" t="n">
        <v>0</v>
      </c>
      <c r="EI265" s="0" t="n">
        <v>1</v>
      </c>
      <c r="EJ265" s="0" t="n">
        <v>1</v>
      </c>
      <c r="EK265" s="0" t="n">
        <v>0</v>
      </c>
      <c r="EL265" s="0" t="n">
        <v>1</v>
      </c>
      <c r="EM265" s="0" t="n">
        <v>0</v>
      </c>
      <c r="EN265" s="0" t="n">
        <v>0</v>
      </c>
      <c r="EO265" s="0" t="n">
        <v>2</v>
      </c>
      <c r="EP265" s="0" t="n">
        <v>2</v>
      </c>
      <c r="EQ265" s="0" t="n">
        <v>0</v>
      </c>
      <c r="ER265" s="0" t="n">
        <v>2</v>
      </c>
      <c r="ES265" s="0" t="n">
        <v>1</v>
      </c>
      <c r="ET265" s="0" t="n">
        <v>0</v>
      </c>
      <c r="EU265" s="0" t="n">
        <v>0</v>
      </c>
      <c r="EV265" s="0" t="n">
        <v>4</v>
      </c>
      <c r="EW265" s="0" t="n">
        <v>3</v>
      </c>
      <c r="EX265" s="0" t="n">
        <v>1</v>
      </c>
      <c r="EY265" s="0" t="n">
        <v>1</v>
      </c>
      <c r="EZ265" s="0" t="n">
        <v>1</v>
      </c>
      <c r="FA265" s="0" t="n">
        <v>0</v>
      </c>
      <c r="FB265" s="0" t="n">
        <v>1</v>
      </c>
      <c r="FC265" s="0" t="n">
        <v>3</v>
      </c>
      <c r="FD265" s="0" t="n">
        <v>0</v>
      </c>
      <c r="FE265" s="0" t="n">
        <v>2</v>
      </c>
      <c r="FF265" s="0" t="n">
        <v>0</v>
      </c>
      <c r="FG265" s="0" t="n">
        <v>5</v>
      </c>
      <c r="FH265" s="0" t="n">
        <v>0</v>
      </c>
      <c r="FI265" s="0" t="n">
        <v>0</v>
      </c>
      <c r="FJ265" s="0" t="n">
        <v>1</v>
      </c>
      <c r="FK265" s="0" t="n">
        <v>4</v>
      </c>
      <c r="FL265" s="0" t="n">
        <v>0</v>
      </c>
      <c r="FM265" s="0" t="n">
        <v>4</v>
      </c>
      <c r="FN265" s="0" t="n">
        <v>1</v>
      </c>
      <c r="FO265" s="0" t="n">
        <v>0</v>
      </c>
      <c r="FP265" s="0" t="n">
        <v>0</v>
      </c>
      <c r="FQ265" s="0" t="n">
        <v>4</v>
      </c>
      <c r="FR265" s="0" t="n">
        <v>1</v>
      </c>
      <c r="FS265" s="0" t="n">
        <v>0</v>
      </c>
      <c r="FT265" s="0" t="n">
        <v>0</v>
      </c>
      <c r="FU265" s="0" t="n">
        <v>1</v>
      </c>
      <c r="FV265" s="0" t="n">
        <v>2</v>
      </c>
      <c r="FW265" s="0" t="n">
        <v>2</v>
      </c>
      <c r="FX265" s="0" t="n">
        <v>4</v>
      </c>
      <c r="FY265" s="0" t="n">
        <v>1</v>
      </c>
      <c r="FZ265" s="0" t="n">
        <v>1</v>
      </c>
      <c r="GA265" s="0" t="n">
        <v>5</v>
      </c>
      <c r="GB265" s="0" t="n">
        <v>0</v>
      </c>
      <c r="GC265" s="0" t="n">
        <v>1</v>
      </c>
      <c r="GD265" s="0" t="n">
        <v>4</v>
      </c>
      <c r="GE265" s="0" t="n">
        <v>4</v>
      </c>
      <c r="GF265" s="0" t="n">
        <v>0</v>
      </c>
      <c r="GG265" s="0" t="n">
        <v>2</v>
      </c>
      <c r="GH265" s="0" t="n">
        <v>5</v>
      </c>
      <c r="GI265" s="0" t="n">
        <v>0</v>
      </c>
      <c r="GJ265" s="0" t="n">
        <v>1</v>
      </c>
      <c r="GK265" s="0" t="n">
        <v>0</v>
      </c>
      <c r="GL265" s="0" t="n">
        <v>2</v>
      </c>
      <c r="GM265" s="0" t="n">
        <v>0</v>
      </c>
      <c r="GN265" s="0" t="n">
        <v>0</v>
      </c>
      <c r="GO265" s="0" t="n">
        <v>1</v>
      </c>
      <c r="GP265" s="0" t="n">
        <v>3</v>
      </c>
      <c r="GQ265" s="0" t="n">
        <v>0</v>
      </c>
    </row>
    <row r="266" customFormat="false" ht="12" hidden="false" customHeight="false" outlineLevel="0" collapsed="false">
      <c r="A266" s="0" t="n">
        <v>0</v>
      </c>
      <c r="B266" s="0" t="n">
        <v>0</v>
      </c>
      <c r="C266" s="0" t="n">
        <v>0</v>
      </c>
      <c r="D266" s="0" t="n">
        <v>0</v>
      </c>
      <c r="E266" s="0" t="n">
        <v>1</v>
      </c>
      <c r="F266" s="0" t="n">
        <v>1</v>
      </c>
      <c r="G266" s="0" t="n">
        <v>0</v>
      </c>
      <c r="H266" s="0" t="n">
        <v>1</v>
      </c>
      <c r="I266" s="0" t="n">
        <v>1</v>
      </c>
      <c r="J266" s="0" t="n">
        <v>0</v>
      </c>
      <c r="K266" s="0" t="n">
        <v>0</v>
      </c>
      <c r="L266" s="0" t="n">
        <v>0</v>
      </c>
      <c r="M266" s="0" t="n">
        <v>0</v>
      </c>
      <c r="N266" s="0" t="n">
        <v>0</v>
      </c>
      <c r="O266" s="0" t="n">
        <v>0</v>
      </c>
      <c r="P266" s="0" t="n">
        <v>0</v>
      </c>
      <c r="Q266" s="0" t="n">
        <v>0</v>
      </c>
      <c r="R266" s="0" t="n">
        <v>1</v>
      </c>
      <c r="S266" s="0" t="n">
        <v>0</v>
      </c>
      <c r="T266" s="0" t="n">
        <v>0</v>
      </c>
      <c r="U266" s="0" t="n">
        <v>0</v>
      </c>
      <c r="V266" s="0" t="n">
        <v>1</v>
      </c>
      <c r="W266" s="0" t="n">
        <v>0</v>
      </c>
      <c r="X266" s="0" t="n">
        <v>0</v>
      </c>
      <c r="Y266" s="0" t="n">
        <v>0</v>
      </c>
      <c r="Z266" s="0" t="n">
        <v>0</v>
      </c>
      <c r="AA266" s="0" t="n">
        <v>0</v>
      </c>
      <c r="AB266" s="0" t="n">
        <v>0</v>
      </c>
      <c r="AC266" s="0" t="n">
        <v>0</v>
      </c>
      <c r="AD266" s="0" t="n">
        <v>0</v>
      </c>
      <c r="AE266" s="0" t="n">
        <v>0</v>
      </c>
      <c r="AF266" s="0" t="n">
        <v>0</v>
      </c>
      <c r="AG266" s="0" t="n">
        <v>0</v>
      </c>
      <c r="AH266" s="0" t="n">
        <v>3</v>
      </c>
      <c r="AI266" s="0" t="n">
        <v>0</v>
      </c>
      <c r="AJ266" s="0" t="n">
        <v>2</v>
      </c>
      <c r="AK266" s="0" t="n">
        <v>2</v>
      </c>
      <c r="AL266" s="0" t="n">
        <v>1</v>
      </c>
      <c r="AM266" s="0" t="n">
        <v>0</v>
      </c>
      <c r="AN266" s="0" t="n">
        <v>2</v>
      </c>
      <c r="AO266" s="0" t="n">
        <v>0</v>
      </c>
      <c r="AP266" s="0" t="n">
        <v>1</v>
      </c>
      <c r="AQ266" s="0" t="n">
        <v>1</v>
      </c>
      <c r="AR266" s="0" t="n">
        <v>0</v>
      </c>
      <c r="AS266" s="0" t="n">
        <v>1</v>
      </c>
      <c r="AT266" s="0" t="n">
        <v>0</v>
      </c>
      <c r="AU266" s="0" t="n">
        <v>0</v>
      </c>
      <c r="AV266" s="0" t="n">
        <v>0</v>
      </c>
      <c r="AW266" s="0" t="n">
        <v>0</v>
      </c>
      <c r="AX266" s="0" t="n">
        <v>0</v>
      </c>
      <c r="AY266" s="0" t="n">
        <v>0</v>
      </c>
      <c r="AZ266" s="0" t="n">
        <v>0</v>
      </c>
      <c r="BA266" s="0" t="n">
        <v>0</v>
      </c>
      <c r="BB266" s="0" t="n">
        <v>0</v>
      </c>
      <c r="BC266" s="0" t="n">
        <v>0</v>
      </c>
      <c r="BD266" s="0" t="n">
        <v>0</v>
      </c>
      <c r="BE266" s="0" t="n">
        <v>0</v>
      </c>
      <c r="BF266" s="0" t="n">
        <v>0</v>
      </c>
      <c r="BG266" s="0" t="n">
        <v>0</v>
      </c>
      <c r="BH266" s="0" t="n">
        <v>0</v>
      </c>
      <c r="BI266" s="0" t="n">
        <v>3</v>
      </c>
      <c r="BJ266" s="0" t="n">
        <v>1</v>
      </c>
      <c r="BK266" s="0" t="n">
        <v>2</v>
      </c>
      <c r="BL266" s="0" t="n">
        <v>0</v>
      </c>
      <c r="BM266" s="0" t="n">
        <v>2</v>
      </c>
      <c r="BN266" s="0" t="n">
        <v>0</v>
      </c>
      <c r="BO266" s="0" t="n">
        <v>0</v>
      </c>
      <c r="BP266" s="0" t="n">
        <v>2</v>
      </c>
      <c r="BQ266" s="0" t="n">
        <v>0</v>
      </c>
      <c r="BR266" s="0" t="n">
        <v>0</v>
      </c>
      <c r="BS266" s="0" t="n">
        <v>1</v>
      </c>
      <c r="BT266" s="0" t="n">
        <v>1</v>
      </c>
      <c r="BU266" s="0" t="n">
        <v>0</v>
      </c>
      <c r="BV266" s="0" t="n">
        <v>0</v>
      </c>
      <c r="BW266" s="0" t="n">
        <v>0</v>
      </c>
      <c r="BX266" s="0" t="n">
        <v>0</v>
      </c>
      <c r="BY266" s="0" t="n">
        <v>3</v>
      </c>
      <c r="BZ266" s="0" t="n">
        <v>1</v>
      </c>
      <c r="CA266" s="0" t="n">
        <v>0</v>
      </c>
      <c r="CB266" s="0" t="n">
        <v>0</v>
      </c>
      <c r="CC266" s="0" t="n">
        <v>0</v>
      </c>
      <c r="CD266" s="0" t="n">
        <v>0</v>
      </c>
      <c r="CE266" s="0" t="n">
        <v>2</v>
      </c>
      <c r="CF266" s="0" t="n">
        <v>1</v>
      </c>
      <c r="CG266" s="0" t="n">
        <v>0</v>
      </c>
      <c r="CH266" s="0" t="n">
        <v>0</v>
      </c>
      <c r="CI266" s="0" t="n">
        <v>0</v>
      </c>
      <c r="CJ266" s="0" t="n">
        <v>0</v>
      </c>
      <c r="CK266" s="0" t="n">
        <v>0</v>
      </c>
      <c r="CL266" s="0" t="n">
        <v>1</v>
      </c>
      <c r="CM266" s="0" t="n">
        <v>0</v>
      </c>
      <c r="CN266" s="0" t="n">
        <v>1</v>
      </c>
      <c r="CO266" s="0" t="n">
        <v>0</v>
      </c>
      <c r="CP266" s="0" t="n">
        <v>0</v>
      </c>
      <c r="CQ266" s="0" t="n">
        <v>0</v>
      </c>
      <c r="CR266" s="0" t="n">
        <v>0</v>
      </c>
      <c r="CS266" s="0" t="n">
        <v>1</v>
      </c>
      <c r="CT266" s="0" t="n">
        <v>0</v>
      </c>
      <c r="CU266" s="0" t="n">
        <v>1</v>
      </c>
      <c r="CV266" s="0" t="n">
        <v>0</v>
      </c>
      <c r="CW266" s="0" t="n">
        <v>0</v>
      </c>
      <c r="CX266" s="0" t="n">
        <v>0</v>
      </c>
      <c r="CY266" s="0" t="n">
        <v>3</v>
      </c>
      <c r="CZ266" s="0" t="n">
        <v>0</v>
      </c>
      <c r="DA266" s="0" t="n">
        <v>0</v>
      </c>
      <c r="DB266" s="0" t="n">
        <v>5</v>
      </c>
      <c r="DC266" s="0" t="n">
        <v>1</v>
      </c>
      <c r="DD266" s="0" t="n">
        <v>6</v>
      </c>
      <c r="DE266" s="0" t="n">
        <v>0</v>
      </c>
      <c r="DF266" s="0" t="n">
        <v>0</v>
      </c>
      <c r="DG266" s="0" t="n">
        <v>0</v>
      </c>
      <c r="DH266" s="0" t="n">
        <v>0</v>
      </c>
      <c r="DI266" s="0" t="n">
        <v>0</v>
      </c>
      <c r="DJ266" s="0" t="n">
        <v>1</v>
      </c>
      <c r="DK266" s="0" t="n">
        <v>0</v>
      </c>
      <c r="DL266" s="0" t="n">
        <v>1</v>
      </c>
      <c r="DM266" s="0" t="n">
        <v>0</v>
      </c>
      <c r="DN266" s="0" t="n">
        <v>0</v>
      </c>
      <c r="DO266" s="0" t="n">
        <v>0</v>
      </c>
      <c r="DP266" s="0" t="n">
        <v>0</v>
      </c>
      <c r="DQ266" s="0" t="n">
        <v>0</v>
      </c>
      <c r="DR266" s="0" t="n">
        <v>0</v>
      </c>
      <c r="DS266" s="0" t="n">
        <v>0</v>
      </c>
      <c r="DT266" s="0" t="n">
        <v>0</v>
      </c>
      <c r="DU266" s="0" t="n">
        <v>0</v>
      </c>
      <c r="DV266" s="0" t="n">
        <v>2</v>
      </c>
      <c r="DW266" s="0" t="n">
        <v>0</v>
      </c>
      <c r="DX266" s="0" t="n">
        <v>0</v>
      </c>
      <c r="DY266" s="0" t="n">
        <v>0</v>
      </c>
      <c r="DZ266" s="0" t="n">
        <v>0</v>
      </c>
      <c r="EA266" s="0" t="n">
        <v>0</v>
      </c>
      <c r="EB266" s="0" t="n">
        <v>0</v>
      </c>
      <c r="EC266" s="0" t="n">
        <v>0</v>
      </c>
      <c r="ED266" s="0" t="n">
        <v>0</v>
      </c>
      <c r="EE266" s="0" t="n">
        <v>0</v>
      </c>
      <c r="EF266" s="0" t="n">
        <v>0</v>
      </c>
      <c r="EG266" s="0" t="n">
        <v>0</v>
      </c>
      <c r="EH266" s="0" t="n">
        <v>0</v>
      </c>
      <c r="EI266" s="0" t="n">
        <v>1</v>
      </c>
      <c r="EJ266" s="0" t="n">
        <v>0</v>
      </c>
      <c r="EK266" s="0" t="n">
        <v>0</v>
      </c>
      <c r="EL266" s="0" t="n">
        <v>1</v>
      </c>
      <c r="EM266" s="0" t="n">
        <v>0</v>
      </c>
      <c r="EN266" s="0" t="n">
        <v>0</v>
      </c>
      <c r="EO266" s="0" t="n">
        <v>0</v>
      </c>
      <c r="EP266" s="0" t="n">
        <v>3</v>
      </c>
      <c r="EQ266" s="0" t="n">
        <v>2</v>
      </c>
      <c r="ER266" s="0" t="n">
        <v>0</v>
      </c>
      <c r="ES266" s="0" t="n">
        <v>3</v>
      </c>
      <c r="ET266" s="0" t="n">
        <v>0</v>
      </c>
      <c r="EU266" s="0" t="n">
        <v>0</v>
      </c>
      <c r="EV266" s="0" t="n">
        <v>0</v>
      </c>
      <c r="EW266" s="0" t="n">
        <v>0</v>
      </c>
      <c r="EX266" s="0" t="n">
        <v>0</v>
      </c>
      <c r="EY266" s="0" t="n">
        <v>0</v>
      </c>
      <c r="EZ266" s="0" t="n">
        <v>3</v>
      </c>
      <c r="FA266" s="0" t="n">
        <v>1</v>
      </c>
      <c r="FB266" s="0" t="n">
        <v>0</v>
      </c>
      <c r="FC266" s="0" t="n">
        <v>0</v>
      </c>
      <c r="FD266" s="0" t="n">
        <v>0</v>
      </c>
      <c r="FE266" s="0" t="n">
        <v>0</v>
      </c>
      <c r="FF266" s="0" t="n">
        <v>0</v>
      </c>
      <c r="FG266" s="0" t="n">
        <v>0</v>
      </c>
      <c r="FH266" s="0" t="n">
        <v>0</v>
      </c>
      <c r="FI266" s="0" t="n">
        <v>0</v>
      </c>
      <c r="FJ266" s="0" t="n">
        <v>0</v>
      </c>
      <c r="FK266" s="0" t="n">
        <v>3</v>
      </c>
      <c r="FL266" s="0" t="n">
        <v>0</v>
      </c>
      <c r="FM266" s="0" t="n">
        <v>0</v>
      </c>
      <c r="FN266" s="0" t="n">
        <v>1</v>
      </c>
      <c r="FO266" s="0" t="n">
        <v>0</v>
      </c>
      <c r="FP266" s="0" t="n">
        <v>0</v>
      </c>
      <c r="FQ266" s="0" t="n">
        <v>0</v>
      </c>
      <c r="FR266" s="0" t="n">
        <v>0</v>
      </c>
      <c r="FS266" s="0" t="n">
        <v>0</v>
      </c>
      <c r="FT266" s="0" t="n">
        <v>0</v>
      </c>
      <c r="FU266" s="0" t="n">
        <v>1</v>
      </c>
      <c r="FV266" s="0" t="n">
        <v>0</v>
      </c>
      <c r="FW266" s="0" t="n">
        <v>2</v>
      </c>
      <c r="FX266" s="0" t="n">
        <v>1</v>
      </c>
      <c r="FY266" s="0" t="n">
        <v>0</v>
      </c>
      <c r="FZ266" s="0" t="n">
        <v>0</v>
      </c>
      <c r="GA266" s="0" t="n">
        <v>1</v>
      </c>
      <c r="GB266" s="0" t="n">
        <v>0</v>
      </c>
      <c r="GC266" s="0" t="n">
        <v>1</v>
      </c>
      <c r="GD266" s="0" t="n">
        <v>0</v>
      </c>
      <c r="GE266" s="0" t="n">
        <v>0</v>
      </c>
      <c r="GF266" s="0" t="n">
        <v>0</v>
      </c>
      <c r="GG266" s="0" t="n">
        <v>0</v>
      </c>
      <c r="GH266" s="0" t="n">
        <v>0</v>
      </c>
      <c r="GI266" s="0" t="n">
        <v>0</v>
      </c>
      <c r="GJ266" s="0" t="n">
        <v>0</v>
      </c>
      <c r="GK266" s="0" t="n">
        <v>1</v>
      </c>
      <c r="GL266" s="0" t="n">
        <v>0</v>
      </c>
      <c r="GM266" s="0" t="n">
        <v>0</v>
      </c>
      <c r="GN266" s="0" t="n">
        <v>0</v>
      </c>
      <c r="GO266" s="0" t="n">
        <v>0</v>
      </c>
      <c r="GP266" s="0" t="n">
        <v>1</v>
      </c>
      <c r="GQ266" s="0" t="n">
        <v>1</v>
      </c>
    </row>
    <row r="267" customFormat="false" ht="12" hidden="false" customHeight="false" outlineLevel="0" collapsed="false">
      <c r="A267" s="0" t="n">
        <v>5</v>
      </c>
      <c r="B267" s="0" t="n">
        <v>0</v>
      </c>
      <c r="C267" s="0" t="n">
        <v>0</v>
      </c>
      <c r="D267" s="0" t="n">
        <v>0</v>
      </c>
      <c r="E267" s="0" t="n">
        <v>0</v>
      </c>
      <c r="F267" s="0" t="n">
        <v>2</v>
      </c>
      <c r="G267" s="0" t="n">
        <v>3</v>
      </c>
      <c r="H267" s="0" t="n">
        <v>0</v>
      </c>
      <c r="I267" s="0" t="n">
        <v>0</v>
      </c>
      <c r="J267" s="0" t="n">
        <v>0</v>
      </c>
      <c r="K267" s="0" t="n">
        <v>0</v>
      </c>
      <c r="L267" s="0" t="n">
        <v>0</v>
      </c>
      <c r="M267" s="0" t="n">
        <v>0</v>
      </c>
      <c r="N267" s="0" t="n">
        <v>2</v>
      </c>
      <c r="O267" s="0" t="n">
        <v>0</v>
      </c>
      <c r="P267" s="0" t="n">
        <v>0</v>
      </c>
      <c r="Q267" s="0" t="n">
        <v>0</v>
      </c>
      <c r="R267" s="0" t="n">
        <v>0</v>
      </c>
      <c r="S267" s="0" t="n">
        <v>0</v>
      </c>
      <c r="T267" s="0" t="n">
        <v>0</v>
      </c>
      <c r="U267" s="0" t="n">
        <v>2</v>
      </c>
      <c r="V267" s="0" t="n">
        <v>0</v>
      </c>
      <c r="W267" s="0" t="n">
        <v>1</v>
      </c>
      <c r="X267" s="0" t="n">
        <v>0</v>
      </c>
      <c r="Y267" s="0" t="n">
        <v>0</v>
      </c>
      <c r="Z267" s="0" t="n">
        <v>1</v>
      </c>
      <c r="AA267" s="0" t="n">
        <v>1</v>
      </c>
      <c r="AB267" s="0" t="n">
        <v>0</v>
      </c>
      <c r="AC267" s="0" t="n">
        <v>0</v>
      </c>
      <c r="AD267" s="0" t="n">
        <v>0</v>
      </c>
      <c r="AE267" s="0" t="n">
        <v>0</v>
      </c>
      <c r="AF267" s="0" t="n">
        <v>1</v>
      </c>
      <c r="AG267" s="0" t="n">
        <v>0</v>
      </c>
      <c r="AH267" s="0" t="n">
        <v>0</v>
      </c>
      <c r="AI267" s="0" t="n">
        <v>0</v>
      </c>
      <c r="AJ267" s="0" t="n">
        <v>1</v>
      </c>
      <c r="AK267" s="0" t="n">
        <v>3</v>
      </c>
      <c r="AL267" s="0" t="n">
        <v>2</v>
      </c>
      <c r="AM267" s="0" t="n">
        <v>0</v>
      </c>
      <c r="AN267" s="0" t="n">
        <v>1</v>
      </c>
      <c r="AO267" s="0" t="n">
        <v>1</v>
      </c>
      <c r="AP267" s="0" t="n">
        <v>0</v>
      </c>
      <c r="AQ267" s="0" t="n">
        <v>0</v>
      </c>
      <c r="AR267" s="0" t="n">
        <v>0</v>
      </c>
      <c r="AS267" s="0" t="n">
        <v>0</v>
      </c>
      <c r="AT267" s="0" t="n">
        <v>0</v>
      </c>
      <c r="AU267" s="0" t="n">
        <v>0</v>
      </c>
      <c r="AV267" s="0" t="n">
        <v>1</v>
      </c>
      <c r="AW267" s="0" t="n">
        <v>1</v>
      </c>
      <c r="AX267" s="0" t="n">
        <v>0</v>
      </c>
      <c r="AY267" s="0" t="n">
        <v>1</v>
      </c>
      <c r="AZ267" s="0" t="n">
        <v>2</v>
      </c>
      <c r="BA267" s="0" t="n">
        <v>1</v>
      </c>
      <c r="BB267" s="0" t="n">
        <v>4</v>
      </c>
      <c r="BC267" s="0" t="n">
        <v>0</v>
      </c>
      <c r="BD267" s="0" t="n">
        <v>3</v>
      </c>
      <c r="BE267" s="0" t="n">
        <v>0</v>
      </c>
      <c r="BF267" s="0" t="n">
        <v>5</v>
      </c>
      <c r="BG267" s="0" t="n">
        <v>0</v>
      </c>
      <c r="BH267" s="0" t="n">
        <v>1</v>
      </c>
      <c r="BI267" s="0" t="n">
        <v>0</v>
      </c>
      <c r="BJ267" s="0" t="n">
        <v>0</v>
      </c>
      <c r="BK267" s="0" t="n">
        <v>1</v>
      </c>
      <c r="BL267" s="0" t="n">
        <v>1</v>
      </c>
      <c r="BM267" s="0" t="n">
        <v>0</v>
      </c>
      <c r="BN267" s="0" t="n">
        <v>0</v>
      </c>
      <c r="BO267" s="0" t="n">
        <v>0</v>
      </c>
      <c r="BP267" s="0" t="n">
        <v>0</v>
      </c>
      <c r="BQ267" s="0" t="n">
        <v>0</v>
      </c>
      <c r="BR267" s="0" t="n">
        <v>3</v>
      </c>
      <c r="BS267" s="0" t="n">
        <v>0</v>
      </c>
      <c r="BT267" s="0" t="n">
        <v>1</v>
      </c>
      <c r="BU267" s="0" t="n">
        <v>0</v>
      </c>
      <c r="BV267" s="0" t="n">
        <v>0</v>
      </c>
      <c r="BW267" s="0" t="n">
        <v>4</v>
      </c>
      <c r="BX267" s="0" t="n">
        <v>0</v>
      </c>
      <c r="BY267" s="0" t="n">
        <v>0</v>
      </c>
      <c r="BZ267" s="0" t="n">
        <v>2</v>
      </c>
      <c r="CA267" s="0" t="n">
        <v>2</v>
      </c>
      <c r="CB267" s="0" t="n">
        <v>0</v>
      </c>
      <c r="CC267" s="0" t="n">
        <v>0</v>
      </c>
      <c r="CD267" s="0" t="n">
        <v>2</v>
      </c>
      <c r="CE267" s="0" t="n">
        <v>0</v>
      </c>
      <c r="CF267" s="0" t="n">
        <v>1</v>
      </c>
      <c r="CG267" s="0" t="n">
        <v>0</v>
      </c>
      <c r="CH267" s="0" t="n">
        <v>0</v>
      </c>
      <c r="CI267" s="0" t="n">
        <v>0</v>
      </c>
      <c r="CJ267" s="0" t="n">
        <v>0</v>
      </c>
      <c r="CK267" s="0" t="n">
        <v>0</v>
      </c>
      <c r="CL267" s="0" t="n">
        <v>0</v>
      </c>
      <c r="CM267" s="0" t="n">
        <v>0</v>
      </c>
      <c r="CN267" s="0" t="n">
        <v>0</v>
      </c>
      <c r="CO267" s="0" t="n">
        <v>1</v>
      </c>
      <c r="CP267" s="0" t="n">
        <v>0</v>
      </c>
      <c r="CQ267" s="0" t="n">
        <v>0</v>
      </c>
      <c r="CR267" s="0" t="n">
        <v>0</v>
      </c>
      <c r="CS267" s="0" t="n">
        <v>0</v>
      </c>
      <c r="CT267" s="0" t="n">
        <v>0</v>
      </c>
      <c r="CU267" s="0" t="n">
        <v>1</v>
      </c>
      <c r="CV267" s="0" t="n">
        <v>0</v>
      </c>
      <c r="CW267" s="0" t="n">
        <v>0</v>
      </c>
      <c r="CX267" s="0" t="n">
        <v>1</v>
      </c>
      <c r="CY267" s="0" t="n">
        <v>0</v>
      </c>
      <c r="CZ267" s="0" t="n">
        <v>1</v>
      </c>
      <c r="DA267" s="0" t="n">
        <v>1</v>
      </c>
      <c r="DB267" s="0" t="n">
        <v>0</v>
      </c>
      <c r="DC267" s="0" t="n">
        <v>5</v>
      </c>
      <c r="DD267" s="0" t="n">
        <v>0</v>
      </c>
      <c r="DE267" s="0" t="n">
        <v>0</v>
      </c>
      <c r="DF267" s="0" t="n">
        <v>1</v>
      </c>
      <c r="DG267" s="0" t="n">
        <v>0</v>
      </c>
      <c r="DH267" s="0" t="n">
        <v>0</v>
      </c>
      <c r="DI267" s="0" t="n">
        <v>0</v>
      </c>
      <c r="DJ267" s="0" t="n">
        <v>1</v>
      </c>
      <c r="DK267" s="0" t="n">
        <v>0</v>
      </c>
      <c r="DL267" s="0" t="n">
        <v>0</v>
      </c>
      <c r="DM267" s="0" t="n">
        <v>0</v>
      </c>
      <c r="DN267" s="0" t="n">
        <v>0</v>
      </c>
      <c r="DO267" s="0" t="n">
        <v>0</v>
      </c>
      <c r="DP267" s="0" t="n">
        <v>0</v>
      </c>
      <c r="DQ267" s="0" t="n">
        <v>1</v>
      </c>
      <c r="DR267" s="0" t="n">
        <v>0</v>
      </c>
      <c r="DS267" s="0" t="n">
        <v>2</v>
      </c>
      <c r="DT267" s="0" t="n">
        <v>0</v>
      </c>
      <c r="DU267" s="0" t="n">
        <v>0</v>
      </c>
      <c r="DV267" s="0" t="n">
        <v>1</v>
      </c>
      <c r="DW267" s="0" t="n">
        <v>0</v>
      </c>
      <c r="DX267" s="0" t="n">
        <v>5</v>
      </c>
      <c r="DY267" s="0" t="n">
        <v>0</v>
      </c>
      <c r="DZ267" s="0" t="n">
        <v>0</v>
      </c>
      <c r="EA267" s="0" t="n">
        <v>0</v>
      </c>
      <c r="EB267" s="0" t="n">
        <v>2</v>
      </c>
      <c r="EC267" s="0" t="n">
        <v>0</v>
      </c>
      <c r="ED267" s="0" t="n">
        <v>0</v>
      </c>
      <c r="EE267" s="0" t="n">
        <v>0</v>
      </c>
      <c r="EF267" s="0" t="n">
        <v>1</v>
      </c>
      <c r="EG267" s="0" t="n">
        <v>0</v>
      </c>
      <c r="EH267" s="0" t="n">
        <v>0</v>
      </c>
      <c r="EI267" s="0" t="n">
        <v>3</v>
      </c>
      <c r="EJ267" s="0" t="n">
        <v>2</v>
      </c>
      <c r="EK267" s="0" t="n">
        <v>1</v>
      </c>
      <c r="EL267" s="0" t="n">
        <v>0</v>
      </c>
      <c r="EM267" s="0" t="n">
        <v>0</v>
      </c>
      <c r="EN267" s="0" t="n">
        <v>0</v>
      </c>
      <c r="EO267" s="0" t="n">
        <v>0</v>
      </c>
      <c r="EP267" s="0" t="n">
        <v>0</v>
      </c>
      <c r="EQ267" s="0" t="n">
        <v>0</v>
      </c>
      <c r="ER267" s="0" t="n">
        <v>1</v>
      </c>
      <c r="ES267" s="0" t="n">
        <v>0</v>
      </c>
      <c r="ET267" s="0" t="n">
        <v>1</v>
      </c>
      <c r="EU267" s="0" t="n">
        <v>0</v>
      </c>
      <c r="EV267" s="0" t="n">
        <v>1</v>
      </c>
      <c r="EW267" s="0" t="n">
        <v>1</v>
      </c>
      <c r="EX267" s="0" t="n">
        <v>2</v>
      </c>
      <c r="EY267" s="0" t="n">
        <v>0</v>
      </c>
      <c r="EZ267" s="0" t="n">
        <v>0</v>
      </c>
      <c r="FA267" s="0" t="n">
        <v>1</v>
      </c>
      <c r="FB267" s="0" t="n">
        <v>6</v>
      </c>
      <c r="FC267" s="0" t="n">
        <v>1</v>
      </c>
      <c r="FD267" s="0" t="n">
        <v>1</v>
      </c>
      <c r="FE267" s="0" t="n">
        <v>0</v>
      </c>
      <c r="FF267" s="0" t="n">
        <v>0</v>
      </c>
      <c r="FG267" s="0" t="n">
        <v>0</v>
      </c>
      <c r="FH267" s="0" t="n">
        <v>0</v>
      </c>
      <c r="FI267" s="0" t="n">
        <v>1</v>
      </c>
      <c r="FJ267" s="0" t="n">
        <v>0</v>
      </c>
      <c r="FK267" s="0" t="n">
        <v>0</v>
      </c>
      <c r="FL267" s="0" t="n">
        <v>0</v>
      </c>
      <c r="FM267" s="0" t="n">
        <v>1</v>
      </c>
      <c r="FN267" s="0" t="n">
        <v>2</v>
      </c>
      <c r="FO267" s="0" t="n">
        <v>0</v>
      </c>
      <c r="FP267" s="0" t="n">
        <v>0</v>
      </c>
      <c r="FQ267" s="0" t="n">
        <v>0</v>
      </c>
      <c r="FR267" s="0" t="n">
        <v>3</v>
      </c>
      <c r="FS267" s="0" t="n">
        <v>2</v>
      </c>
      <c r="FT267" s="0" t="n">
        <v>1</v>
      </c>
      <c r="FU267" s="0" t="n">
        <v>0</v>
      </c>
      <c r="FV267" s="0" t="n">
        <v>1</v>
      </c>
      <c r="FW267" s="0" t="n">
        <v>0</v>
      </c>
      <c r="FX267" s="0" t="n">
        <v>0</v>
      </c>
      <c r="FY267" s="0" t="n">
        <v>0</v>
      </c>
      <c r="FZ267" s="0" t="n">
        <v>0</v>
      </c>
      <c r="GA267" s="0" t="n">
        <v>0</v>
      </c>
      <c r="GB267" s="0" t="n">
        <v>0</v>
      </c>
      <c r="GC267" s="0" t="n">
        <v>0</v>
      </c>
      <c r="GD267" s="0" t="n">
        <v>1</v>
      </c>
      <c r="GE267" s="0" t="n">
        <v>0</v>
      </c>
      <c r="GF267" s="0" t="n">
        <v>3</v>
      </c>
      <c r="GG267" s="0" t="n">
        <v>0</v>
      </c>
      <c r="GH267" s="0" t="n">
        <v>3</v>
      </c>
      <c r="GI267" s="0" t="n">
        <v>0</v>
      </c>
      <c r="GJ267" s="0" t="n">
        <v>0</v>
      </c>
      <c r="GK267" s="0" t="n">
        <v>2</v>
      </c>
      <c r="GL267" s="0" t="n">
        <v>1</v>
      </c>
      <c r="GM267" s="0" t="n">
        <v>2</v>
      </c>
      <c r="GN267" s="0" t="n">
        <v>0</v>
      </c>
      <c r="GO267" s="0" t="n">
        <v>0</v>
      </c>
      <c r="GP267" s="0" t="n">
        <v>0</v>
      </c>
      <c r="GQ267" s="0" t="n">
        <v>0</v>
      </c>
    </row>
    <row r="268" customFormat="false" ht="12" hidden="false" customHeight="false" outlineLevel="0" collapsed="false">
      <c r="A268" s="0" t="n">
        <v>5</v>
      </c>
      <c r="B268" s="0" t="n">
        <v>0</v>
      </c>
      <c r="C268" s="0" t="n">
        <v>0</v>
      </c>
      <c r="D268" s="0" t="n">
        <v>0</v>
      </c>
      <c r="E268" s="0" t="n">
        <v>1</v>
      </c>
      <c r="F268" s="0" t="n">
        <v>0</v>
      </c>
      <c r="G268" s="0" t="n">
        <v>7</v>
      </c>
      <c r="H268" s="0" t="n">
        <v>0</v>
      </c>
      <c r="I268" s="0" t="n">
        <v>0</v>
      </c>
      <c r="J268" s="0" t="n">
        <v>0</v>
      </c>
      <c r="K268" s="0" t="n">
        <v>1</v>
      </c>
      <c r="L268" s="0" t="n">
        <v>0</v>
      </c>
      <c r="M268" s="0" t="n">
        <v>0</v>
      </c>
      <c r="N268" s="0" t="n">
        <v>3</v>
      </c>
      <c r="O268" s="0" t="n">
        <v>2</v>
      </c>
      <c r="P268" s="0" t="n">
        <v>0</v>
      </c>
      <c r="Q268" s="0" t="n">
        <v>0</v>
      </c>
      <c r="R268" s="0" t="n">
        <v>2</v>
      </c>
      <c r="S268" s="0" t="n">
        <v>0</v>
      </c>
      <c r="T268" s="0" t="n">
        <v>0</v>
      </c>
      <c r="U268" s="0" t="n">
        <v>0</v>
      </c>
      <c r="V268" s="0" t="n">
        <v>0</v>
      </c>
      <c r="W268" s="0" t="n">
        <v>1</v>
      </c>
      <c r="X268" s="0" t="n">
        <v>0</v>
      </c>
      <c r="Y268" s="0" t="n">
        <v>0</v>
      </c>
      <c r="Z268" s="0" t="n">
        <v>1</v>
      </c>
      <c r="AA268" s="0" t="n">
        <v>0</v>
      </c>
      <c r="AB268" s="0" t="n">
        <v>0</v>
      </c>
      <c r="AC268" s="0" t="n">
        <v>0</v>
      </c>
      <c r="AD268" s="0" t="n">
        <v>0</v>
      </c>
      <c r="AE268" s="0" t="n">
        <v>0</v>
      </c>
      <c r="AF268" s="0" t="n">
        <v>1</v>
      </c>
      <c r="AG268" s="0" t="n">
        <v>0</v>
      </c>
      <c r="AH268" s="0" t="n">
        <v>1</v>
      </c>
      <c r="AI268" s="0" t="n">
        <v>0</v>
      </c>
      <c r="AJ268" s="0" t="n">
        <v>8</v>
      </c>
      <c r="AK268" s="0" t="n">
        <v>0</v>
      </c>
      <c r="AL268" s="0" t="n">
        <v>1</v>
      </c>
      <c r="AM268" s="0" t="n">
        <v>1</v>
      </c>
      <c r="AN268" s="0" t="n">
        <v>7</v>
      </c>
      <c r="AO268" s="0" t="n">
        <v>5</v>
      </c>
      <c r="AP268" s="0" t="n">
        <v>1</v>
      </c>
      <c r="AQ268" s="0" t="n">
        <v>1</v>
      </c>
      <c r="AR268" s="0" t="n">
        <v>0</v>
      </c>
      <c r="AS268" s="0" t="n">
        <v>0</v>
      </c>
      <c r="AT268" s="0" t="n">
        <v>3</v>
      </c>
      <c r="AU268" s="0" t="n">
        <v>1</v>
      </c>
      <c r="AV268" s="0" t="n">
        <v>0</v>
      </c>
      <c r="AW268" s="0" t="n">
        <v>1</v>
      </c>
      <c r="AX268" s="0" t="n">
        <v>1</v>
      </c>
      <c r="AY268" s="0" t="n">
        <v>1</v>
      </c>
      <c r="AZ268" s="0" t="n">
        <v>1</v>
      </c>
      <c r="BA268" s="0" t="n">
        <v>1</v>
      </c>
      <c r="BB268" s="0" t="n">
        <v>0</v>
      </c>
      <c r="BC268" s="0" t="n">
        <v>0</v>
      </c>
      <c r="BD268" s="0" t="n">
        <v>0</v>
      </c>
      <c r="BE268" s="0" t="n">
        <v>0</v>
      </c>
      <c r="BF268" s="0" t="n">
        <v>1</v>
      </c>
      <c r="BG268" s="0" t="n">
        <v>5</v>
      </c>
      <c r="BH268" s="0" t="n">
        <v>0</v>
      </c>
      <c r="BI268" s="0" t="n">
        <v>1</v>
      </c>
      <c r="BJ268" s="0" t="n">
        <v>2</v>
      </c>
      <c r="BK268" s="0" t="n">
        <v>0</v>
      </c>
      <c r="BL268" s="0" t="n">
        <v>1</v>
      </c>
      <c r="BM268" s="0" t="n">
        <v>0</v>
      </c>
      <c r="BN268" s="0" t="n">
        <v>0</v>
      </c>
      <c r="BO268" s="0" t="n">
        <v>1</v>
      </c>
      <c r="BP268" s="0" t="n">
        <v>2</v>
      </c>
      <c r="BQ268" s="0" t="n">
        <v>1</v>
      </c>
      <c r="BR268" s="0" t="n">
        <v>1</v>
      </c>
      <c r="BS268" s="0" t="n">
        <v>4</v>
      </c>
      <c r="BT268" s="0" t="n">
        <v>3</v>
      </c>
      <c r="BU268" s="0" t="n">
        <v>1</v>
      </c>
      <c r="BV268" s="0" t="n">
        <v>0</v>
      </c>
      <c r="BW268" s="0" t="n">
        <v>3</v>
      </c>
      <c r="BX268" s="0" t="n">
        <v>3</v>
      </c>
      <c r="BY268" s="0" t="n">
        <v>1</v>
      </c>
      <c r="BZ268" s="0" t="n">
        <v>4</v>
      </c>
      <c r="CA268" s="0" t="n">
        <v>0</v>
      </c>
      <c r="CB268" s="0" t="n">
        <v>0</v>
      </c>
      <c r="CC268" s="0" t="n">
        <v>0</v>
      </c>
      <c r="CD268" s="0" t="n">
        <v>3</v>
      </c>
      <c r="CE268" s="0" t="n">
        <v>3</v>
      </c>
      <c r="CF268" s="0" t="n">
        <v>0</v>
      </c>
      <c r="CG268" s="0" t="n">
        <v>0</v>
      </c>
      <c r="CH268" s="0" t="n">
        <v>3</v>
      </c>
      <c r="CI268" s="0" t="n">
        <v>0</v>
      </c>
      <c r="CJ268" s="0" t="n">
        <v>0</v>
      </c>
      <c r="CK268" s="0" t="n">
        <v>0</v>
      </c>
      <c r="CL268" s="0" t="n">
        <v>3</v>
      </c>
      <c r="CM268" s="0" t="n">
        <v>0</v>
      </c>
      <c r="CN268" s="0" t="n">
        <v>1</v>
      </c>
      <c r="CO268" s="0" t="n">
        <v>1</v>
      </c>
      <c r="CP268" s="0" t="n">
        <v>0</v>
      </c>
      <c r="CQ268" s="0" t="n">
        <v>1</v>
      </c>
      <c r="CR268" s="0" t="n">
        <v>1</v>
      </c>
      <c r="CS268" s="0" t="n">
        <v>4</v>
      </c>
      <c r="CT268" s="0" t="n">
        <v>2</v>
      </c>
      <c r="CU268" s="0" t="n">
        <v>0</v>
      </c>
      <c r="CV268" s="0" t="n">
        <v>0</v>
      </c>
      <c r="CW268" s="0" t="n">
        <v>7</v>
      </c>
      <c r="CX268" s="0" t="n">
        <v>8</v>
      </c>
      <c r="CY268" s="0" t="n">
        <v>2</v>
      </c>
      <c r="CZ268" s="0" t="n">
        <v>8</v>
      </c>
      <c r="DA268" s="0" t="n">
        <v>6</v>
      </c>
      <c r="DB268" s="0" t="n">
        <v>0</v>
      </c>
      <c r="DC268" s="0" t="n">
        <v>0</v>
      </c>
      <c r="DD268" s="0" t="n">
        <v>0</v>
      </c>
      <c r="DE268" s="0" t="n">
        <v>0</v>
      </c>
      <c r="DF268" s="0" t="n">
        <v>6</v>
      </c>
      <c r="DG268" s="0" t="n">
        <v>6</v>
      </c>
      <c r="DH268" s="0" t="n">
        <v>7</v>
      </c>
      <c r="DI268" s="0" t="n">
        <v>0</v>
      </c>
      <c r="DJ268" s="0" t="n">
        <v>1</v>
      </c>
      <c r="DK268" s="0" t="n">
        <v>0</v>
      </c>
      <c r="DL268" s="0" t="n">
        <v>0</v>
      </c>
      <c r="DM268" s="0" t="n">
        <v>0</v>
      </c>
      <c r="DN268" s="0" t="n">
        <v>0</v>
      </c>
      <c r="DO268" s="0" t="n">
        <v>0</v>
      </c>
      <c r="DP268" s="0" t="n">
        <v>8</v>
      </c>
      <c r="DQ268" s="0" t="n">
        <v>1</v>
      </c>
      <c r="DR268" s="0" t="n">
        <v>0</v>
      </c>
      <c r="DS268" s="0" t="n">
        <v>0</v>
      </c>
      <c r="DT268" s="0" t="n">
        <v>0</v>
      </c>
      <c r="DU268" s="0" t="n">
        <v>0</v>
      </c>
      <c r="DV268" s="0" t="n">
        <v>0</v>
      </c>
      <c r="DW268" s="0" t="n">
        <v>0</v>
      </c>
      <c r="DX268" s="0" t="n">
        <v>0</v>
      </c>
      <c r="DY268" s="0" t="n">
        <v>0</v>
      </c>
      <c r="DZ268" s="0" t="n">
        <v>0</v>
      </c>
      <c r="EA268" s="0" t="n">
        <v>4</v>
      </c>
      <c r="EB268" s="0" t="n">
        <v>1</v>
      </c>
      <c r="EC268" s="0" t="n">
        <v>0</v>
      </c>
      <c r="ED268" s="0" t="n">
        <v>1</v>
      </c>
      <c r="EE268" s="0" t="n">
        <v>0</v>
      </c>
      <c r="EF268" s="0" t="n">
        <v>0</v>
      </c>
      <c r="EG268" s="0" t="n">
        <v>1</v>
      </c>
      <c r="EH268" s="0" t="n">
        <v>1</v>
      </c>
      <c r="EI268" s="0" t="n">
        <v>3</v>
      </c>
      <c r="EJ268" s="0" t="n">
        <v>0</v>
      </c>
      <c r="EK268" s="0" t="n">
        <v>0</v>
      </c>
      <c r="EL268" s="0" t="n">
        <v>2</v>
      </c>
      <c r="EM268" s="0" t="n">
        <v>0</v>
      </c>
      <c r="EN268" s="0" t="n">
        <v>0</v>
      </c>
      <c r="EO268" s="0" t="n">
        <v>4</v>
      </c>
      <c r="EP268" s="0" t="n">
        <v>0</v>
      </c>
      <c r="EQ268" s="0" t="n">
        <v>0</v>
      </c>
      <c r="ER268" s="0" t="n">
        <v>1</v>
      </c>
      <c r="ES268" s="0" t="n">
        <v>1</v>
      </c>
      <c r="ET268" s="0" t="n">
        <v>0</v>
      </c>
      <c r="EU268" s="0" t="n">
        <v>0</v>
      </c>
      <c r="EV268" s="0" t="n">
        <v>5</v>
      </c>
      <c r="EW268" s="0" t="n">
        <v>2</v>
      </c>
      <c r="EX268" s="0" t="n">
        <v>4</v>
      </c>
      <c r="EY268" s="0" t="n">
        <v>1</v>
      </c>
      <c r="EZ268" s="0" t="n">
        <v>1</v>
      </c>
      <c r="FA268" s="0" t="n">
        <v>5</v>
      </c>
      <c r="FB268" s="0" t="n">
        <v>0</v>
      </c>
      <c r="FC268" s="0" t="n">
        <v>0</v>
      </c>
      <c r="FD268" s="0" t="n">
        <v>4</v>
      </c>
      <c r="FE268" s="0" t="n">
        <v>0</v>
      </c>
      <c r="FF268" s="0" t="n">
        <v>0</v>
      </c>
      <c r="FG268" s="0" t="n">
        <v>0</v>
      </c>
      <c r="FH268" s="0" t="n">
        <v>1</v>
      </c>
      <c r="FI268" s="0" t="n">
        <v>1</v>
      </c>
      <c r="FJ268" s="0" t="n">
        <v>0</v>
      </c>
      <c r="FK268" s="0" t="n">
        <v>1</v>
      </c>
      <c r="FL268" s="0" t="n">
        <v>3</v>
      </c>
      <c r="FM268" s="0" t="n">
        <v>1</v>
      </c>
      <c r="FN268" s="0" t="n">
        <v>0</v>
      </c>
      <c r="FO268" s="0" t="n">
        <v>5</v>
      </c>
      <c r="FP268" s="0" t="n">
        <v>0</v>
      </c>
      <c r="FQ268" s="0" t="n">
        <v>4</v>
      </c>
      <c r="FR268" s="0" t="n">
        <v>6</v>
      </c>
      <c r="FS268" s="0" t="n">
        <v>0</v>
      </c>
      <c r="FT268" s="0" t="n">
        <v>2</v>
      </c>
      <c r="FU268" s="0" t="n">
        <v>0</v>
      </c>
      <c r="FV268" s="0" t="n">
        <v>2</v>
      </c>
      <c r="FW268" s="0" t="n">
        <v>4</v>
      </c>
      <c r="FX268" s="0" t="n">
        <v>1</v>
      </c>
      <c r="FY268" s="0" t="n">
        <v>0</v>
      </c>
      <c r="FZ268" s="0" t="n">
        <v>0</v>
      </c>
      <c r="GA268" s="0" t="n">
        <v>1</v>
      </c>
      <c r="GB268" s="0" t="n">
        <v>1</v>
      </c>
      <c r="GC268" s="0" t="n">
        <v>2</v>
      </c>
      <c r="GD268" s="0" t="n">
        <v>1</v>
      </c>
      <c r="GE268" s="0" t="n">
        <v>4</v>
      </c>
      <c r="GF268" s="0" t="n">
        <v>3</v>
      </c>
      <c r="GG268" s="0" t="n">
        <v>0</v>
      </c>
      <c r="GH268" s="0" t="n">
        <v>1</v>
      </c>
      <c r="GI268" s="0" t="n">
        <v>1</v>
      </c>
      <c r="GJ268" s="0" t="n">
        <v>0</v>
      </c>
      <c r="GK268" s="0" t="n">
        <v>1</v>
      </c>
      <c r="GL268" s="0" t="n">
        <v>2</v>
      </c>
      <c r="GM268" s="0" t="n">
        <v>0</v>
      </c>
      <c r="GN268" s="0" t="n">
        <v>0</v>
      </c>
      <c r="GO268" s="0" t="n">
        <v>0</v>
      </c>
      <c r="GP268" s="0" t="n">
        <v>2</v>
      </c>
      <c r="GQ268" s="0" t="n">
        <v>1</v>
      </c>
    </row>
    <row r="269" customFormat="false" ht="12" hidden="false" customHeight="false" outlineLevel="0" collapsed="false">
      <c r="A269" s="0" t="n">
        <v>0</v>
      </c>
      <c r="B269" s="0" t="n">
        <v>0</v>
      </c>
      <c r="C269" s="0" t="n">
        <v>0</v>
      </c>
      <c r="D269" s="0" t="n">
        <v>0</v>
      </c>
      <c r="E269" s="0" t="n">
        <v>0</v>
      </c>
      <c r="F269" s="0" t="n">
        <v>8</v>
      </c>
      <c r="G269" s="0" t="n">
        <v>1</v>
      </c>
      <c r="H269" s="0" t="n">
        <v>0</v>
      </c>
      <c r="I269" s="0" t="n">
        <v>0</v>
      </c>
      <c r="J269" s="0" t="n">
        <v>0</v>
      </c>
      <c r="K269" s="0" t="n">
        <v>1</v>
      </c>
      <c r="L269" s="0" t="n">
        <v>0</v>
      </c>
      <c r="M269" s="0" t="n">
        <v>0</v>
      </c>
      <c r="N269" s="0" t="n">
        <v>1</v>
      </c>
      <c r="O269" s="0" t="n">
        <v>0</v>
      </c>
      <c r="P269" s="0" t="n">
        <v>1</v>
      </c>
      <c r="Q269" s="0" t="n">
        <v>0</v>
      </c>
      <c r="R269" s="0" t="n">
        <v>1</v>
      </c>
      <c r="S269" s="0" t="n">
        <v>0</v>
      </c>
      <c r="T269" s="0" t="n">
        <v>0</v>
      </c>
      <c r="U269" s="0" t="n">
        <v>0</v>
      </c>
      <c r="V269" s="0" t="n">
        <v>0</v>
      </c>
      <c r="W269" s="0" t="n">
        <v>0</v>
      </c>
      <c r="X269" s="0" t="n">
        <v>0</v>
      </c>
      <c r="Y269" s="0" t="n">
        <v>0</v>
      </c>
      <c r="Z269" s="0" t="n">
        <v>0</v>
      </c>
      <c r="AA269" s="0" t="n">
        <v>0</v>
      </c>
      <c r="AB269" s="0" t="n">
        <v>0</v>
      </c>
      <c r="AC269" s="0" t="n">
        <v>0</v>
      </c>
      <c r="AD269" s="0" t="n">
        <v>0</v>
      </c>
      <c r="AE269" s="0" t="n">
        <v>0</v>
      </c>
      <c r="AF269" s="0" t="n">
        <v>1</v>
      </c>
      <c r="AG269" s="0" t="n">
        <v>0</v>
      </c>
      <c r="AH269" s="0" t="n">
        <v>0</v>
      </c>
      <c r="AI269" s="0" t="n">
        <v>0</v>
      </c>
      <c r="AJ269" s="0" t="n">
        <v>1</v>
      </c>
      <c r="AK269" s="0" t="n">
        <v>0</v>
      </c>
      <c r="AL269" s="0" t="n">
        <v>0</v>
      </c>
      <c r="AM269" s="0" t="n">
        <v>0</v>
      </c>
      <c r="AN269" s="0" t="n">
        <v>1</v>
      </c>
      <c r="AO269" s="0" t="n">
        <v>0</v>
      </c>
      <c r="AP269" s="0" t="n">
        <v>0</v>
      </c>
      <c r="AQ269" s="0" t="n">
        <v>0</v>
      </c>
      <c r="AR269" s="0" t="n">
        <v>0</v>
      </c>
      <c r="AS269" s="0" t="n">
        <v>0</v>
      </c>
      <c r="AT269" s="0" t="n">
        <v>0</v>
      </c>
      <c r="AU269" s="0" t="n">
        <v>2</v>
      </c>
      <c r="AV269" s="0" t="n">
        <v>0</v>
      </c>
      <c r="AW269" s="0" t="n">
        <v>1</v>
      </c>
      <c r="AX269" s="0" t="n">
        <v>0</v>
      </c>
      <c r="AY269" s="0" t="n">
        <v>0</v>
      </c>
      <c r="AZ269" s="0" t="n">
        <v>0</v>
      </c>
      <c r="BA269" s="0" t="n">
        <v>0</v>
      </c>
      <c r="BB269" s="0" t="n">
        <v>0</v>
      </c>
      <c r="BC269" s="0" t="n">
        <v>0</v>
      </c>
      <c r="BD269" s="0" t="n">
        <v>0</v>
      </c>
      <c r="BE269" s="0" t="n">
        <v>0</v>
      </c>
      <c r="BF269" s="0" t="n">
        <v>0</v>
      </c>
      <c r="BG269" s="0" t="n">
        <v>0</v>
      </c>
      <c r="BH269" s="0" t="n">
        <v>0</v>
      </c>
      <c r="BI269" s="0" t="n">
        <v>0</v>
      </c>
      <c r="BJ269" s="0" t="n">
        <v>0</v>
      </c>
      <c r="BK269" s="0" t="n">
        <v>0</v>
      </c>
      <c r="BL269" s="0" t="n">
        <v>1</v>
      </c>
      <c r="BM269" s="0" t="n">
        <v>0</v>
      </c>
      <c r="BN269" s="0" t="n">
        <v>2</v>
      </c>
      <c r="BO269" s="0" t="n">
        <v>2</v>
      </c>
      <c r="BP269" s="0" t="n">
        <v>3</v>
      </c>
      <c r="BQ269" s="0" t="n">
        <v>1</v>
      </c>
      <c r="BR269" s="0" t="n">
        <v>0</v>
      </c>
      <c r="BS269" s="0" t="n">
        <v>0</v>
      </c>
      <c r="BT269" s="0" t="n">
        <v>0</v>
      </c>
      <c r="BU269" s="0" t="n">
        <v>0</v>
      </c>
      <c r="BV269" s="0" t="n">
        <v>0</v>
      </c>
      <c r="BW269" s="0" t="n">
        <v>2</v>
      </c>
      <c r="BX269" s="0" t="n">
        <v>0</v>
      </c>
      <c r="BY269" s="0" t="n">
        <v>2</v>
      </c>
      <c r="BZ269" s="0" t="n">
        <v>1</v>
      </c>
      <c r="CA269" s="0" t="n">
        <v>0</v>
      </c>
      <c r="CB269" s="0" t="n">
        <v>1</v>
      </c>
      <c r="CC269" s="0" t="n">
        <v>2</v>
      </c>
      <c r="CD269" s="0" t="n">
        <v>1</v>
      </c>
      <c r="CE269" s="0" t="n">
        <v>1</v>
      </c>
      <c r="CF269" s="0" t="n">
        <v>0</v>
      </c>
      <c r="CG269" s="0" t="n">
        <v>1</v>
      </c>
      <c r="CH269" s="0" t="n">
        <v>2</v>
      </c>
      <c r="CI269" s="0" t="n">
        <v>0</v>
      </c>
      <c r="CJ269" s="0" t="n">
        <v>2</v>
      </c>
      <c r="CK269" s="0" t="n">
        <v>3</v>
      </c>
      <c r="CL269" s="0" t="n">
        <v>0</v>
      </c>
      <c r="CM269" s="0" t="n">
        <v>0</v>
      </c>
      <c r="CN269" s="0" t="n">
        <v>0</v>
      </c>
      <c r="CO269" s="0" t="n">
        <v>1</v>
      </c>
      <c r="CP269" s="0" t="n">
        <v>0</v>
      </c>
      <c r="CQ269" s="0" t="n">
        <v>1</v>
      </c>
      <c r="CR269" s="0" t="n">
        <v>1</v>
      </c>
      <c r="CS269" s="0" t="n">
        <v>0</v>
      </c>
      <c r="CT269" s="0" t="n">
        <v>0</v>
      </c>
      <c r="CU269" s="0" t="n">
        <v>0</v>
      </c>
      <c r="CV269" s="0" t="n">
        <v>0</v>
      </c>
      <c r="CW269" s="0" t="n">
        <v>0</v>
      </c>
      <c r="CX269" s="0" t="n">
        <v>0</v>
      </c>
      <c r="CY269" s="0" t="n">
        <v>5</v>
      </c>
      <c r="CZ269" s="0" t="n">
        <v>0</v>
      </c>
      <c r="DA269" s="0" t="n">
        <v>2</v>
      </c>
      <c r="DB269" s="0" t="n">
        <v>0</v>
      </c>
      <c r="DC269" s="0" t="n">
        <v>0</v>
      </c>
      <c r="DD269" s="0" t="n">
        <v>0</v>
      </c>
      <c r="DE269" s="0" t="n">
        <v>0</v>
      </c>
      <c r="DF269" s="0" t="n">
        <v>0</v>
      </c>
      <c r="DG269" s="0" t="n">
        <v>0</v>
      </c>
      <c r="DH269" s="0" t="n">
        <v>0</v>
      </c>
      <c r="DI269" s="0" t="n">
        <v>0</v>
      </c>
      <c r="DJ269" s="0" t="n">
        <v>0</v>
      </c>
      <c r="DK269" s="0" t="n">
        <v>0</v>
      </c>
      <c r="DL269" s="0" t="n">
        <v>0</v>
      </c>
      <c r="DM269" s="0" t="n">
        <v>0</v>
      </c>
      <c r="DN269" s="0" t="n">
        <v>0</v>
      </c>
      <c r="DO269" s="0" t="n">
        <v>0</v>
      </c>
      <c r="DP269" s="0" t="n">
        <v>0</v>
      </c>
      <c r="DQ269" s="0" t="n">
        <v>0</v>
      </c>
      <c r="DR269" s="0" t="n">
        <v>0</v>
      </c>
      <c r="DS269" s="0" t="n">
        <v>0</v>
      </c>
      <c r="DT269" s="0" t="n">
        <v>3</v>
      </c>
      <c r="DU269" s="0" t="n">
        <v>0</v>
      </c>
      <c r="DV269" s="0" t="n">
        <v>0</v>
      </c>
      <c r="DW269" s="0" t="n">
        <v>0</v>
      </c>
      <c r="DX269" s="0" t="n">
        <v>0</v>
      </c>
      <c r="DY269" s="0" t="n">
        <v>0</v>
      </c>
      <c r="DZ269" s="0" t="n">
        <v>0</v>
      </c>
      <c r="EA269" s="0" t="n">
        <v>0</v>
      </c>
      <c r="EB269" s="0" t="n">
        <v>1</v>
      </c>
      <c r="EC269" s="0" t="n">
        <v>0</v>
      </c>
      <c r="ED269" s="0" t="n">
        <v>0</v>
      </c>
      <c r="EE269" s="0" t="n">
        <v>0</v>
      </c>
      <c r="EF269" s="0" t="n">
        <v>0</v>
      </c>
      <c r="EG269" s="0" t="n">
        <v>0</v>
      </c>
      <c r="EH269" s="0" t="n">
        <v>0</v>
      </c>
      <c r="EI269" s="0" t="n">
        <v>2</v>
      </c>
      <c r="EJ269" s="0" t="n">
        <v>0</v>
      </c>
      <c r="EK269" s="0" t="n">
        <v>0</v>
      </c>
      <c r="EL269" s="0" t="n">
        <v>1</v>
      </c>
      <c r="EM269" s="0" t="n">
        <v>0</v>
      </c>
      <c r="EN269" s="0" t="n">
        <v>0</v>
      </c>
      <c r="EO269" s="0" t="n">
        <v>0</v>
      </c>
      <c r="EP269" s="0" t="n">
        <v>0</v>
      </c>
      <c r="EQ269" s="0" t="n">
        <v>0</v>
      </c>
      <c r="ER269" s="0" t="n">
        <v>0</v>
      </c>
      <c r="ES269" s="0" t="n">
        <v>0</v>
      </c>
      <c r="ET269" s="0" t="n">
        <v>0</v>
      </c>
      <c r="EU269" s="0" t="n">
        <v>0</v>
      </c>
      <c r="EV269" s="0" t="n">
        <v>1</v>
      </c>
      <c r="EW269" s="0" t="n">
        <v>0</v>
      </c>
      <c r="EX269" s="0" t="n">
        <v>2</v>
      </c>
      <c r="EY269" s="0" t="n">
        <v>0</v>
      </c>
      <c r="EZ269" s="0" t="n">
        <v>0</v>
      </c>
      <c r="FA269" s="0" t="n">
        <v>0</v>
      </c>
      <c r="FB269" s="0" t="n">
        <v>0</v>
      </c>
      <c r="FC269" s="0" t="n">
        <v>0</v>
      </c>
      <c r="FD269" s="0" t="n">
        <v>0</v>
      </c>
      <c r="FE269" s="0" t="n">
        <v>0</v>
      </c>
      <c r="FF269" s="0" t="n">
        <v>0</v>
      </c>
      <c r="FG269" s="0" t="n">
        <v>0</v>
      </c>
      <c r="FH269" s="0" t="n">
        <v>0</v>
      </c>
      <c r="FI269" s="0" t="n">
        <v>5</v>
      </c>
      <c r="FJ269" s="0" t="n">
        <v>0</v>
      </c>
      <c r="FK269" s="0" t="n">
        <v>2</v>
      </c>
      <c r="FL269" s="0" t="n">
        <v>0</v>
      </c>
      <c r="FM269" s="0" t="n">
        <v>0</v>
      </c>
      <c r="FN269" s="0" t="n">
        <v>0</v>
      </c>
      <c r="FO269" s="0" t="n">
        <v>0</v>
      </c>
      <c r="FP269" s="0" t="n">
        <v>0</v>
      </c>
      <c r="FQ269" s="0" t="n">
        <v>0</v>
      </c>
      <c r="FR269" s="0" t="n">
        <v>0</v>
      </c>
      <c r="FS269" s="0" t="n">
        <v>0</v>
      </c>
      <c r="FT269" s="0" t="n">
        <v>1</v>
      </c>
      <c r="FU269" s="0" t="n">
        <v>1</v>
      </c>
      <c r="FV269" s="0" t="n">
        <v>0</v>
      </c>
      <c r="FW269" s="0" t="n">
        <v>0</v>
      </c>
      <c r="FX269" s="0" t="n">
        <v>0</v>
      </c>
      <c r="FY269" s="0" t="n">
        <v>0</v>
      </c>
      <c r="FZ269" s="0" t="n">
        <v>0</v>
      </c>
      <c r="GA269" s="0" t="n">
        <v>3</v>
      </c>
      <c r="GB269" s="0" t="n">
        <v>0</v>
      </c>
      <c r="GC269" s="0" t="n">
        <v>2</v>
      </c>
      <c r="GD269" s="0" t="n">
        <v>2</v>
      </c>
      <c r="GE269" s="0" t="n">
        <v>0</v>
      </c>
      <c r="GF269" s="0" t="n">
        <v>0</v>
      </c>
      <c r="GG269" s="0" t="n">
        <v>0</v>
      </c>
      <c r="GH269" s="0" t="n">
        <v>1</v>
      </c>
      <c r="GI269" s="0" t="n">
        <v>0</v>
      </c>
      <c r="GJ269" s="0" t="n">
        <v>0</v>
      </c>
      <c r="GK269" s="0" t="n">
        <v>0</v>
      </c>
      <c r="GL269" s="0" t="n">
        <v>1</v>
      </c>
      <c r="GM269" s="0" t="n">
        <v>1</v>
      </c>
      <c r="GN269" s="0" t="n">
        <v>0</v>
      </c>
      <c r="GO269" s="0" t="n">
        <v>0</v>
      </c>
      <c r="GP269" s="0" t="n">
        <v>0</v>
      </c>
      <c r="GQ269" s="0" t="n">
        <v>2</v>
      </c>
    </row>
    <row r="270" customFormat="false" ht="12" hidden="false" customHeight="false" outlineLevel="0" collapsed="false">
      <c r="A270" s="0" t="n">
        <v>0</v>
      </c>
      <c r="B270" s="0" t="n">
        <v>0</v>
      </c>
      <c r="C270" s="0" t="n">
        <v>0</v>
      </c>
      <c r="D270" s="0" t="n">
        <v>1</v>
      </c>
      <c r="E270" s="0" t="n">
        <v>0</v>
      </c>
      <c r="F270" s="0" t="n">
        <v>0</v>
      </c>
      <c r="G270" s="0" t="n">
        <v>0</v>
      </c>
      <c r="H270" s="0" t="n">
        <v>0</v>
      </c>
      <c r="I270" s="0" t="n">
        <v>0</v>
      </c>
      <c r="J270" s="0" t="n">
        <v>1</v>
      </c>
      <c r="K270" s="0" t="n">
        <v>0</v>
      </c>
      <c r="L270" s="0" t="n">
        <v>0</v>
      </c>
      <c r="M270" s="0" t="n">
        <v>0</v>
      </c>
      <c r="N270" s="0" t="n">
        <v>1</v>
      </c>
      <c r="O270" s="0" t="n">
        <v>1</v>
      </c>
      <c r="P270" s="0" t="n">
        <v>3</v>
      </c>
      <c r="Q270" s="0" t="n">
        <v>0</v>
      </c>
      <c r="R270" s="0" t="n">
        <v>1</v>
      </c>
      <c r="S270" s="0" t="n">
        <v>0</v>
      </c>
      <c r="T270" s="0" t="n">
        <v>0</v>
      </c>
      <c r="U270" s="0" t="n">
        <v>0</v>
      </c>
      <c r="V270" s="0" t="n">
        <v>0</v>
      </c>
      <c r="W270" s="0" t="n">
        <v>0</v>
      </c>
      <c r="X270" s="0" t="n">
        <v>0</v>
      </c>
      <c r="Y270" s="0" t="n">
        <v>0</v>
      </c>
      <c r="Z270" s="0" t="n">
        <v>0</v>
      </c>
      <c r="AA270" s="0" t="n">
        <v>0</v>
      </c>
      <c r="AB270" s="0" t="n">
        <v>0</v>
      </c>
      <c r="AC270" s="0" t="n">
        <v>0</v>
      </c>
      <c r="AD270" s="0" t="n">
        <v>0</v>
      </c>
      <c r="AE270" s="0" t="n">
        <v>0</v>
      </c>
      <c r="AF270" s="0" t="n">
        <v>0</v>
      </c>
      <c r="AG270" s="0" t="n">
        <v>1</v>
      </c>
      <c r="AH270" s="0" t="n">
        <v>0</v>
      </c>
      <c r="AI270" s="0" t="n">
        <v>0</v>
      </c>
      <c r="AJ270" s="0" t="n">
        <v>0</v>
      </c>
      <c r="AK270" s="0" t="n">
        <v>0</v>
      </c>
      <c r="AL270" s="0" t="n">
        <v>0</v>
      </c>
      <c r="AM270" s="0" t="n">
        <v>0</v>
      </c>
      <c r="AN270" s="0" t="n">
        <v>5</v>
      </c>
      <c r="AO270" s="0" t="n">
        <v>0</v>
      </c>
      <c r="AP270" s="0" t="n">
        <v>0</v>
      </c>
      <c r="AQ270" s="0" t="n">
        <v>0</v>
      </c>
      <c r="AR270" s="0" t="n">
        <v>0</v>
      </c>
      <c r="AS270" s="0" t="n">
        <v>0</v>
      </c>
      <c r="AT270" s="0" t="n">
        <v>0</v>
      </c>
      <c r="AU270" s="0" t="n">
        <v>0</v>
      </c>
      <c r="AV270" s="0" t="n">
        <v>0</v>
      </c>
      <c r="AW270" s="0" t="n">
        <v>0</v>
      </c>
      <c r="AX270" s="0" t="n">
        <v>0</v>
      </c>
      <c r="AY270" s="0" t="n">
        <v>1</v>
      </c>
      <c r="AZ270" s="0" t="n">
        <v>0</v>
      </c>
      <c r="BA270" s="0" t="n">
        <v>0</v>
      </c>
      <c r="BB270" s="0" t="n">
        <v>0</v>
      </c>
      <c r="BC270" s="0" t="n">
        <v>0</v>
      </c>
      <c r="BD270" s="0" t="n">
        <v>0</v>
      </c>
      <c r="BE270" s="0" t="n">
        <v>0</v>
      </c>
      <c r="BF270" s="0" t="n">
        <v>0</v>
      </c>
      <c r="BG270" s="0" t="n">
        <v>0</v>
      </c>
      <c r="BH270" s="0" t="n">
        <v>1</v>
      </c>
      <c r="BI270" s="0" t="n">
        <v>1</v>
      </c>
      <c r="BJ270" s="0" t="n">
        <v>1</v>
      </c>
      <c r="BK270" s="0" t="n">
        <v>1</v>
      </c>
      <c r="BL270" s="0" t="n">
        <v>0</v>
      </c>
      <c r="BM270" s="0" t="n">
        <v>1</v>
      </c>
      <c r="BN270" s="0" t="n">
        <v>0</v>
      </c>
      <c r="BO270" s="0" t="n">
        <v>0</v>
      </c>
      <c r="BP270" s="0" t="n">
        <v>1</v>
      </c>
      <c r="BQ270" s="0" t="n">
        <v>0</v>
      </c>
      <c r="BR270" s="0" t="n">
        <v>0</v>
      </c>
      <c r="BS270" s="0" t="n">
        <v>0</v>
      </c>
      <c r="BT270" s="0" t="n">
        <v>0</v>
      </c>
      <c r="BU270" s="0" t="n">
        <v>0</v>
      </c>
      <c r="BV270" s="0" t="n">
        <v>0</v>
      </c>
      <c r="BW270" s="0" t="n">
        <v>0</v>
      </c>
      <c r="BX270" s="0" t="n">
        <v>0</v>
      </c>
      <c r="BY270" s="0" t="n">
        <v>0</v>
      </c>
      <c r="BZ270" s="0" t="n">
        <v>0</v>
      </c>
      <c r="CA270" s="0" t="n">
        <v>0</v>
      </c>
      <c r="CB270" s="0" t="n">
        <v>0</v>
      </c>
      <c r="CC270" s="0" t="n">
        <v>0</v>
      </c>
      <c r="CD270" s="0" t="n">
        <v>0</v>
      </c>
      <c r="CE270" s="0" t="n">
        <v>0</v>
      </c>
      <c r="CF270" s="0" t="n">
        <v>0</v>
      </c>
      <c r="CG270" s="0" t="n">
        <v>0</v>
      </c>
      <c r="CH270" s="0" t="n">
        <v>0</v>
      </c>
      <c r="CI270" s="0" t="n">
        <v>0</v>
      </c>
      <c r="CJ270" s="0" t="n">
        <v>0</v>
      </c>
      <c r="CK270" s="0" t="n">
        <v>1</v>
      </c>
      <c r="CL270" s="0" t="n">
        <v>0</v>
      </c>
      <c r="CM270" s="0" t="n">
        <v>0</v>
      </c>
      <c r="CN270" s="0" t="n">
        <v>0</v>
      </c>
      <c r="CO270" s="0" t="n">
        <v>0</v>
      </c>
      <c r="CP270" s="0" t="n">
        <v>1</v>
      </c>
      <c r="CQ270" s="0" t="n">
        <v>3</v>
      </c>
      <c r="CR270" s="0" t="n">
        <v>1</v>
      </c>
      <c r="CS270" s="0" t="n">
        <v>1</v>
      </c>
      <c r="CT270" s="0" t="n">
        <v>1</v>
      </c>
      <c r="CU270" s="0" t="n">
        <v>0</v>
      </c>
      <c r="CV270" s="0" t="n">
        <v>0</v>
      </c>
      <c r="CW270" s="0" t="n">
        <v>0</v>
      </c>
      <c r="CX270" s="0" t="n">
        <v>0</v>
      </c>
      <c r="CY270" s="0" t="n">
        <v>1</v>
      </c>
      <c r="CZ270" s="0" t="n">
        <v>0</v>
      </c>
      <c r="DA270" s="0" t="n">
        <v>0</v>
      </c>
      <c r="DB270" s="0" t="n">
        <v>0</v>
      </c>
      <c r="DC270" s="0" t="n">
        <v>0</v>
      </c>
      <c r="DD270" s="0" t="n">
        <v>0</v>
      </c>
      <c r="DE270" s="0" t="n">
        <v>0</v>
      </c>
      <c r="DF270" s="0" t="n">
        <v>1</v>
      </c>
      <c r="DG270" s="0" t="n">
        <v>0</v>
      </c>
      <c r="DH270" s="0" t="n">
        <v>1</v>
      </c>
      <c r="DI270" s="0" t="n">
        <v>0</v>
      </c>
      <c r="DJ270" s="0" t="n">
        <v>2</v>
      </c>
      <c r="DK270" s="0" t="n">
        <v>0</v>
      </c>
      <c r="DL270" s="0" t="n">
        <v>0</v>
      </c>
      <c r="DM270" s="0" t="n">
        <v>0</v>
      </c>
      <c r="DN270" s="0" t="n">
        <v>0</v>
      </c>
      <c r="DO270" s="0" t="n">
        <v>0</v>
      </c>
      <c r="DP270" s="0" t="n">
        <v>0</v>
      </c>
      <c r="DQ270" s="0" t="n">
        <v>0</v>
      </c>
      <c r="DR270" s="0" t="n">
        <v>0</v>
      </c>
      <c r="DS270" s="0" t="n">
        <v>0</v>
      </c>
      <c r="DT270" s="0" t="n">
        <v>0</v>
      </c>
      <c r="DU270" s="0" t="n">
        <v>0</v>
      </c>
      <c r="DV270" s="0" t="n">
        <v>0</v>
      </c>
      <c r="DW270" s="0" t="n">
        <v>0</v>
      </c>
      <c r="DX270" s="0" t="n">
        <v>0</v>
      </c>
      <c r="DY270" s="0" t="n">
        <v>0</v>
      </c>
      <c r="DZ270" s="0" t="n">
        <v>0</v>
      </c>
      <c r="EA270" s="0" t="n">
        <v>0</v>
      </c>
      <c r="EB270" s="0" t="n">
        <v>0</v>
      </c>
      <c r="EC270" s="0" t="n">
        <v>0</v>
      </c>
      <c r="ED270" s="0" t="n">
        <v>0</v>
      </c>
      <c r="EE270" s="0" t="n">
        <v>0</v>
      </c>
      <c r="EF270" s="0" t="n">
        <v>0</v>
      </c>
      <c r="EG270" s="0" t="n">
        <v>0</v>
      </c>
      <c r="EH270" s="0" t="n">
        <v>0</v>
      </c>
      <c r="EI270" s="0" t="n">
        <v>0</v>
      </c>
      <c r="EJ270" s="0" t="n">
        <v>0</v>
      </c>
      <c r="EK270" s="0" t="n">
        <v>0</v>
      </c>
      <c r="EL270" s="0" t="n">
        <v>0</v>
      </c>
      <c r="EM270" s="0" t="n">
        <v>0</v>
      </c>
      <c r="EN270" s="0" t="n">
        <v>0</v>
      </c>
      <c r="EO270" s="0" t="n">
        <v>2</v>
      </c>
      <c r="EP270" s="0" t="n">
        <v>3</v>
      </c>
      <c r="EQ270" s="0" t="n">
        <v>0</v>
      </c>
      <c r="ER270" s="0" t="n">
        <v>0</v>
      </c>
      <c r="ES270" s="0" t="n">
        <v>0</v>
      </c>
      <c r="ET270" s="0" t="n">
        <v>0</v>
      </c>
      <c r="EU270" s="0" t="n">
        <v>0</v>
      </c>
      <c r="EV270" s="0" t="n">
        <v>3</v>
      </c>
      <c r="EW270" s="0" t="n">
        <v>0</v>
      </c>
      <c r="EX270" s="0" t="n">
        <v>2</v>
      </c>
      <c r="EY270" s="0" t="n">
        <v>0</v>
      </c>
      <c r="EZ270" s="0" t="n">
        <v>0</v>
      </c>
      <c r="FA270" s="0" t="n">
        <v>0</v>
      </c>
      <c r="FB270" s="0" t="n">
        <v>0</v>
      </c>
      <c r="FC270" s="0" t="n">
        <v>0</v>
      </c>
      <c r="FD270" s="0" t="n">
        <v>0</v>
      </c>
      <c r="FE270" s="0" t="n">
        <v>0</v>
      </c>
      <c r="FF270" s="0" t="n">
        <v>0</v>
      </c>
      <c r="FG270" s="0" t="n">
        <v>0</v>
      </c>
      <c r="FH270" s="0" t="n">
        <v>0</v>
      </c>
      <c r="FI270" s="0" t="n">
        <v>0</v>
      </c>
      <c r="FJ270" s="0" t="n">
        <v>7</v>
      </c>
      <c r="FK270" s="0" t="n">
        <v>0</v>
      </c>
      <c r="FL270" s="0" t="n">
        <v>0</v>
      </c>
      <c r="FM270" s="0" t="n">
        <v>0</v>
      </c>
      <c r="FN270" s="0" t="n">
        <v>0</v>
      </c>
      <c r="FO270" s="0" t="n">
        <v>0</v>
      </c>
      <c r="FP270" s="0" t="n">
        <v>0</v>
      </c>
      <c r="FQ270" s="0" t="n">
        <v>0</v>
      </c>
      <c r="FR270" s="0" t="n">
        <v>0</v>
      </c>
      <c r="FS270" s="0" t="n">
        <v>0</v>
      </c>
      <c r="FT270" s="0" t="n">
        <v>0</v>
      </c>
      <c r="FU270" s="0" t="n">
        <v>0</v>
      </c>
      <c r="FV270" s="0" t="n">
        <v>0</v>
      </c>
      <c r="FW270" s="0" t="n">
        <v>0</v>
      </c>
      <c r="FX270" s="0" t="n">
        <v>0</v>
      </c>
      <c r="FY270" s="0" t="n">
        <v>0</v>
      </c>
      <c r="FZ270" s="0" t="n">
        <v>0</v>
      </c>
      <c r="GA270" s="0" t="n">
        <v>0</v>
      </c>
      <c r="GB270" s="0" t="n">
        <v>0</v>
      </c>
      <c r="GC270" s="0" t="n">
        <v>0</v>
      </c>
      <c r="GD270" s="0" t="n">
        <v>0</v>
      </c>
      <c r="GE270" s="0" t="n">
        <v>0</v>
      </c>
      <c r="GF270" s="0" t="n">
        <v>1</v>
      </c>
      <c r="GG270" s="0" t="n">
        <v>0</v>
      </c>
      <c r="GH270" s="0" t="n">
        <v>0</v>
      </c>
      <c r="GI270" s="0" t="n">
        <v>0</v>
      </c>
      <c r="GJ270" s="0" t="n">
        <v>0</v>
      </c>
      <c r="GK270" s="0" t="n">
        <v>0</v>
      </c>
      <c r="GL270" s="0" t="n">
        <v>0</v>
      </c>
      <c r="GM270" s="0" t="n">
        <v>0</v>
      </c>
      <c r="GN270" s="0" t="n">
        <v>0</v>
      </c>
      <c r="GO270" s="0" t="n">
        <v>0</v>
      </c>
      <c r="GP270" s="0" t="n">
        <v>0</v>
      </c>
      <c r="GQ270" s="0" t="n">
        <v>0</v>
      </c>
    </row>
    <row r="271" customFormat="false" ht="12" hidden="false" customHeight="false" outlineLevel="0" collapsed="false">
      <c r="A271" s="0" t="n">
        <v>0</v>
      </c>
      <c r="B271" s="0" t="n">
        <v>0</v>
      </c>
      <c r="C271" s="0" t="n">
        <v>0</v>
      </c>
      <c r="D271" s="0" t="n">
        <v>2</v>
      </c>
      <c r="E271" s="0" t="n">
        <v>7</v>
      </c>
      <c r="F271" s="0" t="n">
        <v>1</v>
      </c>
      <c r="G271" s="0" t="n">
        <v>0</v>
      </c>
      <c r="H271" s="0" t="n">
        <v>0</v>
      </c>
      <c r="I271" s="0" t="n">
        <v>0</v>
      </c>
      <c r="J271" s="0" t="n">
        <v>0</v>
      </c>
      <c r="K271" s="0" t="n">
        <v>1</v>
      </c>
      <c r="L271" s="0" t="n">
        <v>0</v>
      </c>
      <c r="M271" s="0" t="n">
        <v>0</v>
      </c>
      <c r="N271" s="0" t="n">
        <v>2</v>
      </c>
      <c r="O271" s="0" t="n">
        <v>0</v>
      </c>
      <c r="P271" s="0" t="n">
        <v>0</v>
      </c>
      <c r="Q271" s="0" t="n">
        <v>0</v>
      </c>
      <c r="R271" s="0" t="n">
        <v>0</v>
      </c>
      <c r="S271" s="0" t="n">
        <v>0</v>
      </c>
      <c r="T271" s="0" t="n">
        <v>0</v>
      </c>
      <c r="U271" s="0" t="n">
        <v>0</v>
      </c>
      <c r="V271" s="0" t="n">
        <v>0</v>
      </c>
      <c r="W271" s="0" t="n">
        <v>0</v>
      </c>
      <c r="X271" s="0" t="n">
        <v>0</v>
      </c>
      <c r="Y271" s="0" t="n">
        <v>0</v>
      </c>
      <c r="Z271" s="0" t="n">
        <v>0</v>
      </c>
      <c r="AA271" s="0" t="n">
        <v>1</v>
      </c>
      <c r="AB271" s="0" t="n">
        <v>0</v>
      </c>
      <c r="AC271" s="0" t="n">
        <v>1</v>
      </c>
      <c r="AD271" s="0" t="n">
        <v>2</v>
      </c>
      <c r="AE271" s="0" t="n">
        <v>0</v>
      </c>
      <c r="AF271" s="0" t="n">
        <v>0</v>
      </c>
      <c r="AG271" s="0" t="n">
        <v>0</v>
      </c>
      <c r="AH271" s="0" t="n">
        <v>2</v>
      </c>
      <c r="AI271" s="0" t="n">
        <v>0</v>
      </c>
      <c r="AJ271" s="0" t="n">
        <v>1</v>
      </c>
      <c r="AK271" s="0" t="n">
        <v>0</v>
      </c>
      <c r="AL271" s="0" t="n">
        <v>0</v>
      </c>
      <c r="AM271" s="0" t="n">
        <v>8</v>
      </c>
      <c r="AN271" s="0" t="n">
        <v>2</v>
      </c>
      <c r="AO271" s="0" t="n">
        <v>0</v>
      </c>
      <c r="AP271" s="0" t="n">
        <v>0</v>
      </c>
      <c r="AQ271" s="0" t="n">
        <v>0</v>
      </c>
      <c r="AR271" s="0" t="n">
        <v>0</v>
      </c>
      <c r="AS271" s="0" t="n">
        <v>0</v>
      </c>
      <c r="AT271" s="0" t="n">
        <v>3</v>
      </c>
      <c r="AU271" s="0" t="n">
        <v>0</v>
      </c>
      <c r="AV271" s="0" t="n">
        <v>0</v>
      </c>
      <c r="AW271" s="0" t="n">
        <v>0</v>
      </c>
      <c r="AX271" s="0" t="n">
        <v>0</v>
      </c>
      <c r="AY271" s="0" t="n">
        <v>0</v>
      </c>
      <c r="AZ271" s="0" t="n">
        <v>1</v>
      </c>
      <c r="BA271" s="0" t="n">
        <v>0</v>
      </c>
      <c r="BB271" s="0" t="n">
        <v>0</v>
      </c>
      <c r="BC271" s="0" t="n">
        <v>0</v>
      </c>
      <c r="BD271" s="0" t="n">
        <v>0</v>
      </c>
      <c r="BE271" s="0" t="n">
        <v>0</v>
      </c>
      <c r="BF271" s="0" t="n">
        <v>0</v>
      </c>
      <c r="BG271" s="0" t="n">
        <v>0</v>
      </c>
      <c r="BH271" s="0" t="n">
        <v>3</v>
      </c>
      <c r="BI271" s="0" t="n">
        <v>1</v>
      </c>
      <c r="BJ271" s="0" t="n">
        <v>0</v>
      </c>
      <c r="BK271" s="0" t="n">
        <v>0</v>
      </c>
      <c r="BL271" s="0" t="n">
        <v>4</v>
      </c>
      <c r="BM271" s="0" t="n">
        <v>0</v>
      </c>
      <c r="BN271" s="0" t="n">
        <v>0</v>
      </c>
      <c r="BO271" s="0" t="n">
        <v>1</v>
      </c>
      <c r="BP271" s="0" t="n">
        <v>1</v>
      </c>
      <c r="BQ271" s="0" t="n">
        <v>0</v>
      </c>
      <c r="BR271" s="0" t="n">
        <v>1</v>
      </c>
      <c r="BS271" s="0" t="n">
        <v>0</v>
      </c>
      <c r="BT271" s="0" t="n">
        <v>0</v>
      </c>
      <c r="BU271" s="0" t="n">
        <v>2</v>
      </c>
      <c r="BV271" s="0" t="n">
        <v>0</v>
      </c>
      <c r="BW271" s="0" t="n">
        <v>0</v>
      </c>
      <c r="BX271" s="0" t="n">
        <v>0</v>
      </c>
      <c r="BY271" s="0" t="n">
        <v>0</v>
      </c>
      <c r="BZ271" s="0" t="n">
        <v>1</v>
      </c>
      <c r="CA271" s="0" t="n">
        <v>0</v>
      </c>
      <c r="CB271" s="0" t="n">
        <v>0</v>
      </c>
      <c r="CC271" s="0" t="n">
        <v>1</v>
      </c>
      <c r="CD271" s="0" t="n">
        <v>0</v>
      </c>
      <c r="CE271" s="0" t="n">
        <v>1</v>
      </c>
      <c r="CF271" s="0" t="n">
        <v>2</v>
      </c>
      <c r="CG271" s="0" t="n">
        <v>0</v>
      </c>
      <c r="CH271" s="0" t="n">
        <v>1</v>
      </c>
      <c r="CI271" s="0" t="n">
        <v>1</v>
      </c>
      <c r="CJ271" s="0" t="n">
        <v>8</v>
      </c>
      <c r="CK271" s="0" t="n">
        <v>3</v>
      </c>
      <c r="CL271" s="0" t="n">
        <v>0</v>
      </c>
      <c r="CM271" s="0" t="n">
        <v>0</v>
      </c>
      <c r="CN271" s="0" t="n">
        <v>5</v>
      </c>
      <c r="CO271" s="0" t="n">
        <v>0</v>
      </c>
      <c r="CP271" s="0" t="n">
        <v>0</v>
      </c>
      <c r="CQ271" s="0" t="n">
        <v>1</v>
      </c>
      <c r="CR271" s="0" t="n">
        <v>3</v>
      </c>
      <c r="CS271" s="0" t="n">
        <v>2</v>
      </c>
      <c r="CT271" s="0" t="n">
        <v>1</v>
      </c>
      <c r="CU271" s="0" t="n">
        <v>0</v>
      </c>
      <c r="CV271" s="0" t="n">
        <v>0</v>
      </c>
      <c r="CW271" s="0" t="n">
        <v>0</v>
      </c>
      <c r="CX271" s="0" t="n">
        <v>0</v>
      </c>
      <c r="CY271" s="0" t="n">
        <v>2</v>
      </c>
      <c r="CZ271" s="0" t="n">
        <v>0</v>
      </c>
      <c r="DA271" s="0" t="n">
        <v>0</v>
      </c>
      <c r="DB271" s="0" t="n">
        <v>0</v>
      </c>
      <c r="DC271" s="0" t="n">
        <v>0</v>
      </c>
      <c r="DD271" s="0" t="n">
        <v>0</v>
      </c>
      <c r="DE271" s="0" t="n">
        <v>0</v>
      </c>
      <c r="DF271" s="0" t="n">
        <v>1</v>
      </c>
      <c r="DG271" s="0" t="n">
        <v>0</v>
      </c>
      <c r="DH271" s="0" t="n">
        <v>0</v>
      </c>
      <c r="DI271" s="0" t="n">
        <v>0</v>
      </c>
      <c r="DJ271" s="0" t="n">
        <v>0</v>
      </c>
      <c r="DK271" s="0" t="n">
        <v>0</v>
      </c>
      <c r="DL271" s="0" t="n">
        <v>0</v>
      </c>
      <c r="DM271" s="0" t="n">
        <v>0</v>
      </c>
      <c r="DN271" s="0" t="n">
        <v>0</v>
      </c>
      <c r="DO271" s="0" t="n">
        <v>3</v>
      </c>
      <c r="DP271" s="0" t="n">
        <v>1</v>
      </c>
      <c r="DQ271" s="0" t="n">
        <v>0</v>
      </c>
      <c r="DR271" s="0" t="n">
        <v>0</v>
      </c>
      <c r="DS271" s="0" t="n">
        <v>0</v>
      </c>
      <c r="DT271" s="0" t="n">
        <v>1</v>
      </c>
      <c r="DU271" s="0" t="n">
        <v>0</v>
      </c>
      <c r="DV271" s="0" t="n">
        <v>0</v>
      </c>
      <c r="DW271" s="0" t="n">
        <v>0</v>
      </c>
      <c r="DX271" s="0" t="n">
        <v>0</v>
      </c>
      <c r="DY271" s="0" t="n">
        <v>0</v>
      </c>
      <c r="DZ271" s="0" t="n">
        <v>0</v>
      </c>
      <c r="EA271" s="0" t="n">
        <v>0</v>
      </c>
      <c r="EB271" s="0" t="n">
        <v>0</v>
      </c>
      <c r="EC271" s="0" t="n">
        <v>0</v>
      </c>
      <c r="ED271" s="0" t="n">
        <v>0</v>
      </c>
      <c r="EE271" s="0" t="n">
        <v>0</v>
      </c>
      <c r="EF271" s="0" t="n">
        <v>0</v>
      </c>
      <c r="EG271" s="0" t="n">
        <v>0</v>
      </c>
      <c r="EH271" s="0" t="n">
        <v>0</v>
      </c>
      <c r="EI271" s="0" t="n">
        <v>0</v>
      </c>
      <c r="EJ271" s="0" t="n">
        <v>1</v>
      </c>
      <c r="EK271" s="0" t="n">
        <v>0</v>
      </c>
      <c r="EL271" s="0" t="n">
        <v>4</v>
      </c>
      <c r="EM271" s="0" t="n">
        <v>0</v>
      </c>
      <c r="EN271" s="0" t="n">
        <v>0</v>
      </c>
      <c r="EO271" s="0" t="n">
        <v>0</v>
      </c>
      <c r="EP271" s="0" t="n">
        <v>0</v>
      </c>
      <c r="EQ271" s="0" t="n">
        <v>0</v>
      </c>
      <c r="ER271" s="0" t="n">
        <v>0</v>
      </c>
      <c r="ES271" s="0" t="n">
        <v>2</v>
      </c>
      <c r="ET271" s="0" t="n">
        <v>0</v>
      </c>
      <c r="EU271" s="0" t="n">
        <v>0</v>
      </c>
      <c r="EV271" s="0" t="n">
        <v>0</v>
      </c>
      <c r="EW271" s="0" t="n">
        <v>0</v>
      </c>
      <c r="EX271" s="0" t="n">
        <v>0</v>
      </c>
      <c r="EY271" s="0" t="n">
        <v>0</v>
      </c>
      <c r="EZ271" s="0" t="n">
        <v>1</v>
      </c>
      <c r="FA271" s="0" t="n">
        <v>0</v>
      </c>
      <c r="FB271" s="0" t="n">
        <v>0</v>
      </c>
      <c r="FC271" s="0" t="n">
        <v>0</v>
      </c>
      <c r="FD271" s="0" t="n">
        <v>0</v>
      </c>
      <c r="FE271" s="0" t="n">
        <v>0</v>
      </c>
      <c r="FF271" s="0" t="n">
        <v>0</v>
      </c>
      <c r="FG271" s="0" t="n">
        <v>0</v>
      </c>
      <c r="FH271" s="0" t="n">
        <v>0</v>
      </c>
      <c r="FI271" s="0" t="n">
        <v>0</v>
      </c>
      <c r="FJ271" s="0" t="n">
        <v>0</v>
      </c>
      <c r="FK271" s="0" t="n">
        <v>2</v>
      </c>
      <c r="FL271" s="0" t="n">
        <v>0</v>
      </c>
      <c r="FM271" s="0" t="n">
        <v>2</v>
      </c>
      <c r="FN271" s="0" t="n">
        <v>2</v>
      </c>
      <c r="FO271" s="0" t="n">
        <v>1</v>
      </c>
      <c r="FP271" s="0" t="n">
        <v>0</v>
      </c>
      <c r="FQ271" s="0" t="n">
        <v>0</v>
      </c>
      <c r="FR271" s="0" t="n">
        <v>0</v>
      </c>
      <c r="FS271" s="0" t="n">
        <v>1</v>
      </c>
      <c r="FT271" s="0" t="n">
        <v>2</v>
      </c>
      <c r="FU271" s="0" t="n">
        <v>0</v>
      </c>
      <c r="FV271" s="0" t="n">
        <v>0</v>
      </c>
      <c r="FW271" s="0" t="n">
        <v>4</v>
      </c>
      <c r="FX271" s="0" t="n">
        <v>0</v>
      </c>
      <c r="FY271" s="0" t="n">
        <v>0</v>
      </c>
      <c r="FZ271" s="0" t="n">
        <v>0</v>
      </c>
      <c r="GA271" s="0" t="n">
        <v>2</v>
      </c>
      <c r="GB271" s="0" t="n">
        <v>0</v>
      </c>
      <c r="GC271" s="0" t="n">
        <v>1</v>
      </c>
      <c r="GD271" s="0" t="n">
        <v>1</v>
      </c>
      <c r="GE271" s="0" t="n">
        <v>0</v>
      </c>
      <c r="GF271" s="0" t="n">
        <v>0</v>
      </c>
      <c r="GG271" s="0" t="n">
        <v>0</v>
      </c>
      <c r="GH271" s="0" t="n">
        <v>0</v>
      </c>
      <c r="GI271" s="0" t="n">
        <v>2</v>
      </c>
      <c r="GJ271" s="0" t="n">
        <v>0</v>
      </c>
      <c r="GK271" s="0" t="n">
        <v>0</v>
      </c>
      <c r="GL271" s="0" t="n">
        <v>6</v>
      </c>
      <c r="GM271" s="0" t="n">
        <v>0</v>
      </c>
      <c r="GN271" s="0" t="n">
        <v>3</v>
      </c>
      <c r="GO271" s="0" t="n">
        <v>2</v>
      </c>
      <c r="GP271" s="0" t="n">
        <v>0</v>
      </c>
      <c r="GQ271" s="0" t="n">
        <v>0</v>
      </c>
    </row>
    <row r="272" customFormat="false" ht="12" hidden="false" customHeight="false" outlineLevel="0" collapsed="false">
      <c r="A272" s="0" t="n">
        <v>0</v>
      </c>
      <c r="B272" s="0" t="n">
        <v>0</v>
      </c>
      <c r="C272" s="0" t="n">
        <v>0</v>
      </c>
      <c r="D272" s="0" t="n">
        <v>0</v>
      </c>
      <c r="E272" s="0" t="n">
        <v>0</v>
      </c>
      <c r="F272" s="0" t="n">
        <v>0</v>
      </c>
      <c r="G272" s="0" t="n">
        <v>1</v>
      </c>
      <c r="H272" s="0" t="n">
        <v>0</v>
      </c>
      <c r="I272" s="0" t="n">
        <v>0</v>
      </c>
      <c r="J272" s="0" t="n">
        <v>0</v>
      </c>
      <c r="K272" s="0" t="n">
        <v>0</v>
      </c>
      <c r="L272" s="0" t="n">
        <v>0</v>
      </c>
      <c r="M272" s="0" t="n">
        <v>0</v>
      </c>
      <c r="N272" s="0" t="n">
        <v>0</v>
      </c>
      <c r="O272" s="0" t="n">
        <v>0</v>
      </c>
      <c r="P272" s="0" t="n">
        <v>0</v>
      </c>
      <c r="Q272" s="0" t="n">
        <v>0</v>
      </c>
      <c r="R272" s="0" t="n">
        <v>0</v>
      </c>
      <c r="S272" s="0" t="n">
        <v>2</v>
      </c>
      <c r="T272" s="0" t="n">
        <v>0</v>
      </c>
      <c r="U272" s="0" t="n">
        <v>0</v>
      </c>
      <c r="V272" s="0" t="n">
        <v>0</v>
      </c>
      <c r="W272" s="0" t="n">
        <v>0</v>
      </c>
      <c r="X272" s="0" t="n">
        <v>0</v>
      </c>
      <c r="Y272" s="0" t="n">
        <v>0</v>
      </c>
      <c r="Z272" s="0" t="n">
        <v>0</v>
      </c>
      <c r="AA272" s="0" t="n">
        <v>0</v>
      </c>
      <c r="AB272" s="0" t="n">
        <v>0</v>
      </c>
      <c r="AC272" s="0" t="n">
        <v>0</v>
      </c>
      <c r="AD272" s="0" t="n">
        <v>0</v>
      </c>
      <c r="AE272" s="0" t="n">
        <v>0</v>
      </c>
      <c r="AF272" s="0" t="n">
        <v>1</v>
      </c>
      <c r="AG272" s="0" t="n">
        <v>0</v>
      </c>
      <c r="AH272" s="0" t="n">
        <v>0</v>
      </c>
      <c r="AI272" s="0" t="n">
        <v>0</v>
      </c>
      <c r="AJ272" s="0" t="n">
        <v>0</v>
      </c>
      <c r="AK272" s="0" t="n">
        <v>0</v>
      </c>
      <c r="AL272" s="0" t="n">
        <v>0</v>
      </c>
      <c r="AM272" s="0" t="n">
        <v>2</v>
      </c>
      <c r="AN272" s="0" t="n">
        <v>1</v>
      </c>
      <c r="AO272" s="0" t="n">
        <v>0</v>
      </c>
      <c r="AP272" s="0" t="n">
        <v>0</v>
      </c>
      <c r="AQ272" s="0" t="n">
        <v>0</v>
      </c>
      <c r="AR272" s="0" t="n">
        <v>0</v>
      </c>
      <c r="AS272" s="0" t="n">
        <v>0</v>
      </c>
      <c r="AT272" s="0" t="n">
        <v>1</v>
      </c>
      <c r="AU272" s="0" t="n">
        <v>0</v>
      </c>
      <c r="AV272" s="0" t="n">
        <v>0</v>
      </c>
      <c r="AW272" s="0" t="n">
        <v>0</v>
      </c>
      <c r="AX272" s="0" t="n">
        <v>0</v>
      </c>
      <c r="AY272" s="0" t="n">
        <v>0</v>
      </c>
      <c r="AZ272" s="0" t="n">
        <v>0</v>
      </c>
      <c r="BA272" s="0" t="n">
        <v>0</v>
      </c>
      <c r="BB272" s="0" t="n">
        <v>0</v>
      </c>
      <c r="BC272" s="0" t="n">
        <v>0</v>
      </c>
      <c r="BD272" s="0" t="n">
        <v>0</v>
      </c>
      <c r="BE272" s="0" t="n">
        <v>0</v>
      </c>
      <c r="BF272" s="0" t="n">
        <v>0</v>
      </c>
      <c r="BG272" s="0" t="n">
        <v>0</v>
      </c>
      <c r="BH272" s="0" t="n">
        <v>0</v>
      </c>
      <c r="BI272" s="0" t="n">
        <v>1</v>
      </c>
      <c r="BJ272" s="0" t="n">
        <v>2</v>
      </c>
      <c r="BK272" s="0" t="n">
        <v>2</v>
      </c>
      <c r="BL272" s="0" t="n">
        <v>0</v>
      </c>
      <c r="BM272" s="0" t="n">
        <v>0</v>
      </c>
      <c r="BN272" s="0" t="n">
        <v>0</v>
      </c>
      <c r="BO272" s="0" t="n">
        <v>0</v>
      </c>
      <c r="BP272" s="0" t="n">
        <v>0</v>
      </c>
      <c r="BQ272" s="0" t="n">
        <v>0</v>
      </c>
      <c r="BR272" s="0" t="n">
        <v>0</v>
      </c>
      <c r="BS272" s="0" t="n">
        <v>0</v>
      </c>
      <c r="BT272" s="0" t="n">
        <v>0</v>
      </c>
      <c r="BU272" s="0" t="n">
        <v>0</v>
      </c>
      <c r="BV272" s="0" t="n">
        <v>0</v>
      </c>
      <c r="BW272" s="0" t="n">
        <v>0</v>
      </c>
      <c r="BX272" s="0" t="n">
        <v>0</v>
      </c>
      <c r="BY272" s="0" t="n">
        <v>1</v>
      </c>
      <c r="BZ272" s="0" t="n">
        <v>1</v>
      </c>
      <c r="CA272" s="0" t="n">
        <v>0</v>
      </c>
      <c r="CB272" s="0" t="n">
        <v>0</v>
      </c>
      <c r="CC272" s="0" t="n">
        <v>0</v>
      </c>
      <c r="CD272" s="0" t="n">
        <v>1</v>
      </c>
      <c r="CE272" s="0" t="n">
        <v>1</v>
      </c>
      <c r="CF272" s="0" t="n">
        <v>0</v>
      </c>
      <c r="CG272" s="0" t="n">
        <v>0</v>
      </c>
      <c r="CH272" s="0" t="n">
        <v>2</v>
      </c>
      <c r="CI272" s="0" t="n">
        <v>0</v>
      </c>
      <c r="CJ272" s="0" t="n">
        <v>0</v>
      </c>
      <c r="CK272" s="0" t="n">
        <v>0</v>
      </c>
      <c r="CL272" s="0" t="n">
        <v>0</v>
      </c>
      <c r="CM272" s="0" t="n">
        <v>0</v>
      </c>
      <c r="CN272" s="0" t="n">
        <v>0</v>
      </c>
      <c r="CO272" s="0" t="n">
        <v>1</v>
      </c>
      <c r="CP272" s="0" t="n">
        <v>0</v>
      </c>
      <c r="CQ272" s="0" t="n">
        <v>0</v>
      </c>
      <c r="CR272" s="0" t="n">
        <v>0</v>
      </c>
      <c r="CS272" s="0" t="n">
        <v>0</v>
      </c>
      <c r="CT272" s="0" t="n">
        <v>0</v>
      </c>
      <c r="CU272" s="0" t="n">
        <v>0</v>
      </c>
      <c r="CV272" s="0" t="n">
        <v>0</v>
      </c>
      <c r="CW272" s="0" t="n">
        <v>0</v>
      </c>
      <c r="CX272" s="0" t="n">
        <v>0</v>
      </c>
      <c r="CY272" s="0" t="n">
        <v>1</v>
      </c>
      <c r="CZ272" s="0" t="n">
        <v>0</v>
      </c>
      <c r="DA272" s="0" t="n">
        <v>1</v>
      </c>
      <c r="DB272" s="0" t="n">
        <v>0</v>
      </c>
      <c r="DC272" s="0" t="n">
        <v>0</v>
      </c>
      <c r="DD272" s="0" t="n">
        <v>0</v>
      </c>
      <c r="DE272" s="0" t="n">
        <v>0</v>
      </c>
      <c r="DF272" s="0" t="n">
        <v>0</v>
      </c>
      <c r="DG272" s="0" t="n">
        <v>0</v>
      </c>
      <c r="DH272" s="0" t="n">
        <v>0</v>
      </c>
      <c r="DI272" s="0" t="n">
        <v>0</v>
      </c>
      <c r="DJ272" s="0" t="n">
        <v>0</v>
      </c>
      <c r="DK272" s="0" t="n">
        <v>0</v>
      </c>
      <c r="DL272" s="0" t="n">
        <v>0</v>
      </c>
      <c r="DM272" s="0" t="n">
        <v>0</v>
      </c>
      <c r="DN272" s="0" t="n">
        <v>0</v>
      </c>
      <c r="DO272" s="0" t="n">
        <v>0</v>
      </c>
      <c r="DP272" s="0" t="n">
        <v>0</v>
      </c>
      <c r="DQ272" s="0" t="n">
        <v>0</v>
      </c>
      <c r="DR272" s="0" t="n">
        <v>0</v>
      </c>
      <c r="DS272" s="0" t="n">
        <v>0</v>
      </c>
      <c r="DT272" s="0" t="n">
        <v>0</v>
      </c>
      <c r="DU272" s="0" t="n">
        <v>0</v>
      </c>
      <c r="DV272" s="0" t="n">
        <v>0</v>
      </c>
      <c r="DW272" s="0" t="n">
        <v>0</v>
      </c>
      <c r="DX272" s="0" t="n">
        <v>0</v>
      </c>
      <c r="DY272" s="0" t="n">
        <v>0</v>
      </c>
      <c r="DZ272" s="0" t="n">
        <v>0</v>
      </c>
      <c r="EA272" s="0" t="n">
        <v>1</v>
      </c>
      <c r="EB272" s="0" t="n">
        <v>0</v>
      </c>
      <c r="EC272" s="0" t="n">
        <v>0</v>
      </c>
      <c r="ED272" s="0" t="n">
        <v>2</v>
      </c>
      <c r="EE272" s="0" t="n">
        <v>3</v>
      </c>
      <c r="EF272" s="0" t="n">
        <v>0</v>
      </c>
      <c r="EG272" s="0" t="n">
        <v>1</v>
      </c>
      <c r="EH272" s="0" t="n">
        <v>1</v>
      </c>
      <c r="EI272" s="0" t="n">
        <v>2</v>
      </c>
      <c r="EJ272" s="0" t="n">
        <v>0</v>
      </c>
      <c r="EK272" s="0" t="n">
        <v>0</v>
      </c>
      <c r="EL272" s="0" t="n">
        <v>0</v>
      </c>
      <c r="EM272" s="0" t="n">
        <v>0</v>
      </c>
      <c r="EN272" s="0" t="n">
        <v>0</v>
      </c>
      <c r="EO272" s="0" t="n">
        <v>0</v>
      </c>
      <c r="EP272" s="0" t="n">
        <v>0</v>
      </c>
      <c r="EQ272" s="0" t="n">
        <v>0</v>
      </c>
      <c r="ER272" s="0" t="n">
        <v>0</v>
      </c>
      <c r="ES272" s="0" t="n">
        <v>0</v>
      </c>
      <c r="ET272" s="0" t="n">
        <v>0</v>
      </c>
      <c r="EU272" s="0" t="n">
        <v>0</v>
      </c>
      <c r="EV272" s="0" t="n">
        <v>1</v>
      </c>
      <c r="EW272" s="0" t="n">
        <v>0</v>
      </c>
      <c r="EX272" s="0" t="n">
        <v>0</v>
      </c>
      <c r="EY272" s="0" t="n">
        <v>0</v>
      </c>
      <c r="EZ272" s="0" t="n">
        <v>0</v>
      </c>
      <c r="FA272" s="0" t="n">
        <v>0</v>
      </c>
      <c r="FB272" s="0" t="n">
        <v>0</v>
      </c>
      <c r="FC272" s="0" t="n">
        <v>0</v>
      </c>
      <c r="FD272" s="0" t="n">
        <v>0</v>
      </c>
      <c r="FE272" s="0" t="n">
        <v>0</v>
      </c>
      <c r="FF272" s="0" t="n">
        <v>0</v>
      </c>
      <c r="FG272" s="0" t="n">
        <v>0</v>
      </c>
      <c r="FH272" s="0" t="n">
        <v>0</v>
      </c>
      <c r="FI272" s="0" t="n">
        <v>0</v>
      </c>
      <c r="FJ272" s="0" t="n">
        <v>0</v>
      </c>
      <c r="FK272" s="0" t="n">
        <v>0</v>
      </c>
      <c r="FL272" s="0" t="n">
        <v>0</v>
      </c>
      <c r="FM272" s="0" t="n">
        <v>0</v>
      </c>
      <c r="FN272" s="0" t="n">
        <v>0</v>
      </c>
      <c r="FO272" s="0" t="n">
        <v>0</v>
      </c>
      <c r="FP272" s="0" t="n">
        <v>0</v>
      </c>
      <c r="FQ272" s="0" t="n">
        <v>0</v>
      </c>
      <c r="FR272" s="0" t="n">
        <v>0</v>
      </c>
      <c r="FS272" s="0" t="n">
        <v>0</v>
      </c>
      <c r="FT272" s="0" t="n">
        <v>0</v>
      </c>
      <c r="FU272" s="0" t="n">
        <v>0</v>
      </c>
      <c r="FV272" s="0" t="n">
        <v>0</v>
      </c>
      <c r="FW272" s="0" t="n">
        <v>1</v>
      </c>
      <c r="FX272" s="0" t="n">
        <v>0</v>
      </c>
      <c r="FY272" s="0" t="n">
        <v>1</v>
      </c>
      <c r="FZ272" s="0" t="n">
        <v>0</v>
      </c>
      <c r="GA272" s="0" t="n">
        <v>0</v>
      </c>
      <c r="GB272" s="0" t="n">
        <v>0</v>
      </c>
      <c r="GC272" s="0" t="n">
        <v>7</v>
      </c>
      <c r="GD272" s="0" t="n">
        <v>1</v>
      </c>
      <c r="GE272" s="0" t="n">
        <v>0</v>
      </c>
      <c r="GF272" s="0" t="n">
        <v>1</v>
      </c>
      <c r="GG272" s="0" t="n">
        <v>0</v>
      </c>
      <c r="GH272" s="0" t="n">
        <v>0</v>
      </c>
      <c r="GI272" s="0" t="n">
        <v>0</v>
      </c>
      <c r="GJ272" s="0" t="n">
        <v>0</v>
      </c>
      <c r="GK272" s="0" t="n">
        <v>0</v>
      </c>
      <c r="GL272" s="0" t="n">
        <v>0</v>
      </c>
      <c r="GM272" s="0" t="n">
        <v>0</v>
      </c>
      <c r="GN272" s="0" t="n">
        <v>0</v>
      </c>
      <c r="GO272" s="0" t="n">
        <v>2</v>
      </c>
      <c r="GP272" s="0" t="n">
        <v>0</v>
      </c>
      <c r="GQ272" s="0" t="n">
        <v>0</v>
      </c>
    </row>
    <row r="273" customFormat="false" ht="12" hidden="false" customHeight="false" outlineLevel="0" collapsed="false">
      <c r="A273" s="0" t="n">
        <v>0</v>
      </c>
      <c r="B273" s="0" t="n">
        <v>0</v>
      </c>
      <c r="C273" s="0" t="n">
        <v>0</v>
      </c>
      <c r="D273" s="0" t="n">
        <v>0</v>
      </c>
      <c r="E273" s="0" t="n">
        <v>0</v>
      </c>
      <c r="F273" s="0" t="n">
        <v>6</v>
      </c>
      <c r="G273" s="0" t="n">
        <v>1</v>
      </c>
      <c r="H273" s="0" t="n">
        <v>0</v>
      </c>
      <c r="I273" s="0" t="n">
        <v>0</v>
      </c>
      <c r="J273" s="0" t="n">
        <v>0</v>
      </c>
      <c r="K273" s="0" t="n">
        <v>1</v>
      </c>
      <c r="L273" s="0" t="n">
        <v>0</v>
      </c>
      <c r="M273" s="0" t="n">
        <v>0</v>
      </c>
      <c r="N273" s="0" t="n">
        <v>0</v>
      </c>
      <c r="O273" s="0" t="n">
        <v>0</v>
      </c>
      <c r="P273" s="0" t="n">
        <v>0</v>
      </c>
      <c r="Q273" s="0" t="n">
        <v>0</v>
      </c>
      <c r="R273" s="0" t="n">
        <v>0</v>
      </c>
      <c r="S273" s="0" t="n">
        <v>1</v>
      </c>
      <c r="T273" s="0" t="n">
        <v>0</v>
      </c>
      <c r="U273" s="0" t="n">
        <v>0</v>
      </c>
      <c r="V273" s="0" t="n">
        <v>0</v>
      </c>
      <c r="W273" s="0" t="n">
        <v>0</v>
      </c>
      <c r="X273" s="0" t="n">
        <v>0</v>
      </c>
      <c r="Y273" s="0" t="n">
        <v>0</v>
      </c>
      <c r="Z273" s="0" t="n">
        <v>1</v>
      </c>
      <c r="AA273" s="0" t="n">
        <v>0</v>
      </c>
      <c r="AB273" s="0" t="n">
        <v>0</v>
      </c>
      <c r="AC273" s="0" t="n">
        <v>0</v>
      </c>
      <c r="AD273" s="0" t="n">
        <v>0</v>
      </c>
      <c r="AE273" s="0" t="n">
        <v>0</v>
      </c>
      <c r="AF273" s="0" t="n">
        <v>0</v>
      </c>
      <c r="AG273" s="0" t="n">
        <v>0</v>
      </c>
      <c r="AH273" s="0" t="n">
        <v>2</v>
      </c>
      <c r="AI273" s="0" t="n">
        <v>0</v>
      </c>
      <c r="AJ273" s="0" t="n">
        <v>0</v>
      </c>
      <c r="AK273" s="0" t="n">
        <v>0</v>
      </c>
      <c r="AL273" s="0" t="n">
        <v>2</v>
      </c>
      <c r="AM273" s="0" t="n">
        <v>3</v>
      </c>
      <c r="AN273" s="0" t="n">
        <v>1</v>
      </c>
      <c r="AO273" s="0" t="n">
        <v>0</v>
      </c>
      <c r="AP273" s="0" t="n">
        <v>0</v>
      </c>
      <c r="AQ273" s="0" t="n">
        <v>0</v>
      </c>
      <c r="AR273" s="0" t="n">
        <v>0</v>
      </c>
      <c r="AS273" s="0" t="n">
        <v>0</v>
      </c>
      <c r="AT273" s="0" t="n">
        <v>7</v>
      </c>
      <c r="AU273" s="0" t="n">
        <v>0</v>
      </c>
      <c r="AV273" s="0" t="n">
        <v>0</v>
      </c>
      <c r="AW273" s="0" t="n">
        <v>0</v>
      </c>
      <c r="AX273" s="0" t="n">
        <v>0</v>
      </c>
      <c r="AY273" s="0" t="n">
        <v>0</v>
      </c>
      <c r="AZ273" s="0" t="n">
        <v>0</v>
      </c>
      <c r="BA273" s="0" t="n">
        <v>0</v>
      </c>
      <c r="BB273" s="0" t="n">
        <v>0</v>
      </c>
      <c r="BC273" s="0" t="n">
        <v>0</v>
      </c>
      <c r="BD273" s="0" t="n">
        <v>0</v>
      </c>
      <c r="BE273" s="0" t="n">
        <v>0</v>
      </c>
      <c r="BF273" s="0" t="n">
        <v>0</v>
      </c>
      <c r="BG273" s="0" t="n">
        <v>0</v>
      </c>
      <c r="BH273" s="0" t="n">
        <v>0</v>
      </c>
      <c r="BI273" s="0" t="n">
        <v>2</v>
      </c>
      <c r="BJ273" s="0" t="n">
        <v>0</v>
      </c>
      <c r="BK273" s="0" t="n">
        <v>2</v>
      </c>
      <c r="BL273" s="0" t="n">
        <v>0</v>
      </c>
      <c r="BM273" s="0" t="n">
        <v>0</v>
      </c>
      <c r="BN273" s="0" t="n">
        <v>0</v>
      </c>
      <c r="BO273" s="0" t="n">
        <v>0</v>
      </c>
      <c r="BP273" s="0" t="n">
        <v>0</v>
      </c>
      <c r="BQ273" s="0" t="n">
        <v>0</v>
      </c>
      <c r="BR273" s="0" t="n">
        <v>0</v>
      </c>
      <c r="BS273" s="0" t="n">
        <v>0</v>
      </c>
      <c r="BT273" s="0" t="n">
        <v>0</v>
      </c>
      <c r="BU273" s="0" t="n">
        <v>0</v>
      </c>
      <c r="BV273" s="0" t="n">
        <v>0</v>
      </c>
      <c r="BW273" s="0" t="n">
        <v>0</v>
      </c>
      <c r="BX273" s="0" t="n">
        <v>0</v>
      </c>
      <c r="BY273" s="0" t="n">
        <v>0</v>
      </c>
      <c r="BZ273" s="0" t="n">
        <v>1</v>
      </c>
      <c r="CA273" s="0" t="n">
        <v>0</v>
      </c>
      <c r="CB273" s="0" t="n">
        <v>0</v>
      </c>
      <c r="CC273" s="0" t="n">
        <v>0</v>
      </c>
      <c r="CD273" s="0" t="n">
        <v>1</v>
      </c>
      <c r="CE273" s="0" t="n">
        <v>2</v>
      </c>
      <c r="CF273" s="0" t="n">
        <v>0</v>
      </c>
      <c r="CG273" s="0" t="n">
        <v>0</v>
      </c>
      <c r="CH273" s="0" t="n">
        <v>0</v>
      </c>
      <c r="CI273" s="0" t="n">
        <v>0</v>
      </c>
      <c r="CJ273" s="0" t="n">
        <v>0</v>
      </c>
      <c r="CK273" s="0" t="n">
        <v>0</v>
      </c>
      <c r="CL273" s="0" t="n">
        <v>0</v>
      </c>
      <c r="CM273" s="0" t="n">
        <v>0</v>
      </c>
      <c r="CN273" s="0" t="n">
        <v>0</v>
      </c>
      <c r="CO273" s="0" t="n">
        <v>1</v>
      </c>
      <c r="CP273" s="0" t="n">
        <v>0</v>
      </c>
      <c r="CQ273" s="0" t="n">
        <v>0</v>
      </c>
      <c r="CR273" s="0" t="n">
        <v>0</v>
      </c>
      <c r="CS273" s="0" t="n">
        <v>0</v>
      </c>
      <c r="CT273" s="0" t="n">
        <v>3</v>
      </c>
      <c r="CU273" s="0" t="n">
        <v>0</v>
      </c>
      <c r="CV273" s="0" t="n">
        <v>0</v>
      </c>
      <c r="CW273" s="0" t="n">
        <v>0</v>
      </c>
      <c r="CX273" s="0" t="n">
        <v>0</v>
      </c>
      <c r="CY273" s="0" t="n">
        <v>3</v>
      </c>
      <c r="CZ273" s="0" t="n">
        <v>0</v>
      </c>
      <c r="DA273" s="0" t="n">
        <v>0</v>
      </c>
      <c r="DB273" s="0" t="n">
        <v>0</v>
      </c>
      <c r="DC273" s="0" t="n">
        <v>0</v>
      </c>
      <c r="DD273" s="0" t="n">
        <v>0</v>
      </c>
      <c r="DE273" s="0" t="n">
        <v>0</v>
      </c>
      <c r="DF273" s="0" t="n">
        <v>0</v>
      </c>
      <c r="DG273" s="0" t="n">
        <v>0</v>
      </c>
      <c r="DH273" s="0" t="n">
        <v>0</v>
      </c>
      <c r="DI273" s="0" t="n">
        <v>0</v>
      </c>
      <c r="DJ273" s="0" t="n">
        <v>0</v>
      </c>
      <c r="DK273" s="0" t="n">
        <v>0</v>
      </c>
      <c r="DL273" s="0" t="n">
        <v>0</v>
      </c>
      <c r="DM273" s="0" t="n">
        <v>0</v>
      </c>
      <c r="DN273" s="0" t="n">
        <v>0</v>
      </c>
      <c r="DO273" s="0" t="n">
        <v>0</v>
      </c>
      <c r="DP273" s="0" t="n">
        <v>0</v>
      </c>
      <c r="DQ273" s="0" t="n">
        <v>1</v>
      </c>
      <c r="DR273" s="0" t="n">
        <v>0</v>
      </c>
      <c r="DS273" s="0" t="n">
        <v>0</v>
      </c>
      <c r="DT273" s="0" t="n">
        <v>0</v>
      </c>
      <c r="DU273" s="0" t="n">
        <v>0</v>
      </c>
      <c r="DV273" s="0" t="n">
        <v>0</v>
      </c>
      <c r="DW273" s="0" t="n">
        <v>0</v>
      </c>
      <c r="DX273" s="0" t="n">
        <v>0</v>
      </c>
      <c r="DY273" s="0" t="n">
        <v>0</v>
      </c>
      <c r="DZ273" s="0" t="n">
        <v>0</v>
      </c>
      <c r="EA273" s="0" t="n">
        <v>2</v>
      </c>
      <c r="EB273" s="0" t="n">
        <v>0</v>
      </c>
      <c r="EC273" s="0" t="n">
        <v>0</v>
      </c>
      <c r="ED273" s="0" t="n">
        <v>4</v>
      </c>
      <c r="EE273" s="0" t="n">
        <v>3</v>
      </c>
      <c r="EF273" s="0" t="n">
        <v>0</v>
      </c>
      <c r="EG273" s="0" t="n">
        <v>1</v>
      </c>
      <c r="EH273" s="0" t="n">
        <v>1</v>
      </c>
      <c r="EI273" s="0" t="n">
        <v>0</v>
      </c>
      <c r="EJ273" s="0" t="n">
        <v>0</v>
      </c>
      <c r="EK273" s="0" t="n">
        <v>0</v>
      </c>
      <c r="EL273" s="0" t="n">
        <v>0</v>
      </c>
      <c r="EM273" s="0" t="n">
        <v>0</v>
      </c>
      <c r="EN273" s="0" t="n">
        <v>0</v>
      </c>
      <c r="EO273" s="0" t="n">
        <v>0</v>
      </c>
      <c r="EP273" s="0" t="n">
        <v>0</v>
      </c>
      <c r="EQ273" s="0" t="n">
        <v>0</v>
      </c>
      <c r="ER273" s="0" t="n">
        <v>0</v>
      </c>
      <c r="ES273" s="0" t="n">
        <v>0</v>
      </c>
      <c r="ET273" s="0" t="n">
        <v>0</v>
      </c>
      <c r="EU273" s="0" t="n">
        <v>0</v>
      </c>
      <c r="EV273" s="0" t="n">
        <v>4</v>
      </c>
      <c r="EW273" s="0" t="n">
        <v>0</v>
      </c>
      <c r="EX273" s="0" t="n">
        <v>3</v>
      </c>
      <c r="EY273" s="0" t="n">
        <v>0</v>
      </c>
      <c r="EZ273" s="0" t="n">
        <v>0</v>
      </c>
      <c r="FA273" s="0" t="n">
        <v>0</v>
      </c>
      <c r="FB273" s="0" t="n">
        <v>0</v>
      </c>
      <c r="FC273" s="0" t="n">
        <v>2</v>
      </c>
      <c r="FD273" s="0" t="n">
        <v>0</v>
      </c>
      <c r="FE273" s="0" t="n">
        <v>0</v>
      </c>
      <c r="FF273" s="0" t="n">
        <v>0</v>
      </c>
      <c r="FG273" s="0" t="n">
        <v>0</v>
      </c>
      <c r="FH273" s="0" t="n">
        <v>0</v>
      </c>
      <c r="FI273" s="0" t="n">
        <v>0</v>
      </c>
      <c r="FJ273" s="0" t="n">
        <v>0</v>
      </c>
      <c r="FK273" s="0" t="n">
        <v>0</v>
      </c>
      <c r="FL273" s="0" t="n">
        <v>0</v>
      </c>
      <c r="FM273" s="0" t="n">
        <v>0</v>
      </c>
      <c r="FN273" s="0" t="n">
        <v>0</v>
      </c>
      <c r="FO273" s="0" t="n">
        <v>0</v>
      </c>
      <c r="FP273" s="0" t="n">
        <v>0</v>
      </c>
      <c r="FQ273" s="0" t="n">
        <v>0</v>
      </c>
      <c r="FR273" s="0" t="n">
        <v>0</v>
      </c>
      <c r="FS273" s="0" t="n">
        <v>0</v>
      </c>
      <c r="FT273" s="0" t="n">
        <v>0</v>
      </c>
      <c r="FU273" s="0" t="n">
        <v>0</v>
      </c>
      <c r="FV273" s="0" t="n">
        <v>0</v>
      </c>
      <c r="FW273" s="0" t="n">
        <v>1</v>
      </c>
      <c r="FX273" s="0" t="n">
        <v>0</v>
      </c>
      <c r="FY273" s="0" t="n">
        <v>1</v>
      </c>
      <c r="FZ273" s="0" t="n">
        <v>0</v>
      </c>
      <c r="GA273" s="0" t="n">
        <v>0</v>
      </c>
      <c r="GB273" s="0" t="n">
        <v>0</v>
      </c>
      <c r="GC273" s="0" t="n">
        <v>6</v>
      </c>
      <c r="GD273" s="0" t="n">
        <v>2</v>
      </c>
      <c r="GE273" s="0" t="n">
        <v>0</v>
      </c>
      <c r="GF273" s="0" t="n">
        <v>1</v>
      </c>
      <c r="GG273" s="0" t="n">
        <v>0</v>
      </c>
      <c r="GH273" s="0" t="n">
        <v>0</v>
      </c>
      <c r="GI273" s="0" t="n">
        <v>0</v>
      </c>
      <c r="GJ273" s="0" t="n">
        <v>0</v>
      </c>
      <c r="GK273" s="0" t="n">
        <v>0</v>
      </c>
      <c r="GL273" s="0" t="n">
        <v>0</v>
      </c>
      <c r="GM273" s="0" t="n">
        <v>0</v>
      </c>
      <c r="GN273" s="0" t="n">
        <v>0</v>
      </c>
      <c r="GO273" s="0" t="n">
        <v>0</v>
      </c>
      <c r="GP273" s="0" t="n">
        <v>0</v>
      </c>
      <c r="GQ273" s="0" t="n">
        <v>0</v>
      </c>
    </row>
    <row r="274" customFormat="false" ht="12" hidden="false" customHeight="false" outlineLevel="0" collapsed="false">
      <c r="A274" s="0" t="n">
        <v>0</v>
      </c>
      <c r="B274" s="0" t="n">
        <v>5</v>
      </c>
      <c r="C274" s="0" t="n">
        <v>0</v>
      </c>
      <c r="D274" s="0" t="n">
        <v>0</v>
      </c>
      <c r="E274" s="0" t="n">
        <v>0</v>
      </c>
      <c r="F274" s="0" t="n">
        <v>0</v>
      </c>
      <c r="G274" s="0" t="n">
        <v>2</v>
      </c>
      <c r="H274" s="0" t="n">
        <v>0</v>
      </c>
      <c r="I274" s="0" t="n">
        <v>0</v>
      </c>
      <c r="J274" s="0" t="n">
        <v>2</v>
      </c>
      <c r="K274" s="0" t="n">
        <v>5</v>
      </c>
      <c r="L274" s="0" t="n">
        <v>0</v>
      </c>
      <c r="M274" s="0" t="n">
        <v>0</v>
      </c>
      <c r="N274" s="0" t="n">
        <v>0</v>
      </c>
      <c r="O274" s="0" t="n">
        <v>0</v>
      </c>
      <c r="P274" s="0" t="n">
        <v>0</v>
      </c>
      <c r="Q274" s="0" t="n">
        <v>0</v>
      </c>
      <c r="R274" s="0" t="n">
        <v>0</v>
      </c>
      <c r="S274" s="0" t="n">
        <v>4</v>
      </c>
      <c r="T274" s="0" t="n">
        <v>0</v>
      </c>
      <c r="U274" s="0" t="n">
        <v>0</v>
      </c>
      <c r="V274" s="0" t="n">
        <v>0</v>
      </c>
      <c r="W274" s="0" t="n">
        <v>0</v>
      </c>
      <c r="X274" s="0" t="n">
        <v>0</v>
      </c>
      <c r="Y274" s="0" t="n">
        <v>0</v>
      </c>
      <c r="Z274" s="0" t="n">
        <v>7</v>
      </c>
      <c r="AA274" s="0" t="n">
        <v>0</v>
      </c>
      <c r="AB274" s="0" t="n">
        <v>0</v>
      </c>
      <c r="AC274" s="0" t="n">
        <v>0</v>
      </c>
      <c r="AD274" s="0" t="n">
        <v>0</v>
      </c>
      <c r="AE274" s="0" t="n">
        <v>0</v>
      </c>
      <c r="AF274" s="0" t="n">
        <v>0</v>
      </c>
      <c r="AG274" s="0" t="n">
        <v>0</v>
      </c>
      <c r="AH274" s="0" t="n">
        <v>0</v>
      </c>
      <c r="AI274" s="0" t="n">
        <v>0</v>
      </c>
      <c r="AJ274" s="0" t="n">
        <v>0</v>
      </c>
      <c r="AK274" s="0" t="n">
        <v>2</v>
      </c>
      <c r="AL274" s="0" t="n">
        <v>4</v>
      </c>
      <c r="AM274" s="0" t="n">
        <v>1</v>
      </c>
      <c r="AN274" s="0" t="n">
        <v>1</v>
      </c>
      <c r="AO274" s="0" t="n">
        <v>0</v>
      </c>
      <c r="AP274" s="0" t="n">
        <v>1</v>
      </c>
      <c r="AQ274" s="0" t="n">
        <v>1</v>
      </c>
      <c r="AR274" s="0" t="n">
        <v>0</v>
      </c>
      <c r="AS274" s="0" t="n">
        <v>0</v>
      </c>
      <c r="AT274" s="0" t="n">
        <v>0</v>
      </c>
      <c r="AU274" s="0" t="n">
        <v>0</v>
      </c>
      <c r="AV274" s="0" t="n">
        <v>0</v>
      </c>
      <c r="AW274" s="0" t="n">
        <v>0</v>
      </c>
      <c r="AX274" s="0" t="n">
        <v>0</v>
      </c>
      <c r="AY274" s="0" t="n">
        <v>0</v>
      </c>
      <c r="AZ274" s="0" t="n">
        <v>0</v>
      </c>
      <c r="BA274" s="0" t="n">
        <v>0</v>
      </c>
      <c r="BB274" s="0" t="n">
        <v>0</v>
      </c>
      <c r="BC274" s="0" t="n">
        <v>0</v>
      </c>
      <c r="BD274" s="0" t="n">
        <v>0</v>
      </c>
      <c r="BE274" s="0" t="n">
        <v>0</v>
      </c>
      <c r="BF274" s="0" t="n">
        <v>0</v>
      </c>
      <c r="BG274" s="0" t="n">
        <v>0</v>
      </c>
      <c r="BH274" s="0" t="n">
        <v>0</v>
      </c>
      <c r="BI274" s="0" t="n">
        <v>4</v>
      </c>
      <c r="BJ274" s="0" t="n">
        <v>0</v>
      </c>
      <c r="BK274" s="0" t="n">
        <v>1</v>
      </c>
      <c r="BL274" s="0" t="n">
        <v>0</v>
      </c>
      <c r="BM274" s="0" t="n">
        <v>0</v>
      </c>
      <c r="BN274" s="0" t="n">
        <v>1</v>
      </c>
      <c r="BO274" s="0" t="n">
        <v>1</v>
      </c>
      <c r="BP274" s="0" t="n">
        <v>0</v>
      </c>
      <c r="BQ274" s="0" t="n">
        <v>0</v>
      </c>
      <c r="BR274" s="0" t="n">
        <v>0</v>
      </c>
      <c r="BS274" s="0" t="n">
        <v>0</v>
      </c>
      <c r="BT274" s="0" t="n">
        <v>0</v>
      </c>
      <c r="BU274" s="0" t="n">
        <v>0</v>
      </c>
      <c r="BV274" s="0" t="n">
        <v>0</v>
      </c>
      <c r="BW274" s="0" t="n">
        <v>0</v>
      </c>
      <c r="BX274" s="0" t="n">
        <v>0</v>
      </c>
      <c r="BY274" s="0" t="n">
        <v>0</v>
      </c>
      <c r="BZ274" s="0" t="n">
        <v>0</v>
      </c>
      <c r="CA274" s="0" t="n">
        <v>0</v>
      </c>
      <c r="CB274" s="0" t="n">
        <v>1</v>
      </c>
      <c r="CC274" s="0" t="n">
        <v>0</v>
      </c>
      <c r="CD274" s="0" t="n">
        <v>0</v>
      </c>
      <c r="CE274" s="0" t="n">
        <v>3</v>
      </c>
      <c r="CF274" s="0" t="n">
        <v>1</v>
      </c>
      <c r="CG274" s="0" t="n">
        <v>0</v>
      </c>
      <c r="CH274" s="0" t="n">
        <v>6</v>
      </c>
      <c r="CI274" s="0" t="n">
        <v>0</v>
      </c>
      <c r="CJ274" s="0" t="n">
        <v>0</v>
      </c>
      <c r="CK274" s="0" t="n">
        <v>1</v>
      </c>
      <c r="CL274" s="0" t="n">
        <v>0</v>
      </c>
      <c r="CM274" s="0" t="n">
        <v>0</v>
      </c>
      <c r="CN274" s="0" t="n">
        <v>0</v>
      </c>
      <c r="CO274" s="0" t="n">
        <v>0</v>
      </c>
      <c r="CP274" s="0" t="n">
        <v>0</v>
      </c>
      <c r="CQ274" s="0" t="n">
        <v>1</v>
      </c>
      <c r="CR274" s="0" t="n">
        <v>0</v>
      </c>
      <c r="CS274" s="0" t="n">
        <v>0</v>
      </c>
      <c r="CT274" s="0" t="n">
        <v>0</v>
      </c>
      <c r="CU274" s="0" t="n">
        <v>0</v>
      </c>
      <c r="CV274" s="0" t="n">
        <v>0</v>
      </c>
      <c r="CW274" s="0" t="n">
        <v>0</v>
      </c>
      <c r="CX274" s="0" t="n">
        <v>0</v>
      </c>
      <c r="CY274" s="0" t="n">
        <v>4</v>
      </c>
      <c r="CZ274" s="0" t="n">
        <v>0</v>
      </c>
      <c r="DA274" s="0" t="n">
        <v>0</v>
      </c>
      <c r="DB274" s="0" t="n">
        <v>0</v>
      </c>
      <c r="DC274" s="0" t="n">
        <v>0</v>
      </c>
      <c r="DD274" s="0" t="n">
        <v>0</v>
      </c>
      <c r="DE274" s="0" t="n">
        <v>0</v>
      </c>
      <c r="DF274" s="0" t="n">
        <v>1</v>
      </c>
      <c r="DG274" s="0" t="n">
        <v>1</v>
      </c>
      <c r="DH274" s="0" t="n">
        <v>0</v>
      </c>
      <c r="DI274" s="0" t="n">
        <v>0</v>
      </c>
      <c r="DJ274" s="0" t="n">
        <v>0</v>
      </c>
      <c r="DK274" s="0" t="n">
        <v>0</v>
      </c>
      <c r="DL274" s="0" t="n">
        <v>0</v>
      </c>
      <c r="DM274" s="0" t="n">
        <v>0</v>
      </c>
      <c r="DN274" s="0" t="n">
        <v>0</v>
      </c>
      <c r="DO274" s="0" t="n">
        <v>0</v>
      </c>
      <c r="DP274" s="0" t="n">
        <v>0</v>
      </c>
      <c r="DQ274" s="0" t="n">
        <v>1</v>
      </c>
      <c r="DR274" s="0" t="n">
        <v>0</v>
      </c>
      <c r="DS274" s="0" t="n">
        <v>0</v>
      </c>
      <c r="DT274" s="0" t="n">
        <v>0</v>
      </c>
      <c r="DU274" s="0" t="n">
        <v>0</v>
      </c>
      <c r="DV274" s="0" t="n">
        <v>0</v>
      </c>
      <c r="DW274" s="0" t="n">
        <v>0</v>
      </c>
      <c r="DX274" s="0" t="n">
        <v>0</v>
      </c>
      <c r="DY274" s="0" t="n">
        <v>3</v>
      </c>
      <c r="DZ274" s="0" t="n">
        <v>0</v>
      </c>
      <c r="EA274" s="0" t="n">
        <v>4</v>
      </c>
      <c r="EB274" s="0" t="n">
        <v>0</v>
      </c>
      <c r="EC274" s="0" t="n">
        <v>0</v>
      </c>
      <c r="ED274" s="0" t="n">
        <v>1</v>
      </c>
      <c r="EE274" s="0" t="n">
        <v>2</v>
      </c>
      <c r="EF274" s="0" t="n">
        <v>1</v>
      </c>
      <c r="EG274" s="0" t="n">
        <v>3</v>
      </c>
      <c r="EH274" s="0" t="n">
        <v>0</v>
      </c>
      <c r="EI274" s="0" t="n">
        <v>1</v>
      </c>
      <c r="EJ274" s="0" t="n">
        <v>0</v>
      </c>
      <c r="EK274" s="0" t="n">
        <v>0</v>
      </c>
      <c r="EL274" s="0" t="n">
        <v>1</v>
      </c>
      <c r="EM274" s="0" t="n">
        <v>0</v>
      </c>
      <c r="EN274" s="0" t="n">
        <v>0</v>
      </c>
      <c r="EO274" s="0" t="n">
        <v>0</v>
      </c>
      <c r="EP274" s="0" t="n">
        <v>1</v>
      </c>
      <c r="EQ274" s="0" t="n">
        <v>0</v>
      </c>
      <c r="ER274" s="0" t="n">
        <v>0</v>
      </c>
      <c r="ES274" s="0" t="n">
        <v>0</v>
      </c>
      <c r="ET274" s="0" t="n">
        <v>0</v>
      </c>
      <c r="EU274" s="0" t="n">
        <v>0</v>
      </c>
      <c r="EV274" s="0" t="n">
        <v>4</v>
      </c>
      <c r="EW274" s="0" t="n">
        <v>0</v>
      </c>
      <c r="EX274" s="0" t="n">
        <v>5</v>
      </c>
      <c r="EY274" s="0" t="n">
        <v>0</v>
      </c>
      <c r="EZ274" s="0" t="n">
        <v>2</v>
      </c>
      <c r="FA274" s="0" t="n">
        <v>0</v>
      </c>
      <c r="FB274" s="0" t="n">
        <v>2</v>
      </c>
      <c r="FC274" s="0" t="n">
        <v>0</v>
      </c>
      <c r="FD274" s="0" t="n">
        <v>0</v>
      </c>
      <c r="FE274" s="0" t="n">
        <v>2</v>
      </c>
      <c r="FF274" s="0" t="n">
        <v>0</v>
      </c>
      <c r="FG274" s="0" t="n">
        <v>0</v>
      </c>
      <c r="FH274" s="0" t="n">
        <v>0</v>
      </c>
      <c r="FI274" s="0" t="n">
        <v>0</v>
      </c>
      <c r="FJ274" s="0" t="n">
        <v>0</v>
      </c>
      <c r="FK274" s="0" t="n">
        <v>3</v>
      </c>
      <c r="FL274" s="0" t="n">
        <v>0</v>
      </c>
      <c r="FM274" s="0" t="n">
        <v>0</v>
      </c>
      <c r="FN274" s="0" t="n">
        <v>0</v>
      </c>
      <c r="FO274" s="0" t="n">
        <v>0</v>
      </c>
      <c r="FP274" s="0" t="n">
        <v>0</v>
      </c>
      <c r="FQ274" s="0" t="n">
        <v>0</v>
      </c>
      <c r="FR274" s="0" t="n">
        <v>0</v>
      </c>
      <c r="FS274" s="0" t="n">
        <v>0</v>
      </c>
      <c r="FT274" s="0" t="n">
        <v>0</v>
      </c>
      <c r="FU274" s="0" t="n">
        <v>0</v>
      </c>
      <c r="FV274" s="0" t="n">
        <v>0</v>
      </c>
      <c r="FW274" s="0" t="n">
        <v>0</v>
      </c>
      <c r="FX274" s="0" t="n">
        <v>0</v>
      </c>
      <c r="FY274" s="0" t="n">
        <v>0</v>
      </c>
      <c r="FZ274" s="0" t="n">
        <v>2</v>
      </c>
      <c r="GA274" s="0" t="n">
        <v>0</v>
      </c>
      <c r="GB274" s="0" t="n">
        <v>0</v>
      </c>
      <c r="GC274" s="0" t="n">
        <v>2</v>
      </c>
      <c r="GD274" s="0" t="n">
        <v>2</v>
      </c>
      <c r="GE274" s="0" t="n">
        <v>0</v>
      </c>
      <c r="GF274" s="0" t="n">
        <v>0</v>
      </c>
      <c r="GG274" s="0" t="n">
        <v>0</v>
      </c>
      <c r="GH274" s="0" t="n">
        <v>0</v>
      </c>
      <c r="GI274" s="0" t="n">
        <v>0</v>
      </c>
      <c r="GJ274" s="0" t="n">
        <v>0</v>
      </c>
      <c r="GK274" s="0" t="n">
        <v>1</v>
      </c>
      <c r="GL274" s="0" t="n">
        <v>0</v>
      </c>
      <c r="GM274" s="0" t="n">
        <v>0</v>
      </c>
      <c r="GN274" s="0" t="n">
        <v>0</v>
      </c>
      <c r="GO274" s="0" t="n">
        <v>0</v>
      </c>
      <c r="GP274" s="0" t="n">
        <v>1</v>
      </c>
      <c r="GQ274" s="0" t="n">
        <v>0</v>
      </c>
    </row>
    <row r="275" customFormat="false" ht="12" hidden="false" customHeight="false" outlineLevel="0" collapsed="false">
      <c r="A275" s="0" t="n">
        <v>0</v>
      </c>
      <c r="B275" s="0" t="n">
        <v>0</v>
      </c>
      <c r="C275" s="0" t="n">
        <v>0</v>
      </c>
      <c r="D275" s="0" t="n">
        <v>0</v>
      </c>
      <c r="E275" s="0" t="n">
        <v>0</v>
      </c>
      <c r="F275" s="0" t="n">
        <v>0</v>
      </c>
      <c r="G275" s="0" t="n">
        <v>0</v>
      </c>
      <c r="H275" s="0" t="n">
        <v>0</v>
      </c>
      <c r="I275" s="0" t="n">
        <v>0</v>
      </c>
      <c r="J275" s="0" t="n">
        <v>0</v>
      </c>
      <c r="K275" s="0" t="n">
        <v>0</v>
      </c>
      <c r="L275" s="0" t="n">
        <v>0</v>
      </c>
      <c r="M275" s="0" t="n">
        <v>0</v>
      </c>
      <c r="N275" s="0" t="n">
        <v>0</v>
      </c>
      <c r="O275" s="0" t="n">
        <v>0</v>
      </c>
      <c r="P275" s="0" t="n">
        <v>0</v>
      </c>
      <c r="Q275" s="0" t="n">
        <v>0</v>
      </c>
      <c r="R275" s="0" t="n">
        <v>0</v>
      </c>
      <c r="S275" s="0" t="n">
        <v>2</v>
      </c>
      <c r="T275" s="0" t="n">
        <v>0</v>
      </c>
      <c r="U275" s="0" t="n">
        <v>0</v>
      </c>
      <c r="V275" s="0" t="n">
        <v>0</v>
      </c>
      <c r="W275" s="0" t="n">
        <v>0</v>
      </c>
      <c r="X275" s="0" t="n">
        <v>0</v>
      </c>
      <c r="Y275" s="0" t="n">
        <v>0</v>
      </c>
      <c r="Z275" s="0" t="n">
        <v>1</v>
      </c>
      <c r="AA275" s="0" t="n">
        <v>0</v>
      </c>
      <c r="AB275" s="0" t="n">
        <v>0</v>
      </c>
      <c r="AC275" s="0" t="n">
        <v>0</v>
      </c>
      <c r="AD275" s="0" t="n">
        <v>0</v>
      </c>
      <c r="AE275" s="0" t="n">
        <v>0</v>
      </c>
      <c r="AF275" s="0" t="n">
        <v>1</v>
      </c>
      <c r="AG275" s="0" t="n">
        <v>0</v>
      </c>
      <c r="AH275" s="0" t="n">
        <v>1</v>
      </c>
      <c r="AI275" s="0" t="n">
        <v>0</v>
      </c>
      <c r="AJ275" s="0" t="n">
        <v>0</v>
      </c>
      <c r="AK275" s="0" t="n">
        <v>0</v>
      </c>
      <c r="AL275" s="0" t="n">
        <v>0</v>
      </c>
      <c r="AM275" s="0" t="n">
        <v>0</v>
      </c>
      <c r="AN275" s="0" t="n">
        <v>1</v>
      </c>
      <c r="AO275" s="0" t="n">
        <v>0</v>
      </c>
      <c r="AP275" s="0" t="n">
        <v>0</v>
      </c>
      <c r="AQ275" s="0" t="n">
        <v>0</v>
      </c>
      <c r="AR275" s="0" t="n">
        <v>0</v>
      </c>
      <c r="AS275" s="0" t="n">
        <v>0</v>
      </c>
      <c r="AT275" s="0" t="n">
        <v>0</v>
      </c>
      <c r="AU275" s="0" t="n">
        <v>0</v>
      </c>
      <c r="AV275" s="0" t="n">
        <v>0</v>
      </c>
      <c r="AW275" s="0" t="n">
        <v>0</v>
      </c>
      <c r="AX275" s="0" t="n">
        <v>0</v>
      </c>
      <c r="AY275" s="0" t="n">
        <v>0</v>
      </c>
      <c r="AZ275" s="0" t="n">
        <v>0</v>
      </c>
      <c r="BA275" s="0" t="n">
        <v>0</v>
      </c>
      <c r="BB275" s="0" t="n">
        <v>0</v>
      </c>
      <c r="BC275" s="0" t="n">
        <v>0</v>
      </c>
      <c r="BD275" s="0" t="n">
        <v>0</v>
      </c>
      <c r="BE275" s="0" t="n">
        <v>0</v>
      </c>
      <c r="BF275" s="0" t="n">
        <v>0</v>
      </c>
      <c r="BG275" s="0" t="n">
        <v>0</v>
      </c>
      <c r="BH275" s="0" t="n">
        <v>0</v>
      </c>
      <c r="BI275" s="0" t="n">
        <v>3</v>
      </c>
      <c r="BJ275" s="0" t="n">
        <v>1</v>
      </c>
      <c r="BK275" s="0" t="n">
        <v>0</v>
      </c>
      <c r="BL275" s="0" t="n">
        <v>0</v>
      </c>
      <c r="BM275" s="0" t="n">
        <v>0</v>
      </c>
      <c r="BN275" s="0" t="n">
        <v>0</v>
      </c>
      <c r="BO275" s="0" t="n">
        <v>0</v>
      </c>
      <c r="BP275" s="0" t="n">
        <v>0</v>
      </c>
      <c r="BQ275" s="0" t="n">
        <v>0</v>
      </c>
      <c r="BR275" s="0" t="n">
        <v>0</v>
      </c>
      <c r="BS275" s="0" t="n">
        <v>0</v>
      </c>
      <c r="BT275" s="0" t="n">
        <v>0</v>
      </c>
      <c r="BU275" s="0" t="n">
        <v>0</v>
      </c>
      <c r="BV275" s="0" t="n">
        <v>0</v>
      </c>
      <c r="BW275" s="0" t="n">
        <v>0</v>
      </c>
      <c r="BX275" s="0" t="n">
        <v>0</v>
      </c>
      <c r="BY275" s="0" t="n">
        <v>1</v>
      </c>
      <c r="BZ275" s="0" t="n">
        <v>1</v>
      </c>
      <c r="CA275" s="0" t="n">
        <v>0</v>
      </c>
      <c r="CB275" s="0" t="n">
        <v>0</v>
      </c>
      <c r="CC275" s="0" t="n">
        <v>0</v>
      </c>
      <c r="CD275" s="0" t="n">
        <v>0</v>
      </c>
      <c r="CE275" s="0" t="n">
        <v>1</v>
      </c>
      <c r="CF275" s="0" t="n">
        <v>0</v>
      </c>
      <c r="CG275" s="0" t="n">
        <v>0</v>
      </c>
      <c r="CH275" s="0" t="n">
        <v>2</v>
      </c>
      <c r="CI275" s="0" t="n">
        <v>0</v>
      </c>
      <c r="CJ275" s="0" t="n">
        <v>0</v>
      </c>
      <c r="CK275" s="0" t="n">
        <v>0</v>
      </c>
      <c r="CL275" s="0" t="n">
        <v>0</v>
      </c>
      <c r="CM275" s="0" t="n">
        <v>0</v>
      </c>
      <c r="CN275" s="0" t="n">
        <v>0</v>
      </c>
      <c r="CO275" s="0" t="n">
        <v>0</v>
      </c>
      <c r="CP275" s="0" t="n">
        <v>0</v>
      </c>
      <c r="CQ275" s="0" t="n">
        <v>0</v>
      </c>
      <c r="CR275" s="0" t="n">
        <v>0</v>
      </c>
      <c r="CS275" s="0" t="n">
        <v>0</v>
      </c>
      <c r="CT275" s="0" t="n">
        <v>0</v>
      </c>
      <c r="CU275" s="0" t="n">
        <v>0</v>
      </c>
      <c r="CV275" s="0" t="n">
        <v>0</v>
      </c>
      <c r="CW275" s="0" t="n">
        <v>0</v>
      </c>
      <c r="CX275" s="0" t="n">
        <v>0</v>
      </c>
      <c r="CY275" s="0" t="n">
        <v>4</v>
      </c>
      <c r="CZ275" s="0" t="n">
        <v>0</v>
      </c>
      <c r="DA275" s="0" t="n">
        <v>0</v>
      </c>
      <c r="DB275" s="0" t="n">
        <v>0</v>
      </c>
      <c r="DC275" s="0" t="n">
        <v>0</v>
      </c>
      <c r="DD275" s="0" t="n">
        <v>0</v>
      </c>
      <c r="DE275" s="0" t="n">
        <v>0</v>
      </c>
      <c r="DF275" s="0" t="n">
        <v>1</v>
      </c>
      <c r="DG275" s="0" t="n">
        <v>0</v>
      </c>
      <c r="DH275" s="0" t="n">
        <v>0</v>
      </c>
      <c r="DI275" s="0" t="n">
        <v>0</v>
      </c>
      <c r="DJ275" s="0" t="n">
        <v>0</v>
      </c>
      <c r="DK275" s="0" t="n">
        <v>0</v>
      </c>
      <c r="DL275" s="0" t="n">
        <v>0</v>
      </c>
      <c r="DM275" s="0" t="n">
        <v>0</v>
      </c>
      <c r="DN275" s="0" t="n">
        <v>0</v>
      </c>
      <c r="DO275" s="0" t="n">
        <v>0</v>
      </c>
      <c r="DP275" s="0" t="n">
        <v>0</v>
      </c>
      <c r="DQ275" s="0" t="n">
        <v>0</v>
      </c>
      <c r="DR275" s="0" t="n">
        <v>0</v>
      </c>
      <c r="DS275" s="0" t="n">
        <v>0</v>
      </c>
      <c r="DT275" s="0" t="n">
        <v>0</v>
      </c>
      <c r="DU275" s="0" t="n">
        <v>0</v>
      </c>
      <c r="DV275" s="0" t="n">
        <v>0</v>
      </c>
      <c r="DW275" s="0" t="n">
        <v>0</v>
      </c>
      <c r="DX275" s="0" t="n">
        <v>0</v>
      </c>
      <c r="DY275" s="0" t="n">
        <v>0</v>
      </c>
      <c r="DZ275" s="0" t="n">
        <v>0</v>
      </c>
      <c r="EA275" s="0" t="n">
        <v>2</v>
      </c>
      <c r="EB275" s="0" t="n">
        <v>0</v>
      </c>
      <c r="EC275" s="0" t="n">
        <v>0</v>
      </c>
      <c r="ED275" s="0" t="n">
        <v>0</v>
      </c>
      <c r="EE275" s="0" t="n">
        <v>0</v>
      </c>
      <c r="EF275" s="0" t="n">
        <v>0</v>
      </c>
      <c r="EG275" s="0" t="n">
        <v>1</v>
      </c>
      <c r="EH275" s="0" t="n">
        <v>0</v>
      </c>
      <c r="EI275" s="0" t="n">
        <v>0</v>
      </c>
      <c r="EJ275" s="0" t="n">
        <v>0</v>
      </c>
      <c r="EK275" s="0" t="n">
        <v>0</v>
      </c>
      <c r="EL275" s="0" t="n">
        <v>2</v>
      </c>
      <c r="EM275" s="0" t="n">
        <v>0</v>
      </c>
      <c r="EN275" s="0" t="n">
        <v>0</v>
      </c>
      <c r="EO275" s="0" t="n">
        <v>0</v>
      </c>
      <c r="EP275" s="0" t="n">
        <v>0</v>
      </c>
      <c r="EQ275" s="0" t="n">
        <v>0</v>
      </c>
      <c r="ER275" s="0" t="n">
        <v>0</v>
      </c>
      <c r="ES275" s="0" t="n">
        <v>0</v>
      </c>
      <c r="ET275" s="0" t="n">
        <v>0</v>
      </c>
      <c r="EU275" s="0" t="n">
        <v>0</v>
      </c>
      <c r="EV275" s="0" t="n">
        <v>0</v>
      </c>
      <c r="EW275" s="0" t="n">
        <v>0</v>
      </c>
      <c r="EX275" s="0" t="n">
        <v>0</v>
      </c>
      <c r="EY275" s="0" t="n">
        <v>0</v>
      </c>
      <c r="EZ275" s="0" t="n">
        <v>0</v>
      </c>
      <c r="FA275" s="0" t="n">
        <v>1</v>
      </c>
      <c r="FB275" s="0" t="n">
        <v>0</v>
      </c>
      <c r="FC275" s="0" t="n">
        <v>0</v>
      </c>
      <c r="FD275" s="0" t="n">
        <v>0</v>
      </c>
      <c r="FE275" s="0" t="n">
        <v>0</v>
      </c>
      <c r="FF275" s="0" t="n">
        <v>0</v>
      </c>
      <c r="FG275" s="0" t="n">
        <v>0</v>
      </c>
      <c r="FH275" s="0" t="n">
        <v>0</v>
      </c>
      <c r="FI275" s="0" t="n">
        <v>0</v>
      </c>
      <c r="FJ275" s="0" t="n">
        <v>0</v>
      </c>
      <c r="FK275" s="0" t="n">
        <v>0</v>
      </c>
      <c r="FL275" s="0" t="n">
        <v>0</v>
      </c>
      <c r="FM275" s="0" t="n">
        <v>0</v>
      </c>
      <c r="FN275" s="0" t="n">
        <v>0</v>
      </c>
      <c r="FO275" s="0" t="n">
        <v>0</v>
      </c>
      <c r="FP275" s="0" t="n">
        <v>0</v>
      </c>
      <c r="FQ275" s="0" t="n">
        <v>0</v>
      </c>
      <c r="FR275" s="0" t="n">
        <v>0</v>
      </c>
      <c r="FS275" s="0" t="n">
        <v>0</v>
      </c>
      <c r="FT275" s="0" t="n">
        <v>0</v>
      </c>
      <c r="FU275" s="0" t="n">
        <v>0</v>
      </c>
      <c r="FV275" s="0" t="n">
        <v>0</v>
      </c>
      <c r="FW275" s="0" t="n">
        <v>0</v>
      </c>
      <c r="FX275" s="0" t="n">
        <v>0</v>
      </c>
      <c r="FY275" s="0" t="n">
        <v>0</v>
      </c>
      <c r="FZ275" s="0" t="n">
        <v>0</v>
      </c>
      <c r="GA275" s="0" t="n">
        <v>0</v>
      </c>
      <c r="GB275" s="0" t="n">
        <v>0</v>
      </c>
      <c r="GC275" s="0" t="n">
        <v>1</v>
      </c>
      <c r="GD275" s="0" t="n">
        <v>0</v>
      </c>
      <c r="GE275" s="0" t="n">
        <v>0</v>
      </c>
      <c r="GF275" s="0" t="n">
        <v>1</v>
      </c>
      <c r="GG275" s="0" t="n">
        <v>0</v>
      </c>
      <c r="GH275" s="0" t="n">
        <v>0</v>
      </c>
      <c r="GI275" s="0" t="n">
        <v>0</v>
      </c>
      <c r="GJ275" s="0" t="n">
        <v>0</v>
      </c>
      <c r="GK275" s="0" t="n">
        <v>0</v>
      </c>
      <c r="GL275" s="0" t="n">
        <v>0</v>
      </c>
      <c r="GM275" s="0" t="n">
        <v>0</v>
      </c>
      <c r="GN275" s="0" t="n">
        <v>0</v>
      </c>
      <c r="GO275" s="0" t="n">
        <v>1</v>
      </c>
      <c r="GP275" s="0" t="n">
        <v>0</v>
      </c>
      <c r="GQ275" s="0" t="n">
        <v>0</v>
      </c>
    </row>
    <row r="276" customFormat="false" ht="12" hidden="false" customHeight="false" outlineLevel="0" collapsed="false">
      <c r="A276" s="0" t="s">
        <v>34</v>
      </c>
      <c r="B276" s="0" t="s">
        <v>34</v>
      </c>
      <c r="C276" s="0" t="n">
        <v>0</v>
      </c>
      <c r="D276" s="0" t="n">
        <v>0</v>
      </c>
      <c r="E276" s="0" t="n">
        <v>0</v>
      </c>
      <c r="F276" s="0" t="n">
        <v>0</v>
      </c>
      <c r="G276" s="0" t="n">
        <v>0</v>
      </c>
      <c r="H276" s="0" t="n">
        <v>0</v>
      </c>
      <c r="I276" s="0" t="n">
        <v>0</v>
      </c>
      <c r="J276" s="0" t="n">
        <v>0</v>
      </c>
      <c r="K276" s="0" t="n">
        <v>0</v>
      </c>
      <c r="L276" s="0" t="n">
        <v>0</v>
      </c>
      <c r="M276" s="0" t="n">
        <v>0</v>
      </c>
      <c r="N276" s="0" t="n">
        <v>0</v>
      </c>
      <c r="O276" s="0" t="n">
        <v>0</v>
      </c>
      <c r="P276" s="0" t="n">
        <v>0</v>
      </c>
      <c r="Q276" s="0" t="n">
        <v>0</v>
      </c>
      <c r="R276" s="0" t="n">
        <v>0</v>
      </c>
      <c r="S276" s="0" t="n">
        <v>1</v>
      </c>
      <c r="T276" s="0" t="n">
        <v>0</v>
      </c>
      <c r="U276" s="0" t="n">
        <v>0</v>
      </c>
      <c r="V276" s="0" t="n">
        <v>0</v>
      </c>
      <c r="W276" s="0" t="n">
        <v>0</v>
      </c>
      <c r="X276" s="0" t="n">
        <v>0</v>
      </c>
      <c r="Y276" s="0" t="n">
        <v>0</v>
      </c>
      <c r="Z276" s="0" t="n">
        <v>0</v>
      </c>
      <c r="AA276" s="0" t="n">
        <v>0</v>
      </c>
      <c r="AB276" s="0" t="n">
        <v>0</v>
      </c>
      <c r="AC276" s="0" t="n">
        <v>0</v>
      </c>
      <c r="AD276" s="0" t="n">
        <v>0</v>
      </c>
      <c r="AE276" s="0" t="n">
        <v>0</v>
      </c>
      <c r="AF276" s="0" t="n">
        <v>0</v>
      </c>
      <c r="AG276" s="0" t="n">
        <v>0</v>
      </c>
      <c r="AH276" s="0" t="n">
        <v>0</v>
      </c>
      <c r="AI276" s="0" t="n">
        <v>0</v>
      </c>
      <c r="AJ276" s="0" t="n">
        <v>0</v>
      </c>
      <c r="AK276" s="0" t="n">
        <v>0</v>
      </c>
      <c r="AL276" s="0" t="n">
        <v>0</v>
      </c>
      <c r="AM276" s="0" t="n">
        <v>0</v>
      </c>
      <c r="AN276" s="0" t="n">
        <v>0</v>
      </c>
      <c r="AO276" s="0" t="n">
        <v>0</v>
      </c>
      <c r="AP276" s="0" t="n">
        <v>0</v>
      </c>
      <c r="AQ276" s="0" t="n">
        <v>0</v>
      </c>
      <c r="AR276" s="0" t="n">
        <v>0</v>
      </c>
      <c r="AS276" s="0" t="n">
        <v>0</v>
      </c>
      <c r="AT276" s="0" t="n">
        <v>0</v>
      </c>
      <c r="AU276" s="0" t="n">
        <v>0</v>
      </c>
      <c r="AV276" s="0" t="n">
        <v>0</v>
      </c>
      <c r="AW276" s="0" t="n">
        <v>0</v>
      </c>
      <c r="AX276" s="0" t="n">
        <v>0</v>
      </c>
      <c r="AY276" s="0" t="n">
        <v>0</v>
      </c>
      <c r="AZ276" s="0" t="n">
        <v>0</v>
      </c>
      <c r="BA276" s="0" t="n">
        <v>0</v>
      </c>
      <c r="BB276" s="0" t="n">
        <v>0</v>
      </c>
      <c r="BC276" s="0" t="n">
        <v>0</v>
      </c>
      <c r="BD276" s="0" t="n">
        <v>0</v>
      </c>
      <c r="BE276" s="0" t="n">
        <v>0</v>
      </c>
      <c r="BF276" s="0" t="n">
        <v>0</v>
      </c>
      <c r="BG276" s="0" t="n">
        <v>0</v>
      </c>
      <c r="BH276" s="0" t="n">
        <v>0</v>
      </c>
      <c r="BI276" s="0" t="n">
        <v>0</v>
      </c>
      <c r="BJ276" s="0" t="n">
        <v>0</v>
      </c>
      <c r="BK276" s="0" t="n">
        <v>0</v>
      </c>
      <c r="BL276" s="0" t="n">
        <v>0</v>
      </c>
      <c r="BM276" s="0" t="n">
        <v>0</v>
      </c>
      <c r="BN276" s="0" t="n">
        <v>0</v>
      </c>
      <c r="BO276" s="0" t="n">
        <v>0</v>
      </c>
      <c r="BP276" s="0" t="n">
        <v>0</v>
      </c>
      <c r="BQ276" s="0" t="n">
        <v>0</v>
      </c>
      <c r="BR276" s="0" t="n">
        <v>0</v>
      </c>
      <c r="BS276" s="0" t="n">
        <v>0</v>
      </c>
      <c r="BT276" s="0" t="n">
        <v>0</v>
      </c>
      <c r="BU276" s="0" t="n">
        <v>0</v>
      </c>
      <c r="BV276" s="0" t="n">
        <v>0</v>
      </c>
      <c r="BW276" s="0" t="n">
        <v>0</v>
      </c>
      <c r="BX276" s="0" t="s">
        <v>34</v>
      </c>
      <c r="BY276" s="0" t="n">
        <v>0</v>
      </c>
      <c r="BZ276" s="0" t="n">
        <v>0</v>
      </c>
      <c r="CA276" s="0" t="n">
        <v>0</v>
      </c>
      <c r="CB276" s="0" t="n">
        <v>0</v>
      </c>
      <c r="CC276" s="0" t="n">
        <v>0</v>
      </c>
      <c r="CD276" s="0" t="n">
        <v>0</v>
      </c>
      <c r="CE276" s="0" t="n">
        <v>0</v>
      </c>
      <c r="CF276" s="0" t="n">
        <v>0</v>
      </c>
      <c r="CG276" s="0" t="n">
        <v>0</v>
      </c>
      <c r="CH276" s="0" t="n">
        <v>0</v>
      </c>
      <c r="CI276" s="0" t="n">
        <v>0</v>
      </c>
      <c r="CJ276" s="0" t="n">
        <v>0</v>
      </c>
      <c r="CK276" s="0" t="n">
        <v>0</v>
      </c>
      <c r="CL276" s="0" t="n">
        <v>0</v>
      </c>
      <c r="CM276" s="0" t="n">
        <v>0</v>
      </c>
      <c r="CN276" s="0" t="n">
        <v>0</v>
      </c>
      <c r="CO276" s="0" t="n">
        <v>0</v>
      </c>
      <c r="CP276" s="0" t="n">
        <v>0</v>
      </c>
      <c r="CQ276" s="0" t="n">
        <v>0</v>
      </c>
      <c r="CR276" s="0" t="n">
        <v>0</v>
      </c>
      <c r="CS276" s="0" t="n">
        <v>0</v>
      </c>
      <c r="CT276" s="0" t="n">
        <v>0</v>
      </c>
      <c r="CU276" s="0" t="n">
        <v>0</v>
      </c>
      <c r="CV276" s="0" t="n">
        <v>0</v>
      </c>
      <c r="CW276" s="0" t="n">
        <v>0</v>
      </c>
      <c r="CX276" s="0" t="n">
        <v>0</v>
      </c>
      <c r="CY276" s="0" t="n">
        <v>2</v>
      </c>
      <c r="CZ276" s="0" t="n">
        <v>0</v>
      </c>
      <c r="DA276" s="0" t="n">
        <v>0</v>
      </c>
      <c r="DB276" s="0" t="n">
        <v>0</v>
      </c>
      <c r="DC276" s="0" t="n">
        <v>0</v>
      </c>
      <c r="DD276" s="0" t="n">
        <v>0</v>
      </c>
      <c r="DE276" s="0" t="n">
        <v>0</v>
      </c>
      <c r="DF276" s="0" t="n">
        <v>0</v>
      </c>
      <c r="DG276" s="0" t="n">
        <v>0</v>
      </c>
      <c r="DH276" s="0" t="n">
        <v>0</v>
      </c>
      <c r="DI276" s="0" t="n">
        <v>0</v>
      </c>
      <c r="DJ276" s="0" t="n">
        <v>0</v>
      </c>
      <c r="DK276" s="0" t="n">
        <v>0</v>
      </c>
      <c r="DL276" s="0" t="n">
        <v>0</v>
      </c>
      <c r="DM276" s="0" t="n">
        <v>0</v>
      </c>
      <c r="DN276" s="0" t="n">
        <v>0</v>
      </c>
      <c r="DO276" s="0" t="n">
        <v>0</v>
      </c>
      <c r="DP276" s="0" t="n">
        <v>0</v>
      </c>
      <c r="DQ276" s="0" t="n">
        <v>0</v>
      </c>
      <c r="DR276" s="0" t="n">
        <v>0</v>
      </c>
      <c r="DS276" s="0" t="n">
        <v>0</v>
      </c>
      <c r="DT276" s="0" t="n">
        <v>0</v>
      </c>
      <c r="DU276" s="0" t="n">
        <v>0</v>
      </c>
      <c r="DV276" s="0" t="n">
        <v>0</v>
      </c>
      <c r="DW276" s="0" t="n">
        <v>0</v>
      </c>
      <c r="DX276" s="0" t="s">
        <v>34</v>
      </c>
      <c r="DY276" s="0" t="n">
        <v>0</v>
      </c>
      <c r="DZ276" s="0" t="n">
        <v>0</v>
      </c>
      <c r="EA276" s="0" t="n">
        <v>6</v>
      </c>
      <c r="EB276" s="0" t="n">
        <v>0</v>
      </c>
      <c r="EC276" s="0" t="n">
        <v>0</v>
      </c>
      <c r="ED276" s="0" t="n">
        <v>0</v>
      </c>
      <c r="EE276" s="0" t="n">
        <v>0</v>
      </c>
      <c r="EF276" s="0" t="n">
        <v>2</v>
      </c>
      <c r="EG276" s="0" t="n">
        <v>0</v>
      </c>
      <c r="EH276" s="0" t="n">
        <v>0</v>
      </c>
      <c r="EI276" s="0" t="n">
        <v>0</v>
      </c>
      <c r="EJ276" s="0" t="n">
        <v>0</v>
      </c>
      <c r="EK276" s="0" t="n">
        <v>0</v>
      </c>
      <c r="EL276" s="0" t="n">
        <v>0</v>
      </c>
      <c r="EM276" s="0" t="n">
        <v>0</v>
      </c>
      <c r="EN276" s="0" t="n">
        <v>0</v>
      </c>
      <c r="EO276" s="0" t="n">
        <v>0</v>
      </c>
      <c r="EP276" s="0" t="n">
        <v>0</v>
      </c>
      <c r="EQ276" s="0" t="n">
        <v>0</v>
      </c>
      <c r="ER276" s="0" t="n">
        <v>0</v>
      </c>
      <c r="ES276" s="0" t="n">
        <v>0</v>
      </c>
      <c r="ET276" s="0" t="n">
        <v>0</v>
      </c>
      <c r="EU276" s="0" t="n">
        <v>0</v>
      </c>
      <c r="EV276" s="0" t="n">
        <v>1</v>
      </c>
      <c r="EW276" s="0" t="n">
        <v>0</v>
      </c>
      <c r="EX276" s="0" t="n">
        <v>5</v>
      </c>
      <c r="EY276" s="0" t="n">
        <v>0</v>
      </c>
      <c r="EZ276" s="0" t="n">
        <v>0</v>
      </c>
      <c r="FA276" s="0" t="n">
        <v>0</v>
      </c>
      <c r="FB276" s="0" t="n">
        <v>0</v>
      </c>
      <c r="FC276" s="0" t="n">
        <v>0</v>
      </c>
      <c r="FD276" s="0" t="n">
        <v>0</v>
      </c>
      <c r="FE276" s="0" t="n">
        <v>0</v>
      </c>
      <c r="FF276" s="0" t="n">
        <v>0</v>
      </c>
      <c r="FG276" s="0" t="n">
        <v>0</v>
      </c>
      <c r="FH276" s="0" t="n">
        <v>0</v>
      </c>
      <c r="FI276" s="0" t="n">
        <v>0</v>
      </c>
      <c r="FJ276" s="0" t="n">
        <v>0</v>
      </c>
      <c r="FK276" s="0" t="n">
        <v>0</v>
      </c>
      <c r="FL276" s="0" t="n">
        <v>0</v>
      </c>
      <c r="FM276" s="0" t="n">
        <v>0</v>
      </c>
      <c r="FN276" s="0" t="n">
        <v>0</v>
      </c>
      <c r="FO276" s="0" t="n">
        <v>0</v>
      </c>
      <c r="FP276" s="0" t="n">
        <v>0</v>
      </c>
      <c r="FQ276" s="0" t="n">
        <v>0</v>
      </c>
      <c r="FR276" s="0" t="n">
        <v>0</v>
      </c>
      <c r="FS276" s="0" t="n">
        <v>0</v>
      </c>
      <c r="FT276" s="0" t="n">
        <v>0</v>
      </c>
      <c r="FU276" s="0" t="n">
        <v>0</v>
      </c>
      <c r="FV276" s="0" t="n">
        <v>0</v>
      </c>
      <c r="FW276" s="0" t="n">
        <v>0</v>
      </c>
      <c r="FX276" s="0" t="n">
        <v>0</v>
      </c>
      <c r="FY276" s="0" t="n">
        <v>0</v>
      </c>
      <c r="FZ276" s="0" t="n">
        <v>0</v>
      </c>
      <c r="GA276" s="0" t="n">
        <v>0</v>
      </c>
      <c r="GB276" s="0" t="n">
        <v>0</v>
      </c>
      <c r="GC276" s="0" t="n">
        <v>0</v>
      </c>
      <c r="GD276" s="0" t="n">
        <v>0</v>
      </c>
      <c r="GE276" s="0" t="n">
        <v>0</v>
      </c>
      <c r="GF276" s="0" t="n">
        <v>0</v>
      </c>
      <c r="GG276" s="0" t="n">
        <v>0</v>
      </c>
      <c r="GH276" s="0" t="n">
        <v>0</v>
      </c>
      <c r="GI276" s="0" t="n">
        <v>0</v>
      </c>
      <c r="GJ276" s="0" t="n">
        <v>0</v>
      </c>
      <c r="GK276" s="0" t="n">
        <v>0</v>
      </c>
      <c r="GL276" s="0" t="n">
        <v>0</v>
      </c>
      <c r="GM276" s="0" t="n">
        <v>0</v>
      </c>
      <c r="GN276" s="0" t="n">
        <v>0</v>
      </c>
      <c r="GO276" s="0" t="n">
        <v>0</v>
      </c>
      <c r="GP276" s="0" t="n">
        <v>0</v>
      </c>
      <c r="GQ276" s="0" t="n">
        <v>0</v>
      </c>
    </row>
    <row r="277" customFormat="false" ht="12" hidden="false" customHeight="false" outlineLevel="0" collapsed="false">
      <c r="A277" s="0" t="n">
        <v>0</v>
      </c>
      <c r="B277" s="0" t="n">
        <v>0</v>
      </c>
      <c r="C277" s="0" t="n">
        <v>0</v>
      </c>
      <c r="D277" s="0" t="n">
        <v>0</v>
      </c>
      <c r="E277" s="0" t="n">
        <v>0</v>
      </c>
      <c r="F277" s="0" t="n">
        <v>0</v>
      </c>
      <c r="G277" s="0" t="n">
        <v>1</v>
      </c>
      <c r="H277" s="0" t="n">
        <v>0</v>
      </c>
      <c r="I277" s="0" t="n">
        <v>0</v>
      </c>
      <c r="J277" s="0" t="n">
        <v>0</v>
      </c>
      <c r="K277" s="0" t="n">
        <v>4</v>
      </c>
      <c r="L277" s="0" t="n">
        <v>0</v>
      </c>
      <c r="M277" s="0" t="n">
        <v>0</v>
      </c>
      <c r="N277" s="0" t="n">
        <v>0</v>
      </c>
      <c r="O277" s="0" t="n">
        <v>0</v>
      </c>
      <c r="P277" s="0" t="n">
        <v>2</v>
      </c>
      <c r="Q277" s="0" t="n">
        <v>0</v>
      </c>
      <c r="R277" s="0" t="n">
        <v>0</v>
      </c>
      <c r="S277" s="0" t="n">
        <v>0</v>
      </c>
      <c r="T277" s="0" t="n">
        <v>0</v>
      </c>
      <c r="U277" s="0" t="n">
        <v>0</v>
      </c>
      <c r="V277" s="0" t="n">
        <v>0</v>
      </c>
      <c r="W277" s="0" t="n">
        <v>0</v>
      </c>
      <c r="X277" s="0" t="n">
        <v>0</v>
      </c>
      <c r="Y277" s="0" t="n">
        <v>0</v>
      </c>
      <c r="Z277" s="0" t="n">
        <v>1</v>
      </c>
      <c r="AA277" s="0" t="n">
        <v>0</v>
      </c>
      <c r="AB277" s="0" t="n">
        <v>0</v>
      </c>
      <c r="AC277" s="0" t="n">
        <v>0</v>
      </c>
      <c r="AD277" s="0" t="n">
        <v>0</v>
      </c>
      <c r="AE277" s="0" t="n">
        <v>0</v>
      </c>
      <c r="AF277" s="0" t="n">
        <v>0</v>
      </c>
      <c r="AG277" s="0" t="n">
        <v>1</v>
      </c>
      <c r="AH277" s="0" t="n">
        <v>0</v>
      </c>
      <c r="AI277" s="0" t="n">
        <v>1</v>
      </c>
      <c r="AJ277" s="0" t="n">
        <v>0</v>
      </c>
      <c r="AK277" s="0" t="n">
        <v>0</v>
      </c>
      <c r="AL277" s="0" t="n">
        <v>0</v>
      </c>
      <c r="AM277" s="0" t="n">
        <v>0</v>
      </c>
      <c r="AN277" s="0" t="n">
        <v>2</v>
      </c>
      <c r="AO277" s="0" t="n">
        <v>0</v>
      </c>
      <c r="AP277" s="0" t="n">
        <v>0</v>
      </c>
      <c r="AQ277" s="0" t="n">
        <v>0</v>
      </c>
      <c r="AR277" s="0" t="n">
        <v>2</v>
      </c>
      <c r="AS277" s="0" t="n">
        <v>0</v>
      </c>
      <c r="AT277" s="0" t="n">
        <v>0</v>
      </c>
      <c r="AU277" s="0" t="n">
        <v>0</v>
      </c>
      <c r="AV277" s="0" t="n">
        <v>0</v>
      </c>
      <c r="AW277" s="0" t="n">
        <v>0</v>
      </c>
      <c r="AX277" s="0" t="n">
        <v>0</v>
      </c>
      <c r="AY277" s="0" t="n">
        <v>0</v>
      </c>
      <c r="AZ277" s="0" t="n">
        <v>6</v>
      </c>
      <c r="BA277" s="0" t="n">
        <v>0</v>
      </c>
      <c r="BB277" s="0" t="n">
        <v>0</v>
      </c>
      <c r="BC277" s="0" t="n">
        <v>0</v>
      </c>
      <c r="BD277" s="0" t="n">
        <v>0</v>
      </c>
      <c r="BE277" s="0" t="n">
        <v>3</v>
      </c>
      <c r="BF277" s="0" t="n">
        <v>0</v>
      </c>
      <c r="BG277" s="0" t="n">
        <v>0</v>
      </c>
      <c r="BH277" s="0" t="n">
        <v>0</v>
      </c>
      <c r="BI277" s="0" t="n">
        <v>3</v>
      </c>
      <c r="BJ277" s="0" t="n">
        <v>1</v>
      </c>
      <c r="BK277" s="0" t="n">
        <v>1</v>
      </c>
      <c r="BL277" s="0" t="n">
        <v>0</v>
      </c>
      <c r="BM277" s="0" t="n">
        <v>0</v>
      </c>
      <c r="BN277" s="0" t="n">
        <v>1</v>
      </c>
      <c r="BO277" s="0" t="n">
        <v>0</v>
      </c>
      <c r="BP277" s="0" t="n">
        <v>0</v>
      </c>
      <c r="BQ277" s="0" t="n">
        <v>0</v>
      </c>
      <c r="BR277" s="0" t="n">
        <v>0</v>
      </c>
      <c r="BS277" s="0" t="n">
        <v>0</v>
      </c>
      <c r="BT277" s="0" t="n">
        <v>0</v>
      </c>
      <c r="BU277" s="0" t="n">
        <v>0</v>
      </c>
      <c r="BV277" s="0" t="n">
        <v>0</v>
      </c>
      <c r="BW277" s="0" t="n">
        <v>0</v>
      </c>
      <c r="BX277" s="0" t="n">
        <v>0</v>
      </c>
      <c r="BY277" s="0" t="n">
        <v>1</v>
      </c>
      <c r="BZ277" s="0" t="n">
        <v>0</v>
      </c>
      <c r="CA277" s="0" t="n">
        <v>4</v>
      </c>
      <c r="CB277" s="0" t="n">
        <v>0</v>
      </c>
      <c r="CC277" s="0" t="n">
        <v>0</v>
      </c>
      <c r="CD277" s="0" t="n">
        <v>3</v>
      </c>
      <c r="CE277" s="0" t="n">
        <v>1</v>
      </c>
      <c r="CF277" s="0" t="n">
        <v>0</v>
      </c>
      <c r="CG277" s="0" t="n">
        <v>0</v>
      </c>
      <c r="CH277" s="0" t="n">
        <v>0</v>
      </c>
      <c r="CI277" s="0" t="n">
        <v>0</v>
      </c>
      <c r="CJ277" s="0" t="n">
        <v>0</v>
      </c>
      <c r="CK277" s="0" t="n">
        <v>0</v>
      </c>
      <c r="CL277" s="0" t="n">
        <v>2</v>
      </c>
      <c r="CM277" s="0" t="n">
        <v>1</v>
      </c>
      <c r="CN277" s="0" t="n">
        <v>0</v>
      </c>
      <c r="CO277" s="0" t="n">
        <v>3</v>
      </c>
      <c r="CP277" s="0" t="n">
        <v>0</v>
      </c>
      <c r="CQ277" s="0" t="n">
        <v>1</v>
      </c>
      <c r="CR277" s="0" t="n">
        <v>4</v>
      </c>
      <c r="CS277" s="0" t="n">
        <v>2</v>
      </c>
      <c r="CT277" s="0" t="n">
        <v>0</v>
      </c>
      <c r="CU277" s="0" t="n">
        <v>2</v>
      </c>
      <c r="CV277" s="0" t="n">
        <v>0</v>
      </c>
      <c r="CW277" s="0" t="n">
        <v>0</v>
      </c>
      <c r="CX277" s="0" t="n">
        <v>0</v>
      </c>
      <c r="CY277" s="0" t="n">
        <v>0</v>
      </c>
      <c r="CZ277" s="0" t="n">
        <v>0</v>
      </c>
      <c r="DA277" s="0" t="n">
        <v>0</v>
      </c>
      <c r="DB277" s="0" t="n">
        <v>0</v>
      </c>
      <c r="DC277" s="0" t="n">
        <v>0</v>
      </c>
      <c r="DD277" s="0" t="n">
        <v>0</v>
      </c>
      <c r="DE277" s="0" t="n">
        <v>1</v>
      </c>
      <c r="DF277" s="0" t="n">
        <v>0</v>
      </c>
      <c r="DG277" s="0" t="n">
        <v>0</v>
      </c>
      <c r="DH277" s="0" t="n">
        <v>0</v>
      </c>
      <c r="DI277" s="0" t="n">
        <v>0</v>
      </c>
      <c r="DJ277" s="0" t="n">
        <v>0</v>
      </c>
      <c r="DK277" s="0" t="n">
        <v>0</v>
      </c>
      <c r="DL277" s="0" t="n">
        <v>0</v>
      </c>
      <c r="DM277" s="0" t="n">
        <v>0</v>
      </c>
      <c r="DN277" s="0" t="n">
        <v>0</v>
      </c>
      <c r="DO277" s="0" t="n">
        <v>0</v>
      </c>
      <c r="DP277" s="0" t="n">
        <v>0</v>
      </c>
      <c r="DQ277" s="0" t="n">
        <v>0</v>
      </c>
      <c r="DR277" s="0" t="n">
        <v>0</v>
      </c>
      <c r="DS277" s="0" t="n">
        <v>0</v>
      </c>
      <c r="DT277" s="0" t="n">
        <v>0</v>
      </c>
      <c r="DU277" s="0" t="n">
        <v>0</v>
      </c>
      <c r="DV277" s="0" t="n">
        <v>0</v>
      </c>
      <c r="DW277" s="0" t="n">
        <v>0</v>
      </c>
      <c r="DX277" s="0" t="n">
        <v>0</v>
      </c>
      <c r="DY277" s="0" t="n">
        <v>0</v>
      </c>
      <c r="DZ277" s="0" t="n">
        <v>0</v>
      </c>
      <c r="EA277" s="0" t="n">
        <v>0</v>
      </c>
      <c r="EB277" s="0" t="n">
        <v>0</v>
      </c>
      <c r="EC277" s="0" t="n">
        <v>0</v>
      </c>
      <c r="ED277" s="0" t="n">
        <v>0</v>
      </c>
      <c r="EE277" s="0" t="n">
        <v>1</v>
      </c>
      <c r="EF277" s="0" t="n">
        <v>0</v>
      </c>
      <c r="EG277" s="0" t="n">
        <v>0</v>
      </c>
      <c r="EH277" s="0" t="n">
        <v>0</v>
      </c>
      <c r="EI277" s="0" t="n">
        <v>0</v>
      </c>
      <c r="EJ277" s="0" t="n">
        <v>0</v>
      </c>
      <c r="EK277" s="0" t="n">
        <v>0</v>
      </c>
      <c r="EL277" s="0" t="n">
        <v>2</v>
      </c>
      <c r="EM277" s="0" t="n">
        <v>0</v>
      </c>
      <c r="EN277" s="0" t="n">
        <v>0</v>
      </c>
      <c r="EO277" s="0" t="n">
        <v>0</v>
      </c>
      <c r="EP277" s="0" t="n">
        <v>0</v>
      </c>
      <c r="EQ277" s="0" t="n">
        <v>1</v>
      </c>
      <c r="ER277" s="0" t="n">
        <v>0</v>
      </c>
      <c r="ES277" s="0" t="n">
        <v>1</v>
      </c>
      <c r="ET277" s="0" t="n">
        <v>0</v>
      </c>
      <c r="EU277" s="0" t="n">
        <v>0</v>
      </c>
      <c r="EV277" s="0" t="n">
        <v>0</v>
      </c>
      <c r="EW277" s="0" t="n">
        <v>0</v>
      </c>
      <c r="EX277" s="0" t="n">
        <v>0</v>
      </c>
      <c r="EY277" s="0" t="n">
        <v>0</v>
      </c>
      <c r="EZ277" s="0" t="n">
        <v>0</v>
      </c>
      <c r="FA277" s="0" t="n">
        <v>0</v>
      </c>
      <c r="FB277" s="0" t="n">
        <v>0</v>
      </c>
      <c r="FC277" s="0" t="n">
        <v>0</v>
      </c>
      <c r="FD277" s="0" t="n">
        <v>0</v>
      </c>
      <c r="FE277" s="0" t="n">
        <v>0</v>
      </c>
      <c r="FF277" s="0" t="n">
        <v>0</v>
      </c>
      <c r="FG277" s="0" t="n">
        <v>0</v>
      </c>
      <c r="FH277" s="0" t="n">
        <v>0</v>
      </c>
      <c r="FI277" s="0" t="n">
        <v>0</v>
      </c>
      <c r="FJ277" s="0" t="n">
        <v>0</v>
      </c>
      <c r="FK277" s="0" t="n">
        <v>0</v>
      </c>
      <c r="FL277" s="0" t="n">
        <v>0</v>
      </c>
      <c r="FM277" s="0" t="n">
        <v>0</v>
      </c>
      <c r="FN277" s="0" t="n">
        <v>0</v>
      </c>
      <c r="FO277" s="0" t="n">
        <v>0</v>
      </c>
      <c r="FP277" s="0" t="n">
        <v>2</v>
      </c>
      <c r="FQ277" s="0" t="n">
        <v>1</v>
      </c>
      <c r="FR277" s="0" t="n">
        <v>0</v>
      </c>
      <c r="FS277" s="0" t="n">
        <v>0</v>
      </c>
      <c r="FT277" s="0" t="n">
        <v>0</v>
      </c>
      <c r="FU277" s="0" t="n">
        <v>1</v>
      </c>
      <c r="FV277" s="0" t="n">
        <v>1</v>
      </c>
      <c r="FW277" s="0" t="n">
        <v>0</v>
      </c>
      <c r="FX277" s="0" t="n">
        <v>0</v>
      </c>
      <c r="FY277" s="0" t="n">
        <v>0</v>
      </c>
      <c r="FZ277" s="0" t="n">
        <v>2</v>
      </c>
      <c r="GA277" s="0" t="n">
        <v>0</v>
      </c>
      <c r="GB277" s="0" t="n">
        <v>0</v>
      </c>
      <c r="GC277" s="0" t="n">
        <v>0</v>
      </c>
      <c r="GD277" s="0" t="n">
        <v>1</v>
      </c>
      <c r="GE277" s="0" t="n">
        <v>0</v>
      </c>
      <c r="GF277" s="0" t="n">
        <v>0</v>
      </c>
      <c r="GG277" s="0" t="n">
        <v>0</v>
      </c>
      <c r="GH277" s="0" t="n">
        <v>0</v>
      </c>
      <c r="GI277" s="0" t="n">
        <v>0</v>
      </c>
      <c r="GJ277" s="0" t="n">
        <v>0</v>
      </c>
      <c r="GK277" s="0" t="n">
        <v>0</v>
      </c>
      <c r="GL277" s="0" t="n">
        <v>0</v>
      </c>
      <c r="GM277" s="0" t="n">
        <v>0</v>
      </c>
      <c r="GN277" s="0" t="n">
        <v>0</v>
      </c>
      <c r="GO277" s="0" t="n">
        <v>0</v>
      </c>
      <c r="GP277" s="0" t="n">
        <v>0</v>
      </c>
      <c r="GQ277" s="0" t="n">
        <v>0</v>
      </c>
    </row>
    <row r="278" customFormat="false" ht="12" hidden="false" customHeight="false" outlineLevel="0" collapsed="false">
      <c r="A278" s="0" t="n">
        <v>0</v>
      </c>
      <c r="B278" s="0" t="n">
        <v>0</v>
      </c>
      <c r="C278" s="0" t="n">
        <v>0</v>
      </c>
      <c r="D278" s="0" t="n">
        <v>0</v>
      </c>
      <c r="E278" s="0" t="n">
        <v>0</v>
      </c>
      <c r="F278" s="0" t="n">
        <v>0</v>
      </c>
      <c r="G278" s="0" t="n">
        <v>0</v>
      </c>
      <c r="H278" s="0" t="n">
        <v>0</v>
      </c>
      <c r="I278" s="0" t="n">
        <v>0</v>
      </c>
      <c r="J278" s="0" t="n">
        <v>0</v>
      </c>
      <c r="K278" s="0" t="n">
        <v>0</v>
      </c>
      <c r="L278" s="0" t="n">
        <v>1</v>
      </c>
      <c r="M278" s="0" t="n">
        <v>0</v>
      </c>
      <c r="N278" s="0" t="n">
        <v>0</v>
      </c>
      <c r="O278" s="0" t="n">
        <v>0</v>
      </c>
      <c r="P278" s="0" t="n">
        <v>0</v>
      </c>
      <c r="Q278" s="0" t="n">
        <v>0</v>
      </c>
      <c r="R278" s="0" t="n">
        <v>0</v>
      </c>
      <c r="S278" s="0" t="n">
        <v>0</v>
      </c>
      <c r="T278" s="0" t="n">
        <v>0</v>
      </c>
      <c r="U278" s="0" t="n">
        <v>0</v>
      </c>
      <c r="V278" s="0" t="n">
        <v>0</v>
      </c>
      <c r="W278" s="0" t="n">
        <v>0</v>
      </c>
      <c r="X278" s="0" t="n">
        <v>0</v>
      </c>
      <c r="Y278" s="0" t="n">
        <v>0</v>
      </c>
      <c r="Z278" s="0" t="n">
        <v>0</v>
      </c>
      <c r="AA278" s="0" t="n">
        <v>0</v>
      </c>
      <c r="AB278" s="0" t="n">
        <v>0</v>
      </c>
      <c r="AC278" s="0" t="n">
        <v>0</v>
      </c>
      <c r="AD278" s="0" t="n">
        <v>0</v>
      </c>
      <c r="AE278" s="0" t="n">
        <v>0</v>
      </c>
      <c r="AF278" s="0" t="n">
        <v>0</v>
      </c>
      <c r="AG278" s="0" t="n">
        <v>0</v>
      </c>
      <c r="AH278" s="0" t="n">
        <v>0</v>
      </c>
      <c r="AI278" s="0" t="n">
        <v>0</v>
      </c>
      <c r="AJ278" s="0" t="n">
        <v>0</v>
      </c>
      <c r="AK278" s="0" t="n">
        <v>0</v>
      </c>
      <c r="AL278" s="0" t="n">
        <v>1</v>
      </c>
      <c r="AM278" s="0" t="n">
        <v>0</v>
      </c>
      <c r="AN278" s="0" t="n">
        <v>1</v>
      </c>
      <c r="AO278" s="0" t="n">
        <v>0</v>
      </c>
      <c r="AP278" s="0" t="n">
        <v>0</v>
      </c>
      <c r="AQ278" s="0" t="n">
        <v>0</v>
      </c>
      <c r="AR278" s="0" t="n">
        <v>0</v>
      </c>
      <c r="AS278" s="0" t="n">
        <v>0</v>
      </c>
      <c r="AT278" s="0" t="n">
        <v>0</v>
      </c>
      <c r="AU278" s="0" t="n">
        <v>0</v>
      </c>
      <c r="AV278" s="0" t="n">
        <v>0</v>
      </c>
      <c r="AW278" s="0" t="n">
        <v>0</v>
      </c>
      <c r="AX278" s="0" t="n">
        <v>0</v>
      </c>
      <c r="AY278" s="0" t="n">
        <v>0</v>
      </c>
      <c r="AZ278" s="0" t="n">
        <v>0</v>
      </c>
      <c r="BA278" s="0" t="n">
        <v>0</v>
      </c>
      <c r="BB278" s="0" t="n">
        <v>2</v>
      </c>
      <c r="BC278" s="0" t="n">
        <v>0</v>
      </c>
      <c r="BD278" s="0" t="n">
        <v>0</v>
      </c>
      <c r="BE278" s="0" t="n">
        <v>0</v>
      </c>
      <c r="BF278" s="0" t="n">
        <v>0</v>
      </c>
      <c r="BG278" s="0" t="n">
        <v>0</v>
      </c>
      <c r="BH278" s="0" t="n">
        <v>0</v>
      </c>
      <c r="BI278" s="0" t="n">
        <v>0</v>
      </c>
      <c r="BJ278" s="0" t="n">
        <v>0</v>
      </c>
      <c r="BK278" s="0" t="n">
        <v>0</v>
      </c>
      <c r="BL278" s="0" t="n">
        <v>0</v>
      </c>
      <c r="BM278" s="0" t="n">
        <v>0</v>
      </c>
      <c r="BN278" s="0" t="n">
        <v>0</v>
      </c>
      <c r="BO278" s="0" t="n">
        <v>0</v>
      </c>
      <c r="BP278" s="0" t="n">
        <v>0</v>
      </c>
      <c r="BQ278" s="0" t="n">
        <v>0</v>
      </c>
      <c r="BR278" s="0" t="n">
        <v>0</v>
      </c>
      <c r="BS278" s="0" t="n">
        <v>0</v>
      </c>
      <c r="BT278" s="0" t="n">
        <v>0</v>
      </c>
      <c r="BU278" s="0" t="n">
        <v>0</v>
      </c>
      <c r="BV278" s="0" t="n">
        <v>0</v>
      </c>
      <c r="BW278" s="0" t="n">
        <v>1</v>
      </c>
      <c r="BX278" s="0" t="n">
        <v>0</v>
      </c>
      <c r="BY278" s="0" t="n">
        <v>0</v>
      </c>
      <c r="BZ278" s="0" t="n">
        <v>1</v>
      </c>
      <c r="CA278" s="0" t="n">
        <v>0</v>
      </c>
      <c r="CB278" s="0" t="n">
        <v>0</v>
      </c>
      <c r="CC278" s="0" t="n">
        <v>5</v>
      </c>
      <c r="CD278" s="0" t="n">
        <v>0</v>
      </c>
      <c r="CE278" s="0" t="n">
        <v>0</v>
      </c>
      <c r="CF278" s="0" t="n">
        <v>0</v>
      </c>
      <c r="CG278" s="0" t="n">
        <v>0</v>
      </c>
      <c r="CH278" s="0" t="n">
        <v>0</v>
      </c>
      <c r="CI278" s="0" t="n">
        <v>0</v>
      </c>
      <c r="CJ278" s="0" t="n">
        <v>0</v>
      </c>
      <c r="CK278" s="0" t="n">
        <v>0</v>
      </c>
      <c r="CL278" s="0" t="n">
        <v>1</v>
      </c>
      <c r="CM278" s="0" t="n">
        <v>1</v>
      </c>
      <c r="CN278" s="0" t="n">
        <v>0</v>
      </c>
      <c r="CO278" s="0" t="n">
        <v>1</v>
      </c>
      <c r="CP278" s="0" t="n">
        <v>0</v>
      </c>
      <c r="CQ278" s="0" t="n">
        <v>0</v>
      </c>
      <c r="CR278" s="0" t="n">
        <v>1</v>
      </c>
      <c r="CS278" s="0" t="n">
        <v>0</v>
      </c>
      <c r="CT278" s="0" t="n">
        <v>0</v>
      </c>
      <c r="CU278" s="0" t="n">
        <v>0</v>
      </c>
      <c r="CV278" s="0" t="n">
        <v>1</v>
      </c>
      <c r="CW278" s="0" t="n">
        <v>0</v>
      </c>
      <c r="CX278" s="0" t="n">
        <v>0</v>
      </c>
      <c r="CY278" s="0" t="n">
        <v>0</v>
      </c>
      <c r="CZ278" s="0" t="n">
        <v>0</v>
      </c>
      <c r="DA278" s="0" t="n">
        <v>0</v>
      </c>
      <c r="DB278" s="0" t="n">
        <v>0</v>
      </c>
      <c r="DC278" s="0" t="n">
        <v>0</v>
      </c>
      <c r="DD278" s="0" t="n">
        <v>0</v>
      </c>
      <c r="DE278" s="0" t="n">
        <v>0</v>
      </c>
      <c r="DF278" s="0" t="n">
        <v>0</v>
      </c>
      <c r="DG278" s="0" t="n">
        <v>0</v>
      </c>
      <c r="DH278" s="0" t="n">
        <v>0</v>
      </c>
      <c r="DI278" s="0" t="n">
        <v>0</v>
      </c>
      <c r="DJ278" s="0" t="n">
        <v>0</v>
      </c>
      <c r="DK278" s="0" t="n">
        <v>0</v>
      </c>
      <c r="DL278" s="0" t="n">
        <v>0</v>
      </c>
      <c r="DM278" s="0" t="n">
        <v>0</v>
      </c>
      <c r="DN278" s="0" t="n">
        <v>0</v>
      </c>
      <c r="DO278" s="0" t="n">
        <v>0</v>
      </c>
      <c r="DP278" s="0" t="n">
        <v>0</v>
      </c>
      <c r="DQ278" s="0" t="n">
        <v>0</v>
      </c>
      <c r="DR278" s="0" t="n">
        <v>0</v>
      </c>
      <c r="DS278" s="0" t="n">
        <v>0</v>
      </c>
      <c r="DT278" s="0" t="n">
        <v>0</v>
      </c>
      <c r="DU278" s="0" t="n">
        <v>0</v>
      </c>
      <c r="DV278" s="0" t="n">
        <v>0</v>
      </c>
      <c r="DW278" s="0" t="n">
        <v>0</v>
      </c>
      <c r="DX278" s="0" t="n">
        <v>0</v>
      </c>
      <c r="DY278" s="0" t="n">
        <v>0</v>
      </c>
      <c r="DZ278" s="0" t="n">
        <v>0</v>
      </c>
      <c r="EA278" s="0" t="n">
        <v>0</v>
      </c>
      <c r="EB278" s="0" t="n">
        <v>0</v>
      </c>
      <c r="EC278" s="0" t="n">
        <v>0</v>
      </c>
      <c r="ED278" s="0" t="n">
        <v>0</v>
      </c>
      <c r="EE278" s="0" t="n">
        <v>1</v>
      </c>
      <c r="EF278" s="0" t="n">
        <v>0</v>
      </c>
      <c r="EG278" s="0" t="n">
        <v>0</v>
      </c>
      <c r="EH278" s="0" t="n">
        <v>0</v>
      </c>
      <c r="EI278" s="0" t="n">
        <v>0</v>
      </c>
      <c r="EJ278" s="0" t="n">
        <v>0</v>
      </c>
      <c r="EK278" s="0" t="n">
        <v>0</v>
      </c>
      <c r="EL278" s="0" t="n">
        <v>0</v>
      </c>
      <c r="EM278" s="0" t="n">
        <v>0</v>
      </c>
      <c r="EN278" s="0" t="n">
        <v>0</v>
      </c>
      <c r="EO278" s="0" t="n">
        <v>0</v>
      </c>
      <c r="EP278" s="0" t="n">
        <v>0</v>
      </c>
      <c r="EQ278" s="0" t="n">
        <v>0</v>
      </c>
      <c r="ER278" s="0" t="n">
        <v>0</v>
      </c>
      <c r="ES278" s="0" t="n">
        <v>0</v>
      </c>
      <c r="ET278" s="0" t="n">
        <v>0</v>
      </c>
      <c r="EU278" s="0" t="n">
        <v>0</v>
      </c>
      <c r="EV278" s="0" t="n">
        <v>0</v>
      </c>
      <c r="EW278" s="0" t="n">
        <v>0</v>
      </c>
      <c r="EX278" s="0" t="n">
        <v>0</v>
      </c>
      <c r="EY278" s="0" t="n">
        <v>0</v>
      </c>
      <c r="EZ278" s="0" t="n">
        <v>0</v>
      </c>
      <c r="FA278" s="0" t="n">
        <v>0</v>
      </c>
      <c r="FB278" s="0" t="n">
        <v>6</v>
      </c>
      <c r="FC278" s="0" t="n">
        <v>0</v>
      </c>
      <c r="FD278" s="0" t="n">
        <v>0</v>
      </c>
      <c r="FE278" s="0" t="n">
        <v>0</v>
      </c>
      <c r="FF278" s="0" t="n">
        <v>0</v>
      </c>
      <c r="FG278" s="0" t="n">
        <v>0</v>
      </c>
      <c r="FH278" s="0" t="n">
        <v>0</v>
      </c>
      <c r="FI278" s="0" t="n">
        <v>0</v>
      </c>
      <c r="FJ278" s="0" t="n">
        <v>0</v>
      </c>
      <c r="FK278" s="0" t="n">
        <v>0</v>
      </c>
      <c r="FL278" s="0" t="n">
        <v>0</v>
      </c>
      <c r="FM278" s="0" t="n">
        <v>0</v>
      </c>
      <c r="FN278" s="0" t="n">
        <v>0</v>
      </c>
      <c r="FO278" s="0" t="n">
        <v>0</v>
      </c>
      <c r="FP278" s="0" t="n">
        <v>0</v>
      </c>
      <c r="FQ278" s="0" t="n">
        <v>0</v>
      </c>
      <c r="FR278" s="0" t="n">
        <v>0</v>
      </c>
      <c r="FS278" s="0" t="n">
        <v>0</v>
      </c>
      <c r="FT278" s="0" t="n">
        <v>0</v>
      </c>
      <c r="FU278" s="0" t="n">
        <v>1</v>
      </c>
      <c r="FV278" s="0" t="n">
        <v>1</v>
      </c>
      <c r="FW278" s="0" t="n">
        <v>0</v>
      </c>
      <c r="FX278" s="0" t="n">
        <v>0</v>
      </c>
      <c r="FY278" s="0" t="n">
        <v>0</v>
      </c>
      <c r="FZ278" s="0" t="n">
        <v>0</v>
      </c>
      <c r="GA278" s="0" t="n">
        <v>0</v>
      </c>
      <c r="GB278" s="0" t="n">
        <v>0</v>
      </c>
      <c r="GC278" s="0" t="n">
        <v>2</v>
      </c>
      <c r="GD278" s="0" t="n">
        <v>0</v>
      </c>
      <c r="GE278" s="0" t="n">
        <v>0</v>
      </c>
      <c r="GF278" s="0" t="n">
        <v>0</v>
      </c>
      <c r="GG278" s="0" t="n">
        <v>0</v>
      </c>
      <c r="GH278" s="0" t="n">
        <v>0</v>
      </c>
      <c r="GI278" s="0" t="n">
        <v>0</v>
      </c>
      <c r="GJ278" s="0" t="n">
        <v>0</v>
      </c>
      <c r="GK278" s="0" t="n">
        <v>0</v>
      </c>
      <c r="GL278" s="0" t="n">
        <v>0</v>
      </c>
      <c r="GM278" s="0" t="n">
        <v>0</v>
      </c>
      <c r="GN278" s="0" t="n">
        <v>0</v>
      </c>
      <c r="GO278" s="0" t="n">
        <v>0</v>
      </c>
      <c r="GP278" s="0" t="n">
        <v>0</v>
      </c>
      <c r="GQ278" s="0" t="n">
        <v>0</v>
      </c>
    </row>
    <row r="279" customFormat="false" ht="12" hidden="false" customHeight="false" outlineLevel="0" collapsed="false">
      <c r="A279" s="0" t="n">
        <v>0</v>
      </c>
      <c r="B279" s="0" t="n">
        <v>0</v>
      </c>
      <c r="C279" s="0" t="n">
        <v>0</v>
      </c>
      <c r="D279" s="0" t="n">
        <v>0</v>
      </c>
      <c r="E279" s="0" t="n">
        <v>1</v>
      </c>
      <c r="F279" s="0" t="n">
        <v>0</v>
      </c>
      <c r="G279" s="0" t="n">
        <v>0</v>
      </c>
      <c r="H279" s="0" t="n">
        <v>0</v>
      </c>
      <c r="I279" s="0" t="n">
        <v>0</v>
      </c>
      <c r="J279" s="0" t="n">
        <v>0</v>
      </c>
      <c r="K279" s="0" t="n">
        <v>0</v>
      </c>
      <c r="L279" s="0" t="n">
        <v>0</v>
      </c>
      <c r="M279" s="0" t="n">
        <v>0</v>
      </c>
      <c r="N279" s="0" t="n">
        <v>0</v>
      </c>
      <c r="O279" s="0" t="n">
        <v>0</v>
      </c>
      <c r="P279" s="0" t="n">
        <v>0</v>
      </c>
      <c r="Q279" s="0" t="n">
        <v>0</v>
      </c>
      <c r="R279" s="0" t="n">
        <v>0</v>
      </c>
      <c r="S279" s="0" t="n">
        <v>0</v>
      </c>
      <c r="T279" s="0" t="n">
        <v>0</v>
      </c>
      <c r="U279" s="0" t="n">
        <v>0</v>
      </c>
      <c r="V279" s="0" t="n">
        <v>0</v>
      </c>
      <c r="W279" s="0" t="n">
        <v>0</v>
      </c>
      <c r="X279" s="0" t="n">
        <v>0</v>
      </c>
      <c r="Y279" s="0" t="n">
        <v>0</v>
      </c>
      <c r="Z279" s="0" t="n">
        <v>0</v>
      </c>
      <c r="AA279" s="0" t="n">
        <v>0</v>
      </c>
      <c r="AB279" s="0" t="n">
        <v>0</v>
      </c>
      <c r="AC279" s="0" t="n">
        <v>2</v>
      </c>
      <c r="AD279" s="0" t="n">
        <v>0</v>
      </c>
      <c r="AE279" s="0" t="n">
        <v>0</v>
      </c>
      <c r="AF279" s="0" t="n">
        <v>0</v>
      </c>
      <c r="AG279" s="0" t="n">
        <v>0</v>
      </c>
      <c r="AH279" s="0" t="n">
        <v>0</v>
      </c>
      <c r="AI279" s="0" t="n">
        <v>0</v>
      </c>
      <c r="AJ279" s="0" t="n">
        <v>0</v>
      </c>
      <c r="AK279" s="0" t="n">
        <v>0</v>
      </c>
      <c r="AL279" s="0" t="n">
        <v>0</v>
      </c>
      <c r="AM279" s="0" t="n">
        <v>0</v>
      </c>
      <c r="AN279" s="0" t="n">
        <v>0</v>
      </c>
      <c r="AO279" s="0" t="n">
        <v>0</v>
      </c>
      <c r="AP279" s="0" t="n">
        <v>0</v>
      </c>
      <c r="AQ279" s="0" t="n">
        <v>0</v>
      </c>
      <c r="AR279" s="0" t="n">
        <v>0</v>
      </c>
      <c r="AS279" s="0" t="n">
        <v>0</v>
      </c>
      <c r="AT279" s="0" t="n">
        <v>0</v>
      </c>
      <c r="AU279" s="0" t="n">
        <v>0</v>
      </c>
      <c r="AV279" s="0" t="n">
        <v>0</v>
      </c>
      <c r="AW279" s="0" t="n">
        <v>0</v>
      </c>
      <c r="AX279" s="0" t="n">
        <v>0</v>
      </c>
      <c r="AY279" s="0" t="n">
        <v>0</v>
      </c>
      <c r="AZ279" s="0" t="n">
        <v>0</v>
      </c>
      <c r="BA279" s="0" t="n">
        <v>0</v>
      </c>
      <c r="BB279" s="0" t="n">
        <v>0</v>
      </c>
      <c r="BC279" s="0" t="n">
        <v>0</v>
      </c>
      <c r="BD279" s="0" t="n">
        <v>0</v>
      </c>
      <c r="BE279" s="0" t="n">
        <v>0</v>
      </c>
      <c r="BF279" s="0" t="n">
        <v>2</v>
      </c>
      <c r="BG279" s="0" t="n">
        <v>0</v>
      </c>
      <c r="BH279" s="0" t="n">
        <v>0</v>
      </c>
      <c r="BI279" s="0" t="n">
        <v>0</v>
      </c>
      <c r="BJ279" s="0" t="n">
        <v>0</v>
      </c>
      <c r="BK279" s="0" t="n">
        <v>1</v>
      </c>
      <c r="BL279" s="0" t="n">
        <v>0</v>
      </c>
      <c r="BM279" s="0" t="n">
        <v>0</v>
      </c>
      <c r="BN279" s="0" t="n">
        <v>0</v>
      </c>
      <c r="BO279" s="0" t="n">
        <v>0</v>
      </c>
      <c r="BP279" s="0" t="n">
        <v>0</v>
      </c>
      <c r="BQ279" s="0" t="n">
        <v>0</v>
      </c>
      <c r="BR279" s="0" t="n">
        <v>0</v>
      </c>
      <c r="BS279" s="0" t="n">
        <v>0</v>
      </c>
      <c r="BT279" s="0" t="n">
        <v>0</v>
      </c>
      <c r="BU279" s="0" t="n">
        <v>0</v>
      </c>
      <c r="BV279" s="0" t="n">
        <v>0</v>
      </c>
      <c r="BW279" s="0" t="n">
        <v>0</v>
      </c>
      <c r="BX279" s="0" t="n">
        <v>0</v>
      </c>
      <c r="BY279" s="0" t="n">
        <v>0</v>
      </c>
      <c r="BZ279" s="0" t="n">
        <v>0</v>
      </c>
      <c r="CA279" s="0" t="n">
        <v>0</v>
      </c>
      <c r="CB279" s="0" t="n">
        <v>1</v>
      </c>
      <c r="CC279" s="0" t="n">
        <v>0</v>
      </c>
      <c r="CD279" s="0" t="n">
        <v>0</v>
      </c>
      <c r="CE279" s="0" t="n">
        <v>0</v>
      </c>
      <c r="CF279" s="0" t="n">
        <v>0</v>
      </c>
      <c r="CG279" s="0" t="n">
        <v>0</v>
      </c>
      <c r="CH279" s="0" t="n">
        <v>0</v>
      </c>
      <c r="CI279" s="0" t="n">
        <v>0</v>
      </c>
      <c r="CJ279" s="0" t="n">
        <v>0</v>
      </c>
      <c r="CK279" s="0" t="n">
        <v>0</v>
      </c>
      <c r="CL279" s="0" t="n">
        <v>1</v>
      </c>
      <c r="CM279" s="0" t="n">
        <v>0</v>
      </c>
      <c r="CN279" s="0" t="n">
        <v>1</v>
      </c>
      <c r="CO279" s="0" t="n">
        <v>1</v>
      </c>
      <c r="CP279" s="0" t="n">
        <v>0</v>
      </c>
      <c r="CQ279" s="0" t="n">
        <v>0</v>
      </c>
      <c r="CR279" s="0" t="n">
        <v>0</v>
      </c>
      <c r="CS279" s="0" t="n">
        <v>0</v>
      </c>
      <c r="CT279" s="0" t="n">
        <v>0</v>
      </c>
      <c r="CU279" s="0" t="n">
        <v>0</v>
      </c>
      <c r="CV279" s="0" t="n">
        <v>0</v>
      </c>
      <c r="CW279" s="0" t="n">
        <v>0</v>
      </c>
      <c r="CX279" s="0" t="n">
        <v>0</v>
      </c>
      <c r="CY279" s="0" t="n">
        <v>0</v>
      </c>
      <c r="CZ279" s="0" t="n">
        <v>0</v>
      </c>
      <c r="DA279" s="0" t="n">
        <v>5</v>
      </c>
      <c r="DB279" s="0" t="n">
        <v>0</v>
      </c>
      <c r="DC279" s="0" t="n">
        <v>0</v>
      </c>
      <c r="DD279" s="0" t="n">
        <v>0</v>
      </c>
      <c r="DE279" s="0" t="n">
        <v>0</v>
      </c>
      <c r="DF279" s="0" t="n">
        <v>0</v>
      </c>
      <c r="DG279" s="0" t="n">
        <v>0</v>
      </c>
      <c r="DH279" s="0" t="n">
        <v>0</v>
      </c>
      <c r="DI279" s="0" t="n">
        <v>0</v>
      </c>
      <c r="DJ279" s="0" t="n">
        <v>0</v>
      </c>
      <c r="DK279" s="0" t="n">
        <v>0</v>
      </c>
      <c r="DL279" s="0" t="n">
        <v>0</v>
      </c>
      <c r="DM279" s="0" t="n">
        <v>0</v>
      </c>
      <c r="DN279" s="0" t="n">
        <v>0</v>
      </c>
      <c r="DO279" s="0" t="n">
        <v>0</v>
      </c>
      <c r="DP279" s="0" t="n">
        <v>0</v>
      </c>
      <c r="DQ279" s="0" t="n">
        <v>0</v>
      </c>
      <c r="DR279" s="0" t="n">
        <v>0</v>
      </c>
      <c r="DS279" s="0" t="n">
        <v>0</v>
      </c>
      <c r="DT279" s="0" t="n">
        <v>1</v>
      </c>
      <c r="DU279" s="0" t="n">
        <v>0</v>
      </c>
      <c r="DV279" s="0" t="n">
        <v>0</v>
      </c>
      <c r="DW279" s="0" t="n">
        <v>0</v>
      </c>
      <c r="DX279" s="0" t="n">
        <v>0</v>
      </c>
      <c r="DY279" s="0" t="n">
        <v>0</v>
      </c>
      <c r="DZ279" s="0" t="n">
        <v>0</v>
      </c>
      <c r="EA279" s="0" t="n">
        <v>0</v>
      </c>
      <c r="EB279" s="0" t="n">
        <v>0</v>
      </c>
      <c r="EC279" s="0" t="n">
        <v>0</v>
      </c>
      <c r="ED279" s="0" t="n">
        <v>3</v>
      </c>
      <c r="EE279" s="0" t="n">
        <v>2</v>
      </c>
      <c r="EF279" s="0" t="n">
        <v>0</v>
      </c>
      <c r="EG279" s="0" t="n">
        <v>0</v>
      </c>
      <c r="EH279" s="0" t="n">
        <v>0</v>
      </c>
      <c r="EI279" s="0" t="n">
        <v>0</v>
      </c>
      <c r="EJ279" s="0" t="n">
        <v>0</v>
      </c>
      <c r="EK279" s="0" t="n">
        <v>0</v>
      </c>
      <c r="EL279" s="0" t="n">
        <v>0</v>
      </c>
      <c r="EM279" s="0" t="n">
        <v>0</v>
      </c>
      <c r="EN279" s="0" t="n">
        <v>0</v>
      </c>
      <c r="EO279" s="0" t="n">
        <v>0</v>
      </c>
      <c r="EP279" s="0" t="n">
        <v>0</v>
      </c>
      <c r="EQ279" s="0" t="n">
        <v>0</v>
      </c>
      <c r="ER279" s="0" t="n">
        <v>0</v>
      </c>
      <c r="ES279" s="0" t="n">
        <v>0</v>
      </c>
      <c r="ET279" s="0" t="n">
        <v>0</v>
      </c>
      <c r="EU279" s="0" t="n">
        <v>0</v>
      </c>
      <c r="EV279" s="0" t="n">
        <v>0</v>
      </c>
      <c r="EW279" s="0" t="n">
        <v>0</v>
      </c>
      <c r="EX279" s="0" t="n">
        <v>0</v>
      </c>
      <c r="EY279" s="0" t="n">
        <v>0</v>
      </c>
      <c r="EZ279" s="0" t="n">
        <v>0</v>
      </c>
      <c r="FA279" s="0" t="n">
        <v>2</v>
      </c>
      <c r="FB279" s="0" t="n">
        <v>0</v>
      </c>
      <c r="FC279" s="0" t="n">
        <v>0</v>
      </c>
      <c r="FD279" s="0" t="n">
        <v>1</v>
      </c>
      <c r="FE279" s="0" t="n">
        <v>0</v>
      </c>
      <c r="FF279" s="0" t="n">
        <v>0</v>
      </c>
      <c r="FG279" s="0" t="n">
        <v>0</v>
      </c>
      <c r="FH279" s="0" t="n">
        <v>0</v>
      </c>
      <c r="FI279" s="0" t="n">
        <v>0</v>
      </c>
      <c r="FJ279" s="0" t="n">
        <v>0</v>
      </c>
      <c r="FK279" s="0" t="n">
        <v>0</v>
      </c>
      <c r="FL279" s="0" t="n">
        <v>0</v>
      </c>
      <c r="FM279" s="0" t="n">
        <v>0</v>
      </c>
      <c r="FN279" s="0" t="n">
        <v>0</v>
      </c>
      <c r="FO279" s="0" t="n">
        <v>0</v>
      </c>
      <c r="FP279" s="0" t="n">
        <v>0</v>
      </c>
      <c r="FQ279" s="0" t="n">
        <v>0</v>
      </c>
      <c r="FR279" s="0" t="n">
        <v>0</v>
      </c>
      <c r="FS279" s="0" t="n">
        <v>0</v>
      </c>
      <c r="FT279" s="0" t="n">
        <v>0</v>
      </c>
      <c r="FU279" s="0" t="n">
        <v>0</v>
      </c>
      <c r="FV279" s="0" t="n">
        <v>1</v>
      </c>
      <c r="FW279" s="0" t="n">
        <v>0</v>
      </c>
      <c r="FX279" s="0" t="n">
        <v>0</v>
      </c>
      <c r="FY279" s="0" t="n">
        <v>0</v>
      </c>
      <c r="FZ279" s="0" t="n">
        <v>0</v>
      </c>
      <c r="GA279" s="0" t="n">
        <v>0</v>
      </c>
      <c r="GB279" s="0" t="n">
        <v>0</v>
      </c>
      <c r="GC279" s="0" t="n">
        <v>0</v>
      </c>
      <c r="GD279" s="0" t="n">
        <v>0</v>
      </c>
      <c r="GE279" s="0" t="n">
        <v>0</v>
      </c>
      <c r="GF279" s="0" t="n">
        <v>0</v>
      </c>
      <c r="GG279" s="0" t="n">
        <v>1</v>
      </c>
      <c r="GH279" s="0" t="n">
        <v>0</v>
      </c>
      <c r="GI279" s="0" t="n">
        <v>0</v>
      </c>
      <c r="GJ279" s="0" t="n">
        <v>0</v>
      </c>
      <c r="GK279" s="0" t="n">
        <v>0</v>
      </c>
      <c r="GL279" s="0" t="n">
        <v>0</v>
      </c>
      <c r="GM279" s="0" t="n">
        <v>0</v>
      </c>
      <c r="GN279" s="0" t="n">
        <v>0</v>
      </c>
      <c r="GO279" s="0" t="n">
        <v>0</v>
      </c>
      <c r="GP279" s="0" t="n">
        <v>0</v>
      </c>
      <c r="GQ279" s="0" t="n">
        <v>0</v>
      </c>
    </row>
    <row r="280" customFormat="false" ht="12" hidden="false" customHeight="false" outlineLevel="0" collapsed="false">
      <c r="A280" s="0" t="n">
        <v>0</v>
      </c>
      <c r="B280" s="0" t="n">
        <v>0</v>
      </c>
      <c r="C280" s="0" t="n">
        <v>0</v>
      </c>
      <c r="D280" s="0" t="n">
        <v>2</v>
      </c>
      <c r="E280" s="0" t="n">
        <v>0</v>
      </c>
      <c r="F280" s="0" t="n">
        <v>0</v>
      </c>
      <c r="G280" s="0" t="n">
        <v>0</v>
      </c>
      <c r="H280" s="0" t="n">
        <v>0</v>
      </c>
      <c r="I280" s="0" t="n">
        <v>0</v>
      </c>
      <c r="J280" s="0" t="n">
        <v>0</v>
      </c>
      <c r="K280" s="0" t="n">
        <v>1</v>
      </c>
      <c r="L280" s="0" t="n">
        <v>0</v>
      </c>
      <c r="M280" s="0" t="n">
        <v>0</v>
      </c>
      <c r="N280" s="0" t="n">
        <v>0</v>
      </c>
      <c r="O280" s="0" t="n">
        <v>0</v>
      </c>
      <c r="P280" s="0" t="n">
        <v>0</v>
      </c>
      <c r="Q280" s="0" t="n">
        <v>0</v>
      </c>
      <c r="R280" s="0" t="n">
        <v>0</v>
      </c>
      <c r="S280" s="0" t="n">
        <v>0</v>
      </c>
      <c r="T280" s="0" t="n">
        <v>0</v>
      </c>
      <c r="U280" s="0" t="n">
        <v>0</v>
      </c>
      <c r="V280" s="0" t="n">
        <v>0</v>
      </c>
      <c r="W280" s="0" t="n">
        <v>0</v>
      </c>
      <c r="X280" s="0" t="n">
        <v>0</v>
      </c>
      <c r="Y280" s="0" t="n">
        <v>0</v>
      </c>
      <c r="Z280" s="0" t="n">
        <v>0</v>
      </c>
      <c r="AA280" s="0" t="n">
        <v>0</v>
      </c>
      <c r="AB280" s="0" t="n">
        <v>0</v>
      </c>
      <c r="AC280" s="0" t="n">
        <v>0</v>
      </c>
      <c r="AD280" s="0" t="n">
        <v>0</v>
      </c>
      <c r="AE280" s="0" t="n">
        <v>0</v>
      </c>
      <c r="AF280" s="0" t="n">
        <v>0</v>
      </c>
      <c r="AG280" s="0" t="n">
        <v>0</v>
      </c>
      <c r="AH280" s="0" t="n">
        <v>0</v>
      </c>
      <c r="AI280" s="0" t="n">
        <v>0</v>
      </c>
      <c r="AJ280" s="0" t="n">
        <v>0</v>
      </c>
      <c r="AK280" s="0" t="n">
        <v>0</v>
      </c>
      <c r="AL280" s="0" t="n">
        <v>0</v>
      </c>
      <c r="AM280" s="0" t="n">
        <v>0</v>
      </c>
      <c r="AN280" s="0" t="n">
        <v>1</v>
      </c>
      <c r="AO280" s="0" t="n">
        <v>0</v>
      </c>
      <c r="AP280" s="0" t="n">
        <v>0</v>
      </c>
      <c r="AQ280" s="0" t="n">
        <v>0</v>
      </c>
      <c r="AR280" s="0" t="n">
        <v>0</v>
      </c>
      <c r="AS280" s="0" t="n">
        <v>0</v>
      </c>
      <c r="AT280" s="0" t="n">
        <v>0</v>
      </c>
      <c r="AU280" s="0" t="n">
        <v>0</v>
      </c>
      <c r="AV280" s="0" t="n">
        <v>0</v>
      </c>
      <c r="AW280" s="0" t="n">
        <v>0</v>
      </c>
      <c r="AX280" s="0" t="n">
        <v>0</v>
      </c>
      <c r="AY280" s="0" t="n">
        <v>0</v>
      </c>
      <c r="AZ280" s="0" t="n">
        <v>0</v>
      </c>
      <c r="BA280" s="0" t="n">
        <v>0</v>
      </c>
      <c r="BB280" s="0" t="n">
        <v>0</v>
      </c>
      <c r="BC280" s="0" t="n">
        <v>0</v>
      </c>
      <c r="BD280" s="0" t="n">
        <v>0</v>
      </c>
      <c r="BE280" s="0" t="n">
        <v>0</v>
      </c>
      <c r="BF280" s="0" t="n">
        <v>0</v>
      </c>
      <c r="BG280" s="0" t="n">
        <v>0</v>
      </c>
      <c r="BH280" s="0" t="n">
        <v>0</v>
      </c>
      <c r="BI280" s="0" t="n">
        <v>0</v>
      </c>
      <c r="BJ280" s="0" t="n">
        <v>0</v>
      </c>
      <c r="BK280" s="0" t="n">
        <v>0</v>
      </c>
      <c r="BL280" s="0" t="n">
        <v>0</v>
      </c>
      <c r="BM280" s="0" t="n">
        <v>0</v>
      </c>
      <c r="BN280" s="0" t="n">
        <v>0</v>
      </c>
      <c r="BO280" s="0" t="n">
        <v>0</v>
      </c>
      <c r="BP280" s="0" t="n">
        <v>0</v>
      </c>
      <c r="BQ280" s="0" t="n">
        <v>0</v>
      </c>
      <c r="BR280" s="0" t="n">
        <v>0</v>
      </c>
      <c r="BS280" s="0" t="n">
        <v>0</v>
      </c>
      <c r="BT280" s="0" t="n">
        <v>0</v>
      </c>
      <c r="BU280" s="0" t="n">
        <v>0</v>
      </c>
      <c r="BV280" s="0" t="n">
        <v>0</v>
      </c>
      <c r="BW280" s="0" t="n">
        <v>0</v>
      </c>
      <c r="BX280" s="0" t="n">
        <v>0</v>
      </c>
      <c r="BY280" s="0" t="n">
        <v>0</v>
      </c>
      <c r="BZ280" s="0" t="n">
        <v>0</v>
      </c>
      <c r="CA280" s="0" t="n">
        <v>0</v>
      </c>
      <c r="CB280" s="0" t="n">
        <v>0</v>
      </c>
      <c r="CC280" s="0" t="n">
        <v>0</v>
      </c>
      <c r="CD280" s="0" t="n">
        <v>0</v>
      </c>
      <c r="CE280" s="0" t="n">
        <v>0</v>
      </c>
      <c r="CF280" s="0" t="n">
        <v>0</v>
      </c>
      <c r="CG280" s="0" t="n">
        <v>0</v>
      </c>
      <c r="CH280" s="0" t="n">
        <v>0</v>
      </c>
      <c r="CI280" s="0" t="n">
        <v>0</v>
      </c>
      <c r="CJ280" s="0" t="n">
        <v>0</v>
      </c>
      <c r="CK280" s="0" t="n">
        <v>0</v>
      </c>
      <c r="CL280" s="0" t="n">
        <v>0</v>
      </c>
      <c r="CM280" s="0" t="n">
        <v>0</v>
      </c>
      <c r="CN280" s="0" t="n">
        <v>0</v>
      </c>
      <c r="CO280" s="0" t="n">
        <v>0</v>
      </c>
      <c r="CP280" s="0" t="n">
        <v>0</v>
      </c>
      <c r="CQ280" s="0" t="n">
        <v>0</v>
      </c>
      <c r="CR280" s="0" t="n">
        <v>0</v>
      </c>
      <c r="CS280" s="0" t="n">
        <v>0</v>
      </c>
      <c r="CT280" s="0" t="n">
        <v>0</v>
      </c>
      <c r="CU280" s="0" t="n">
        <v>0</v>
      </c>
      <c r="CV280" s="0" t="n">
        <v>0</v>
      </c>
      <c r="CW280" s="0" t="n">
        <v>0</v>
      </c>
      <c r="CX280" s="0" t="n">
        <v>0</v>
      </c>
      <c r="CY280" s="0" t="n">
        <v>0</v>
      </c>
      <c r="CZ280" s="0" t="n">
        <v>0</v>
      </c>
      <c r="DA280" s="0" t="n">
        <v>4</v>
      </c>
      <c r="DB280" s="0" t="n">
        <v>0</v>
      </c>
      <c r="DC280" s="0" t="n">
        <v>0</v>
      </c>
      <c r="DD280" s="0" t="n">
        <v>0</v>
      </c>
      <c r="DE280" s="0" t="n">
        <v>0</v>
      </c>
      <c r="DF280" s="0" t="n">
        <v>0</v>
      </c>
      <c r="DG280" s="0" t="n">
        <v>0</v>
      </c>
      <c r="DH280" s="0" t="n">
        <v>0</v>
      </c>
      <c r="DI280" s="0" t="n">
        <v>0</v>
      </c>
      <c r="DJ280" s="0" t="n">
        <v>0</v>
      </c>
      <c r="DK280" s="0" t="n">
        <v>0</v>
      </c>
      <c r="DL280" s="0" t="n">
        <v>0</v>
      </c>
      <c r="DM280" s="0" t="n">
        <v>0</v>
      </c>
      <c r="DN280" s="0" t="n">
        <v>0</v>
      </c>
      <c r="DO280" s="0" t="n">
        <v>1</v>
      </c>
      <c r="DP280" s="0" t="n">
        <v>0</v>
      </c>
      <c r="DQ280" s="0" t="n">
        <v>0</v>
      </c>
      <c r="DR280" s="0" t="n">
        <v>0</v>
      </c>
      <c r="DS280" s="0" t="n">
        <v>0</v>
      </c>
      <c r="DT280" s="0" t="n">
        <v>0</v>
      </c>
      <c r="DU280" s="0" t="n">
        <v>0</v>
      </c>
      <c r="DV280" s="0" t="n">
        <v>0</v>
      </c>
      <c r="DW280" s="0" t="n">
        <v>0</v>
      </c>
      <c r="DX280" s="0" t="n">
        <v>0</v>
      </c>
      <c r="DY280" s="0" t="n">
        <v>0</v>
      </c>
      <c r="DZ280" s="0" t="n">
        <v>0</v>
      </c>
      <c r="EA280" s="0" t="n">
        <v>0</v>
      </c>
      <c r="EB280" s="0" t="n">
        <v>0</v>
      </c>
      <c r="EC280" s="0" t="n">
        <v>0</v>
      </c>
      <c r="ED280" s="0" t="n">
        <v>1</v>
      </c>
      <c r="EE280" s="0" t="n">
        <v>0</v>
      </c>
      <c r="EF280" s="0" t="n">
        <v>0</v>
      </c>
      <c r="EG280" s="0" t="n">
        <v>0</v>
      </c>
      <c r="EH280" s="0" t="n">
        <v>0</v>
      </c>
      <c r="EI280" s="0" t="n">
        <v>0</v>
      </c>
      <c r="EJ280" s="0" t="n">
        <v>0</v>
      </c>
      <c r="EK280" s="0" t="n">
        <v>0</v>
      </c>
      <c r="EL280" s="0" t="n">
        <v>0</v>
      </c>
      <c r="EM280" s="0" t="n">
        <v>0</v>
      </c>
      <c r="EN280" s="0" t="n">
        <v>0</v>
      </c>
      <c r="EO280" s="0" t="n">
        <v>0</v>
      </c>
      <c r="EP280" s="0" t="n">
        <v>0</v>
      </c>
      <c r="EQ280" s="0" t="n">
        <v>0</v>
      </c>
      <c r="ER280" s="0" t="n">
        <v>0</v>
      </c>
      <c r="ES280" s="0" t="n">
        <v>0</v>
      </c>
      <c r="ET280" s="0" t="n">
        <v>0</v>
      </c>
      <c r="EU280" s="0" t="n">
        <v>0</v>
      </c>
      <c r="EV280" s="0" t="n">
        <v>0</v>
      </c>
      <c r="EW280" s="0" t="n">
        <v>0</v>
      </c>
      <c r="EX280" s="0" t="n">
        <v>0</v>
      </c>
      <c r="EY280" s="0" t="n">
        <v>0</v>
      </c>
      <c r="EZ280" s="0" t="n">
        <v>0</v>
      </c>
      <c r="FA280" s="0" t="n">
        <v>0</v>
      </c>
      <c r="FB280" s="0" t="n">
        <v>0</v>
      </c>
      <c r="FC280" s="0" t="n">
        <v>0</v>
      </c>
      <c r="FD280" s="0" t="n">
        <v>0</v>
      </c>
      <c r="FE280" s="0" t="n">
        <v>0</v>
      </c>
      <c r="FF280" s="0" t="n">
        <v>0</v>
      </c>
      <c r="FG280" s="0" t="n">
        <v>0</v>
      </c>
      <c r="FH280" s="0" t="n">
        <v>0</v>
      </c>
      <c r="FI280" s="0" t="n">
        <v>0</v>
      </c>
      <c r="FJ280" s="0" t="n">
        <v>0</v>
      </c>
      <c r="FK280" s="0" t="n">
        <v>0</v>
      </c>
      <c r="FL280" s="0" t="n">
        <v>0</v>
      </c>
      <c r="FM280" s="0" t="n">
        <v>0</v>
      </c>
      <c r="FN280" s="0" t="n">
        <v>0</v>
      </c>
      <c r="FO280" s="0" t="n">
        <v>0</v>
      </c>
      <c r="FP280" s="0" t="n">
        <v>0</v>
      </c>
      <c r="FQ280" s="0" t="n">
        <v>0</v>
      </c>
      <c r="FR280" s="0" t="n">
        <v>0</v>
      </c>
      <c r="FS280" s="0" t="n">
        <v>0</v>
      </c>
      <c r="FT280" s="0" t="n">
        <v>0</v>
      </c>
      <c r="FU280" s="0" t="n">
        <v>0</v>
      </c>
      <c r="FV280" s="0" t="n">
        <v>0</v>
      </c>
      <c r="FW280" s="0" t="n">
        <v>0</v>
      </c>
      <c r="FX280" s="0" t="n">
        <v>0</v>
      </c>
      <c r="FY280" s="0" t="n">
        <v>0</v>
      </c>
      <c r="FZ280" s="0" t="n">
        <v>0</v>
      </c>
      <c r="GA280" s="0" t="n">
        <v>0</v>
      </c>
      <c r="GB280" s="0" t="n">
        <v>0</v>
      </c>
      <c r="GC280" s="0" t="n">
        <v>0</v>
      </c>
      <c r="GD280" s="0" t="n">
        <v>0</v>
      </c>
      <c r="GE280" s="0" t="n">
        <v>0</v>
      </c>
      <c r="GF280" s="0" t="n">
        <v>0</v>
      </c>
      <c r="GG280" s="0" t="n">
        <v>0</v>
      </c>
      <c r="GH280" s="0" t="n">
        <v>0</v>
      </c>
      <c r="GI280" s="0" t="n">
        <v>0</v>
      </c>
      <c r="GJ280" s="0" t="n">
        <v>0</v>
      </c>
      <c r="GK280" s="0" t="n">
        <v>4</v>
      </c>
      <c r="GL280" s="0" t="n">
        <v>0</v>
      </c>
      <c r="GM280" s="0" t="n">
        <v>0</v>
      </c>
      <c r="GN280" s="0" t="n">
        <v>0</v>
      </c>
      <c r="GO280" s="0" t="n">
        <v>0</v>
      </c>
      <c r="GP280" s="0" t="n">
        <v>0</v>
      </c>
      <c r="GQ280" s="0" t="n">
        <v>0</v>
      </c>
    </row>
    <row r="283" s="168" customFormat="true" ht="12" hidden="false" customHeight="false" outlineLevel="0" collapsed="false">
      <c r="A283" s="168" t="s">
        <v>634</v>
      </c>
      <c r="B283" s="168" t="s">
        <v>635</v>
      </c>
      <c r="C283" s="168" t="s">
        <v>636</v>
      </c>
      <c r="D283" s="168" t="s">
        <v>637</v>
      </c>
      <c r="E283" s="168" t="s">
        <v>638</v>
      </c>
      <c r="F283" s="168" t="s">
        <v>639</v>
      </c>
      <c r="G283" s="168" t="s">
        <v>640</v>
      </c>
      <c r="H283" s="168" t="s">
        <v>641</v>
      </c>
      <c r="I283" s="168" t="s">
        <v>642</v>
      </c>
      <c r="J283" s="168" t="s">
        <v>643</v>
      </c>
      <c r="K283" s="168" t="s">
        <v>644</v>
      </c>
      <c r="L283" s="168" t="s">
        <v>645</v>
      </c>
      <c r="M283" s="168" t="s">
        <v>646</v>
      </c>
      <c r="N283" s="168" t="s">
        <v>647</v>
      </c>
      <c r="O283" s="168" t="s">
        <v>648</v>
      </c>
      <c r="P283" s="168" t="s">
        <v>649</v>
      </c>
      <c r="Q283" s="168" t="s">
        <v>650</v>
      </c>
      <c r="R283" s="168" t="s">
        <v>651</v>
      </c>
      <c r="S283" s="168" t="s">
        <v>652</v>
      </c>
      <c r="T283" s="168" t="s">
        <v>653</v>
      </c>
      <c r="U283" s="168" t="s">
        <v>654</v>
      </c>
      <c r="V283" s="168" t="s">
        <v>655</v>
      </c>
      <c r="W283" s="168" t="s">
        <v>656</v>
      </c>
      <c r="X283" s="168" t="s">
        <v>657</v>
      </c>
      <c r="Y283" s="168" t="s">
        <v>658</v>
      </c>
      <c r="Z283" s="168" t="s">
        <v>659</v>
      </c>
      <c r="AA283" s="168" t="s">
        <v>660</v>
      </c>
      <c r="AB283" s="168" t="s">
        <v>661</v>
      </c>
      <c r="AC283" s="168" t="s">
        <v>662</v>
      </c>
      <c r="AD283" s="168" t="s">
        <v>663</v>
      </c>
      <c r="AE283" s="168" t="s">
        <v>664</v>
      </c>
      <c r="AF283" s="168" t="s">
        <v>665</v>
      </c>
      <c r="AG283" s="168" t="s">
        <v>666</v>
      </c>
      <c r="AH283" s="168" t="s">
        <v>667</v>
      </c>
      <c r="AI283" s="168" t="s">
        <v>668</v>
      </c>
      <c r="AJ283" s="168" t="s">
        <v>669</v>
      </c>
      <c r="AK283" s="168" t="s">
        <v>670</v>
      </c>
      <c r="AL283" s="168" t="s">
        <v>671</v>
      </c>
      <c r="AM283" s="168" t="s">
        <v>672</v>
      </c>
      <c r="AN283" s="168" t="s">
        <v>673</v>
      </c>
      <c r="AO283" s="168" t="s">
        <v>674</v>
      </c>
      <c r="AP283" s="168" t="s">
        <v>675</v>
      </c>
      <c r="AQ283" s="168" t="s">
        <v>676</v>
      </c>
      <c r="AR283" s="168" t="s">
        <v>677</v>
      </c>
      <c r="AS283" s="168" t="s">
        <v>678</v>
      </c>
      <c r="AT283" s="168" t="s">
        <v>679</v>
      </c>
      <c r="AU283" s="168" t="s">
        <v>680</v>
      </c>
      <c r="AV283" s="168" t="s">
        <v>681</v>
      </c>
      <c r="AW283" s="168" t="s">
        <v>682</v>
      </c>
      <c r="AX283" s="168" t="s">
        <v>683</v>
      </c>
      <c r="AY283" s="168" t="s">
        <v>684</v>
      </c>
      <c r="AZ283" s="168" t="s">
        <v>685</v>
      </c>
      <c r="BA283" s="168" t="s">
        <v>686</v>
      </c>
      <c r="BB283" s="168" t="s">
        <v>687</v>
      </c>
      <c r="BC283" s="168" t="s">
        <v>688</v>
      </c>
      <c r="BD283" s="168" t="s">
        <v>689</v>
      </c>
      <c r="BE283" s="168" t="s">
        <v>690</v>
      </c>
      <c r="BF283" s="168" t="s">
        <v>691</v>
      </c>
      <c r="BG283" s="168" t="s">
        <v>692</v>
      </c>
      <c r="BH283" s="168" t="s">
        <v>693</v>
      </c>
      <c r="BI283" s="168" t="s">
        <v>694</v>
      </c>
      <c r="BJ283" s="168" t="s">
        <v>695</v>
      </c>
      <c r="BK283" s="168" t="s">
        <v>696</v>
      </c>
      <c r="BL283" s="168" t="s">
        <v>697</v>
      </c>
      <c r="BM283" s="168" t="s">
        <v>698</v>
      </c>
      <c r="BN283" s="168" t="s">
        <v>699</v>
      </c>
      <c r="BO283" s="168" t="s">
        <v>700</v>
      </c>
      <c r="BP283" s="168" t="s">
        <v>701</v>
      </c>
      <c r="BQ283" s="168" t="s">
        <v>702</v>
      </c>
      <c r="BR283" s="168" t="s">
        <v>703</v>
      </c>
      <c r="BS283" s="168" t="s">
        <v>704</v>
      </c>
      <c r="BT283" s="168" t="s">
        <v>705</v>
      </c>
      <c r="BU283" s="168" t="s">
        <v>706</v>
      </c>
      <c r="BV283" s="168" t="s">
        <v>707</v>
      </c>
      <c r="BW283" s="168" t="s">
        <v>708</v>
      </c>
      <c r="BX283" s="168" t="s">
        <v>709</v>
      </c>
      <c r="BY283" s="168" t="s">
        <v>710</v>
      </c>
      <c r="BZ283" s="168" t="s">
        <v>711</v>
      </c>
      <c r="CA283" s="168" t="s">
        <v>712</v>
      </c>
      <c r="CB283" s="168" t="s">
        <v>713</v>
      </c>
      <c r="CC283" s="168" t="s">
        <v>714</v>
      </c>
      <c r="CD283" s="168" t="s">
        <v>715</v>
      </c>
      <c r="CE283" s="168" t="s">
        <v>716</v>
      </c>
      <c r="CF283" s="168" t="s">
        <v>717</v>
      </c>
      <c r="CG283" s="168" t="s">
        <v>718</v>
      </c>
      <c r="CH283" s="168" t="s">
        <v>719</v>
      </c>
      <c r="CI283" s="168" t="s">
        <v>720</v>
      </c>
      <c r="CJ283" s="168" t="s">
        <v>721</v>
      </c>
      <c r="CK283" s="168" t="s">
        <v>722</v>
      </c>
      <c r="CL283" s="168" t="s">
        <v>723</v>
      </c>
      <c r="CM283" s="168" t="s">
        <v>724</v>
      </c>
      <c r="CN283" s="168" t="s">
        <v>725</v>
      </c>
      <c r="CO283" s="168" t="s">
        <v>726</v>
      </c>
      <c r="CP283" s="168" t="s">
        <v>727</v>
      </c>
      <c r="CQ283" s="168" t="s">
        <v>728</v>
      </c>
      <c r="CR283" s="168" t="s">
        <v>729</v>
      </c>
      <c r="CS283" s="168" t="s">
        <v>730</v>
      </c>
      <c r="CT283" s="168" t="s">
        <v>731</v>
      </c>
      <c r="CU283" s="168" t="s">
        <v>732</v>
      </c>
      <c r="CV283" s="168" t="s">
        <v>733</v>
      </c>
      <c r="CW283" s="168" t="s">
        <v>734</v>
      </c>
      <c r="CX283" s="168" t="s">
        <v>735</v>
      </c>
      <c r="CY283" s="168" t="s">
        <v>736</v>
      </c>
      <c r="CZ283" s="168" t="s">
        <v>737</v>
      </c>
      <c r="DA283" s="168" t="s">
        <v>738</v>
      </c>
      <c r="DB283" s="168" t="s">
        <v>739</v>
      </c>
      <c r="DC283" s="168" t="s">
        <v>740</v>
      </c>
      <c r="DD283" s="168" t="s">
        <v>741</v>
      </c>
      <c r="DE283" s="168" t="s">
        <v>742</v>
      </c>
      <c r="DF283" s="168" t="s">
        <v>743</v>
      </c>
      <c r="DG283" s="168" t="s">
        <v>744</v>
      </c>
      <c r="DH283" s="168" t="s">
        <v>745</v>
      </c>
      <c r="DI283" s="168" t="s">
        <v>746</v>
      </c>
      <c r="DJ283" s="168" t="s">
        <v>747</v>
      </c>
      <c r="DK283" s="168" t="s">
        <v>748</v>
      </c>
      <c r="DL283" s="168" t="s">
        <v>749</v>
      </c>
      <c r="DM283" s="168" t="s">
        <v>750</v>
      </c>
      <c r="DN283" s="168" t="s">
        <v>751</v>
      </c>
      <c r="DO283" s="168" t="s">
        <v>752</v>
      </c>
      <c r="DP283" s="168" t="s">
        <v>753</v>
      </c>
      <c r="DQ283" s="168" t="s">
        <v>754</v>
      </c>
      <c r="DR283" s="168" t="s">
        <v>755</v>
      </c>
      <c r="DS283" s="168" t="s">
        <v>756</v>
      </c>
      <c r="DT283" s="168" t="s">
        <v>757</v>
      </c>
      <c r="DU283" s="168" t="s">
        <v>758</v>
      </c>
      <c r="DV283" s="168" t="s">
        <v>759</v>
      </c>
      <c r="DW283" s="168" t="s">
        <v>760</v>
      </c>
      <c r="DX283" s="168" t="s">
        <v>761</v>
      </c>
      <c r="DY283" s="168" t="s">
        <v>762</v>
      </c>
      <c r="DZ283" s="168" t="s">
        <v>763</v>
      </c>
      <c r="EA283" s="168" t="s">
        <v>764</v>
      </c>
      <c r="EB283" s="168" t="s">
        <v>765</v>
      </c>
      <c r="EC283" s="168" t="s">
        <v>766</v>
      </c>
      <c r="ED283" s="168" t="s">
        <v>767</v>
      </c>
      <c r="EE283" s="168" t="s">
        <v>768</v>
      </c>
      <c r="EF283" s="168" t="s">
        <v>769</v>
      </c>
      <c r="EG283" s="168" t="s">
        <v>770</v>
      </c>
      <c r="EH283" s="168" t="s">
        <v>771</v>
      </c>
      <c r="EI283" s="168" t="s">
        <v>772</v>
      </c>
      <c r="EJ283" s="168" t="s">
        <v>773</v>
      </c>
      <c r="EK283" s="168" t="s">
        <v>774</v>
      </c>
      <c r="EL283" s="168" t="s">
        <v>775</v>
      </c>
      <c r="EM283" s="168" t="s">
        <v>776</v>
      </c>
      <c r="EN283" s="168" t="s">
        <v>777</v>
      </c>
      <c r="EO283" s="168" t="s">
        <v>778</v>
      </c>
      <c r="EP283" s="168" t="s">
        <v>779</v>
      </c>
      <c r="EQ283" s="168" t="s">
        <v>780</v>
      </c>
      <c r="ER283" s="168" t="s">
        <v>781</v>
      </c>
      <c r="ES283" s="168" t="s">
        <v>782</v>
      </c>
      <c r="ET283" s="168" t="s">
        <v>783</v>
      </c>
      <c r="EU283" s="168" t="s">
        <v>784</v>
      </c>
      <c r="EV283" s="168" t="s">
        <v>785</v>
      </c>
      <c r="EW283" s="168" t="s">
        <v>786</v>
      </c>
      <c r="EX283" s="168" t="s">
        <v>787</v>
      </c>
      <c r="EY283" s="168" t="s">
        <v>788</v>
      </c>
      <c r="EZ283" s="168" t="s">
        <v>789</v>
      </c>
      <c r="FA283" s="168" t="s">
        <v>790</v>
      </c>
      <c r="FB283" s="168" t="s">
        <v>791</v>
      </c>
      <c r="FC283" s="168" t="s">
        <v>792</v>
      </c>
      <c r="FD283" s="168" t="s">
        <v>793</v>
      </c>
      <c r="FE283" s="168" t="s">
        <v>794</v>
      </c>
      <c r="FF283" s="168" t="s">
        <v>795</v>
      </c>
      <c r="FG283" s="168" t="s">
        <v>796</v>
      </c>
      <c r="FH283" s="168" t="s">
        <v>797</v>
      </c>
      <c r="FI283" s="168" t="s">
        <v>798</v>
      </c>
      <c r="FJ283" s="168" t="s">
        <v>799</v>
      </c>
      <c r="FK283" s="168" t="s">
        <v>800</v>
      </c>
      <c r="FL283" s="168" t="s">
        <v>801</v>
      </c>
      <c r="FM283" s="168" t="s">
        <v>802</v>
      </c>
      <c r="FN283" s="168" t="s">
        <v>803</v>
      </c>
      <c r="FO283" s="168" t="s">
        <v>804</v>
      </c>
      <c r="FP283" s="168" t="s">
        <v>805</v>
      </c>
      <c r="FQ283" s="168" t="s">
        <v>806</v>
      </c>
      <c r="FR283" s="168" t="s">
        <v>807</v>
      </c>
      <c r="FS283" s="168" t="s">
        <v>808</v>
      </c>
      <c r="FT283" s="168" t="s">
        <v>809</v>
      </c>
      <c r="FU283" s="168" t="s">
        <v>810</v>
      </c>
      <c r="FV283" s="168" t="s">
        <v>811</v>
      </c>
      <c r="FW283" s="168" t="s">
        <v>812</v>
      </c>
      <c r="FX283" s="168" t="s">
        <v>813</v>
      </c>
      <c r="FY283" s="168" t="s">
        <v>814</v>
      </c>
      <c r="FZ283" s="168" t="s">
        <v>815</v>
      </c>
      <c r="GA283" s="168" t="s">
        <v>816</v>
      </c>
      <c r="GB283" s="168" t="s">
        <v>817</v>
      </c>
      <c r="GC283" s="168" t="s">
        <v>818</v>
      </c>
      <c r="GD283" s="168" t="s">
        <v>819</v>
      </c>
      <c r="GE283" s="168" t="s">
        <v>820</v>
      </c>
      <c r="GF283" s="168" t="s">
        <v>821</v>
      </c>
      <c r="GG283" s="168" t="s">
        <v>822</v>
      </c>
      <c r="GH283" s="168" t="s">
        <v>823</v>
      </c>
      <c r="GI283" s="168" t="s">
        <v>824</v>
      </c>
      <c r="GJ283" s="168" t="s">
        <v>825</v>
      </c>
      <c r="GK283" s="168" t="s">
        <v>826</v>
      </c>
      <c r="GL283" s="168" t="s">
        <v>827</v>
      </c>
      <c r="GM283" s="168" t="s">
        <v>828</v>
      </c>
      <c r="GN283" s="168" t="s">
        <v>829</v>
      </c>
      <c r="GO283" s="168" t="s">
        <v>830</v>
      </c>
      <c r="GP283" s="168" t="s">
        <v>831</v>
      </c>
      <c r="GQ283" s="168" t="s">
        <v>832</v>
      </c>
    </row>
    <row r="284" s="168" customFormat="true" ht="12" hidden="false" customHeight="false" outlineLevel="0" collapsed="false">
      <c r="A284" s="168" t="str">
        <f aca="false">TRANSPOSE(heilmittel!AS210:AS408)</f>
        <v>Hippomanes</v>
      </c>
      <c r="B284" s="168" t="str">
        <f aca="false">A284</f>
        <v>Histaminum Muriatic.</v>
      </c>
      <c r="C284" s="168" t="str">
        <f aca="false">A284</f>
        <v>Hydrastis Canadensis</v>
      </c>
      <c r="D284" s="168" t="str">
        <f aca="false">A284</f>
        <v>Hydrocotyle Asiatica</v>
      </c>
      <c r="E284" s="168" t="str">
        <f aca="false">A284</f>
        <v>Hydrocyanicum Acidum</v>
      </c>
      <c r="F284" s="168" t="str">
        <f aca="false">A284</f>
        <v>Hydrophobinum(Lyss.)</v>
      </c>
      <c r="G284" s="168" t="str">
        <f aca="false">A284</f>
        <v>Hyosciamus Niger</v>
      </c>
      <c r="H284" s="168" t="str">
        <f aca="false">A284</f>
        <v>Hypericum Perforatum</v>
      </c>
      <c r="I284" s="168" t="str">
        <f aca="false">A284</f>
        <v>Iberis Amara</v>
      </c>
      <c r="J284" s="168" t="str">
        <f aca="false">A284</f>
        <v>Ignatia Amara</v>
      </c>
      <c r="K284" s="168" t="str">
        <f aca="false">A284</f>
        <v>Indigo</v>
      </c>
      <c r="L284" s="168" t="str">
        <f aca="false">A284</f>
        <v>Indium Metallicum</v>
      </c>
      <c r="M284" s="168" t="str">
        <f aca="false">A284</f>
        <v>Influenzinum</v>
      </c>
      <c r="N284" s="168" t="str">
        <f aca="false">A284</f>
        <v>Inula Helenium</v>
      </c>
      <c r="O284" s="168" t="str">
        <f aca="false">A284</f>
        <v>Iodoformium</v>
      </c>
      <c r="P284" s="168" t="str">
        <f aca="false">A284</f>
        <v>Iodum</v>
      </c>
      <c r="Q284" s="168" t="str">
        <f aca="false">A284</f>
        <v>Ipeca</v>
      </c>
      <c r="R284" s="168" t="str">
        <f aca="false">A284</f>
        <v>Iris Versicolor</v>
      </c>
      <c r="S284" s="168" t="str">
        <f aca="false">A284</f>
        <v>Jaborandi</v>
      </c>
      <c r="T284" s="168" t="str">
        <f aca="false">A284</f>
        <v>Jacaranda Caroba</v>
      </c>
      <c r="U284" s="168" t="str">
        <f aca="false">A284</f>
        <v>Jatropha Curcas</v>
      </c>
      <c r="V284" s="168" t="str">
        <f aca="false">A284</f>
        <v>Juglans (Cin./Regia)</v>
      </c>
      <c r="W284" s="168" t="str">
        <f aca="false">A284</f>
        <v>Kalium Arsenicosum</v>
      </c>
      <c r="X284" s="168" t="str">
        <f aca="false">A284</f>
        <v>Kalium Bichromicum</v>
      </c>
      <c r="Y284" s="168" t="str">
        <f aca="false">A284</f>
        <v>Kalium Bromatum</v>
      </c>
      <c r="Z284" s="168" t="str">
        <f aca="false">A284</f>
        <v>Kalium Carbonicum</v>
      </c>
      <c r="AA284" s="168" t="str">
        <f aca="false">A284</f>
        <v>Kalium Chloricum</v>
      </c>
      <c r="AB284" s="168" t="str">
        <f aca="false">A284</f>
        <v>Kalium Iodatum</v>
      </c>
      <c r="AC284" s="168" t="str">
        <f aca="false">A284</f>
        <v>Kalium Muriaticum</v>
      </c>
      <c r="AD284" s="168" t="str">
        <f aca="false">A284</f>
        <v>Kalium Nitricum</v>
      </c>
      <c r="AE284" s="168" t="str">
        <f aca="false">A284</f>
        <v>Kalium Phosphoricum</v>
      </c>
      <c r="AF284" s="168" t="str">
        <f aca="false">A284</f>
        <v>Kalium Sulfuricum</v>
      </c>
      <c r="AG284" s="168" t="str">
        <f aca="false">A284</f>
        <v>Kalmia Latifolia</v>
      </c>
      <c r="AH284" s="168" t="str">
        <f aca="false">A284</f>
        <v>Kreosotum</v>
      </c>
      <c r="AI284" s="168" t="str">
        <f aca="false">A284</f>
        <v>Lac Caninum</v>
      </c>
      <c r="AJ284" s="168" t="str">
        <f aca="false">A284</f>
        <v>Lac Defloratum</v>
      </c>
      <c r="AK284" s="168" t="str">
        <f aca="false">A284</f>
        <v>Lachesis Mutus</v>
      </c>
      <c r="AL284" s="168" t="str">
        <f aca="false">A284</f>
        <v>Lachnanthes Tinctor.</v>
      </c>
      <c r="AM284" s="168" t="str">
        <f aca="false">A284</f>
        <v>Lacticum Acidum</v>
      </c>
      <c r="AN284" s="168" t="str">
        <f aca="false">A284</f>
        <v>Lactuca Virosa</v>
      </c>
      <c r="AO284" s="168" t="str">
        <f aca="false">A284</f>
        <v>Laurocerasus</v>
      </c>
      <c r="AP284" s="168" t="str">
        <f aca="false">A284</f>
        <v>Ledum Palustre</v>
      </c>
      <c r="AQ284" s="168" t="str">
        <f aca="false">A284</f>
        <v>Leptandra Virginica</v>
      </c>
      <c r="AR284" s="168" t="str">
        <f aca="false">A284</f>
        <v>Levomepromazine</v>
      </c>
      <c r="AS284" s="168" t="str">
        <f aca="false">A284</f>
        <v>Lilium Tigrinum</v>
      </c>
      <c r="AT284" s="168" t="str">
        <f aca="false">A284</f>
        <v>Lithium Carbonicum</v>
      </c>
      <c r="AU284" s="168" t="str">
        <f aca="false">A284</f>
        <v>Lobelia Inflata</v>
      </c>
      <c r="AV284" s="168" t="str">
        <f aca="false">A284</f>
        <v>Luesinum(Syphilinum)</v>
      </c>
      <c r="AW284" s="168" t="str">
        <f aca="false">A284</f>
        <v>Lycopodium Clavatum</v>
      </c>
      <c r="AX284" s="168" t="str">
        <f aca="false">A284</f>
        <v>Lycopus Virginicus</v>
      </c>
      <c r="AY284" s="168" t="str">
        <f aca="false">A284</f>
        <v>Magnesia Carbonica</v>
      </c>
      <c r="AZ284" s="168" t="str">
        <f aca="false">A284</f>
        <v>Magnesia Muriatica</v>
      </c>
      <c r="BA284" s="168" t="str">
        <f aca="false">A284</f>
        <v>Magnesia Phosphorica</v>
      </c>
      <c r="BB284" s="168" t="str">
        <f aca="false">A284</f>
        <v>Magnesia Sulfurica</v>
      </c>
      <c r="BC284" s="168" t="str">
        <f aca="false">A284</f>
        <v>Mancinella</v>
      </c>
      <c r="BD284" s="168" t="str">
        <f aca="false">A284</f>
        <v>Mandragora Officina.</v>
      </c>
      <c r="BE284" s="168" t="str">
        <f aca="false">A284</f>
        <v>Manganum Aceticum</v>
      </c>
      <c r="BF284" s="168" t="str">
        <f aca="false">A284</f>
        <v>Manganum Metallicum</v>
      </c>
      <c r="BG284" s="168" t="str">
        <f aca="false">A284</f>
        <v>Medorrhinum</v>
      </c>
      <c r="BH284" s="168" t="str">
        <f aca="false">A284</f>
        <v>Melilotus Officinal.</v>
      </c>
      <c r="BI284" s="168" t="str">
        <f aca="false">A284</f>
        <v>Menyanthes Trifolia.</v>
      </c>
      <c r="BJ284" s="168" t="str">
        <f aca="false">A284</f>
        <v>Mephitis Putorius</v>
      </c>
      <c r="BK284" s="168" t="str">
        <f aca="false">A284</f>
        <v>Mercurialis Perennis</v>
      </c>
      <c r="BL284" s="168" t="str">
        <f aca="false">A284</f>
        <v>Mercurius Bi-Iodatus</v>
      </c>
      <c r="BM284" s="168" t="str">
        <f aca="false">A284</f>
        <v>Mercurius Corrosivus</v>
      </c>
      <c r="BN284" s="168" t="str">
        <f aca="false">A284</f>
        <v>Mercurius Cyanatus</v>
      </c>
      <c r="BO284" s="168" t="str">
        <f aca="false">A284</f>
        <v>Mercurius Proto-Iod.</v>
      </c>
      <c r="BP284" s="168" t="str">
        <f aca="false">A284</f>
        <v>Mercurius Sulfuricus</v>
      </c>
      <c r="BQ284" s="168" t="str">
        <f aca="false">A284</f>
        <v>Mercurius(Solub/Viv)</v>
      </c>
      <c r="BR284" s="168" t="str">
        <f aca="false">A284</f>
        <v>Methysergide</v>
      </c>
      <c r="BS284" s="168" t="str">
        <f aca="false">A284</f>
        <v>Mezereum</v>
      </c>
      <c r="BT284" s="168" t="str">
        <f aca="false">A284</f>
        <v>Moschus</v>
      </c>
      <c r="BU284" s="168" t="str">
        <f aca="false">A284</f>
        <v>Murex Purpurea</v>
      </c>
      <c r="BV284" s="168" t="str">
        <f aca="false">A284</f>
        <v>Muriaticum Acidum</v>
      </c>
      <c r="BW284" s="168" t="str">
        <f aca="false">A284</f>
        <v>Myrica Cerifera</v>
      </c>
      <c r="BX284" s="168" t="str">
        <f aca="false">A284</f>
        <v>Naja Tripudians</v>
      </c>
      <c r="BY284" s="168" t="str">
        <f aca="false">A284</f>
        <v>Naloxone (Narcan)</v>
      </c>
      <c r="BZ284" s="168" t="str">
        <f aca="false">A284</f>
        <v>Natrum Arsenicicum</v>
      </c>
      <c r="CA284" s="168" t="str">
        <f aca="false">A284</f>
        <v>Natrum Carbonicum</v>
      </c>
      <c r="CB284" s="168" t="str">
        <f aca="false">A284</f>
        <v>Natrum Muriaticum</v>
      </c>
      <c r="CC284" s="168" t="str">
        <f aca="false">A284</f>
        <v>Natrum Phosphoricum</v>
      </c>
      <c r="CD284" s="168" t="str">
        <f aca="false">A284</f>
        <v>Natrum Sulfuricum</v>
      </c>
      <c r="CE284" s="168" t="str">
        <f aca="false">A284</f>
        <v>Nepenthes</v>
      </c>
      <c r="CF284" s="168" t="str">
        <f aca="false">A284</f>
        <v>Nerium Oleander</v>
      </c>
      <c r="CG284" s="168" t="str">
        <f aca="false">A284</f>
        <v>Niccolum Metallicum</v>
      </c>
      <c r="CH284" s="168" t="str">
        <f aca="false">A284</f>
        <v>Nitri Spiritus Dulc.</v>
      </c>
      <c r="CI284" s="168" t="str">
        <f aca="false">A284</f>
        <v>Nitricum Acidum</v>
      </c>
      <c r="CJ284" s="168" t="str">
        <f aca="false">A284</f>
        <v>Nux Moschata</v>
      </c>
      <c r="CK284" s="168" t="str">
        <f aca="false">A284</f>
        <v>Nux Vomica</v>
      </c>
      <c r="CL284" s="168" t="str">
        <f aca="false">A284</f>
        <v>Oenanthe Crocata</v>
      </c>
      <c r="CM284" s="168" t="str">
        <f aca="false">A284</f>
        <v>Oleum Animale</v>
      </c>
      <c r="CN284" s="168" t="str">
        <f aca="false">A284</f>
        <v>Oleum Jecoris Aselli</v>
      </c>
      <c r="CO284" s="168" t="str">
        <f aca="false">A284</f>
        <v>Onosmodium Virginia.</v>
      </c>
      <c r="CP284" s="168" t="str">
        <f aca="false">A284</f>
        <v>Opium</v>
      </c>
      <c r="CQ284" s="168" t="str">
        <f aca="false">A284</f>
        <v>Oscillococcinum</v>
      </c>
      <c r="CR284" s="168" t="str">
        <f aca="false">A284</f>
        <v>Osmium Metallicum</v>
      </c>
      <c r="CS284" s="168" t="str">
        <f aca="false">A284</f>
        <v>Oxalicum Acidum</v>
      </c>
      <c r="CT284" s="168" t="str">
        <f aca="false">A284</f>
        <v>Paeonia Officinalis</v>
      </c>
      <c r="CU284" s="168" t="str">
        <f aca="false">A284</f>
        <v>Palladium Metallicum</v>
      </c>
      <c r="CV284" s="168" t="str">
        <f aca="false">A284</f>
        <v>Paratyphoidinum B</v>
      </c>
      <c r="CW284" s="168" t="str">
        <f aca="false">A284</f>
        <v>Pareira Brava</v>
      </c>
      <c r="CX284" s="168" t="str">
        <f aca="false">A284</f>
        <v>Paris Quadrifolia</v>
      </c>
      <c r="CY284" s="168" t="str">
        <f aca="false">A284</f>
        <v>Perhexiline(Maleate)</v>
      </c>
      <c r="CZ284" s="168" t="str">
        <f aca="false">A284</f>
        <v>Petroleum</v>
      </c>
      <c r="DA284" s="168" t="str">
        <f aca="false">A284</f>
        <v>Petroselinum Sativum</v>
      </c>
      <c r="DB284" s="168" t="str">
        <f aca="false">A284</f>
        <v>Phellandrium Aquati.</v>
      </c>
      <c r="DC284" s="168" t="str">
        <f aca="false">A284</f>
        <v>Phenobarbital</v>
      </c>
      <c r="DD284" s="168" t="str">
        <f aca="false">A284</f>
        <v>Phosphoricum Acidum</v>
      </c>
      <c r="DE284" s="168" t="str">
        <f aca="false">A284</f>
        <v>Phosphorus</v>
      </c>
      <c r="DF284" s="168" t="str">
        <f aca="false">A284</f>
        <v>Physostigma Venenos.</v>
      </c>
      <c r="DG284" s="168" t="str">
        <f aca="false">A284</f>
        <v>Phytolacca Decandra</v>
      </c>
      <c r="DH284" s="168" t="str">
        <f aca="false">A284</f>
        <v>Picricum Acidum</v>
      </c>
      <c r="DI284" s="168" t="str">
        <f aca="false">A284</f>
        <v>Plantago Major</v>
      </c>
      <c r="DJ284" s="168" t="str">
        <f aca="false">A284</f>
        <v>Platina</v>
      </c>
      <c r="DK284" s="168" t="str">
        <f aca="false">A284</f>
        <v>Plumbum Metallicum</v>
      </c>
      <c r="DL284" s="168" t="str">
        <f aca="false">A284</f>
        <v>Podophyllum Peltatum</v>
      </c>
      <c r="DM284" s="168" t="str">
        <f aca="false">A284</f>
        <v>Polygonum Hydropiper</v>
      </c>
      <c r="DN284" s="168" t="str">
        <f aca="false">A284</f>
        <v>Proteus Vulgaris</v>
      </c>
      <c r="DO284" s="168" t="str">
        <f aca="false">A284</f>
        <v>Prunus Spinosa</v>
      </c>
      <c r="DP284" s="168" t="str">
        <f aca="false">A284</f>
        <v>Psorinum</v>
      </c>
      <c r="DQ284" s="168" t="str">
        <f aca="false">A284</f>
        <v>Ptelea Trifoliata</v>
      </c>
      <c r="DR284" s="168" t="str">
        <f aca="false">A284</f>
        <v>Pulsatilla Nigricans</v>
      </c>
      <c r="DS284" s="168" t="str">
        <f aca="false">A284</f>
        <v>Pyrogenium</v>
      </c>
      <c r="DT284" s="168" t="str">
        <f aca="false">A284</f>
        <v>Radium Bromatum</v>
      </c>
      <c r="DU284" s="168" t="str">
        <f aca="false">A284</f>
        <v>Rana Bufo</v>
      </c>
      <c r="DV284" s="168" t="str">
        <f aca="false">A284</f>
        <v>Ranunculus Bulbosus</v>
      </c>
      <c r="DW284" s="168" t="str">
        <f aca="false">A284</f>
        <v>Ranunculus Scelerat.</v>
      </c>
      <c r="DX284" s="168" t="str">
        <f aca="false">A284</f>
        <v>Raphanus Sativ. Nig.</v>
      </c>
      <c r="DY284" s="168" t="str">
        <f aca="false">A284</f>
        <v>Ratanhia</v>
      </c>
      <c r="DZ284" s="168" t="str">
        <f aca="false">A284</f>
        <v>Rauwolfia Serpentina</v>
      </c>
      <c r="EA284" s="168" t="str">
        <f aca="false">A284</f>
        <v>Rheum Officinale</v>
      </c>
      <c r="EB284" s="168" t="str">
        <f aca="false">A284</f>
        <v>Rhododendron Chrys.</v>
      </c>
      <c r="EC284" s="168" t="str">
        <f aca="false">A284</f>
        <v>Rhus Toxicodendron</v>
      </c>
      <c r="ED284" s="168" t="str">
        <f aca="false">A284</f>
        <v>Rhus Vernix</v>
      </c>
      <c r="EE284" s="168" t="str">
        <f aca="false">A284</f>
        <v>Robinia Pseudo-Acac.</v>
      </c>
      <c r="EF284" s="168" t="str">
        <f aca="false">A284</f>
        <v>Rumex Crispus</v>
      </c>
      <c r="EG284" s="168" t="str">
        <f aca="false">A284</f>
        <v>Ruta Graveolens</v>
      </c>
      <c r="EH284" s="168" t="str">
        <f aca="false">A284</f>
        <v>Sabadilla Officinar.</v>
      </c>
      <c r="EI284" s="168" t="str">
        <f aca="false">A284</f>
        <v>Sabina</v>
      </c>
      <c r="EJ284" s="168" t="str">
        <f aca="false">A284</f>
        <v>Salicylicum Acidum</v>
      </c>
      <c r="EK284" s="168" t="str">
        <f aca="false">A284</f>
        <v>Sambucus Nigra</v>
      </c>
      <c r="EL284" s="168" t="str">
        <f aca="false">A284</f>
        <v>Sanguinaria Canaden.</v>
      </c>
      <c r="EM284" s="168" t="str">
        <f aca="false">A284</f>
        <v>Sarsaparilla</v>
      </c>
      <c r="EN284" s="168" t="str">
        <f aca="false">A284</f>
        <v>Scilla Maritima</v>
      </c>
      <c r="EO284" s="168" t="str">
        <f aca="false">A284</f>
        <v>Secale Cornutum</v>
      </c>
      <c r="EP284" s="168" t="str">
        <f aca="false">A284</f>
        <v>Selenium Metallicum</v>
      </c>
      <c r="EQ284" s="168" t="str">
        <f aca="false">A284</f>
        <v>Senecio Aureus</v>
      </c>
      <c r="ER284" s="168" t="str">
        <f aca="false">A284</f>
        <v>Senega</v>
      </c>
      <c r="ES284" s="168" t="str">
        <f aca="false">A284</f>
        <v>Sepia Officinalis</v>
      </c>
      <c r="ET284" s="168" t="str">
        <f aca="false">A284</f>
        <v>Serum Anticolibacil.</v>
      </c>
      <c r="EU284" s="168" t="str">
        <f aca="false">A284</f>
        <v>Silicea</v>
      </c>
      <c r="EV284" s="168" t="str">
        <f aca="false">A284</f>
        <v>Sinapis Alba</v>
      </c>
      <c r="EW284" s="168" t="str">
        <f aca="false">A284</f>
        <v>Spigelia Anthelmia</v>
      </c>
      <c r="EX284" s="168" t="str">
        <f aca="false">A284</f>
        <v>Spongia Tosta</v>
      </c>
      <c r="EY284" s="168" t="str">
        <f aca="false">A284</f>
        <v>Stannum Metallicum</v>
      </c>
      <c r="EZ284" s="168" t="str">
        <f aca="false">A284</f>
        <v>Staphylococcinum</v>
      </c>
      <c r="FA284" s="168" t="str">
        <f aca="false">A284</f>
        <v>Staphysagria</v>
      </c>
      <c r="FB284" s="168" t="str">
        <f aca="false">A284</f>
        <v>Sticta Pulmonaria</v>
      </c>
      <c r="FC284" s="168" t="str">
        <f aca="false">A284</f>
        <v>Stillingia Sylvatica</v>
      </c>
      <c r="FD284" s="168" t="str">
        <f aca="false">A284</f>
        <v>Stramonium</v>
      </c>
      <c r="FE284" s="168" t="str">
        <f aca="false">A284</f>
        <v>Streptococcinum</v>
      </c>
      <c r="FF284" s="168" t="str">
        <f aca="false">A284</f>
        <v>Strontium Carbonicum</v>
      </c>
      <c r="FG284" s="168" t="str">
        <f aca="false">A284</f>
        <v>Sulfur</v>
      </c>
      <c r="FH284" s="168" t="str">
        <f aca="false">A284</f>
        <v>Sulfur Iodatum</v>
      </c>
      <c r="FI284" s="168" t="str">
        <f aca="false">A284</f>
        <v>Sulfuricum Acidum</v>
      </c>
      <c r="FJ284" s="168" t="str">
        <f aca="false">A284</f>
        <v>Sumbul</v>
      </c>
      <c r="FK284" s="168" t="str">
        <f aca="false">A284</f>
        <v>Tabacum</v>
      </c>
      <c r="FL284" s="168" t="str">
        <f aca="false">A284</f>
        <v>Taraxacum Dens-Leon.</v>
      </c>
      <c r="FM284" s="168" t="str">
        <f aca="false">A284</f>
        <v>Tarentula Hispanica</v>
      </c>
      <c r="FN284" s="168" t="str">
        <f aca="false">A284</f>
        <v>Tellurium Metallicum</v>
      </c>
      <c r="FO284" s="168" t="str">
        <f aca="false">A284</f>
        <v>Terebinthina</v>
      </c>
      <c r="FP284" s="168" t="str">
        <f aca="false">A284</f>
        <v>Teucrium Marum</v>
      </c>
      <c r="FQ284" s="168" t="str">
        <f aca="false">A284</f>
        <v>Theridion Currassav.</v>
      </c>
      <c r="FR284" s="168" t="str">
        <f aca="false">A284</f>
        <v>Thioproperazine</v>
      </c>
      <c r="FS284" s="168" t="str">
        <f aca="false">A284</f>
        <v>Thuya Occidentalis</v>
      </c>
      <c r="FT284" s="168" t="str">
        <f aca="false">A284</f>
        <v>Trombidium Mus. Dom.</v>
      </c>
      <c r="FU284" s="168" t="str">
        <f aca="false">A284</f>
        <v>Tuberculinum Cr.(Tk)</v>
      </c>
      <c r="FV284" s="168" t="str">
        <f aca="false">A284</f>
        <v>Tuberculinum Residu.</v>
      </c>
      <c r="FW284" s="168" t="str">
        <f aca="false">A284</f>
        <v>Uranium Nitricum</v>
      </c>
      <c r="FX284" s="168" t="str">
        <f aca="false">A284</f>
        <v>Urtica Urens</v>
      </c>
      <c r="FY284" s="168" t="str">
        <f aca="false">A284</f>
        <v>Ustilago Maidis</v>
      </c>
      <c r="FZ284" s="168" t="str">
        <f aca="false">A284</f>
        <v>V.A.B. (B.C.G.)</v>
      </c>
      <c r="GA284" s="168" t="str">
        <f aca="false">A284</f>
        <v>Vaccinotoxinum</v>
      </c>
      <c r="GB284" s="168" t="str">
        <f aca="false">A284</f>
        <v>Valeriana Officinal.</v>
      </c>
      <c r="GC284" s="168" t="str">
        <f aca="false">A284</f>
        <v>Variolinum</v>
      </c>
      <c r="GD284" s="168" t="str">
        <f aca="false">A284</f>
        <v>Veratrum Album</v>
      </c>
      <c r="GE284" s="168" t="str">
        <f aca="false">A284</f>
        <v>Veratrum Viride</v>
      </c>
      <c r="GF284" s="168" t="str">
        <f aca="false">A284</f>
        <v>Verbascum Thapsus</v>
      </c>
      <c r="GG284" s="168" t="str">
        <f aca="false">A284</f>
        <v>Vespa Crabro(Frelon)</v>
      </c>
      <c r="GH284" s="168" t="str">
        <f aca="false">A284</f>
        <v>Viburnum(Opul./Prun)</v>
      </c>
      <c r="GI284" s="168" t="str">
        <f aca="false">A284</f>
        <v>Vinca Minor</v>
      </c>
      <c r="GJ284" s="168" t="str">
        <f aca="false">A284</f>
        <v>Viola Odorata</v>
      </c>
      <c r="GK284" s="168" t="str">
        <f aca="false">A284</f>
        <v>Viola Tricolor</v>
      </c>
      <c r="GL284" s="168" t="str">
        <f aca="false">A284</f>
        <v>Vipera (Redii/Torva)</v>
      </c>
      <c r="GM284" s="168" t="str">
        <f aca="false">A284</f>
        <v>Viscum Album</v>
      </c>
      <c r="GN284" s="168" t="str">
        <f aca="false">A284</f>
        <v>Xanthoxylum  Fraxin.</v>
      </c>
      <c r="GO284" s="168" t="str">
        <f aca="false">A284</f>
        <v>Zincum Metallicum</v>
      </c>
      <c r="GP284" s="168" t="str">
        <f aca="false">A284</f>
        <v>Zingiber Officinale</v>
      </c>
      <c r="GQ284" s="168" t="str">
        <f aca="false">A284</f>
        <v>Zizia Aurea</v>
      </c>
    </row>
    <row r="285" customFormat="false" ht="12" hidden="false" customHeight="false" outlineLevel="0" collapsed="false">
      <c r="A285" s="0" t="n">
        <v>2</v>
      </c>
      <c r="B285" s="0" t="n">
        <v>0</v>
      </c>
      <c r="C285" s="0" t="n">
        <v>0</v>
      </c>
      <c r="D285" s="0" t="n">
        <v>0</v>
      </c>
      <c r="E285" s="0" t="n">
        <v>0</v>
      </c>
      <c r="F285" s="0" t="n">
        <v>1</v>
      </c>
      <c r="G285" s="0" t="n">
        <v>0</v>
      </c>
      <c r="H285" s="0" t="n">
        <v>0</v>
      </c>
      <c r="I285" s="0" t="n">
        <v>0</v>
      </c>
      <c r="J285" s="0" t="n">
        <v>4</v>
      </c>
      <c r="K285" s="0" t="n">
        <v>6</v>
      </c>
      <c r="L285" s="0" t="n">
        <v>0</v>
      </c>
      <c r="M285" s="0" t="n">
        <v>0</v>
      </c>
      <c r="N285" s="0" t="n">
        <v>0</v>
      </c>
      <c r="O285" s="0" t="n">
        <v>0</v>
      </c>
      <c r="P285" s="0" t="n">
        <v>0</v>
      </c>
      <c r="Q285" s="0" t="n">
        <v>0</v>
      </c>
      <c r="R285" s="0" t="n">
        <v>0</v>
      </c>
      <c r="S285" s="0" t="n">
        <v>0</v>
      </c>
      <c r="T285" s="0" t="n">
        <v>0</v>
      </c>
      <c r="U285" s="0" t="n">
        <v>0</v>
      </c>
      <c r="V285" s="0" t="n">
        <v>0</v>
      </c>
      <c r="W285" s="0" t="n">
        <v>0</v>
      </c>
      <c r="X285" s="0" t="n">
        <v>0</v>
      </c>
      <c r="Y285" s="0" t="n">
        <v>0</v>
      </c>
      <c r="Z285" s="0" t="n">
        <v>0</v>
      </c>
      <c r="AA285" s="0" t="n">
        <v>0</v>
      </c>
      <c r="AB285" s="0" t="n">
        <v>0</v>
      </c>
      <c r="AC285" s="0" t="n">
        <v>0</v>
      </c>
      <c r="AD285" s="0" t="n">
        <v>0</v>
      </c>
      <c r="AE285" s="0" t="n">
        <v>2</v>
      </c>
      <c r="AF285" s="0" t="n">
        <v>0</v>
      </c>
      <c r="AG285" s="0" t="n">
        <v>0</v>
      </c>
      <c r="AH285" s="0" t="n">
        <v>0</v>
      </c>
      <c r="AI285" s="0" t="n">
        <v>0</v>
      </c>
      <c r="AJ285" s="0" t="n">
        <v>0</v>
      </c>
      <c r="AK285" s="0" t="n">
        <v>1</v>
      </c>
      <c r="AL285" s="0" t="n">
        <v>0</v>
      </c>
      <c r="AM285" s="0" t="n">
        <v>0</v>
      </c>
      <c r="AN285" s="0" t="n">
        <v>0</v>
      </c>
      <c r="AO285" s="0" t="n">
        <v>0</v>
      </c>
      <c r="AP285" s="0" t="n">
        <v>1</v>
      </c>
      <c r="AQ285" s="0" t="n">
        <v>0</v>
      </c>
      <c r="AR285" s="0" t="n">
        <v>6</v>
      </c>
      <c r="AS285" s="0" t="n">
        <v>5</v>
      </c>
      <c r="AT285" s="0" t="n">
        <v>0</v>
      </c>
      <c r="AU285" s="0" t="n">
        <v>0</v>
      </c>
      <c r="AV285" s="0" t="n">
        <v>0</v>
      </c>
      <c r="AW285" s="0" t="n">
        <v>4</v>
      </c>
      <c r="AX285" s="0" t="n">
        <v>0</v>
      </c>
      <c r="AY285" s="0" t="n">
        <v>0</v>
      </c>
      <c r="AZ285" s="0" t="n">
        <v>1</v>
      </c>
      <c r="BA285" s="0" t="n">
        <v>0</v>
      </c>
      <c r="BB285" s="0" t="n">
        <v>0</v>
      </c>
      <c r="BC285" s="0" t="n">
        <v>0</v>
      </c>
      <c r="BD285" s="0" t="n">
        <v>0</v>
      </c>
      <c r="BE285" s="0" t="n">
        <v>4</v>
      </c>
      <c r="BF285" s="0" t="n">
        <v>0</v>
      </c>
      <c r="BG285" s="0" t="n">
        <v>1</v>
      </c>
      <c r="BH285" s="0" t="n">
        <v>0</v>
      </c>
      <c r="BI285" s="0" t="n">
        <v>0</v>
      </c>
      <c r="BJ285" s="0" t="n">
        <v>1</v>
      </c>
      <c r="BK285" s="0" t="n">
        <v>0</v>
      </c>
      <c r="BL285" s="0" t="n">
        <v>0</v>
      </c>
      <c r="BM285" s="0" t="n">
        <v>0</v>
      </c>
      <c r="BN285" s="0" t="n">
        <v>0</v>
      </c>
      <c r="BO285" s="0" t="n">
        <v>0</v>
      </c>
      <c r="BP285" s="0" t="n">
        <v>0</v>
      </c>
      <c r="BQ285" s="0" t="n">
        <v>0</v>
      </c>
      <c r="BR285" s="0" t="n">
        <v>0</v>
      </c>
      <c r="BS285" s="0" t="n">
        <v>0</v>
      </c>
      <c r="BT285" s="0" t="n">
        <v>2</v>
      </c>
      <c r="BU285" s="0" t="n">
        <v>0</v>
      </c>
      <c r="BV285" s="0" t="n">
        <v>0</v>
      </c>
      <c r="BW285" s="0" t="n">
        <v>0</v>
      </c>
      <c r="BX285" s="0" t="n">
        <v>0</v>
      </c>
      <c r="BY285" s="0" t="n">
        <v>0</v>
      </c>
      <c r="BZ285" s="0" t="n">
        <v>0</v>
      </c>
      <c r="CA285" s="0" t="n">
        <v>3</v>
      </c>
      <c r="CB285" s="0" t="n">
        <v>6</v>
      </c>
      <c r="CC285" s="0" t="n">
        <v>1</v>
      </c>
      <c r="CD285" s="0" t="n">
        <v>1</v>
      </c>
      <c r="CE285" s="0" t="n">
        <v>0</v>
      </c>
      <c r="CF285" s="0" t="n">
        <v>0</v>
      </c>
      <c r="CG285" s="0" t="n">
        <v>0</v>
      </c>
      <c r="CH285" s="0" t="n">
        <v>0</v>
      </c>
      <c r="CI285" s="0" t="n">
        <v>3</v>
      </c>
      <c r="CJ285" s="0" t="n">
        <v>0</v>
      </c>
      <c r="CK285" s="0" t="n">
        <v>1</v>
      </c>
      <c r="CL285" s="0" t="n">
        <v>0</v>
      </c>
      <c r="CM285" s="0" t="n">
        <v>0</v>
      </c>
      <c r="CN285" s="0" t="n">
        <v>0</v>
      </c>
      <c r="CO285" s="0" t="n">
        <v>0</v>
      </c>
      <c r="CP285" s="0" t="n">
        <v>2</v>
      </c>
      <c r="CQ285" s="0" t="n">
        <v>0</v>
      </c>
      <c r="CR285" s="0" t="n">
        <v>0</v>
      </c>
      <c r="CS285" s="0" t="n">
        <v>0</v>
      </c>
      <c r="CT285" s="0" t="n">
        <v>0</v>
      </c>
      <c r="CU285" s="0" t="n">
        <v>0</v>
      </c>
      <c r="CV285" s="0" t="n">
        <v>0</v>
      </c>
      <c r="CW285" s="0" t="n">
        <v>0</v>
      </c>
      <c r="CX285" s="0" t="n">
        <v>0</v>
      </c>
      <c r="CY285" s="0" t="n">
        <v>0</v>
      </c>
      <c r="CZ285" s="0" t="n">
        <v>0</v>
      </c>
      <c r="DA285" s="0" t="n">
        <v>0</v>
      </c>
      <c r="DB285" s="0" t="n">
        <v>0</v>
      </c>
      <c r="DC285" s="0" t="n">
        <v>2</v>
      </c>
      <c r="DD285" s="0" t="n">
        <v>3</v>
      </c>
      <c r="DE285" s="0" t="n">
        <v>0</v>
      </c>
      <c r="DF285" s="0" t="n">
        <v>0</v>
      </c>
      <c r="DG285" s="0" t="n">
        <v>0</v>
      </c>
      <c r="DH285" s="0" t="n">
        <v>0</v>
      </c>
      <c r="DI285" s="0" t="n">
        <v>0</v>
      </c>
      <c r="DJ285" s="0" t="n">
        <v>2</v>
      </c>
      <c r="DK285" s="0" t="n">
        <v>1</v>
      </c>
      <c r="DL285" s="0" t="n">
        <v>0</v>
      </c>
      <c r="DM285" s="0" t="n">
        <v>0</v>
      </c>
      <c r="DN285" s="0" t="n">
        <v>4</v>
      </c>
      <c r="DO285" s="0" t="n">
        <v>0</v>
      </c>
      <c r="DP285" s="0" t="n">
        <v>2</v>
      </c>
      <c r="DQ285" s="0" t="n">
        <v>1</v>
      </c>
      <c r="DR285" s="0" t="n">
        <v>0</v>
      </c>
      <c r="DS285" s="0" t="n">
        <v>0</v>
      </c>
      <c r="DT285" s="0" t="n">
        <v>0</v>
      </c>
      <c r="DU285" s="0" t="n">
        <v>3</v>
      </c>
      <c r="DV285" s="0" t="n">
        <v>0</v>
      </c>
      <c r="DW285" s="0" t="n">
        <v>0</v>
      </c>
      <c r="DX285" s="0" t="n">
        <v>0</v>
      </c>
      <c r="DY285" s="0" t="n">
        <v>0</v>
      </c>
      <c r="DZ285" s="0" t="n">
        <v>3</v>
      </c>
      <c r="EA285" s="0" t="n">
        <v>0</v>
      </c>
      <c r="EB285" s="0" t="n">
        <v>0</v>
      </c>
      <c r="EC285" s="0" t="n">
        <v>0</v>
      </c>
      <c r="ED285" s="0" t="n">
        <v>0</v>
      </c>
      <c r="EE285" s="0" t="n">
        <v>0</v>
      </c>
      <c r="EF285" s="0" t="n">
        <v>0</v>
      </c>
      <c r="EG285" s="0" t="n">
        <v>0</v>
      </c>
      <c r="EH285" s="0" t="n">
        <v>0</v>
      </c>
      <c r="EI285" s="0" t="n">
        <v>0</v>
      </c>
      <c r="EJ285" s="0" t="n">
        <v>0</v>
      </c>
      <c r="EK285" s="0" t="n">
        <v>0</v>
      </c>
      <c r="EL285" s="0" t="n">
        <v>0</v>
      </c>
      <c r="EM285" s="0" t="n">
        <v>0</v>
      </c>
      <c r="EN285" s="0" t="n">
        <v>0</v>
      </c>
      <c r="EO285" s="0" t="n">
        <v>0</v>
      </c>
      <c r="EP285" s="0" t="n">
        <v>1</v>
      </c>
      <c r="EQ285" s="0" t="n">
        <v>0</v>
      </c>
      <c r="ER285" s="0" t="n">
        <v>0</v>
      </c>
      <c r="ES285" s="0" t="n">
        <v>6</v>
      </c>
      <c r="ET285" s="0" t="n">
        <v>1</v>
      </c>
      <c r="EU285" s="0" t="n">
        <v>3</v>
      </c>
      <c r="EV285" s="0" t="n">
        <v>0</v>
      </c>
      <c r="EW285" s="0" t="n">
        <v>0</v>
      </c>
      <c r="EX285" s="0" t="n">
        <v>0</v>
      </c>
      <c r="EY285" s="0" t="n">
        <v>3</v>
      </c>
      <c r="EZ285" s="0" t="n">
        <v>0</v>
      </c>
      <c r="FA285" s="0" t="n">
        <v>2</v>
      </c>
      <c r="FB285" s="0" t="n">
        <v>0</v>
      </c>
      <c r="FC285" s="0" t="n">
        <v>0</v>
      </c>
      <c r="FD285" s="0" t="n">
        <v>0</v>
      </c>
      <c r="FE285" s="0" t="n">
        <v>9</v>
      </c>
      <c r="FF285" s="0" t="n">
        <v>0</v>
      </c>
      <c r="FG285" s="0" t="n">
        <v>1</v>
      </c>
      <c r="FH285" s="0" t="n">
        <v>0</v>
      </c>
      <c r="FI285" s="0" t="n">
        <v>0</v>
      </c>
      <c r="FJ285" s="0" t="n">
        <v>0</v>
      </c>
      <c r="FK285" s="0" t="n">
        <v>0</v>
      </c>
      <c r="FL285" s="0" t="n">
        <v>0</v>
      </c>
      <c r="FM285" s="0" t="n">
        <v>0</v>
      </c>
      <c r="FN285" s="0" t="n">
        <v>0</v>
      </c>
      <c r="FO285" s="0" t="n">
        <v>0</v>
      </c>
      <c r="FP285" s="0" t="n">
        <v>0</v>
      </c>
      <c r="FQ285" s="0" t="n">
        <v>0</v>
      </c>
      <c r="FR285" s="0" t="n">
        <v>2</v>
      </c>
      <c r="FS285" s="0" t="n">
        <v>1</v>
      </c>
      <c r="FT285" s="0" t="n">
        <v>0</v>
      </c>
      <c r="FU285" s="0" t="n">
        <v>2</v>
      </c>
      <c r="FV285" s="0" t="n">
        <v>0</v>
      </c>
      <c r="FW285" s="0" t="n">
        <v>0</v>
      </c>
      <c r="FX285" s="0" t="n">
        <v>0</v>
      </c>
      <c r="FY285" s="0" t="n">
        <v>0</v>
      </c>
      <c r="FZ285" s="0" t="n">
        <v>0</v>
      </c>
      <c r="GA285" s="0" t="n">
        <v>0</v>
      </c>
      <c r="GB285" s="0" t="n">
        <v>0</v>
      </c>
      <c r="GC285" s="0" t="n">
        <v>0</v>
      </c>
      <c r="GD285" s="0" t="n">
        <v>0</v>
      </c>
      <c r="GE285" s="0" t="n">
        <v>0</v>
      </c>
      <c r="GF285" s="0" t="n">
        <v>0</v>
      </c>
      <c r="GG285" s="0" t="n">
        <v>0</v>
      </c>
      <c r="GH285" s="0" t="n">
        <v>1</v>
      </c>
      <c r="GI285" s="0" t="n">
        <v>0</v>
      </c>
      <c r="GJ285" s="0" t="n">
        <v>0</v>
      </c>
      <c r="GK285" s="0" t="n">
        <v>0</v>
      </c>
      <c r="GL285" s="0" t="n">
        <v>0</v>
      </c>
      <c r="GM285" s="0" t="n">
        <v>1</v>
      </c>
      <c r="GN285" s="0" t="n">
        <v>0</v>
      </c>
      <c r="GO285" s="0" t="n">
        <v>0</v>
      </c>
      <c r="GP285" s="0" t="n">
        <v>0</v>
      </c>
      <c r="GQ285" s="0" t="n">
        <v>0</v>
      </c>
    </row>
    <row r="286" customFormat="false" ht="12" hidden="false" customHeight="false" outlineLevel="0" collapsed="false">
      <c r="A286" s="0" t="n">
        <v>0</v>
      </c>
      <c r="B286" s="0" t="n">
        <v>0</v>
      </c>
      <c r="C286" s="0" t="n">
        <v>0</v>
      </c>
      <c r="D286" s="0" t="n">
        <v>0</v>
      </c>
      <c r="E286" s="0" t="n">
        <v>0</v>
      </c>
      <c r="F286" s="0" t="n">
        <v>0</v>
      </c>
      <c r="G286" s="0" t="n">
        <v>3</v>
      </c>
      <c r="H286" s="0" t="n">
        <v>0</v>
      </c>
      <c r="I286" s="0" t="n">
        <v>0</v>
      </c>
      <c r="J286" s="0" t="n">
        <v>0</v>
      </c>
      <c r="K286" s="0" t="n">
        <v>0</v>
      </c>
      <c r="L286" s="0" t="n">
        <v>0</v>
      </c>
      <c r="M286" s="0" t="n">
        <v>0</v>
      </c>
      <c r="N286" s="0" t="n">
        <v>0</v>
      </c>
      <c r="O286" s="0" t="n">
        <v>0</v>
      </c>
      <c r="P286" s="0" t="n">
        <v>0</v>
      </c>
      <c r="Q286" s="0" t="n">
        <v>0</v>
      </c>
      <c r="R286" s="0" t="n">
        <v>0</v>
      </c>
      <c r="S286" s="0" t="n">
        <v>0</v>
      </c>
      <c r="T286" s="0" t="n">
        <v>0</v>
      </c>
      <c r="U286" s="0" t="n">
        <v>0</v>
      </c>
      <c r="V286" s="0" t="n">
        <v>0</v>
      </c>
      <c r="W286" s="0" t="n">
        <v>0</v>
      </c>
      <c r="X286" s="0" t="n">
        <v>0</v>
      </c>
      <c r="Y286" s="0" t="n">
        <v>0</v>
      </c>
      <c r="Z286" s="0" t="n">
        <v>2</v>
      </c>
      <c r="AA286" s="0" t="n">
        <v>0</v>
      </c>
      <c r="AB286" s="0" t="n">
        <v>0</v>
      </c>
      <c r="AC286" s="0" t="n">
        <v>0</v>
      </c>
      <c r="AD286" s="0" t="n">
        <v>0</v>
      </c>
      <c r="AE286" s="0" t="n">
        <v>1</v>
      </c>
      <c r="AF286" s="0" t="n">
        <v>0</v>
      </c>
      <c r="AG286" s="0" t="n">
        <v>0</v>
      </c>
      <c r="AH286" s="0" t="n">
        <v>0</v>
      </c>
      <c r="AI286" s="0" t="n">
        <v>0</v>
      </c>
      <c r="AJ286" s="0" t="n">
        <v>0</v>
      </c>
      <c r="AK286" s="0" t="n">
        <v>0</v>
      </c>
      <c r="AL286" s="0" t="n">
        <v>0</v>
      </c>
      <c r="AM286" s="0" t="n">
        <v>0</v>
      </c>
      <c r="AN286" s="0" t="n">
        <v>0</v>
      </c>
      <c r="AO286" s="0" t="n">
        <v>0</v>
      </c>
      <c r="AP286" s="0" t="n">
        <v>0</v>
      </c>
      <c r="AQ286" s="0" t="n">
        <v>0</v>
      </c>
      <c r="AR286" s="0" t="n">
        <v>0</v>
      </c>
      <c r="AS286" s="0" t="n">
        <v>0</v>
      </c>
      <c r="AT286" s="0" t="n">
        <v>0</v>
      </c>
      <c r="AU286" s="0" t="n">
        <v>0</v>
      </c>
      <c r="AV286" s="0" t="n">
        <v>0</v>
      </c>
      <c r="AW286" s="0" t="n">
        <v>1</v>
      </c>
      <c r="AX286" s="0" t="n">
        <v>0</v>
      </c>
      <c r="AY286" s="0" t="n">
        <v>0</v>
      </c>
      <c r="AZ286" s="0" t="n">
        <v>0</v>
      </c>
      <c r="BA286" s="0" t="n">
        <v>0</v>
      </c>
      <c r="BB286" s="0" t="n">
        <v>0</v>
      </c>
      <c r="BC286" s="0" t="n">
        <v>0</v>
      </c>
      <c r="BD286" s="0" t="n">
        <v>0</v>
      </c>
      <c r="BE286" s="0" t="n">
        <v>0</v>
      </c>
      <c r="BF286" s="0" t="n">
        <v>1</v>
      </c>
      <c r="BG286" s="0" t="n">
        <v>0</v>
      </c>
      <c r="BH286" s="0" t="n">
        <v>0</v>
      </c>
      <c r="BI286" s="0" t="n">
        <v>0</v>
      </c>
      <c r="BJ286" s="0" t="n">
        <v>0</v>
      </c>
      <c r="BK286" s="0" t="n">
        <v>0</v>
      </c>
      <c r="BL286" s="0" t="n">
        <v>0</v>
      </c>
      <c r="BM286" s="0" t="n">
        <v>0</v>
      </c>
      <c r="BN286" s="0" t="n">
        <v>0</v>
      </c>
      <c r="BO286" s="0" t="n">
        <v>0</v>
      </c>
      <c r="BP286" s="0" t="n">
        <v>0</v>
      </c>
      <c r="BQ286" s="0" t="n">
        <v>1</v>
      </c>
      <c r="BR286" s="0" t="n">
        <v>0</v>
      </c>
      <c r="BS286" s="0" t="n">
        <v>1</v>
      </c>
      <c r="BT286" s="0" t="n">
        <v>0</v>
      </c>
      <c r="BU286" s="0" t="n">
        <v>0</v>
      </c>
      <c r="BV286" s="0" t="n">
        <v>0</v>
      </c>
      <c r="BW286" s="0" t="n">
        <v>0</v>
      </c>
      <c r="BX286" s="0" t="n">
        <v>0</v>
      </c>
      <c r="BY286" s="0" t="n">
        <v>0</v>
      </c>
      <c r="BZ286" s="0" t="n">
        <v>0</v>
      </c>
      <c r="CA286" s="0" t="n">
        <v>0</v>
      </c>
      <c r="CB286" s="0" t="n">
        <v>0</v>
      </c>
      <c r="CC286" s="0" t="n">
        <v>0</v>
      </c>
      <c r="CD286" s="0" t="n">
        <v>0</v>
      </c>
      <c r="CE286" s="0" t="n">
        <v>0</v>
      </c>
      <c r="CF286" s="0" t="n">
        <v>0</v>
      </c>
      <c r="CG286" s="0" t="n">
        <v>0</v>
      </c>
      <c r="CH286" s="0" t="n">
        <v>0</v>
      </c>
      <c r="CI286" s="0" t="n">
        <v>0</v>
      </c>
      <c r="CJ286" s="0" t="n">
        <v>0</v>
      </c>
      <c r="CK286" s="0" t="n">
        <v>0</v>
      </c>
      <c r="CL286" s="0" t="n">
        <v>0</v>
      </c>
      <c r="CM286" s="0" t="n">
        <v>0</v>
      </c>
      <c r="CN286" s="0" t="n">
        <v>0</v>
      </c>
      <c r="CO286" s="0" t="n">
        <v>0</v>
      </c>
      <c r="CP286" s="0" t="n">
        <v>0</v>
      </c>
      <c r="CQ286" s="0" t="n">
        <v>0</v>
      </c>
      <c r="CR286" s="0" t="n">
        <v>0</v>
      </c>
      <c r="CS286" s="0" t="n">
        <v>0</v>
      </c>
      <c r="CT286" s="0" t="n">
        <v>0</v>
      </c>
      <c r="CU286" s="0" t="n">
        <v>4</v>
      </c>
      <c r="CV286" s="0" t="n">
        <v>0</v>
      </c>
      <c r="CW286" s="0" t="n">
        <v>0</v>
      </c>
      <c r="CX286" s="0" t="n">
        <v>0</v>
      </c>
      <c r="CY286" s="0" t="n">
        <v>0</v>
      </c>
      <c r="CZ286" s="0" t="n">
        <v>0</v>
      </c>
      <c r="DA286" s="0" t="n">
        <v>0</v>
      </c>
      <c r="DB286" s="0" t="n">
        <v>0</v>
      </c>
      <c r="DC286" s="0" t="n">
        <v>0</v>
      </c>
      <c r="DD286" s="0" t="n">
        <v>0</v>
      </c>
      <c r="DE286" s="0" t="n">
        <v>4</v>
      </c>
      <c r="DF286" s="0" t="n">
        <v>0</v>
      </c>
      <c r="DG286" s="0" t="n">
        <v>0</v>
      </c>
      <c r="DH286" s="0" t="n">
        <v>0</v>
      </c>
      <c r="DI286" s="0" t="n">
        <v>0</v>
      </c>
      <c r="DJ286" s="0" t="n">
        <v>0</v>
      </c>
      <c r="DK286" s="0" t="n">
        <v>0</v>
      </c>
      <c r="DL286" s="0" t="n">
        <v>0</v>
      </c>
      <c r="DM286" s="0" t="n">
        <v>0</v>
      </c>
      <c r="DN286" s="0" t="n">
        <v>0</v>
      </c>
      <c r="DO286" s="0" t="n">
        <v>0</v>
      </c>
      <c r="DP286" s="0" t="n">
        <v>0</v>
      </c>
      <c r="DQ286" s="0" t="n">
        <v>0</v>
      </c>
      <c r="DR286" s="0" t="n">
        <v>6</v>
      </c>
      <c r="DS286" s="0" t="n">
        <v>0</v>
      </c>
      <c r="DT286" s="0" t="n">
        <v>2</v>
      </c>
      <c r="DU286" s="0" t="n">
        <v>0</v>
      </c>
      <c r="DV286" s="0" t="n">
        <v>1</v>
      </c>
      <c r="DW286" s="0" t="n">
        <v>0</v>
      </c>
      <c r="DX286" s="0" t="n">
        <v>0</v>
      </c>
      <c r="DY286" s="0" t="n">
        <v>0</v>
      </c>
      <c r="DZ286" s="0" t="n">
        <v>0</v>
      </c>
      <c r="EA286" s="0" t="n">
        <v>0</v>
      </c>
      <c r="EB286" s="0" t="n">
        <v>0</v>
      </c>
      <c r="EC286" s="0" t="n">
        <v>0</v>
      </c>
      <c r="ED286" s="0" t="n">
        <v>0</v>
      </c>
      <c r="EE286" s="0" t="n">
        <v>0</v>
      </c>
      <c r="EF286" s="0" t="n">
        <v>0</v>
      </c>
      <c r="EG286" s="0" t="n">
        <v>0</v>
      </c>
      <c r="EH286" s="0" t="n">
        <v>0</v>
      </c>
      <c r="EI286" s="0" t="n">
        <v>0</v>
      </c>
      <c r="EJ286" s="0" t="n">
        <v>0</v>
      </c>
      <c r="EK286" s="0" t="n">
        <v>0</v>
      </c>
      <c r="EL286" s="0" t="n">
        <v>0</v>
      </c>
      <c r="EM286" s="0" t="n">
        <v>0</v>
      </c>
      <c r="EN286" s="0" t="n">
        <v>0</v>
      </c>
      <c r="EO286" s="0" t="n">
        <v>0</v>
      </c>
      <c r="EP286" s="0" t="n">
        <v>0</v>
      </c>
      <c r="EQ286" s="0" t="n">
        <v>0</v>
      </c>
      <c r="ER286" s="0" t="n">
        <v>0</v>
      </c>
      <c r="ES286" s="0" t="n">
        <v>0</v>
      </c>
      <c r="ET286" s="0" t="n">
        <v>0</v>
      </c>
      <c r="EU286" s="0" t="n">
        <v>0</v>
      </c>
      <c r="EV286" s="0" t="n">
        <v>0</v>
      </c>
      <c r="EW286" s="0" t="n">
        <v>0</v>
      </c>
      <c r="EX286" s="0" t="n">
        <v>0</v>
      </c>
      <c r="EY286" s="0" t="n">
        <v>0</v>
      </c>
      <c r="EZ286" s="0" t="n">
        <v>0</v>
      </c>
      <c r="FA286" s="0" t="n">
        <v>0</v>
      </c>
      <c r="FB286" s="0" t="n">
        <v>0</v>
      </c>
      <c r="FC286" s="0" t="n">
        <v>0</v>
      </c>
      <c r="FD286" s="0" t="n">
        <v>4</v>
      </c>
      <c r="FE286" s="0" t="n">
        <v>0</v>
      </c>
      <c r="FF286" s="0" t="n">
        <v>0</v>
      </c>
      <c r="FG286" s="0" t="n">
        <v>1</v>
      </c>
      <c r="FH286" s="0" t="n">
        <v>0</v>
      </c>
      <c r="FI286" s="0" t="n">
        <v>0</v>
      </c>
      <c r="FJ286" s="0" t="n">
        <v>0</v>
      </c>
      <c r="FK286" s="0" t="n">
        <v>0</v>
      </c>
      <c r="FL286" s="0" t="n">
        <v>0</v>
      </c>
      <c r="FM286" s="0" t="n">
        <v>0</v>
      </c>
      <c r="FN286" s="0" t="n">
        <v>0</v>
      </c>
      <c r="FO286" s="0" t="n">
        <v>0</v>
      </c>
      <c r="FP286" s="0" t="n">
        <v>0</v>
      </c>
      <c r="FQ286" s="0" t="n">
        <v>0</v>
      </c>
      <c r="FR286" s="0" t="n">
        <v>4</v>
      </c>
      <c r="FS286" s="0" t="n">
        <v>0</v>
      </c>
      <c r="FT286" s="0" t="n">
        <v>0</v>
      </c>
      <c r="FU286" s="0" t="n">
        <v>0</v>
      </c>
      <c r="FV286" s="0" t="n">
        <v>0</v>
      </c>
      <c r="FW286" s="0" t="n">
        <v>0</v>
      </c>
      <c r="FX286" s="0" t="n">
        <v>0</v>
      </c>
      <c r="FY286" s="0" t="n">
        <v>0</v>
      </c>
      <c r="FZ286" s="0" t="n">
        <v>0</v>
      </c>
      <c r="GA286" s="0" t="n">
        <v>0</v>
      </c>
      <c r="GB286" s="0" t="n">
        <v>1</v>
      </c>
      <c r="GC286" s="0" t="n">
        <v>0</v>
      </c>
      <c r="GD286" s="0" t="n">
        <v>2</v>
      </c>
      <c r="GE286" s="0" t="n">
        <v>0</v>
      </c>
      <c r="GF286" s="0" t="n">
        <v>0</v>
      </c>
      <c r="GG286" s="0" t="n">
        <v>0</v>
      </c>
      <c r="GH286" s="0" t="n">
        <v>0</v>
      </c>
      <c r="GI286" s="0" t="n">
        <v>0</v>
      </c>
      <c r="GJ286" s="0" t="n">
        <v>0</v>
      </c>
      <c r="GK286" s="0" t="n">
        <v>0</v>
      </c>
      <c r="GL286" s="0" t="n">
        <v>0</v>
      </c>
      <c r="GM286" s="0" t="n">
        <v>0</v>
      </c>
      <c r="GN286" s="0" t="n">
        <v>0</v>
      </c>
      <c r="GO286" s="0" t="n">
        <v>0</v>
      </c>
      <c r="GP286" s="0" t="n">
        <v>0</v>
      </c>
      <c r="GQ286" s="0" t="n">
        <v>0</v>
      </c>
    </row>
    <row r="287" customFormat="false" ht="12" hidden="false" customHeight="false" outlineLevel="0" collapsed="false">
      <c r="A287" s="0" t="n">
        <v>2</v>
      </c>
      <c r="B287" s="0" t="n">
        <v>0</v>
      </c>
      <c r="C287" s="0" t="n">
        <v>1</v>
      </c>
      <c r="D287" s="0" t="n">
        <v>0</v>
      </c>
      <c r="E287" s="0" t="n">
        <v>0</v>
      </c>
      <c r="F287" s="0" t="n">
        <v>0</v>
      </c>
      <c r="G287" s="0" t="n">
        <v>0</v>
      </c>
      <c r="H287" s="0" t="n">
        <v>0</v>
      </c>
      <c r="I287" s="0" t="n">
        <v>0</v>
      </c>
      <c r="J287" s="0" t="n">
        <v>0</v>
      </c>
      <c r="K287" s="0" t="n">
        <v>0</v>
      </c>
      <c r="L287" s="0" t="n">
        <v>3</v>
      </c>
      <c r="M287" s="0" t="n">
        <v>0</v>
      </c>
      <c r="N287" s="0" t="n">
        <v>0</v>
      </c>
      <c r="O287" s="0" t="n">
        <v>0</v>
      </c>
      <c r="P287" s="0" t="n">
        <v>0</v>
      </c>
      <c r="Q287" s="0" t="n">
        <v>0</v>
      </c>
      <c r="R287" s="0" t="n">
        <v>0</v>
      </c>
      <c r="S287" s="0" t="n">
        <v>0</v>
      </c>
      <c r="T287" s="0" t="n">
        <v>0</v>
      </c>
      <c r="U287" s="0" t="n">
        <v>0</v>
      </c>
      <c r="V287" s="0" t="n">
        <v>0</v>
      </c>
      <c r="W287" s="0" t="n">
        <v>0</v>
      </c>
      <c r="X287" s="0" t="n">
        <v>1</v>
      </c>
      <c r="Y287" s="0" t="n">
        <v>4</v>
      </c>
      <c r="Z287" s="0" t="n">
        <v>1</v>
      </c>
      <c r="AA287" s="0" t="n">
        <v>0</v>
      </c>
      <c r="AB287" s="0" t="n">
        <v>0</v>
      </c>
      <c r="AC287" s="0" t="n">
        <v>0</v>
      </c>
      <c r="AD287" s="0" t="n">
        <v>0</v>
      </c>
      <c r="AE287" s="0" t="n">
        <v>0</v>
      </c>
      <c r="AF287" s="0" t="n">
        <v>0</v>
      </c>
      <c r="AG287" s="0" t="n">
        <v>0</v>
      </c>
      <c r="AH287" s="0" t="n">
        <v>0</v>
      </c>
      <c r="AI287" s="0" t="n">
        <v>0</v>
      </c>
      <c r="AJ287" s="0" t="n">
        <v>0</v>
      </c>
      <c r="AK287" s="0" t="n">
        <v>0</v>
      </c>
      <c r="AL287" s="0" t="n">
        <v>0</v>
      </c>
      <c r="AM287" s="0" t="n">
        <v>0</v>
      </c>
      <c r="AN287" s="0" t="n">
        <v>0</v>
      </c>
      <c r="AO287" s="0" t="n">
        <v>0</v>
      </c>
      <c r="AP287" s="0" t="n">
        <v>0</v>
      </c>
      <c r="AQ287" s="0" t="n">
        <v>0</v>
      </c>
      <c r="AR287" s="0" t="n">
        <v>7</v>
      </c>
      <c r="AS287" s="0" t="n">
        <v>0</v>
      </c>
      <c r="AT287" s="0" t="n">
        <v>0</v>
      </c>
      <c r="AU287" s="0" t="n">
        <v>0</v>
      </c>
      <c r="AV287" s="0" t="n">
        <v>2</v>
      </c>
      <c r="AW287" s="0" t="n">
        <v>1</v>
      </c>
      <c r="AX287" s="0" t="n">
        <v>0</v>
      </c>
      <c r="AY287" s="0" t="n">
        <v>0</v>
      </c>
      <c r="AZ287" s="0" t="n">
        <v>0</v>
      </c>
      <c r="BA287" s="0" t="n">
        <v>0</v>
      </c>
      <c r="BB287" s="0" t="n">
        <v>0</v>
      </c>
      <c r="BC287" s="0" t="n">
        <v>0</v>
      </c>
      <c r="BD287" s="0" t="n">
        <v>0</v>
      </c>
      <c r="BE287" s="0" t="n">
        <v>0</v>
      </c>
      <c r="BF287" s="0" t="n">
        <v>0</v>
      </c>
      <c r="BG287" s="0" t="n">
        <v>0</v>
      </c>
      <c r="BH287" s="0" t="n">
        <v>0</v>
      </c>
      <c r="BI287" s="0" t="n">
        <v>0</v>
      </c>
      <c r="BJ287" s="0" t="n">
        <v>1</v>
      </c>
      <c r="BK287" s="0" t="n">
        <v>0</v>
      </c>
      <c r="BL287" s="0" t="n">
        <v>0</v>
      </c>
      <c r="BM287" s="0" t="n">
        <v>0</v>
      </c>
      <c r="BN287" s="0" t="n">
        <v>0</v>
      </c>
      <c r="BO287" s="0" t="n">
        <v>0</v>
      </c>
      <c r="BP287" s="0" t="n">
        <v>0</v>
      </c>
      <c r="BQ287" s="0" t="n">
        <v>2</v>
      </c>
      <c r="BR287" s="0" t="n">
        <v>0</v>
      </c>
      <c r="BS287" s="0" t="n">
        <v>2</v>
      </c>
      <c r="BT287" s="0" t="n">
        <v>0</v>
      </c>
      <c r="BU287" s="0" t="n">
        <v>0</v>
      </c>
      <c r="BV287" s="0" t="n">
        <v>0</v>
      </c>
      <c r="BW287" s="0" t="n">
        <v>0</v>
      </c>
      <c r="BX287" s="0" t="n">
        <v>0</v>
      </c>
      <c r="BY287" s="0" t="n">
        <v>2</v>
      </c>
      <c r="BZ287" s="0" t="n">
        <v>0</v>
      </c>
      <c r="CA287" s="0" t="n">
        <v>2</v>
      </c>
      <c r="CB287" s="0" t="n">
        <v>2</v>
      </c>
      <c r="CC287" s="0" t="n">
        <v>1</v>
      </c>
      <c r="CD287" s="0" t="n">
        <v>0</v>
      </c>
      <c r="CE287" s="0" t="n">
        <v>0</v>
      </c>
      <c r="CF287" s="0" t="n">
        <v>0</v>
      </c>
      <c r="CG287" s="0" t="n">
        <v>0</v>
      </c>
      <c r="CH287" s="0" t="n">
        <v>0</v>
      </c>
      <c r="CI287" s="0" t="n">
        <v>2</v>
      </c>
      <c r="CJ287" s="0" t="n">
        <v>3</v>
      </c>
      <c r="CK287" s="0" t="n">
        <v>0</v>
      </c>
      <c r="CL287" s="0" t="n">
        <v>0</v>
      </c>
      <c r="CM287" s="0" t="n">
        <v>0</v>
      </c>
      <c r="CN287" s="0" t="n">
        <v>0</v>
      </c>
      <c r="CO287" s="0" t="n">
        <v>0</v>
      </c>
      <c r="CP287" s="0" t="n">
        <v>2</v>
      </c>
      <c r="CQ287" s="0" t="n">
        <v>0</v>
      </c>
      <c r="CR287" s="0" t="n">
        <v>0</v>
      </c>
      <c r="CS287" s="0" t="n">
        <v>0</v>
      </c>
      <c r="CT287" s="0" t="n">
        <v>0</v>
      </c>
      <c r="CU287" s="0" t="n">
        <v>0</v>
      </c>
      <c r="CV287" s="0" t="n">
        <v>0</v>
      </c>
      <c r="CW287" s="0" t="n">
        <v>0</v>
      </c>
      <c r="CX287" s="0" t="n">
        <v>0</v>
      </c>
      <c r="CY287" s="0" t="n">
        <v>0</v>
      </c>
      <c r="CZ287" s="0" t="n">
        <v>0</v>
      </c>
      <c r="DA287" s="0" t="n">
        <v>0</v>
      </c>
      <c r="DB287" s="0" t="n">
        <v>0</v>
      </c>
      <c r="DC287" s="0" t="n">
        <v>2</v>
      </c>
      <c r="DD287" s="0" t="n">
        <v>4</v>
      </c>
      <c r="DE287" s="0" t="n">
        <v>3</v>
      </c>
      <c r="DF287" s="0" t="n">
        <v>0</v>
      </c>
      <c r="DG287" s="0" t="n">
        <v>1</v>
      </c>
      <c r="DH287" s="0" t="n">
        <v>1</v>
      </c>
      <c r="DI287" s="0" t="n">
        <v>0</v>
      </c>
      <c r="DJ287" s="0" t="n">
        <v>2</v>
      </c>
      <c r="DK287" s="0" t="n">
        <v>0</v>
      </c>
      <c r="DL287" s="0" t="n">
        <v>0</v>
      </c>
      <c r="DM287" s="0" t="n">
        <v>0</v>
      </c>
      <c r="DN287" s="0" t="n">
        <v>0</v>
      </c>
      <c r="DO287" s="0" t="n">
        <v>0</v>
      </c>
      <c r="DP287" s="0" t="n">
        <v>0</v>
      </c>
      <c r="DQ287" s="0" t="n">
        <v>0</v>
      </c>
      <c r="DR287" s="0" t="n">
        <v>0</v>
      </c>
      <c r="DS287" s="0" t="n">
        <v>0</v>
      </c>
      <c r="DT287" s="0" t="n">
        <v>0</v>
      </c>
      <c r="DU287" s="0" t="n">
        <v>1</v>
      </c>
      <c r="DV287" s="0" t="n">
        <v>0</v>
      </c>
      <c r="DW287" s="0" t="n">
        <v>0</v>
      </c>
      <c r="DX287" s="0" t="n">
        <v>0</v>
      </c>
      <c r="DY287" s="0" t="n">
        <v>0</v>
      </c>
      <c r="DZ287" s="0" t="n">
        <v>3</v>
      </c>
      <c r="EA287" s="0" t="n">
        <v>0</v>
      </c>
      <c r="EB287" s="0" t="n">
        <v>0</v>
      </c>
      <c r="EC287" s="0" t="n">
        <v>0</v>
      </c>
      <c r="ED287" s="0" t="n">
        <v>0</v>
      </c>
      <c r="EE287" s="0" t="n">
        <v>0</v>
      </c>
      <c r="EF287" s="0" t="n">
        <v>0</v>
      </c>
      <c r="EG287" s="0" t="n">
        <v>0</v>
      </c>
      <c r="EH287" s="0" t="n">
        <v>0</v>
      </c>
      <c r="EI287" s="0" t="n">
        <v>0</v>
      </c>
      <c r="EJ287" s="0" t="n">
        <v>0</v>
      </c>
      <c r="EK287" s="0" t="n">
        <v>0</v>
      </c>
      <c r="EL287" s="0" t="n">
        <v>0</v>
      </c>
      <c r="EM287" s="0" t="n">
        <v>0</v>
      </c>
      <c r="EN287" s="0" t="n">
        <v>0</v>
      </c>
      <c r="EO287" s="0" t="n">
        <v>0</v>
      </c>
      <c r="EP287" s="0" t="n">
        <v>0</v>
      </c>
      <c r="EQ287" s="0" t="n">
        <v>0</v>
      </c>
      <c r="ER287" s="0" t="n">
        <v>0</v>
      </c>
      <c r="ES287" s="0" t="n">
        <v>8</v>
      </c>
      <c r="ET287" s="0" t="n">
        <v>0</v>
      </c>
      <c r="EU287" s="0" t="n">
        <v>0</v>
      </c>
      <c r="EV287" s="0" t="n">
        <v>0</v>
      </c>
      <c r="EW287" s="0" t="n">
        <v>0</v>
      </c>
      <c r="EX287" s="0" t="n">
        <v>0</v>
      </c>
      <c r="EY287" s="0" t="n">
        <v>0</v>
      </c>
      <c r="EZ287" s="0" t="n">
        <v>0</v>
      </c>
      <c r="FA287" s="0" t="n">
        <v>2</v>
      </c>
      <c r="FB287" s="0" t="n">
        <v>0</v>
      </c>
      <c r="FC287" s="0" t="n">
        <v>0</v>
      </c>
      <c r="FD287" s="0" t="n">
        <v>0</v>
      </c>
      <c r="FE287" s="0" t="n">
        <v>0</v>
      </c>
      <c r="FF287" s="0" t="n">
        <v>0</v>
      </c>
      <c r="FG287" s="0" t="n">
        <v>2</v>
      </c>
      <c r="FH287" s="0" t="n">
        <v>0</v>
      </c>
      <c r="FI287" s="0" t="n">
        <v>0</v>
      </c>
      <c r="FJ287" s="0" t="n">
        <v>0</v>
      </c>
      <c r="FK287" s="0" t="n">
        <v>0</v>
      </c>
      <c r="FL287" s="0" t="n">
        <v>0</v>
      </c>
      <c r="FM287" s="0" t="n">
        <v>0</v>
      </c>
      <c r="FN287" s="0" t="n">
        <v>0</v>
      </c>
      <c r="FO287" s="0" t="n">
        <v>0</v>
      </c>
      <c r="FP287" s="0" t="n">
        <v>0</v>
      </c>
      <c r="FQ287" s="0" t="n">
        <v>0</v>
      </c>
      <c r="FR287" s="0" t="n">
        <v>6</v>
      </c>
      <c r="FS287" s="0" t="n">
        <v>0</v>
      </c>
      <c r="FT287" s="0" t="n">
        <v>0</v>
      </c>
      <c r="FU287" s="0" t="n">
        <v>1</v>
      </c>
      <c r="FV287" s="0" t="n">
        <v>0</v>
      </c>
      <c r="FW287" s="0" t="n">
        <v>0</v>
      </c>
      <c r="FX287" s="0" t="n">
        <v>0</v>
      </c>
      <c r="FY287" s="0" t="n">
        <v>0</v>
      </c>
      <c r="FZ287" s="0" t="n">
        <v>0</v>
      </c>
      <c r="GA287" s="0" t="n">
        <v>0</v>
      </c>
      <c r="GB287" s="0" t="n">
        <v>0</v>
      </c>
      <c r="GC287" s="0" t="n">
        <v>0</v>
      </c>
      <c r="GD287" s="0" t="n">
        <v>1</v>
      </c>
      <c r="GE287" s="0" t="n">
        <v>0</v>
      </c>
      <c r="GF287" s="0" t="n">
        <v>0</v>
      </c>
      <c r="GG287" s="0" t="n">
        <v>0</v>
      </c>
      <c r="GH287" s="0" t="n">
        <v>0</v>
      </c>
      <c r="GI287" s="0" t="n">
        <v>0</v>
      </c>
      <c r="GJ287" s="0" t="n">
        <v>0</v>
      </c>
      <c r="GK287" s="0" t="n">
        <v>0</v>
      </c>
      <c r="GL287" s="0" t="n">
        <v>0</v>
      </c>
      <c r="GM287" s="0" t="n">
        <v>0</v>
      </c>
      <c r="GN287" s="0" t="n">
        <v>0</v>
      </c>
      <c r="GO287" s="0" t="n">
        <v>0</v>
      </c>
      <c r="GP287" s="0" t="n">
        <v>0</v>
      </c>
      <c r="GQ287" s="0" t="n">
        <v>0</v>
      </c>
    </row>
    <row r="288" customFormat="false" ht="12" hidden="false" customHeight="false" outlineLevel="0" collapsed="false">
      <c r="A288" s="0" t="n">
        <v>0</v>
      </c>
      <c r="B288" s="0" t="n">
        <v>0</v>
      </c>
      <c r="C288" s="0" t="n">
        <v>0</v>
      </c>
      <c r="D288" s="0" t="n">
        <v>0</v>
      </c>
      <c r="E288" s="0" t="n">
        <v>0</v>
      </c>
      <c r="F288" s="0" t="n">
        <v>0</v>
      </c>
      <c r="G288" s="0" t="n">
        <v>6</v>
      </c>
      <c r="H288" s="0" t="n">
        <v>0</v>
      </c>
      <c r="I288" s="0" t="n">
        <v>0</v>
      </c>
      <c r="J288" s="0" t="n">
        <v>3</v>
      </c>
      <c r="K288" s="0" t="n">
        <v>0</v>
      </c>
      <c r="L288" s="0" t="n">
        <v>0</v>
      </c>
      <c r="M288" s="0" t="n">
        <v>0</v>
      </c>
      <c r="N288" s="0" t="n">
        <v>0</v>
      </c>
      <c r="O288" s="0" t="n">
        <v>0</v>
      </c>
      <c r="P288" s="0" t="n">
        <v>0</v>
      </c>
      <c r="Q288" s="0" t="n">
        <v>0</v>
      </c>
      <c r="R288" s="0" t="n">
        <v>0</v>
      </c>
      <c r="S288" s="0" t="n">
        <v>0</v>
      </c>
      <c r="T288" s="0" t="n">
        <v>0</v>
      </c>
      <c r="U288" s="0" t="n">
        <v>0</v>
      </c>
      <c r="V288" s="0" t="n">
        <v>0</v>
      </c>
      <c r="W288" s="0" t="n">
        <v>1</v>
      </c>
      <c r="X288" s="0" t="n">
        <v>0</v>
      </c>
      <c r="Y288" s="0" t="n">
        <v>0</v>
      </c>
      <c r="Z288" s="0" t="n">
        <v>0</v>
      </c>
      <c r="AA288" s="0" t="n">
        <v>0</v>
      </c>
      <c r="AB288" s="0" t="n">
        <v>0</v>
      </c>
      <c r="AC288" s="0" t="n">
        <v>0</v>
      </c>
      <c r="AD288" s="0" t="n">
        <v>0</v>
      </c>
      <c r="AE288" s="0" t="n">
        <v>1</v>
      </c>
      <c r="AF288" s="0" t="n">
        <v>0</v>
      </c>
      <c r="AG288" s="0" t="n">
        <v>0</v>
      </c>
      <c r="AH288" s="0" t="n">
        <v>1</v>
      </c>
      <c r="AI288" s="0" t="n">
        <v>0</v>
      </c>
      <c r="AJ288" s="0" t="n">
        <v>0</v>
      </c>
      <c r="AK288" s="0" t="n">
        <v>5</v>
      </c>
      <c r="AL288" s="0" t="n">
        <v>0</v>
      </c>
      <c r="AM288" s="0" t="n">
        <v>0</v>
      </c>
      <c r="AN288" s="0" t="n">
        <v>0</v>
      </c>
      <c r="AO288" s="0" t="n">
        <v>0</v>
      </c>
      <c r="AP288" s="0" t="n">
        <v>0</v>
      </c>
      <c r="AQ288" s="0" t="n">
        <v>0</v>
      </c>
      <c r="AR288" s="0" t="n">
        <v>0</v>
      </c>
      <c r="AS288" s="0" t="n">
        <v>1</v>
      </c>
      <c r="AT288" s="0" t="n">
        <v>0</v>
      </c>
      <c r="AU288" s="0" t="n">
        <v>0</v>
      </c>
      <c r="AV288" s="0" t="n">
        <v>0</v>
      </c>
      <c r="AW288" s="0" t="n">
        <v>3</v>
      </c>
      <c r="AX288" s="0" t="n">
        <v>0</v>
      </c>
      <c r="AY288" s="0" t="n">
        <v>0</v>
      </c>
      <c r="AZ288" s="0" t="n">
        <v>0</v>
      </c>
      <c r="BA288" s="0" t="n">
        <v>0</v>
      </c>
      <c r="BB288" s="0" t="n">
        <v>0</v>
      </c>
      <c r="BC288" s="0" t="n">
        <v>0</v>
      </c>
      <c r="BD288" s="0" t="n">
        <v>0</v>
      </c>
      <c r="BE288" s="0" t="n">
        <v>0</v>
      </c>
      <c r="BF288" s="0" t="n">
        <v>1</v>
      </c>
      <c r="BG288" s="0" t="n">
        <v>0</v>
      </c>
      <c r="BH288" s="0" t="n">
        <v>0</v>
      </c>
      <c r="BI288" s="0" t="n">
        <v>0</v>
      </c>
      <c r="BJ288" s="0" t="n">
        <v>0</v>
      </c>
      <c r="BK288" s="0" t="n">
        <v>0</v>
      </c>
      <c r="BL288" s="0" t="n">
        <v>0</v>
      </c>
      <c r="BM288" s="0" t="n">
        <v>0</v>
      </c>
      <c r="BN288" s="0" t="n">
        <v>0</v>
      </c>
      <c r="BO288" s="0" t="n">
        <v>0</v>
      </c>
      <c r="BP288" s="0" t="n">
        <v>0</v>
      </c>
      <c r="BQ288" s="0" t="n">
        <v>0</v>
      </c>
      <c r="BR288" s="0" t="n">
        <v>0</v>
      </c>
      <c r="BS288" s="0" t="n">
        <v>0</v>
      </c>
      <c r="BT288" s="0" t="n">
        <v>0</v>
      </c>
      <c r="BU288" s="0" t="n">
        <v>0</v>
      </c>
      <c r="BV288" s="0" t="n">
        <v>0</v>
      </c>
      <c r="BW288" s="0" t="n">
        <v>0</v>
      </c>
      <c r="BX288" s="0" t="n">
        <v>0</v>
      </c>
      <c r="BY288" s="0" t="n">
        <v>0</v>
      </c>
      <c r="BZ288" s="0" t="n">
        <v>0</v>
      </c>
      <c r="CA288" s="0" t="n">
        <v>0</v>
      </c>
      <c r="CB288" s="0" t="n">
        <v>2</v>
      </c>
      <c r="CC288" s="0" t="n">
        <v>0</v>
      </c>
      <c r="CD288" s="0" t="n">
        <v>0</v>
      </c>
      <c r="CE288" s="0" t="n">
        <v>0</v>
      </c>
      <c r="CF288" s="0" t="n">
        <v>0</v>
      </c>
      <c r="CG288" s="0" t="n">
        <v>0</v>
      </c>
      <c r="CH288" s="0" t="n">
        <v>0</v>
      </c>
      <c r="CI288" s="0" t="n">
        <v>0</v>
      </c>
      <c r="CJ288" s="0" t="n">
        <v>0</v>
      </c>
      <c r="CK288" s="0" t="n">
        <v>1</v>
      </c>
      <c r="CL288" s="0" t="n">
        <v>0</v>
      </c>
      <c r="CM288" s="0" t="n">
        <v>0</v>
      </c>
      <c r="CN288" s="0" t="n">
        <v>0</v>
      </c>
      <c r="CO288" s="0" t="n">
        <v>0</v>
      </c>
      <c r="CP288" s="0" t="n">
        <v>0</v>
      </c>
      <c r="CQ288" s="0" t="n">
        <v>0</v>
      </c>
      <c r="CR288" s="0" t="n">
        <v>0</v>
      </c>
      <c r="CS288" s="0" t="n">
        <v>0</v>
      </c>
      <c r="CT288" s="0" t="n">
        <v>0</v>
      </c>
      <c r="CU288" s="0" t="n">
        <v>5</v>
      </c>
      <c r="CV288" s="0" t="n">
        <v>0</v>
      </c>
      <c r="CW288" s="0" t="n">
        <v>0</v>
      </c>
      <c r="CX288" s="0" t="n">
        <v>0</v>
      </c>
      <c r="CY288" s="0" t="n">
        <v>0</v>
      </c>
      <c r="CZ288" s="0" t="n">
        <v>0</v>
      </c>
      <c r="DA288" s="0" t="n">
        <v>0</v>
      </c>
      <c r="DB288" s="0" t="n">
        <v>0</v>
      </c>
      <c r="DC288" s="0" t="n">
        <v>0</v>
      </c>
      <c r="DD288" s="0" t="n">
        <v>1</v>
      </c>
      <c r="DE288" s="0" t="n">
        <v>2</v>
      </c>
      <c r="DF288" s="0" t="n">
        <v>0</v>
      </c>
      <c r="DG288" s="0" t="n">
        <v>0</v>
      </c>
      <c r="DH288" s="0" t="n">
        <v>0</v>
      </c>
      <c r="DI288" s="0" t="n">
        <v>0</v>
      </c>
      <c r="DJ288" s="0" t="n">
        <v>1</v>
      </c>
      <c r="DK288" s="0" t="n">
        <v>0</v>
      </c>
      <c r="DL288" s="0" t="n">
        <v>0</v>
      </c>
      <c r="DM288" s="0" t="n">
        <v>0</v>
      </c>
      <c r="DN288" s="0" t="n">
        <v>0</v>
      </c>
      <c r="DO288" s="0" t="n">
        <v>0</v>
      </c>
      <c r="DP288" s="0" t="n">
        <v>1</v>
      </c>
      <c r="DQ288" s="0" t="n">
        <v>0</v>
      </c>
      <c r="DR288" s="0" t="n">
        <v>4</v>
      </c>
      <c r="DS288" s="0" t="n">
        <v>0</v>
      </c>
      <c r="DT288" s="0" t="n">
        <v>0</v>
      </c>
      <c r="DU288" s="0" t="n">
        <v>0</v>
      </c>
      <c r="DV288" s="0" t="n">
        <v>0</v>
      </c>
      <c r="DW288" s="0" t="n">
        <v>0</v>
      </c>
      <c r="DX288" s="0" t="n">
        <v>0</v>
      </c>
      <c r="DY288" s="0" t="n">
        <v>0</v>
      </c>
      <c r="DZ288" s="0" t="n">
        <v>0</v>
      </c>
      <c r="EA288" s="0" t="n">
        <v>0</v>
      </c>
      <c r="EB288" s="0" t="n">
        <v>0</v>
      </c>
      <c r="EC288" s="0" t="n">
        <v>0</v>
      </c>
      <c r="ED288" s="0" t="n">
        <v>0</v>
      </c>
      <c r="EE288" s="0" t="n">
        <v>0</v>
      </c>
      <c r="EF288" s="0" t="n">
        <v>0</v>
      </c>
      <c r="EG288" s="0" t="n">
        <v>0</v>
      </c>
      <c r="EH288" s="0" t="n">
        <v>0</v>
      </c>
      <c r="EI288" s="0" t="n">
        <v>0</v>
      </c>
      <c r="EJ288" s="0" t="n">
        <v>0</v>
      </c>
      <c r="EK288" s="0" t="n">
        <v>0</v>
      </c>
      <c r="EL288" s="0" t="n">
        <v>0</v>
      </c>
      <c r="EM288" s="0" t="n">
        <v>0</v>
      </c>
      <c r="EN288" s="0" t="n">
        <v>0</v>
      </c>
      <c r="EO288" s="0" t="n">
        <v>0</v>
      </c>
      <c r="EP288" s="0" t="n">
        <v>0</v>
      </c>
      <c r="EQ288" s="0" t="n">
        <v>0</v>
      </c>
      <c r="ER288" s="0" t="n">
        <v>0</v>
      </c>
      <c r="ES288" s="0" t="n">
        <v>0</v>
      </c>
      <c r="ET288" s="0" t="n">
        <v>0</v>
      </c>
      <c r="EU288" s="0" t="n">
        <v>2</v>
      </c>
      <c r="EV288" s="0" t="n">
        <v>0</v>
      </c>
      <c r="EW288" s="0" t="n">
        <v>0</v>
      </c>
      <c r="EX288" s="0" t="n">
        <v>0</v>
      </c>
      <c r="EY288" s="0" t="n">
        <v>0</v>
      </c>
      <c r="EZ288" s="0" t="n">
        <v>0</v>
      </c>
      <c r="FA288" s="0" t="n">
        <v>1</v>
      </c>
      <c r="FB288" s="0" t="n">
        <v>0</v>
      </c>
      <c r="FC288" s="0" t="n">
        <v>0</v>
      </c>
      <c r="FD288" s="0" t="n">
        <v>0</v>
      </c>
      <c r="FE288" s="0" t="n">
        <v>0</v>
      </c>
      <c r="FF288" s="0" t="n">
        <v>0</v>
      </c>
      <c r="FG288" s="0" t="n">
        <v>0</v>
      </c>
      <c r="FH288" s="0" t="n">
        <v>0</v>
      </c>
      <c r="FI288" s="0" t="n">
        <v>0</v>
      </c>
      <c r="FJ288" s="0" t="n">
        <v>0</v>
      </c>
      <c r="FK288" s="0" t="n">
        <v>0</v>
      </c>
      <c r="FL288" s="0" t="n">
        <v>0</v>
      </c>
      <c r="FM288" s="0" t="n">
        <v>0</v>
      </c>
      <c r="FN288" s="0" t="n">
        <v>0</v>
      </c>
      <c r="FO288" s="0" t="n">
        <v>0</v>
      </c>
      <c r="FP288" s="0" t="n">
        <v>0</v>
      </c>
      <c r="FQ288" s="0" t="n">
        <v>0</v>
      </c>
      <c r="FR288" s="0" t="n">
        <v>0</v>
      </c>
      <c r="FS288" s="0" t="n">
        <v>1</v>
      </c>
      <c r="FT288" s="0" t="n">
        <v>0</v>
      </c>
      <c r="FU288" s="0" t="n">
        <v>0</v>
      </c>
      <c r="FV288" s="0" t="n">
        <v>0</v>
      </c>
      <c r="FW288" s="0" t="n">
        <v>0</v>
      </c>
      <c r="FX288" s="0" t="n">
        <v>0</v>
      </c>
      <c r="FY288" s="0" t="n">
        <v>0</v>
      </c>
      <c r="FZ288" s="0" t="n">
        <v>0</v>
      </c>
      <c r="GA288" s="0" t="n">
        <v>1</v>
      </c>
      <c r="GB288" s="0" t="n">
        <v>0</v>
      </c>
      <c r="GC288" s="0" t="n">
        <v>0</v>
      </c>
      <c r="GD288" s="0" t="n">
        <v>1</v>
      </c>
      <c r="GE288" s="0" t="n">
        <v>0</v>
      </c>
      <c r="GF288" s="0" t="n">
        <v>0</v>
      </c>
      <c r="GG288" s="0" t="n">
        <v>0</v>
      </c>
      <c r="GH288" s="0" t="n">
        <v>0</v>
      </c>
      <c r="GI288" s="0" t="n">
        <v>0</v>
      </c>
      <c r="GJ288" s="0" t="n">
        <v>0</v>
      </c>
      <c r="GK288" s="0" t="n">
        <v>0</v>
      </c>
      <c r="GL288" s="0" t="n">
        <v>0</v>
      </c>
      <c r="GM288" s="0" t="n">
        <v>0</v>
      </c>
      <c r="GN288" s="0" t="n">
        <v>0</v>
      </c>
      <c r="GO288" s="0" t="n">
        <v>0</v>
      </c>
      <c r="GP288" s="0" t="n">
        <v>0</v>
      </c>
      <c r="GQ288" s="0" t="n">
        <v>0</v>
      </c>
    </row>
    <row r="289" customFormat="false" ht="12" hidden="false" customHeight="false" outlineLevel="0" collapsed="false">
      <c r="A289" s="0" t="n">
        <v>0</v>
      </c>
      <c r="B289" s="0" t="n">
        <v>0</v>
      </c>
      <c r="C289" s="0" t="n">
        <v>0</v>
      </c>
      <c r="D289" s="0" t="n">
        <v>0</v>
      </c>
      <c r="E289" s="0" t="n">
        <v>0</v>
      </c>
      <c r="F289" s="0" t="n">
        <v>1</v>
      </c>
      <c r="G289" s="0" t="n">
        <v>1</v>
      </c>
      <c r="H289" s="0" t="n">
        <v>0</v>
      </c>
      <c r="I289" s="0" t="n">
        <v>0</v>
      </c>
      <c r="J289" s="0" t="n">
        <v>4</v>
      </c>
      <c r="K289" s="0" t="n">
        <v>0</v>
      </c>
      <c r="L289" s="0" t="n">
        <v>0</v>
      </c>
      <c r="M289" s="0" t="n">
        <v>0</v>
      </c>
      <c r="N289" s="0" t="n">
        <v>0</v>
      </c>
      <c r="O289" s="0" t="n">
        <v>0</v>
      </c>
      <c r="P289" s="0" t="n">
        <v>0</v>
      </c>
      <c r="Q289" s="0" t="n">
        <v>0</v>
      </c>
      <c r="R289" s="0" t="n">
        <v>0</v>
      </c>
      <c r="S289" s="0" t="n">
        <v>0</v>
      </c>
      <c r="T289" s="0" t="n">
        <v>0</v>
      </c>
      <c r="U289" s="0" t="n">
        <v>0</v>
      </c>
      <c r="V289" s="0" t="n">
        <v>0</v>
      </c>
      <c r="W289" s="0" t="n">
        <v>1</v>
      </c>
      <c r="X289" s="0" t="n">
        <v>1</v>
      </c>
      <c r="Y289" s="0" t="n">
        <v>0</v>
      </c>
      <c r="Z289" s="0" t="n">
        <v>0</v>
      </c>
      <c r="AA289" s="0" t="n">
        <v>0</v>
      </c>
      <c r="AB289" s="0" t="n">
        <v>0</v>
      </c>
      <c r="AC289" s="0" t="n">
        <v>1</v>
      </c>
      <c r="AD289" s="0" t="n">
        <v>0</v>
      </c>
      <c r="AE289" s="0" t="n">
        <v>1</v>
      </c>
      <c r="AF289" s="0" t="n">
        <v>0</v>
      </c>
      <c r="AG289" s="0" t="n">
        <v>0</v>
      </c>
      <c r="AH289" s="0" t="n">
        <v>0</v>
      </c>
      <c r="AI289" s="0" t="n">
        <v>0</v>
      </c>
      <c r="AJ289" s="0" t="n">
        <v>1</v>
      </c>
      <c r="AK289" s="0" t="n">
        <v>1</v>
      </c>
      <c r="AL289" s="0" t="n">
        <v>0</v>
      </c>
      <c r="AM289" s="0" t="n">
        <v>0</v>
      </c>
      <c r="AN289" s="0" t="n">
        <v>0</v>
      </c>
      <c r="AO289" s="0" t="n">
        <v>0</v>
      </c>
      <c r="AP289" s="0" t="n">
        <v>0</v>
      </c>
      <c r="AQ289" s="0" t="n">
        <v>0</v>
      </c>
      <c r="AR289" s="0" t="n">
        <v>0</v>
      </c>
      <c r="AS289" s="0" t="n">
        <v>0</v>
      </c>
      <c r="AT289" s="0" t="n">
        <v>0</v>
      </c>
      <c r="AU289" s="0" t="n">
        <v>0</v>
      </c>
      <c r="AV289" s="0" t="n">
        <v>0</v>
      </c>
      <c r="AW289" s="0" t="n">
        <v>2</v>
      </c>
      <c r="AX289" s="0" t="n">
        <v>0</v>
      </c>
      <c r="AY289" s="0" t="n">
        <v>1</v>
      </c>
      <c r="AZ289" s="0" t="n">
        <v>1</v>
      </c>
      <c r="BA289" s="0" t="n">
        <v>0</v>
      </c>
      <c r="BB289" s="0" t="n">
        <v>0</v>
      </c>
      <c r="BC289" s="0" t="n">
        <v>7</v>
      </c>
      <c r="BD289" s="0" t="n">
        <v>0</v>
      </c>
      <c r="BE289" s="0" t="n">
        <v>4</v>
      </c>
      <c r="BF289" s="0" t="n">
        <v>1</v>
      </c>
      <c r="BG289" s="0" t="n">
        <v>0</v>
      </c>
      <c r="BH289" s="0" t="n">
        <v>0</v>
      </c>
      <c r="BI289" s="0" t="n">
        <v>0</v>
      </c>
      <c r="BJ289" s="0" t="n">
        <v>0</v>
      </c>
      <c r="BK289" s="0" t="n">
        <v>0</v>
      </c>
      <c r="BL289" s="0" t="n">
        <v>0</v>
      </c>
      <c r="BM289" s="0" t="n">
        <v>0</v>
      </c>
      <c r="BN289" s="0" t="n">
        <v>0</v>
      </c>
      <c r="BO289" s="0" t="n">
        <v>0</v>
      </c>
      <c r="BP289" s="0" t="n">
        <v>0</v>
      </c>
      <c r="BQ289" s="0" t="n">
        <v>0</v>
      </c>
      <c r="BR289" s="0" t="n">
        <v>0</v>
      </c>
      <c r="BS289" s="0" t="n">
        <v>0</v>
      </c>
      <c r="BT289" s="0" t="n">
        <v>0</v>
      </c>
      <c r="BU289" s="0" t="n">
        <v>1</v>
      </c>
      <c r="BV289" s="0" t="n">
        <v>2</v>
      </c>
      <c r="BW289" s="0" t="n">
        <v>0</v>
      </c>
      <c r="BX289" s="0" t="n">
        <v>0</v>
      </c>
      <c r="BY289" s="0" t="n">
        <v>0</v>
      </c>
      <c r="BZ289" s="0" t="n">
        <v>1</v>
      </c>
      <c r="CA289" s="0" t="n">
        <v>0</v>
      </c>
      <c r="CB289" s="0" t="n">
        <v>3</v>
      </c>
      <c r="CC289" s="0" t="n">
        <v>1</v>
      </c>
      <c r="CD289" s="0" t="n">
        <v>3</v>
      </c>
      <c r="CE289" s="0" t="n">
        <v>0</v>
      </c>
      <c r="CF289" s="0" t="n">
        <v>0</v>
      </c>
      <c r="CG289" s="0" t="n">
        <v>0</v>
      </c>
      <c r="CH289" s="0" t="n">
        <v>0</v>
      </c>
      <c r="CI289" s="0" t="n">
        <v>0</v>
      </c>
      <c r="CJ289" s="0" t="n">
        <v>2</v>
      </c>
      <c r="CK289" s="0" t="n">
        <v>1</v>
      </c>
      <c r="CL289" s="0" t="n">
        <v>0</v>
      </c>
      <c r="CM289" s="0" t="n">
        <v>0</v>
      </c>
      <c r="CN289" s="0" t="n">
        <v>0</v>
      </c>
      <c r="CO289" s="0" t="n">
        <v>0</v>
      </c>
      <c r="CP289" s="0" t="n">
        <v>1</v>
      </c>
      <c r="CQ289" s="0" t="n">
        <v>0</v>
      </c>
      <c r="CR289" s="0" t="n">
        <v>0</v>
      </c>
      <c r="CS289" s="0" t="n">
        <v>0</v>
      </c>
      <c r="CT289" s="0" t="n">
        <v>0</v>
      </c>
      <c r="CU289" s="0" t="n">
        <v>0</v>
      </c>
      <c r="CV289" s="0" t="n">
        <v>0</v>
      </c>
      <c r="CW289" s="0" t="n">
        <v>0</v>
      </c>
      <c r="CX289" s="0" t="n">
        <v>0</v>
      </c>
      <c r="CY289" s="0" t="n">
        <v>0</v>
      </c>
      <c r="CZ289" s="0" t="n">
        <v>0</v>
      </c>
      <c r="DA289" s="0" t="n">
        <v>0</v>
      </c>
      <c r="DB289" s="0" t="n">
        <v>0</v>
      </c>
      <c r="DC289" s="0" t="n">
        <v>0</v>
      </c>
      <c r="DD289" s="0" t="n">
        <v>4</v>
      </c>
      <c r="DE289" s="0" t="n">
        <v>3</v>
      </c>
      <c r="DF289" s="0" t="n">
        <v>0</v>
      </c>
      <c r="DG289" s="0" t="n">
        <v>0</v>
      </c>
      <c r="DH289" s="0" t="n">
        <v>2</v>
      </c>
      <c r="DI289" s="0" t="n">
        <v>0</v>
      </c>
      <c r="DJ289" s="0" t="n">
        <v>1</v>
      </c>
      <c r="DK289" s="0" t="n">
        <v>3</v>
      </c>
      <c r="DL289" s="0" t="n">
        <v>0</v>
      </c>
      <c r="DM289" s="0" t="n">
        <v>0</v>
      </c>
      <c r="DN289" s="0" t="n">
        <v>0</v>
      </c>
      <c r="DO289" s="0" t="n">
        <v>0</v>
      </c>
      <c r="DP289" s="0" t="n">
        <v>0</v>
      </c>
      <c r="DQ289" s="0" t="n">
        <v>0</v>
      </c>
      <c r="DR289" s="0" t="n">
        <v>3</v>
      </c>
      <c r="DS289" s="0" t="n">
        <v>0</v>
      </c>
      <c r="DT289" s="0" t="n">
        <v>0</v>
      </c>
      <c r="DU289" s="0" t="n">
        <v>0</v>
      </c>
      <c r="DV289" s="0" t="n">
        <v>0</v>
      </c>
      <c r="DW289" s="0" t="n">
        <v>0</v>
      </c>
      <c r="DX289" s="0" t="n">
        <v>0</v>
      </c>
      <c r="DY289" s="0" t="n">
        <v>0</v>
      </c>
      <c r="DZ289" s="0" t="n">
        <v>0</v>
      </c>
      <c r="EA289" s="0" t="n">
        <v>0</v>
      </c>
      <c r="EB289" s="0" t="n">
        <v>0</v>
      </c>
      <c r="EC289" s="0" t="n">
        <v>0</v>
      </c>
      <c r="ED289" s="0" t="n">
        <v>0</v>
      </c>
      <c r="EE289" s="0" t="n">
        <v>0</v>
      </c>
      <c r="EF289" s="0" t="n">
        <v>0</v>
      </c>
      <c r="EG289" s="0" t="n">
        <v>0</v>
      </c>
      <c r="EH289" s="0" t="n">
        <v>0</v>
      </c>
      <c r="EI289" s="0" t="n">
        <v>0</v>
      </c>
      <c r="EJ289" s="0" t="n">
        <v>0</v>
      </c>
      <c r="EK289" s="0" t="n">
        <v>0</v>
      </c>
      <c r="EL289" s="0" t="n">
        <v>0</v>
      </c>
      <c r="EM289" s="0" t="n">
        <v>1</v>
      </c>
      <c r="EN289" s="0" t="n">
        <v>0</v>
      </c>
      <c r="EO289" s="0" t="n">
        <v>0</v>
      </c>
      <c r="EP289" s="0" t="n">
        <v>0</v>
      </c>
      <c r="EQ289" s="0" t="n">
        <v>0</v>
      </c>
      <c r="ER289" s="0" t="n">
        <v>0</v>
      </c>
      <c r="ES289" s="0" t="n">
        <v>2</v>
      </c>
      <c r="ET289" s="0" t="n">
        <v>1</v>
      </c>
      <c r="EU289" s="0" t="n">
        <v>3</v>
      </c>
      <c r="EV289" s="0" t="n">
        <v>0</v>
      </c>
      <c r="EW289" s="0" t="n">
        <v>0</v>
      </c>
      <c r="EX289" s="0" t="n">
        <v>0</v>
      </c>
      <c r="EY289" s="0" t="n">
        <v>2</v>
      </c>
      <c r="EZ289" s="0" t="n">
        <v>0</v>
      </c>
      <c r="FA289" s="0" t="n">
        <v>1</v>
      </c>
      <c r="FB289" s="0" t="n">
        <v>0</v>
      </c>
      <c r="FC289" s="0" t="n">
        <v>0</v>
      </c>
      <c r="FD289" s="0" t="n">
        <v>0</v>
      </c>
      <c r="FE289" s="0" t="n">
        <v>0</v>
      </c>
      <c r="FF289" s="0" t="n">
        <v>0</v>
      </c>
      <c r="FG289" s="0" t="n">
        <v>1</v>
      </c>
      <c r="FH289" s="0" t="n">
        <v>0</v>
      </c>
      <c r="FI289" s="0" t="n">
        <v>0</v>
      </c>
      <c r="FJ289" s="0" t="n">
        <v>0</v>
      </c>
      <c r="FK289" s="0" t="n">
        <v>0</v>
      </c>
      <c r="FL289" s="0" t="n">
        <v>0</v>
      </c>
      <c r="FM289" s="0" t="n">
        <v>1</v>
      </c>
      <c r="FN289" s="0" t="n">
        <v>0</v>
      </c>
      <c r="FO289" s="0" t="n">
        <v>0</v>
      </c>
      <c r="FP289" s="0" t="n">
        <v>0</v>
      </c>
      <c r="FQ289" s="0" t="n">
        <v>0</v>
      </c>
      <c r="FR289" s="0" t="n">
        <v>2</v>
      </c>
      <c r="FS289" s="0" t="n">
        <v>1</v>
      </c>
      <c r="FT289" s="0" t="n">
        <v>0</v>
      </c>
      <c r="FU289" s="0" t="n">
        <v>0</v>
      </c>
      <c r="FV289" s="0" t="n">
        <v>0</v>
      </c>
      <c r="FW289" s="0" t="n">
        <v>0</v>
      </c>
      <c r="FX289" s="0" t="n">
        <v>0</v>
      </c>
      <c r="FY289" s="0" t="n">
        <v>0</v>
      </c>
      <c r="FZ289" s="0" t="n">
        <v>0</v>
      </c>
      <c r="GA289" s="0" t="n">
        <v>0</v>
      </c>
      <c r="GB289" s="0" t="n">
        <v>0</v>
      </c>
      <c r="GC289" s="0" t="n">
        <v>0</v>
      </c>
      <c r="GD289" s="0" t="n">
        <v>2</v>
      </c>
      <c r="GE289" s="0" t="n">
        <v>0</v>
      </c>
      <c r="GF289" s="0" t="n">
        <v>0</v>
      </c>
      <c r="GG289" s="0" t="n">
        <v>0</v>
      </c>
      <c r="GH289" s="0" t="n">
        <v>0</v>
      </c>
      <c r="GI289" s="0" t="n">
        <v>0</v>
      </c>
      <c r="GJ289" s="0" t="n">
        <v>0</v>
      </c>
      <c r="GK289" s="0" t="n">
        <v>0</v>
      </c>
      <c r="GL289" s="0" t="n">
        <v>0</v>
      </c>
      <c r="GM289" s="0" t="n">
        <v>0</v>
      </c>
      <c r="GN289" s="0" t="n">
        <v>0</v>
      </c>
      <c r="GO289" s="0" t="n">
        <v>1</v>
      </c>
      <c r="GP289" s="0" t="n">
        <v>0</v>
      </c>
      <c r="GQ289" s="0" t="n">
        <v>0</v>
      </c>
    </row>
    <row r="290" customFormat="false" ht="12" hidden="false" customHeight="false" outlineLevel="0" collapsed="false">
      <c r="A290" s="0" t="n">
        <v>0</v>
      </c>
      <c r="B290" s="0" t="n">
        <v>0</v>
      </c>
      <c r="C290" s="0" t="n">
        <v>0</v>
      </c>
      <c r="D290" s="0" t="n">
        <v>0</v>
      </c>
      <c r="E290" s="0" t="n">
        <v>0</v>
      </c>
      <c r="F290" s="0" t="n">
        <v>4</v>
      </c>
      <c r="G290" s="0" t="n">
        <v>5</v>
      </c>
      <c r="H290" s="0" t="n">
        <v>0</v>
      </c>
      <c r="I290" s="0" t="n">
        <v>0</v>
      </c>
      <c r="J290" s="0" t="n">
        <v>0</v>
      </c>
      <c r="K290" s="0" t="n">
        <v>0</v>
      </c>
      <c r="L290" s="0" t="n">
        <v>0</v>
      </c>
      <c r="M290" s="0" t="n">
        <v>0</v>
      </c>
      <c r="N290" s="0" t="n">
        <v>0</v>
      </c>
      <c r="O290" s="0" t="n">
        <v>1</v>
      </c>
      <c r="P290" s="0" t="n">
        <v>0</v>
      </c>
      <c r="Q290" s="0" t="n">
        <v>0</v>
      </c>
      <c r="R290" s="0" t="n">
        <v>0</v>
      </c>
      <c r="S290" s="0" t="n">
        <v>0</v>
      </c>
      <c r="T290" s="0" t="n">
        <v>0</v>
      </c>
      <c r="U290" s="0" t="n">
        <v>0</v>
      </c>
      <c r="V290" s="0" t="n">
        <v>0</v>
      </c>
      <c r="W290" s="0" t="n">
        <v>0</v>
      </c>
      <c r="X290" s="0" t="n">
        <v>0</v>
      </c>
      <c r="Y290" s="0" t="n">
        <v>0</v>
      </c>
      <c r="Z290" s="0" t="n">
        <v>0</v>
      </c>
      <c r="AA290" s="0" t="n">
        <v>0</v>
      </c>
      <c r="AB290" s="0" t="n">
        <v>0</v>
      </c>
      <c r="AC290" s="0" t="n">
        <v>0</v>
      </c>
      <c r="AD290" s="0" t="n">
        <v>0</v>
      </c>
      <c r="AE290" s="0" t="n">
        <v>0</v>
      </c>
      <c r="AF290" s="0" t="n">
        <v>0</v>
      </c>
      <c r="AG290" s="0" t="n">
        <v>0</v>
      </c>
      <c r="AH290" s="0" t="n">
        <v>0</v>
      </c>
      <c r="AI290" s="0" t="n">
        <v>0</v>
      </c>
      <c r="AJ290" s="0" t="n">
        <v>0</v>
      </c>
      <c r="AK290" s="0" t="n">
        <v>7</v>
      </c>
      <c r="AL290" s="0" t="n">
        <v>4</v>
      </c>
      <c r="AM290" s="0" t="n">
        <v>0</v>
      </c>
      <c r="AN290" s="0" t="n">
        <v>0</v>
      </c>
      <c r="AO290" s="0" t="n">
        <v>0</v>
      </c>
      <c r="AP290" s="0" t="n">
        <v>0</v>
      </c>
      <c r="AQ290" s="0" t="n">
        <v>0</v>
      </c>
      <c r="AR290" s="0" t="n">
        <v>0</v>
      </c>
      <c r="AS290" s="0" t="n">
        <v>0</v>
      </c>
      <c r="AT290" s="0" t="n">
        <v>0</v>
      </c>
      <c r="AU290" s="0" t="n">
        <v>0</v>
      </c>
      <c r="AV290" s="0" t="n">
        <v>0</v>
      </c>
      <c r="AW290" s="0" t="n">
        <v>0</v>
      </c>
      <c r="AX290" s="0" t="n">
        <v>0</v>
      </c>
      <c r="AY290" s="0" t="n">
        <v>0</v>
      </c>
      <c r="AZ290" s="0" t="n">
        <v>0</v>
      </c>
      <c r="BA290" s="0" t="n">
        <v>1</v>
      </c>
      <c r="BB290" s="0" t="n">
        <v>0</v>
      </c>
      <c r="BC290" s="0" t="n">
        <v>0</v>
      </c>
      <c r="BD290" s="0" t="n">
        <v>0</v>
      </c>
      <c r="BE290" s="0" t="n">
        <v>0</v>
      </c>
      <c r="BF290" s="0" t="n">
        <v>0</v>
      </c>
      <c r="BG290" s="0" t="n">
        <v>0</v>
      </c>
      <c r="BH290" s="0" t="n">
        <v>0</v>
      </c>
      <c r="BI290" s="0" t="n">
        <v>0</v>
      </c>
      <c r="BJ290" s="0" t="n">
        <v>0</v>
      </c>
      <c r="BK290" s="0" t="n">
        <v>0</v>
      </c>
      <c r="BL290" s="0" t="n">
        <v>0</v>
      </c>
      <c r="BM290" s="0" t="n">
        <v>0</v>
      </c>
      <c r="BN290" s="0" t="n">
        <v>0</v>
      </c>
      <c r="BO290" s="0" t="n">
        <v>0</v>
      </c>
      <c r="BP290" s="0" t="n">
        <v>0</v>
      </c>
      <c r="BQ290" s="0" t="n">
        <v>2</v>
      </c>
      <c r="BR290" s="0" t="n">
        <v>0</v>
      </c>
      <c r="BS290" s="0" t="n">
        <v>0</v>
      </c>
      <c r="BT290" s="0" t="n">
        <v>2</v>
      </c>
      <c r="BU290" s="0" t="n">
        <v>0</v>
      </c>
      <c r="BV290" s="0" t="n">
        <v>0</v>
      </c>
      <c r="BW290" s="0" t="n">
        <v>0</v>
      </c>
      <c r="BX290" s="0" t="n">
        <v>0</v>
      </c>
      <c r="BY290" s="0" t="n">
        <v>0</v>
      </c>
      <c r="BZ290" s="0" t="n">
        <v>0</v>
      </c>
      <c r="CA290" s="0" t="n">
        <v>0</v>
      </c>
      <c r="CB290" s="0" t="n">
        <v>0</v>
      </c>
      <c r="CC290" s="0" t="n">
        <v>0</v>
      </c>
      <c r="CD290" s="0" t="n">
        <v>0</v>
      </c>
      <c r="CE290" s="0" t="n">
        <v>0</v>
      </c>
      <c r="CF290" s="0" t="n">
        <v>0</v>
      </c>
      <c r="CG290" s="0" t="n">
        <v>0</v>
      </c>
      <c r="CH290" s="0" t="n">
        <v>0</v>
      </c>
      <c r="CI290" s="0" t="n">
        <v>0</v>
      </c>
      <c r="CJ290" s="0" t="n">
        <v>0</v>
      </c>
      <c r="CK290" s="0" t="n">
        <v>1</v>
      </c>
      <c r="CL290" s="0" t="n">
        <v>0</v>
      </c>
      <c r="CM290" s="0" t="n">
        <v>0</v>
      </c>
      <c r="CN290" s="0" t="n">
        <v>0</v>
      </c>
      <c r="CO290" s="0" t="n">
        <v>0</v>
      </c>
      <c r="CP290" s="0" t="n">
        <v>2</v>
      </c>
      <c r="CQ290" s="0" t="n">
        <v>0</v>
      </c>
      <c r="CR290" s="0" t="n">
        <v>0</v>
      </c>
      <c r="CS290" s="0" t="n">
        <v>0</v>
      </c>
      <c r="CT290" s="0" t="n">
        <v>0</v>
      </c>
      <c r="CU290" s="0" t="n">
        <v>3</v>
      </c>
      <c r="CV290" s="0" t="n">
        <v>0</v>
      </c>
      <c r="CW290" s="0" t="n">
        <v>0</v>
      </c>
      <c r="CX290" s="0" t="n">
        <v>6</v>
      </c>
      <c r="CY290" s="0" t="n">
        <v>0</v>
      </c>
      <c r="CZ290" s="0" t="n">
        <v>0</v>
      </c>
      <c r="DA290" s="0" t="n">
        <v>0</v>
      </c>
      <c r="DB290" s="0" t="n">
        <v>0</v>
      </c>
      <c r="DC290" s="0" t="n">
        <v>0</v>
      </c>
      <c r="DD290" s="0" t="n">
        <v>0</v>
      </c>
      <c r="DE290" s="0" t="n">
        <v>1</v>
      </c>
      <c r="DF290" s="0" t="n">
        <v>0</v>
      </c>
      <c r="DG290" s="0" t="n">
        <v>0</v>
      </c>
      <c r="DH290" s="0" t="n">
        <v>0</v>
      </c>
      <c r="DI290" s="0" t="n">
        <v>0</v>
      </c>
      <c r="DJ290" s="0" t="n">
        <v>1</v>
      </c>
      <c r="DK290" s="0" t="n">
        <v>0</v>
      </c>
      <c r="DL290" s="0" t="n">
        <v>2</v>
      </c>
      <c r="DM290" s="0" t="n">
        <v>0</v>
      </c>
      <c r="DN290" s="0" t="n">
        <v>0</v>
      </c>
      <c r="DO290" s="0" t="n">
        <v>0</v>
      </c>
      <c r="DP290" s="0" t="n">
        <v>0</v>
      </c>
      <c r="DQ290" s="0" t="n">
        <v>0</v>
      </c>
      <c r="DR290" s="0" t="n">
        <v>0</v>
      </c>
      <c r="DS290" s="0" t="n">
        <v>2</v>
      </c>
      <c r="DT290" s="0" t="n">
        <v>0</v>
      </c>
      <c r="DU290" s="0" t="n">
        <v>0</v>
      </c>
      <c r="DV290" s="0" t="n">
        <v>0</v>
      </c>
      <c r="DW290" s="0" t="n">
        <v>0</v>
      </c>
      <c r="DX290" s="0" t="n">
        <v>0</v>
      </c>
      <c r="DY290" s="0" t="n">
        <v>0</v>
      </c>
      <c r="DZ290" s="0" t="n">
        <v>0</v>
      </c>
      <c r="EA290" s="0" t="n">
        <v>0</v>
      </c>
      <c r="EB290" s="0" t="n">
        <v>0</v>
      </c>
      <c r="EC290" s="0" t="n">
        <v>0</v>
      </c>
      <c r="ED290" s="0" t="n">
        <v>0</v>
      </c>
      <c r="EE290" s="0" t="n">
        <v>0</v>
      </c>
      <c r="EF290" s="0" t="n">
        <v>0</v>
      </c>
      <c r="EG290" s="0" t="n">
        <v>0</v>
      </c>
      <c r="EH290" s="0" t="n">
        <v>0</v>
      </c>
      <c r="EI290" s="0" t="n">
        <v>0</v>
      </c>
      <c r="EJ290" s="0" t="n">
        <v>3</v>
      </c>
      <c r="EK290" s="0" t="n">
        <v>0</v>
      </c>
      <c r="EL290" s="0" t="n">
        <v>0</v>
      </c>
      <c r="EM290" s="0" t="n">
        <v>0</v>
      </c>
      <c r="EN290" s="0" t="n">
        <v>0</v>
      </c>
      <c r="EO290" s="0" t="n">
        <v>0</v>
      </c>
      <c r="EP290" s="0" t="n">
        <v>0</v>
      </c>
      <c r="EQ290" s="0" t="n">
        <v>0</v>
      </c>
      <c r="ER290" s="0" t="n">
        <v>0</v>
      </c>
      <c r="ES290" s="0" t="n">
        <v>0</v>
      </c>
      <c r="ET290" s="0" t="n">
        <v>0</v>
      </c>
      <c r="EU290" s="0" t="n">
        <v>0</v>
      </c>
      <c r="EV290" s="0" t="n">
        <v>0</v>
      </c>
      <c r="EW290" s="0" t="n">
        <v>0</v>
      </c>
      <c r="EX290" s="0" t="n">
        <v>0</v>
      </c>
      <c r="EY290" s="0" t="n">
        <v>0</v>
      </c>
      <c r="EZ290" s="0" t="n">
        <v>0</v>
      </c>
      <c r="FA290" s="0" t="n">
        <v>0</v>
      </c>
      <c r="FB290" s="0" t="n">
        <v>2</v>
      </c>
      <c r="FC290" s="0" t="n">
        <v>0</v>
      </c>
      <c r="FD290" s="0" t="n">
        <v>5</v>
      </c>
      <c r="FE290" s="0" t="n">
        <v>0</v>
      </c>
      <c r="FF290" s="0" t="n">
        <v>0</v>
      </c>
      <c r="FG290" s="0" t="n">
        <v>1</v>
      </c>
      <c r="FH290" s="0" t="n">
        <v>0</v>
      </c>
      <c r="FI290" s="0" t="n">
        <v>0</v>
      </c>
      <c r="FJ290" s="0" t="n">
        <v>0</v>
      </c>
      <c r="FK290" s="0" t="n">
        <v>0</v>
      </c>
      <c r="FL290" s="0" t="n">
        <v>0</v>
      </c>
      <c r="FM290" s="0" t="n">
        <v>0</v>
      </c>
      <c r="FN290" s="0" t="n">
        <v>0</v>
      </c>
      <c r="FO290" s="0" t="n">
        <v>0</v>
      </c>
      <c r="FP290" s="0" t="n">
        <v>1</v>
      </c>
      <c r="FQ290" s="0" t="n">
        <v>0</v>
      </c>
      <c r="FR290" s="0" t="n">
        <v>0</v>
      </c>
      <c r="FS290" s="0" t="n">
        <v>0</v>
      </c>
      <c r="FT290" s="0" t="n">
        <v>2</v>
      </c>
      <c r="FU290" s="0" t="n">
        <v>1</v>
      </c>
      <c r="FV290" s="0" t="n">
        <v>0</v>
      </c>
      <c r="FW290" s="0" t="n">
        <v>0</v>
      </c>
      <c r="FX290" s="0" t="n">
        <v>0</v>
      </c>
      <c r="FY290" s="0" t="n">
        <v>0</v>
      </c>
      <c r="FZ290" s="0" t="n">
        <v>0</v>
      </c>
      <c r="GA290" s="0" t="n">
        <v>0</v>
      </c>
      <c r="GB290" s="0" t="n">
        <v>1</v>
      </c>
      <c r="GC290" s="0" t="n">
        <v>0</v>
      </c>
      <c r="GD290" s="0" t="n">
        <v>2</v>
      </c>
      <c r="GE290" s="0" t="n">
        <v>0</v>
      </c>
      <c r="GF290" s="0" t="n">
        <v>0</v>
      </c>
      <c r="GG290" s="0" t="n">
        <v>0</v>
      </c>
      <c r="GH290" s="0" t="n">
        <v>0</v>
      </c>
      <c r="GI290" s="0" t="n">
        <v>0</v>
      </c>
      <c r="GJ290" s="0" t="n">
        <v>0</v>
      </c>
      <c r="GK290" s="0" t="n">
        <v>0</v>
      </c>
      <c r="GL290" s="0" t="n">
        <v>0</v>
      </c>
      <c r="GM290" s="0" t="n">
        <v>0</v>
      </c>
      <c r="GN290" s="0" t="n">
        <v>0</v>
      </c>
      <c r="GO290" s="0" t="n">
        <v>0</v>
      </c>
      <c r="GP290" s="0" t="n">
        <v>0</v>
      </c>
      <c r="GQ290" s="0" t="n">
        <v>0</v>
      </c>
    </row>
    <row r="291" customFormat="false" ht="12" hidden="false" customHeight="false" outlineLevel="0" collapsed="false">
      <c r="A291" s="0" t="n">
        <v>0</v>
      </c>
      <c r="B291" s="0" t="n">
        <v>1</v>
      </c>
      <c r="C291" s="0" t="n">
        <v>0</v>
      </c>
      <c r="D291" s="0" t="n">
        <v>0</v>
      </c>
      <c r="E291" s="0" t="n">
        <v>0</v>
      </c>
      <c r="F291" s="0" t="n">
        <v>0</v>
      </c>
      <c r="G291" s="0" t="n">
        <v>0</v>
      </c>
      <c r="H291" s="0" t="n">
        <v>0</v>
      </c>
      <c r="I291" s="0" t="n">
        <v>0</v>
      </c>
      <c r="J291" s="0" t="n">
        <v>1</v>
      </c>
      <c r="K291" s="0" t="n">
        <v>0</v>
      </c>
      <c r="L291" s="0" t="n">
        <v>0</v>
      </c>
      <c r="M291" s="0" t="n">
        <v>0</v>
      </c>
      <c r="N291" s="0" t="n">
        <v>0</v>
      </c>
      <c r="O291" s="0" t="n">
        <v>0</v>
      </c>
      <c r="P291" s="0" t="n">
        <v>0</v>
      </c>
      <c r="Q291" s="0" t="n">
        <v>0</v>
      </c>
      <c r="R291" s="0" t="n">
        <v>0</v>
      </c>
      <c r="S291" s="0" t="n">
        <v>0</v>
      </c>
      <c r="T291" s="0" t="n">
        <v>0</v>
      </c>
      <c r="U291" s="0" t="n">
        <v>0</v>
      </c>
      <c r="V291" s="0" t="n">
        <v>0</v>
      </c>
      <c r="W291" s="0" t="n">
        <v>0</v>
      </c>
      <c r="X291" s="0" t="n">
        <v>0</v>
      </c>
      <c r="Y291" s="0" t="n">
        <v>1</v>
      </c>
      <c r="Z291" s="0" t="n">
        <v>0</v>
      </c>
      <c r="AA291" s="0" t="n">
        <v>0</v>
      </c>
      <c r="AB291" s="0" t="n">
        <v>0</v>
      </c>
      <c r="AC291" s="0" t="n">
        <v>0</v>
      </c>
      <c r="AD291" s="0" t="n">
        <v>0</v>
      </c>
      <c r="AE291" s="0" t="n">
        <v>0</v>
      </c>
      <c r="AF291" s="0" t="n">
        <v>0</v>
      </c>
      <c r="AG291" s="0" t="n">
        <v>0</v>
      </c>
      <c r="AH291" s="0" t="n">
        <v>0</v>
      </c>
      <c r="AI291" s="0" t="n">
        <v>0</v>
      </c>
      <c r="AJ291" s="0" t="n">
        <v>0</v>
      </c>
      <c r="AK291" s="0" t="n">
        <v>0</v>
      </c>
      <c r="AL291" s="0" t="n">
        <v>0</v>
      </c>
      <c r="AM291" s="0" t="n">
        <v>0</v>
      </c>
      <c r="AN291" s="0" t="n">
        <v>0</v>
      </c>
      <c r="AO291" s="0" t="n">
        <v>0</v>
      </c>
      <c r="AP291" s="0" t="n">
        <v>0</v>
      </c>
      <c r="AQ291" s="0" t="n">
        <v>0</v>
      </c>
      <c r="AR291" s="0" t="n">
        <v>0</v>
      </c>
      <c r="AS291" s="0" t="n">
        <v>0</v>
      </c>
      <c r="AT291" s="0" t="n">
        <v>0</v>
      </c>
      <c r="AU291" s="0" t="n">
        <v>0</v>
      </c>
      <c r="AV291" s="0" t="n">
        <v>0</v>
      </c>
      <c r="AW291" s="0" t="n">
        <v>0</v>
      </c>
      <c r="AX291" s="0" t="n">
        <v>0</v>
      </c>
      <c r="AY291" s="0" t="n">
        <v>0</v>
      </c>
      <c r="AZ291" s="0" t="n">
        <v>0</v>
      </c>
      <c r="BA291" s="0" t="n">
        <v>0</v>
      </c>
      <c r="BB291" s="0" t="n">
        <v>0</v>
      </c>
      <c r="BC291" s="0" t="n">
        <v>0</v>
      </c>
      <c r="BD291" s="0" t="n">
        <v>0</v>
      </c>
      <c r="BE291" s="0" t="n">
        <v>1</v>
      </c>
      <c r="BF291" s="0" t="n">
        <v>0</v>
      </c>
      <c r="BG291" s="0" t="n">
        <v>0</v>
      </c>
      <c r="BH291" s="0" t="n">
        <v>0</v>
      </c>
      <c r="BI291" s="0" t="n">
        <v>0</v>
      </c>
      <c r="BJ291" s="0" t="n">
        <v>0</v>
      </c>
      <c r="BK291" s="0" t="n">
        <v>0</v>
      </c>
      <c r="BL291" s="0" t="n">
        <v>0</v>
      </c>
      <c r="BM291" s="0" t="n">
        <v>0</v>
      </c>
      <c r="BN291" s="0" t="n">
        <v>0</v>
      </c>
      <c r="BO291" s="0" t="n">
        <v>0</v>
      </c>
      <c r="BP291" s="0" t="n">
        <v>0</v>
      </c>
      <c r="BQ291" s="0" t="n">
        <v>0</v>
      </c>
      <c r="BR291" s="0" t="n">
        <v>0</v>
      </c>
      <c r="BS291" s="0" t="n">
        <v>0</v>
      </c>
      <c r="BT291" s="0" t="n">
        <v>0</v>
      </c>
      <c r="BU291" s="0" t="n">
        <v>0</v>
      </c>
      <c r="BV291" s="0" t="n">
        <v>0</v>
      </c>
      <c r="BW291" s="0" t="n">
        <v>0</v>
      </c>
      <c r="BX291" s="0" t="n">
        <v>3</v>
      </c>
      <c r="BY291" s="0" t="n">
        <v>0</v>
      </c>
      <c r="BZ291" s="0" t="n">
        <v>0</v>
      </c>
      <c r="CA291" s="0" t="n">
        <v>0</v>
      </c>
      <c r="CB291" s="0" t="n">
        <v>0</v>
      </c>
      <c r="CC291" s="0" t="n">
        <v>0</v>
      </c>
      <c r="CD291" s="0" t="n">
        <v>0</v>
      </c>
      <c r="CE291" s="0" t="n">
        <v>0</v>
      </c>
      <c r="CF291" s="0" t="n">
        <v>0</v>
      </c>
      <c r="CG291" s="0" t="n">
        <v>0</v>
      </c>
      <c r="CH291" s="0" t="n">
        <v>0</v>
      </c>
      <c r="CI291" s="0" t="n">
        <v>0</v>
      </c>
      <c r="CJ291" s="0" t="n">
        <v>0</v>
      </c>
      <c r="CK291" s="0" t="n">
        <v>0</v>
      </c>
      <c r="CL291" s="0" t="n">
        <v>0</v>
      </c>
      <c r="CM291" s="0" t="n">
        <v>0</v>
      </c>
      <c r="CN291" s="0" t="n">
        <v>0</v>
      </c>
      <c r="CO291" s="0" t="n">
        <v>0</v>
      </c>
      <c r="CP291" s="0" t="n">
        <v>0</v>
      </c>
      <c r="CQ291" s="0" t="n">
        <v>0</v>
      </c>
      <c r="CR291" s="0" t="n">
        <v>0</v>
      </c>
      <c r="CS291" s="0" t="n">
        <v>0</v>
      </c>
      <c r="CT291" s="0" t="n">
        <v>0</v>
      </c>
      <c r="CU291" s="0" t="n">
        <v>0</v>
      </c>
      <c r="CV291" s="0" t="n">
        <v>0</v>
      </c>
      <c r="CW291" s="0" t="n">
        <v>0</v>
      </c>
      <c r="CX291" s="0" t="n">
        <v>0</v>
      </c>
      <c r="CY291" s="0" t="n">
        <v>0</v>
      </c>
      <c r="CZ291" s="0" t="n">
        <v>0</v>
      </c>
      <c r="DA291" s="0" t="n">
        <v>0</v>
      </c>
      <c r="DB291" s="0" t="n">
        <v>0</v>
      </c>
      <c r="DC291" s="0" t="n">
        <v>0</v>
      </c>
      <c r="DD291" s="0" t="n">
        <v>1</v>
      </c>
      <c r="DE291" s="0" t="n">
        <v>0</v>
      </c>
      <c r="DF291" s="0" t="n">
        <v>0</v>
      </c>
      <c r="DG291" s="0" t="n">
        <v>0</v>
      </c>
      <c r="DH291" s="0" t="n">
        <v>0</v>
      </c>
      <c r="DI291" s="0" t="n">
        <v>0</v>
      </c>
      <c r="DJ291" s="0" t="n">
        <v>0</v>
      </c>
      <c r="DK291" s="0" t="n">
        <v>0</v>
      </c>
      <c r="DL291" s="0" t="n">
        <v>0</v>
      </c>
      <c r="DM291" s="0" t="n">
        <v>0</v>
      </c>
      <c r="DN291" s="0" t="n">
        <v>1</v>
      </c>
      <c r="DO291" s="0" t="n">
        <v>0</v>
      </c>
      <c r="DP291" s="0" t="n">
        <v>1</v>
      </c>
      <c r="DQ291" s="0" t="n">
        <v>0</v>
      </c>
      <c r="DR291" s="0" t="n">
        <v>0</v>
      </c>
      <c r="DS291" s="0" t="n">
        <v>0</v>
      </c>
      <c r="DT291" s="0" t="n">
        <v>0</v>
      </c>
      <c r="DU291" s="0" t="n">
        <v>0</v>
      </c>
      <c r="DV291" s="0" t="n">
        <v>0</v>
      </c>
      <c r="DW291" s="0" t="n">
        <v>0</v>
      </c>
      <c r="DX291" s="0" t="n">
        <v>0</v>
      </c>
      <c r="DY291" s="0" t="n">
        <v>0</v>
      </c>
      <c r="DZ291" s="0" t="n">
        <v>0</v>
      </c>
      <c r="EA291" s="0" t="n">
        <v>0</v>
      </c>
      <c r="EB291" s="0" t="n">
        <v>0</v>
      </c>
      <c r="EC291" s="0" t="n">
        <v>0</v>
      </c>
      <c r="ED291" s="0" t="n">
        <v>0</v>
      </c>
      <c r="EE291" s="0" t="n">
        <v>0</v>
      </c>
      <c r="EF291" s="0" t="n">
        <v>0</v>
      </c>
      <c r="EG291" s="0" t="n">
        <v>0</v>
      </c>
      <c r="EH291" s="0" t="n">
        <v>0</v>
      </c>
      <c r="EI291" s="0" t="n">
        <v>0</v>
      </c>
      <c r="EJ291" s="0" t="n">
        <v>0</v>
      </c>
      <c r="EK291" s="0" t="n">
        <v>0</v>
      </c>
      <c r="EL291" s="0" t="n">
        <v>0</v>
      </c>
      <c r="EM291" s="0" t="n">
        <v>0</v>
      </c>
      <c r="EN291" s="0" t="n">
        <v>0</v>
      </c>
      <c r="EO291" s="0" t="n">
        <v>0</v>
      </c>
      <c r="EP291" s="0" t="n">
        <v>0</v>
      </c>
      <c r="EQ291" s="0" t="n">
        <v>0</v>
      </c>
      <c r="ER291" s="0" t="n">
        <v>0</v>
      </c>
      <c r="ES291" s="0" t="n">
        <v>0</v>
      </c>
      <c r="ET291" s="0" t="n">
        <v>0</v>
      </c>
      <c r="EU291" s="0" t="n">
        <v>0</v>
      </c>
      <c r="EV291" s="0" t="n">
        <v>0</v>
      </c>
      <c r="EW291" s="0" t="n">
        <v>0</v>
      </c>
      <c r="EX291" s="0" t="n">
        <v>0</v>
      </c>
      <c r="EY291" s="0" t="n">
        <v>3</v>
      </c>
      <c r="EZ291" s="0" t="n">
        <v>0</v>
      </c>
      <c r="FA291" s="0" t="n">
        <v>0</v>
      </c>
      <c r="FB291" s="0" t="n">
        <v>0</v>
      </c>
      <c r="FC291" s="0" t="n">
        <v>0</v>
      </c>
      <c r="FD291" s="0" t="n">
        <v>1</v>
      </c>
      <c r="FE291" s="0" t="n">
        <v>0</v>
      </c>
      <c r="FF291" s="0" t="n">
        <v>0</v>
      </c>
      <c r="FG291" s="0" t="n">
        <v>0</v>
      </c>
      <c r="FH291" s="0" t="n">
        <v>0</v>
      </c>
      <c r="FI291" s="0" t="n">
        <v>0</v>
      </c>
      <c r="FJ291" s="0" t="n">
        <v>0</v>
      </c>
      <c r="FK291" s="0" t="n">
        <v>0</v>
      </c>
      <c r="FL291" s="0" t="n">
        <v>0</v>
      </c>
      <c r="FM291" s="0" t="n">
        <v>0</v>
      </c>
      <c r="FN291" s="0" t="n">
        <v>0</v>
      </c>
      <c r="FO291" s="0" t="n">
        <v>0</v>
      </c>
      <c r="FP291" s="0" t="n">
        <v>0</v>
      </c>
      <c r="FQ291" s="0" t="n">
        <v>0</v>
      </c>
      <c r="FR291" s="0" t="n">
        <v>0</v>
      </c>
      <c r="FS291" s="0" t="n">
        <v>0</v>
      </c>
      <c r="FT291" s="0" t="n">
        <v>0</v>
      </c>
      <c r="FU291" s="0" t="n">
        <v>0</v>
      </c>
      <c r="FV291" s="0" t="n">
        <v>0</v>
      </c>
      <c r="FW291" s="0" t="n">
        <v>0</v>
      </c>
      <c r="FX291" s="0" t="n">
        <v>0</v>
      </c>
      <c r="FY291" s="0" t="n">
        <v>0</v>
      </c>
      <c r="FZ291" s="0" t="n">
        <v>0</v>
      </c>
      <c r="GA291" s="0" t="n">
        <v>0</v>
      </c>
      <c r="GB291" s="0" t="n">
        <v>0</v>
      </c>
      <c r="GC291" s="0" t="n">
        <v>0</v>
      </c>
      <c r="GD291" s="0" t="n">
        <v>0</v>
      </c>
      <c r="GE291" s="0" t="n">
        <v>0</v>
      </c>
      <c r="GF291" s="0" t="n">
        <v>0</v>
      </c>
      <c r="GG291" s="0" t="n">
        <v>0</v>
      </c>
      <c r="GH291" s="0" t="n">
        <v>0</v>
      </c>
      <c r="GI291" s="0" t="n">
        <v>0</v>
      </c>
      <c r="GJ291" s="0" t="n">
        <v>0</v>
      </c>
      <c r="GK291" s="0" t="n">
        <v>0</v>
      </c>
      <c r="GL291" s="0" t="n">
        <v>0</v>
      </c>
      <c r="GM291" s="0" t="n">
        <v>0</v>
      </c>
      <c r="GN291" s="0" t="n">
        <v>0</v>
      </c>
      <c r="GO291" s="0" t="n">
        <v>0</v>
      </c>
      <c r="GP291" s="0" t="n">
        <v>0</v>
      </c>
      <c r="GQ291" s="0" t="n">
        <v>0</v>
      </c>
    </row>
    <row r="292" customFormat="false" ht="12" hidden="false" customHeight="false" outlineLevel="0" collapsed="false">
      <c r="A292" s="0" t="n">
        <v>0</v>
      </c>
      <c r="B292" s="0" t="n">
        <v>0</v>
      </c>
      <c r="C292" s="0" t="n">
        <v>0</v>
      </c>
      <c r="D292" s="0" t="n">
        <v>0</v>
      </c>
      <c r="E292" s="0" t="n">
        <v>0</v>
      </c>
      <c r="F292" s="0" t="n">
        <v>0</v>
      </c>
      <c r="G292" s="0" t="n">
        <v>1</v>
      </c>
      <c r="H292" s="0" t="n">
        <v>0</v>
      </c>
      <c r="I292" s="0" t="n">
        <v>0</v>
      </c>
      <c r="J292" s="0" t="n">
        <v>0</v>
      </c>
      <c r="K292" s="0" t="n">
        <v>0</v>
      </c>
      <c r="L292" s="0" t="n">
        <v>0</v>
      </c>
      <c r="M292" s="0" t="n">
        <v>0</v>
      </c>
      <c r="N292" s="0" t="n">
        <v>0</v>
      </c>
      <c r="O292" s="0" t="n">
        <v>0</v>
      </c>
      <c r="P292" s="0" t="n">
        <v>1</v>
      </c>
      <c r="Q292" s="0" t="n">
        <v>0</v>
      </c>
      <c r="R292" s="0" t="n">
        <v>0</v>
      </c>
      <c r="S292" s="0" t="n">
        <v>0</v>
      </c>
      <c r="T292" s="0" t="n">
        <v>0</v>
      </c>
      <c r="U292" s="0" t="n">
        <v>0</v>
      </c>
      <c r="V292" s="0" t="n">
        <v>0</v>
      </c>
      <c r="W292" s="0" t="n">
        <v>0</v>
      </c>
      <c r="X292" s="0" t="n">
        <v>0</v>
      </c>
      <c r="Y292" s="0" t="n">
        <v>3</v>
      </c>
      <c r="Z292" s="0" t="n">
        <v>0</v>
      </c>
      <c r="AA292" s="0" t="n">
        <v>0</v>
      </c>
      <c r="AB292" s="0" t="n">
        <v>0</v>
      </c>
      <c r="AC292" s="0" t="n">
        <v>0</v>
      </c>
      <c r="AD292" s="0" t="n">
        <v>0</v>
      </c>
      <c r="AE292" s="0" t="n">
        <v>0</v>
      </c>
      <c r="AF292" s="0" t="n">
        <v>0</v>
      </c>
      <c r="AG292" s="0" t="n">
        <v>0</v>
      </c>
      <c r="AH292" s="0" t="n">
        <v>0</v>
      </c>
      <c r="AI292" s="0" t="n">
        <v>0</v>
      </c>
      <c r="AJ292" s="0" t="n">
        <v>0</v>
      </c>
      <c r="AK292" s="0" t="n">
        <v>1</v>
      </c>
      <c r="AL292" s="0" t="n">
        <v>0</v>
      </c>
      <c r="AM292" s="0" t="n">
        <v>0</v>
      </c>
      <c r="AN292" s="0" t="n">
        <v>0</v>
      </c>
      <c r="AO292" s="0" t="n">
        <v>0</v>
      </c>
      <c r="AP292" s="0" t="n">
        <v>0</v>
      </c>
      <c r="AQ292" s="0" t="n">
        <v>0</v>
      </c>
      <c r="AR292" s="0" t="n">
        <v>0</v>
      </c>
      <c r="AS292" s="0" t="n">
        <v>0</v>
      </c>
      <c r="AT292" s="0" t="n">
        <v>0</v>
      </c>
      <c r="AU292" s="0" t="n">
        <v>0</v>
      </c>
      <c r="AV292" s="0" t="n">
        <v>0</v>
      </c>
      <c r="AW292" s="0" t="n">
        <v>0</v>
      </c>
      <c r="AX292" s="0" t="n">
        <v>0</v>
      </c>
      <c r="AY292" s="0" t="n">
        <v>0</v>
      </c>
      <c r="AZ292" s="0" t="n">
        <v>0</v>
      </c>
      <c r="BA292" s="0" t="n">
        <v>0</v>
      </c>
      <c r="BB292" s="0" t="n">
        <v>0</v>
      </c>
      <c r="BC292" s="0" t="n">
        <v>0</v>
      </c>
      <c r="BD292" s="0" t="n">
        <v>0</v>
      </c>
      <c r="BE292" s="0" t="n">
        <v>0</v>
      </c>
      <c r="BF292" s="0" t="n">
        <v>1</v>
      </c>
      <c r="BG292" s="0" t="n">
        <v>1</v>
      </c>
      <c r="BH292" s="0" t="n">
        <v>0</v>
      </c>
      <c r="BI292" s="0" t="n">
        <v>0</v>
      </c>
      <c r="BJ292" s="0" t="n">
        <v>0</v>
      </c>
      <c r="BK292" s="0" t="n">
        <v>0</v>
      </c>
      <c r="BL292" s="0" t="n">
        <v>0</v>
      </c>
      <c r="BM292" s="0" t="n">
        <v>0</v>
      </c>
      <c r="BN292" s="0" t="n">
        <v>0</v>
      </c>
      <c r="BO292" s="0" t="n">
        <v>0</v>
      </c>
      <c r="BP292" s="0" t="n">
        <v>0</v>
      </c>
      <c r="BQ292" s="0" t="n">
        <v>1</v>
      </c>
      <c r="BR292" s="0" t="n">
        <v>0</v>
      </c>
      <c r="BS292" s="0" t="n">
        <v>0</v>
      </c>
      <c r="BT292" s="0" t="n">
        <v>0</v>
      </c>
      <c r="BU292" s="0" t="n">
        <v>0</v>
      </c>
      <c r="BV292" s="0" t="n">
        <v>1</v>
      </c>
      <c r="BW292" s="0" t="n">
        <v>0</v>
      </c>
      <c r="BX292" s="0" t="n">
        <v>0</v>
      </c>
      <c r="BY292" s="0" t="n">
        <v>0</v>
      </c>
      <c r="BZ292" s="0" t="n">
        <v>0</v>
      </c>
      <c r="CA292" s="0" t="n">
        <v>1</v>
      </c>
      <c r="CB292" s="0" t="n">
        <v>0</v>
      </c>
      <c r="CC292" s="0" t="n">
        <v>0</v>
      </c>
      <c r="CD292" s="0" t="n">
        <v>0</v>
      </c>
      <c r="CE292" s="0" t="n">
        <v>0</v>
      </c>
      <c r="CF292" s="0" t="n">
        <v>0</v>
      </c>
      <c r="CG292" s="0" t="n">
        <v>0</v>
      </c>
      <c r="CH292" s="0" t="n">
        <v>0</v>
      </c>
      <c r="CI292" s="0" t="n">
        <v>0</v>
      </c>
      <c r="CJ292" s="0" t="n">
        <v>0</v>
      </c>
      <c r="CK292" s="0" t="n">
        <v>0</v>
      </c>
      <c r="CL292" s="0" t="n">
        <v>0</v>
      </c>
      <c r="CM292" s="0" t="n">
        <v>0</v>
      </c>
      <c r="CN292" s="0" t="n">
        <v>0</v>
      </c>
      <c r="CO292" s="0" t="n">
        <v>0</v>
      </c>
      <c r="CP292" s="0" t="n">
        <v>1</v>
      </c>
      <c r="CQ292" s="0" t="n">
        <v>0</v>
      </c>
      <c r="CR292" s="0" t="n">
        <v>0</v>
      </c>
      <c r="CS292" s="0" t="n">
        <v>0</v>
      </c>
      <c r="CT292" s="0" t="n">
        <v>0</v>
      </c>
      <c r="CU292" s="0" t="n">
        <v>0</v>
      </c>
      <c r="CV292" s="0" t="n">
        <v>0</v>
      </c>
      <c r="CW292" s="0" t="n">
        <v>0</v>
      </c>
      <c r="CX292" s="0" t="n">
        <v>0</v>
      </c>
      <c r="CY292" s="0" t="n">
        <v>0</v>
      </c>
      <c r="CZ292" s="0" t="n">
        <v>0</v>
      </c>
      <c r="DA292" s="0" t="n">
        <v>0</v>
      </c>
      <c r="DB292" s="0" t="n">
        <v>0</v>
      </c>
      <c r="DC292" s="0" t="n">
        <v>0</v>
      </c>
      <c r="DD292" s="0" t="n">
        <v>0</v>
      </c>
      <c r="DE292" s="0" t="n">
        <v>0</v>
      </c>
      <c r="DF292" s="0" t="n">
        <v>0</v>
      </c>
      <c r="DG292" s="0" t="n">
        <v>0</v>
      </c>
      <c r="DH292" s="0" t="n">
        <v>0</v>
      </c>
      <c r="DI292" s="0" t="n">
        <v>0</v>
      </c>
      <c r="DJ292" s="0" t="n">
        <v>0</v>
      </c>
      <c r="DK292" s="0" t="n">
        <v>0</v>
      </c>
      <c r="DL292" s="0" t="n">
        <v>0</v>
      </c>
      <c r="DM292" s="0" t="n">
        <v>0</v>
      </c>
      <c r="DN292" s="0" t="n">
        <v>1</v>
      </c>
      <c r="DO292" s="0" t="n">
        <v>0</v>
      </c>
      <c r="DP292" s="0" t="n">
        <v>0</v>
      </c>
      <c r="DQ292" s="0" t="n">
        <v>0</v>
      </c>
      <c r="DR292" s="0" t="n">
        <v>0</v>
      </c>
      <c r="DS292" s="0" t="n">
        <v>0</v>
      </c>
      <c r="DT292" s="0" t="n">
        <v>0</v>
      </c>
      <c r="DU292" s="0" t="n">
        <v>2</v>
      </c>
      <c r="DV292" s="0" t="n">
        <v>0</v>
      </c>
      <c r="DW292" s="0" t="n">
        <v>0</v>
      </c>
      <c r="DX292" s="0" t="n">
        <v>0</v>
      </c>
      <c r="DY292" s="0" t="n">
        <v>0</v>
      </c>
      <c r="DZ292" s="0" t="n">
        <v>0</v>
      </c>
      <c r="EA292" s="0" t="n">
        <v>0</v>
      </c>
      <c r="EB292" s="0" t="n">
        <v>0</v>
      </c>
      <c r="EC292" s="0" t="n">
        <v>0</v>
      </c>
      <c r="ED292" s="0" t="n">
        <v>0</v>
      </c>
      <c r="EE292" s="0" t="n">
        <v>0</v>
      </c>
      <c r="EF292" s="0" t="n">
        <v>0</v>
      </c>
      <c r="EG292" s="0" t="n">
        <v>0</v>
      </c>
      <c r="EH292" s="0" t="n">
        <v>0</v>
      </c>
      <c r="EI292" s="0" t="n">
        <v>0</v>
      </c>
      <c r="EJ292" s="0" t="n">
        <v>0</v>
      </c>
      <c r="EK292" s="0" t="n">
        <v>0</v>
      </c>
      <c r="EL292" s="0" t="n">
        <v>0</v>
      </c>
      <c r="EM292" s="0" t="n">
        <v>0</v>
      </c>
      <c r="EN292" s="0" t="n">
        <v>0</v>
      </c>
      <c r="EO292" s="0" t="n">
        <v>1</v>
      </c>
      <c r="EP292" s="0" t="n">
        <v>1</v>
      </c>
      <c r="EQ292" s="0" t="n">
        <v>0</v>
      </c>
      <c r="ER292" s="0" t="n">
        <v>0</v>
      </c>
      <c r="ES292" s="0" t="n">
        <v>0</v>
      </c>
      <c r="ET292" s="0" t="n">
        <v>0</v>
      </c>
      <c r="EU292" s="0" t="n">
        <v>0</v>
      </c>
      <c r="EV292" s="0" t="n">
        <v>0</v>
      </c>
      <c r="EW292" s="0" t="n">
        <v>1</v>
      </c>
      <c r="EX292" s="0" t="n">
        <v>0</v>
      </c>
      <c r="EY292" s="0" t="n">
        <v>0</v>
      </c>
      <c r="EZ292" s="0" t="n">
        <v>0</v>
      </c>
      <c r="FA292" s="0" t="n">
        <v>0</v>
      </c>
      <c r="FB292" s="0" t="n">
        <v>0</v>
      </c>
      <c r="FC292" s="0" t="n">
        <v>0</v>
      </c>
      <c r="FD292" s="0" t="n">
        <v>2</v>
      </c>
      <c r="FE292" s="0" t="n">
        <v>0</v>
      </c>
      <c r="FF292" s="0" t="n">
        <v>0</v>
      </c>
      <c r="FG292" s="0" t="n">
        <v>0</v>
      </c>
      <c r="FH292" s="0" t="n">
        <v>0</v>
      </c>
      <c r="FI292" s="0" t="n">
        <v>0</v>
      </c>
      <c r="FJ292" s="0" t="n">
        <v>0</v>
      </c>
      <c r="FK292" s="0" t="n">
        <v>0</v>
      </c>
      <c r="FL292" s="0" t="n">
        <v>0</v>
      </c>
      <c r="FM292" s="0" t="n">
        <v>0</v>
      </c>
      <c r="FN292" s="0" t="n">
        <v>0</v>
      </c>
      <c r="FO292" s="0" t="n">
        <v>0</v>
      </c>
      <c r="FP292" s="0" t="n">
        <v>0</v>
      </c>
      <c r="FQ292" s="0" t="n">
        <v>0</v>
      </c>
      <c r="FR292" s="0" t="n">
        <v>1</v>
      </c>
      <c r="FS292" s="0" t="n">
        <v>0</v>
      </c>
      <c r="FT292" s="0" t="n">
        <v>0</v>
      </c>
      <c r="FU292" s="0" t="n">
        <v>0</v>
      </c>
      <c r="FV292" s="0" t="n">
        <v>0</v>
      </c>
      <c r="FW292" s="0" t="n">
        <v>0</v>
      </c>
      <c r="FX292" s="0" t="n">
        <v>0</v>
      </c>
      <c r="FY292" s="0" t="n">
        <v>0</v>
      </c>
      <c r="FZ292" s="0" t="n">
        <v>0</v>
      </c>
      <c r="GA292" s="0" t="n">
        <v>0</v>
      </c>
      <c r="GB292" s="0" t="n">
        <v>0</v>
      </c>
      <c r="GC292" s="0" t="n">
        <v>0</v>
      </c>
      <c r="GD292" s="0" t="n">
        <v>0</v>
      </c>
      <c r="GE292" s="0" t="n">
        <v>0</v>
      </c>
      <c r="GF292" s="0" t="n">
        <v>0</v>
      </c>
      <c r="GG292" s="0" t="n">
        <v>0</v>
      </c>
      <c r="GH292" s="0" t="n">
        <v>0</v>
      </c>
      <c r="GI292" s="0" t="n">
        <v>0</v>
      </c>
      <c r="GJ292" s="0" t="n">
        <v>0</v>
      </c>
      <c r="GK292" s="0" t="n">
        <v>0</v>
      </c>
      <c r="GL292" s="0" t="n">
        <v>0</v>
      </c>
      <c r="GM292" s="0" t="n">
        <v>0</v>
      </c>
      <c r="GN292" s="0" t="n">
        <v>0</v>
      </c>
      <c r="GO292" s="0" t="n">
        <v>0</v>
      </c>
      <c r="GP292" s="0" t="n">
        <v>0</v>
      </c>
      <c r="GQ292" s="0" t="n">
        <v>0</v>
      </c>
    </row>
    <row r="293" customFormat="false" ht="12" hidden="false" customHeight="false" outlineLevel="0" collapsed="false">
      <c r="A293" s="0" t="n">
        <v>0</v>
      </c>
      <c r="B293" s="0" t="n">
        <v>0</v>
      </c>
      <c r="C293" s="0" t="n">
        <v>0</v>
      </c>
      <c r="D293" s="0" t="n">
        <v>0</v>
      </c>
      <c r="E293" s="0" t="n">
        <v>1</v>
      </c>
      <c r="F293" s="0" t="n">
        <v>0</v>
      </c>
      <c r="G293" s="0" t="n">
        <v>3</v>
      </c>
      <c r="H293" s="0" t="n">
        <v>0</v>
      </c>
      <c r="I293" s="0" t="n">
        <v>0</v>
      </c>
      <c r="J293" s="0" t="n">
        <v>1</v>
      </c>
      <c r="K293" s="0" t="n">
        <v>0</v>
      </c>
      <c r="L293" s="0" t="n">
        <v>0</v>
      </c>
      <c r="M293" s="0" t="n">
        <v>0</v>
      </c>
      <c r="N293" s="0" t="n">
        <v>0</v>
      </c>
      <c r="O293" s="0" t="n">
        <v>0</v>
      </c>
      <c r="P293" s="0" t="n">
        <v>0</v>
      </c>
      <c r="Q293" s="0" t="n">
        <v>0</v>
      </c>
      <c r="R293" s="0" t="n">
        <v>0</v>
      </c>
      <c r="S293" s="0" t="n">
        <v>0</v>
      </c>
      <c r="T293" s="0" t="n">
        <v>0</v>
      </c>
      <c r="U293" s="0" t="n">
        <v>0</v>
      </c>
      <c r="V293" s="0" t="n">
        <v>0</v>
      </c>
      <c r="W293" s="0" t="n">
        <v>0</v>
      </c>
      <c r="X293" s="0" t="n">
        <v>0</v>
      </c>
      <c r="Y293" s="0" t="n">
        <v>0</v>
      </c>
      <c r="Z293" s="0" t="n">
        <v>0</v>
      </c>
      <c r="AA293" s="0" t="n">
        <v>0</v>
      </c>
      <c r="AB293" s="0" t="n">
        <v>0</v>
      </c>
      <c r="AC293" s="0" t="n">
        <v>0</v>
      </c>
      <c r="AD293" s="0" t="n">
        <v>0</v>
      </c>
      <c r="AE293" s="0" t="n">
        <v>1</v>
      </c>
      <c r="AF293" s="0" t="n">
        <v>0</v>
      </c>
      <c r="AG293" s="0" t="n">
        <v>0</v>
      </c>
      <c r="AH293" s="0" t="n">
        <v>0</v>
      </c>
      <c r="AI293" s="0" t="n">
        <v>0</v>
      </c>
      <c r="AJ293" s="0" t="n">
        <v>0</v>
      </c>
      <c r="AK293" s="0" t="n">
        <v>3</v>
      </c>
      <c r="AL293" s="0" t="n">
        <v>0</v>
      </c>
      <c r="AM293" s="0" t="n">
        <v>0</v>
      </c>
      <c r="AN293" s="0" t="n">
        <v>1</v>
      </c>
      <c r="AO293" s="0" t="n">
        <v>0</v>
      </c>
      <c r="AP293" s="0" t="n">
        <v>0</v>
      </c>
      <c r="AQ293" s="0" t="n">
        <v>0</v>
      </c>
      <c r="AR293" s="0" t="n">
        <v>1</v>
      </c>
      <c r="AS293" s="0" t="n">
        <v>2</v>
      </c>
      <c r="AT293" s="0" t="n">
        <v>0</v>
      </c>
      <c r="AU293" s="0" t="n">
        <v>0</v>
      </c>
      <c r="AV293" s="0" t="n">
        <v>0</v>
      </c>
      <c r="AW293" s="0" t="n">
        <v>0</v>
      </c>
      <c r="AX293" s="0" t="n">
        <v>0</v>
      </c>
      <c r="AY293" s="0" t="n">
        <v>0</v>
      </c>
      <c r="AZ293" s="0" t="n">
        <v>0</v>
      </c>
      <c r="BA293" s="0" t="n">
        <v>0</v>
      </c>
      <c r="BB293" s="0" t="n">
        <v>0</v>
      </c>
      <c r="BC293" s="0" t="n">
        <v>0</v>
      </c>
      <c r="BD293" s="0" t="n">
        <v>0</v>
      </c>
      <c r="BE293" s="0" t="n">
        <v>1</v>
      </c>
      <c r="BF293" s="0" t="n">
        <v>0</v>
      </c>
      <c r="BG293" s="0" t="n">
        <v>1</v>
      </c>
      <c r="BH293" s="0" t="n">
        <v>0</v>
      </c>
      <c r="BI293" s="0" t="n">
        <v>0</v>
      </c>
      <c r="BJ293" s="0" t="n">
        <v>0</v>
      </c>
      <c r="BK293" s="0" t="n">
        <v>0</v>
      </c>
      <c r="BL293" s="0" t="n">
        <v>0</v>
      </c>
      <c r="BM293" s="0" t="n">
        <v>0</v>
      </c>
      <c r="BN293" s="0" t="n">
        <v>0</v>
      </c>
      <c r="BO293" s="0" t="n">
        <v>0</v>
      </c>
      <c r="BP293" s="0" t="n">
        <v>0</v>
      </c>
      <c r="BQ293" s="0" t="n">
        <v>1</v>
      </c>
      <c r="BR293" s="0" t="n">
        <v>1</v>
      </c>
      <c r="BS293" s="0" t="n">
        <v>1</v>
      </c>
      <c r="BT293" s="0" t="n">
        <v>1</v>
      </c>
      <c r="BU293" s="0" t="n">
        <v>0</v>
      </c>
      <c r="BV293" s="0" t="n">
        <v>0</v>
      </c>
      <c r="BW293" s="0" t="n">
        <v>0</v>
      </c>
      <c r="BX293" s="0" t="n">
        <v>0</v>
      </c>
      <c r="BY293" s="0" t="n">
        <v>0</v>
      </c>
      <c r="BZ293" s="0" t="n">
        <v>0</v>
      </c>
      <c r="CA293" s="0" t="n">
        <v>0</v>
      </c>
      <c r="CB293" s="0" t="n">
        <v>1</v>
      </c>
      <c r="CC293" s="0" t="n">
        <v>1</v>
      </c>
      <c r="CD293" s="0" t="n">
        <v>0</v>
      </c>
      <c r="CE293" s="0" t="n">
        <v>0</v>
      </c>
      <c r="CF293" s="0" t="n">
        <v>0</v>
      </c>
      <c r="CG293" s="0" t="n">
        <v>0</v>
      </c>
      <c r="CH293" s="0" t="n">
        <v>0</v>
      </c>
      <c r="CI293" s="0" t="n">
        <v>0</v>
      </c>
      <c r="CJ293" s="0" t="n">
        <v>3</v>
      </c>
      <c r="CK293" s="0" t="n">
        <v>1</v>
      </c>
      <c r="CL293" s="0" t="n">
        <v>0</v>
      </c>
      <c r="CM293" s="0" t="n">
        <v>0</v>
      </c>
      <c r="CN293" s="0" t="n">
        <v>0</v>
      </c>
      <c r="CO293" s="0" t="n">
        <v>1</v>
      </c>
      <c r="CP293" s="0" t="n">
        <v>1</v>
      </c>
      <c r="CQ293" s="0" t="n">
        <v>0</v>
      </c>
      <c r="CR293" s="0" t="n">
        <v>0</v>
      </c>
      <c r="CS293" s="0" t="n">
        <v>0</v>
      </c>
      <c r="CT293" s="0" t="n">
        <v>0</v>
      </c>
      <c r="CU293" s="0" t="n">
        <v>0</v>
      </c>
      <c r="CV293" s="0" t="n">
        <v>0</v>
      </c>
      <c r="CW293" s="0" t="n">
        <v>0</v>
      </c>
      <c r="CX293" s="0" t="n">
        <v>5</v>
      </c>
      <c r="CY293" s="0" t="n">
        <v>0</v>
      </c>
      <c r="CZ293" s="0" t="n">
        <v>2</v>
      </c>
      <c r="DA293" s="0" t="n">
        <v>0</v>
      </c>
      <c r="DB293" s="0" t="n">
        <v>0</v>
      </c>
      <c r="DC293" s="0" t="n">
        <v>0</v>
      </c>
      <c r="DD293" s="0" t="n">
        <v>1</v>
      </c>
      <c r="DE293" s="0" t="n">
        <v>0</v>
      </c>
      <c r="DF293" s="0" t="n">
        <v>0</v>
      </c>
      <c r="DG293" s="0" t="n">
        <v>0</v>
      </c>
      <c r="DH293" s="0" t="n">
        <v>0</v>
      </c>
      <c r="DI293" s="0" t="n">
        <v>0</v>
      </c>
      <c r="DJ293" s="0" t="n">
        <v>3</v>
      </c>
      <c r="DK293" s="0" t="n">
        <v>0</v>
      </c>
      <c r="DL293" s="0" t="n">
        <v>0</v>
      </c>
      <c r="DM293" s="0" t="n">
        <v>0</v>
      </c>
      <c r="DN293" s="0" t="n">
        <v>0</v>
      </c>
      <c r="DO293" s="0" t="n">
        <v>0</v>
      </c>
      <c r="DP293" s="0" t="n">
        <v>0</v>
      </c>
      <c r="DQ293" s="0" t="n">
        <v>0</v>
      </c>
      <c r="DR293" s="0" t="n">
        <v>1</v>
      </c>
      <c r="DS293" s="0" t="n">
        <v>2</v>
      </c>
      <c r="DT293" s="0" t="n">
        <v>0</v>
      </c>
      <c r="DU293" s="0" t="n">
        <v>4</v>
      </c>
      <c r="DV293" s="0" t="n">
        <v>0</v>
      </c>
      <c r="DW293" s="0" t="n">
        <v>0</v>
      </c>
      <c r="DX293" s="0" t="n">
        <v>0</v>
      </c>
      <c r="DY293" s="0" t="n">
        <v>0</v>
      </c>
      <c r="DZ293" s="0" t="n">
        <v>0</v>
      </c>
      <c r="EA293" s="0" t="n">
        <v>0</v>
      </c>
      <c r="EB293" s="0" t="n">
        <v>0</v>
      </c>
      <c r="EC293" s="0" t="n">
        <v>2</v>
      </c>
      <c r="ED293" s="0" t="n">
        <v>0</v>
      </c>
      <c r="EE293" s="0" t="n">
        <v>0</v>
      </c>
      <c r="EF293" s="0" t="n">
        <v>0</v>
      </c>
      <c r="EG293" s="0" t="n">
        <v>0</v>
      </c>
      <c r="EH293" s="0" t="n">
        <v>3</v>
      </c>
      <c r="EI293" s="0" t="n">
        <v>0</v>
      </c>
      <c r="EJ293" s="0" t="n">
        <v>2</v>
      </c>
      <c r="EK293" s="0" t="n">
        <v>0</v>
      </c>
      <c r="EL293" s="0" t="n">
        <v>0</v>
      </c>
      <c r="EM293" s="0" t="n">
        <v>0</v>
      </c>
      <c r="EN293" s="0" t="n">
        <v>0</v>
      </c>
      <c r="EO293" s="0" t="n">
        <v>0</v>
      </c>
      <c r="EP293" s="0" t="n">
        <v>0</v>
      </c>
      <c r="EQ293" s="0" t="n">
        <v>0</v>
      </c>
      <c r="ER293" s="0" t="n">
        <v>0</v>
      </c>
      <c r="ES293" s="0" t="n">
        <v>0</v>
      </c>
      <c r="ET293" s="0" t="n">
        <v>1</v>
      </c>
      <c r="EU293" s="0" t="n">
        <v>0</v>
      </c>
      <c r="EV293" s="0" t="n">
        <v>0</v>
      </c>
      <c r="EW293" s="0" t="n">
        <v>0</v>
      </c>
      <c r="EX293" s="0" t="n">
        <v>0</v>
      </c>
      <c r="EY293" s="0" t="n">
        <v>0</v>
      </c>
      <c r="EZ293" s="0" t="n">
        <v>0</v>
      </c>
      <c r="FA293" s="0" t="n">
        <v>0</v>
      </c>
      <c r="FB293" s="0" t="n">
        <v>1</v>
      </c>
      <c r="FC293" s="0" t="n">
        <v>0</v>
      </c>
      <c r="FD293" s="0" t="n">
        <v>3</v>
      </c>
      <c r="FE293" s="0" t="n">
        <v>0</v>
      </c>
      <c r="FF293" s="0" t="n">
        <v>0</v>
      </c>
      <c r="FG293" s="0" t="n">
        <v>2</v>
      </c>
      <c r="FH293" s="0" t="n">
        <v>0</v>
      </c>
      <c r="FI293" s="0" t="n">
        <v>0</v>
      </c>
      <c r="FJ293" s="0" t="n">
        <v>1</v>
      </c>
      <c r="FK293" s="0" t="n">
        <v>0</v>
      </c>
      <c r="FL293" s="0" t="n">
        <v>0</v>
      </c>
      <c r="FM293" s="0" t="n">
        <v>3</v>
      </c>
      <c r="FN293" s="0" t="n">
        <v>0</v>
      </c>
      <c r="FO293" s="0" t="n">
        <v>0</v>
      </c>
      <c r="FP293" s="0" t="n">
        <v>0</v>
      </c>
      <c r="FQ293" s="0" t="n">
        <v>0</v>
      </c>
      <c r="FR293" s="0" t="n">
        <v>2</v>
      </c>
      <c r="FS293" s="0" t="n">
        <v>2</v>
      </c>
      <c r="FT293" s="0" t="n">
        <v>0</v>
      </c>
      <c r="FU293" s="0" t="n">
        <v>0</v>
      </c>
      <c r="FV293" s="0" t="n">
        <v>0</v>
      </c>
      <c r="FW293" s="0" t="n">
        <v>0</v>
      </c>
      <c r="FX293" s="0" t="n">
        <v>0</v>
      </c>
      <c r="FY293" s="0" t="n">
        <v>0</v>
      </c>
      <c r="FZ293" s="0" t="n">
        <v>0</v>
      </c>
      <c r="GA293" s="0" t="n">
        <v>1</v>
      </c>
      <c r="GB293" s="0" t="n">
        <v>0</v>
      </c>
      <c r="GC293" s="0" t="n">
        <v>0</v>
      </c>
      <c r="GD293" s="0" t="n">
        <v>1</v>
      </c>
      <c r="GE293" s="0" t="n">
        <v>0</v>
      </c>
      <c r="GF293" s="0" t="n">
        <v>0</v>
      </c>
      <c r="GG293" s="0" t="n">
        <v>0</v>
      </c>
      <c r="GH293" s="0" t="n">
        <v>0</v>
      </c>
      <c r="GI293" s="0" t="n">
        <v>0</v>
      </c>
      <c r="GJ293" s="0" t="n">
        <v>0</v>
      </c>
      <c r="GK293" s="0" t="n">
        <v>0</v>
      </c>
      <c r="GL293" s="0" t="n">
        <v>0</v>
      </c>
      <c r="GM293" s="0" t="n">
        <v>0</v>
      </c>
      <c r="GN293" s="0" t="n">
        <v>1</v>
      </c>
      <c r="GO293" s="0" t="n">
        <v>0</v>
      </c>
      <c r="GP293" s="0" t="n">
        <v>0</v>
      </c>
      <c r="GQ293" s="0" t="n">
        <v>0</v>
      </c>
    </row>
    <row r="294" customFormat="false" ht="12" hidden="false" customHeight="false" outlineLevel="0" collapsed="false">
      <c r="A294" s="0" t="n">
        <v>0</v>
      </c>
      <c r="B294" s="0" t="n">
        <v>0</v>
      </c>
      <c r="C294" s="0" t="n">
        <v>0</v>
      </c>
      <c r="D294" s="0" t="n">
        <v>0</v>
      </c>
      <c r="E294" s="0" t="n">
        <v>0</v>
      </c>
      <c r="F294" s="0" t="n">
        <v>0</v>
      </c>
      <c r="G294" s="0" t="n">
        <v>0</v>
      </c>
      <c r="H294" s="0" t="n">
        <v>0</v>
      </c>
      <c r="I294" s="0" t="n">
        <v>0</v>
      </c>
      <c r="J294" s="0" t="n">
        <v>0</v>
      </c>
      <c r="K294" s="0" t="n">
        <v>1</v>
      </c>
      <c r="L294" s="0" t="n">
        <v>0</v>
      </c>
      <c r="M294" s="0" t="n">
        <v>0</v>
      </c>
      <c r="N294" s="0" t="n">
        <v>0</v>
      </c>
      <c r="O294" s="0" t="n">
        <v>0</v>
      </c>
      <c r="P294" s="0" t="n">
        <v>0</v>
      </c>
      <c r="Q294" s="0" t="n">
        <v>0</v>
      </c>
      <c r="R294" s="0" t="n">
        <v>0</v>
      </c>
      <c r="S294" s="0" t="n">
        <v>0</v>
      </c>
      <c r="T294" s="0" t="n">
        <v>0</v>
      </c>
      <c r="U294" s="0" t="n">
        <v>0</v>
      </c>
      <c r="V294" s="0" t="n">
        <v>0</v>
      </c>
      <c r="W294" s="0" t="n">
        <v>0</v>
      </c>
      <c r="X294" s="0" t="n">
        <v>0</v>
      </c>
      <c r="Y294" s="0" t="n">
        <v>0</v>
      </c>
      <c r="Z294" s="0" t="n">
        <v>0</v>
      </c>
      <c r="AA294" s="0" t="n">
        <v>0</v>
      </c>
      <c r="AB294" s="0" t="n">
        <v>0</v>
      </c>
      <c r="AC294" s="0" t="n">
        <v>0</v>
      </c>
      <c r="AD294" s="0" t="n">
        <v>0</v>
      </c>
      <c r="AE294" s="0" t="n">
        <v>0</v>
      </c>
      <c r="AF294" s="0" t="n">
        <v>0</v>
      </c>
      <c r="AG294" s="0" t="n">
        <v>0</v>
      </c>
      <c r="AH294" s="0" t="n">
        <v>0</v>
      </c>
      <c r="AI294" s="0" t="n">
        <v>0</v>
      </c>
      <c r="AJ294" s="0" t="n">
        <v>0</v>
      </c>
      <c r="AK294" s="0" t="n">
        <v>0</v>
      </c>
      <c r="AL294" s="0" t="n">
        <v>0</v>
      </c>
      <c r="AM294" s="0" t="n">
        <v>0</v>
      </c>
      <c r="AN294" s="0" t="n">
        <v>0</v>
      </c>
      <c r="AO294" s="0" t="n">
        <v>0</v>
      </c>
      <c r="AP294" s="0" t="n">
        <v>0</v>
      </c>
      <c r="AQ294" s="0" t="n">
        <v>0</v>
      </c>
      <c r="AR294" s="0" t="n">
        <v>0</v>
      </c>
      <c r="AS294" s="0" t="n">
        <v>0</v>
      </c>
      <c r="AT294" s="0" t="n">
        <v>0</v>
      </c>
      <c r="AU294" s="0" t="n">
        <v>0</v>
      </c>
      <c r="AV294" s="0" t="n">
        <v>0</v>
      </c>
      <c r="AW294" s="0" t="n">
        <v>0</v>
      </c>
      <c r="AX294" s="0" t="n">
        <v>0</v>
      </c>
      <c r="AY294" s="0" t="n">
        <v>0</v>
      </c>
      <c r="AZ294" s="0" t="n">
        <v>0</v>
      </c>
      <c r="BA294" s="0" t="n">
        <v>0</v>
      </c>
      <c r="BB294" s="0" t="n">
        <v>0</v>
      </c>
      <c r="BC294" s="0" t="n">
        <v>0</v>
      </c>
      <c r="BD294" s="0" t="n">
        <v>0</v>
      </c>
      <c r="BE294" s="0" t="n">
        <v>0</v>
      </c>
      <c r="BF294" s="0" t="n">
        <v>0</v>
      </c>
      <c r="BG294" s="0" t="n">
        <v>0</v>
      </c>
      <c r="BH294" s="0" t="n">
        <v>0</v>
      </c>
      <c r="BI294" s="0" t="n">
        <v>0</v>
      </c>
      <c r="BJ294" s="0" t="n">
        <v>0</v>
      </c>
      <c r="BK294" s="0" t="n">
        <v>0</v>
      </c>
      <c r="BL294" s="0" t="n">
        <v>0</v>
      </c>
      <c r="BM294" s="0" t="n">
        <v>0</v>
      </c>
      <c r="BN294" s="0" t="n">
        <v>0</v>
      </c>
      <c r="BO294" s="0" t="n">
        <v>0</v>
      </c>
      <c r="BP294" s="0" t="n">
        <v>0</v>
      </c>
      <c r="BQ294" s="0" t="n">
        <v>0</v>
      </c>
      <c r="BR294" s="0" t="n">
        <v>0</v>
      </c>
      <c r="BS294" s="0" t="n">
        <v>0</v>
      </c>
      <c r="BT294" s="0" t="n">
        <v>0</v>
      </c>
      <c r="BU294" s="0" t="n">
        <v>0</v>
      </c>
      <c r="BV294" s="0" t="n">
        <v>0</v>
      </c>
      <c r="BW294" s="0" t="n">
        <v>0</v>
      </c>
      <c r="BX294" s="0" t="n">
        <v>0</v>
      </c>
      <c r="BY294" s="0" t="n">
        <v>0</v>
      </c>
      <c r="BZ294" s="0" t="n">
        <v>0</v>
      </c>
      <c r="CA294" s="0" t="n">
        <v>0</v>
      </c>
      <c r="CB294" s="0" t="n">
        <v>0</v>
      </c>
      <c r="CC294" s="0" t="n">
        <v>0</v>
      </c>
      <c r="CD294" s="0" t="n">
        <v>0</v>
      </c>
      <c r="CE294" s="0" t="n">
        <v>0</v>
      </c>
      <c r="CF294" s="0" t="n">
        <v>0</v>
      </c>
      <c r="CG294" s="0" t="n">
        <v>0</v>
      </c>
      <c r="CH294" s="0" t="n">
        <v>0</v>
      </c>
      <c r="CI294" s="0" t="n">
        <v>0</v>
      </c>
      <c r="CJ294" s="0" t="n">
        <v>0</v>
      </c>
      <c r="CK294" s="0" t="n">
        <v>0</v>
      </c>
      <c r="CL294" s="0" t="n">
        <v>0</v>
      </c>
      <c r="CM294" s="0" t="n">
        <v>0</v>
      </c>
      <c r="CN294" s="0" t="n">
        <v>0</v>
      </c>
      <c r="CO294" s="0" t="n">
        <v>0</v>
      </c>
      <c r="CP294" s="0" t="n">
        <v>0</v>
      </c>
      <c r="CQ294" s="0" t="n">
        <v>0</v>
      </c>
      <c r="CR294" s="0" t="n">
        <v>0</v>
      </c>
      <c r="CS294" s="0" t="n">
        <v>0</v>
      </c>
      <c r="CT294" s="0" t="n">
        <v>0</v>
      </c>
      <c r="CU294" s="0" t="n">
        <v>0</v>
      </c>
      <c r="CV294" s="0" t="n">
        <v>0</v>
      </c>
      <c r="CW294" s="0" t="n">
        <v>0</v>
      </c>
      <c r="CX294" s="0" t="n">
        <v>0</v>
      </c>
      <c r="CY294" s="0" t="n">
        <v>0</v>
      </c>
      <c r="CZ294" s="0" t="n">
        <v>0</v>
      </c>
      <c r="DA294" s="0" t="n">
        <v>0</v>
      </c>
      <c r="DB294" s="0" t="n">
        <v>0</v>
      </c>
      <c r="DC294" s="0" t="n">
        <v>0</v>
      </c>
      <c r="DD294" s="0" t="n">
        <v>0</v>
      </c>
      <c r="DE294" s="0" t="n">
        <v>0</v>
      </c>
      <c r="DF294" s="0" t="n">
        <v>0</v>
      </c>
      <c r="DG294" s="0" t="n">
        <v>0</v>
      </c>
      <c r="DH294" s="0" t="n">
        <v>0</v>
      </c>
      <c r="DI294" s="0" t="n">
        <v>0</v>
      </c>
      <c r="DJ294" s="0" t="n">
        <v>0</v>
      </c>
      <c r="DK294" s="0" t="n">
        <v>0</v>
      </c>
      <c r="DL294" s="0" t="n">
        <v>0</v>
      </c>
      <c r="DM294" s="0" t="n">
        <v>0</v>
      </c>
      <c r="DN294" s="0" t="n">
        <v>0</v>
      </c>
      <c r="DO294" s="0" t="n">
        <v>0</v>
      </c>
      <c r="DP294" s="0" t="n">
        <v>0</v>
      </c>
      <c r="DQ294" s="0" t="n">
        <v>0</v>
      </c>
      <c r="DR294" s="0" t="n">
        <v>6</v>
      </c>
      <c r="DS294" s="0" t="n">
        <v>0</v>
      </c>
      <c r="DT294" s="0" t="n">
        <v>0</v>
      </c>
      <c r="DU294" s="0" t="n">
        <v>0</v>
      </c>
      <c r="DV294" s="0" t="n">
        <v>0</v>
      </c>
      <c r="DW294" s="0" t="n">
        <v>0</v>
      </c>
      <c r="DX294" s="0" t="n">
        <v>0</v>
      </c>
      <c r="DY294" s="0" t="n">
        <v>0</v>
      </c>
      <c r="DZ294" s="0" t="n">
        <v>0</v>
      </c>
      <c r="EA294" s="0" t="n">
        <v>0</v>
      </c>
      <c r="EB294" s="0" t="n">
        <v>0</v>
      </c>
      <c r="EC294" s="0" t="n">
        <v>1</v>
      </c>
      <c r="ED294" s="0" t="n">
        <v>0</v>
      </c>
      <c r="EE294" s="0" t="n">
        <v>0</v>
      </c>
      <c r="EF294" s="0" t="n">
        <v>0</v>
      </c>
      <c r="EG294" s="0" t="n">
        <v>0</v>
      </c>
      <c r="EH294" s="0" t="n">
        <v>0</v>
      </c>
      <c r="EI294" s="0" t="n">
        <v>0</v>
      </c>
      <c r="EJ294" s="0" t="n">
        <v>0</v>
      </c>
      <c r="EK294" s="0" t="n">
        <v>0</v>
      </c>
      <c r="EL294" s="0" t="n">
        <v>0</v>
      </c>
      <c r="EM294" s="0" t="n">
        <v>0</v>
      </c>
      <c r="EN294" s="0" t="n">
        <v>0</v>
      </c>
      <c r="EO294" s="0" t="n">
        <v>0</v>
      </c>
      <c r="EP294" s="0" t="n">
        <v>0</v>
      </c>
      <c r="EQ294" s="0" t="n">
        <v>0</v>
      </c>
      <c r="ER294" s="0" t="n">
        <v>0</v>
      </c>
      <c r="ES294" s="0" t="n">
        <v>0</v>
      </c>
      <c r="ET294" s="0" t="n">
        <v>0</v>
      </c>
      <c r="EU294" s="0" t="n">
        <v>1</v>
      </c>
      <c r="EV294" s="0" t="n">
        <v>0</v>
      </c>
      <c r="EW294" s="0" t="n">
        <v>0</v>
      </c>
      <c r="EX294" s="0" t="n">
        <v>0</v>
      </c>
      <c r="EY294" s="0" t="n">
        <v>0</v>
      </c>
      <c r="EZ294" s="0" t="n">
        <v>0</v>
      </c>
      <c r="FA294" s="0" t="n">
        <v>0</v>
      </c>
      <c r="FB294" s="0" t="n">
        <v>0</v>
      </c>
      <c r="FC294" s="0" t="n">
        <v>0</v>
      </c>
      <c r="FD294" s="0" t="n">
        <v>0</v>
      </c>
      <c r="FE294" s="0" t="n">
        <v>0</v>
      </c>
      <c r="FF294" s="0" t="n">
        <v>0</v>
      </c>
      <c r="FG294" s="0" t="n">
        <v>0</v>
      </c>
      <c r="FH294" s="0" t="n">
        <v>0</v>
      </c>
      <c r="FI294" s="0" t="n">
        <v>0</v>
      </c>
      <c r="FJ294" s="0" t="n">
        <v>0</v>
      </c>
      <c r="FK294" s="0" t="n">
        <v>0</v>
      </c>
      <c r="FL294" s="0" t="n">
        <v>0</v>
      </c>
      <c r="FM294" s="0" t="n">
        <v>0</v>
      </c>
      <c r="FN294" s="0" t="n">
        <v>0</v>
      </c>
      <c r="FO294" s="0" t="n">
        <v>0</v>
      </c>
      <c r="FP294" s="0" t="n">
        <v>0</v>
      </c>
      <c r="FQ294" s="0" t="n">
        <v>0</v>
      </c>
      <c r="FR294" s="0" t="n">
        <v>0</v>
      </c>
      <c r="FS294" s="0" t="n">
        <v>0</v>
      </c>
      <c r="FT294" s="0" t="n">
        <v>0</v>
      </c>
      <c r="FU294" s="0" t="n">
        <v>0</v>
      </c>
      <c r="FV294" s="0" t="n">
        <v>0</v>
      </c>
      <c r="FW294" s="0" t="n">
        <v>0</v>
      </c>
      <c r="FX294" s="0" t="n">
        <v>0</v>
      </c>
      <c r="FY294" s="0" t="n">
        <v>0</v>
      </c>
      <c r="FZ294" s="0" t="n">
        <v>0</v>
      </c>
      <c r="GA294" s="0" t="n">
        <v>0</v>
      </c>
      <c r="GB294" s="0" t="n">
        <v>0</v>
      </c>
      <c r="GC294" s="0" t="n">
        <v>0</v>
      </c>
      <c r="GD294" s="0" t="n">
        <v>0</v>
      </c>
      <c r="GE294" s="0" t="n">
        <v>0</v>
      </c>
      <c r="GF294" s="0" t="n">
        <v>0</v>
      </c>
      <c r="GG294" s="0" t="n">
        <v>0</v>
      </c>
      <c r="GH294" s="0" t="n">
        <v>0</v>
      </c>
      <c r="GI294" s="0" t="n">
        <v>0</v>
      </c>
      <c r="GJ294" s="0" t="n">
        <v>0</v>
      </c>
      <c r="GK294" s="0" t="n">
        <v>0</v>
      </c>
      <c r="GL294" s="0" t="n">
        <v>0</v>
      </c>
      <c r="GM294" s="0" t="n">
        <v>0</v>
      </c>
      <c r="GN294" s="0" t="n">
        <v>0</v>
      </c>
      <c r="GO294" s="0" t="n">
        <v>1</v>
      </c>
      <c r="GP294" s="0" t="n">
        <v>0</v>
      </c>
      <c r="GQ294" s="0" t="n">
        <v>0</v>
      </c>
    </row>
    <row r="295" customFormat="false" ht="12" hidden="false" customHeight="false" outlineLevel="0" collapsed="false">
      <c r="A295" s="0" t="n">
        <v>0</v>
      </c>
      <c r="B295" s="0" t="n">
        <v>3</v>
      </c>
      <c r="C295" s="0" t="n">
        <v>0</v>
      </c>
      <c r="D295" s="0" t="n">
        <v>0</v>
      </c>
      <c r="E295" s="0" t="n">
        <v>1</v>
      </c>
      <c r="F295" s="0" t="n">
        <v>3</v>
      </c>
      <c r="G295" s="0" t="n">
        <v>6</v>
      </c>
      <c r="H295" s="0" t="n">
        <v>0</v>
      </c>
      <c r="I295" s="0" t="n">
        <v>0</v>
      </c>
      <c r="J295" s="0" t="n">
        <v>0</v>
      </c>
      <c r="K295" s="0" t="n">
        <v>1</v>
      </c>
      <c r="L295" s="0" t="n">
        <v>0</v>
      </c>
      <c r="M295" s="0" t="n">
        <v>0</v>
      </c>
      <c r="N295" s="0" t="n">
        <v>0</v>
      </c>
      <c r="O295" s="0" t="n">
        <v>0</v>
      </c>
      <c r="P295" s="0" t="n">
        <v>2</v>
      </c>
      <c r="Q295" s="0" t="n">
        <v>0</v>
      </c>
      <c r="R295" s="0" t="n">
        <v>0</v>
      </c>
      <c r="S295" s="0" t="n">
        <v>0</v>
      </c>
      <c r="T295" s="0" t="n">
        <v>0</v>
      </c>
      <c r="U295" s="0" t="n">
        <v>0</v>
      </c>
      <c r="V295" s="0" t="n">
        <v>0</v>
      </c>
      <c r="W295" s="0" t="n">
        <v>0</v>
      </c>
      <c r="X295" s="0" t="n">
        <v>0</v>
      </c>
      <c r="Y295" s="0" t="n">
        <v>1</v>
      </c>
      <c r="Z295" s="0" t="n">
        <v>0</v>
      </c>
      <c r="AA295" s="0" t="n">
        <v>0</v>
      </c>
      <c r="AB295" s="0" t="n">
        <v>2</v>
      </c>
      <c r="AC295" s="0" t="n">
        <v>0</v>
      </c>
      <c r="AD295" s="0" t="n">
        <v>0</v>
      </c>
      <c r="AE295" s="0" t="n">
        <v>0</v>
      </c>
      <c r="AF295" s="0" t="n">
        <v>0</v>
      </c>
      <c r="AG295" s="0" t="n">
        <v>0</v>
      </c>
      <c r="AH295" s="0" t="n">
        <v>1</v>
      </c>
      <c r="AI295" s="0" t="n">
        <v>0</v>
      </c>
      <c r="AJ295" s="0" t="n">
        <v>0</v>
      </c>
      <c r="AK295" s="0" t="n">
        <v>2</v>
      </c>
      <c r="AL295" s="0" t="n">
        <v>0</v>
      </c>
      <c r="AM295" s="0" t="n">
        <v>0</v>
      </c>
      <c r="AN295" s="0" t="n">
        <v>0</v>
      </c>
      <c r="AO295" s="0" t="n">
        <v>0</v>
      </c>
      <c r="AP295" s="0" t="n">
        <v>0</v>
      </c>
      <c r="AQ295" s="0" t="n">
        <v>0</v>
      </c>
      <c r="AR295" s="0" t="n">
        <v>3</v>
      </c>
      <c r="AS295" s="0" t="n">
        <v>3</v>
      </c>
      <c r="AT295" s="0" t="n">
        <v>0</v>
      </c>
      <c r="AU295" s="0" t="n">
        <v>0</v>
      </c>
      <c r="AV295" s="0" t="n">
        <v>1</v>
      </c>
      <c r="AW295" s="0" t="n">
        <v>4</v>
      </c>
      <c r="AX295" s="0" t="n">
        <v>0</v>
      </c>
      <c r="AY295" s="0" t="n">
        <v>0</v>
      </c>
      <c r="AZ295" s="0" t="n">
        <v>0</v>
      </c>
      <c r="BA295" s="0" t="n">
        <v>0</v>
      </c>
      <c r="BB295" s="0" t="n">
        <v>0</v>
      </c>
      <c r="BC295" s="0" t="n">
        <v>0</v>
      </c>
      <c r="BD295" s="0" t="n">
        <v>0</v>
      </c>
      <c r="BE295" s="0" t="n">
        <v>0</v>
      </c>
      <c r="BF295" s="0" t="n">
        <v>0</v>
      </c>
      <c r="BG295" s="0" t="n">
        <v>0</v>
      </c>
      <c r="BH295" s="0" t="n">
        <v>1</v>
      </c>
      <c r="BI295" s="0" t="n">
        <v>0</v>
      </c>
      <c r="BJ295" s="0" t="n">
        <v>1</v>
      </c>
      <c r="BK295" s="0" t="n">
        <v>0</v>
      </c>
      <c r="BL295" s="0" t="n">
        <v>0</v>
      </c>
      <c r="BM295" s="0" t="n">
        <v>0</v>
      </c>
      <c r="BN295" s="0" t="n">
        <v>0</v>
      </c>
      <c r="BO295" s="0" t="n">
        <v>0</v>
      </c>
      <c r="BP295" s="0" t="n">
        <v>0</v>
      </c>
      <c r="BQ295" s="0" t="n">
        <v>3</v>
      </c>
      <c r="BR295" s="0" t="n">
        <v>0</v>
      </c>
      <c r="BS295" s="0" t="n">
        <v>0</v>
      </c>
      <c r="BT295" s="0" t="n">
        <v>2</v>
      </c>
      <c r="BU295" s="0" t="n">
        <v>0</v>
      </c>
      <c r="BV295" s="0" t="n">
        <v>0</v>
      </c>
      <c r="BW295" s="0" t="n">
        <v>0</v>
      </c>
      <c r="BX295" s="0" t="n">
        <v>0</v>
      </c>
      <c r="BY295" s="0" t="n">
        <v>0</v>
      </c>
      <c r="BZ295" s="0" t="n">
        <v>0</v>
      </c>
      <c r="CA295" s="0" t="n">
        <v>0</v>
      </c>
      <c r="CB295" s="0" t="n">
        <v>1</v>
      </c>
      <c r="CC295" s="0" t="n">
        <v>0</v>
      </c>
      <c r="CD295" s="0" t="n">
        <v>0</v>
      </c>
      <c r="CE295" s="0" t="n">
        <v>0</v>
      </c>
      <c r="CF295" s="0" t="n">
        <v>0</v>
      </c>
      <c r="CG295" s="0" t="n">
        <v>0</v>
      </c>
      <c r="CH295" s="0" t="n">
        <v>0</v>
      </c>
      <c r="CI295" s="0" t="n">
        <v>3</v>
      </c>
      <c r="CJ295" s="0" t="n">
        <v>0</v>
      </c>
      <c r="CK295" s="0" t="n">
        <v>4</v>
      </c>
      <c r="CL295" s="0" t="n">
        <v>2</v>
      </c>
      <c r="CM295" s="0" t="n">
        <v>0</v>
      </c>
      <c r="CN295" s="0" t="n">
        <v>0</v>
      </c>
      <c r="CO295" s="0" t="n">
        <v>0</v>
      </c>
      <c r="CP295" s="0" t="n">
        <v>0</v>
      </c>
      <c r="CQ295" s="0" t="n">
        <v>0</v>
      </c>
      <c r="CR295" s="0" t="n">
        <v>0</v>
      </c>
      <c r="CS295" s="0" t="n">
        <v>0</v>
      </c>
      <c r="CT295" s="0" t="n">
        <v>0</v>
      </c>
      <c r="CU295" s="0" t="n">
        <v>1</v>
      </c>
      <c r="CV295" s="0" t="n">
        <v>0</v>
      </c>
      <c r="CW295" s="0" t="n">
        <v>0</v>
      </c>
      <c r="CX295" s="0" t="n">
        <v>0</v>
      </c>
      <c r="CY295" s="0" t="n">
        <v>0</v>
      </c>
      <c r="CZ295" s="0" t="n">
        <v>3</v>
      </c>
      <c r="DA295" s="0" t="n">
        <v>0</v>
      </c>
      <c r="DB295" s="0" t="n">
        <v>0</v>
      </c>
      <c r="DC295" s="0" t="n">
        <v>1</v>
      </c>
      <c r="DD295" s="0" t="n">
        <v>0</v>
      </c>
      <c r="DE295" s="0" t="n">
        <v>1</v>
      </c>
      <c r="DF295" s="0" t="n">
        <v>0</v>
      </c>
      <c r="DG295" s="0" t="n">
        <v>0</v>
      </c>
      <c r="DH295" s="0" t="n">
        <v>0</v>
      </c>
      <c r="DI295" s="0" t="n">
        <v>0</v>
      </c>
      <c r="DJ295" s="0" t="n">
        <v>3</v>
      </c>
      <c r="DK295" s="0" t="n">
        <v>1</v>
      </c>
      <c r="DL295" s="0" t="n">
        <v>0</v>
      </c>
      <c r="DM295" s="0" t="n">
        <v>0</v>
      </c>
      <c r="DN295" s="0" t="n">
        <v>4</v>
      </c>
      <c r="DO295" s="0" t="n">
        <v>0</v>
      </c>
      <c r="DP295" s="0" t="n">
        <v>0</v>
      </c>
      <c r="DQ295" s="0" t="n">
        <v>0</v>
      </c>
      <c r="DR295" s="0" t="n">
        <v>0</v>
      </c>
      <c r="DS295" s="0" t="n">
        <v>0</v>
      </c>
      <c r="DT295" s="0" t="n">
        <v>0</v>
      </c>
      <c r="DU295" s="0" t="n">
        <v>3</v>
      </c>
      <c r="DV295" s="0" t="n">
        <v>1</v>
      </c>
      <c r="DW295" s="0" t="n">
        <v>0</v>
      </c>
      <c r="DX295" s="0" t="n">
        <v>0</v>
      </c>
      <c r="DY295" s="0" t="n">
        <v>1</v>
      </c>
      <c r="DZ295" s="0" t="n">
        <v>0</v>
      </c>
      <c r="EA295" s="0" t="n">
        <v>0</v>
      </c>
      <c r="EB295" s="0" t="n">
        <v>0</v>
      </c>
      <c r="EC295" s="0" t="n">
        <v>0</v>
      </c>
      <c r="ED295" s="0" t="n">
        <v>0</v>
      </c>
      <c r="EE295" s="0" t="n">
        <v>0</v>
      </c>
      <c r="EF295" s="0" t="n">
        <v>0</v>
      </c>
      <c r="EG295" s="0" t="n">
        <v>0</v>
      </c>
      <c r="EH295" s="0" t="n">
        <v>0</v>
      </c>
      <c r="EI295" s="0" t="n">
        <v>0</v>
      </c>
      <c r="EJ295" s="0" t="n">
        <v>0</v>
      </c>
      <c r="EK295" s="0" t="n">
        <v>0</v>
      </c>
      <c r="EL295" s="0" t="n">
        <v>0</v>
      </c>
      <c r="EM295" s="0" t="n">
        <v>0</v>
      </c>
      <c r="EN295" s="0" t="n">
        <v>0</v>
      </c>
      <c r="EO295" s="0" t="n">
        <v>1</v>
      </c>
      <c r="EP295" s="0" t="n">
        <v>0</v>
      </c>
      <c r="EQ295" s="0" t="n">
        <v>0</v>
      </c>
      <c r="ER295" s="0" t="n">
        <v>0</v>
      </c>
      <c r="ES295" s="0" t="n">
        <v>1</v>
      </c>
      <c r="ET295" s="0" t="n">
        <v>0</v>
      </c>
      <c r="EU295" s="0" t="n">
        <v>0</v>
      </c>
      <c r="EV295" s="0" t="n">
        <v>0</v>
      </c>
      <c r="EW295" s="0" t="n">
        <v>0</v>
      </c>
      <c r="EX295" s="0" t="n">
        <v>0</v>
      </c>
      <c r="EY295" s="0" t="n">
        <v>0</v>
      </c>
      <c r="EZ295" s="0" t="n">
        <v>0</v>
      </c>
      <c r="FA295" s="0" t="n">
        <v>0</v>
      </c>
      <c r="FB295" s="0" t="n">
        <v>0</v>
      </c>
      <c r="FC295" s="0" t="n">
        <v>0</v>
      </c>
      <c r="FD295" s="0" t="n">
        <v>8</v>
      </c>
      <c r="FE295" s="0" t="n">
        <v>0</v>
      </c>
      <c r="FF295" s="0" t="n">
        <v>2</v>
      </c>
      <c r="FG295" s="0" t="n">
        <v>2</v>
      </c>
      <c r="FH295" s="0" t="n">
        <v>0</v>
      </c>
      <c r="FI295" s="0" t="n">
        <v>0</v>
      </c>
      <c r="FJ295" s="0" t="n">
        <v>0</v>
      </c>
      <c r="FK295" s="0" t="n">
        <v>0</v>
      </c>
      <c r="FL295" s="0" t="n">
        <v>0</v>
      </c>
      <c r="FM295" s="0" t="n">
        <v>5</v>
      </c>
      <c r="FN295" s="0" t="n">
        <v>0</v>
      </c>
      <c r="FO295" s="0" t="n">
        <v>0</v>
      </c>
      <c r="FP295" s="0" t="n">
        <v>0</v>
      </c>
      <c r="FQ295" s="0" t="n">
        <v>0</v>
      </c>
      <c r="FR295" s="0" t="n">
        <v>0</v>
      </c>
      <c r="FS295" s="0" t="n">
        <v>0</v>
      </c>
      <c r="FT295" s="0" t="n">
        <v>0</v>
      </c>
      <c r="FU295" s="0" t="n">
        <v>1</v>
      </c>
      <c r="FV295" s="0" t="n">
        <v>0</v>
      </c>
      <c r="FW295" s="0" t="n">
        <v>0</v>
      </c>
      <c r="FX295" s="0" t="n">
        <v>0</v>
      </c>
      <c r="FY295" s="0" t="n">
        <v>0</v>
      </c>
      <c r="FZ295" s="0" t="n">
        <v>0</v>
      </c>
      <c r="GA295" s="0" t="n">
        <v>0</v>
      </c>
      <c r="GB295" s="0" t="n">
        <v>0</v>
      </c>
      <c r="GC295" s="0" t="n">
        <v>0</v>
      </c>
      <c r="GD295" s="0" t="n">
        <v>4</v>
      </c>
      <c r="GE295" s="0" t="n">
        <v>3</v>
      </c>
      <c r="GF295" s="0" t="n">
        <v>0</v>
      </c>
      <c r="GG295" s="0" t="n">
        <v>0</v>
      </c>
      <c r="GH295" s="0" t="n">
        <v>0</v>
      </c>
      <c r="GI295" s="0" t="n">
        <v>0</v>
      </c>
      <c r="GJ295" s="0" t="n">
        <v>0</v>
      </c>
      <c r="GK295" s="0" t="n">
        <v>0</v>
      </c>
      <c r="GL295" s="0" t="n">
        <v>0</v>
      </c>
      <c r="GM295" s="0" t="n">
        <v>0</v>
      </c>
      <c r="GN295" s="0" t="n">
        <v>0</v>
      </c>
      <c r="GO295" s="0" t="n">
        <v>0</v>
      </c>
      <c r="GP295" s="0" t="n">
        <v>0</v>
      </c>
      <c r="GQ295" s="0" t="n">
        <v>0</v>
      </c>
    </row>
    <row r="296" customFormat="false" ht="12" hidden="false" customHeight="false" outlineLevel="0" collapsed="false">
      <c r="A296" s="0" t="n">
        <v>0</v>
      </c>
      <c r="B296" s="0" t="n">
        <v>3</v>
      </c>
      <c r="C296" s="0" t="n">
        <v>2</v>
      </c>
      <c r="D296" s="0" t="n">
        <v>0</v>
      </c>
      <c r="E296" s="0" t="n">
        <v>0</v>
      </c>
      <c r="F296" s="0" t="n">
        <v>3</v>
      </c>
      <c r="G296" s="0" t="n">
        <v>3</v>
      </c>
      <c r="H296" s="0" t="n">
        <v>0</v>
      </c>
      <c r="I296" s="0" t="n">
        <v>1</v>
      </c>
      <c r="J296" s="0" t="n">
        <v>6</v>
      </c>
      <c r="K296" s="0" t="n">
        <v>2</v>
      </c>
      <c r="L296" s="0" t="n">
        <v>1</v>
      </c>
      <c r="M296" s="0" t="n">
        <v>0</v>
      </c>
      <c r="N296" s="0" t="n">
        <v>0</v>
      </c>
      <c r="O296" s="0" t="n">
        <v>0</v>
      </c>
      <c r="P296" s="0" t="n">
        <v>2</v>
      </c>
      <c r="Q296" s="0" t="n">
        <v>2</v>
      </c>
      <c r="R296" s="0" t="n">
        <v>0</v>
      </c>
      <c r="S296" s="0" t="n">
        <v>0</v>
      </c>
      <c r="T296" s="0" t="n">
        <v>0</v>
      </c>
      <c r="U296" s="0" t="n">
        <v>0</v>
      </c>
      <c r="V296" s="0" t="n">
        <v>1</v>
      </c>
      <c r="W296" s="0" t="n">
        <v>3</v>
      </c>
      <c r="X296" s="0" t="n">
        <v>0</v>
      </c>
      <c r="Y296" s="0" t="n">
        <v>3</v>
      </c>
      <c r="Z296" s="0" t="n">
        <v>6</v>
      </c>
      <c r="AA296" s="0" t="n">
        <v>0</v>
      </c>
      <c r="AB296" s="0" t="n">
        <v>2</v>
      </c>
      <c r="AC296" s="0" t="n">
        <v>1</v>
      </c>
      <c r="AD296" s="0" t="n">
        <v>2</v>
      </c>
      <c r="AE296" s="0" t="n">
        <v>3</v>
      </c>
      <c r="AF296" s="0" t="n">
        <v>4</v>
      </c>
      <c r="AG296" s="0" t="n">
        <v>0</v>
      </c>
      <c r="AH296" s="0" t="n">
        <v>3</v>
      </c>
      <c r="AI296" s="0" t="n">
        <v>0</v>
      </c>
      <c r="AJ296" s="0" t="n">
        <v>0</v>
      </c>
      <c r="AK296" s="0" t="n">
        <v>2</v>
      </c>
      <c r="AL296" s="0" t="n">
        <v>0</v>
      </c>
      <c r="AM296" s="0" t="n">
        <v>0</v>
      </c>
      <c r="AN296" s="0" t="n">
        <v>6</v>
      </c>
      <c r="AO296" s="0" t="n">
        <v>0</v>
      </c>
      <c r="AP296" s="0" t="n">
        <v>0</v>
      </c>
      <c r="AQ296" s="0" t="n">
        <v>0</v>
      </c>
      <c r="AR296" s="0" t="n">
        <v>3</v>
      </c>
      <c r="AS296" s="0" t="n">
        <v>3</v>
      </c>
      <c r="AT296" s="0" t="n">
        <v>0</v>
      </c>
      <c r="AU296" s="0" t="n">
        <v>0</v>
      </c>
      <c r="AV296" s="0" t="n">
        <v>3</v>
      </c>
      <c r="AW296" s="0" t="n">
        <v>6</v>
      </c>
      <c r="AX296" s="0" t="n">
        <v>0</v>
      </c>
      <c r="AY296" s="0" t="n">
        <v>2</v>
      </c>
      <c r="AZ296" s="0" t="n">
        <v>1</v>
      </c>
      <c r="BA296" s="0" t="n">
        <v>0</v>
      </c>
      <c r="BB296" s="0" t="n">
        <v>7</v>
      </c>
      <c r="BC296" s="0" t="n">
        <v>0</v>
      </c>
      <c r="BD296" s="0" t="n">
        <v>1</v>
      </c>
      <c r="BE296" s="0" t="n">
        <v>1</v>
      </c>
      <c r="BF296" s="0" t="n">
        <v>2</v>
      </c>
      <c r="BG296" s="0" t="n">
        <v>4</v>
      </c>
      <c r="BH296" s="0" t="n">
        <v>0</v>
      </c>
      <c r="BI296" s="0" t="n">
        <v>0</v>
      </c>
      <c r="BJ296" s="0" t="n">
        <v>1</v>
      </c>
      <c r="BK296" s="0" t="n">
        <v>0</v>
      </c>
      <c r="BL296" s="0" t="n">
        <v>0</v>
      </c>
      <c r="BM296" s="0" t="n">
        <v>0</v>
      </c>
      <c r="BN296" s="0" t="n">
        <v>0</v>
      </c>
      <c r="BO296" s="0" t="n">
        <v>0</v>
      </c>
      <c r="BP296" s="0" t="n">
        <v>0</v>
      </c>
      <c r="BQ296" s="0" t="n">
        <v>3</v>
      </c>
      <c r="BR296" s="0" t="n">
        <v>2</v>
      </c>
      <c r="BS296" s="0" t="n">
        <v>3</v>
      </c>
      <c r="BT296" s="0" t="n">
        <v>2</v>
      </c>
      <c r="BU296" s="0" t="n">
        <v>0</v>
      </c>
      <c r="BV296" s="0" t="n">
        <v>2</v>
      </c>
      <c r="BW296" s="0" t="n">
        <v>0</v>
      </c>
      <c r="BX296" s="0" t="n">
        <v>0</v>
      </c>
      <c r="BY296" s="0" t="n">
        <v>2</v>
      </c>
      <c r="BZ296" s="0" t="n">
        <v>1</v>
      </c>
      <c r="CA296" s="0" t="n">
        <v>3</v>
      </c>
      <c r="CB296" s="0" t="n">
        <v>4</v>
      </c>
      <c r="CC296" s="0" t="n">
        <v>1</v>
      </c>
      <c r="CD296" s="0" t="n">
        <v>5</v>
      </c>
      <c r="CE296" s="0" t="n">
        <v>1</v>
      </c>
      <c r="CF296" s="0" t="n">
        <v>2</v>
      </c>
      <c r="CG296" s="0" t="n">
        <v>3</v>
      </c>
      <c r="CH296" s="0" t="n">
        <v>0</v>
      </c>
      <c r="CI296" s="0" t="n">
        <v>6</v>
      </c>
      <c r="CJ296" s="0" t="n">
        <v>1</v>
      </c>
      <c r="CK296" s="0" t="n">
        <v>8</v>
      </c>
      <c r="CL296" s="0" t="n">
        <v>0</v>
      </c>
      <c r="CM296" s="0" t="n">
        <v>0</v>
      </c>
      <c r="CN296" s="0" t="n">
        <v>0</v>
      </c>
      <c r="CO296" s="0" t="n">
        <v>0</v>
      </c>
      <c r="CP296" s="0" t="n">
        <v>1</v>
      </c>
      <c r="CQ296" s="0" t="n">
        <v>2</v>
      </c>
      <c r="CR296" s="0" t="n">
        <v>0</v>
      </c>
      <c r="CS296" s="0" t="n">
        <v>0</v>
      </c>
      <c r="CT296" s="0" t="n">
        <v>0</v>
      </c>
      <c r="CU296" s="0" t="n">
        <v>5</v>
      </c>
      <c r="CV296" s="0" t="n">
        <v>0</v>
      </c>
      <c r="CW296" s="0" t="n">
        <v>0</v>
      </c>
      <c r="CX296" s="0" t="n">
        <v>0</v>
      </c>
      <c r="CY296" s="0" t="n">
        <v>0</v>
      </c>
      <c r="CZ296" s="0" t="n">
        <v>3</v>
      </c>
      <c r="DA296" s="0" t="n">
        <v>0</v>
      </c>
      <c r="DB296" s="0" t="n">
        <v>0</v>
      </c>
      <c r="DC296" s="0" t="n">
        <v>1</v>
      </c>
      <c r="DD296" s="0" t="n">
        <v>0</v>
      </c>
      <c r="DE296" s="0" t="n">
        <v>2</v>
      </c>
      <c r="DF296" s="0" t="n">
        <v>0</v>
      </c>
      <c r="DG296" s="0" t="n">
        <v>0</v>
      </c>
      <c r="DH296" s="0" t="n">
        <v>0</v>
      </c>
      <c r="DI296" s="0" t="n">
        <v>0</v>
      </c>
      <c r="DJ296" s="0" t="n">
        <v>1</v>
      </c>
      <c r="DK296" s="0" t="n">
        <v>0</v>
      </c>
      <c r="DL296" s="0" t="n">
        <v>0</v>
      </c>
      <c r="DM296" s="0" t="n">
        <v>0</v>
      </c>
      <c r="DN296" s="0" t="n">
        <v>9</v>
      </c>
      <c r="DO296" s="0" t="n">
        <v>0</v>
      </c>
      <c r="DP296" s="0" t="n">
        <v>2</v>
      </c>
      <c r="DQ296" s="0" t="n">
        <v>0</v>
      </c>
      <c r="DR296" s="0" t="n">
        <v>3</v>
      </c>
      <c r="DS296" s="0" t="n">
        <v>0</v>
      </c>
      <c r="DT296" s="0" t="n">
        <v>3</v>
      </c>
      <c r="DU296" s="0" t="n">
        <v>3</v>
      </c>
      <c r="DV296" s="0" t="n">
        <v>1</v>
      </c>
      <c r="DW296" s="0" t="n">
        <v>0</v>
      </c>
      <c r="DX296" s="0" t="n">
        <v>0</v>
      </c>
      <c r="DY296" s="0" t="n">
        <v>1</v>
      </c>
      <c r="DZ296" s="0" t="n">
        <v>5</v>
      </c>
      <c r="EA296" s="0" t="n">
        <v>2</v>
      </c>
      <c r="EB296" s="0" t="n">
        <v>0</v>
      </c>
      <c r="EC296" s="0" t="n">
        <v>0</v>
      </c>
      <c r="ED296" s="0" t="n">
        <v>0</v>
      </c>
      <c r="EE296" s="0" t="n">
        <v>0</v>
      </c>
      <c r="EF296" s="0" t="n">
        <v>0</v>
      </c>
      <c r="EG296" s="0" t="n">
        <v>1</v>
      </c>
      <c r="EH296" s="0" t="n">
        <v>1</v>
      </c>
      <c r="EI296" s="0" t="n">
        <v>1</v>
      </c>
      <c r="EJ296" s="0" t="n">
        <v>0</v>
      </c>
      <c r="EK296" s="0" t="n">
        <v>0</v>
      </c>
      <c r="EL296" s="0" t="n">
        <v>2</v>
      </c>
      <c r="EM296" s="0" t="n">
        <v>2</v>
      </c>
      <c r="EN296" s="0" t="n">
        <v>0</v>
      </c>
      <c r="EO296" s="0" t="n">
        <v>0</v>
      </c>
      <c r="EP296" s="0" t="n">
        <v>1</v>
      </c>
      <c r="EQ296" s="0" t="n">
        <v>1</v>
      </c>
      <c r="ER296" s="0" t="n">
        <v>0</v>
      </c>
      <c r="ES296" s="0" t="n">
        <v>5</v>
      </c>
      <c r="ET296" s="0" t="n">
        <v>0</v>
      </c>
      <c r="EU296" s="0" t="n">
        <v>5</v>
      </c>
      <c r="EV296" s="0" t="n">
        <v>0</v>
      </c>
      <c r="EW296" s="0" t="n">
        <v>1</v>
      </c>
      <c r="EX296" s="0" t="n">
        <v>0</v>
      </c>
      <c r="EY296" s="0" t="n">
        <v>2</v>
      </c>
      <c r="EZ296" s="0" t="n">
        <v>0</v>
      </c>
      <c r="FA296" s="0" t="n">
        <v>7</v>
      </c>
      <c r="FB296" s="0" t="n">
        <v>0</v>
      </c>
      <c r="FC296" s="0" t="n">
        <v>0</v>
      </c>
      <c r="FD296" s="0" t="n">
        <v>2</v>
      </c>
      <c r="FE296" s="0" t="n">
        <v>0</v>
      </c>
      <c r="FF296" s="0" t="n">
        <v>2</v>
      </c>
      <c r="FG296" s="0" t="n">
        <v>3</v>
      </c>
      <c r="FH296" s="0" t="n">
        <v>0</v>
      </c>
      <c r="FI296" s="0" t="n">
        <v>3</v>
      </c>
      <c r="FJ296" s="0" t="n">
        <v>0</v>
      </c>
      <c r="FK296" s="0" t="n">
        <v>0</v>
      </c>
      <c r="FL296" s="0" t="n">
        <v>0</v>
      </c>
      <c r="FM296" s="0" t="n">
        <v>3</v>
      </c>
      <c r="FN296" s="0" t="n">
        <v>1</v>
      </c>
      <c r="FO296" s="0" t="n">
        <v>1</v>
      </c>
      <c r="FP296" s="0" t="n">
        <v>2</v>
      </c>
      <c r="FQ296" s="0" t="n">
        <v>0</v>
      </c>
      <c r="FR296" s="0" t="n">
        <v>1</v>
      </c>
      <c r="FS296" s="0" t="n">
        <v>3</v>
      </c>
      <c r="FT296" s="0" t="n">
        <v>0</v>
      </c>
      <c r="FU296" s="0" t="n">
        <v>5</v>
      </c>
      <c r="FV296" s="0" t="n">
        <v>0</v>
      </c>
      <c r="FW296" s="0" t="n">
        <v>1</v>
      </c>
      <c r="FX296" s="0" t="n">
        <v>0</v>
      </c>
      <c r="FY296" s="0" t="n">
        <v>2</v>
      </c>
      <c r="FZ296" s="0" t="n">
        <v>2</v>
      </c>
      <c r="GA296" s="0" t="n">
        <v>0</v>
      </c>
      <c r="GB296" s="0" t="n">
        <v>5</v>
      </c>
      <c r="GC296" s="0" t="n">
        <v>0</v>
      </c>
      <c r="GD296" s="0" t="n">
        <v>1</v>
      </c>
      <c r="GE296" s="0" t="n">
        <v>0</v>
      </c>
      <c r="GF296" s="0" t="n">
        <v>0</v>
      </c>
      <c r="GG296" s="0" t="n">
        <v>0</v>
      </c>
      <c r="GH296" s="0" t="n">
        <v>2</v>
      </c>
      <c r="GI296" s="0" t="n">
        <v>2</v>
      </c>
      <c r="GJ296" s="0" t="n">
        <v>0</v>
      </c>
      <c r="GK296" s="0" t="n">
        <v>0</v>
      </c>
      <c r="GL296" s="0" t="n">
        <v>1</v>
      </c>
      <c r="GM296" s="0" t="n">
        <v>2</v>
      </c>
      <c r="GN296" s="0" t="n">
        <v>0</v>
      </c>
      <c r="GO296" s="0" t="n">
        <v>3</v>
      </c>
      <c r="GP296" s="0" t="n">
        <v>0</v>
      </c>
      <c r="GQ296" s="0" t="n">
        <v>0</v>
      </c>
    </row>
    <row r="297" customFormat="false" ht="12" hidden="false" customHeight="false" outlineLevel="0" collapsed="false">
      <c r="A297" s="0" t="n">
        <v>0</v>
      </c>
      <c r="B297" s="0" t="n">
        <v>3</v>
      </c>
      <c r="C297" s="0" t="n">
        <v>2</v>
      </c>
      <c r="D297" s="0" t="n">
        <v>0</v>
      </c>
      <c r="E297" s="0" t="n">
        <v>0</v>
      </c>
      <c r="F297" s="0" t="n">
        <v>3</v>
      </c>
      <c r="G297" s="0" t="n">
        <v>3</v>
      </c>
      <c r="H297" s="0" t="n">
        <v>0</v>
      </c>
      <c r="I297" s="0" t="n">
        <v>1</v>
      </c>
      <c r="J297" s="0" t="n">
        <v>1</v>
      </c>
      <c r="K297" s="0" t="n">
        <v>2</v>
      </c>
      <c r="L297" s="0" t="n">
        <v>1</v>
      </c>
      <c r="M297" s="0" t="n">
        <v>0</v>
      </c>
      <c r="N297" s="0" t="n">
        <v>0</v>
      </c>
      <c r="O297" s="0" t="n">
        <v>0</v>
      </c>
      <c r="P297" s="0" t="n">
        <v>3</v>
      </c>
      <c r="Q297" s="0" t="n">
        <v>2</v>
      </c>
      <c r="R297" s="0" t="n">
        <v>0</v>
      </c>
      <c r="S297" s="0" t="n">
        <v>0</v>
      </c>
      <c r="T297" s="0" t="n">
        <v>0</v>
      </c>
      <c r="U297" s="0" t="n">
        <v>0</v>
      </c>
      <c r="V297" s="0" t="n">
        <v>1</v>
      </c>
      <c r="W297" s="0" t="n">
        <v>2</v>
      </c>
      <c r="X297" s="0" t="n">
        <v>0</v>
      </c>
      <c r="Y297" s="0" t="n">
        <v>2</v>
      </c>
      <c r="Z297" s="0" t="n">
        <v>6</v>
      </c>
      <c r="AA297" s="0" t="n">
        <v>0</v>
      </c>
      <c r="AB297" s="0" t="n">
        <v>3</v>
      </c>
      <c r="AC297" s="0" t="n">
        <v>1</v>
      </c>
      <c r="AD297" s="0" t="n">
        <v>2</v>
      </c>
      <c r="AE297" s="0" t="n">
        <v>4</v>
      </c>
      <c r="AF297" s="0" t="n">
        <v>5</v>
      </c>
      <c r="AG297" s="0" t="n">
        <v>0</v>
      </c>
      <c r="AH297" s="0" t="n">
        <v>3</v>
      </c>
      <c r="AI297" s="0" t="n">
        <v>0</v>
      </c>
      <c r="AJ297" s="0" t="n">
        <v>0</v>
      </c>
      <c r="AK297" s="0" t="n">
        <v>1</v>
      </c>
      <c r="AL297" s="0" t="n">
        <v>0</v>
      </c>
      <c r="AM297" s="0" t="n">
        <v>0</v>
      </c>
      <c r="AN297" s="0" t="n">
        <v>6</v>
      </c>
      <c r="AO297" s="0" t="n">
        <v>0</v>
      </c>
      <c r="AP297" s="0" t="n">
        <v>0</v>
      </c>
      <c r="AQ297" s="0" t="n">
        <v>0</v>
      </c>
      <c r="AR297" s="0" t="n">
        <v>3</v>
      </c>
      <c r="AS297" s="0" t="n">
        <v>3</v>
      </c>
      <c r="AT297" s="0" t="n">
        <v>0</v>
      </c>
      <c r="AU297" s="0" t="n">
        <v>0</v>
      </c>
      <c r="AV297" s="0" t="n">
        <v>3</v>
      </c>
      <c r="AW297" s="0" t="n">
        <v>7</v>
      </c>
      <c r="AX297" s="0" t="n">
        <v>0</v>
      </c>
      <c r="AY297" s="0" t="n">
        <v>3</v>
      </c>
      <c r="AZ297" s="0" t="n">
        <v>2</v>
      </c>
      <c r="BA297" s="0" t="n">
        <v>0</v>
      </c>
      <c r="BB297" s="0" t="n">
        <v>6</v>
      </c>
      <c r="BC297" s="0" t="n">
        <v>1</v>
      </c>
      <c r="BD297" s="0" t="n">
        <v>1</v>
      </c>
      <c r="BE297" s="0" t="n">
        <v>1</v>
      </c>
      <c r="BF297" s="0" t="n">
        <v>2</v>
      </c>
      <c r="BG297" s="0" t="n">
        <v>4</v>
      </c>
      <c r="BH297" s="0" t="n">
        <v>0</v>
      </c>
      <c r="BI297" s="0" t="n">
        <v>0</v>
      </c>
      <c r="BJ297" s="0" t="n">
        <v>1</v>
      </c>
      <c r="BK297" s="0" t="n">
        <v>0</v>
      </c>
      <c r="BL297" s="0" t="n">
        <v>0</v>
      </c>
      <c r="BM297" s="0" t="n">
        <v>0</v>
      </c>
      <c r="BN297" s="0" t="n">
        <v>0</v>
      </c>
      <c r="BO297" s="0" t="n">
        <v>0</v>
      </c>
      <c r="BP297" s="0" t="n">
        <v>0</v>
      </c>
      <c r="BQ297" s="0" t="n">
        <v>3</v>
      </c>
      <c r="BR297" s="0" t="n">
        <v>0</v>
      </c>
      <c r="BS297" s="0" t="n">
        <v>1</v>
      </c>
      <c r="BT297" s="0" t="n">
        <v>3</v>
      </c>
      <c r="BU297" s="0" t="n">
        <v>0</v>
      </c>
      <c r="BV297" s="0" t="n">
        <v>2</v>
      </c>
      <c r="BW297" s="0" t="n">
        <v>0</v>
      </c>
      <c r="BX297" s="0" t="n">
        <v>0</v>
      </c>
      <c r="BY297" s="0" t="n">
        <v>2</v>
      </c>
      <c r="BZ297" s="0" t="n">
        <v>0</v>
      </c>
      <c r="CA297" s="0" t="n">
        <v>3</v>
      </c>
      <c r="CB297" s="0" t="n">
        <v>4</v>
      </c>
      <c r="CC297" s="0" t="n">
        <v>1</v>
      </c>
      <c r="CD297" s="0" t="n">
        <v>5</v>
      </c>
      <c r="CE297" s="0" t="n">
        <v>1</v>
      </c>
      <c r="CF297" s="0" t="n">
        <v>2</v>
      </c>
      <c r="CG297" s="0" t="n">
        <v>3</v>
      </c>
      <c r="CH297" s="0" t="n">
        <v>0</v>
      </c>
      <c r="CI297" s="0" t="n">
        <v>6</v>
      </c>
      <c r="CJ297" s="0" t="n">
        <v>1</v>
      </c>
      <c r="CK297" s="0" t="n">
        <v>6</v>
      </c>
      <c r="CL297" s="0" t="n">
        <v>0</v>
      </c>
      <c r="CM297" s="0" t="n">
        <v>0</v>
      </c>
      <c r="CN297" s="0" t="n">
        <v>0</v>
      </c>
      <c r="CO297" s="0" t="n">
        <v>0</v>
      </c>
      <c r="CP297" s="0" t="n">
        <v>1</v>
      </c>
      <c r="CQ297" s="0" t="n">
        <v>0</v>
      </c>
      <c r="CR297" s="0" t="n">
        <v>0</v>
      </c>
      <c r="CS297" s="0" t="n">
        <v>0</v>
      </c>
      <c r="CT297" s="0" t="n">
        <v>0</v>
      </c>
      <c r="CU297" s="0" t="n">
        <v>1</v>
      </c>
      <c r="CV297" s="0" t="n">
        <v>0</v>
      </c>
      <c r="CW297" s="0" t="n">
        <v>0</v>
      </c>
      <c r="CX297" s="0" t="n">
        <v>0</v>
      </c>
      <c r="CY297" s="0" t="n">
        <v>0</v>
      </c>
      <c r="CZ297" s="0" t="n">
        <v>3</v>
      </c>
      <c r="DA297" s="0" t="n">
        <v>0</v>
      </c>
      <c r="DB297" s="0" t="n">
        <v>0</v>
      </c>
      <c r="DC297" s="0" t="n">
        <v>0</v>
      </c>
      <c r="DD297" s="0" t="n">
        <v>0</v>
      </c>
      <c r="DE297" s="0" t="n">
        <v>3</v>
      </c>
      <c r="DF297" s="0" t="n">
        <v>0</v>
      </c>
      <c r="DG297" s="0" t="n">
        <v>0</v>
      </c>
      <c r="DH297" s="0" t="n">
        <v>0</v>
      </c>
      <c r="DI297" s="0" t="n">
        <v>0</v>
      </c>
      <c r="DJ297" s="0" t="n">
        <v>1</v>
      </c>
      <c r="DK297" s="0" t="n">
        <v>1</v>
      </c>
      <c r="DL297" s="0" t="n">
        <v>0</v>
      </c>
      <c r="DM297" s="0" t="n">
        <v>0</v>
      </c>
      <c r="DN297" s="0" t="n">
        <v>9</v>
      </c>
      <c r="DO297" s="0" t="n">
        <v>0</v>
      </c>
      <c r="DP297" s="0" t="n">
        <v>2</v>
      </c>
      <c r="DQ297" s="0" t="n">
        <v>0</v>
      </c>
      <c r="DR297" s="0" t="n">
        <v>0</v>
      </c>
      <c r="DS297" s="0" t="n">
        <v>0</v>
      </c>
      <c r="DT297" s="0" t="n">
        <v>3</v>
      </c>
      <c r="DU297" s="0" t="n">
        <v>3</v>
      </c>
      <c r="DV297" s="0" t="n">
        <v>1</v>
      </c>
      <c r="DW297" s="0" t="n">
        <v>0</v>
      </c>
      <c r="DX297" s="0" t="n">
        <v>0</v>
      </c>
      <c r="DY297" s="0" t="n">
        <v>1</v>
      </c>
      <c r="DZ297" s="0" t="n">
        <v>5</v>
      </c>
      <c r="EA297" s="0" t="n">
        <v>2</v>
      </c>
      <c r="EB297" s="0" t="n">
        <v>0</v>
      </c>
      <c r="EC297" s="0" t="n">
        <v>0</v>
      </c>
      <c r="ED297" s="0" t="n">
        <v>0</v>
      </c>
      <c r="EE297" s="0" t="n">
        <v>1</v>
      </c>
      <c r="EF297" s="0" t="n">
        <v>0</v>
      </c>
      <c r="EG297" s="0" t="n">
        <v>1</v>
      </c>
      <c r="EH297" s="0" t="n">
        <v>2</v>
      </c>
      <c r="EI297" s="0" t="n">
        <v>2</v>
      </c>
      <c r="EJ297" s="0" t="n">
        <v>0</v>
      </c>
      <c r="EK297" s="0" t="n">
        <v>0</v>
      </c>
      <c r="EL297" s="0" t="n">
        <v>2</v>
      </c>
      <c r="EM297" s="0" t="n">
        <v>2</v>
      </c>
      <c r="EN297" s="0" t="n">
        <v>0</v>
      </c>
      <c r="EO297" s="0" t="n">
        <v>0</v>
      </c>
      <c r="EP297" s="0" t="n">
        <v>1</v>
      </c>
      <c r="EQ297" s="0" t="n">
        <v>1</v>
      </c>
      <c r="ER297" s="0" t="n">
        <v>0</v>
      </c>
      <c r="ES297" s="0" t="n">
        <v>5</v>
      </c>
      <c r="ET297" s="0" t="n">
        <v>0</v>
      </c>
      <c r="EU297" s="0" t="n">
        <v>5</v>
      </c>
      <c r="EV297" s="0" t="n">
        <v>0</v>
      </c>
      <c r="EW297" s="0" t="n">
        <v>1</v>
      </c>
      <c r="EX297" s="0" t="n">
        <v>0</v>
      </c>
      <c r="EY297" s="0" t="n">
        <v>3</v>
      </c>
      <c r="EZ297" s="0" t="n">
        <v>0</v>
      </c>
      <c r="FA297" s="0" t="n">
        <v>4</v>
      </c>
      <c r="FB297" s="0" t="n">
        <v>0</v>
      </c>
      <c r="FC297" s="0" t="n">
        <v>0</v>
      </c>
      <c r="FD297" s="0" t="n">
        <v>2</v>
      </c>
      <c r="FE297" s="0" t="n">
        <v>0</v>
      </c>
      <c r="FF297" s="0" t="n">
        <v>3</v>
      </c>
      <c r="FG297" s="0" t="n">
        <v>3</v>
      </c>
      <c r="FH297" s="0" t="n">
        <v>1</v>
      </c>
      <c r="FI297" s="0" t="n">
        <v>3</v>
      </c>
      <c r="FJ297" s="0" t="n">
        <v>1</v>
      </c>
      <c r="FK297" s="0" t="n">
        <v>0</v>
      </c>
      <c r="FL297" s="0" t="n">
        <v>0</v>
      </c>
      <c r="FM297" s="0" t="n">
        <v>2</v>
      </c>
      <c r="FN297" s="0" t="n">
        <v>1</v>
      </c>
      <c r="FO297" s="0" t="n">
        <v>1</v>
      </c>
      <c r="FP297" s="0" t="n">
        <v>2</v>
      </c>
      <c r="FQ297" s="0" t="n">
        <v>0</v>
      </c>
      <c r="FR297" s="0" t="n">
        <v>1</v>
      </c>
      <c r="FS297" s="0" t="n">
        <v>2</v>
      </c>
      <c r="FT297" s="0" t="n">
        <v>0</v>
      </c>
      <c r="FU297" s="0" t="n">
        <v>5</v>
      </c>
      <c r="FV297" s="0" t="n">
        <v>0</v>
      </c>
      <c r="FW297" s="0" t="n">
        <v>1</v>
      </c>
      <c r="FX297" s="0" t="n">
        <v>0</v>
      </c>
      <c r="FY297" s="0" t="n">
        <v>2</v>
      </c>
      <c r="FZ297" s="0" t="n">
        <v>2</v>
      </c>
      <c r="GA297" s="0" t="n">
        <v>0</v>
      </c>
      <c r="GB297" s="0" t="n">
        <v>4</v>
      </c>
      <c r="GC297" s="0" t="n">
        <v>0</v>
      </c>
      <c r="GD297" s="0" t="n">
        <v>1</v>
      </c>
      <c r="GE297" s="0" t="n">
        <v>0</v>
      </c>
      <c r="GF297" s="0" t="n">
        <v>0</v>
      </c>
      <c r="GG297" s="0" t="n">
        <v>0</v>
      </c>
      <c r="GH297" s="0" t="n">
        <v>3</v>
      </c>
      <c r="GI297" s="0" t="n">
        <v>3</v>
      </c>
      <c r="GJ297" s="0" t="n">
        <v>0</v>
      </c>
      <c r="GK297" s="0" t="n">
        <v>0</v>
      </c>
      <c r="GL297" s="0" t="n">
        <v>1</v>
      </c>
      <c r="GM297" s="0" t="n">
        <v>2</v>
      </c>
      <c r="GN297" s="0" t="n">
        <v>0</v>
      </c>
      <c r="GO297" s="0" t="n">
        <v>3</v>
      </c>
      <c r="GP297" s="0" t="n">
        <v>0</v>
      </c>
      <c r="GQ297" s="0" t="n">
        <v>0</v>
      </c>
    </row>
    <row r="298" customFormat="false" ht="12" hidden="false" customHeight="false" outlineLevel="0" collapsed="false">
      <c r="A298" s="0" t="n">
        <v>0</v>
      </c>
      <c r="B298" s="0" t="n">
        <v>0</v>
      </c>
      <c r="C298" s="0" t="n">
        <v>0</v>
      </c>
      <c r="D298" s="0" t="n">
        <v>0</v>
      </c>
      <c r="E298" s="0" t="n">
        <v>0</v>
      </c>
      <c r="F298" s="0" t="n">
        <v>0</v>
      </c>
      <c r="G298" s="0" t="n">
        <v>0</v>
      </c>
      <c r="H298" s="0" t="n">
        <v>0</v>
      </c>
      <c r="I298" s="0" t="n">
        <v>0</v>
      </c>
      <c r="J298" s="0" t="n">
        <v>1</v>
      </c>
      <c r="K298" s="0" t="n">
        <v>0</v>
      </c>
      <c r="L298" s="0" t="n">
        <v>0</v>
      </c>
      <c r="M298" s="0" t="n">
        <v>0</v>
      </c>
      <c r="N298" s="0" t="n">
        <v>0</v>
      </c>
      <c r="O298" s="0" t="n">
        <v>0</v>
      </c>
      <c r="P298" s="0" t="n">
        <v>0</v>
      </c>
      <c r="Q298" s="0" t="n">
        <v>0</v>
      </c>
      <c r="R298" s="0" t="n">
        <v>0</v>
      </c>
      <c r="S298" s="0" t="n">
        <v>0</v>
      </c>
      <c r="T298" s="0" t="n">
        <v>0</v>
      </c>
      <c r="U298" s="0" t="n">
        <v>0</v>
      </c>
      <c r="V298" s="0" t="n">
        <v>0</v>
      </c>
      <c r="W298" s="0" t="n">
        <v>0</v>
      </c>
      <c r="X298" s="0" t="n">
        <v>0</v>
      </c>
      <c r="Y298" s="0" t="n">
        <v>0</v>
      </c>
      <c r="Z298" s="0" t="n">
        <v>0</v>
      </c>
      <c r="AA298" s="0" t="n">
        <v>0</v>
      </c>
      <c r="AB298" s="0" t="n">
        <v>0</v>
      </c>
      <c r="AC298" s="0" t="n">
        <v>0</v>
      </c>
      <c r="AD298" s="0" t="n">
        <v>0</v>
      </c>
      <c r="AE298" s="0" t="n">
        <v>0</v>
      </c>
      <c r="AF298" s="0" t="n">
        <v>0</v>
      </c>
      <c r="AG298" s="0" t="n">
        <v>0</v>
      </c>
      <c r="AH298" s="0" t="n">
        <v>0</v>
      </c>
      <c r="AI298" s="0" t="n">
        <v>0</v>
      </c>
      <c r="AJ298" s="0" t="n">
        <v>0</v>
      </c>
      <c r="AK298" s="0" t="n">
        <v>0</v>
      </c>
      <c r="AL298" s="0" t="n">
        <v>0</v>
      </c>
      <c r="AM298" s="0" t="n">
        <v>0</v>
      </c>
      <c r="AN298" s="0" t="n">
        <v>0</v>
      </c>
      <c r="AO298" s="0" t="n">
        <v>0</v>
      </c>
      <c r="AP298" s="0" t="n">
        <v>0</v>
      </c>
      <c r="AQ298" s="0" t="n">
        <v>0</v>
      </c>
      <c r="AR298" s="0" t="n">
        <v>0</v>
      </c>
      <c r="AS298" s="0" t="n">
        <v>0</v>
      </c>
      <c r="AT298" s="0" t="n">
        <v>0</v>
      </c>
      <c r="AU298" s="0" t="n">
        <v>0</v>
      </c>
      <c r="AV298" s="0" t="n">
        <v>0</v>
      </c>
      <c r="AW298" s="0" t="n">
        <v>0</v>
      </c>
      <c r="AX298" s="0" t="n">
        <v>0</v>
      </c>
      <c r="AY298" s="0" t="n">
        <v>0</v>
      </c>
      <c r="AZ298" s="0" t="n">
        <v>0</v>
      </c>
      <c r="BA298" s="0" t="n">
        <v>0</v>
      </c>
      <c r="BB298" s="0" t="n">
        <v>0</v>
      </c>
      <c r="BC298" s="0" t="n">
        <v>0</v>
      </c>
      <c r="BD298" s="0" t="n">
        <v>0</v>
      </c>
      <c r="BE298" s="0" t="n">
        <v>0</v>
      </c>
      <c r="BF298" s="0" t="n">
        <v>0</v>
      </c>
      <c r="BG298" s="0" t="n">
        <v>0</v>
      </c>
      <c r="BH298" s="0" t="n">
        <v>0</v>
      </c>
      <c r="BI298" s="0" t="n">
        <v>0</v>
      </c>
      <c r="BJ298" s="0" t="n">
        <v>0</v>
      </c>
      <c r="BK298" s="0" t="n">
        <v>0</v>
      </c>
      <c r="BL298" s="0" t="n">
        <v>0</v>
      </c>
      <c r="BM298" s="0" t="n">
        <v>0</v>
      </c>
      <c r="BN298" s="0" t="n">
        <v>0</v>
      </c>
      <c r="BO298" s="0" t="n">
        <v>0</v>
      </c>
      <c r="BP298" s="0" t="n">
        <v>0</v>
      </c>
      <c r="BQ298" s="0" t="n">
        <v>0</v>
      </c>
      <c r="BR298" s="0" t="n">
        <v>0</v>
      </c>
      <c r="BS298" s="0" t="n">
        <v>0</v>
      </c>
      <c r="BT298" s="0" t="n">
        <v>0</v>
      </c>
      <c r="BU298" s="0" t="n">
        <v>0</v>
      </c>
      <c r="BV298" s="0" t="n">
        <v>0</v>
      </c>
      <c r="BW298" s="0" t="n">
        <v>0</v>
      </c>
      <c r="BX298" s="0" t="n">
        <v>0</v>
      </c>
      <c r="BY298" s="0" t="n">
        <v>0</v>
      </c>
      <c r="BZ298" s="0" t="n">
        <v>0</v>
      </c>
      <c r="CA298" s="0" t="n">
        <v>0</v>
      </c>
      <c r="CB298" s="0" t="n">
        <v>0</v>
      </c>
      <c r="CC298" s="0" t="n">
        <v>0</v>
      </c>
      <c r="CD298" s="0" t="n">
        <v>0</v>
      </c>
      <c r="CE298" s="0" t="n">
        <v>0</v>
      </c>
      <c r="CF298" s="0" t="n">
        <v>0</v>
      </c>
      <c r="CG298" s="0" t="n">
        <v>0</v>
      </c>
      <c r="CH298" s="0" t="n">
        <v>0</v>
      </c>
      <c r="CI298" s="0" t="n">
        <v>0</v>
      </c>
      <c r="CJ298" s="0" t="n">
        <v>0</v>
      </c>
      <c r="CK298" s="0" t="n">
        <v>0</v>
      </c>
      <c r="CL298" s="0" t="n">
        <v>0</v>
      </c>
      <c r="CM298" s="0" t="n">
        <v>0</v>
      </c>
      <c r="CN298" s="0" t="n">
        <v>0</v>
      </c>
      <c r="CO298" s="0" t="n">
        <v>0</v>
      </c>
      <c r="CP298" s="0" t="n">
        <v>0</v>
      </c>
      <c r="CQ298" s="0" t="n">
        <v>0</v>
      </c>
      <c r="CR298" s="0" t="n">
        <v>0</v>
      </c>
      <c r="CS298" s="0" t="n">
        <v>0</v>
      </c>
      <c r="CT298" s="0" t="n">
        <v>0</v>
      </c>
      <c r="CU298" s="0" t="n">
        <v>0</v>
      </c>
      <c r="CV298" s="0" t="n">
        <v>0</v>
      </c>
      <c r="CW298" s="0" t="n">
        <v>0</v>
      </c>
      <c r="CX298" s="0" t="n">
        <v>0</v>
      </c>
      <c r="CY298" s="0" t="n">
        <v>0</v>
      </c>
      <c r="CZ298" s="0" t="n">
        <v>0</v>
      </c>
      <c r="DA298" s="0" t="n">
        <v>0</v>
      </c>
      <c r="DB298" s="0" t="n">
        <v>0</v>
      </c>
      <c r="DC298" s="0" t="n">
        <v>0</v>
      </c>
      <c r="DD298" s="0" t="n">
        <v>0</v>
      </c>
      <c r="DE298" s="0" t="n">
        <v>0</v>
      </c>
      <c r="DF298" s="0" t="n">
        <v>0</v>
      </c>
      <c r="DG298" s="0" t="n">
        <v>0</v>
      </c>
      <c r="DH298" s="0" t="n">
        <v>0</v>
      </c>
      <c r="DI298" s="0" t="n">
        <v>0</v>
      </c>
      <c r="DJ298" s="0" t="n">
        <v>0</v>
      </c>
      <c r="DK298" s="0" t="n">
        <v>0</v>
      </c>
      <c r="DL298" s="0" t="n">
        <v>0</v>
      </c>
      <c r="DM298" s="0" t="n">
        <v>0</v>
      </c>
      <c r="DN298" s="0" t="n">
        <v>0</v>
      </c>
      <c r="DO298" s="0" t="n">
        <v>0</v>
      </c>
      <c r="DP298" s="0" t="n">
        <v>0</v>
      </c>
      <c r="DQ298" s="0" t="n">
        <v>0</v>
      </c>
      <c r="DR298" s="0" t="n">
        <v>0</v>
      </c>
      <c r="DS298" s="0" t="n">
        <v>0</v>
      </c>
      <c r="DT298" s="0" t="n">
        <v>0</v>
      </c>
      <c r="DU298" s="0" t="n">
        <v>0</v>
      </c>
      <c r="DV298" s="0" t="n">
        <v>0</v>
      </c>
      <c r="DW298" s="0" t="n">
        <v>0</v>
      </c>
      <c r="DX298" s="0" t="n">
        <v>0</v>
      </c>
      <c r="DY298" s="0" t="n">
        <v>0</v>
      </c>
      <c r="DZ298" s="0" t="n">
        <v>0</v>
      </c>
      <c r="EA298" s="0" t="n">
        <v>0</v>
      </c>
      <c r="EB298" s="0" t="n">
        <v>0</v>
      </c>
      <c r="EC298" s="0" t="n">
        <v>0</v>
      </c>
      <c r="ED298" s="0" t="n">
        <v>0</v>
      </c>
      <c r="EE298" s="0" t="n">
        <v>0</v>
      </c>
      <c r="EF298" s="0" t="n">
        <v>0</v>
      </c>
      <c r="EG298" s="0" t="n">
        <v>0</v>
      </c>
      <c r="EH298" s="0" t="n">
        <v>0</v>
      </c>
      <c r="EI298" s="0" t="n">
        <v>0</v>
      </c>
      <c r="EJ298" s="0" t="n">
        <v>0</v>
      </c>
      <c r="EK298" s="0" t="n">
        <v>0</v>
      </c>
      <c r="EL298" s="0" t="n">
        <v>0</v>
      </c>
      <c r="EM298" s="0" t="n">
        <v>0</v>
      </c>
      <c r="EN298" s="0" t="n">
        <v>0</v>
      </c>
      <c r="EO298" s="0" t="n">
        <v>0</v>
      </c>
      <c r="EP298" s="0" t="n">
        <v>0</v>
      </c>
      <c r="EQ298" s="0" t="n">
        <v>0</v>
      </c>
      <c r="ER298" s="0" t="n">
        <v>0</v>
      </c>
      <c r="ES298" s="0" t="n">
        <v>0</v>
      </c>
      <c r="ET298" s="0" t="n">
        <v>0</v>
      </c>
      <c r="EU298" s="0" t="n">
        <v>0</v>
      </c>
      <c r="EV298" s="0" t="n">
        <v>0</v>
      </c>
      <c r="EW298" s="0" t="n">
        <v>0</v>
      </c>
      <c r="EX298" s="0" t="n">
        <v>0</v>
      </c>
      <c r="EY298" s="0" t="n">
        <v>0</v>
      </c>
      <c r="EZ298" s="0" t="n">
        <v>0</v>
      </c>
      <c r="FA298" s="0" t="n">
        <v>6</v>
      </c>
      <c r="FB298" s="0" t="n">
        <v>0</v>
      </c>
      <c r="FC298" s="0" t="n">
        <v>0</v>
      </c>
      <c r="FD298" s="0" t="n">
        <v>0</v>
      </c>
      <c r="FE298" s="0" t="n">
        <v>0</v>
      </c>
      <c r="FF298" s="0" t="n">
        <v>0</v>
      </c>
      <c r="FG298" s="0" t="n">
        <v>0</v>
      </c>
      <c r="FH298" s="0" t="n">
        <v>0</v>
      </c>
      <c r="FI298" s="0" t="n">
        <v>0</v>
      </c>
      <c r="FJ298" s="0" t="n">
        <v>0</v>
      </c>
      <c r="FK298" s="0" t="n">
        <v>0</v>
      </c>
      <c r="FL298" s="0" t="n">
        <v>0</v>
      </c>
      <c r="FM298" s="0" t="n">
        <v>0</v>
      </c>
      <c r="FN298" s="0" t="n">
        <v>0</v>
      </c>
      <c r="FO298" s="0" t="n">
        <v>0</v>
      </c>
      <c r="FP298" s="0" t="n">
        <v>0</v>
      </c>
      <c r="FQ298" s="0" t="n">
        <v>0</v>
      </c>
      <c r="FR298" s="0" t="n">
        <v>0</v>
      </c>
      <c r="FS298" s="0" t="n">
        <v>0</v>
      </c>
      <c r="FT298" s="0" t="n">
        <v>0</v>
      </c>
      <c r="FU298" s="0" t="n">
        <v>0</v>
      </c>
      <c r="FV298" s="0" t="n">
        <v>0</v>
      </c>
      <c r="FW298" s="0" t="n">
        <v>0</v>
      </c>
      <c r="FX298" s="0" t="n">
        <v>0</v>
      </c>
      <c r="FY298" s="0" t="n">
        <v>0</v>
      </c>
      <c r="FZ298" s="0" t="n">
        <v>0</v>
      </c>
      <c r="GA298" s="0" t="n">
        <v>0</v>
      </c>
      <c r="GB298" s="0" t="n">
        <v>0</v>
      </c>
      <c r="GC298" s="0" t="n">
        <v>0</v>
      </c>
      <c r="GD298" s="0" t="n">
        <v>0</v>
      </c>
      <c r="GE298" s="0" t="n">
        <v>0</v>
      </c>
      <c r="GF298" s="0" t="n">
        <v>0</v>
      </c>
      <c r="GG298" s="0" t="n">
        <v>0</v>
      </c>
      <c r="GH298" s="0" t="n">
        <v>0</v>
      </c>
      <c r="GI298" s="0" t="n">
        <v>0</v>
      </c>
      <c r="GJ298" s="0" t="n">
        <v>0</v>
      </c>
      <c r="GK298" s="0" t="n">
        <v>0</v>
      </c>
      <c r="GL298" s="0" t="n">
        <v>0</v>
      </c>
      <c r="GM298" s="0" t="n">
        <v>0</v>
      </c>
      <c r="GN298" s="0" t="n">
        <v>0</v>
      </c>
      <c r="GO298" s="0" t="n">
        <v>0</v>
      </c>
      <c r="GP298" s="0" t="n">
        <v>0</v>
      </c>
      <c r="GQ298" s="0" t="n">
        <v>0</v>
      </c>
    </row>
    <row r="299" customFormat="false" ht="12" hidden="false" customHeight="false" outlineLevel="0" collapsed="false">
      <c r="A299" s="0" t="n">
        <v>9</v>
      </c>
      <c r="B299" s="0" t="n">
        <v>2</v>
      </c>
      <c r="C299" s="0" t="n">
        <v>4</v>
      </c>
      <c r="D299" s="0" t="n">
        <v>0</v>
      </c>
      <c r="E299" s="0" t="n">
        <v>0</v>
      </c>
      <c r="F299" s="0" t="n">
        <v>4</v>
      </c>
      <c r="G299" s="0" t="n">
        <v>2</v>
      </c>
      <c r="H299" s="0" t="n">
        <v>2</v>
      </c>
      <c r="I299" s="0" t="n">
        <v>2</v>
      </c>
      <c r="J299" s="0" t="n">
        <v>8</v>
      </c>
      <c r="K299" s="0" t="n">
        <v>7</v>
      </c>
      <c r="L299" s="0" t="n">
        <v>3</v>
      </c>
      <c r="M299" s="0" t="n">
        <v>3</v>
      </c>
      <c r="N299" s="0" t="n">
        <v>0</v>
      </c>
      <c r="O299" s="0" t="n">
        <v>0</v>
      </c>
      <c r="P299" s="0" t="n">
        <v>2</v>
      </c>
      <c r="Q299" s="0" t="n">
        <v>0</v>
      </c>
      <c r="R299" s="0" t="n">
        <v>0</v>
      </c>
      <c r="S299" s="0" t="n">
        <v>0</v>
      </c>
      <c r="T299" s="0" t="n">
        <v>0</v>
      </c>
      <c r="U299" s="0" t="n">
        <v>0</v>
      </c>
      <c r="V299" s="0" t="n">
        <v>1</v>
      </c>
      <c r="W299" s="0" t="n">
        <v>3</v>
      </c>
      <c r="X299" s="0" t="n">
        <v>0</v>
      </c>
      <c r="Y299" s="0" t="n">
        <v>6</v>
      </c>
      <c r="Z299" s="0" t="n">
        <v>4</v>
      </c>
      <c r="AA299" s="0" t="n">
        <v>0</v>
      </c>
      <c r="AB299" s="0" t="n">
        <v>2</v>
      </c>
      <c r="AC299" s="0" t="n">
        <v>1</v>
      </c>
      <c r="AD299" s="0" t="n">
        <v>1</v>
      </c>
      <c r="AE299" s="0" t="n">
        <v>4</v>
      </c>
      <c r="AF299" s="0" t="n">
        <v>1</v>
      </c>
      <c r="AG299" s="0" t="n">
        <v>0</v>
      </c>
      <c r="AH299" s="0" t="n">
        <v>3</v>
      </c>
      <c r="AI299" s="0" t="n">
        <v>1</v>
      </c>
      <c r="AJ299" s="0" t="n">
        <v>0</v>
      </c>
      <c r="AK299" s="0" t="n">
        <v>4</v>
      </c>
      <c r="AL299" s="0" t="n">
        <v>0</v>
      </c>
      <c r="AM299" s="0" t="n">
        <v>1</v>
      </c>
      <c r="AN299" s="0" t="n">
        <v>6</v>
      </c>
      <c r="AO299" s="0" t="n">
        <v>0</v>
      </c>
      <c r="AP299" s="0" t="n">
        <v>0</v>
      </c>
      <c r="AQ299" s="0" t="n">
        <v>2</v>
      </c>
      <c r="AR299" s="0" t="n">
        <v>7</v>
      </c>
      <c r="AS299" s="0" t="n">
        <v>6</v>
      </c>
      <c r="AT299" s="0" t="n">
        <v>1</v>
      </c>
      <c r="AU299" s="0" t="n">
        <v>1</v>
      </c>
      <c r="AV299" s="0" t="n">
        <v>3</v>
      </c>
      <c r="AW299" s="0" t="n">
        <v>5</v>
      </c>
      <c r="AX299" s="0" t="n">
        <v>0</v>
      </c>
      <c r="AY299" s="0" t="n">
        <v>1</v>
      </c>
      <c r="AZ299" s="0" t="n">
        <v>1</v>
      </c>
      <c r="BA299" s="0" t="n">
        <v>0</v>
      </c>
      <c r="BB299" s="0" t="n">
        <v>7</v>
      </c>
      <c r="BC299" s="0" t="n">
        <v>6</v>
      </c>
      <c r="BD299" s="0" t="n">
        <v>3</v>
      </c>
      <c r="BE299" s="0" t="n">
        <v>3</v>
      </c>
      <c r="BF299" s="0" t="n">
        <v>3</v>
      </c>
      <c r="BG299" s="0" t="n">
        <v>5</v>
      </c>
      <c r="BH299" s="0" t="n">
        <v>2</v>
      </c>
      <c r="BI299" s="0" t="n">
        <v>0</v>
      </c>
      <c r="BJ299" s="0" t="n">
        <v>1</v>
      </c>
      <c r="BK299" s="0" t="n">
        <v>0</v>
      </c>
      <c r="BL299" s="0" t="n">
        <v>0</v>
      </c>
      <c r="BM299" s="0" t="n">
        <v>1</v>
      </c>
      <c r="BN299" s="0" t="n">
        <v>0</v>
      </c>
      <c r="BO299" s="0" t="n">
        <v>0</v>
      </c>
      <c r="BP299" s="0" t="n">
        <v>0</v>
      </c>
      <c r="BQ299" s="0" t="n">
        <v>2</v>
      </c>
      <c r="BR299" s="0" t="n">
        <v>3</v>
      </c>
      <c r="BS299" s="0" t="n">
        <v>3</v>
      </c>
      <c r="BT299" s="0" t="n">
        <v>3</v>
      </c>
      <c r="BU299" s="0" t="n">
        <v>5</v>
      </c>
      <c r="BV299" s="0" t="n">
        <v>3</v>
      </c>
      <c r="BW299" s="0" t="n">
        <v>0</v>
      </c>
      <c r="BX299" s="0" t="n">
        <v>5</v>
      </c>
      <c r="BY299" s="0" t="n">
        <v>0</v>
      </c>
      <c r="BZ299" s="0" t="n">
        <v>1</v>
      </c>
      <c r="CA299" s="0" t="n">
        <v>7</v>
      </c>
      <c r="CB299" s="0" t="n">
        <v>6</v>
      </c>
      <c r="CC299" s="0" t="n">
        <v>2</v>
      </c>
      <c r="CD299" s="0" t="n">
        <v>7</v>
      </c>
      <c r="CE299" s="0" t="n">
        <v>6</v>
      </c>
      <c r="CF299" s="0" t="n">
        <v>5</v>
      </c>
      <c r="CG299" s="0" t="n">
        <v>4</v>
      </c>
      <c r="CH299" s="0" t="n">
        <v>0</v>
      </c>
      <c r="CI299" s="0" t="n">
        <v>6</v>
      </c>
      <c r="CJ299" s="0" t="n">
        <v>4</v>
      </c>
      <c r="CK299" s="0" t="n">
        <v>4</v>
      </c>
      <c r="CL299" s="0" t="n">
        <v>0</v>
      </c>
      <c r="CM299" s="0" t="n">
        <v>0</v>
      </c>
      <c r="CN299" s="0" t="n">
        <v>0</v>
      </c>
      <c r="CO299" s="0" t="n">
        <v>1</v>
      </c>
      <c r="CP299" s="0" t="n">
        <v>1</v>
      </c>
      <c r="CQ299" s="0" t="n">
        <v>0</v>
      </c>
      <c r="CR299" s="0" t="n">
        <v>0</v>
      </c>
      <c r="CS299" s="0" t="n">
        <v>3</v>
      </c>
      <c r="CT299" s="0" t="n">
        <v>0</v>
      </c>
      <c r="CU299" s="0" t="n">
        <v>2</v>
      </c>
      <c r="CV299" s="0" t="n">
        <v>4</v>
      </c>
      <c r="CW299" s="0" t="n">
        <v>0</v>
      </c>
      <c r="CX299" s="0" t="n">
        <v>0</v>
      </c>
      <c r="CY299" s="0" t="n">
        <v>2</v>
      </c>
      <c r="CZ299" s="0" t="n">
        <v>1</v>
      </c>
      <c r="DA299" s="0" t="n">
        <v>0</v>
      </c>
      <c r="DB299" s="0" t="n">
        <v>0</v>
      </c>
      <c r="DC299" s="0" t="n">
        <v>8</v>
      </c>
      <c r="DD299" s="0" t="n">
        <v>4</v>
      </c>
      <c r="DE299" s="0" t="n">
        <v>3</v>
      </c>
      <c r="DF299" s="0" t="n">
        <v>0</v>
      </c>
      <c r="DG299" s="0" t="n">
        <v>1</v>
      </c>
      <c r="DH299" s="0" t="n">
        <v>0</v>
      </c>
      <c r="DI299" s="0" t="n">
        <v>0</v>
      </c>
      <c r="DJ299" s="0" t="n">
        <v>5</v>
      </c>
      <c r="DK299" s="0" t="n">
        <v>4</v>
      </c>
      <c r="DL299" s="0" t="n">
        <v>1</v>
      </c>
      <c r="DM299" s="0" t="n">
        <v>0</v>
      </c>
      <c r="DN299" s="0" t="n">
        <v>4</v>
      </c>
      <c r="DO299" s="0" t="n">
        <v>0</v>
      </c>
      <c r="DP299" s="0" t="n">
        <v>7</v>
      </c>
      <c r="DQ299" s="0" t="n">
        <v>1</v>
      </c>
      <c r="DR299" s="0" t="n">
        <v>5</v>
      </c>
      <c r="DS299" s="0" t="n">
        <v>0</v>
      </c>
      <c r="DT299" s="0" t="n">
        <v>3</v>
      </c>
      <c r="DU299" s="0" t="n">
        <v>0</v>
      </c>
      <c r="DV299" s="0" t="n">
        <v>0</v>
      </c>
      <c r="DW299" s="0" t="n">
        <v>0</v>
      </c>
      <c r="DX299" s="0" t="n">
        <v>0</v>
      </c>
      <c r="DY299" s="0" t="n">
        <v>0</v>
      </c>
      <c r="DZ299" s="0" t="n">
        <v>5</v>
      </c>
      <c r="EA299" s="0" t="n">
        <v>2</v>
      </c>
      <c r="EB299" s="0" t="n">
        <v>0</v>
      </c>
      <c r="EC299" s="0" t="n">
        <v>1</v>
      </c>
      <c r="ED299" s="0" t="n">
        <v>0</v>
      </c>
      <c r="EE299" s="0" t="n">
        <v>0</v>
      </c>
      <c r="EF299" s="0" t="n">
        <v>0</v>
      </c>
      <c r="EG299" s="0" t="n">
        <v>1</v>
      </c>
      <c r="EH299" s="0" t="n">
        <v>0</v>
      </c>
      <c r="EI299" s="0" t="n">
        <v>0</v>
      </c>
      <c r="EJ299" s="0" t="n">
        <v>0</v>
      </c>
      <c r="EK299" s="0" t="n">
        <v>0</v>
      </c>
      <c r="EL299" s="0" t="n">
        <v>0</v>
      </c>
      <c r="EM299" s="0" t="n">
        <v>2</v>
      </c>
      <c r="EN299" s="0" t="n">
        <v>0</v>
      </c>
      <c r="EO299" s="0" t="n">
        <v>2</v>
      </c>
      <c r="EP299" s="0" t="n">
        <v>3</v>
      </c>
      <c r="EQ299" s="0" t="n">
        <v>1</v>
      </c>
      <c r="ER299" s="0" t="n">
        <v>0</v>
      </c>
      <c r="ES299" s="0" t="n">
        <v>7</v>
      </c>
      <c r="ET299" s="0" t="n">
        <v>2</v>
      </c>
      <c r="EU299" s="0" t="n">
        <v>3</v>
      </c>
      <c r="EV299" s="0" t="n">
        <v>0</v>
      </c>
      <c r="EW299" s="0" t="n">
        <v>1</v>
      </c>
      <c r="EX299" s="0" t="n">
        <v>0</v>
      </c>
      <c r="EY299" s="0" t="n">
        <v>4</v>
      </c>
      <c r="EZ299" s="0" t="n">
        <v>0</v>
      </c>
      <c r="FA299" s="0" t="n">
        <v>4</v>
      </c>
      <c r="FB299" s="0" t="n">
        <v>0</v>
      </c>
      <c r="FC299" s="0" t="n">
        <v>0</v>
      </c>
      <c r="FD299" s="0" t="n">
        <v>0</v>
      </c>
      <c r="FE299" s="0" t="n">
        <v>9</v>
      </c>
      <c r="FF299" s="0" t="n">
        <v>0</v>
      </c>
      <c r="FG299" s="0" t="n">
        <v>2</v>
      </c>
      <c r="FH299" s="0" t="n">
        <v>1</v>
      </c>
      <c r="FI299" s="0" t="n">
        <v>4</v>
      </c>
      <c r="FJ299" s="0" t="n">
        <v>1</v>
      </c>
      <c r="FK299" s="0" t="n">
        <v>1</v>
      </c>
      <c r="FL299" s="0" t="n">
        <v>1</v>
      </c>
      <c r="FM299" s="0" t="n">
        <v>2</v>
      </c>
      <c r="FN299" s="0" t="n">
        <v>0</v>
      </c>
      <c r="FO299" s="0" t="n">
        <v>1</v>
      </c>
      <c r="FP299" s="0" t="n">
        <v>0</v>
      </c>
      <c r="FQ299" s="0" t="n">
        <v>0</v>
      </c>
      <c r="FR299" s="0" t="n">
        <v>5</v>
      </c>
      <c r="FS299" s="0" t="n">
        <v>4</v>
      </c>
      <c r="FT299" s="0" t="n">
        <v>0</v>
      </c>
      <c r="FU299" s="0" t="n">
        <v>2</v>
      </c>
      <c r="FV299" s="0" t="n">
        <v>1</v>
      </c>
      <c r="FW299" s="0" t="n">
        <v>2</v>
      </c>
      <c r="FX299" s="0" t="n">
        <v>0</v>
      </c>
      <c r="FY299" s="0" t="n">
        <v>3</v>
      </c>
      <c r="FZ299" s="0" t="n">
        <v>2</v>
      </c>
      <c r="GA299" s="0" t="n">
        <v>3</v>
      </c>
      <c r="GB299" s="0" t="n">
        <v>1</v>
      </c>
      <c r="GC299" s="0" t="n">
        <v>0</v>
      </c>
      <c r="GD299" s="0" t="n">
        <v>2</v>
      </c>
      <c r="GE299" s="0" t="n">
        <v>0</v>
      </c>
      <c r="GF299" s="0" t="n">
        <v>0</v>
      </c>
      <c r="GG299" s="0" t="n">
        <v>0</v>
      </c>
      <c r="GH299" s="0" t="n">
        <v>0</v>
      </c>
      <c r="GI299" s="0" t="n">
        <v>3</v>
      </c>
      <c r="GJ299" s="0" t="n">
        <v>4</v>
      </c>
      <c r="GK299" s="0" t="n">
        <v>2</v>
      </c>
      <c r="GL299" s="0" t="n">
        <v>2</v>
      </c>
      <c r="GM299" s="0" t="n">
        <v>4</v>
      </c>
      <c r="GN299" s="0" t="n">
        <v>1</v>
      </c>
      <c r="GO299" s="0" t="n">
        <v>3</v>
      </c>
      <c r="GP299" s="0" t="n">
        <v>0</v>
      </c>
      <c r="GQ299" s="0" t="n">
        <v>5</v>
      </c>
    </row>
    <row r="300" customFormat="false" ht="12" hidden="false" customHeight="false" outlineLevel="0" collapsed="false">
      <c r="A300" s="0" t="n">
        <v>0</v>
      </c>
      <c r="B300" s="0" t="n">
        <v>0</v>
      </c>
      <c r="C300" s="0" t="n">
        <v>0</v>
      </c>
      <c r="D300" s="0" t="n">
        <v>0</v>
      </c>
      <c r="E300" s="0" t="n">
        <v>0</v>
      </c>
      <c r="F300" s="0" t="n">
        <v>1</v>
      </c>
      <c r="G300" s="0" t="n">
        <v>4</v>
      </c>
      <c r="H300" s="0" t="n">
        <v>0</v>
      </c>
      <c r="I300" s="0" t="n">
        <v>0</v>
      </c>
      <c r="J300" s="0" t="n">
        <v>2</v>
      </c>
      <c r="K300" s="0" t="n">
        <v>0</v>
      </c>
      <c r="L300" s="0" t="n">
        <v>0</v>
      </c>
      <c r="M300" s="0" t="n">
        <v>0</v>
      </c>
      <c r="N300" s="0" t="n">
        <v>0</v>
      </c>
      <c r="O300" s="0" t="n">
        <v>1</v>
      </c>
      <c r="P300" s="0" t="n">
        <v>0</v>
      </c>
      <c r="Q300" s="0" t="n">
        <v>1</v>
      </c>
      <c r="R300" s="0" t="n">
        <v>0</v>
      </c>
      <c r="S300" s="0" t="n">
        <v>0</v>
      </c>
      <c r="T300" s="0" t="n">
        <v>0</v>
      </c>
      <c r="U300" s="0" t="n">
        <v>0</v>
      </c>
      <c r="V300" s="0" t="n">
        <v>0</v>
      </c>
      <c r="W300" s="0" t="n">
        <v>0</v>
      </c>
      <c r="X300" s="0" t="n">
        <v>0</v>
      </c>
      <c r="Y300" s="0" t="n">
        <v>0</v>
      </c>
      <c r="Z300" s="0" t="n">
        <v>1</v>
      </c>
      <c r="AA300" s="0" t="n">
        <v>0</v>
      </c>
      <c r="AB300" s="0" t="n">
        <v>0</v>
      </c>
      <c r="AC300" s="0" t="n">
        <v>0</v>
      </c>
      <c r="AD300" s="0" t="n">
        <v>0</v>
      </c>
      <c r="AE300" s="0" t="n">
        <v>0</v>
      </c>
      <c r="AF300" s="0" t="n">
        <v>0</v>
      </c>
      <c r="AG300" s="0" t="n">
        <v>0</v>
      </c>
      <c r="AH300" s="0" t="n">
        <v>0</v>
      </c>
      <c r="AI300" s="0" t="n">
        <v>0</v>
      </c>
      <c r="AJ300" s="0" t="n">
        <v>0</v>
      </c>
      <c r="AK300" s="0" t="n">
        <v>1</v>
      </c>
      <c r="AL300" s="0" t="n">
        <v>0</v>
      </c>
      <c r="AM300" s="0" t="n">
        <v>0</v>
      </c>
      <c r="AN300" s="0" t="n">
        <v>0</v>
      </c>
      <c r="AO300" s="0" t="n">
        <v>0</v>
      </c>
      <c r="AP300" s="0" t="n">
        <v>0</v>
      </c>
      <c r="AQ300" s="0" t="n">
        <v>0</v>
      </c>
      <c r="AR300" s="0" t="n">
        <v>1</v>
      </c>
      <c r="AS300" s="0" t="n">
        <v>1</v>
      </c>
      <c r="AT300" s="0" t="n">
        <v>0</v>
      </c>
      <c r="AU300" s="0" t="n">
        <v>0</v>
      </c>
      <c r="AV300" s="0" t="n">
        <v>0</v>
      </c>
      <c r="AW300" s="0" t="n">
        <v>0</v>
      </c>
      <c r="AX300" s="0" t="n">
        <v>0</v>
      </c>
      <c r="AY300" s="0" t="n">
        <v>0</v>
      </c>
      <c r="AZ300" s="0" t="n">
        <v>0</v>
      </c>
      <c r="BA300" s="0" t="n">
        <v>0</v>
      </c>
      <c r="BB300" s="0" t="n">
        <v>0</v>
      </c>
      <c r="BC300" s="0" t="n">
        <v>0</v>
      </c>
      <c r="BD300" s="0" t="n">
        <v>3</v>
      </c>
      <c r="BE300" s="0" t="n">
        <v>0</v>
      </c>
      <c r="BF300" s="0" t="n">
        <v>0</v>
      </c>
      <c r="BG300" s="0" t="n">
        <v>2</v>
      </c>
      <c r="BH300" s="0" t="n">
        <v>0</v>
      </c>
      <c r="BI300" s="0" t="n">
        <v>0</v>
      </c>
      <c r="BJ300" s="0" t="n">
        <v>1</v>
      </c>
      <c r="BK300" s="0" t="n">
        <v>0</v>
      </c>
      <c r="BL300" s="0" t="n">
        <v>0</v>
      </c>
      <c r="BM300" s="0" t="n">
        <v>0</v>
      </c>
      <c r="BN300" s="0" t="n">
        <v>0</v>
      </c>
      <c r="BO300" s="0" t="n">
        <v>0</v>
      </c>
      <c r="BP300" s="0" t="n">
        <v>0</v>
      </c>
      <c r="BQ300" s="0" t="n">
        <v>0</v>
      </c>
      <c r="BR300" s="0" t="n">
        <v>1</v>
      </c>
      <c r="BS300" s="0" t="n">
        <v>0</v>
      </c>
      <c r="BT300" s="0" t="n">
        <v>4</v>
      </c>
      <c r="BU300" s="0" t="n">
        <v>0</v>
      </c>
      <c r="BV300" s="0" t="n">
        <v>0</v>
      </c>
      <c r="BW300" s="0" t="n">
        <v>0</v>
      </c>
      <c r="BX300" s="0" t="n">
        <v>0</v>
      </c>
      <c r="BY300" s="0" t="n">
        <v>0</v>
      </c>
      <c r="BZ300" s="0" t="n">
        <v>0</v>
      </c>
      <c r="CA300" s="0" t="n">
        <v>0</v>
      </c>
      <c r="CB300" s="0" t="n">
        <v>0</v>
      </c>
      <c r="CC300" s="0" t="n">
        <v>0</v>
      </c>
      <c r="CD300" s="0" t="n">
        <v>0</v>
      </c>
      <c r="CE300" s="0" t="n">
        <v>2</v>
      </c>
      <c r="CF300" s="0" t="n">
        <v>0</v>
      </c>
      <c r="CG300" s="0" t="n">
        <v>0</v>
      </c>
      <c r="CH300" s="0" t="n">
        <v>0</v>
      </c>
      <c r="CI300" s="0" t="n">
        <v>0</v>
      </c>
      <c r="CJ300" s="0" t="n">
        <v>4</v>
      </c>
      <c r="CK300" s="0" t="n">
        <v>1</v>
      </c>
      <c r="CL300" s="0" t="n">
        <v>0</v>
      </c>
      <c r="CM300" s="0" t="n">
        <v>0</v>
      </c>
      <c r="CN300" s="0" t="n">
        <v>0</v>
      </c>
      <c r="CO300" s="0" t="n">
        <v>0</v>
      </c>
      <c r="CP300" s="0" t="n">
        <v>3</v>
      </c>
      <c r="CQ300" s="0" t="n">
        <v>0</v>
      </c>
      <c r="CR300" s="0" t="n">
        <v>0</v>
      </c>
      <c r="CS300" s="0" t="n">
        <v>0</v>
      </c>
      <c r="CT300" s="0" t="n">
        <v>0</v>
      </c>
      <c r="CU300" s="0" t="n">
        <v>0</v>
      </c>
      <c r="CV300" s="0" t="n">
        <v>0</v>
      </c>
      <c r="CW300" s="0" t="n">
        <v>0</v>
      </c>
      <c r="CX300" s="0" t="n">
        <v>1</v>
      </c>
      <c r="CY300" s="0" t="n">
        <v>4</v>
      </c>
      <c r="CZ300" s="0" t="n">
        <v>0</v>
      </c>
      <c r="DA300" s="0" t="n">
        <v>0</v>
      </c>
      <c r="DB300" s="0" t="n">
        <v>0</v>
      </c>
      <c r="DC300" s="0" t="n">
        <v>1</v>
      </c>
      <c r="DD300" s="0" t="n">
        <v>0</v>
      </c>
      <c r="DE300" s="0" t="n">
        <v>1</v>
      </c>
      <c r="DF300" s="0" t="n">
        <v>0</v>
      </c>
      <c r="DG300" s="0" t="n">
        <v>0</v>
      </c>
      <c r="DH300" s="0" t="n">
        <v>0</v>
      </c>
      <c r="DI300" s="0" t="n">
        <v>0</v>
      </c>
      <c r="DJ300" s="0" t="n">
        <v>1</v>
      </c>
      <c r="DK300" s="0" t="n">
        <v>0</v>
      </c>
      <c r="DL300" s="0" t="n">
        <v>0</v>
      </c>
      <c r="DM300" s="0" t="n">
        <v>0</v>
      </c>
      <c r="DN300" s="0" t="n">
        <v>0</v>
      </c>
      <c r="DO300" s="0" t="n">
        <v>0</v>
      </c>
      <c r="DP300" s="0" t="n">
        <v>1</v>
      </c>
      <c r="DQ300" s="0" t="n">
        <v>1</v>
      </c>
      <c r="DR300" s="0" t="n">
        <v>0</v>
      </c>
      <c r="DS300" s="0" t="n">
        <v>0</v>
      </c>
      <c r="DT300" s="0" t="n">
        <v>0</v>
      </c>
      <c r="DU300" s="0" t="n">
        <v>1</v>
      </c>
      <c r="DV300" s="0" t="n">
        <v>0</v>
      </c>
      <c r="DW300" s="0" t="n">
        <v>0</v>
      </c>
      <c r="DX300" s="0" t="n">
        <v>0</v>
      </c>
      <c r="DY300" s="0" t="n">
        <v>0</v>
      </c>
      <c r="DZ300" s="0" t="n">
        <v>3</v>
      </c>
      <c r="EA300" s="0" t="n">
        <v>0</v>
      </c>
      <c r="EB300" s="0" t="n">
        <v>0</v>
      </c>
      <c r="EC300" s="0" t="n">
        <v>0</v>
      </c>
      <c r="ED300" s="0" t="n">
        <v>0</v>
      </c>
      <c r="EE300" s="0" t="n">
        <v>0</v>
      </c>
      <c r="EF300" s="0" t="n">
        <v>0</v>
      </c>
      <c r="EG300" s="0" t="n">
        <v>0</v>
      </c>
      <c r="EH300" s="0" t="n">
        <v>0</v>
      </c>
      <c r="EI300" s="0" t="n">
        <v>0</v>
      </c>
      <c r="EJ300" s="0" t="n">
        <v>1</v>
      </c>
      <c r="EK300" s="0" t="n">
        <v>0</v>
      </c>
      <c r="EL300" s="0" t="n">
        <v>0</v>
      </c>
      <c r="EM300" s="0" t="n">
        <v>0</v>
      </c>
      <c r="EN300" s="0" t="n">
        <v>0</v>
      </c>
      <c r="EO300" s="0" t="n">
        <v>1</v>
      </c>
      <c r="EP300" s="0" t="n">
        <v>0</v>
      </c>
      <c r="EQ300" s="0" t="n">
        <v>0</v>
      </c>
      <c r="ER300" s="0" t="n">
        <v>0</v>
      </c>
      <c r="ES300" s="0" t="n">
        <v>0</v>
      </c>
      <c r="ET300" s="0" t="n">
        <v>0</v>
      </c>
      <c r="EU300" s="0" t="n">
        <v>0</v>
      </c>
      <c r="EV300" s="0" t="n">
        <v>0</v>
      </c>
      <c r="EW300" s="0" t="n">
        <v>0</v>
      </c>
      <c r="EX300" s="0" t="n">
        <v>0</v>
      </c>
      <c r="EY300" s="0" t="n">
        <v>0</v>
      </c>
      <c r="EZ300" s="0" t="n">
        <v>0</v>
      </c>
      <c r="FA300" s="0" t="n">
        <v>0</v>
      </c>
      <c r="FB300" s="0" t="n">
        <v>0</v>
      </c>
      <c r="FC300" s="0" t="n">
        <v>0</v>
      </c>
      <c r="FD300" s="0" t="n">
        <v>3</v>
      </c>
      <c r="FE300" s="0" t="n">
        <v>0</v>
      </c>
      <c r="FF300" s="0" t="n">
        <v>0</v>
      </c>
      <c r="FG300" s="0" t="n">
        <v>3</v>
      </c>
      <c r="FH300" s="0" t="n">
        <v>0</v>
      </c>
      <c r="FI300" s="0" t="n">
        <v>1</v>
      </c>
      <c r="FJ300" s="0" t="n">
        <v>1</v>
      </c>
      <c r="FK300" s="0" t="n">
        <v>0</v>
      </c>
      <c r="FL300" s="0" t="n">
        <v>0</v>
      </c>
      <c r="FM300" s="0" t="n">
        <v>2</v>
      </c>
      <c r="FN300" s="0" t="n">
        <v>1</v>
      </c>
      <c r="FO300" s="0" t="n">
        <v>0</v>
      </c>
      <c r="FP300" s="0" t="n">
        <v>1</v>
      </c>
      <c r="FQ300" s="0" t="n">
        <v>1</v>
      </c>
      <c r="FR300" s="0" t="n">
        <v>2</v>
      </c>
      <c r="FS300" s="0" t="n">
        <v>0</v>
      </c>
      <c r="FT300" s="0" t="n">
        <v>0</v>
      </c>
      <c r="FU300" s="0" t="n">
        <v>1</v>
      </c>
      <c r="FV300" s="0" t="n">
        <v>0</v>
      </c>
      <c r="FW300" s="0" t="n">
        <v>0</v>
      </c>
      <c r="FX300" s="0" t="n">
        <v>0</v>
      </c>
      <c r="FY300" s="0" t="n">
        <v>0</v>
      </c>
      <c r="FZ300" s="0" t="n">
        <v>0</v>
      </c>
      <c r="GA300" s="0" t="n">
        <v>0</v>
      </c>
      <c r="GB300" s="0" t="n">
        <v>3</v>
      </c>
      <c r="GC300" s="0" t="n">
        <v>0</v>
      </c>
      <c r="GD300" s="0" t="n">
        <v>1</v>
      </c>
      <c r="GE300" s="0" t="n">
        <v>0</v>
      </c>
      <c r="GF300" s="0" t="n">
        <v>0</v>
      </c>
      <c r="GG300" s="0" t="n">
        <v>0</v>
      </c>
      <c r="GH300" s="0" t="n">
        <v>0</v>
      </c>
      <c r="GI300" s="0" t="n">
        <v>0</v>
      </c>
      <c r="GJ300" s="0" t="n">
        <v>0</v>
      </c>
      <c r="GK300" s="0" t="n">
        <v>0</v>
      </c>
      <c r="GL300" s="0" t="n">
        <v>0</v>
      </c>
      <c r="GM300" s="0" t="n">
        <v>1</v>
      </c>
      <c r="GN300" s="0" t="n">
        <v>0</v>
      </c>
      <c r="GO300" s="0" t="n">
        <v>1</v>
      </c>
      <c r="GP300" s="0" t="n">
        <v>0</v>
      </c>
      <c r="GQ300" s="0" t="n">
        <v>5</v>
      </c>
    </row>
    <row r="301" customFormat="false" ht="12" hidden="false" customHeight="false" outlineLevel="0" collapsed="false">
      <c r="A301" s="0" t="n">
        <v>0</v>
      </c>
      <c r="B301" s="0" t="n">
        <v>0</v>
      </c>
      <c r="C301" s="0" t="n">
        <v>0</v>
      </c>
      <c r="D301" s="0" t="n">
        <v>0</v>
      </c>
      <c r="E301" s="0" t="n">
        <v>0</v>
      </c>
      <c r="F301" s="0" t="n">
        <v>1</v>
      </c>
      <c r="G301" s="0" t="n">
        <v>1</v>
      </c>
      <c r="H301" s="0" t="n">
        <v>0</v>
      </c>
      <c r="I301" s="0" t="n">
        <v>0</v>
      </c>
      <c r="J301" s="0" t="n">
        <v>8</v>
      </c>
      <c r="K301" s="0" t="n">
        <v>0</v>
      </c>
      <c r="L301" s="0" t="n">
        <v>0</v>
      </c>
      <c r="M301" s="0" t="n">
        <v>0</v>
      </c>
      <c r="N301" s="0" t="n">
        <v>0</v>
      </c>
      <c r="O301" s="0" t="n">
        <v>0</v>
      </c>
      <c r="P301" s="0" t="n">
        <v>0</v>
      </c>
      <c r="Q301" s="0" t="n">
        <v>0</v>
      </c>
      <c r="R301" s="0" t="n">
        <v>0</v>
      </c>
      <c r="S301" s="0" t="n">
        <v>0</v>
      </c>
      <c r="T301" s="0" t="n">
        <v>0</v>
      </c>
      <c r="U301" s="0" t="n">
        <v>0</v>
      </c>
      <c r="V301" s="0" t="n">
        <v>0</v>
      </c>
      <c r="W301" s="0" t="n">
        <v>0</v>
      </c>
      <c r="X301" s="0" t="n">
        <v>0</v>
      </c>
      <c r="Y301" s="0" t="n">
        <v>0</v>
      </c>
      <c r="Z301" s="0" t="n">
        <v>1</v>
      </c>
      <c r="AA301" s="0" t="n">
        <v>0</v>
      </c>
      <c r="AB301" s="0" t="n">
        <v>0</v>
      </c>
      <c r="AC301" s="0" t="n">
        <v>0</v>
      </c>
      <c r="AD301" s="0" t="n">
        <v>0</v>
      </c>
      <c r="AE301" s="0" t="n">
        <v>1</v>
      </c>
      <c r="AF301" s="0" t="n">
        <v>2</v>
      </c>
      <c r="AG301" s="0" t="n">
        <v>0</v>
      </c>
      <c r="AH301" s="0" t="n">
        <v>0</v>
      </c>
      <c r="AI301" s="0" t="n">
        <v>0</v>
      </c>
      <c r="AJ301" s="0" t="n">
        <v>0</v>
      </c>
      <c r="AK301" s="0" t="n">
        <v>1</v>
      </c>
      <c r="AL301" s="0" t="n">
        <v>0</v>
      </c>
      <c r="AM301" s="0" t="n">
        <v>0</v>
      </c>
      <c r="AN301" s="0" t="n">
        <v>0</v>
      </c>
      <c r="AO301" s="0" t="n">
        <v>0</v>
      </c>
      <c r="AP301" s="0" t="n">
        <v>0</v>
      </c>
      <c r="AQ301" s="0" t="n">
        <v>0</v>
      </c>
      <c r="AR301" s="0" t="n">
        <v>0</v>
      </c>
      <c r="AS301" s="0" t="n">
        <v>1</v>
      </c>
      <c r="AT301" s="0" t="n">
        <v>0</v>
      </c>
      <c r="AU301" s="0" t="n">
        <v>0</v>
      </c>
      <c r="AV301" s="0" t="n">
        <v>4</v>
      </c>
      <c r="AW301" s="0" t="n">
        <v>1</v>
      </c>
      <c r="AX301" s="0" t="n">
        <v>0</v>
      </c>
      <c r="AY301" s="0" t="n">
        <v>0</v>
      </c>
      <c r="AZ301" s="0" t="n">
        <v>0</v>
      </c>
      <c r="BA301" s="0" t="n">
        <v>0</v>
      </c>
      <c r="BB301" s="0" t="n">
        <v>0</v>
      </c>
      <c r="BC301" s="0" t="n">
        <v>0</v>
      </c>
      <c r="BD301" s="0" t="n">
        <v>4</v>
      </c>
      <c r="BE301" s="0" t="n">
        <v>0</v>
      </c>
      <c r="BF301" s="0" t="n">
        <v>0</v>
      </c>
      <c r="BG301" s="0" t="n">
        <v>4</v>
      </c>
      <c r="BH301" s="0" t="n">
        <v>0</v>
      </c>
      <c r="BI301" s="0" t="n">
        <v>0</v>
      </c>
      <c r="BJ301" s="0" t="n">
        <v>1</v>
      </c>
      <c r="BK301" s="0" t="n">
        <v>0</v>
      </c>
      <c r="BL301" s="0" t="n">
        <v>0</v>
      </c>
      <c r="BM301" s="0" t="n">
        <v>0</v>
      </c>
      <c r="BN301" s="0" t="n">
        <v>0</v>
      </c>
      <c r="BO301" s="0" t="n">
        <v>0</v>
      </c>
      <c r="BP301" s="0" t="n">
        <v>0</v>
      </c>
      <c r="BQ301" s="0" t="n">
        <v>0</v>
      </c>
      <c r="BR301" s="0" t="n">
        <v>0</v>
      </c>
      <c r="BS301" s="0" t="n">
        <v>0</v>
      </c>
      <c r="BT301" s="0" t="n">
        <v>5</v>
      </c>
      <c r="BU301" s="0" t="n">
        <v>0</v>
      </c>
      <c r="BV301" s="0" t="n">
        <v>0</v>
      </c>
      <c r="BW301" s="0" t="n">
        <v>0</v>
      </c>
      <c r="BX301" s="0" t="n">
        <v>0</v>
      </c>
      <c r="BY301" s="0" t="n">
        <v>0</v>
      </c>
      <c r="BZ301" s="0" t="n">
        <v>0</v>
      </c>
      <c r="CA301" s="0" t="n">
        <v>0</v>
      </c>
      <c r="CB301" s="0" t="n">
        <v>3</v>
      </c>
      <c r="CC301" s="0" t="n">
        <v>0</v>
      </c>
      <c r="CD301" s="0" t="n">
        <v>0</v>
      </c>
      <c r="CE301" s="0" t="n">
        <v>2</v>
      </c>
      <c r="CF301" s="0" t="n">
        <v>0</v>
      </c>
      <c r="CG301" s="0" t="n">
        <v>0</v>
      </c>
      <c r="CH301" s="0" t="n">
        <v>0</v>
      </c>
      <c r="CI301" s="0" t="n">
        <v>0</v>
      </c>
      <c r="CJ301" s="0" t="n">
        <v>6</v>
      </c>
      <c r="CK301" s="0" t="n">
        <v>0</v>
      </c>
      <c r="CL301" s="0" t="n">
        <v>0</v>
      </c>
      <c r="CM301" s="0" t="n">
        <v>0</v>
      </c>
      <c r="CN301" s="0" t="n">
        <v>0</v>
      </c>
      <c r="CO301" s="0" t="n">
        <v>0</v>
      </c>
      <c r="CP301" s="0" t="n">
        <v>0</v>
      </c>
      <c r="CQ301" s="0" t="n">
        <v>0</v>
      </c>
      <c r="CR301" s="0" t="n">
        <v>0</v>
      </c>
      <c r="CS301" s="0" t="n">
        <v>0</v>
      </c>
      <c r="CT301" s="0" t="n">
        <v>0</v>
      </c>
      <c r="CU301" s="0" t="n">
        <v>0</v>
      </c>
      <c r="CV301" s="0" t="n">
        <v>0</v>
      </c>
      <c r="CW301" s="0" t="n">
        <v>0</v>
      </c>
      <c r="CX301" s="0" t="n">
        <v>0</v>
      </c>
      <c r="CY301" s="0" t="n">
        <v>0</v>
      </c>
      <c r="CZ301" s="0" t="n">
        <v>0</v>
      </c>
      <c r="DA301" s="0" t="n">
        <v>0</v>
      </c>
      <c r="DB301" s="0" t="n">
        <v>0</v>
      </c>
      <c r="DC301" s="0" t="n">
        <v>0</v>
      </c>
      <c r="DD301" s="0" t="n">
        <v>0</v>
      </c>
      <c r="DE301" s="0" t="n">
        <v>1</v>
      </c>
      <c r="DF301" s="0" t="n">
        <v>0</v>
      </c>
      <c r="DG301" s="0" t="n">
        <v>0</v>
      </c>
      <c r="DH301" s="0" t="n">
        <v>0</v>
      </c>
      <c r="DI301" s="0" t="n">
        <v>0</v>
      </c>
      <c r="DJ301" s="0" t="n">
        <v>4</v>
      </c>
      <c r="DK301" s="0" t="n">
        <v>0</v>
      </c>
      <c r="DL301" s="0" t="n">
        <v>0</v>
      </c>
      <c r="DM301" s="0" t="n">
        <v>0</v>
      </c>
      <c r="DN301" s="0" t="n">
        <v>0</v>
      </c>
      <c r="DO301" s="0" t="n">
        <v>0</v>
      </c>
      <c r="DP301" s="0" t="n">
        <v>1</v>
      </c>
      <c r="DQ301" s="0" t="n">
        <v>2</v>
      </c>
      <c r="DR301" s="0" t="n">
        <v>8</v>
      </c>
      <c r="DS301" s="0" t="n">
        <v>0</v>
      </c>
      <c r="DT301" s="0" t="n">
        <v>0</v>
      </c>
      <c r="DU301" s="0" t="n">
        <v>2</v>
      </c>
      <c r="DV301" s="0" t="n">
        <v>0</v>
      </c>
      <c r="DW301" s="0" t="n">
        <v>0</v>
      </c>
      <c r="DX301" s="0" t="n">
        <v>2</v>
      </c>
      <c r="DY301" s="0" t="n">
        <v>0</v>
      </c>
      <c r="DZ301" s="0" t="n">
        <v>1</v>
      </c>
      <c r="EA301" s="0" t="n">
        <v>0</v>
      </c>
      <c r="EB301" s="0" t="n">
        <v>0</v>
      </c>
      <c r="EC301" s="0" t="n">
        <v>0</v>
      </c>
      <c r="ED301" s="0" t="n">
        <v>0</v>
      </c>
      <c r="EE301" s="0" t="n">
        <v>0</v>
      </c>
      <c r="EF301" s="0" t="n">
        <v>0</v>
      </c>
      <c r="EG301" s="0" t="n">
        <v>0</v>
      </c>
      <c r="EH301" s="0" t="n">
        <v>0</v>
      </c>
      <c r="EI301" s="0" t="n">
        <v>0</v>
      </c>
      <c r="EJ301" s="0" t="n">
        <v>0</v>
      </c>
      <c r="EK301" s="0" t="n">
        <v>0</v>
      </c>
      <c r="EL301" s="0" t="n">
        <v>0</v>
      </c>
      <c r="EM301" s="0" t="n">
        <v>0</v>
      </c>
      <c r="EN301" s="0" t="n">
        <v>0</v>
      </c>
      <c r="EO301" s="0" t="n">
        <v>0</v>
      </c>
      <c r="EP301" s="0" t="n">
        <v>0</v>
      </c>
      <c r="EQ301" s="0" t="n">
        <v>1</v>
      </c>
      <c r="ER301" s="0" t="n">
        <v>0</v>
      </c>
      <c r="ES301" s="0" t="n">
        <v>1</v>
      </c>
      <c r="ET301" s="0" t="n">
        <v>1</v>
      </c>
      <c r="EU301" s="0" t="n">
        <v>2</v>
      </c>
      <c r="EV301" s="0" t="n">
        <v>0</v>
      </c>
      <c r="EW301" s="0" t="n">
        <v>0</v>
      </c>
      <c r="EX301" s="0" t="n">
        <v>0</v>
      </c>
      <c r="EY301" s="0" t="n">
        <v>0</v>
      </c>
      <c r="EZ301" s="0" t="n">
        <v>0</v>
      </c>
      <c r="FA301" s="0" t="n">
        <v>0</v>
      </c>
      <c r="FB301" s="0" t="n">
        <v>0</v>
      </c>
      <c r="FC301" s="0" t="n">
        <v>0</v>
      </c>
      <c r="FD301" s="0" t="n">
        <v>0</v>
      </c>
      <c r="FE301" s="0" t="n">
        <v>5</v>
      </c>
      <c r="FF301" s="0" t="n">
        <v>0</v>
      </c>
      <c r="FG301" s="0" t="n">
        <v>1</v>
      </c>
      <c r="FH301" s="0" t="n">
        <v>1</v>
      </c>
      <c r="FI301" s="0" t="n">
        <v>1</v>
      </c>
      <c r="FJ301" s="0" t="n">
        <v>6</v>
      </c>
      <c r="FK301" s="0" t="n">
        <v>0</v>
      </c>
      <c r="FL301" s="0" t="n">
        <v>0</v>
      </c>
      <c r="FM301" s="0" t="n">
        <v>4</v>
      </c>
      <c r="FN301" s="0" t="n">
        <v>0</v>
      </c>
      <c r="FO301" s="0" t="n">
        <v>0</v>
      </c>
      <c r="FP301" s="0" t="n">
        <v>1</v>
      </c>
      <c r="FQ301" s="0" t="n">
        <v>0</v>
      </c>
      <c r="FR301" s="0" t="n">
        <v>1</v>
      </c>
      <c r="FS301" s="0" t="n">
        <v>1</v>
      </c>
      <c r="FT301" s="0" t="n">
        <v>0</v>
      </c>
      <c r="FU301" s="0" t="n">
        <v>2</v>
      </c>
      <c r="FV301" s="0" t="n">
        <v>0</v>
      </c>
      <c r="FW301" s="0" t="n">
        <v>0</v>
      </c>
      <c r="FX301" s="0" t="n">
        <v>0</v>
      </c>
      <c r="FY301" s="0" t="n">
        <v>0</v>
      </c>
      <c r="FZ301" s="0" t="n">
        <v>0</v>
      </c>
      <c r="GA301" s="0" t="n">
        <v>0</v>
      </c>
      <c r="GB301" s="0" t="n">
        <v>7</v>
      </c>
      <c r="GC301" s="0" t="n">
        <v>0</v>
      </c>
      <c r="GD301" s="0" t="n">
        <v>0</v>
      </c>
      <c r="GE301" s="0" t="n">
        <v>0</v>
      </c>
      <c r="GF301" s="0" t="n">
        <v>0</v>
      </c>
      <c r="GG301" s="0" t="n">
        <v>0</v>
      </c>
      <c r="GH301" s="0" t="n">
        <v>0</v>
      </c>
      <c r="GI301" s="0" t="n">
        <v>0</v>
      </c>
      <c r="GJ301" s="0" t="n">
        <v>0</v>
      </c>
      <c r="GK301" s="0" t="n">
        <v>0</v>
      </c>
      <c r="GL301" s="0" t="n">
        <v>0</v>
      </c>
      <c r="GM301" s="0" t="n">
        <v>1</v>
      </c>
      <c r="GN301" s="0" t="n">
        <v>0</v>
      </c>
      <c r="GO301" s="0" t="n">
        <v>1</v>
      </c>
      <c r="GP301" s="0" t="n">
        <v>0</v>
      </c>
      <c r="GQ301" s="0" t="n">
        <v>5</v>
      </c>
    </row>
    <row r="302" customFormat="false" ht="12" hidden="false" customHeight="false" outlineLevel="0" collapsed="false">
      <c r="A302" s="0" t="n">
        <v>0</v>
      </c>
      <c r="B302" s="0" t="n">
        <v>3</v>
      </c>
      <c r="C302" s="0" t="n">
        <v>1</v>
      </c>
      <c r="D302" s="0" t="n">
        <v>0</v>
      </c>
      <c r="E302" s="0" t="n">
        <v>0</v>
      </c>
      <c r="F302" s="0" t="n">
        <v>0</v>
      </c>
      <c r="G302" s="0" t="n">
        <v>0</v>
      </c>
      <c r="H302" s="0" t="n">
        <v>0</v>
      </c>
      <c r="I302" s="0" t="n">
        <v>0</v>
      </c>
      <c r="J302" s="0" t="n">
        <v>0</v>
      </c>
      <c r="K302" s="0" t="n">
        <v>0</v>
      </c>
      <c r="L302" s="0" t="n">
        <v>0</v>
      </c>
      <c r="M302" s="0" t="n">
        <v>0</v>
      </c>
      <c r="N302" s="0" t="n">
        <v>0</v>
      </c>
      <c r="O302" s="0" t="n">
        <v>0</v>
      </c>
      <c r="P302" s="0" t="n">
        <v>0</v>
      </c>
      <c r="Q302" s="0" t="n">
        <v>0</v>
      </c>
      <c r="R302" s="0" t="n">
        <v>0</v>
      </c>
      <c r="S302" s="0" t="n">
        <v>0</v>
      </c>
      <c r="T302" s="0" t="n">
        <v>0</v>
      </c>
      <c r="U302" s="0" t="n">
        <v>0</v>
      </c>
      <c r="V302" s="0" t="n">
        <v>0</v>
      </c>
      <c r="W302" s="0" t="n">
        <v>0</v>
      </c>
      <c r="X302" s="0" t="n">
        <v>0</v>
      </c>
      <c r="Y302" s="0" t="n">
        <v>1</v>
      </c>
      <c r="Z302" s="0" t="n">
        <v>0</v>
      </c>
      <c r="AA302" s="0" t="n">
        <v>0</v>
      </c>
      <c r="AB302" s="0" t="n">
        <v>0</v>
      </c>
      <c r="AC302" s="0" t="n">
        <v>0</v>
      </c>
      <c r="AD302" s="0" t="n">
        <v>0</v>
      </c>
      <c r="AE302" s="0" t="n">
        <v>0</v>
      </c>
      <c r="AF302" s="0" t="n">
        <v>0</v>
      </c>
      <c r="AG302" s="0" t="n">
        <v>0</v>
      </c>
      <c r="AH302" s="0" t="n">
        <v>0</v>
      </c>
      <c r="AI302" s="0" t="n">
        <v>0</v>
      </c>
      <c r="AJ302" s="0" t="n">
        <v>0</v>
      </c>
      <c r="AK302" s="0" t="n">
        <v>1</v>
      </c>
      <c r="AL302" s="0" t="n">
        <v>0</v>
      </c>
      <c r="AM302" s="0" t="n">
        <v>0</v>
      </c>
      <c r="AN302" s="0" t="n">
        <v>1</v>
      </c>
      <c r="AO302" s="0" t="n">
        <v>0</v>
      </c>
      <c r="AP302" s="0" t="n">
        <v>0</v>
      </c>
      <c r="AQ302" s="0" t="n">
        <v>0</v>
      </c>
      <c r="AR302" s="0" t="n">
        <v>0</v>
      </c>
      <c r="AS302" s="0" t="n">
        <v>0</v>
      </c>
      <c r="AT302" s="0" t="n">
        <v>0</v>
      </c>
      <c r="AU302" s="0" t="n">
        <v>0</v>
      </c>
      <c r="AV302" s="0" t="n">
        <v>0</v>
      </c>
      <c r="AW302" s="0" t="n">
        <v>1</v>
      </c>
      <c r="AX302" s="0" t="n">
        <v>0</v>
      </c>
      <c r="AY302" s="0" t="n">
        <v>0</v>
      </c>
      <c r="AZ302" s="0" t="n">
        <v>0</v>
      </c>
      <c r="BA302" s="0" t="n">
        <v>0</v>
      </c>
      <c r="BB302" s="0" t="n">
        <v>0</v>
      </c>
      <c r="BC302" s="0" t="n">
        <v>0</v>
      </c>
      <c r="BD302" s="0" t="n">
        <v>0</v>
      </c>
      <c r="BE302" s="0" t="n">
        <v>0</v>
      </c>
      <c r="BF302" s="0" t="n">
        <v>0</v>
      </c>
      <c r="BG302" s="0" t="n">
        <v>0</v>
      </c>
      <c r="BH302" s="0" t="n">
        <v>1</v>
      </c>
      <c r="BI302" s="0" t="n">
        <v>0</v>
      </c>
      <c r="BJ302" s="0" t="n">
        <v>0</v>
      </c>
      <c r="BK302" s="0" t="n">
        <v>0</v>
      </c>
      <c r="BL302" s="0" t="n">
        <v>0</v>
      </c>
      <c r="BM302" s="0" t="n">
        <v>0</v>
      </c>
      <c r="BN302" s="0" t="n">
        <v>0</v>
      </c>
      <c r="BO302" s="0" t="n">
        <v>0</v>
      </c>
      <c r="BP302" s="0" t="n">
        <v>0</v>
      </c>
      <c r="BQ302" s="0" t="n">
        <v>3</v>
      </c>
      <c r="BR302" s="0" t="n">
        <v>0</v>
      </c>
      <c r="BS302" s="0" t="n">
        <v>0</v>
      </c>
      <c r="BT302" s="0" t="n">
        <v>0</v>
      </c>
      <c r="BU302" s="0" t="n">
        <v>0</v>
      </c>
      <c r="BV302" s="0" t="n">
        <v>0</v>
      </c>
      <c r="BW302" s="0" t="n">
        <v>0</v>
      </c>
      <c r="BX302" s="0" t="n">
        <v>7</v>
      </c>
      <c r="BY302" s="0" t="n">
        <v>0</v>
      </c>
      <c r="BZ302" s="0" t="n">
        <v>0</v>
      </c>
      <c r="CA302" s="0" t="n">
        <v>0</v>
      </c>
      <c r="CB302" s="0" t="n">
        <v>0</v>
      </c>
      <c r="CC302" s="0" t="n">
        <v>0</v>
      </c>
      <c r="CD302" s="0" t="n">
        <v>3</v>
      </c>
      <c r="CE302" s="0" t="n">
        <v>0</v>
      </c>
      <c r="CF302" s="0" t="n">
        <v>0</v>
      </c>
      <c r="CG302" s="0" t="n">
        <v>0</v>
      </c>
      <c r="CH302" s="0" t="n">
        <v>0</v>
      </c>
      <c r="CI302" s="0" t="n">
        <v>1</v>
      </c>
      <c r="CJ302" s="0" t="n">
        <v>0</v>
      </c>
      <c r="CK302" s="0" t="n">
        <v>3</v>
      </c>
      <c r="CL302" s="0" t="n">
        <v>0</v>
      </c>
      <c r="CM302" s="0" t="n">
        <v>0</v>
      </c>
      <c r="CN302" s="0" t="n">
        <v>0</v>
      </c>
      <c r="CO302" s="0" t="n">
        <v>0</v>
      </c>
      <c r="CP302" s="0" t="n">
        <v>0</v>
      </c>
      <c r="CQ302" s="0" t="n">
        <v>0</v>
      </c>
      <c r="CR302" s="0" t="n">
        <v>0</v>
      </c>
      <c r="CS302" s="0" t="n">
        <v>0</v>
      </c>
      <c r="CT302" s="0" t="n">
        <v>0</v>
      </c>
      <c r="CU302" s="0" t="n">
        <v>0</v>
      </c>
      <c r="CV302" s="0" t="n">
        <v>0</v>
      </c>
      <c r="CW302" s="0" t="n">
        <v>0</v>
      </c>
      <c r="CX302" s="0" t="n">
        <v>0</v>
      </c>
      <c r="CY302" s="0" t="n">
        <v>0</v>
      </c>
      <c r="CZ302" s="0" t="n">
        <v>0</v>
      </c>
      <c r="DA302" s="0" t="n">
        <v>0</v>
      </c>
      <c r="DB302" s="0" t="n">
        <v>0</v>
      </c>
      <c r="DC302" s="0" t="n">
        <v>1</v>
      </c>
      <c r="DD302" s="0" t="n">
        <v>0</v>
      </c>
      <c r="DE302" s="0" t="n">
        <v>1</v>
      </c>
      <c r="DF302" s="0" t="n">
        <v>0</v>
      </c>
      <c r="DG302" s="0" t="n">
        <v>0</v>
      </c>
      <c r="DH302" s="0" t="n">
        <v>0</v>
      </c>
      <c r="DI302" s="0" t="n">
        <v>0</v>
      </c>
      <c r="DJ302" s="0" t="n">
        <v>1</v>
      </c>
      <c r="DK302" s="0" t="n">
        <v>1</v>
      </c>
      <c r="DL302" s="0" t="n">
        <v>1</v>
      </c>
      <c r="DM302" s="0" t="n">
        <v>0</v>
      </c>
      <c r="DN302" s="0" t="n">
        <v>2</v>
      </c>
      <c r="DO302" s="0" t="n">
        <v>0</v>
      </c>
      <c r="DP302" s="0" t="n">
        <v>1</v>
      </c>
      <c r="DQ302" s="0" t="n">
        <v>0</v>
      </c>
      <c r="DR302" s="0" t="n">
        <v>1</v>
      </c>
      <c r="DS302" s="0" t="n">
        <v>0</v>
      </c>
      <c r="DT302" s="0" t="n">
        <v>0</v>
      </c>
      <c r="DU302" s="0" t="n">
        <v>0</v>
      </c>
      <c r="DV302" s="0" t="n">
        <v>0</v>
      </c>
      <c r="DW302" s="0" t="n">
        <v>0</v>
      </c>
      <c r="DX302" s="0" t="n">
        <v>0</v>
      </c>
      <c r="DY302" s="0" t="n">
        <v>0</v>
      </c>
      <c r="DZ302" s="0" t="n">
        <v>1</v>
      </c>
      <c r="EA302" s="0" t="n">
        <v>0</v>
      </c>
      <c r="EB302" s="0" t="n">
        <v>0</v>
      </c>
      <c r="EC302" s="0" t="n">
        <v>1</v>
      </c>
      <c r="ED302" s="0" t="n">
        <v>0</v>
      </c>
      <c r="EE302" s="0" t="n">
        <v>0</v>
      </c>
      <c r="EF302" s="0" t="n">
        <v>0</v>
      </c>
      <c r="EG302" s="0" t="n">
        <v>0</v>
      </c>
      <c r="EH302" s="0" t="n">
        <v>0</v>
      </c>
      <c r="EI302" s="0" t="n">
        <v>0</v>
      </c>
      <c r="EJ302" s="0" t="n">
        <v>0</v>
      </c>
      <c r="EK302" s="0" t="n">
        <v>0</v>
      </c>
      <c r="EL302" s="0" t="n">
        <v>0</v>
      </c>
      <c r="EM302" s="0" t="n">
        <v>0</v>
      </c>
      <c r="EN302" s="0" t="n">
        <v>0</v>
      </c>
      <c r="EO302" s="0" t="n">
        <v>1</v>
      </c>
      <c r="EP302" s="0" t="n">
        <v>0</v>
      </c>
      <c r="EQ302" s="0" t="n">
        <v>0</v>
      </c>
      <c r="ER302" s="0" t="n">
        <v>0</v>
      </c>
      <c r="ES302" s="0" t="n">
        <v>0</v>
      </c>
      <c r="ET302" s="0" t="n">
        <v>0</v>
      </c>
      <c r="EU302" s="0" t="n">
        <v>0</v>
      </c>
      <c r="EV302" s="0" t="n">
        <v>0</v>
      </c>
      <c r="EW302" s="0" t="n">
        <v>0</v>
      </c>
      <c r="EX302" s="0" t="n">
        <v>0</v>
      </c>
      <c r="EY302" s="0" t="n">
        <v>0</v>
      </c>
      <c r="EZ302" s="0" t="n">
        <v>0</v>
      </c>
      <c r="FA302" s="0" t="n">
        <v>0</v>
      </c>
      <c r="FB302" s="0" t="n">
        <v>0</v>
      </c>
      <c r="FC302" s="0" t="n">
        <v>0</v>
      </c>
      <c r="FD302" s="0" t="n">
        <v>0</v>
      </c>
      <c r="FE302" s="0" t="n">
        <v>5</v>
      </c>
      <c r="FF302" s="0" t="n">
        <v>0</v>
      </c>
      <c r="FG302" s="0" t="n">
        <v>0</v>
      </c>
      <c r="FH302" s="0" t="n">
        <v>0</v>
      </c>
      <c r="FI302" s="0" t="n">
        <v>2</v>
      </c>
      <c r="FJ302" s="0" t="n">
        <v>0</v>
      </c>
      <c r="FK302" s="0" t="n">
        <v>0</v>
      </c>
      <c r="FL302" s="0" t="n">
        <v>0</v>
      </c>
      <c r="FM302" s="0" t="n">
        <v>0</v>
      </c>
      <c r="FN302" s="0" t="n">
        <v>0</v>
      </c>
      <c r="FO302" s="0" t="n">
        <v>1</v>
      </c>
      <c r="FP302" s="0" t="n">
        <v>0</v>
      </c>
      <c r="FQ302" s="0" t="n">
        <v>0</v>
      </c>
      <c r="FR302" s="0" t="n">
        <v>0</v>
      </c>
      <c r="FS302" s="0" t="n">
        <v>1</v>
      </c>
      <c r="FT302" s="0" t="n">
        <v>0</v>
      </c>
      <c r="FU302" s="0" t="n">
        <v>1</v>
      </c>
      <c r="FV302" s="0" t="n">
        <v>0</v>
      </c>
      <c r="FW302" s="0" t="n">
        <v>0</v>
      </c>
      <c r="FX302" s="0" t="n">
        <v>0</v>
      </c>
      <c r="FY302" s="0" t="n">
        <v>0</v>
      </c>
      <c r="FZ302" s="0" t="n">
        <v>0</v>
      </c>
      <c r="GA302" s="0" t="n">
        <v>0</v>
      </c>
      <c r="GB302" s="0" t="n">
        <v>0</v>
      </c>
      <c r="GC302" s="0" t="n">
        <v>0</v>
      </c>
      <c r="GD302" s="0" t="n">
        <v>1</v>
      </c>
      <c r="GE302" s="0" t="n">
        <v>0</v>
      </c>
      <c r="GF302" s="0" t="n">
        <v>0</v>
      </c>
      <c r="GG302" s="0" t="n">
        <v>0</v>
      </c>
      <c r="GH302" s="0" t="n">
        <v>0</v>
      </c>
      <c r="GI302" s="0" t="n">
        <v>0</v>
      </c>
      <c r="GJ302" s="0" t="n">
        <v>0</v>
      </c>
      <c r="GK302" s="0" t="n">
        <v>0</v>
      </c>
      <c r="GL302" s="0" t="n">
        <v>0</v>
      </c>
      <c r="GM302" s="0" t="n">
        <v>0</v>
      </c>
      <c r="GN302" s="0" t="n">
        <v>0</v>
      </c>
      <c r="GO302" s="0" t="n">
        <v>0</v>
      </c>
      <c r="GP302" s="0" t="n">
        <v>0</v>
      </c>
      <c r="GQ302" s="0" t="n">
        <v>0</v>
      </c>
    </row>
    <row r="303" customFormat="false" ht="12" hidden="false" customHeight="false" outlineLevel="0" collapsed="false">
      <c r="A303" s="0" t="n">
        <v>0</v>
      </c>
      <c r="B303" s="0" t="n">
        <v>3</v>
      </c>
      <c r="C303" s="0" t="n">
        <v>0</v>
      </c>
      <c r="D303" s="0" t="n">
        <v>0</v>
      </c>
      <c r="E303" s="0" t="n">
        <v>1</v>
      </c>
      <c r="F303" s="0" t="n">
        <v>4</v>
      </c>
      <c r="G303" s="0" t="n">
        <v>5</v>
      </c>
      <c r="H303" s="0" t="n">
        <v>0</v>
      </c>
      <c r="I303" s="0" t="n">
        <v>0</v>
      </c>
      <c r="J303" s="0" t="n">
        <v>1</v>
      </c>
      <c r="K303" s="0" t="n">
        <v>6</v>
      </c>
      <c r="L303" s="0" t="n">
        <v>0</v>
      </c>
      <c r="M303" s="0" t="n">
        <v>0</v>
      </c>
      <c r="N303" s="0" t="n">
        <v>0</v>
      </c>
      <c r="O303" s="0" t="n">
        <v>6</v>
      </c>
      <c r="P303" s="0" t="n">
        <v>8</v>
      </c>
      <c r="Q303" s="0" t="n">
        <v>1</v>
      </c>
      <c r="R303" s="0" t="n">
        <v>0</v>
      </c>
      <c r="S303" s="0" t="n">
        <v>0</v>
      </c>
      <c r="T303" s="0" t="n">
        <v>0</v>
      </c>
      <c r="U303" s="0" t="n">
        <v>0</v>
      </c>
      <c r="V303" s="0" t="n">
        <v>0</v>
      </c>
      <c r="W303" s="0" t="n">
        <v>0</v>
      </c>
      <c r="X303" s="0" t="n">
        <v>0</v>
      </c>
      <c r="Y303" s="0" t="n">
        <v>6</v>
      </c>
      <c r="Z303" s="0" t="n">
        <v>1</v>
      </c>
      <c r="AA303" s="0" t="n">
        <v>0</v>
      </c>
      <c r="AB303" s="0" t="n">
        <v>4</v>
      </c>
      <c r="AC303" s="0" t="n">
        <v>1</v>
      </c>
      <c r="AD303" s="0" t="n">
        <v>0</v>
      </c>
      <c r="AE303" s="0" t="n">
        <v>1</v>
      </c>
      <c r="AF303" s="0" t="n">
        <v>2</v>
      </c>
      <c r="AG303" s="0" t="n">
        <v>0</v>
      </c>
      <c r="AH303" s="0" t="n">
        <v>1</v>
      </c>
      <c r="AI303" s="0" t="n">
        <v>2</v>
      </c>
      <c r="AJ303" s="0" t="n">
        <v>0</v>
      </c>
      <c r="AK303" s="0" t="n">
        <v>5</v>
      </c>
      <c r="AL303" s="0" t="n">
        <v>1</v>
      </c>
      <c r="AM303" s="0" t="n">
        <v>0</v>
      </c>
      <c r="AN303" s="0" t="n">
        <v>2</v>
      </c>
      <c r="AO303" s="0" t="n">
        <v>2</v>
      </c>
      <c r="AP303" s="0" t="n">
        <v>0</v>
      </c>
      <c r="AQ303" s="0" t="n">
        <v>0</v>
      </c>
      <c r="AR303" s="0" t="n">
        <v>0</v>
      </c>
      <c r="AS303" s="0" t="n">
        <v>7</v>
      </c>
      <c r="AT303" s="0" t="n">
        <v>0</v>
      </c>
      <c r="AU303" s="0" t="n">
        <v>0</v>
      </c>
      <c r="AV303" s="0" t="n">
        <v>3</v>
      </c>
      <c r="AW303" s="0" t="n">
        <v>2</v>
      </c>
      <c r="AX303" s="0" t="n">
        <v>3</v>
      </c>
      <c r="AY303" s="0" t="n">
        <v>2</v>
      </c>
      <c r="AZ303" s="0" t="n">
        <v>5</v>
      </c>
      <c r="BA303" s="0" t="n">
        <v>0</v>
      </c>
      <c r="BB303" s="0" t="n">
        <v>0</v>
      </c>
      <c r="BC303" s="0" t="n">
        <v>0</v>
      </c>
      <c r="BD303" s="0" t="n">
        <v>0</v>
      </c>
      <c r="BE303" s="0" t="n">
        <v>1</v>
      </c>
      <c r="BF303" s="0" t="n">
        <v>2</v>
      </c>
      <c r="BG303" s="0" t="n">
        <v>8</v>
      </c>
      <c r="BH303" s="0" t="n">
        <v>0</v>
      </c>
      <c r="BI303" s="0" t="n">
        <v>0</v>
      </c>
      <c r="BJ303" s="0" t="n">
        <v>0</v>
      </c>
      <c r="BK303" s="0" t="n">
        <v>0</v>
      </c>
      <c r="BL303" s="0" t="n">
        <v>0</v>
      </c>
      <c r="BM303" s="0" t="n">
        <v>1</v>
      </c>
      <c r="BN303" s="0" t="n">
        <v>0</v>
      </c>
      <c r="BO303" s="0" t="n">
        <v>0</v>
      </c>
      <c r="BP303" s="0" t="n">
        <v>0</v>
      </c>
      <c r="BQ303" s="0" t="n">
        <v>5</v>
      </c>
      <c r="BR303" s="0" t="n">
        <v>3</v>
      </c>
      <c r="BS303" s="0" t="n">
        <v>0</v>
      </c>
      <c r="BT303" s="0" t="n">
        <v>3</v>
      </c>
      <c r="BU303" s="0" t="n">
        <v>0</v>
      </c>
      <c r="BV303" s="0" t="n">
        <v>1</v>
      </c>
      <c r="BW303" s="0" t="n">
        <v>0</v>
      </c>
      <c r="BX303" s="0" t="n">
        <v>1</v>
      </c>
      <c r="BY303" s="0" t="n">
        <v>0</v>
      </c>
      <c r="BZ303" s="0" t="n">
        <v>0</v>
      </c>
      <c r="CA303" s="0" t="n">
        <v>1</v>
      </c>
      <c r="CB303" s="0" t="n">
        <v>2</v>
      </c>
      <c r="CC303" s="0" t="n">
        <v>0</v>
      </c>
      <c r="CD303" s="0" t="n">
        <v>0</v>
      </c>
      <c r="CE303" s="0" t="n">
        <v>6</v>
      </c>
      <c r="CF303" s="0" t="n">
        <v>1</v>
      </c>
      <c r="CG303" s="0" t="n">
        <v>0</v>
      </c>
      <c r="CH303" s="0" t="n">
        <v>0</v>
      </c>
      <c r="CI303" s="0" t="n">
        <v>0</v>
      </c>
      <c r="CJ303" s="0" t="n">
        <v>0</v>
      </c>
      <c r="CK303" s="0" t="n">
        <v>5</v>
      </c>
      <c r="CL303" s="0" t="n">
        <v>0</v>
      </c>
      <c r="CM303" s="0" t="n">
        <v>0</v>
      </c>
      <c r="CN303" s="0" t="n">
        <v>0</v>
      </c>
      <c r="CO303" s="0" t="n">
        <v>0</v>
      </c>
      <c r="CP303" s="0" t="n">
        <v>4</v>
      </c>
      <c r="CQ303" s="0" t="n">
        <v>0</v>
      </c>
      <c r="CR303" s="0" t="n">
        <v>0</v>
      </c>
      <c r="CS303" s="0" t="n">
        <v>1</v>
      </c>
      <c r="CT303" s="0" t="n">
        <v>0</v>
      </c>
      <c r="CU303" s="0" t="n">
        <v>1</v>
      </c>
      <c r="CV303" s="0" t="n">
        <v>0</v>
      </c>
      <c r="CW303" s="0" t="n">
        <v>0</v>
      </c>
      <c r="CX303" s="0" t="n">
        <v>1</v>
      </c>
      <c r="CY303" s="0" t="n">
        <v>0</v>
      </c>
      <c r="CZ303" s="0" t="n">
        <v>0</v>
      </c>
      <c r="DA303" s="0" t="n">
        <v>0</v>
      </c>
      <c r="DB303" s="0" t="n">
        <v>0</v>
      </c>
      <c r="DC303" s="0" t="n">
        <v>0</v>
      </c>
      <c r="DD303" s="0" t="n">
        <v>0</v>
      </c>
      <c r="DE303" s="0" t="n">
        <v>5</v>
      </c>
      <c r="DF303" s="0" t="n">
        <v>3</v>
      </c>
      <c r="DG303" s="0" t="n">
        <v>0</v>
      </c>
      <c r="DH303" s="0" t="n">
        <v>0</v>
      </c>
      <c r="DI303" s="0" t="n">
        <v>0</v>
      </c>
      <c r="DJ303" s="0" t="n">
        <v>2</v>
      </c>
      <c r="DK303" s="0" t="n">
        <v>0</v>
      </c>
      <c r="DL303" s="0" t="n">
        <v>0</v>
      </c>
      <c r="DM303" s="0" t="n">
        <v>0</v>
      </c>
      <c r="DN303" s="0" t="n">
        <v>0</v>
      </c>
      <c r="DO303" s="0" t="n">
        <v>0</v>
      </c>
      <c r="DP303" s="0" t="n">
        <v>1</v>
      </c>
      <c r="DQ303" s="0" t="n">
        <v>1</v>
      </c>
      <c r="DR303" s="0" t="n">
        <v>1</v>
      </c>
      <c r="DS303" s="0" t="n">
        <v>5</v>
      </c>
      <c r="DT303" s="0" t="n">
        <v>1</v>
      </c>
      <c r="DU303" s="0" t="n">
        <v>1</v>
      </c>
      <c r="DV303" s="0" t="n">
        <v>0</v>
      </c>
      <c r="DW303" s="0" t="n">
        <v>0</v>
      </c>
      <c r="DX303" s="0" t="n">
        <v>1</v>
      </c>
      <c r="DY303" s="0" t="n">
        <v>0</v>
      </c>
      <c r="DZ303" s="0" t="n">
        <v>1</v>
      </c>
      <c r="EA303" s="0" t="n">
        <v>4</v>
      </c>
      <c r="EB303" s="0" t="n">
        <v>1</v>
      </c>
      <c r="EC303" s="0" t="n">
        <v>3</v>
      </c>
      <c r="ED303" s="0" t="n">
        <v>0</v>
      </c>
      <c r="EE303" s="0" t="n">
        <v>0</v>
      </c>
      <c r="EF303" s="0" t="n">
        <v>0</v>
      </c>
      <c r="EG303" s="0" t="n">
        <v>0</v>
      </c>
      <c r="EH303" s="0" t="n">
        <v>2</v>
      </c>
      <c r="EI303" s="0" t="n">
        <v>0</v>
      </c>
      <c r="EJ303" s="0" t="n">
        <v>0</v>
      </c>
      <c r="EK303" s="0" t="n">
        <v>0</v>
      </c>
      <c r="EL303" s="0" t="n">
        <v>1</v>
      </c>
      <c r="EM303" s="0" t="n">
        <v>0</v>
      </c>
      <c r="EN303" s="0" t="n">
        <v>0</v>
      </c>
      <c r="EO303" s="0" t="n">
        <v>0</v>
      </c>
      <c r="EP303" s="0" t="n">
        <v>0</v>
      </c>
      <c r="EQ303" s="0" t="n">
        <v>2</v>
      </c>
      <c r="ER303" s="0" t="n">
        <v>0</v>
      </c>
      <c r="ES303" s="0" t="n">
        <v>1</v>
      </c>
      <c r="ET303" s="0" t="n">
        <v>0</v>
      </c>
      <c r="EU303" s="0" t="n">
        <v>3</v>
      </c>
      <c r="EV303" s="0" t="n">
        <v>0</v>
      </c>
      <c r="EW303" s="0" t="n">
        <v>2</v>
      </c>
      <c r="EX303" s="0" t="n">
        <v>0</v>
      </c>
      <c r="EY303" s="0" t="n">
        <v>0</v>
      </c>
      <c r="EZ303" s="0" t="n">
        <v>0</v>
      </c>
      <c r="FA303" s="0" t="n">
        <v>2</v>
      </c>
      <c r="FB303" s="0" t="n">
        <v>0</v>
      </c>
      <c r="FC303" s="0" t="n">
        <v>0</v>
      </c>
      <c r="FD303" s="0" t="n">
        <v>5</v>
      </c>
      <c r="FE303" s="0" t="n">
        <v>0</v>
      </c>
      <c r="FF303" s="0" t="n">
        <v>0</v>
      </c>
      <c r="FG303" s="0" t="n">
        <v>3</v>
      </c>
      <c r="FH303" s="0" t="n">
        <v>4</v>
      </c>
      <c r="FI303" s="0" t="n">
        <v>5</v>
      </c>
      <c r="FJ303" s="0" t="n">
        <v>3</v>
      </c>
      <c r="FK303" s="0" t="n">
        <v>1</v>
      </c>
      <c r="FL303" s="0" t="n">
        <v>1</v>
      </c>
      <c r="FM303" s="0" t="n">
        <v>8</v>
      </c>
      <c r="FN303" s="0" t="n">
        <v>1</v>
      </c>
      <c r="FO303" s="0" t="n">
        <v>0</v>
      </c>
      <c r="FP303" s="0" t="n">
        <v>1</v>
      </c>
      <c r="FQ303" s="0" t="n">
        <v>3</v>
      </c>
      <c r="FR303" s="0" t="n">
        <v>4</v>
      </c>
      <c r="FS303" s="0" t="n">
        <v>3</v>
      </c>
      <c r="FT303" s="0" t="n">
        <v>2</v>
      </c>
      <c r="FU303" s="0" t="n">
        <v>5</v>
      </c>
      <c r="FV303" s="0" t="n">
        <v>0</v>
      </c>
      <c r="FW303" s="0" t="n">
        <v>0</v>
      </c>
      <c r="FX303" s="0" t="n">
        <v>0</v>
      </c>
      <c r="FY303" s="0" t="n">
        <v>0</v>
      </c>
      <c r="FZ303" s="0" t="n">
        <v>2</v>
      </c>
      <c r="GA303" s="0" t="n">
        <v>1</v>
      </c>
      <c r="GB303" s="0" t="n">
        <v>7</v>
      </c>
      <c r="GC303" s="0" t="n">
        <v>1</v>
      </c>
      <c r="GD303" s="0" t="n">
        <v>2</v>
      </c>
      <c r="GE303" s="0" t="n">
        <v>1</v>
      </c>
      <c r="GF303" s="0" t="n">
        <v>0</v>
      </c>
      <c r="GG303" s="0" t="n">
        <v>0</v>
      </c>
      <c r="GH303" s="0" t="n">
        <v>3</v>
      </c>
      <c r="GI303" s="0" t="n">
        <v>0</v>
      </c>
      <c r="GJ303" s="0" t="n">
        <v>3</v>
      </c>
      <c r="GK303" s="0" t="n">
        <v>0</v>
      </c>
      <c r="GL303" s="0" t="n">
        <v>1</v>
      </c>
      <c r="GM303" s="0" t="n">
        <v>2</v>
      </c>
      <c r="GN303" s="0" t="n">
        <v>1</v>
      </c>
      <c r="GO303" s="0" t="n">
        <v>4</v>
      </c>
      <c r="GP303" s="0" t="n">
        <v>0</v>
      </c>
      <c r="GQ303" s="0" t="n">
        <v>0</v>
      </c>
    </row>
    <row r="304" customFormat="false" ht="12" hidden="false" customHeight="false" outlineLevel="0" collapsed="false">
      <c r="A304" s="0" t="n">
        <v>4</v>
      </c>
      <c r="B304" s="0" t="n">
        <v>2</v>
      </c>
      <c r="C304" s="0" t="n">
        <v>1</v>
      </c>
      <c r="D304" s="0" t="n">
        <v>0</v>
      </c>
      <c r="E304" s="0" t="n">
        <v>2</v>
      </c>
      <c r="F304" s="0" t="n">
        <v>0</v>
      </c>
      <c r="G304" s="0" t="n">
        <v>4</v>
      </c>
      <c r="H304" s="0" t="n">
        <v>0</v>
      </c>
      <c r="I304" s="0" t="n">
        <v>1</v>
      </c>
      <c r="J304" s="0" t="n">
        <v>0</v>
      </c>
      <c r="K304" s="0" t="n">
        <v>0</v>
      </c>
      <c r="L304" s="0" t="n">
        <v>0</v>
      </c>
      <c r="M304" s="0" t="n">
        <v>0</v>
      </c>
      <c r="N304" s="0" t="n">
        <v>0</v>
      </c>
      <c r="O304" s="0" t="n">
        <v>6</v>
      </c>
      <c r="P304" s="0" t="n">
        <v>0</v>
      </c>
      <c r="Q304" s="0" t="n">
        <v>1</v>
      </c>
      <c r="R304" s="0" t="n">
        <v>0</v>
      </c>
      <c r="S304" s="0" t="n">
        <v>0</v>
      </c>
      <c r="T304" s="0" t="n">
        <v>0</v>
      </c>
      <c r="U304" s="0" t="n">
        <v>0</v>
      </c>
      <c r="V304" s="0" t="n">
        <v>1</v>
      </c>
      <c r="W304" s="0" t="n">
        <v>0</v>
      </c>
      <c r="X304" s="0" t="n">
        <v>2</v>
      </c>
      <c r="Y304" s="0" t="n">
        <v>5</v>
      </c>
      <c r="Z304" s="0" t="n">
        <v>1</v>
      </c>
      <c r="AA304" s="0" t="n">
        <v>0</v>
      </c>
      <c r="AB304" s="0" t="n">
        <v>0</v>
      </c>
      <c r="AC304" s="0" t="n">
        <v>0</v>
      </c>
      <c r="AD304" s="0" t="n">
        <v>0</v>
      </c>
      <c r="AE304" s="0" t="n">
        <v>4</v>
      </c>
      <c r="AF304" s="0" t="n">
        <v>2</v>
      </c>
      <c r="AG304" s="0" t="n">
        <v>0</v>
      </c>
      <c r="AH304" s="0" t="n">
        <v>1</v>
      </c>
      <c r="AI304" s="0" t="n">
        <v>0</v>
      </c>
      <c r="AJ304" s="0" t="n">
        <v>0</v>
      </c>
      <c r="AK304" s="0" t="n">
        <v>2</v>
      </c>
      <c r="AL304" s="0" t="n">
        <v>0</v>
      </c>
      <c r="AM304" s="0" t="n">
        <v>0</v>
      </c>
      <c r="AN304" s="0" t="n">
        <v>6</v>
      </c>
      <c r="AO304" s="0" t="n">
        <v>0</v>
      </c>
      <c r="AP304" s="0" t="n">
        <v>0</v>
      </c>
      <c r="AQ304" s="0" t="n">
        <v>1</v>
      </c>
      <c r="AR304" s="0" t="n">
        <v>4</v>
      </c>
      <c r="AS304" s="0" t="n">
        <v>2</v>
      </c>
      <c r="AT304" s="0" t="n">
        <v>0</v>
      </c>
      <c r="AU304" s="0" t="n">
        <v>2</v>
      </c>
      <c r="AV304" s="0" t="n">
        <v>2</v>
      </c>
      <c r="AW304" s="0" t="n">
        <v>2</v>
      </c>
      <c r="AX304" s="0" t="n">
        <v>1</v>
      </c>
      <c r="AY304" s="0" t="n">
        <v>0</v>
      </c>
      <c r="AZ304" s="0" t="n">
        <v>0</v>
      </c>
      <c r="BA304" s="0" t="n">
        <v>0</v>
      </c>
      <c r="BB304" s="0" t="n">
        <v>0</v>
      </c>
      <c r="BC304" s="0" t="n">
        <v>0</v>
      </c>
      <c r="BD304" s="0" t="n">
        <v>2</v>
      </c>
      <c r="BE304" s="0" t="n">
        <v>0</v>
      </c>
      <c r="BF304" s="0" t="n">
        <v>0</v>
      </c>
      <c r="BG304" s="0" t="n">
        <v>2</v>
      </c>
      <c r="BH304" s="0" t="n">
        <v>0</v>
      </c>
      <c r="BI304" s="0" t="n">
        <v>0</v>
      </c>
      <c r="BJ304" s="0" t="n">
        <v>1</v>
      </c>
      <c r="BK304" s="0" t="n">
        <v>0</v>
      </c>
      <c r="BL304" s="0" t="n">
        <v>0</v>
      </c>
      <c r="BM304" s="0" t="n">
        <v>1</v>
      </c>
      <c r="BN304" s="0" t="n">
        <v>4</v>
      </c>
      <c r="BO304" s="0" t="n">
        <v>0</v>
      </c>
      <c r="BP304" s="0" t="n">
        <v>0</v>
      </c>
      <c r="BQ304" s="0" t="n">
        <v>4</v>
      </c>
      <c r="BR304" s="0" t="n">
        <v>0</v>
      </c>
      <c r="BS304" s="0" t="n">
        <v>0</v>
      </c>
      <c r="BT304" s="0" t="n">
        <v>0</v>
      </c>
      <c r="BU304" s="0" t="n">
        <v>1</v>
      </c>
      <c r="BV304" s="0" t="n">
        <v>3</v>
      </c>
      <c r="BW304" s="0" t="n">
        <v>0</v>
      </c>
      <c r="BX304" s="0" t="n">
        <v>0</v>
      </c>
      <c r="BY304" s="0" t="n">
        <v>9</v>
      </c>
      <c r="BZ304" s="0" t="n">
        <v>0</v>
      </c>
      <c r="CA304" s="0" t="n">
        <v>4</v>
      </c>
      <c r="CB304" s="0" t="n">
        <v>0</v>
      </c>
      <c r="CC304" s="0" t="n">
        <v>1</v>
      </c>
      <c r="CD304" s="0" t="n">
        <v>2</v>
      </c>
      <c r="CE304" s="0" t="n">
        <v>2</v>
      </c>
      <c r="CF304" s="0" t="n">
        <v>7</v>
      </c>
      <c r="CG304" s="0" t="n">
        <v>0</v>
      </c>
      <c r="CH304" s="0" t="n">
        <v>9</v>
      </c>
      <c r="CI304" s="0" t="n">
        <v>2</v>
      </c>
      <c r="CJ304" s="0" t="n">
        <v>7</v>
      </c>
      <c r="CK304" s="0" t="n">
        <v>0</v>
      </c>
      <c r="CL304" s="0" t="n">
        <v>0</v>
      </c>
      <c r="CM304" s="0" t="n">
        <v>0</v>
      </c>
      <c r="CN304" s="0" t="n">
        <v>0</v>
      </c>
      <c r="CO304" s="0" t="n">
        <v>4</v>
      </c>
      <c r="CP304" s="0" t="n">
        <v>7</v>
      </c>
      <c r="CQ304" s="0" t="n">
        <v>0</v>
      </c>
      <c r="CR304" s="0" t="n">
        <v>0</v>
      </c>
      <c r="CS304" s="0" t="n">
        <v>0</v>
      </c>
      <c r="CT304" s="0" t="n">
        <v>0</v>
      </c>
      <c r="CU304" s="0" t="n">
        <v>0</v>
      </c>
      <c r="CV304" s="0" t="n">
        <v>0</v>
      </c>
      <c r="CW304" s="0" t="n">
        <v>0</v>
      </c>
      <c r="CX304" s="0" t="n">
        <v>0</v>
      </c>
      <c r="CY304" s="0" t="n">
        <v>4</v>
      </c>
      <c r="CZ304" s="0" t="n">
        <v>1</v>
      </c>
      <c r="DA304" s="0" t="n">
        <v>0</v>
      </c>
      <c r="DB304" s="0" t="n">
        <v>0</v>
      </c>
      <c r="DC304" s="0" t="n">
        <v>2</v>
      </c>
      <c r="DD304" s="0" t="n">
        <v>6</v>
      </c>
      <c r="DE304" s="0" t="n">
        <v>2</v>
      </c>
      <c r="DF304" s="0" t="n">
        <v>1</v>
      </c>
      <c r="DG304" s="0" t="n">
        <v>1</v>
      </c>
      <c r="DH304" s="0" t="n">
        <v>4</v>
      </c>
      <c r="DI304" s="0" t="n">
        <v>0</v>
      </c>
      <c r="DJ304" s="0" t="n">
        <v>0</v>
      </c>
      <c r="DK304" s="0" t="n">
        <v>4</v>
      </c>
      <c r="DL304" s="0" t="n">
        <v>0</v>
      </c>
      <c r="DM304" s="0" t="n">
        <v>0</v>
      </c>
      <c r="DN304" s="0" t="n">
        <v>0</v>
      </c>
      <c r="DO304" s="0" t="n">
        <v>0</v>
      </c>
      <c r="DP304" s="0" t="n">
        <v>2</v>
      </c>
      <c r="DQ304" s="0" t="n">
        <v>1</v>
      </c>
      <c r="DR304" s="0" t="n">
        <v>0</v>
      </c>
      <c r="DS304" s="0" t="n">
        <v>4</v>
      </c>
      <c r="DT304" s="0" t="n">
        <v>0</v>
      </c>
      <c r="DU304" s="0" t="n">
        <v>7</v>
      </c>
      <c r="DV304" s="0" t="n">
        <v>0</v>
      </c>
      <c r="DW304" s="0" t="n">
        <v>0</v>
      </c>
      <c r="DX304" s="0" t="n">
        <v>0</v>
      </c>
      <c r="DY304" s="0" t="n">
        <v>0</v>
      </c>
      <c r="DZ304" s="0" t="n">
        <v>4</v>
      </c>
      <c r="EA304" s="0" t="n">
        <v>0</v>
      </c>
      <c r="EB304" s="0" t="n">
        <v>0</v>
      </c>
      <c r="EC304" s="0" t="n">
        <v>4</v>
      </c>
      <c r="ED304" s="0" t="n">
        <v>0</v>
      </c>
      <c r="EE304" s="0" t="n">
        <v>0</v>
      </c>
      <c r="EF304" s="0" t="n">
        <v>0</v>
      </c>
      <c r="EG304" s="0" t="n">
        <v>0</v>
      </c>
      <c r="EH304" s="0" t="n">
        <v>0</v>
      </c>
      <c r="EI304" s="0" t="n">
        <v>0</v>
      </c>
      <c r="EJ304" s="0" t="n">
        <v>0</v>
      </c>
      <c r="EK304" s="0" t="n">
        <v>0</v>
      </c>
      <c r="EL304" s="0" t="n">
        <v>1</v>
      </c>
      <c r="EM304" s="0" t="n">
        <v>0</v>
      </c>
      <c r="EN304" s="0" t="n">
        <v>0</v>
      </c>
      <c r="EO304" s="0" t="n">
        <v>2</v>
      </c>
      <c r="EP304" s="0" t="n">
        <v>0</v>
      </c>
      <c r="EQ304" s="0" t="n">
        <v>0</v>
      </c>
      <c r="ER304" s="0" t="n">
        <v>0</v>
      </c>
      <c r="ES304" s="0" t="n">
        <v>1</v>
      </c>
      <c r="ET304" s="0" t="n">
        <v>2</v>
      </c>
      <c r="EU304" s="0" t="n">
        <v>1</v>
      </c>
      <c r="EV304" s="0" t="n">
        <v>0</v>
      </c>
      <c r="EW304" s="0" t="n">
        <v>0</v>
      </c>
      <c r="EX304" s="0" t="n">
        <v>0</v>
      </c>
      <c r="EY304" s="0" t="n">
        <v>0</v>
      </c>
      <c r="EZ304" s="0" t="n">
        <v>0</v>
      </c>
      <c r="FA304" s="0" t="n">
        <v>3</v>
      </c>
      <c r="FB304" s="0" t="n">
        <v>0</v>
      </c>
      <c r="FC304" s="0" t="n">
        <v>0</v>
      </c>
      <c r="FD304" s="0" t="n">
        <v>1</v>
      </c>
      <c r="FE304" s="0" t="n">
        <v>0</v>
      </c>
      <c r="FF304" s="0" t="n">
        <v>0</v>
      </c>
      <c r="FG304" s="0" t="n">
        <v>1</v>
      </c>
      <c r="FH304" s="0" t="n">
        <v>0</v>
      </c>
      <c r="FI304" s="0" t="n">
        <v>3</v>
      </c>
      <c r="FJ304" s="0" t="n">
        <v>1</v>
      </c>
      <c r="FK304" s="0" t="n">
        <v>2</v>
      </c>
      <c r="FL304" s="0" t="n">
        <v>1</v>
      </c>
      <c r="FM304" s="0" t="n">
        <v>2</v>
      </c>
      <c r="FN304" s="0" t="n">
        <v>1</v>
      </c>
      <c r="FO304" s="0" t="n">
        <v>3</v>
      </c>
      <c r="FP304" s="0" t="n">
        <v>0</v>
      </c>
      <c r="FQ304" s="0" t="n">
        <v>0</v>
      </c>
      <c r="FR304" s="0" t="n">
        <v>0</v>
      </c>
      <c r="FS304" s="0" t="n">
        <v>2</v>
      </c>
      <c r="FT304" s="0" t="n">
        <v>0</v>
      </c>
      <c r="FU304" s="0" t="n">
        <v>0</v>
      </c>
      <c r="FV304" s="0" t="n">
        <v>0</v>
      </c>
      <c r="FW304" s="0" t="n">
        <v>0</v>
      </c>
      <c r="FX304" s="0" t="n">
        <v>0</v>
      </c>
      <c r="FY304" s="0" t="n">
        <v>0</v>
      </c>
      <c r="FZ304" s="0" t="n">
        <v>0</v>
      </c>
      <c r="GA304" s="0" t="n">
        <v>0</v>
      </c>
      <c r="GB304" s="0" t="n">
        <v>0</v>
      </c>
      <c r="GC304" s="0" t="n">
        <v>0</v>
      </c>
      <c r="GD304" s="0" t="n">
        <v>4</v>
      </c>
      <c r="GE304" s="0" t="n">
        <v>0</v>
      </c>
      <c r="GF304" s="0" t="n">
        <v>0</v>
      </c>
      <c r="GG304" s="0" t="n">
        <v>0</v>
      </c>
      <c r="GH304" s="0" t="n">
        <v>0</v>
      </c>
      <c r="GI304" s="0" t="n">
        <v>4</v>
      </c>
      <c r="GJ304" s="0" t="n">
        <v>0</v>
      </c>
      <c r="GK304" s="0" t="n">
        <v>0</v>
      </c>
      <c r="GL304" s="0" t="n">
        <v>0</v>
      </c>
      <c r="GM304" s="0" t="n">
        <v>2</v>
      </c>
      <c r="GN304" s="0" t="n">
        <v>0</v>
      </c>
      <c r="GO304" s="0" t="n">
        <v>5</v>
      </c>
      <c r="GP304" s="0" t="n">
        <v>0</v>
      </c>
      <c r="GQ304" s="0" t="n">
        <v>0</v>
      </c>
    </row>
    <row r="305" customFormat="false" ht="12" hidden="false" customHeight="false" outlineLevel="0" collapsed="false">
      <c r="A305" s="0" t="n">
        <v>0</v>
      </c>
      <c r="B305" s="0" t="n">
        <v>0</v>
      </c>
      <c r="C305" s="0" t="n">
        <v>0</v>
      </c>
      <c r="D305" s="0" t="n">
        <v>0</v>
      </c>
      <c r="E305" s="0" t="n">
        <v>0</v>
      </c>
      <c r="F305" s="0" t="n">
        <v>0</v>
      </c>
      <c r="G305" s="0" t="n">
        <v>0</v>
      </c>
      <c r="H305" s="0" t="n">
        <v>0</v>
      </c>
      <c r="I305" s="0" t="n">
        <v>0</v>
      </c>
      <c r="J305" s="0" t="n">
        <v>0</v>
      </c>
      <c r="K305" s="0" t="n">
        <v>5</v>
      </c>
      <c r="L305" s="0" t="n">
        <v>0</v>
      </c>
      <c r="M305" s="0" t="n">
        <v>0</v>
      </c>
      <c r="N305" s="0" t="n">
        <v>0</v>
      </c>
      <c r="O305" s="0" t="n">
        <v>0</v>
      </c>
      <c r="P305" s="0" t="n">
        <v>0</v>
      </c>
      <c r="Q305" s="0" t="n">
        <v>0</v>
      </c>
      <c r="R305" s="0" t="n">
        <v>0</v>
      </c>
      <c r="S305" s="0" t="n">
        <v>0</v>
      </c>
      <c r="T305" s="0" t="n">
        <v>0</v>
      </c>
      <c r="U305" s="0" t="n">
        <v>0</v>
      </c>
      <c r="V305" s="0" t="n">
        <v>0</v>
      </c>
      <c r="W305" s="0" t="n">
        <v>0</v>
      </c>
      <c r="X305" s="0" t="n">
        <v>0</v>
      </c>
      <c r="Y305" s="0" t="n">
        <v>2</v>
      </c>
      <c r="Z305" s="0" t="n">
        <v>2</v>
      </c>
      <c r="AA305" s="0" t="n">
        <v>0</v>
      </c>
      <c r="AB305" s="0" t="n">
        <v>0</v>
      </c>
      <c r="AC305" s="0" t="n">
        <v>0</v>
      </c>
      <c r="AD305" s="0" t="n">
        <v>0</v>
      </c>
      <c r="AE305" s="0" t="n">
        <v>3</v>
      </c>
      <c r="AF305" s="0" t="n">
        <v>3</v>
      </c>
      <c r="AG305" s="0" t="n">
        <v>0</v>
      </c>
      <c r="AH305" s="0" t="n">
        <v>0</v>
      </c>
      <c r="AI305" s="0" t="n">
        <v>1</v>
      </c>
      <c r="AJ305" s="0" t="n">
        <v>0</v>
      </c>
      <c r="AK305" s="0" t="n">
        <v>0</v>
      </c>
      <c r="AL305" s="0" t="n">
        <v>0</v>
      </c>
      <c r="AM305" s="0" t="n">
        <v>1</v>
      </c>
      <c r="AN305" s="0" t="n">
        <v>4</v>
      </c>
      <c r="AO305" s="0" t="n">
        <v>0</v>
      </c>
      <c r="AP305" s="0" t="n">
        <v>0</v>
      </c>
      <c r="AQ305" s="0" t="n">
        <v>0</v>
      </c>
      <c r="AR305" s="0" t="n">
        <v>0</v>
      </c>
      <c r="AS305" s="0" t="n">
        <v>1</v>
      </c>
      <c r="AT305" s="0" t="n">
        <v>0</v>
      </c>
      <c r="AU305" s="0" t="n">
        <v>0</v>
      </c>
      <c r="AV305" s="0" t="n">
        <v>1</v>
      </c>
      <c r="AW305" s="0" t="n">
        <v>4</v>
      </c>
      <c r="AX305" s="0" t="n">
        <v>0</v>
      </c>
      <c r="AY305" s="0" t="n">
        <v>0</v>
      </c>
      <c r="AZ305" s="0" t="n">
        <v>0</v>
      </c>
      <c r="BA305" s="0" t="n">
        <v>0</v>
      </c>
      <c r="BB305" s="0" t="n">
        <v>0</v>
      </c>
      <c r="BC305" s="0" t="n">
        <v>4</v>
      </c>
      <c r="BD305" s="0" t="n">
        <v>0</v>
      </c>
      <c r="BE305" s="0" t="n">
        <v>0</v>
      </c>
      <c r="BF305" s="0" t="n">
        <v>0</v>
      </c>
      <c r="BG305" s="0" t="n">
        <v>0</v>
      </c>
      <c r="BH305" s="0" t="n">
        <v>1</v>
      </c>
      <c r="BI305" s="0" t="n">
        <v>0</v>
      </c>
      <c r="BJ305" s="0" t="n">
        <v>0</v>
      </c>
      <c r="BK305" s="0" t="n">
        <v>0</v>
      </c>
      <c r="BL305" s="0" t="n">
        <v>0</v>
      </c>
      <c r="BM305" s="0" t="n">
        <v>0</v>
      </c>
      <c r="BN305" s="0" t="n">
        <v>0</v>
      </c>
      <c r="BO305" s="0" t="n">
        <v>0</v>
      </c>
      <c r="BP305" s="0" t="n">
        <v>0</v>
      </c>
      <c r="BQ305" s="0" t="n">
        <v>2</v>
      </c>
      <c r="BR305" s="0" t="n">
        <v>0</v>
      </c>
      <c r="BS305" s="0" t="n">
        <v>1</v>
      </c>
      <c r="BT305" s="0" t="n">
        <v>0</v>
      </c>
      <c r="BU305" s="0" t="n">
        <v>0</v>
      </c>
      <c r="BV305" s="0" t="n">
        <v>0</v>
      </c>
      <c r="BW305" s="0" t="n">
        <v>0</v>
      </c>
      <c r="BX305" s="0" t="n">
        <v>1</v>
      </c>
      <c r="BY305" s="0" t="n">
        <v>0</v>
      </c>
      <c r="BZ305" s="0" t="n">
        <v>0</v>
      </c>
      <c r="CA305" s="0" t="n">
        <v>1</v>
      </c>
      <c r="CB305" s="0" t="n">
        <v>1</v>
      </c>
      <c r="CC305" s="0" t="n">
        <v>2</v>
      </c>
      <c r="CD305" s="0" t="n">
        <v>2</v>
      </c>
      <c r="CE305" s="0" t="n">
        <v>0</v>
      </c>
      <c r="CF305" s="0" t="n">
        <v>0</v>
      </c>
      <c r="CG305" s="0" t="n">
        <v>0</v>
      </c>
      <c r="CH305" s="0" t="n">
        <v>0</v>
      </c>
      <c r="CI305" s="0" t="n">
        <v>0</v>
      </c>
      <c r="CJ305" s="0" t="n">
        <v>0</v>
      </c>
      <c r="CK305" s="0" t="n">
        <v>1</v>
      </c>
      <c r="CL305" s="0" t="n">
        <v>0</v>
      </c>
      <c r="CM305" s="0" t="n">
        <v>0</v>
      </c>
      <c r="CN305" s="0" t="n">
        <v>0</v>
      </c>
      <c r="CO305" s="0" t="n">
        <v>0</v>
      </c>
      <c r="CP305" s="0" t="n">
        <v>1</v>
      </c>
      <c r="CQ305" s="0" t="n">
        <v>0</v>
      </c>
      <c r="CR305" s="0" t="n">
        <v>0</v>
      </c>
      <c r="CS305" s="0" t="n">
        <v>0</v>
      </c>
      <c r="CT305" s="0" t="n">
        <v>0</v>
      </c>
      <c r="CU305" s="0" t="n">
        <v>0</v>
      </c>
      <c r="CV305" s="0" t="n">
        <v>0</v>
      </c>
      <c r="CW305" s="0" t="n">
        <v>0</v>
      </c>
      <c r="CX305" s="0" t="n">
        <v>0</v>
      </c>
      <c r="CY305" s="0" t="n">
        <v>0</v>
      </c>
      <c r="CZ305" s="0" t="n">
        <v>1</v>
      </c>
      <c r="DA305" s="0" t="n">
        <v>0</v>
      </c>
      <c r="DB305" s="0" t="n">
        <v>0</v>
      </c>
      <c r="DC305" s="0" t="n">
        <v>0</v>
      </c>
      <c r="DD305" s="0" t="n">
        <v>2</v>
      </c>
      <c r="DE305" s="0" t="n">
        <v>1</v>
      </c>
      <c r="DF305" s="0" t="n">
        <v>0</v>
      </c>
      <c r="DG305" s="0" t="n">
        <v>0</v>
      </c>
      <c r="DH305" s="0" t="n">
        <v>4</v>
      </c>
      <c r="DI305" s="0" t="n">
        <v>0</v>
      </c>
      <c r="DJ305" s="0" t="n">
        <v>0</v>
      </c>
      <c r="DK305" s="0" t="n">
        <v>1</v>
      </c>
      <c r="DL305" s="0" t="n">
        <v>0</v>
      </c>
      <c r="DM305" s="0" t="n">
        <v>0</v>
      </c>
      <c r="DN305" s="0" t="n">
        <v>0</v>
      </c>
      <c r="DO305" s="0" t="n">
        <v>0</v>
      </c>
      <c r="DP305" s="0" t="n">
        <v>3</v>
      </c>
      <c r="DQ305" s="0" t="n">
        <v>0</v>
      </c>
      <c r="DR305" s="0" t="n">
        <v>8</v>
      </c>
      <c r="DS305" s="0" t="n">
        <v>0</v>
      </c>
      <c r="DT305" s="0" t="n">
        <v>0</v>
      </c>
      <c r="DU305" s="0" t="n">
        <v>0</v>
      </c>
      <c r="DV305" s="0" t="n">
        <v>0</v>
      </c>
      <c r="DW305" s="0" t="n">
        <v>0</v>
      </c>
      <c r="DX305" s="0" t="n">
        <v>0</v>
      </c>
      <c r="DY305" s="0" t="n">
        <v>0</v>
      </c>
      <c r="DZ305" s="0" t="n">
        <v>2</v>
      </c>
      <c r="EA305" s="0" t="n">
        <v>0</v>
      </c>
      <c r="EB305" s="0" t="n">
        <v>0</v>
      </c>
      <c r="EC305" s="0" t="n">
        <v>1</v>
      </c>
      <c r="ED305" s="0" t="n">
        <v>0</v>
      </c>
      <c r="EE305" s="0" t="n">
        <v>0</v>
      </c>
      <c r="EF305" s="0" t="n">
        <v>0</v>
      </c>
      <c r="EG305" s="0" t="n">
        <v>0</v>
      </c>
      <c r="EH305" s="0" t="n">
        <v>1</v>
      </c>
      <c r="EI305" s="0" t="n">
        <v>0</v>
      </c>
      <c r="EJ305" s="0" t="n">
        <v>0</v>
      </c>
      <c r="EK305" s="0" t="n">
        <v>0</v>
      </c>
      <c r="EL305" s="0" t="n">
        <v>0</v>
      </c>
      <c r="EM305" s="0" t="n">
        <v>2</v>
      </c>
      <c r="EN305" s="0" t="n">
        <v>0</v>
      </c>
      <c r="EO305" s="0" t="n">
        <v>1</v>
      </c>
      <c r="EP305" s="0" t="n">
        <v>1</v>
      </c>
      <c r="EQ305" s="0" t="n">
        <v>0</v>
      </c>
      <c r="ER305" s="0" t="n">
        <v>0</v>
      </c>
      <c r="ES305" s="0" t="n">
        <v>1</v>
      </c>
      <c r="ET305" s="0" t="n">
        <v>1</v>
      </c>
      <c r="EU305" s="0" t="n">
        <v>7</v>
      </c>
      <c r="EV305" s="0" t="n">
        <v>0</v>
      </c>
      <c r="EW305" s="0" t="n">
        <v>0</v>
      </c>
      <c r="EX305" s="0" t="n">
        <v>0</v>
      </c>
      <c r="EY305" s="0" t="n">
        <v>2</v>
      </c>
      <c r="EZ305" s="0" t="n">
        <v>0</v>
      </c>
      <c r="FA305" s="0" t="n">
        <v>3</v>
      </c>
      <c r="FB305" s="0" t="n">
        <v>0</v>
      </c>
      <c r="FC305" s="0" t="n">
        <v>0</v>
      </c>
      <c r="FD305" s="0" t="n">
        <v>0</v>
      </c>
      <c r="FE305" s="0" t="n">
        <v>0</v>
      </c>
      <c r="FF305" s="0" t="n">
        <v>0</v>
      </c>
      <c r="FG305" s="0" t="n">
        <v>1</v>
      </c>
      <c r="FH305" s="0" t="n">
        <v>0</v>
      </c>
      <c r="FI305" s="0" t="n">
        <v>0</v>
      </c>
      <c r="FJ305" s="0" t="n">
        <v>0</v>
      </c>
      <c r="FK305" s="0" t="n">
        <v>0</v>
      </c>
      <c r="FL305" s="0" t="n">
        <v>0</v>
      </c>
      <c r="FM305" s="0" t="n">
        <v>0</v>
      </c>
      <c r="FN305" s="0" t="n">
        <v>0</v>
      </c>
      <c r="FO305" s="0" t="n">
        <v>0</v>
      </c>
      <c r="FP305" s="0" t="n">
        <v>0</v>
      </c>
      <c r="FQ305" s="0" t="n">
        <v>0</v>
      </c>
      <c r="FR305" s="0" t="n">
        <v>5</v>
      </c>
      <c r="FS305" s="0" t="n">
        <v>1</v>
      </c>
      <c r="FT305" s="0" t="n">
        <v>0</v>
      </c>
      <c r="FU305" s="0" t="n">
        <v>1</v>
      </c>
      <c r="FV305" s="0" t="n">
        <v>0</v>
      </c>
      <c r="FW305" s="0" t="n">
        <v>0</v>
      </c>
      <c r="FX305" s="0" t="n">
        <v>0</v>
      </c>
      <c r="FY305" s="0" t="n">
        <v>0</v>
      </c>
      <c r="FZ305" s="0" t="n">
        <v>0</v>
      </c>
      <c r="GA305" s="0" t="n">
        <v>0</v>
      </c>
      <c r="GB305" s="0" t="n">
        <v>0</v>
      </c>
      <c r="GC305" s="0" t="n">
        <v>0</v>
      </c>
      <c r="GD305" s="0" t="n">
        <v>1</v>
      </c>
      <c r="GE305" s="0" t="n">
        <v>0</v>
      </c>
      <c r="GF305" s="0" t="n">
        <v>0</v>
      </c>
      <c r="GG305" s="0" t="n">
        <v>0</v>
      </c>
      <c r="GH305" s="0" t="n">
        <v>0</v>
      </c>
      <c r="GI305" s="0" t="n">
        <v>2</v>
      </c>
      <c r="GJ305" s="0" t="n">
        <v>0</v>
      </c>
      <c r="GK305" s="0" t="n">
        <v>0</v>
      </c>
      <c r="GL305" s="0" t="n">
        <v>0</v>
      </c>
      <c r="GM305" s="0" t="n">
        <v>1</v>
      </c>
      <c r="GN305" s="0" t="n">
        <v>0</v>
      </c>
      <c r="GO305" s="0" t="n">
        <v>1</v>
      </c>
      <c r="GP305" s="0" t="n">
        <v>0</v>
      </c>
      <c r="GQ305" s="0" t="n">
        <v>0</v>
      </c>
    </row>
    <row r="306" customFormat="false" ht="12" hidden="false" customHeight="false" outlineLevel="0" collapsed="false">
      <c r="A306" s="0" t="n">
        <v>0</v>
      </c>
      <c r="B306" s="0" t="n">
        <v>3</v>
      </c>
      <c r="C306" s="0" t="n">
        <v>1</v>
      </c>
      <c r="D306" s="0" t="n">
        <v>0</v>
      </c>
      <c r="E306" s="0" t="n">
        <v>0</v>
      </c>
      <c r="F306" s="0" t="n">
        <v>0</v>
      </c>
      <c r="G306" s="0" t="n">
        <v>1</v>
      </c>
      <c r="H306" s="0" t="n">
        <v>0</v>
      </c>
      <c r="I306" s="0" t="n">
        <v>1</v>
      </c>
      <c r="J306" s="0" t="n">
        <v>0</v>
      </c>
      <c r="K306" s="0" t="n">
        <v>0</v>
      </c>
      <c r="L306" s="0" t="n">
        <v>1</v>
      </c>
      <c r="M306" s="0" t="n">
        <v>0</v>
      </c>
      <c r="N306" s="0" t="n">
        <v>0</v>
      </c>
      <c r="O306" s="0" t="n">
        <v>0</v>
      </c>
      <c r="P306" s="0" t="n">
        <v>1</v>
      </c>
      <c r="Q306" s="0" t="n">
        <v>0</v>
      </c>
      <c r="R306" s="0" t="n">
        <v>0</v>
      </c>
      <c r="S306" s="0" t="n">
        <v>0</v>
      </c>
      <c r="T306" s="0" t="n">
        <v>0</v>
      </c>
      <c r="U306" s="0" t="n">
        <v>0</v>
      </c>
      <c r="V306" s="0" t="n">
        <v>0</v>
      </c>
      <c r="W306" s="0" t="n">
        <v>0</v>
      </c>
      <c r="X306" s="0" t="n">
        <v>0</v>
      </c>
      <c r="Y306" s="0" t="n">
        <v>9</v>
      </c>
      <c r="Z306" s="0" t="n">
        <v>2</v>
      </c>
      <c r="AA306" s="0" t="n">
        <v>0</v>
      </c>
      <c r="AB306" s="0" t="n">
        <v>1</v>
      </c>
      <c r="AC306" s="0" t="n">
        <v>0</v>
      </c>
      <c r="AD306" s="0" t="n">
        <v>0</v>
      </c>
      <c r="AE306" s="0" t="n">
        <v>5</v>
      </c>
      <c r="AF306" s="0" t="n">
        <v>1</v>
      </c>
      <c r="AG306" s="0" t="n">
        <v>0</v>
      </c>
      <c r="AH306" s="0" t="n">
        <v>1</v>
      </c>
      <c r="AI306" s="0" t="n">
        <v>3</v>
      </c>
      <c r="AJ306" s="0" t="n">
        <v>0</v>
      </c>
      <c r="AK306" s="0" t="n">
        <v>1</v>
      </c>
      <c r="AL306" s="0" t="n">
        <v>0</v>
      </c>
      <c r="AM306" s="0" t="n">
        <v>0</v>
      </c>
      <c r="AN306" s="0" t="n">
        <v>0</v>
      </c>
      <c r="AO306" s="0" t="n">
        <v>1</v>
      </c>
      <c r="AP306" s="0" t="n">
        <v>0</v>
      </c>
      <c r="AQ306" s="0" t="n">
        <v>0</v>
      </c>
      <c r="AR306" s="0" t="n">
        <v>7</v>
      </c>
      <c r="AS306" s="0" t="n">
        <v>3</v>
      </c>
      <c r="AT306" s="0" t="n">
        <v>1</v>
      </c>
      <c r="AU306" s="0" t="n">
        <v>0</v>
      </c>
      <c r="AV306" s="0" t="n">
        <v>5</v>
      </c>
      <c r="AW306" s="0" t="n">
        <v>3</v>
      </c>
      <c r="AX306" s="0" t="n">
        <v>0</v>
      </c>
      <c r="AY306" s="0" t="n">
        <v>0</v>
      </c>
      <c r="AZ306" s="0" t="n">
        <v>0</v>
      </c>
      <c r="BA306" s="0" t="n">
        <v>0</v>
      </c>
      <c r="BB306" s="0" t="n">
        <v>0</v>
      </c>
      <c r="BC306" s="0" t="n">
        <v>1</v>
      </c>
      <c r="BD306" s="0" t="n">
        <v>4</v>
      </c>
      <c r="BE306" s="0" t="n">
        <v>1</v>
      </c>
      <c r="BF306" s="0" t="n">
        <v>1</v>
      </c>
      <c r="BG306" s="0" t="n">
        <v>5</v>
      </c>
      <c r="BH306" s="0" t="n">
        <v>0</v>
      </c>
      <c r="BI306" s="0" t="n">
        <v>0</v>
      </c>
      <c r="BJ306" s="0" t="n">
        <v>0</v>
      </c>
      <c r="BK306" s="0" t="n">
        <v>0</v>
      </c>
      <c r="BL306" s="0" t="n">
        <v>0</v>
      </c>
      <c r="BM306" s="0" t="n">
        <v>0</v>
      </c>
      <c r="BN306" s="0" t="n">
        <v>0</v>
      </c>
      <c r="BO306" s="0" t="n">
        <v>0</v>
      </c>
      <c r="BP306" s="0" t="n">
        <v>0</v>
      </c>
      <c r="BQ306" s="0" t="n">
        <v>3</v>
      </c>
      <c r="BR306" s="0" t="n">
        <v>3</v>
      </c>
      <c r="BS306" s="0" t="n">
        <v>2</v>
      </c>
      <c r="BT306" s="0" t="n">
        <v>0</v>
      </c>
      <c r="BU306" s="0" t="n">
        <v>0</v>
      </c>
      <c r="BV306" s="0" t="n">
        <v>0</v>
      </c>
      <c r="BW306" s="0" t="n">
        <v>0</v>
      </c>
      <c r="BX306" s="0" t="n">
        <v>1</v>
      </c>
      <c r="BY306" s="0" t="n">
        <v>9</v>
      </c>
      <c r="BZ306" s="0" t="n">
        <v>0</v>
      </c>
      <c r="CA306" s="0" t="n">
        <v>5</v>
      </c>
      <c r="CB306" s="0" t="n">
        <v>2</v>
      </c>
      <c r="CC306" s="0" t="n">
        <v>1</v>
      </c>
      <c r="CD306" s="0" t="n">
        <v>2</v>
      </c>
      <c r="CE306" s="0" t="n">
        <v>0</v>
      </c>
      <c r="CF306" s="0" t="n">
        <v>7</v>
      </c>
      <c r="CG306" s="0" t="n">
        <v>0</v>
      </c>
      <c r="CH306" s="0" t="n">
        <v>0</v>
      </c>
      <c r="CI306" s="0" t="n">
        <v>1</v>
      </c>
      <c r="CJ306" s="0" t="n">
        <v>4</v>
      </c>
      <c r="CK306" s="0" t="n">
        <v>2</v>
      </c>
      <c r="CL306" s="0" t="n">
        <v>0</v>
      </c>
      <c r="CM306" s="0" t="n">
        <v>0</v>
      </c>
      <c r="CN306" s="0" t="n">
        <v>0</v>
      </c>
      <c r="CO306" s="0" t="n">
        <v>3</v>
      </c>
      <c r="CP306" s="0" t="n">
        <v>0</v>
      </c>
      <c r="CQ306" s="0" t="n">
        <v>0</v>
      </c>
      <c r="CR306" s="0" t="n">
        <v>0</v>
      </c>
      <c r="CS306" s="0" t="n">
        <v>2</v>
      </c>
      <c r="CT306" s="0" t="n">
        <v>0</v>
      </c>
      <c r="CU306" s="0" t="n">
        <v>1</v>
      </c>
      <c r="CV306" s="0" t="n">
        <v>0</v>
      </c>
      <c r="CW306" s="0" t="n">
        <v>0</v>
      </c>
      <c r="CX306" s="0" t="n">
        <v>0</v>
      </c>
      <c r="CY306" s="0" t="n">
        <v>4</v>
      </c>
      <c r="CZ306" s="0" t="n">
        <v>4</v>
      </c>
      <c r="DA306" s="0" t="n">
        <v>0</v>
      </c>
      <c r="DB306" s="0" t="n">
        <v>0</v>
      </c>
      <c r="DC306" s="0" t="n">
        <v>2</v>
      </c>
      <c r="DD306" s="0" t="n">
        <v>7</v>
      </c>
      <c r="DE306" s="0" t="n">
        <v>3</v>
      </c>
      <c r="DF306" s="0" t="n">
        <v>0</v>
      </c>
      <c r="DG306" s="0" t="n">
        <v>0</v>
      </c>
      <c r="DH306" s="0" t="n">
        <v>4</v>
      </c>
      <c r="DI306" s="0" t="n">
        <v>0</v>
      </c>
      <c r="DJ306" s="0" t="n">
        <v>0</v>
      </c>
      <c r="DK306" s="0" t="n">
        <v>4</v>
      </c>
      <c r="DL306" s="0" t="n">
        <v>0</v>
      </c>
      <c r="DM306" s="0" t="n">
        <v>0</v>
      </c>
      <c r="DN306" s="0" t="n">
        <v>0</v>
      </c>
      <c r="DO306" s="0" t="n">
        <v>0</v>
      </c>
      <c r="DP306" s="0" t="n">
        <v>2</v>
      </c>
      <c r="DQ306" s="0" t="n">
        <v>1</v>
      </c>
      <c r="DR306" s="0" t="n">
        <v>0</v>
      </c>
      <c r="DS306" s="0" t="n">
        <v>0</v>
      </c>
      <c r="DT306" s="0" t="n">
        <v>1</v>
      </c>
      <c r="DU306" s="0" t="n">
        <v>4</v>
      </c>
      <c r="DV306" s="0" t="n">
        <v>0</v>
      </c>
      <c r="DW306" s="0" t="n">
        <v>0</v>
      </c>
      <c r="DX306" s="0" t="n">
        <v>0</v>
      </c>
      <c r="DY306" s="0" t="n">
        <v>0</v>
      </c>
      <c r="DZ306" s="0" t="n">
        <v>4</v>
      </c>
      <c r="EA306" s="0" t="n">
        <v>0</v>
      </c>
      <c r="EB306" s="0" t="n">
        <v>1</v>
      </c>
      <c r="EC306" s="0" t="n">
        <v>0</v>
      </c>
      <c r="ED306" s="0" t="n">
        <v>0</v>
      </c>
      <c r="EE306" s="0" t="n">
        <v>0</v>
      </c>
      <c r="EF306" s="0" t="n">
        <v>0</v>
      </c>
      <c r="EG306" s="0" t="n">
        <v>0</v>
      </c>
      <c r="EH306" s="0" t="n">
        <v>0</v>
      </c>
      <c r="EI306" s="0" t="n">
        <v>0</v>
      </c>
      <c r="EJ306" s="0" t="n">
        <v>0</v>
      </c>
      <c r="EK306" s="0" t="n">
        <v>0</v>
      </c>
      <c r="EL306" s="0" t="n">
        <v>1</v>
      </c>
      <c r="EM306" s="0" t="n">
        <v>0</v>
      </c>
      <c r="EN306" s="0" t="n">
        <v>0</v>
      </c>
      <c r="EO306" s="0" t="n">
        <v>1</v>
      </c>
      <c r="EP306" s="0" t="n">
        <v>5</v>
      </c>
      <c r="EQ306" s="0" t="n">
        <v>1</v>
      </c>
      <c r="ER306" s="0" t="n">
        <v>0</v>
      </c>
      <c r="ES306" s="0" t="n">
        <v>2</v>
      </c>
      <c r="ET306" s="0" t="n">
        <v>6</v>
      </c>
      <c r="EU306" s="0" t="n">
        <v>3</v>
      </c>
      <c r="EV306" s="0" t="n">
        <v>0</v>
      </c>
      <c r="EW306" s="0" t="n">
        <v>1</v>
      </c>
      <c r="EX306" s="0" t="n">
        <v>0</v>
      </c>
      <c r="EY306" s="0" t="n">
        <v>0</v>
      </c>
      <c r="EZ306" s="0" t="n">
        <v>0</v>
      </c>
      <c r="FA306" s="0" t="n">
        <v>3</v>
      </c>
      <c r="FB306" s="0" t="n">
        <v>0</v>
      </c>
      <c r="FC306" s="0" t="n">
        <v>0</v>
      </c>
      <c r="FD306" s="0" t="n">
        <v>0</v>
      </c>
      <c r="FE306" s="0" t="n">
        <v>0</v>
      </c>
      <c r="FF306" s="0" t="n">
        <v>2</v>
      </c>
      <c r="FG306" s="0" t="n">
        <v>1</v>
      </c>
      <c r="FH306" s="0" t="n">
        <v>0</v>
      </c>
      <c r="FI306" s="0" t="n">
        <v>0</v>
      </c>
      <c r="FJ306" s="0" t="n">
        <v>0</v>
      </c>
      <c r="FK306" s="0" t="n">
        <v>3</v>
      </c>
      <c r="FL306" s="0" t="n">
        <v>1</v>
      </c>
      <c r="FM306" s="0" t="n">
        <v>1</v>
      </c>
      <c r="FN306" s="0" t="n">
        <v>2</v>
      </c>
      <c r="FO306" s="0" t="n">
        <v>0</v>
      </c>
      <c r="FP306" s="0" t="n">
        <v>1</v>
      </c>
      <c r="FQ306" s="0" t="n">
        <v>0</v>
      </c>
      <c r="FR306" s="0" t="n">
        <v>4</v>
      </c>
      <c r="FS306" s="0" t="n">
        <v>1</v>
      </c>
      <c r="FT306" s="0" t="n">
        <v>0</v>
      </c>
      <c r="FU306" s="0" t="n">
        <v>1</v>
      </c>
      <c r="FV306" s="0" t="n">
        <v>0</v>
      </c>
      <c r="FW306" s="0" t="n">
        <v>0</v>
      </c>
      <c r="FX306" s="0" t="n">
        <v>0</v>
      </c>
      <c r="FY306" s="0" t="n">
        <v>0</v>
      </c>
      <c r="FZ306" s="0" t="n">
        <v>2</v>
      </c>
      <c r="GA306" s="0" t="n">
        <v>1</v>
      </c>
      <c r="GB306" s="0" t="n">
        <v>0</v>
      </c>
      <c r="GC306" s="0" t="n">
        <v>0</v>
      </c>
      <c r="GD306" s="0" t="n">
        <v>0</v>
      </c>
      <c r="GE306" s="0" t="n">
        <v>0</v>
      </c>
      <c r="GF306" s="0" t="n">
        <v>0</v>
      </c>
      <c r="GG306" s="0" t="n">
        <v>0</v>
      </c>
      <c r="GH306" s="0" t="n">
        <v>0</v>
      </c>
      <c r="GI306" s="0" t="n">
        <v>0</v>
      </c>
      <c r="GJ306" s="0" t="n">
        <v>0</v>
      </c>
      <c r="GK306" s="0" t="n">
        <v>0</v>
      </c>
      <c r="GL306" s="0" t="n">
        <v>0</v>
      </c>
      <c r="GM306" s="0" t="n">
        <v>0</v>
      </c>
      <c r="GN306" s="0" t="n">
        <v>0</v>
      </c>
      <c r="GO306" s="0" t="n">
        <v>4</v>
      </c>
      <c r="GP306" s="0" t="n">
        <v>0</v>
      </c>
      <c r="GQ306" s="0" t="n">
        <v>0</v>
      </c>
    </row>
    <row r="307" customFormat="false" ht="12" hidden="false" customHeight="false" outlineLevel="0" collapsed="false">
      <c r="A307" s="0" t="n">
        <v>0</v>
      </c>
      <c r="B307" s="0" t="n">
        <v>0</v>
      </c>
      <c r="C307" s="0" t="n">
        <v>2</v>
      </c>
      <c r="D307" s="0" t="n">
        <v>0</v>
      </c>
      <c r="E307" s="0" t="n">
        <v>0</v>
      </c>
      <c r="F307" s="0" t="n">
        <v>0</v>
      </c>
      <c r="G307" s="0" t="n">
        <v>1</v>
      </c>
      <c r="H307" s="0" t="n">
        <v>0</v>
      </c>
      <c r="I307" s="0" t="n">
        <v>0</v>
      </c>
      <c r="J307" s="0" t="n">
        <v>0</v>
      </c>
      <c r="K307" s="0" t="n">
        <v>0</v>
      </c>
      <c r="L307" s="0" t="n">
        <v>1</v>
      </c>
      <c r="M307" s="0" t="n">
        <v>0</v>
      </c>
      <c r="N307" s="0" t="n">
        <v>0</v>
      </c>
      <c r="O307" s="0" t="n">
        <v>0</v>
      </c>
      <c r="P307" s="0" t="n">
        <v>1</v>
      </c>
      <c r="Q307" s="0" t="n">
        <v>0</v>
      </c>
      <c r="R307" s="0" t="n">
        <v>0</v>
      </c>
      <c r="S307" s="0" t="n">
        <v>0</v>
      </c>
      <c r="T307" s="0" t="n">
        <v>0</v>
      </c>
      <c r="U307" s="0" t="n">
        <v>0</v>
      </c>
      <c r="V307" s="0" t="n">
        <v>1</v>
      </c>
      <c r="W307" s="0" t="n">
        <v>0</v>
      </c>
      <c r="X307" s="0" t="n">
        <v>1</v>
      </c>
      <c r="Y307" s="0" t="n">
        <v>1</v>
      </c>
      <c r="Z307" s="0" t="n">
        <v>1</v>
      </c>
      <c r="AA307" s="0" t="n">
        <v>0</v>
      </c>
      <c r="AB307" s="0" t="n">
        <v>0</v>
      </c>
      <c r="AC307" s="0" t="n">
        <v>0</v>
      </c>
      <c r="AD307" s="0" t="n">
        <v>0</v>
      </c>
      <c r="AE307" s="0" t="n">
        <v>3</v>
      </c>
      <c r="AF307" s="0" t="n">
        <v>0</v>
      </c>
      <c r="AG307" s="0" t="n">
        <v>0</v>
      </c>
      <c r="AH307" s="0" t="n">
        <v>0</v>
      </c>
      <c r="AI307" s="0" t="n">
        <v>0</v>
      </c>
      <c r="AJ307" s="0" t="n">
        <v>0</v>
      </c>
      <c r="AK307" s="0" t="n">
        <v>0</v>
      </c>
      <c r="AL307" s="0" t="n">
        <v>0</v>
      </c>
      <c r="AM307" s="0" t="n">
        <v>2</v>
      </c>
      <c r="AN307" s="0" t="n">
        <v>1</v>
      </c>
      <c r="AO307" s="0" t="n">
        <v>0</v>
      </c>
      <c r="AP307" s="0" t="n">
        <v>0</v>
      </c>
      <c r="AQ307" s="0" t="n">
        <v>0</v>
      </c>
      <c r="AR307" s="0" t="n">
        <v>2</v>
      </c>
      <c r="AS307" s="0" t="n">
        <v>0</v>
      </c>
      <c r="AT307" s="0" t="n">
        <v>0</v>
      </c>
      <c r="AU307" s="0" t="n">
        <v>0</v>
      </c>
      <c r="AV307" s="0" t="n">
        <v>1</v>
      </c>
      <c r="AW307" s="0" t="n">
        <v>2</v>
      </c>
      <c r="AX307" s="0" t="n">
        <v>0</v>
      </c>
      <c r="AY307" s="0" t="n">
        <v>0</v>
      </c>
      <c r="AZ307" s="0" t="n">
        <v>0</v>
      </c>
      <c r="BA307" s="0" t="n">
        <v>0</v>
      </c>
      <c r="BB307" s="0" t="n">
        <v>0</v>
      </c>
      <c r="BC307" s="0" t="n">
        <v>6</v>
      </c>
      <c r="BD307" s="0" t="n">
        <v>0</v>
      </c>
      <c r="BE307" s="0" t="n">
        <v>0</v>
      </c>
      <c r="BF307" s="0" t="n">
        <v>0</v>
      </c>
      <c r="BG307" s="0" t="n">
        <v>2</v>
      </c>
      <c r="BH307" s="0" t="n">
        <v>0</v>
      </c>
      <c r="BI307" s="0" t="n">
        <v>0</v>
      </c>
      <c r="BJ307" s="0" t="n">
        <v>1</v>
      </c>
      <c r="BK307" s="0" t="n">
        <v>0</v>
      </c>
      <c r="BL307" s="0" t="n">
        <v>0</v>
      </c>
      <c r="BM307" s="0" t="n">
        <v>0</v>
      </c>
      <c r="BN307" s="0" t="n">
        <v>0</v>
      </c>
      <c r="BO307" s="0" t="n">
        <v>0</v>
      </c>
      <c r="BP307" s="0" t="n">
        <v>0</v>
      </c>
      <c r="BQ307" s="0" t="n">
        <v>2</v>
      </c>
      <c r="BR307" s="0" t="n">
        <v>0</v>
      </c>
      <c r="BS307" s="0" t="n">
        <v>0</v>
      </c>
      <c r="BT307" s="0" t="n">
        <v>0</v>
      </c>
      <c r="BU307" s="0" t="n">
        <v>0</v>
      </c>
      <c r="BV307" s="0" t="n">
        <v>0</v>
      </c>
      <c r="BW307" s="0" t="n">
        <v>0</v>
      </c>
      <c r="BX307" s="0" t="n">
        <v>1</v>
      </c>
      <c r="BY307" s="0" t="n">
        <v>0</v>
      </c>
      <c r="BZ307" s="0" t="n">
        <v>1</v>
      </c>
      <c r="CA307" s="0" t="n">
        <v>4</v>
      </c>
      <c r="CB307" s="0" t="n">
        <v>1</v>
      </c>
      <c r="CC307" s="0" t="n">
        <v>1</v>
      </c>
      <c r="CD307" s="0" t="n">
        <v>1</v>
      </c>
      <c r="CE307" s="0" t="n">
        <v>0</v>
      </c>
      <c r="CF307" s="0" t="n">
        <v>4</v>
      </c>
      <c r="CG307" s="0" t="n">
        <v>0</v>
      </c>
      <c r="CH307" s="0" t="n">
        <v>0</v>
      </c>
      <c r="CI307" s="0" t="n">
        <v>0</v>
      </c>
      <c r="CJ307" s="0" t="n">
        <v>0</v>
      </c>
      <c r="CK307" s="0" t="n">
        <v>3</v>
      </c>
      <c r="CL307" s="0" t="n">
        <v>0</v>
      </c>
      <c r="CM307" s="0" t="n">
        <v>0</v>
      </c>
      <c r="CN307" s="0" t="n">
        <v>0</v>
      </c>
      <c r="CO307" s="0" t="n">
        <v>0</v>
      </c>
      <c r="CP307" s="0" t="n">
        <v>0</v>
      </c>
      <c r="CQ307" s="0" t="n">
        <v>0</v>
      </c>
      <c r="CR307" s="0" t="n">
        <v>0</v>
      </c>
      <c r="CS307" s="0" t="n">
        <v>0</v>
      </c>
      <c r="CT307" s="0" t="n">
        <v>0</v>
      </c>
      <c r="CU307" s="0" t="n">
        <v>1</v>
      </c>
      <c r="CV307" s="0" t="n">
        <v>0</v>
      </c>
      <c r="CW307" s="0" t="n">
        <v>0</v>
      </c>
      <c r="CX307" s="0" t="n">
        <v>1</v>
      </c>
      <c r="CY307" s="0" t="n">
        <v>0</v>
      </c>
      <c r="CZ307" s="0" t="n">
        <v>0</v>
      </c>
      <c r="DA307" s="0" t="n">
        <v>0</v>
      </c>
      <c r="DB307" s="0" t="n">
        <v>0</v>
      </c>
      <c r="DC307" s="0" t="n">
        <v>0</v>
      </c>
      <c r="DD307" s="0" t="n">
        <v>3</v>
      </c>
      <c r="DE307" s="0" t="n">
        <v>4</v>
      </c>
      <c r="DF307" s="0" t="n">
        <v>0</v>
      </c>
      <c r="DG307" s="0" t="n">
        <v>0</v>
      </c>
      <c r="DH307" s="0" t="n">
        <v>4</v>
      </c>
      <c r="DI307" s="0" t="n">
        <v>3</v>
      </c>
      <c r="DJ307" s="0" t="n">
        <v>0</v>
      </c>
      <c r="DK307" s="0" t="n">
        <v>1</v>
      </c>
      <c r="DL307" s="0" t="n">
        <v>0</v>
      </c>
      <c r="DM307" s="0" t="n">
        <v>0</v>
      </c>
      <c r="DN307" s="0" t="n">
        <v>0</v>
      </c>
      <c r="DO307" s="0" t="n">
        <v>0</v>
      </c>
      <c r="DP307" s="0" t="n">
        <v>1</v>
      </c>
      <c r="DQ307" s="0" t="n">
        <v>0</v>
      </c>
      <c r="DR307" s="0" t="n">
        <v>0</v>
      </c>
      <c r="DS307" s="0" t="n">
        <v>0</v>
      </c>
      <c r="DT307" s="0" t="n">
        <v>0</v>
      </c>
      <c r="DU307" s="0" t="n">
        <v>0</v>
      </c>
      <c r="DV307" s="0" t="n">
        <v>0</v>
      </c>
      <c r="DW307" s="0" t="n">
        <v>0</v>
      </c>
      <c r="DX307" s="0" t="n">
        <v>0</v>
      </c>
      <c r="DY307" s="0" t="n">
        <v>0</v>
      </c>
      <c r="DZ307" s="0" t="n">
        <v>5</v>
      </c>
      <c r="EA307" s="0" t="n">
        <v>0</v>
      </c>
      <c r="EB307" s="0" t="n">
        <v>0</v>
      </c>
      <c r="EC307" s="0" t="n">
        <v>0</v>
      </c>
      <c r="ED307" s="0" t="n">
        <v>0</v>
      </c>
      <c r="EE307" s="0" t="n">
        <v>0</v>
      </c>
      <c r="EF307" s="0" t="n">
        <v>0</v>
      </c>
      <c r="EG307" s="0" t="n">
        <v>0</v>
      </c>
      <c r="EH307" s="0" t="n">
        <v>0</v>
      </c>
      <c r="EI307" s="0" t="n">
        <v>0</v>
      </c>
      <c r="EJ307" s="0" t="n">
        <v>0</v>
      </c>
      <c r="EK307" s="0" t="n">
        <v>0</v>
      </c>
      <c r="EL307" s="0" t="n">
        <v>0</v>
      </c>
      <c r="EM307" s="0" t="n">
        <v>0</v>
      </c>
      <c r="EN307" s="0" t="n">
        <v>0</v>
      </c>
      <c r="EO307" s="0" t="n">
        <v>0</v>
      </c>
      <c r="EP307" s="0" t="n">
        <v>1</v>
      </c>
      <c r="EQ307" s="0" t="n">
        <v>0</v>
      </c>
      <c r="ER307" s="0" t="n">
        <v>0</v>
      </c>
      <c r="ES307" s="0" t="n">
        <v>1</v>
      </c>
      <c r="ET307" s="0" t="n">
        <v>1</v>
      </c>
      <c r="EU307" s="0" t="n">
        <v>2</v>
      </c>
      <c r="EV307" s="0" t="n">
        <v>0</v>
      </c>
      <c r="EW307" s="0" t="n">
        <v>1</v>
      </c>
      <c r="EX307" s="0" t="n">
        <v>0</v>
      </c>
      <c r="EY307" s="0" t="n">
        <v>2</v>
      </c>
      <c r="EZ307" s="0" t="n">
        <v>0</v>
      </c>
      <c r="FA307" s="0" t="n">
        <v>0</v>
      </c>
      <c r="FB307" s="0" t="n">
        <v>0</v>
      </c>
      <c r="FC307" s="0" t="n">
        <v>0</v>
      </c>
      <c r="FD307" s="0" t="n">
        <v>0</v>
      </c>
      <c r="FE307" s="0" t="n">
        <v>0</v>
      </c>
      <c r="FF307" s="0" t="n">
        <v>0</v>
      </c>
      <c r="FG307" s="0" t="n">
        <v>3</v>
      </c>
      <c r="FH307" s="0" t="n">
        <v>0</v>
      </c>
      <c r="FI307" s="0" t="n">
        <v>0</v>
      </c>
      <c r="FJ307" s="0" t="n">
        <v>0</v>
      </c>
      <c r="FK307" s="0" t="n">
        <v>0</v>
      </c>
      <c r="FL307" s="0" t="n">
        <v>1</v>
      </c>
      <c r="FM307" s="0" t="n">
        <v>0</v>
      </c>
      <c r="FN307" s="0" t="n">
        <v>1</v>
      </c>
      <c r="FO307" s="0" t="n">
        <v>0</v>
      </c>
      <c r="FP307" s="0" t="n">
        <v>0</v>
      </c>
      <c r="FQ307" s="0" t="n">
        <v>0</v>
      </c>
      <c r="FR307" s="0" t="n">
        <v>0</v>
      </c>
      <c r="FS307" s="0" t="n">
        <v>0</v>
      </c>
      <c r="FT307" s="0" t="n">
        <v>0</v>
      </c>
      <c r="FU307" s="0" t="n">
        <v>2</v>
      </c>
      <c r="FV307" s="0" t="n">
        <v>0</v>
      </c>
      <c r="FW307" s="0" t="n">
        <v>0</v>
      </c>
      <c r="FX307" s="0" t="n">
        <v>0</v>
      </c>
      <c r="FY307" s="0" t="n">
        <v>0</v>
      </c>
      <c r="FZ307" s="0" t="n">
        <v>2</v>
      </c>
      <c r="GA307" s="0" t="n">
        <v>0</v>
      </c>
      <c r="GB307" s="0" t="n">
        <v>0</v>
      </c>
      <c r="GC307" s="0" t="n">
        <v>0</v>
      </c>
      <c r="GD307" s="0" t="n">
        <v>0</v>
      </c>
      <c r="GE307" s="0" t="n">
        <v>0</v>
      </c>
      <c r="GF307" s="0" t="n">
        <v>0</v>
      </c>
      <c r="GG307" s="0" t="n">
        <v>0</v>
      </c>
      <c r="GH307" s="0" t="n">
        <v>0</v>
      </c>
      <c r="GI307" s="0" t="n">
        <v>0</v>
      </c>
      <c r="GJ307" s="0" t="n">
        <v>0</v>
      </c>
      <c r="GK307" s="0" t="n">
        <v>0</v>
      </c>
      <c r="GL307" s="0" t="n">
        <v>0</v>
      </c>
      <c r="GM307" s="0" t="n">
        <v>1</v>
      </c>
      <c r="GN307" s="0" t="n">
        <v>0</v>
      </c>
      <c r="GO307" s="0" t="n">
        <v>2</v>
      </c>
      <c r="GP307" s="0" t="n">
        <v>0</v>
      </c>
      <c r="GQ307" s="0" t="n">
        <v>0</v>
      </c>
    </row>
    <row r="308" customFormat="false" ht="12" hidden="false" customHeight="false" outlineLevel="0" collapsed="false">
      <c r="A308" s="0" t="n">
        <v>0</v>
      </c>
      <c r="B308" s="0" t="n">
        <v>3</v>
      </c>
      <c r="C308" s="0" t="n">
        <v>0</v>
      </c>
      <c r="D308" s="0" t="n">
        <v>0</v>
      </c>
      <c r="E308" s="0" t="n">
        <v>0</v>
      </c>
      <c r="F308" s="0" t="n">
        <v>0</v>
      </c>
      <c r="G308" s="0" t="n">
        <v>1</v>
      </c>
      <c r="H308" s="0" t="n">
        <v>0</v>
      </c>
      <c r="I308" s="0" t="n">
        <v>0</v>
      </c>
      <c r="J308" s="0" t="n">
        <v>3</v>
      </c>
      <c r="K308" s="0" t="n">
        <v>0</v>
      </c>
      <c r="L308" s="0" t="n">
        <v>0</v>
      </c>
      <c r="M308" s="0" t="n">
        <v>0</v>
      </c>
      <c r="N308" s="0" t="n">
        <v>0</v>
      </c>
      <c r="O308" s="0" t="n">
        <v>0</v>
      </c>
      <c r="P308" s="0" t="n">
        <v>1</v>
      </c>
      <c r="Q308" s="0" t="n">
        <v>0</v>
      </c>
      <c r="R308" s="0" t="n">
        <v>0</v>
      </c>
      <c r="S308" s="0" t="n">
        <v>0</v>
      </c>
      <c r="T308" s="0" t="n">
        <v>0</v>
      </c>
      <c r="U308" s="0" t="n">
        <v>0</v>
      </c>
      <c r="V308" s="0" t="n">
        <v>0</v>
      </c>
      <c r="W308" s="0" t="n">
        <v>0</v>
      </c>
      <c r="X308" s="0" t="n">
        <v>0</v>
      </c>
      <c r="Y308" s="0" t="n">
        <v>1</v>
      </c>
      <c r="Z308" s="0" t="n">
        <v>1</v>
      </c>
      <c r="AA308" s="0" t="n">
        <v>0</v>
      </c>
      <c r="AB308" s="0" t="n">
        <v>0</v>
      </c>
      <c r="AC308" s="0" t="n">
        <v>0</v>
      </c>
      <c r="AD308" s="0" t="n">
        <v>0</v>
      </c>
      <c r="AE308" s="0" t="n">
        <v>1</v>
      </c>
      <c r="AF308" s="0" t="n">
        <v>0</v>
      </c>
      <c r="AG308" s="0" t="n">
        <v>0</v>
      </c>
      <c r="AH308" s="0" t="n">
        <v>0</v>
      </c>
      <c r="AI308" s="0" t="n">
        <v>0</v>
      </c>
      <c r="AJ308" s="0" t="n">
        <v>0</v>
      </c>
      <c r="AK308" s="0" t="n">
        <v>2</v>
      </c>
      <c r="AL308" s="0" t="n">
        <v>0</v>
      </c>
      <c r="AM308" s="0" t="n">
        <v>0</v>
      </c>
      <c r="AN308" s="0" t="n">
        <v>0</v>
      </c>
      <c r="AO308" s="0" t="n">
        <v>0</v>
      </c>
      <c r="AP308" s="0" t="n">
        <v>0</v>
      </c>
      <c r="AQ308" s="0" t="n">
        <v>0</v>
      </c>
      <c r="AR308" s="0" t="n">
        <v>1</v>
      </c>
      <c r="AS308" s="0" t="n">
        <v>6</v>
      </c>
      <c r="AT308" s="0" t="n">
        <v>0</v>
      </c>
      <c r="AU308" s="0" t="n">
        <v>0</v>
      </c>
      <c r="AV308" s="0" t="n">
        <v>4</v>
      </c>
      <c r="AW308" s="0" t="n">
        <v>0</v>
      </c>
      <c r="AX308" s="0" t="n">
        <v>0</v>
      </c>
      <c r="AY308" s="0" t="n">
        <v>0</v>
      </c>
      <c r="AZ308" s="0" t="n">
        <v>1</v>
      </c>
      <c r="BA308" s="0" t="n">
        <v>0</v>
      </c>
      <c r="BB308" s="0" t="n">
        <v>0</v>
      </c>
      <c r="BC308" s="0" t="n">
        <v>3</v>
      </c>
      <c r="BD308" s="0" t="n">
        <v>0</v>
      </c>
      <c r="BE308" s="0" t="n">
        <v>0</v>
      </c>
      <c r="BF308" s="0" t="n">
        <v>1</v>
      </c>
      <c r="BG308" s="0" t="n">
        <v>0</v>
      </c>
      <c r="BH308" s="0" t="n">
        <v>0</v>
      </c>
      <c r="BI308" s="0" t="n">
        <v>0</v>
      </c>
      <c r="BJ308" s="0" t="n">
        <v>0</v>
      </c>
      <c r="BK308" s="0" t="n">
        <v>0</v>
      </c>
      <c r="BL308" s="0" t="n">
        <v>0</v>
      </c>
      <c r="BM308" s="0" t="n">
        <v>0</v>
      </c>
      <c r="BN308" s="0" t="n">
        <v>0</v>
      </c>
      <c r="BO308" s="0" t="n">
        <v>0</v>
      </c>
      <c r="BP308" s="0" t="n">
        <v>0</v>
      </c>
      <c r="BQ308" s="0" t="n">
        <v>2</v>
      </c>
      <c r="BR308" s="0" t="n">
        <v>0</v>
      </c>
      <c r="BS308" s="0" t="n">
        <v>0</v>
      </c>
      <c r="BT308" s="0" t="n">
        <v>0</v>
      </c>
      <c r="BU308" s="0" t="n">
        <v>0</v>
      </c>
      <c r="BV308" s="0" t="n">
        <v>0</v>
      </c>
      <c r="BW308" s="0" t="n">
        <v>0</v>
      </c>
      <c r="BX308" s="0" t="n">
        <v>1</v>
      </c>
      <c r="BY308" s="0" t="n">
        <v>0</v>
      </c>
      <c r="BZ308" s="0" t="n">
        <v>0</v>
      </c>
      <c r="CA308" s="0" t="n">
        <v>1</v>
      </c>
      <c r="CB308" s="0" t="n">
        <v>3</v>
      </c>
      <c r="CC308" s="0" t="n">
        <v>1</v>
      </c>
      <c r="CD308" s="0" t="n">
        <v>1</v>
      </c>
      <c r="CE308" s="0" t="n">
        <v>0</v>
      </c>
      <c r="CF308" s="0" t="n">
        <v>0</v>
      </c>
      <c r="CG308" s="0" t="n">
        <v>0</v>
      </c>
      <c r="CH308" s="0" t="n">
        <v>0</v>
      </c>
      <c r="CI308" s="0" t="n">
        <v>1</v>
      </c>
      <c r="CJ308" s="0" t="n">
        <v>0</v>
      </c>
      <c r="CK308" s="0" t="n">
        <v>1</v>
      </c>
      <c r="CL308" s="0" t="n">
        <v>0</v>
      </c>
      <c r="CM308" s="0" t="n">
        <v>0</v>
      </c>
      <c r="CN308" s="0" t="n">
        <v>0</v>
      </c>
      <c r="CO308" s="0" t="n">
        <v>0</v>
      </c>
      <c r="CP308" s="0" t="n">
        <v>0</v>
      </c>
      <c r="CQ308" s="0" t="n">
        <v>4</v>
      </c>
      <c r="CR308" s="0" t="n">
        <v>0</v>
      </c>
      <c r="CS308" s="0" t="n">
        <v>0</v>
      </c>
      <c r="CT308" s="0" t="n">
        <v>0</v>
      </c>
      <c r="CU308" s="0" t="n">
        <v>0</v>
      </c>
      <c r="CV308" s="0" t="n">
        <v>2</v>
      </c>
      <c r="CW308" s="0" t="n">
        <v>0</v>
      </c>
      <c r="CX308" s="0" t="n">
        <v>0</v>
      </c>
      <c r="CY308" s="0" t="n">
        <v>0</v>
      </c>
      <c r="CZ308" s="0" t="n">
        <v>0</v>
      </c>
      <c r="DA308" s="0" t="n">
        <v>0</v>
      </c>
      <c r="DB308" s="0" t="n">
        <v>0</v>
      </c>
      <c r="DC308" s="0" t="n">
        <v>0</v>
      </c>
      <c r="DD308" s="0" t="n">
        <v>0</v>
      </c>
      <c r="DE308" s="0" t="n">
        <v>0</v>
      </c>
      <c r="DF308" s="0" t="n">
        <v>0</v>
      </c>
      <c r="DG308" s="0" t="n">
        <v>0</v>
      </c>
      <c r="DH308" s="0" t="n">
        <v>0</v>
      </c>
      <c r="DI308" s="0" t="n">
        <v>0</v>
      </c>
      <c r="DJ308" s="0" t="n">
        <v>3</v>
      </c>
      <c r="DK308" s="0" t="n">
        <v>1</v>
      </c>
      <c r="DL308" s="0" t="n">
        <v>0</v>
      </c>
      <c r="DM308" s="0" t="n">
        <v>0</v>
      </c>
      <c r="DN308" s="0" t="n">
        <v>4</v>
      </c>
      <c r="DO308" s="0" t="n">
        <v>0</v>
      </c>
      <c r="DP308" s="0" t="n">
        <v>1</v>
      </c>
      <c r="DQ308" s="0" t="n">
        <v>0</v>
      </c>
      <c r="DR308" s="0" t="n">
        <v>1</v>
      </c>
      <c r="DS308" s="0" t="n">
        <v>0</v>
      </c>
      <c r="DT308" s="0" t="n">
        <v>0</v>
      </c>
      <c r="DU308" s="0" t="n">
        <v>1</v>
      </c>
      <c r="DV308" s="0" t="n">
        <v>0</v>
      </c>
      <c r="DW308" s="0" t="n">
        <v>0</v>
      </c>
      <c r="DX308" s="0" t="n">
        <v>0</v>
      </c>
      <c r="DY308" s="0" t="n">
        <v>0</v>
      </c>
      <c r="DZ308" s="0" t="n">
        <v>0</v>
      </c>
      <c r="EA308" s="0" t="n">
        <v>0</v>
      </c>
      <c r="EB308" s="0" t="n">
        <v>0</v>
      </c>
      <c r="EC308" s="0" t="n">
        <v>1</v>
      </c>
      <c r="ED308" s="0" t="n">
        <v>0</v>
      </c>
      <c r="EE308" s="0" t="n">
        <v>0</v>
      </c>
      <c r="EF308" s="0" t="n">
        <v>0</v>
      </c>
      <c r="EG308" s="0" t="n">
        <v>0</v>
      </c>
      <c r="EH308" s="0" t="n">
        <v>0</v>
      </c>
      <c r="EI308" s="0" t="n">
        <v>0</v>
      </c>
      <c r="EJ308" s="0" t="n">
        <v>0</v>
      </c>
      <c r="EK308" s="0" t="n">
        <v>0</v>
      </c>
      <c r="EL308" s="0" t="n">
        <v>0</v>
      </c>
      <c r="EM308" s="0" t="n">
        <v>0</v>
      </c>
      <c r="EN308" s="0" t="n">
        <v>0</v>
      </c>
      <c r="EO308" s="0" t="n">
        <v>0</v>
      </c>
      <c r="EP308" s="0" t="n">
        <v>1</v>
      </c>
      <c r="EQ308" s="0" t="n">
        <v>0</v>
      </c>
      <c r="ER308" s="0" t="n">
        <v>0</v>
      </c>
      <c r="ES308" s="0" t="n">
        <v>0</v>
      </c>
      <c r="ET308" s="0" t="n">
        <v>0</v>
      </c>
      <c r="EU308" s="0" t="n">
        <v>4</v>
      </c>
      <c r="EV308" s="0" t="n">
        <v>0</v>
      </c>
      <c r="EW308" s="0" t="n">
        <v>2</v>
      </c>
      <c r="EX308" s="0" t="n">
        <v>0</v>
      </c>
      <c r="EY308" s="0" t="n">
        <v>0</v>
      </c>
      <c r="EZ308" s="0" t="n">
        <v>0</v>
      </c>
      <c r="FA308" s="0" t="n">
        <v>4</v>
      </c>
      <c r="FB308" s="0" t="n">
        <v>0</v>
      </c>
      <c r="FC308" s="0" t="n">
        <v>0</v>
      </c>
      <c r="FD308" s="0" t="n">
        <v>0</v>
      </c>
      <c r="FE308" s="0" t="n">
        <v>9</v>
      </c>
      <c r="FF308" s="0" t="n">
        <v>0</v>
      </c>
      <c r="FG308" s="0" t="n">
        <v>0</v>
      </c>
      <c r="FH308" s="0" t="n">
        <v>0</v>
      </c>
      <c r="FI308" s="0" t="n">
        <v>0</v>
      </c>
      <c r="FJ308" s="0" t="n">
        <v>0</v>
      </c>
      <c r="FK308" s="0" t="n">
        <v>0</v>
      </c>
      <c r="FL308" s="0" t="n">
        <v>0</v>
      </c>
      <c r="FM308" s="0" t="n">
        <v>0</v>
      </c>
      <c r="FN308" s="0" t="n">
        <v>0</v>
      </c>
      <c r="FO308" s="0" t="n">
        <v>0</v>
      </c>
      <c r="FP308" s="0" t="n">
        <v>0</v>
      </c>
      <c r="FQ308" s="0" t="n">
        <v>0</v>
      </c>
      <c r="FR308" s="0" t="n">
        <v>0</v>
      </c>
      <c r="FS308" s="0" t="n">
        <v>8</v>
      </c>
      <c r="FT308" s="0" t="n">
        <v>0</v>
      </c>
      <c r="FU308" s="0" t="n">
        <v>0</v>
      </c>
      <c r="FV308" s="0" t="n">
        <v>0</v>
      </c>
      <c r="FW308" s="0" t="n">
        <v>0</v>
      </c>
      <c r="FX308" s="0" t="n">
        <v>0</v>
      </c>
      <c r="FY308" s="0" t="n">
        <v>0</v>
      </c>
      <c r="FZ308" s="0" t="n">
        <v>2</v>
      </c>
      <c r="GA308" s="0" t="n">
        <v>1</v>
      </c>
      <c r="GB308" s="0" t="n">
        <v>0</v>
      </c>
      <c r="GC308" s="0" t="n">
        <v>1</v>
      </c>
      <c r="GD308" s="0" t="n">
        <v>1</v>
      </c>
      <c r="GE308" s="0" t="n">
        <v>0</v>
      </c>
      <c r="GF308" s="0" t="n">
        <v>0</v>
      </c>
      <c r="GG308" s="0" t="n">
        <v>0</v>
      </c>
      <c r="GH308" s="0" t="n">
        <v>0</v>
      </c>
      <c r="GI308" s="0" t="n">
        <v>0</v>
      </c>
      <c r="GJ308" s="0" t="n">
        <v>0</v>
      </c>
      <c r="GK308" s="0" t="n">
        <v>0</v>
      </c>
      <c r="GL308" s="0" t="n">
        <v>0</v>
      </c>
      <c r="GM308" s="0" t="n">
        <v>4</v>
      </c>
      <c r="GN308" s="0" t="n">
        <v>0</v>
      </c>
      <c r="GO308" s="0" t="n">
        <v>0</v>
      </c>
      <c r="GP308" s="0" t="n">
        <v>0</v>
      </c>
      <c r="GQ308" s="0" t="n">
        <v>0</v>
      </c>
    </row>
    <row r="309" customFormat="false" ht="12" hidden="false" customHeight="false" outlineLevel="0" collapsed="false">
      <c r="A309" s="0" t="n">
        <v>0</v>
      </c>
      <c r="B309" s="0" t="n">
        <v>0</v>
      </c>
      <c r="C309" s="0" t="n">
        <v>0</v>
      </c>
      <c r="D309" s="0" t="n">
        <v>0</v>
      </c>
      <c r="E309" s="0" t="n">
        <v>0</v>
      </c>
      <c r="F309" s="0" t="n">
        <v>1</v>
      </c>
      <c r="G309" s="0" t="n">
        <v>3</v>
      </c>
      <c r="H309" s="0" t="n">
        <v>0</v>
      </c>
      <c r="I309" s="0" t="n">
        <v>0</v>
      </c>
      <c r="J309" s="0" t="n">
        <v>3</v>
      </c>
      <c r="K309" s="0" t="n">
        <v>2</v>
      </c>
      <c r="L309" s="0" t="n">
        <v>0</v>
      </c>
      <c r="M309" s="0" t="n">
        <v>0</v>
      </c>
      <c r="N309" s="0" t="n">
        <v>0</v>
      </c>
      <c r="O309" s="0" t="n">
        <v>0</v>
      </c>
      <c r="P309" s="0" t="n">
        <v>0</v>
      </c>
      <c r="Q309" s="0" t="n">
        <v>0</v>
      </c>
      <c r="R309" s="0" t="n">
        <v>0</v>
      </c>
      <c r="S309" s="0" t="n">
        <v>0</v>
      </c>
      <c r="T309" s="0" t="n">
        <v>0</v>
      </c>
      <c r="U309" s="0" t="n">
        <v>0</v>
      </c>
      <c r="V309" s="0" t="n">
        <v>0</v>
      </c>
      <c r="W309" s="0" t="n">
        <v>0</v>
      </c>
      <c r="X309" s="0" t="n">
        <v>0</v>
      </c>
      <c r="Y309" s="0" t="n">
        <v>3</v>
      </c>
      <c r="Z309" s="0" t="n">
        <v>3</v>
      </c>
      <c r="AA309" s="0" t="n">
        <v>0</v>
      </c>
      <c r="AB309" s="0" t="n">
        <v>0</v>
      </c>
      <c r="AC309" s="0" t="n">
        <v>0</v>
      </c>
      <c r="AD309" s="0" t="n">
        <v>0</v>
      </c>
      <c r="AE309" s="0" t="n">
        <v>4</v>
      </c>
      <c r="AF309" s="0" t="n">
        <v>1</v>
      </c>
      <c r="AG309" s="0" t="n">
        <v>0</v>
      </c>
      <c r="AH309" s="0" t="n">
        <v>1</v>
      </c>
      <c r="AI309" s="0" t="n">
        <v>0</v>
      </c>
      <c r="AJ309" s="0" t="n">
        <v>0</v>
      </c>
      <c r="AK309" s="0" t="n">
        <v>0</v>
      </c>
      <c r="AL309" s="0" t="n">
        <v>0</v>
      </c>
      <c r="AM309" s="0" t="n">
        <v>0</v>
      </c>
      <c r="AN309" s="0" t="n">
        <v>0</v>
      </c>
      <c r="AO309" s="0" t="n">
        <v>0</v>
      </c>
      <c r="AP309" s="0" t="n">
        <v>0</v>
      </c>
      <c r="AQ309" s="0" t="n">
        <v>0</v>
      </c>
      <c r="AR309" s="0" t="n">
        <v>0</v>
      </c>
      <c r="AS309" s="0" t="n">
        <v>0</v>
      </c>
      <c r="AT309" s="0" t="n">
        <v>0</v>
      </c>
      <c r="AU309" s="0" t="n">
        <v>0</v>
      </c>
      <c r="AV309" s="0" t="n">
        <v>0</v>
      </c>
      <c r="AW309" s="0" t="n">
        <v>1</v>
      </c>
      <c r="AX309" s="0" t="n">
        <v>0</v>
      </c>
      <c r="AY309" s="0" t="n">
        <v>1</v>
      </c>
      <c r="AZ309" s="0" t="n">
        <v>1</v>
      </c>
      <c r="BA309" s="0" t="n">
        <v>0</v>
      </c>
      <c r="BB309" s="0" t="n">
        <v>0</v>
      </c>
      <c r="BC309" s="0" t="n">
        <v>0</v>
      </c>
      <c r="BD309" s="0" t="n">
        <v>0</v>
      </c>
      <c r="BE309" s="0" t="n">
        <v>0</v>
      </c>
      <c r="BF309" s="0" t="n">
        <v>0</v>
      </c>
      <c r="BG309" s="0" t="n">
        <v>2</v>
      </c>
      <c r="BH309" s="0" t="n">
        <v>0</v>
      </c>
      <c r="BI309" s="0" t="n">
        <v>0</v>
      </c>
      <c r="BJ309" s="0" t="n">
        <v>0</v>
      </c>
      <c r="BK309" s="0" t="n">
        <v>0</v>
      </c>
      <c r="BL309" s="0" t="n">
        <v>0</v>
      </c>
      <c r="BM309" s="0" t="n">
        <v>0</v>
      </c>
      <c r="BN309" s="0" t="n">
        <v>0</v>
      </c>
      <c r="BO309" s="0" t="n">
        <v>0</v>
      </c>
      <c r="BP309" s="0" t="n">
        <v>0</v>
      </c>
      <c r="BQ309" s="0" t="n">
        <v>1</v>
      </c>
      <c r="BR309" s="0" t="n">
        <v>0</v>
      </c>
      <c r="BS309" s="0" t="n">
        <v>0</v>
      </c>
      <c r="BT309" s="0" t="n">
        <v>1</v>
      </c>
      <c r="BU309" s="0" t="n">
        <v>1</v>
      </c>
      <c r="BV309" s="0" t="n">
        <v>0</v>
      </c>
      <c r="BW309" s="0" t="n">
        <v>0</v>
      </c>
      <c r="BX309" s="0" t="n">
        <v>0</v>
      </c>
      <c r="BY309" s="0" t="n">
        <v>0</v>
      </c>
      <c r="BZ309" s="0" t="n">
        <v>0</v>
      </c>
      <c r="CA309" s="0" t="n">
        <v>3</v>
      </c>
      <c r="CB309" s="0" t="n">
        <v>1</v>
      </c>
      <c r="CC309" s="0" t="n">
        <v>1</v>
      </c>
      <c r="CD309" s="0" t="n">
        <v>1</v>
      </c>
      <c r="CE309" s="0" t="n">
        <v>0</v>
      </c>
      <c r="CF309" s="0" t="n">
        <v>0</v>
      </c>
      <c r="CG309" s="0" t="n">
        <v>0</v>
      </c>
      <c r="CH309" s="0" t="n">
        <v>0</v>
      </c>
      <c r="CI309" s="0" t="n">
        <v>1</v>
      </c>
      <c r="CJ309" s="0" t="n">
        <v>0</v>
      </c>
      <c r="CK309" s="0" t="n">
        <v>0</v>
      </c>
      <c r="CL309" s="0" t="n">
        <v>0</v>
      </c>
      <c r="CM309" s="0" t="n">
        <v>0</v>
      </c>
      <c r="CN309" s="0" t="n">
        <v>0</v>
      </c>
      <c r="CO309" s="0" t="n">
        <v>0</v>
      </c>
      <c r="CP309" s="0" t="n">
        <v>4</v>
      </c>
      <c r="CQ309" s="0" t="n">
        <v>1</v>
      </c>
      <c r="CR309" s="0" t="n">
        <v>0</v>
      </c>
      <c r="CS309" s="0" t="n">
        <v>0</v>
      </c>
      <c r="CT309" s="0" t="n">
        <v>0</v>
      </c>
      <c r="CU309" s="0" t="n">
        <v>0</v>
      </c>
      <c r="CV309" s="0" t="n">
        <v>0</v>
      </c>
      <c r="CW309" s="0" t="n">
        <v>0</v>
      </c>
      <c r="CX309" s="0" t="n">
        <v>0</v>
      </c>
      <c r="CY309" s="0" t="n">
        <v>0</v>
      </c>
      <c r="CZ309" s="0" t="n">
        <v>0</v>
      </c>
      <c r="DA309" s="0" t="n">
        <v>0</v>
      </c>
      <c r="DB309" s="0" t="n">
        <v>1</v>
      </c>
      <c r="DC309" s="0" t="n">
        <v>0</v>
      </c>
      <c r="DD309" s="0" t="n">
        <v>0</v>
      </c>
      <c r="DE309" s="0" t="n">
        <v>3</v>
      </c>
      <c r="DF309" s="0" t="n">
        <v>1</v>
      </c>
      <c r="DG309" s="0" t="n">
        <v>0</v>
      </c>
      <c r="DH309" s="0" t="n">
        <v>0</v>
      </c>
      <c r="DI309" s="0" t="n">
        <v>0</v>
      </c>
      <c r="DJ309" s="0" t="n">
        <v>2</v>
      </c>
      <c r="DK309" s="0" t="n">
        <v>0</v>
      </c>
      <c r="DL309" s="0" t="n">
        <v>0</v>
      </c>
      <c r="DM309" s="0" t="n">
        <v>0</v>
      </c>
      <c r="DN309" s="0" t="n">
        <v>2</v>
      </c>
      <c r="DO309" s="0" t="n">
        <v>0</v>
      </c>
      <c r="DP309" s="0" t="n">
        <v>1</v>
      </c>
      <c r="DQ309" s="0" t="n">
        <v>0</v>
      </c>
      <c r="DR309" s="0" t="n">
        <v>0</v>
      </c>
      <c r="DS309" s="0" t="n">
        <v>0</v>
      </c>
      <c r="DT309" s="0" t="n">
        <v>0</v>
      </c>
      <c r="DU309" s="0" t="n">
        <v>2</v>
      </c>
      <c r="DV309" s="0" t="n">
        <v>0</v>
      </c>
      <c r="DW309" s="0" t="n">
        <v>0</v>
      </c>
      <c r="DX309" s="0" t="n">
        <v>0</v>
      </c>
      <c r="DY309" s="0" t="n">
        <v>0</v>
      </c>
      <c r="DZ309" s="0" t="n">
        <v>0</v>
      </c>
      <c r="EA309" s="0" t="n">
        <v>0</v>
      </c>
      <c r="EB309" s="0" t="n">
        <v>2</v>
      </c>
      <c r="EC309" s="0" t="n">
        <v>0</v>
      </c>
      <c r="ED309" s="0" t="n">
        <v>0</v>
      </c>
      <c r="EE309" s="0" t="n">
        <v>0</v>
      </c>
      <c r="EF309" s="0" t="n">
        <v>0</v>
      </c>
      <c r="EG309" s="0" t="n">
        <v>0</v>
      </c>
      <c r="EH309" s="0" t="n">
        <v>0</v>
      </c>
      <c r="EI309" s="0" t="n">
        <v>0</v>
      </c>
      <c r="EJ309" s="0" t="n">
        <v>0</v>
      </c>
      <c r="EK309" s="0" t="n">
        <v>1</v>
      </c>
      <c r="EL309" s="0" t="n">
        <v>0</v>
      </c>
      <c r="EM309" s="0" t="n">
        <v>0</v>
      </c>
      <c r="EN309" s="0" t="n">
        <v>0</v>
      </c>
      <c r="EO309" s="0" t="n">
        <v>0</v>
      </c>
      <c r="EP309" s="0" t="n">
        <v>0</v>
      </c>
      <c r="EQ309" s="0" t="n">
        <v>0</v>
      </c>
      <c r="ER309" s="0" t="n">
        <v>0</v>
      </c>
      <c r="ES309" s="0" t="n">
        <v>1</v>
      </c>
      <c r="ET309" s="0" t="n">
        <v>0</v>
      </c>
      <c r="EU309" s="0" t="n">
        <v>2</v>
      </c>
      <c r="EV309" s="0" t="n">
        <v>0</v>
      </c>
      <c r="EW309" s="0" t="n">
        <v>0</v>
      </c>
      <c r="EX309" s="0" t="n">
        <v>1</v>
      </c>
      <c r="EY309" s="0" t="n">
        <v>1</v>
      </c>
      <c r="EZ309" s="0" t="n">
        <v>0</v>
      </c>
      <c r="FA309" s="0" t="n">
        <v>1</v>
      </c>
      <c r="FB309" s="0" t="n">
        <v>0</v>
      </c>
      <c r="FC309" s="0" t="n">
        <v>0</v>
      </c>
      <c r="FD309" s="0" t="n">
        <v>4</v>
      </c>
      <c r="FE309" s="0" t="n">
        <v>0</v>
      </c>
      <c r="FF309" s="0" t="n">
        <v>1</v>
      </c>
      <c r="FG309" s="0" t="n">
        <v>1</v>
      </c>
      <c r="FH309" s="0" t="n">
        <v>0</v>
      </c>
      <c r="FI309" s="0" t="n">
        <v>0</v>
      </c>
      <c r="FJ309" s="0" t="n">
        <v>0</v>
      </c>
      <c r="FK309" s="0" t="n">
        <v>0</v>
      </c>
      <c r="FL309" s="0" t="n">
        <v>0</v>
      </c>
      <c r="FM309" s="0" t="n">
        <v>1</v>
      </c>
      <c r="FN309" s="0" t="n">
        <v>0</v>
      </c>
      <c r="FO309" s="0" t="n">
        <v>0</v>
      </c>
      <c r="FP309" s="0" t="n">
        <v>0</v>
      </c>
      <c r="FQ309" s="0" t="n">
        <v>0</v>
      </c>
      <c r="FR309" s="0" t="n">
        <v>0</v>
      </c>
      <c r="FS309" s="0" t="n">
        <v>1</v>
      </c>
      <c r="FT309" s="0" t="n">
        <v>0</v>
      </c>
      <c r="FU309" s="0" t="n">
        <v>1</v>
      </c>
      <c r="FV309" s="0" t="n">
        <v>0</v>
      </c>
      <c r="FW309" s="0" t="n">
        <v>0</v>
      </c>
      <c r="FX309" s="0" t="n">
        <v>0</v>
      </c>
      <c r="FY309" s="0" t="n">
        <v>0</v>
      </c>
      <c r="FZ309" s="0" t="n">
        <v>0</v>
      </c>
      <c r="GA309" s="0" t="n">
        <v>0</v>
      </c>
      <c r="GB309" s="0" t="n">
        <v>0</v>
      </c>
      <c r="GC309" s="0" t="n">
        <v>0</v>
      </c>
      <c r="GD309" s="0" t="n">
        <v>2</v>
      </c>
      <c r="GE309" s="0" t="n">
        <v>0</v>
      </c>
      <c r="GF309" s="0" t="n">
        <v>0</v>
      </c>
      <c r="GG309" s="0" t="n">
        <v>0</v>
      </c>
      <c r="GH309" s="0" t="n">
        <v>0</v>
      </c>
      <c r="GI309" s="0" t="n">
        <v>0</v>
      </c>
      <c r="GJ309" s="0" t="n">
        <v>0</v>
      </c>
      <c r="GK309" s="0" t="n">
        <v>0</v>
      </c>
      <c r="GL309" s="0" t="n">
        <v>0</v>
      </c>
      <c r="GM309" s="0" t="n">
        <v>0</v>
      </c>
      <c r="GN309" s="0" t="n">
        <v>1</v>
      </c>
      <c r="GO309" s="0" t="n">
        <v>3</v>
      </c>
      <c r="GP309" s="0" t="n">
        <v>0</v>
      </c>
      <c r="GQ309" s="0" t="n">
        <v>0</v>
      </c>
    </row>
    <row r="310" customFormat="false" ht="12" hidden="false" customHeight="false" outlineLevel="0" collapsed="false">
      <c r="A310" s="0" t="n">
        <v>0</v>
      </c>
      <c r="B310" s="0" t="n">
        <v>3</v>
      </c>
      <c r="C310" s="0" t="n">
        <v>0</v>
      </c>
      <c r="D310" s="0" t="n">
        <v>0</v>
      </c>
      <c r="E310" s="0" t="n">
        <v>4</v>
      </c>
      <c r="F310" s="0" t="n">
        <v>5</v>
      </c>
      <c r="G310" s="0" t="n">
        <v>2</v>
      </c>
      <c r="H310" s="0" t="n">
        <v>2</v>
      </c>
      <c r="I310" s="0" t="n">
        <v>1</v>
      </c>
      <c r="J310" s="0" t="n">
        <v>2</v>
      </c>
      <c r="K310" s="0" t="n">
        <v>1</v>
      </c>
      <c r="L310" s="0" t="n">
        <v>0</v>
      </c>
      <c r="M310" s="0" t="n">
        <v>0</v>
      </c>
      <c r="N310" s="0" t="n">
        <v>0</v>
      </c>
      <c r="O310" s="0" t="n">
        <v>1</v>
      </c>
      <c r="P310" s="0" t="n">
        <v>4</v>
      </c>
      <c r="Q310" s="0" t="n">
        <v>0</v>
      </c>
      <c r="R310" s="0" t="n">
        <v>0</v>
      </c>
      <c r="S310" s="0" t="n">
        <v>0</v>
      </c>
      <c r="T310" s="0" t="n">
        <v>0</v>
      </c>
      <c r="U310" s="0" t="n">
        <v>0</v>
      </c>
      <c r="V310" s="0" t="n">
        <v>1</v>
      </c>
      <c r="W310" s="0" t="n">
        <v>0</v>
      </c>
      <c r="X310" s="0" t="n">
        <v>0</v>
      </c>
      <c r="Y310" s="0" t="n">
        <v>3</v>
      </c>
      <c r="Z310" s="0" t="n">
        <v>3</v>
      </c>
      <c r="AA310" s="0" t="n">
        <v>0</v>
      </c>
      <c r="AB310" s="0" t="n">
        <v>1</v>
      </c>
      <c r="AC310" s="0" t="n">
        <v>1</v>
      </c>
      <c r="AD310" s="0" t="n">
        <v>0</v>
      </c>
      <c r="AE310" s="0" t="n">
        <v>3</v>
      </c>
      <c r="AF310" s="0" t="n">
        <v>3</v>
      </c>
      <c r="AG310" s="0" t="n">
        <v>0</v>
      </c>
      <c r="AH310" s="0" t="n">
        <v>0</v>
      </c>
      <c r="AI310" s="0" t="n">
        <v>2</v>
      </c>
      <c r="AJ310" s="0" t="n">
        <v>0</v>
      </c>
      <c r="AK310" s="0" t="n">
        <v>3</v>
      </c>
      <c r="AL310" s="0" t="n">
        <v>0</v>
      </c>
      <c r="AM310" s="0" t="n">
        <v>0</v>
      </c>
      <c r="AN310" s="0" t="n">
        <v>3</v>
      </c>
      <c r="AO310" s="0" t="n">
        <v>3</v>
      </c>
      <c r="AP310" s="0" t="n">
        <v>0</v>
      </c>
      <c r="AQ310" s="0" t="n">
        <v>0</v>
      </c>
      <c r="AR310" s="0" t="n">
        <v>3</v>
      </c>
      <c r="AS310" s="0" t="n">
        <v>3</v>
      </c>
      <c r="AT310" s="0" t="n">
        <v>0</v>
      </c>
      <c r="AU310" s="0" t="n">
        <v>3</v>
      </c>
      <c r="AV310" s="0" t="n">
        <v>2</v>
      </c>
      <c r="AW310" s="0" t="n">
        <v>1</v>
      </c>
      <c r="AX310" s="0" t="n">
        <v>0</v>
      </c>
      <c r="AY310" s="0" t="n">
        <v>1</v>
      </c>
      <c r="AZ310" s="0" t="n">
        <v>3</v>
      </c>
      <c r="BA310" s="0" t="n">
        <v>0</v>
      </c>
      <c r="BB310" s="0" t="n">
        <v>1</v>
      </c>
      <c r="BC310" s="0" t="n">
        <v>0</v>
      </c>
      <c r="BD310" s="0" t="n">
        <v>0</v>
      </c>
      <c r="BE310" s="0" t="n">
        <v>1</v>
      </c>
      <c r="BF310" s="0" t="n">
        <v>4</v>
      </c>
      <c r="BG310" s="0" t="n">
        <v>3</v>
      </c>
      <c r="BH310" s="0" t="n">
        <v>1</v>
      </c>
      <c r="BI310" s="0" t="n">
        <v>2</v>
      </c>
      <c r="BJ310" s="0" t="n">
        <v>1</v>
      </c>
      <c r="BK310" s="0" t="n">
        <v>0</v>
      </c>
      <c r="BL310" s="0" t="n">
        <v>0</v>
      </c>
      <c r="BM310" s="0" t="n">
        <v>0</v>
      </c>
      <c r="BN310" s="0" t="n">
        <v>0</v>
      </c>
      <c r="BO310" s="0" t="n">
        <v>0</v>
      </c>
      <c r="BP310" s="0" t="n">
        <v>0</v>
      </c>
      <c r="BQ310" s="0" t="n">
        <v>1</v>
      </c>
      <c r="BR310" s="0" t="n">
        <v>0</v>
      </c>
      <c r="BS310" s="0" t="n">
        <v>2</v>
      </c>
      <c r="BT310" s="0" t="n">
        <v>5</v>
      </c>
      <c r="BU310" s="0" t="n">
        <v>1</v>
      </c>
      <c r="BV310" s="0" t="n">
        <v>0</v>
      </c>
      <c r="BW310" s="0" t="n">
        <v>0</v>
      </c>
      <c r="BX310" s="0" t="n">
        <v>5</v>
      </c>
      <c r="BY310" s="0" t="n">
        <v>0</v>
      </c>
      <c r="BZ310" s="0" t="n">
        <v>0</v>
      </c>
      <c r="CA310" s="0" t="n">
        <v>1</v>
      </c>
      <c r="CB310" s="0" t="n">
        <v>2</v>
      </c>
      <c r="CC310" s="0" t="n">
        <v>3</v>
      </c>
      <c r="CD310" s="0" t="n">
        <v>1</v>
      </c>
      <c r="CE310" s="0" t="n">
        <v>3</v>
      </c>
      <c r="CF310" s="0" t="n">
        <v>1</v>
      </c>
      <c r="CG310" s="0" t="n">
        <v>1</v>
      </c>
      <c r="CH310" s="0" t="n">
        <v>0</v>
      </c>
      <c r="CI310" s="0" t="n">
        <v>1</v>
      </c>
      <c r="CJ310" s="0" t="n">
        <v>0</v>
      </c>
      <c r="CK310" s="0" t="n">
        <v>1</v>
      </c>
      <c r="CL310" s="0" t="n">
        <v>0</v>
      </c>
      <c r="CM310" s="0" t="n">
        <v>0</v>
      </c>
      <c r="CN310" s="0" t="n">
        <v>0</v>
      </c>
      <c r="CO310" s="0" t="n">
        <v>2</v>
      </c>
      <c r="CP310" s="0" t="n">
        <v>1</v>
      </c>
      <c r="CQ310" s="0" t="n">
        <v>2</v>
      </c>
      <c r="CR310" s="0" t="n">
        <v>0</v>
      </c>
      <c r="CS310" s="0" t="n">
        <v>0</v>
      </c>
      <c r="CT310" s="0" t="n">
        <v>0</v>
      </c>
      <c r="CU310" s="0" t="n">
        <v>1</v>
      </c>
      <c r="CV310" s="0" t="n">
        <v>0</v>
      </c>
      <c r="CW310" s="0" t="n">
        <v>0</v>
      </c>
      <c r="CX310" s="0" t="n">
        <v>0</v>
      </c>
      <c r="CY310" s="0" t="n">
        <v>7</v>
      </c>
      <c r="CZ310" s="0" t="n">
        <v>1</v>
      </c>
      <c r="DA310" s="0" t="n">
        <v>0</v>
      </c>
      <c r="DB310" s="0" t="n">
        <v>1</v>
      </c>
      <c r="DC310" s="0" t="n">
        <v>0</v>
      </c>
      <c r="DD310" s="0" t="n">
        <v>2</v>
      </c>
      <c r="DE310" s="0" t="n">
        <v>4</v>
      </c>
      <c r="DF310" s="0" t="n">
        <v>0</v>
      </c>
      <c r="DG310" s="0" t="n">
        <v>0</v>
      </c>
      <c r="DH310" s="0" t="n">
        <v>0</v>
      </c>
      <c r="DI310" s="0" t="n">
        <v>0</v>
      </c>
      <c r="DJ310" s="0" t="n">
        <v>1</v>
      </c>
      <c r="DK310" s="0" t="n">
        <v>1</v>
      </c>
      <c r="DL310" s="0" t="n">
        <v>0</v>
      </c>
      <c r="DM310" s="0" t="n">
        <v>0</v>
      </c>
      <c r="DN310" s="0" t="n">
        <v>2</v>
      </c>
      <c r="DO310" s="0" t="n">
        <v>1</v>
      </c>
      <c r="DP310" s="0" t="n">
        <v>1</v>
      </c>
      <c r="DQ310" s="0" t="n">
        <v>0</v>
      </c>
      <c r="DR310" s="0" t="n">
        <v>2</v>
      </c>
      <c r="DS310" s="0" t="n">
        <v>3</v>
      </c>
      <c r="DT310" s="0" t="n">
        <v>2</v>
      </c>
      <c r="DU310" s="0" t="n">
        <v>2</v>
      </c>
      <c r="DV310" s="0" t="n">
        <v>2</v>
      </c>
      <c r="DW310" s="0" t="n">
        <v>0</v>
      </c>
      <c r="DX310" s="0" t="n">
        <v>0</v>
      </c>
      <c r="DY310" s="0" t="n">
        <v>0</v>
      </c>
      <c r="DZ310" s="0" t="n">
        <v>2</v>
      </c>
      <c r="EA310" s="0" t="n">
        <v>0</v>
      </c>
      <c r="EB310" s="0" t="n">
        <v>0</v>
      </c>
      <c r="EC310" s="0" t="n">
        <v>2</v>
      </c>
      <c r="ED310" s="0" t="n">
        <v>0</v>
      </c>
      <c r="EE310" s="0" t="n">
        <v>0</v>
      </c>
      <c r="EF310" s="0" t="n">
        <v>0</v>
      </c>
      <c r="EG310" s="0" t="n">
        <v>0</v>
      </c>
      <c r="EH310" s="0" t="n">
        <v>0</v>
      </c>
      <c r="EI310" s="0" t="n">
        <v>0</v>
      </c>
      <c r="EJ310" s="0" t="n">
        <v>0</v>
      </c>
      <c r="EK310" s="0" t="n">
        <v>2</v>
      </c>
      <c r="EL310" s="0" t="n">
        <v>1</v>
      </c>
      <c r="EM310" s="0" t="n">
        <v>0</v>
      </c>
      <c r="EN310" s="0" t="n">
        <v>0</v>
      </c>
      <c r="EO310" s="0" t="n">
        <v>2</v>
      </c>
      <c r="EP310" s="0" t="n">
        <v>0</v>
      </c>
      <c r="EQ310" s="0" t="n">
        <v>0</v>
      </c>
      <c r="ER310" s="0" t="n">
        <v>0</v>
      </c>
      <c r="ES310" s="0" t="n">
        <v>1</v>
      </c>
      <c r="ET310" s="0" t="n">
        <v>2</v>
      </c>
      <c r="EU310" s="0" t="n">
        <v>2</v>
      </c>
      <c r="EV310" s="0" t="n">
        <v>0</v>
      </c>
      <c r="EW310" s="0" t="n">
        <v>3</v>
      </c>
      <c r="EX310" s="0" t="n">
        <v>5</v>
      </c>
      <c r="EY310" s="0" t="n">
        <v>1</v>
      </c>
      <c r="EZ310" s="0" t="n">
        <v>0</v>
      </c>
      <c r="FA310" s="0" t="n">
        <v>1</v>
      </c>
      <c r="FB310" s="0" t="n">
        <v>0</v>
      </c>
      <c r="FC310" s="0" t="n">
        <v>0</v>
      </c>
      <c r="FD310" s="0" t="n">
        <v>4</v>
      </c>
      <c r="FE310" s="0" t="n">
        <v>0</v>
      </c>
      <c r="FF310" s="0" t="n">
        <v>0</v>
      </c>
      <c r="FG310" s="0" t="n">
        <v>1</v>
      </c>
      <c r="FH310" s="0" t="n">
        <v>0</v>
      </c>
      <c r="FI310" s="0" t="n">
        <v>0</v>
      </c>
      <c r="FJ310" s="0" t="n">
        <v>2</v>
      </c>
      <c r="FK310" s="0" t="n">
        <v>1</v>
      </c>
      <c r="FL310" s="0" t="n">
        <v>0</v>
      </c>
      <c r="FM310" s="0" t="n">
        <v>4</v>
      </c>
      <c r="FN310" s="0" t="n">
        <v>0</v>
      </c>
      <c r="FO310" s="0" t="n">
        <v>0</v>
      </c>
      <c r="FP310" s="0" t="n">
        <v>0</v>
      </c>
      <c r="FQ310" s="0" t="n">
        <v>0</v>
      </c>
      <c r="FR310" s="0" t="n">
        <v>6</v>
      </c>
      <c r="FS310" s="0" t="n">
        <v>2</v>
      </c>
      <c r="FT310" s="0" t="n">
        <v>0</v>
      </c>
      <c r="FU310" s="0" t="n">
        <v>2</v>
      </c>
      <c r="FV310" s="0" t="n">
        <v>0</v>
      </c>
      <c r="FW310" s="0" t="n">
        <v>0</v>
      </c>
      <c r="FX310" s="0" t="n">
        <v>0</v>
      </c>
      <c r="FY310" s="0" t="n">
        <v>0</v>
      </c>
      <c r="FZ310" s="0" t="n">
        <v>2</v>
      </c>
      <c r="GA310" s="0" t="n">
        <v>0</v>
      </c>
      <c r="GB310" s="0" t="n">
        <v>1</v>
      </c>
      <c r="GC310" s="0" t="n">
        <v>1</v>
      </c>
      <c r="GD310" s="0" t="n">
        <v>3</v>
      </c>
      <c r="GE310" s="0" t="n">
        <v>0</v>
      </c>
      <c r="GF310" s="0" t="n">
        <v>0</v>
      </c>
      <c r="GG310" s="0" t="n">
        <v>0</v>
      </c>
      <c r="GH310" s="0" t="n">
        <v>0</v>
      </c>
      <c r="GI310" s="0" t="n">
        <v>0</v>
      </c>
      <c r="GJ310" s="0" t="n">
        <v>0</v>
      </c>
      <c r="GK310" s="0" t="n">
        <v>0</v>
      </c>
      <c r="GL310" s="0" t="n">
        <v>1</v>
      </c>
      <c r="GM310" s="0" t="n">
        <v>1</v>
      </c>
      <c r="GN310" s="0" t="n">
        <v>0</v>
      </c>
      <c r="GO310" s="0" t="n">
        <v>1</v>
      </c>
      <c r="GP310" s="0" t="n">
        <v>0</v>
      </c>
      <c r="GQ310" s="0" t="n">
        <v>0</v>
      </c>
    </row>
    <row r="311" customFormat="false" ht="12" hidden="false" customHeight="false" outlineLevel="0" collapsed="false">
      <c r="A311" s="0" t="n">
        <v>0</v>
      </c>
      <c r="B311" s="0" t="n">
        <v>3</v>
      </c>
      <c r="C311" s="0" t="n">
        <v>0</v>
      </c>
      <c r="D311" s="0" t="n">
        <v>0</v>
      </c>
      <c r="E311" s="0" t="n">
        <v>0</v>
      </c>
      <c r="F311" s="0" t="n">
        <v>4</v>
      </c>
      <c r="G311" s="0" t="n">
        <v>4</v>
      </c>
      <c r="H311" s="0" t="n">
        <v>0</v>
      </c>
      <c r="I311" s="0" t="n">
        <v>0</v>
      </c>
      <c r="J311" s="0" t="n">
        <v>2</v>
      </c>
      <c r="K311" s="0" t="n">
        <v>0</v>
      </c>
      <c r="L311" s="0" t="n">
        <v>0</v>
      </c>
      <c r="M311" s="0" t="n">
        <v>0</v>
      </c>
      <c r="N311" s="0" t="n">
        <v>0</v>
      </c>
      <c r="O311" s="0" t="n">
        <v>0</v>
      </c>
      <c r="P311" s="0" t="n">
        <v>5</v>
      </c>
      <c r="Q311" s="0" t="n">
        <v>0</v>
      </c>
      <c r="R311" s="0" t="n">
        <v>0</v>
      </c>
      <c r="S311" s="0" t="n">
        <v>0</v>
      </c>
      <c r="T311" s="0" t="n">
        <v>0</v>
      </c>
      <c r="U311" s="0" t="n">
        <v>0</v>
      </c>
      <c r="V311" s="0" t="n">
        <v>0</v>
      </c>
      <c r="W311" s="0" t="n">
        <v>1</v>
      </c>
      <c r="X311" s="0" t="n">
        <v>0</v>
      </c>
      <c r="Y311" s="0" t="n">
        <v>1</v>
      </c>
      <c r="Z311" s="0" t="n">
        <v>5</v>
      </c>
      <c r="AA311" s="0" t="n">
        <v>0</v>
      </c>
      <c r="AB311" s="0" t="n">
        <v>0</v>
      </c>
      <c r="AC311" s="0" t="n">
        <v>0</v>
      </c>
      <c r="AD311" s="0" t="n">
        <v>0</v>
      </c>
      <c r="AE311" s="0" t="n">
        <v>4</v>
      </c>
      <c r="AF311" s="0" t="n">
        <v>2</v>
      </c>
      <c r="AG311" s="0" t="n">
        <v>0</v>
      </c>
      <c r="AH311" s="0" t="n">
        <v>1</v>
      </c>
      <c r="AI311" s="0" t="n">
        <v>1</v>
      </c>
      <c r="AJ311" s="0" t="n">
        <v>0</v>
      </c>
      <c r="AK311" s="0" t="n">
        <v>4</v>
      </c>
      <c r="AL311" s="0" t="n">
        <v>0</v>
      </c>
      <c r="AM311" s="0" t="n">
        <v>0</v>
      </c>
      <c r="AN311" s="0" t="n">
        <v>0</v>
      </c>
      <c r="AO311" s="0" t="n">
        <v>0</v>
      </c>
      <c r="AP311" s="0" t="n">
        <v>0</v>
      </c>
      <c r="AQ311" s="0" t="n">
        <v>0</v>
      </c>
      <c r="AR311" s="0" t="n">
        <v>8</v>
      </c>
      <c r="AS311" s="0" t="n">
        <v>4</v>
      </c>
      <c r="AT311" s="0" t="n">
        <v>0</v>
      </c>
      <c r="AU311" s="0" t="n">
        <v>0</v>
      </c>
      <c r="AV311" s="0" t="n">
        <v>6</v>
      </c>
      <c r="AW311" s="0" t="n">
        <v>3</v>
      </c>
      <c r="AX311" s="0" t="n">
        <v>0</v>
      </c>
      <c r="AY311" s="0" t="n">
        <v>1</v>
      </c>
      <c r="AZ311" s="0" t="n">
        <v>3</v>
      </c>
      <c r="BA311" s="0" t="n">
        <v>0</v>
      </c>
      <c r="BB311" s="0" t="n">
        <v>3</v>
      </c>
      <c r="BC311" s="0" t="n">
        <v>4</v>
      </c>
      <c r="BD311" s="0" t="n">
        <v>0</v>
      </c>
      <c r="BE311" s="0" t="n">
        <v>1</v>
      </c>
      <c r="BF311" s="0" t="n">
        <v>3</v>
      </c>
      <c r="BG311" s="0" t="n">
        <v>2</v>
      </c>
      <c r="BH311" s="0" t="n">
        <v>0</v>
      </c>
      <c r="BI311" s="0" t="n">
        <v>0</v>
      </c>
      <c r="BJ311" s="0" t="n">
        <v>0</v>
      </c>
      <c r="BK311" s="0" t="n">
        <v>0</v>
      </c>
      <c r="BL311" s="0" t="n">
        <v>0</v>
      </c>
      <c r="BM311" s="0" t="n">
        <v>1</v>
      </c>
      <c r="BN311" s="0" t="n">
        <v>0</v>
      </c>
      <c r="BO311" s="0" t="n">
        <v>0</v>
      </c>
      <c r="BP311" s="0" t="n">
        <v>0</v>
      </c>
      <c r="BQ311" s="0" t="n">
        <v>3</v>
      </c>
      <c r="BR311" s="0" t="n">
        <v>0</v>
      </c>
      <c r="BS311" s="0" t="n">
        <v>1</v>
      </c>
      <c r="BT311" s="0" t="n">
        <v>1</v>
      </c>
      <c r="BU311" s="0" t="n">
        <v>0</v>
      </c>
      <c r="BV311" s="0" t="n">
        <v>0</v>
      </c>
      <c r="BW311" s="0" t="n">
        <v>0</v>
      </c>
      <c r="BX311" s="0" t="n">
        <v>1</v>
      </c>
      <c r="BY311" s="0" t="n">
        <v>0</v>
      </c>
      <c r="BZ311" s="0" t="n">
        <v>0</v>
      </c>
      <c r="CA311" s="0" t="n">
        <v>2</v>
      </c>
      <c r="CB311" s="0" t="n">
        <v>2</v>
      </c>
      <c r="CC311" s="0" t="n">
        <v>1</v>
      </c>
      <c r="CD311" s="0" t="n">
        <v>1</v>
      </c>
      <c r="CE311" s="0" t="n">
        <v>0</v>
      </c>
      <c r="CF311" s="0" t="n">
        <v>0</v>
      </c>
      <c r="CG311" s="0" t="n">
        <v>0</v>
      </c>
      <c r="CH311" s="0" t="n">
        <v>0</v>
      </c>
      <c r="CI311" s="0" t="n">
        <v>4</v>
      </c>
      <c r="CJ311" s="0" t="n">
        <v>0</v>
      </c>
      <c r="CK311" s="0" t="n">
        <v>3</v>
      </c>
      <c r="CL311" s="0" t="n">
        <v>0</v>
      </c>
      <c r="CM311" s="0" t="n">
        <v>0</v>
      </c>
      <c r="CN311" s="0" t="n">
        <v>0</v>
      </c>
      <c r="CO311" s="0" t="n">
        <v>0</v>
      </c>
      <c r="CP311" s="0" t="n">
        <v>0</v>
      </c>
      <c r="CQ311" s="0" t="n">
        <v>4</v>
      </c>
      <c r="CR311" s="0" t="n">
        <v>0</v>
      </c>
      <c r="CS311" s="0" t="n">
        <v>0</v>
      </c>
      <c r="CT311" s="0" t="n">
        <v>0</v>
      </c>
      <c r="CU311" s="0" t="n">
        <v>0</v>
      </c>
      <c r="CV311" s="0" t="n">
        <v>4</v>
      </c>
      <c r="CW311" s="0" t="n">
        <v>0</v>
      </c>
      <c r="CX311" s="0" t="n">
        <v>0</v>
      </c>
      <c r="CY311" s="0" t="n">
        <v>2</v>
      </c>
      <c r="CZ311" s="0" t="n">
        <v>2</v>
      </c>
      <c r="DA311" s="0" t="n">
        <v>0</v>
      </c>
      <c r="DB311" s="0" t="n">
        <v>0</v>
      </c>
      <c r="DC311" s="0" t="n">
        <v>0</v>
      </c>
      <c r="DD311" s="0" t="n">
        <v>2</v>
      </c>
      <c r="DE311" s="0" t="n">
        <v>4</v>
      </c>
      <c r="DF311" s="0" t="n">
        <v>0</v>
      </c>
      <c r="DG311" s="0" t="n">
        <v>0</v>
      </c>
      <c r="DH311" s="0" t="n">
        <v>0</v>
      </c>
      <c r="DI311" s="0" t="n">
        <v>0</v>
      </c>
      <c r="DJ311" s="0" t="n">
        <v>2</v>
      </c>
      <c r="DK311" s="0" t="n">
        <v>3</v>
      </c>
      <c r="DL311" s="0" t="n">
        <v>0</v>
      </c>
      <c r="DM311" s="0" t="n">
        <v>0</v>
      </c>
      <c r="DN311" s="0" t="n">
        <v>0</v>
      </c>
      <c r="DO311" s="0" t="n">
        <v>0</v>
      </c>
      <c r="DP311" s="0" t="n">
        <v>6</v>
      </c>
      <c r="DQ311" s="0" t="n">
        <v>0</v>
      </c>
      <c r="DR311" s="0" t="n">
        <v>4</v>
      </c>
      <c r="DS311" s="0" t="n">
        <v>2</v>
      </c>
      <c r="DT311" s="0" t="n">
        <v>1</v>
      </c>
      <c r="DU311" s="0" t="n">
        <v>1</v>
      </c>
      <c r="DV311" s="0" t="n">
        <v>0</v>
      </c>
      <c r="DW311" s="0" t="n">
        <v>0</v>
      </c>
      <c r="DX311" s="0" t="n">
        <v>0</v>
      </c>
      <c r="DY311" s="0" t="n">
        <v>0</v>
      </c>
      <c r="DZ311" s="0" t="n">
        <v>2</v>
      </c>
      <c r="EA311" s="0" t="n">
        <v>0</v>
      </c>
      <c r="EB311" s="0" t="n">
        <v>0</v>
      </c>
      <c r="EC311" s="0" t="n">
        <v>1</v>
      </c>
      <c r="ED311" s="0" t="n">
        <v>0</v>
      </c>
      <c r="EE311" s="0" t="n">
        <v>0</v>
      </c>
      <c r="EF311" s="0" t="n">
        <v>0</v>
      </c>
      <c r="EG311" s="0" t="n">
        <v>0</v>
      </c>
      <c r="EH311" s="0" t="n">
        <v>0</v>
      </c>
      <c r="EI311" s="0" t="n">
        <v>0</v>
      </c>
      <c r="EJ311" s="0" t="n">
        <v>0</v>
      </c>
      <c r="EK311" s="0" t="n">
        <v>0</v>
      </c>
      <c r="EL311" s="0" t="n">
        <v>1</v>
      </c>
      <c r="EM311" s="0" t="n">
        <v>1</v>
      </c>
      <c r="EN311" s="0" t="n">
        <v>0</v>
      </c>
      <c r="EO311" s="0" t="n">
        <v>1</v>
      </c>
      <c r="EP311" s="0" t="n">
        <v>0</v>
      </c>
      <c r="EQ311" s="0" t="n">
        <v>0</v>
      </c>
      <c r="ER311" s="0" t="n">
        <v>0</v>
      </c>
      <c r="ES311" s="0" t="n">
        <v>2</v>
      </c>
      <c r="ET311" s="0" t="n">
        <v>1</v>
      </c>
      <c r="EU311" s="0" t="n">
        <v>4</v>
      </c>
      <c r="EV311" s="0" t="n">
        <v>0</v>
      </c>
      <c r="EW311" s="0" t="n">
        <v>1</v>
      </c>
      <c r="EX311" s="0" t="n">
        <v>2</v>
      </c>
      <c r="EY311" s="0" t="n">
        <v>2</v>
      </c>
      <c r="EZ311" s="0" t="n">
        <v>0</v>
      </c>
      <c r="FA311" s="0" t="n">
        <v>2</v>
      </c>
      <c r="FB311" s="0" t="n">
        <v>0</v>
      </c>
      <c r="FC311" s="0" t="n">
        <v>2</v>
      </c>
      <c r="FD311" s="0" t="n">
        <v>1</v>
      </c>
      <c r="FE311" s="0" t="n">
        <v>9</v>
      </c>
      <c r="FF311" s="0" t="n">
        <v>0</v>
      </c>
      <c r="FG311" s="0" t="n">
        <v>0</v>
      </c>
      <c r="FH311" s="0" t="n">
        <v>0</v>
      </c>
      <c r="FI311" s="0" t="n">
        <v>0</v>
      </c>
      <c r="FJ311" s="0" t="n">
        <v>1</v>
      </c>
      <c r="FK311" s="0" t="n">
        <v>0</v>
      </c>
      <c r="FL311" s="0" t="n">
        <v>0</v>
      </c>
      <c r="FM311" s="0" t="n">
        <v>3</v>
      </c>
      <c r="FN311" s="0" t="n">
        <v>0</v>
      </c>
      <c r="FO311" s="0" t="n">
        <v>1</v>
      </c>
      <c r="FP311" s="0" t="n">
        <v>0</v>
      </c>
      <c r="FQ311" s="0" t="n">
        <v>1</v>
      </c>
      <c r="FR311" s="0" t="n">
        <v>1</v>
      </c>
      <c r="FS311" s="0" t="n">
        <v>5</v>
      </c>
      <c r="FT311" s="0" t="n">
        <v>0</v>
      </c>
      <c r="FU311" s="0" t="n">
        <v>2</v>
      </c>
      <c r="FV311" s="0" t="n">
        <v>0</v>
      </c>
      <c r="FW311" s="0" t="n">
        <v>0</v>
      </c>
      <c r="FX311" s="0" t="n">
        <v>0</v>
      </c>
      <c r="FY311" s="0" t="n">
        <v>0</v>
      </c>
      <c r="FZ311" s="0" t="n">
        <v>2</v>
      </c>
      <c r="GA311" s="0" t="n">
        <v>3</v>
      </c>
      <c r="GB311" s="0" t="n">
        <v>0</v>
      </c>
      <c r="GC311" s="0" t="n">
        <v>1</v>
      </c>
      <c r="GD311" s="0" t="n">
        <v>2</v>
      </c>
      <c r="GE311" s="0" t="n">
        <v>0</v>
      </c>
      <c r="GF311" s="0" t="n">
        <v>0</v>
      </c>
      <c r="GG311" s="0" t="n">
        <v>0</v>
      </c>
      <c r="GH311" s="0" t="n">
        <v>0</v>
      </c>
      <c r="GI311" s="0" t="n">
        <v>1</v>
      </c>
      <c r="GJ311" s="0" t="n">
        <v>0</v>
      </c>
      <c r="GK311" s="0" t="n">
        <v>0</v>
      </c>
      <c r="GL311" s="0" t="n">
        <v>0</v>
      </c>
      <c r="GM311" s="0" t="n">
        <v>0</v>
      </c>
      <c r="GN311" s="0" t="n">
        <v>0</v>
      </c>
      <c r="GO311" s="0" t="n">
        <v>0</v>
      </c>
      <c r="GP311" s="0" t="n">
        <v>0</v>
      </c>
      <c r="GQ311" s="0" t="n">
        <v>0</v>
      </c>
    </row>
    <row r="312" customFormat="false" ht="12" hidden="false" customHeight="false" outlineLevel="0" collapsed="false">
      <c r="A312" s="0" t="n">
        <v>4</v>
      </c>
      <c r="B312" s="0" t="n">
        <v>2</v>
      </c>
      <c r="C312" s="0" t="n">
        <v>0</v>
      </c>
      <c r="D312" s="0" t="n">
        <v>0</v>
      </c>
      <c r="E312" s="0" t="n">
        <v>0</v>
      </c>
      <c r="F312" s="0" t="n">
        <v>0</v>
      </c>
      <c r="G312" s="0" t="n">
        <v>1</v>
      </c>
      <c r="H312" s="0" t="n">
        <v>0</v>
      </c>
      <c r="I312" s="0" t="n">
        <v>0</v>
      </c>
      <c r="J312" s="0" t="n">
        <v>1</v>
      </c>
      <c r="K312" s="0" t="n">
        <v>0</v>
      </c>
      <c r="L312" s="0" t="n">
        <v>0</v>
      </c>
      <c r="M312" s="0" t="n">
        <v>0</v>
      </c>
      <c r="N312" s="0" t="n">
        <v>0</v>
      </c>
      <c r="O312" s="0" t="n">
        <v>0</v>
      </c>
      <c r="P312" s="0" t="n">
        <v>0</v>
      </c>
      <c r="Q312" s="0" t="n">
        <v>0</v>
      </c>
      <c r="R312" s="0" t="n">
        <v>0</v>
      </c>
      <c r="S312" s="0" t="n">
        <v>0</v>
      </c>
      <c r="T312" s="0" t="n">
        <v>0</v>
      </c>
      <c r="U312" s="0" t="n">
        <v>0</v>
      </c>
      <c r="V312" s="0" t="n">
        <v>0</v>
      </c>
      <c r="W312" s="0" t="n">
        <v>0</v>
      </c>
      <c r="X312" s="0" t="n">
        <v>0</v>
      </c>
      <c r="Y312" s="0" t="n">
        <v>0</v>
      </c>
      <c r="Z312" s="0" t="n">
        <v>0</v>
      </c>
      <c r="AA312" s="0" t="n">
        <v>0</v>
      </c>
      <c r="AB312" s="0" t="n">
        <v>0</v>
      </c>
      <c r="AC312" s="0" t="n">
        <v>0</v>
      </c>
      <c r="AD312" s="0" t="n">
        <v>0</v>
      </c>
      <c r="AE312" s="0" t="n">
        <v>0</v>
      </c>
      <c r="AF312" s="0" t="n">
        <v>0</v>
      </c>
      <c r="AG312" s="0" t="n">
        <v>0</v>
      </c>
      <c r="AH312" s="0" t="n">
        <v>1</v>
      </c>
      <c r="AI312" s="0" t="n">
        <v>0</v>
      </c>
      <c r="AJ312" s="0" t="n">
        <v>0</v>
      </c>
      <c r="AK312" s="0" t="n">
        <v>3</v>
      </c>
      <c r="AL312" s="0" t="n">
        <v>0</v>
      </c>
      <c r="AM312" s="0" t="n">
        <v>0</v>
      </c>
      <c r="AN312" s="0" t="n">
        <v>1</v>
      </c>
      <c r="AO312" s="0" t="n">
        <v>0</v>
      </c>
      <c r="AP312" s="0" t="n">
        <v>0</v>
      </c>
      <c r="AQ312" s="0" t="n">
        <v>0</v>
      </c>
      <c r="AR312" s="0" t="n">
        <v>0</v>
      </c>
      <c r="AS312" s="0" t="n">
        <v>1</v>
      </c>
      <c r="AT312" s="0" t="n">
        <v>0</v>
      </c>
      <c r="AU312" s="0" t="n">
        <v>0</v>
      </c>
      <c r="AV312" s="0" t="n">
        <v>1</v>
      </c>
      <c r="AW312" s="0" t="n">
        <v>1</v>
      </c>
      <c r="AX312" s="0" t="n">
        <v>0</v>
      </c>
      <c r="AY312" s="0" t="n">
        <v>1</v>
      </c>
      <c r="AZ312" s="0" t="n">
        <v>1</v>
      </c>
      <c r="BA312" s="0" t="n">
        <v>0</v>
      </c>
      <c r="BB312" s="0" t="n">
        <v>0</v>
      </c>
      <c r="BC312" s="0" t="n">
        <v>0</v>
      </c>
      <c r="BD312" s="0" t="n">
        <v>0</v>
      </c>
      <c r="BE312" s="0" t="n">
        <v>0</v>
      </c>
      <c r="BF312" s="0" t="n">
        <v>0</v>
      </c>
      <c r="BG312" s="0" t="n">
        <v>1</v>
      </c>
      <c r="BH312" s="0" t="n">
        <v>0</v>
      </c>
      <c r="BI312" s="0" t="n">
        <v>0</v>
      </c>
      <c r="BJ312" s="0" t="n">
        <v>1</v>
      </c>
      <c r="BK312" s="0" t="n">
        <v>0</v>
      </c>
      <c r="BL312" s="0" t="n">
        <v>0</v>
      </c>
      <c r="BM312" s="0" t="n">
        <v>0</v>
      </c>
      <c r="BN312" s="0" t="n">
        <v>0</v>
      </c>
      <c r="BO312" s="0" t="n">
        <v>0</v>
      </c>
      <c r="BP312" s="0" t="n">
        <v>0</v>
      </c>
      <c r="BQ312" s="0" t="n">
        <v>1</v>
      </c>
      <c r="BR312" s="0" t="n">
        <v>0</v>
      </c>
      <c r="BS312" s="0" t="n">
        <v>0</v>
      </c>
      <c r="BT312" s="0" t="n">
        <v>0</v>
      </c>
      <c r="BU312" s="0" t="n">
        <v>0</v>
      </c>
      <c r="BV312" s="0" t="n">
        <v>0</v>
      </c>
      <c r="BW312" s="0" t="n">
        <v>0</v>
      </c>
      <c r="BX312" s="0" t="n">
        <v>0</v>
      </c>
      <c r="BY312" s="0" t="n">
        <v>0</v>
      </c>
      <c r="BZ312" s="0" t="n">
        <v>0</v>
      </c>
      <c r="CA312" s="0" t="n">
        <v>1</v>
      </c>
      <c r="CB312" s="0" t="n">
        <v>2</v>
      </c>
      <c r="CC312" s="0" t="n">
        <v>1</v>
      </c>
      <c r="CD312" s="0" t="n">
        <v>0</v>
      </c>
      <c r="CE312" s="0" t="n">
        <v>3</v>
      </c>
      <c r="CF312" s="0" t="n">
        <v>0</v>
      </c>
      <c r="CG312" s="0" t="n">
        <v>0</v>
      </c>
      <c r="CH312" s="0" t="n">
        <v>0</v>
      </c>
      <c r="CI312" s="0" t="n">
        <v>1</v>
      </c>
      <c r="CJ312" s="0" t="n">
        <v>0</v>
      </c>
      <c r="CK312" s="0" t="n">
        <v>1</v>
      </c>
      <c r="CL312" s="0" t="n">
        <v>0</v>
      </c>
      <c r="CM312" s="0" t="n">
        <v>0</v>
      </c>
      <c r="CN312" s="0" t="n">
        <v>0</v>
      </c>
      <c r="CO312" s="0" t="n">
        <v>0</v>
      </c>
      <c r="CP312" s="0" t="n">
        <v>2</v>
      </c>
      <c r="CQ312" s="0" t="n">
        <v>0</v>
      </c>
      <c r="CR312" s="0" t="n">
        <v>0</v>
      </c>
      <c r="CS312" s="0" t="n">
        <v>0</v>
      </c>
      <c r="CT312" s="0" t="n">
        <v>0</v>
      </c>
      <c r="CU312" s="0" t="n">
        <v>0</v>
      </c>
      <c r="CV312" s="0" t="n">
        <v>1</v>
      </c>
      <c r="CW312" s="0" t="n">
        <v>0</v>
      </c>
      <c r="CX312" s="0" t="n">
        <v>0</v>
      </c>
      <c r="CY312" s="0" t="n">
        <v>4</v>
      </c>
      <c r="CZ312" s="0" t="n">
        <v>0</v>
      </c>
      <c r="DA312" s="0" t="n">
        <v>0</v>
      </c>
      <c r="DB312" s="0" t="n">
        <v>0</v>
      </c>
      <c r="DC312" s="0" t="n">
        <v>0</v>
      </c>
      <c r="DD312" s="0" t="n">
        <v>1</v>
      </c>
      <c r="DE312" s="0" t="n">
        <v>3</v>
      </c>
      <c r="DF312" s="0" t="n">
        <v>0</v>
      </c>
      <c r="DG312" s="0" t="n">
        <v>0</v>
      </c>
      <c r="DH312" s="0" t="n">
        <v>1</v>
      </c>
      <c r="DI312" s="0" t="n">
        <v>0</v>
      </c>
      <c r="DJ312" s="0" t="n">
        <v>0</v>
      </c>
      <c r="DK312" s="0" t="n">
        <v>0</v>
      </c>
      <c r="DL312" s="0" t="n">
        <v>0</v>
      </c>
      <c r="DM312" s="0" t="n">
        <v>0</v>
      </c>
      <c r="DN312" s="0" t="n">
        <v>1</v>
      </c>
      <c r="DO312" s="0" t="n">
        <v>0</v>
      </c>
      <c r="DP312" s="0" t="n">
        <v>1</v>
      </c>
      <c r="DQ312" s="0" t="n">
        <v>0</v>
      </c>
      <c r="DR312" s="0" t="n">
        <v>3</v>
      </c>
      <c r="DS312" s="0" t="n">
        <v>1</v>
      </c>
      <c r="DT312" s="0" t="n">
        <v>0</v>
      </c>
      <c r="DU312" s="0" t="n">
        <v>0</v>
      </c>
      <c r="DV312" s="0" t="n">
        <v>0</v>
      </c>
      <c r="DW312" s="0" t="n">
        <v>1</v>
      </c>
      <c r="DX312" s="0" t="n">
        <v>0</v>
      </c>
      <c r="DY312" s="0" t="n">
        <v>0</v>
      </c>
      <c r="DZ312" s="0" t="n">
        <v>1</v>
      </c>
      <c r="EA312" s="0" t="n">
        <v>0</v>
      </c>
      <c r="EB312" s="0" t="n">
        <v>0</v>
      </c>
      <c r="EC312" s="0" t="n">
        <v>1</v>
      </c>
      <c r="ED312" s="0" t="n">
        <v>0</v>
      </c>
      <c r="EE312" s="0" t="n">
        <v>0</v>
      </c>
      <c r="EF312" s="0" t="n">
        <v>0</v>
      </c>
      <c r="EG312" s="0" t="n">
        <v>0</v>
      </c>
      <c r="EH312" s="0" t="n">
        <v>1</v>
      </c>
      <c r="EI312" s="0" t="n">
        <v>0</v>
      </c>
      <c r="EJ312" s="0" t="n">
        <v>0</v>
      </c>
      <c r="EK312" s="0" t="n">
        <v>0</v>
      </c>
      <c r="EL312" s="0" t="n">
        <v>1</v>
      </c>
      <c r="EM312" s="0" t="n">
        <v>0</v>
      </c>
      <c r="EN312" s="0" t="n">
        <v>0</v>
      </c>
      <c r="EO312" s="0" t="n">
        <v>0</v>
      </c>
      <c r="EP312" s="0" t="n">
        <v>3</v>
      </c>
      <c r="EQ312" s="0" t="n">
        <v>1</v>
      </c>
      <c r="ER312" s="0" t="n">
        <v>0</v>
      </c>
      <c r="ES312" s="0" t="n">
        <v>1</v>
      </c>
      <c r="ET312" s="0" t="n">
        <v>0</v>
      </c>
      <c r="EU312" s="0" t="n">
        <v>0</v>
      </c>
      <c r="EV312" s="0" t="n">
        <v>0</v>
      </c>
      <c r="EW312" s="0" t="n">
        <v>1</v>
      </c>
      <c r="EX312" s="0" t="n">
        <v>1</v>
      </c>
      <c r="EY312" s="0" t="n">
        <v>0</v>
      </c>
      <c r="EZ312" s="0" t="n">
        <v>0</v>
      </c>
      <c r="FA312" s="0" t="n">
        <v>1</v>
      </c>
      <c r="FB312" s="0" t="n">
        <v>0</v>
      </c>
      <c r="FC312" s="0" t="n">
        <v>0</v>
      </c>
      <c r="FD312" s="0" t="n">
        <v>1</v>
      </c>
      <c r="FE312" s="0" t="n">
        <v>0</v>
      </c>
      <c r="FF312" s="0" t="n">
        <v>1</v>
      </c>
      <c r="FG312" s="0" t="n">
        <v>2</v>
      </c>
      <c r="FH312" s="0" t="n">
        <v>0</v>
      </c>
      <c r="FI312" s="0" t="n">
        <v>1</v>
      </c>
      <c r="FJ312" s="0" t="n">
        <v>2</v>
      </c>
      <c r="FK312" s="0" t="n">
        <v>0</v>
      </c>
      <c r="FL312" s="0" t="n">
        <v>0</v>
      </c>
      <c r="FM312" s="0" t="n">
        <v>1</v>
      </c>
      <c r="FN312" s="0" t="n">
        <v>0</v>
      </c>
      <c r="FO312" s="0" t="n">
        <v>0</v>
      </c>
      <c r="FP312" s="0" t="n">
        <v>1</v>
      </c>
      <c r="FQ312" s="0" t="n">
        <v>0</v>
      </c>
      <c r="FR312" s="0" t="n">
        <v>0</v>
      </c>
      <c r="FS312" s="0" t="n">
        <v>1</v>
      </c>
      <c r="FT312" s="0" t="n">
        <v>0</v>
      </c>
      <c r="FU312" s="0" t="n">
        <v>0</v>
      </c>
      <c r="FV312" s="0" t="n">
        <v>0</v>
      </c>
      <c r="FW312" s="0" t="n">
        <v>0</v>
      </c>
      <c r="FX312" s="0" t="n">
        <v>0</v>
      </c>
      <c r="FY312" s="0" t="n">
        <v>0</v>
      </c>
      <c r="FZ312" s="0" t="n">
        <v>0</v>
      </c>
      <c r="GA312" s="0" t="n">
        <v>0</v>
      </c>
      <c r="GB312" s="0" t="n">
        <v>4</v>
      </c>
      <c r="GC312" s="0" t="n">
        <v>0</v>
      </c>
      <c r="GD312" s="0" t="n">
        <v>0</v>
      </c>
      <c r="GE312" s="0" t="n">
        <v>0</v>
      </c>
      <c r="GF312" s="0" t="n">
        <v>0</v>
      </c>
      <c r="GG312" s="0" t="n">
        <v>0</v>
      </c>
      <c r="GH312" s="0" t="n">
        <v>0</v>
      </c>
      <c r="GI312" s="0" t="n">
        <v>0</v>
      </c>
      <c r="GJ312" s="0" t="n">
        <v>0</v>
      </c>
      <c r="GK312" s="0" t="n">
        <v>0</v>
      </c>
      <c r="GL312" s="0" t="n">
        <v>0</v>
      </c>
      <c r="GM312" s="0" t="n">
        <v>1</v>
      </c>
      <c r="GN312" s="0" t="n">
        <v>0</v>
      </c>
      <c r="GO312" s="0" t="n">
        <v>1</v>
      </c>
      <c r="GP312" s="0" t="n">
        <v>0</v>
      </c>
      <c r="GQ312" s="0" t="n">
        <v>0</v>
      </c>
    </row>
    <row r="313" customFormat="false" ht="12" hidden="false" customHeight="false" outlineLevel="0" collapsed="false">
      <c r="A313" s="0" t="n">
        <v>0</v>
      </c>
      <c r="B313" s="0" t="n">
        <v>0</v>
      </c>
      <c r="C313" s="0" t="n">
        <v>0</v>
      </c>
      <c r="D313" s="0" t="n">
        <v>0</v>
      </c>
      <c r="E313" s="0" t="n">
        <v>0</v>
      </c>
      <c r="F313" s="0" t="n">
        <v>0</v>
      </c>
      <c r="G313" s="0" t="n">
        <v>0</v>
      </c>
      <c r="H313" s="0" t="n">
        <v>0</v>
      </c>
      <c r="I313" s="0" t="n">
        <v>0</v>
      </c>
      <c r="J313" s="0" t="n">
        <v>0</v>
      </c>
      <c r="K313" s="0" t="n">
        <v>0</v>
      </c>
      <c r="L313" s="0" t="n">
        <v>0</v>
      </c>
      <c r="M313" s="0" t="n">
        <v>0</v>
      </c>
      <c r="N313" s="0" t="n">
        <v>0</v>
      </c>
      <c r="O313" s="0" t="n">
        <v>0</v>
      </c>
      <c r="P313" s="0" t="n">
        <v>0</v>
      </c>
      <c r="Q313" s="0" t="n">
        <v>0</v>
      </c>
      <c r="R313" s="0" t="n">
        <v>0</v>
      </c>
      <c r="S313" s="0" t="n">
        <v>0</v>
      </c>
      <c r="T313" s="0" t="n">
        <v>0</v>
      </c>
      <c r="U313" s="0" t="n">
        <v>0</v>
      </c>
      <c r="V313" s="0" t="n">
        <v>0</v>
      </c>
      <c r="W313" s="0" t="n">
        <v>0</v>
      </c>
      <c r="X313" s="0" t="n">
        <v>0</v>
      </c>
      <c r="Y313" s="0" t="n">
        <v>0</v>
      </c>
      <c r="Z313" s="0" t="n">
        <v>0</v>
      </c>
      <c r="AA313" s="0" t="n">
        <v>0</v>
      </c>
      <c r="AB313" s="0" t="n">
        <v>0</v>
      </c>
      <c r="AC313" s="0" t="n">
        <v>0</v>
      </c>
      <c r="AD313" s="0" t="n">
        <v>0</v>
      </c>
      <c r="AE313" s="0" t="n">
        <v>0</v>
      </c>
      <c r="AF313" s="0" t="n">
        <v>0</v>
      </c>
      <c r="AG313" s="0" t="n">
        <v>0</v>
      </c>
      <c r="AH313" s="0" t="n">
        <v>0</v>
      </c>
      <c r="AI313" s="0" t="n">
        <v>0</v>
      </c>
      <c r="AJ313" s="0" t="n">
        <v>0</v>
      </c>
      <c r="AK313" s="0" t="n">
        <v>0</v>
      </c>
      <c r="AL313" s="0" t="n">
        <v>0</v>
      </c>
      <c r="AM313" s="0" t="n">
        <v>0</v>
      </c>
      <c r="AN313" s="0" t="n">
        <v>0</v>
      </c>
      <c r="AO313" s="0" t="n">
        <v>0</v>
      </c>
      <c r="AP313" s="0" t="n">
        <v>0</v>
      </c>
      <c r="AQ313" s="0" t="n">
        <v>0</v>
      </c>
      <c r="AR313" s="0" t="n">
        <v>0</v>
      </c>
      <c r="AS313" s="0" t="n">
        <v>0</v>
      </c>
      <c r="AT313" s="0" t="n">
        <v>0</v>
      </c>
      <c r="AU313" s="0" t="n">
        <v>0</v>
      </c>
      <c r="AV313" s="0" t="n">
        <v>0</v>
      </c>
      <c r="AW313" s="0" t="n">
        <v>0</v>
      </c>
      <c r="AX313" s="0" t="n">
        <v>0</v>
      </c>
      <c r="AY313" s="0" t="n">
        <v>0</v>
      </c>
      <c r="AZ313" s="0" t="n">
        <v>1</v>
      </c>
      <c r="BA313" s="0" t="n">
        <v>0</v>
      </c>
      <c r="BB313" s="0" t="n">
        <v>0</v>
      </c>
      <c r="BC313" s="0" t="n">
        <v>0</v>
      </c>
      <c r="BD313" s="0" t="n">
        <v>0</v>
      </c>
      <c r="BE313" s="0" t="n">
        <v>0</v>
      </c>
      <c r="BF313" s="0" t="n">
        <v>0</v>
      </c>
      <c r="BG313" s="0" t="n">
        <v>7</v>
      </c>
      <c r="BH313" s="0" t="n">
        <v>0</v>
      </c>
      <c r="BI313" s="0" t="n">
        <v>0</v>
      </c>
      <c r="BJ313" s="0" t="n">
        <v>0</v>
      </c>
      <c r="BK313" s="0" t="n">
        <v>0</v>
      </c>
      <c r="BL313" s="0" t="n">
        <v>0</v>
      </c>
      <c r="BM313" s="0" t="n">
        <v>0</v>
      </c>
      <c r="BN313" s="0" t="n">
        <v>0</v>
      </c>
      <c r="BO313" s="0" t="n">
        <v>0</v>
      </c>
      <c r="BP313" s="0" t="n">
        <v>0</v>
      </c>
      <c r="BQ313" s="0" t="n">
        <v>1</v>
      </c>
      <c r="BR313" s="0" t="n">
        <v>0</v>
      </c>
      <c r="BS313" s="0" t="n">
        <v>0</v>
      </c>
      <c r="BT313" s="0" t="n">
        <v>0</v>
      </c>
      <c r="BU313" s="0" t="n">
        <v>0</v>
      </c>
      <c r="BV313" s="0" t="n">
        <v>0</v>
      </c>
      <c r="BW313" s="0" t="n">
        <v>0</v>
      </c>
      <c r="BX313" s="0" t="n">
        <v>1</v>
      </c>
      <c r="BY313" s="0" t="n">
        <v>0</v>
      </c>
      <c r="BZ313" s="0" t="n">
        <v>0</v>
      </c>
      <c r="CA313" s="0" t="n">
        <v>0</v>
      </c>
      <c r="CB313" s="0" t="n">
        <v>0</v>
      </c>
      <c r="CC313" s="0" t="n">
        <v>0</v>
      </c>
      <c r="CD313" s="0" t="n">
        <v>0</v>
      </c>
      <c r="CE313" s="0" t="n">
        <v>0</v>
      </c>
      <c r="CF313" s="0" t="n">
        <v>0</v>
      </c>
      <c r="CG313" s="0" t="n">
        <v>0</v>
      </c>
      <c r="CH313" s="0" t="n">
        <v>0</v>
      </c>
      <c r="CI313" s="0" t="n">
        <v>0</v>
      </c>
      <c r="CJ313" s="0" t="n">
        <v>0</v>
      </c>
      <c r="CK313" s="0" t="n">
        <v>0</v>
      </c>
      <c r="CL313" s="0" t="n">
        <v>0</v>
      </c>
      <c r="CM313" s="0" t="n">
        <v>0</v>
      </c>
      <c r="CN313" s="0" t="n">
        <v>0</v>
      </c>
      <c r="CO313" s="0" t="n">
        <v>0</v>
      </c>
      <c r="CP313" s="0" t="n">
        <v>0</v>
      </c>
      <c r="CQ313" s="0" t="n">
        <v>0</v>
      </c>
      <c r="CR313" s="0" t="n">
        <v>0</v>
      </c>
      <c r="CS313" s="0" t="n">
        <v>0</v>
      </c>
      <c r="CT313" s="0" t="n">
        <v>0</v>
      </c>
      <c r="CU313" s="0" t="n">
        <v>0</v>
      </c>
      <c r="CV313" s="0" t="n">
        <v>0</v>
      </c>
      <c r="CW313" s="0" t="n">
        <v>0</v>
      </c>
      <c r="CX313" s="0" t="n">
        <v>0</v>
      </c>
      <c r="CY313" s="0" t="n">
        <v>0</v>
      </c>
      <c r="CZ313" s="0" t="n">
        <v>0</v>
      </c>
      <c r="DA313" s="0" t="n">
        <v>0</v>
      </c>
      <c r="DB313" s="0" t="n">
        <v>0</v>
      </c>
      <c r="DC313" s="0" t="n">
        <v>0</v>
      </c>
      <c r="DD313" s="0" t="n">
        <v>0</v>
      </c>
      <c r="DE313" s="0" t="n">
        <v>2</v>
      </c>
      <c r="DF313" s="0" t="n">
        <v>0</v>
      </c>
      <c r="DG313" s="0" t="n">
        <v>0</v>
      </c>
      <c r="DH313" s="0" t="n">
        <v>0</v>
      </c>
      <c r="DI313" s="0" t="n">
        <v>0</v>
      </c>
      <c r="DJ313" s="0" t="n">
        <v>2</v>
      </c>
      <c r="DK313" s="0" t="n">
        <v>0</v>
      </c>
      <c r="DL313" s="0" t="n">
        <v>0</v>
      </c>
      <c r="DM313" s="0" t="n">
        <v>0</v>
      </c>
      <c r="DN313" s="0" t="n">
        <v>0</v>
      </c>
      <c r="DO313" s="0" t="n">
        <v>0</v>
      </c>
      <c r="DP313" s="0" t="n">
        <v>0</v>
      </c>
      <c r="DQ313" s="0" t="n">
        <v>0</v>
      </c>
      <c r="DR313" s="0" t="n">
        <v>2</v>
      </c>
      <c r="DS313" s="0" t="n">
        <v>0</v>
      </c>
      <c r="DT313" s="0" t="n">
        <v>0</v>
      </c>
      <c r="DU313" s="0" t="n">
        <v>0</v>
      </c>
      <c r="DV313" s="0" t="n">
        <v>0</v>
      </c>
      <c r="DW313" s="0" t="n">
        <v>0</v>
      </c>
      <c r="DX313" s="0" t="n">
        <v>0</v>
      </c>
      <c r="DY313" s="0" t="n">
        <v>0</v>
      </c>
      <c r="DZ313" s="0" t="n">
        <v>0</v>
      </c>
      <c r="EA313" s="0" t="n">
        <v>0</v>
      </c>
      <c r="EB313" s="0" t="n">
        <v>3</v>
      </c>
      <c r="EC313" s="0" t="n">
        <v>0</v>
      </c>
      <c r="ED313" s="0" t="n">
        <v>0</v>
      </c>
      <c r="EE313" s="0" t="n">
        <v>0</v>
      </c>
      <c r="EF313" s="0" t="n">
        <v>0</v>
      </c>
      <c r="EG313" s="0" t="n">
        <v>0</v>
      </c>
      <c r="EH313" s="0" t="n">
        <v>0</v>
      </c>
      <c r="EI313" s="0" t="n">
        <v>0</v>
      </c>
      <c r="EJ313" s="0" t="n">
        <v>0</v>
      </c>
      <c r="EK313" s="0" t="n">
        <v>0</v>
      </c>
      <c r="EL313" s="0" t="n">
        <v>0</v>
      </c>
      <c r="EM313" s="0" t="n">
        <v>0</v>
      </c>
      <c r="EN313" s="0" t="n">
        <v>0</v>
      </c>
      <c r="EO313" s="0" t="n">
        <v>0</v>
      </c>
      <c r="EP313" s="0" t="n">
        <v>0</v>
      </c>
      <c r="EQ313" s="0" t="n">
        <v>0</v>
      </c>
      <c r="ER313" s="0" t="n">
        <v>0</v>
      </c>
      <c r="ES313" s="0" t="n">
        <v>0</v>
      </c>
      <c r="ET313" s="0" t="n">
        <v>0</v>
      </c>
      <c r="EU313" s="0" t="n">
        <v>0</v>
      </c>
      <c r="EV313" s="0" t="n">
        <v>0</v>
      </c>
      <c r="EW313" s="0" t="n">
        <v>1</v>
      </c>
      <c r="EX313" s="0" t="n">
        <v>1</v>
      </c>
      <c r="EY313" s="0" t="n">
        <v>1</v>
      </c>
      <c r="EZ313" s="0" t="n">
        <v>0</v>
      </c>
      <c r="FA313" s="0" t="n">
        <v>0</v>
      </c>
      <c r="FB313" s="0" t="n">
        <v>0</v>
      </c>
      <c r="FC313" s="0" t="n">
        <v>0</v>
      </c>
      <c r="FD313" s="0" t="n">
        <v>0</v>
      </c>
      <c r="FE313" s="0" t="n">
        <v>0</v>
      </c>
      <c r="FF313" s="0" t="n">
        <v>0</v>
      </c>
      <c r="FG313" s="0" t="n">
        <v>0</v>
      </c>
      <c r="FH313" s="0" t="n">
        <v>0</v>
      </c>
      <c r="FI313" s="0" t="n">
        <v>0</v>
      </c>
      <c r="FJ313" s="0" t="n">
        <v>0</v>
      </c>
      <c r="FK313" s="0" t="n">
        <v>0</v>
      </c>
      <c r="FL313" s="0" t="n">
        <v>0</v>
      </c>
      <c r="FM313" s="0" t="n">
        <v>0</v>
      </c>
      <c r="FN313" s="0" t="n">
        <v>0</v>
      </c>
      <c r="FO313" s="0" t="n">
        <v>0</v>
      </c>
      <c r="FP313" s="0" t="n">
        <v>0</v>
      </c>
      <c r="FQ313" s="0" t="n">
        <v>0</v>
      </c>
      <c r="FR313" s="0" t="n">
        <v>0</v>
      </c>
      <c r="FS313" s="0" t="n">
        <v>1</v>
      </c>
      <c r="FT313" s="0" t="n">
        <v>0</v>
      </c>
      <c r="FU313" s="0" t="n">
        <v>0</v>
      </c>
      <c r="FV313" s="0" t="n">
        <v>0</v>
      </c>
      <c r="FW313" s="0" t="n">
        <v>0</v>
      </c>
      <c r="FX313" s="0" t="n">
        <v>0</v>
      </c>
      <c r="FY313" s="0" t="n">
        <v>0</v>
      </c>
      <c r="FZ313" s="0" t="n">
        <v>0</v>
      </c>
      <c r="GA313" s="0" t="n">
        <v>0</v>
      </c>
      <c r="GB313" s="0" t="n">
        <v>0</v>
      </c>
      <c r="GC313" s="0" t="n">
        <v>0</v>
      </c>
      <c r="GD313" s="0" t="n">
        <v>0</v>
      </c>
      <c r="GE313" s="0" t="n">
        <v>0</v>
      </c>
      <c r="GF313" s="0" t="n">
        <v>0</v>
      </c>
      <c r="GG313" s="0" t="n">
        <v>0</v>
      </c>
      <c r="GH313" s="0" t="n">
        <v>0</v>
      </c>
      <c r="GI313" s="0" t="n">
        <v>0</v>
      </c>
      <c r="GJ313" s="0" t="n">
        <v>0</v>
      </c>
      <c r="GK313" s="0" t="n">
        <v>0</v>
      </c>
      <c r="GL313" s="0" t="n">
        <v>0</v>
      </c>
      <c r="GM313" s="0" t="n">
        <v>0</v>
      </c>
      <c r="GN313" s="0" t="n">
        <v>0</v>
      </c>
      <c r="GO313" s="0" t="n">
        <v>0</v>
      </c>
      <c r="GP313" s="0" t="n">
        <v>0</v>
      </c>
      <c r="GQ313" s="0" t="n">
        <v>0</v>
      </c>
    </row>
    <row r="314" customFormat="false" ht="12" hidden="false" customHeight="false" outlineLevel="0" collapsed="false">
      <c r="A314" s="0" t="n">
        <v>2</v>
      </c>
      <c r="B314" s="0" t="n">
        <v>2</v>
      </c>
      <c r="C314" s="0" t="n">
        <v>0</v>
      </c>
      <c r="D314" s="0" t="n">
        <v>0</v>
      </c>
      <c r="E314" s="0" t="n">
        <v>1</v>
      </c>
      <c r="F314" s="0" t="n">
        <v>0</v>
      </c>
      <c r="G314" s="0" t="n">
        <v>4</v>
      </c>
      <c r="H314" s="0" t="n">
        <v>0</v>
      </c>
      <c r="I314" s="0" t="n">
        <v>1</v>
      </c>
      <c r="J314" s="0" t="n">
        <v>1</v>
      </c>
      <c r="K314" s="0" t="n">
        <v>1</v>
      </c>
      <c r="L314" s="0" t="n">
        <v>1</v>
      </c>
      <c r="M314" s="0" t="n">
        <v>0</v>
      </c>
      <c r="N314" s="0" t="n">
        <v>0</v>
      </c>
      <c r="O314" s="0" t="n">
        <v>0</v>
      </c>
      <c r="P314" s="0" t="n">
        <v>0</v>
      </c>
      <c r="Q314" s="0" t="n">
        <v>1</v>
      </c>
      <c r="R314" s="0" t="n">
        <v>0</v>
      </c>
      <c r="S314" s="0" t="n">
        <v>0</v>
      </c>
      <c r="T314" s="0" t="n">
        <v>0</v>
      </c>
      <c r="U314" s="0" t="n">
        <v>0</v>
      </c>
      <c r="V314" s="0" t="n">
        <v>0</v>
      </c>
      <c r="W314" s="0" t="n">
        <v>1</v>
      </c>
      <c r="X314" s="0" t="n">
        <v>0</v>
      </c>
      <c r="Y314" s="0" t="n">
        <v>7</v>
      </c>
      <c r="Z314" s="0" t="n">
        <v>1</v>
      </c>
      <c r="AA314" s="0" t="n">
        <v>0</v>
      </c>
      <c r="AB314" s="0" t="n">
        <v>1</v>
      </c>
      <c r="AC314" s="0" t="n">
        <v>1</v>
      </c>
      <c r="AD314" s="0" t="n">
        <v>1</v>
      </c>
      <c r="AE314" s="0" t="n">
        <v>6</v>
      </c>
      <c r="AF314" s="0" t="n">
        <v>1</v>
      </c>
      <c r="AG314" s="0" t="n">
        <v>0</v>
      </c>
      <c r="AH314" s="0" t="n">
        <v>1</v>
      </c>
      <c r="AI314" s="0" t="n">
        <v>5</v>
      </c>
      <c r="AJ314" s="0" t="n">
        <v>0</v>
      </c>
      <c r="AK314" s="0" t="n">
        <v>5</v>
      </c>
      <c r="AL314" s="0" t="n">
        <v>0</v>
      </c>
      <c r="AM314" s="0" t="n">
        <v>0</v>
      </c>
      <c r="AN314" s="0" t="n">
        <v>4</v>
      </c>
      <c r="AO314" s="0" t="n">
        <v>0</v>
      </c>
      <c r="AP314" s="0" t="n">
        <v>1</v>
      </c>
      <c r="AQ314" s="0" t="n">
        <v>0</v>
      </c>
      <c r="AR314" s="0" t="n">
        <v>3</v>
      </c>
      <c r="AS314" s="0" t="n">
        <v>1</v>
      </c>
      <c r="AT314" s="0" t="n">
        <v>0</v>
      </c>
      <c r="AU314" s="0" t="n">
        <v>0</v>
      </c>
      <c r="AV314" s="0" t="n">
        <v>2</v>
      </c>
      <c r="AW314" s="0" t="n">
        <v>1</v>
      </c>
      <c r="AX314" s="0" t="n">
        <v>0</v>
      </c>
      <c r="AY314" s="0" t="n">
        <v>2</v>
      </c>
      <c r="AZ314" s="0" t="n">
        <v>1</v>
      </c>
      <c r="BA314" s="0" t="n">
        <v>0</v>
      </c>
      <c r="BB314" s="0" t="n">
        <v>3</v>
      </c>
      <c r="BC314" s="0" t="n">
        <v>1</v>
      </c>
      <c r="BD314" s="0" t="n">
        <v>1</v>
      </c>
      <c r="BE314" s="0" t="n">
        <v>1</v>
      </c>
      <c r="BF314" s="0" t="n">
        <v>0</v>
      </c>
      <c r="BG314" s="0" t="n">
        <v>0</v>
      </c>
      <c r="BH314" s="0" t="n">
        <v>0</v>
      </c>
      <c r="BI314" s="0" t="n">
        <v>1</v>
      </c>
      <c r="BJ314" s="0" t="n">
        <v>1</v>
      </c>
      <c r="BK314" s="0" t="n">
        <v>0</v>
      </c>
      <c r="BL314" s="0" t="n">
        <v>0</v>
      </c>
      <c r="BM314" s="0" t="n">
        <v>0</v>
      </c>
      <c r="BN314" s="0" t="n">
        <v>0</v>
      </c>
      <c r="BO314" s="0" t="n">
        <v>0</v>
      </c>
      <c r="BP314" s="0" t="n">
        <v>0</v>
      </c>
      <c r="BQ314" s="0" t="n">
        <v>2</v>
      </c>
      <c r="BR314" s="0" t="n">
        <v>1</v>
      </c>
      <c r="BS314" s="0" t="n">
        <v>0</v>
      </c>
      <c r="BT314" s="0" t="n">
        <v>2</v>
      </c>
      <c r="BU314" s="0" t="n">
        <v>0</v>
      </c>
      <c r="BV314" s="0" t="n">
        <v>0</v>
      </c>
      <c r="BW314" s="0" t="n">
        <v>1</v>
      </c>
      <c r="BX314" s="0" t="n">
        <v>1</v>
      </c>
      <c r="BY314" s="0" t="n">
        <v>0</v>
      </c>
      <c r="BZ314" s="0" t="n">
        <v>0</v>
      </c>
      <c r="CA314" s="0" t="n">
        <v>1</v>
      </c>
      <c r="CB314" s="0" t="n">
        <v>4</v>
      </c>
      <c r="CC314" s="0" t="n">
        <v>2</v>
      </c>
      <c r="CD314" s="0" t="n">
        <v>1</v>
      </c>
      <c r="CE314" s="0" t="n">
        <v>2</v>
      </c>
      <c r="CF314" s="0" t="n">
        <v>0</v>
      </c>
      <c r="CG314" s="0" t="n">
        <v>2</v>
      </c>
      <c r="CH314" s="0" t="n">
        <v>0</v>
      </c>
      <c r="CI314" s="0" t="n">
        <v>1</v>
      </c>
      <c r="CJ314" s="0" t="n">
        <v>0</v>
      </c>
      <c r="CK314" s="0" t="n">
        <v>2</v>
      </c>
      <c r="CL314" s="0" t="n">
        <v>0</v>
      </c>
      <c r="CM314" s="0" t="n">
        <v>0</v>
      </c>
      <c r="CN314" s="0" t="n">
        <v>1</v>
      </c>
      <c r="CO314" s="0" t="n">
        <v>0</v>
      </c>
      <c r="CP314" s="0" t="n">
        <v>2</v>
      </c>
      <c r="CQ314" s="0" t="n">
        <v>0</v>
      </c>
      <c r="CR314" s="0" t="n">
        <v>0</v>
      </c>
      <c r="CS314" s="0" t="n">
        <v>0</v>
      </c>
      <c r="CT314" s="0" t="n">
        <v>2</v>
      </c>
      <c r="CU314" s="0" t="n">
        <v>0</v>
      </c>
      <c r="CV314" s="0" t="n">
        <v>0</v>
      </c>
      <c r="CW314" s="0" t="n">
        <v>0</v>
      </c>
      <c r="CX314" s="0" t="n">
        <v>0</v>
      </c>
      <c r="CY314" s="0" t="n">
        <v>0</v>
      </c>
      <c r="CZ314" s="0" t="n">
        <v>0</v>
      </c>
      <c r="DA314" s="0" t="n">
        <v>0</v>
      </c>
      <c r="DB314" s="0" t="n">
        <v>1</v>
      </c>
      <c r="DC314" s="0" t="n">
        <v>0</v>
      </c>
      <c r="DD314" s="0" t="n">
        <v>1</v>
      </c>
      <c r="DE314" s="0" t="n">
        <v>1</v>
      </c>
      <c r="DF314" s="0" t="n">
        <v>2</v>
      </c>
      <c r="DG314" s="0" t="n">
        <v>0</v>
      </c>
      <c r="DH314" s="0" t="n">
        <v>0</v>
      </c>
      <c r="DI314" s="0" t="n">
        <v>0</v>
      </c>
      <c r="DJ314" s="0" t="n">
        <v>3</v>
      </c>
      <c r="DK314" s="0" t="n">
        <v>0</v>
      </c>
      <c r="DL314" s="0" t="n">
        <v>1</v>
      </c>
      <c r="DM314" s="0" t="n">
        <v>0</v>
      </c>
      <c r="DN314" s="0" t="n">
        <v>0</v>
      </c>
      <c r="DO314" s="0" t="n">
        <v>0</v>
      </c>
      <c r="DP314" s="0" t="n">
        <v>3</v>
      </c>
      <c r="DQ314" s="0" t="n">
        <v>1</v>
      </c>
      <c r="DR314" s="0" t="n">
        <v>1</v>
      </c>
      <c r="DS314" s="0" t="n">
        <v>0</v>
      </c>
      <c r="DT314" s="0" t="n">
        <v>2</v>
      </c>
      <c r="DU314" s="0" t="n">
        <v>1</v>
      </c>
      <c r="DV314" s="0" t="n">
        <v>0</v>
      </c>
      <c r="DW314" s="0" t="n">
        <v>1</v>
      </c>
      <c r="DX314" s="0" t="n">
        <v>0</v>
      </c>
      <c r="DY314" s="0" t="n">
        <v>0</v>
      </c>
      <c r="DZ314" s="0" t="n">
        <v>1</v>
      </c>
      <c r="EA314" s="0" t="n">
        <v>3</v>
      </c>
      <c r="EB314" s="0" t="n">
        <v>0</v>
      </c>
      <c r="EC314" s="0" t="n">
        <v>2</v>
      </c>
      <c r="ED314" s="0" t="n">
        <v>0</v>
      </c>
      <c r="EE314" s="0" t="n">
        <v>0</v>
      </c>
      <c r="EF314" s="0" t="n">
        <v>0</v>
      </c>
      <c r="EG314" s="0" t="n">
        <v>0</v>
      </c>
      <c r="EH314" s="0" t="n">
        <v>0</v>
      </c>
      <c r="EI314" s="0" t="n">
        <v>1</v>
      </c>
      <c r="EJ314" s="0" t="n">
        <v>0</v>
      </c>
      <c r="EK314" s="0" t="n">
        <v>0</v>
      </c>
      <c r="EL314" s="0" t="n">
        <v>0</v>
      </c>
      <c r="EM314" s="0" t="n">
        <v>0</v>
      </c>
      <c r="EN314" s="0" t="n">
        <v>0</v>
      </c>
      <c r="EO314" s="0" t="n">
        <v>0</v>
      </c>
      <c r="EP314" s="0" t="n">
        <v>2</v>
      </c>
      <c r="EQ314" s="0" t="n">
        <v>1</v>
      </c>
      <c r="ER314" s="0" t="n">
        <v>0</v>
      </c>
      <c r="ES314" s="0" t="n">
        <v>2</v>
      </c>
      <c r="ET314" s="0" t="n">
        <v>1</v>
      </c>
      <c r="EU314" s="0" t="n">
        <v>2</v>
      </c>
      <c r="EV314" s="0" t="n">
        <v>0</v>
      </c>
      <c r="EW314" s="0" t="n">
        <v>0</v>
      </c>
      <c r="EX314" s="0" t="n">
        <v>2</v>
      </c>
      <c r="EY314" s="0" t="n">
        <v>2</v>
      </c>
      <c r="EZ314" s="0" t="n">
        <v>0</v>
      </c>
      <c r="FA314" s="0" t="n">
        <v>1</v>
      </c>
      <c r="FB314" s="0" t="n">
        <v>0</v>
      </c>
      <c r="FC314" s="0" t="n">
        <v>0</v>
      </c>
      <c r="FD314" s="0" t="n">
        <v>6</v>
      </c>
      <c r="FE314" s="0" t="n">
        <v>9</v>
      </c>
      <c r="FF314" s="0" t="n">
        <v>1</v>
      </c>
      <c r="FG314" s="0" t="n">
        <v>2</v>
      </c>
      <c r="FH314" s="0" t="n">
        <v>1</v>
      </c>
      <c r="FI314" s="0" t="n">
        <v>1</v>
      </c>
      <c r="FJ314" s="0" t="n">
        <v>1</v>
      </c>
      <c r="FK314" s="0" t="n">
        <v>0</v>
      </c>
      <c r="FL314" s="0" t="n">
        <v>0</v>
      </c>
      <c r="FM314" s="0" t="n">
        <v>2</v>
      </c>
      <c r="FN314" s="0" t="n">
        <v>1</v>
      </c>
      <c r="FO314" s="0" t="n">
        <v>0</v>
      </c>
      <c r="FP314" s="0" t="n">
        <v>4</v>
      </c>
      <c r="FQ314" s="0" t="n">
        <v>0</v>
      </c>
      <c r="FR314" s="0" t="n">
        <v>2</v>
      </c>
      <c r="FS314" s="0" t="n">
        <v>2</v>
      </c>
      <c r="FT314" s="0" t="n">
        <v>1</v>
      </c>
      <c r="FU314" s="0" t="n">
        <v>1</v>
      </c>
      <c r="FV314" s="0" t="n">
        <v>0</v>
      </c>
      <c r="FW314" s="0" t="n">
        <v>0</v>
      </c>
      <c r="FX314" s="0" t="n">
        <v>0</v>
      </c>
      <c r="FY314" s="0" t="n">
        <v>0</v>
      </c>
      <c r="FZ314" s="0" t="n">
        <v>3</v>
      </c>
      <c r="GA314" s="0" t="n">
        <v>1</v>
      </c>
      <c r="GB314" s="0" t="n">
        <v>0</v>
      </c>
      <c r="GC314" s="0" t="n">
        <v>0</v>
      </c>
      <c r="GD314" s="0" t="n">
        <v>0</v>
      </c>
      <c r="GE314" s="0" t="n">
        <v>2</v>
      </c>
      <c r="GF314" s="0" t="n">
        <v>0</v>
      </c>
      <c r="GG314" s="0" t="n">
        <v>0</v>
      </c>
      <c r="GH314" s="0" t="n">
        <v>0</v>
      </c>
      <c r="GI314" s="0" t="n">
        <v>0</v>
      </c>
      <c r="GJ314" s="0" t="n">
        <v>3</v>
      </c>
      <c r="GK314" s="0" t="n">
        <v>1</v>
      </c>
      <c r="GL314" s="0" t="n">
        <v>1</v>
      </c>
      <c r="GM314" s="0" t="n">
        <v>2</v>
      </c>
      <c r="GN314" s="0" t="n">
        <v>1</v>
      </c>
      <c r="GO314" s="0" t="n">
        <v>2</v>
      </c>
      <c r="GP314" s="0" t="n">
        <v>0</v>
      </c>
      <c r="GQ314" s="0" t="n">
        <v>5</v>
      </c>
    </row>
    <row r="315" customFormat="false" ht="12" hidden="false" customHeight="false" outlineLevel="0" collapsed="false">
      <c r="A315" s="0" t="n">
        <v>0</v>
      </c>
      <c r="B315" s="0" t="n">
        <v>0</v>
      </c>
      <c r="C315" s="0" t="n">
        <v>0</v>
      </c>
      <c r="D315" s="0" t="n">
        <v>0</v>
      </c>
      <c r="E315" s="0" t="n">
        <v>0</v>
      </c>
      <c r="F315" s="0" t="n">
        <v>1</v>
      </c>
      <c r="G315" s="0" t="n">
        <v>0</v>
      </c>
      <c r="H315" s="0" t="n">
        <v>0</v>
      </c>
      <c r="I315" s="0" t="n">
        <v>0</v>
      </c>
      <c r="J315" s="0" t="n">
        <v>0</v>
      </c>
      <c r="K315" s="0" t="n">
        <v>0</v>
      </c>
      <c r="L315" s="0" t="n">
        <v>0</v>
      </c>
      <c r="M315" s="0" t="n">
        <v>0</v>
      </c>
      <c r="N315" s="0" t="n">
        <v>0</v>
      </c>
      <c r="O315" s="0" t="n">
        <v>0</v>
      </c>
      <c r="P315" s="0" t="n">
        <v>0</v>
      </c>
      <c r="Q315" s="0" t="n">
        <v>0</v>
      </c>
      <c r="R315" s="0" t="n">
        <v>0</v>
      </c>
      <c r="S315" s="0" t="n">
        <v>0</v>
      </c>
      <c r="T315" s="0" t="n">
        <v>0</v>
      </c>
      <c r="U315" s="0" t="n">
        <v>0</v>
      </c>
      <c r="V315" s="0" t="n">
        <v>0</v>
      </c>
      <c r="W315" s="0" t="n">
        <v>0</v>
      </c>
      <c r="X315" s="0" t="n">
        <v>0</v>
      </c>
      <c r="Y315" s="0" t="n">
        <v>5</v>
      </c>
      <c r="Z315" s="0" t="n">
        <v>0</v>
      </c>
      <c r="AA315" s="0" t="n">
        <v>0</v>
      </c>
      <c r="AB315" s="0" t="n">
        <v>0</v>
      </c>
      <c r="AC315" s="0" t="n">
        <v>0</v>
      </c>
      <c r="AD315" s="0" t="n">
        <v>0</v>
      </c>
      <c r="AE315" s="0" t="n">
        <v>2</v>
      </c>
      <c r="AF315" s="0" t="n">
        <v>1</v>
      </c>
      <c r="AG315" s="0" t="n">
        <v>0</v>
      </c>
      <c r="AH315" s="0" t="n">
        <v>0</v>
      </c>
      <c r="AI315" s="0" t="n">
        <v>0</v>
      </c>
      <c r="AJ315" s="0" t="n">
        <v>0</v>
      </c>
      <c r="AK315" s="0" t="n">
        <v>0</v>
      </c>
      <c r="AL315" s="0" t="n">
        <v>0</v>
      </c>
      <c r="AM315" s="0" t="n">
        <v>0</v>
      </c>
      <c r="AN315" s="0" t="n">
        <v>0</v>
      </c>
      <c r="AO315" s="0" t="n">
        <v>0</v>
      </c>
      <c r="AP315" s="0" t="n">
        <v>0</v>
      </c>
      <c r="AQ315" s="0" t="n">
        <v>0</v>
      </c>
      <c r="AR315" s="0" t="n">
        <v>0</v>
      </c>
      <c r="AS315" s="0" t="n">
        <v>0</v>
      </c>
      <c r="AT315" s="0" t="n">
        <v>0</v>
      </c>
      <c r="AU315" s="0" t="n">
        <v>0</v>
      </c>
      <c r="AV315" s="0" t="n">
        <v>0</v>
      </c>
      <c r="AW315" s="0" t="n">
        <v>0</v>
      </c>
      <c r="AX315" s="0" t="n">
        <v>0</v>
      </c>
      <c r="AY315" s="0" t="n">
        <v>0</v>
      </c>
      <c r="AZ315" s="0" t="n">
        <v>0</v>
      </c>
      <c r="BA315" s="0" t="n">
        <v>0</v>
      </c>
      <c r="BB315" s="0" t="n">
        <v>0</v>
      </c>
      <c r="BC315" s="0" t="n">
        <v>0</v>
      </c>
      <c r="BD315" s="0" t="n">
        <v>0</v>
      </c>
      <c r="BE315" s="0" t="n">
        <v>0</v>
      </c>
      <c r="BF315" s="0" t="n">
        <v>0</v>
      </c>
      <c r="BG315" s="0" t="n">
        <v>0</v>
      </c>
      <c r="BH315" s="0" t="n">
        <v>0</v>
      </c>
      <c r="BI315" s="0" t="n">
        <v>0</v>
      </c>
      <c r="BJ315" s="0" t="n">
        <v>0</v>
      </c>
      <c r="BK315" s="0" t="n">
        <v>0</v>
      </c>
      <c r="BL315" s="0" t="n">
        <v>0</v>
      </c>
      <c r="BM315" s="0" t="n">
        <v>0</v>
      </c>
      <c r="BN315" s="0" t="n">
        <v>0</v>
      </c>
      <c r="BO315" s="0" t="n">
        <v>0</v>
      </c>
      <c r="BP315" s="0" t="n">
        <v>0</v>
      </c>
      <c r="BQ315" s="0" t="n">
        <v>0</v>
      </c>
      <c r="BR315" s="0" t="n">
        <v>0</v>
      </c>
      <c r="BS315" s="0" t="n">
        <v>0</v>
      </c>
      <c r="BT315" s="0" t="n">
        <v>0</v>
      </c>
      <c r="BU315" s="0" t="n">
        <v>0</v>
      </c>
      <c r="BV315" s="0" t="n">
        <v>0</v>
      </c>
      <c r="BW315" s="0" t="n">
        <v>0</v>
      </c>
      <c r="BX315" s="0" t="n">
        <v>0</v>
      </c>
      <c r="BY315" s="0" t="n">
        <v>0</v>
      </c>
      <c r="BZ315" s="0" t="n">
        <v>0</v>
      </c>
      <c r="CA315" s="0" t="n">
        <v>0</v>
      </c>
      <c r="CB315" s="0" t="n">
        <v>1</v>
      </c>
      <c r="CC315" s="0" t="n">
        <v>0</v>
      </c>
      <c r="CD315" s="0" t="n">
        <v>0</v>
      </c>
      <c r="CE315" s="0" t="n">
        <v>0</v>
      </c>
      <c r="CF315" s="0" t="n">
        <v>0</v>
      </c>
      <c r="CG315" s="0" t="n">
        <v>0</v>
      </c>
      <c r="CH315" s="0" t="n">
        <v>0</v>
      </c>
      <c r="CI315" s="0" t="n">
        <v>0</v>
      </c>
      <c r="CJ315" s="0" t="n">
        <v>0</v>
      </c>
      <c r="CK315" s="0" t="n">
        <v>0</v>
      </c>
      <c r="CL315" s="0" t="n">
        <v>0</v>
      </c>
      <c r="CM315" s="0" t="n">
        <v>0</v>
      </c>
      <c r="CN315" s="0" t="n">
        <v>0</v>
      </c>
      <c r="CO315" s="0" t="n">
        <v>0</v>
      </c>
      <c r="CP315" s="0" t="n">
        <v>0</v>
      </c>
      <c r="CQ315" s="0" t="n">
        <v>0</v>
      </c>
      <c r="CR315" s="0" t="n">
        <v>0</v>
      </c>
      <c r="CS315" s="0" t="n">
        <v>0</v>
      </c>
      <c r="CT315" s="0" t="n">
        <v>0</v>
      </c>
      <c r="CU315" s="0" t="n">
        <v>0</v>
      </c>
      <c r="CV315" s="0" t="n">
        <v>0</v>
      </c>
      <c r="CW315" s="0" t="n">
        <v>0</v>
      </c>
      <c r="CX315" s="0" t="n">
        <v>0</v>
      </c>
      <c r="CY315" s="0" t="n">
        <v>0</v>
      </c>
      <c r="CZ315" s="0" t="n">
        <v>0</v>
      </c>
      <c r="DA315" s="0" t="n">
        <v>0</v>
      </c>
      <c r="DB315" s="0" t="n">
        <v>0</v>
      </c>
      <c r="DC315" s="0" t="n">
        <v>0</v>
      </c>
      <c r="DD315" s="0" t="n">
        <v>0</v>
      </c>
      <c r="DE315" s="0" t="n">
        <v>1</v>
      </c>
      <c r="DF315" s="0" t="n">
        <v>0</v>
      </c>
      <c r="DG315" s="0" t="n">
        <v>0</v>
      </c>
      <c r="DH315" s="0" t="n">
        <v>0</v>
      </c>
      <c r="DI315" s="0" t="n">
        <v>0</v>
      </c>
      <c r="DJ315" s="0" t="n">
        <v>0</v>
      </c>
      <c r="DK315" s="0" t="n">
        <v>0</v>
      </c>
      <c r="DL315" s="0" t="n">
        <v>0</v>
      </c>
      <c r="DM315" s="0" t="n">
        <v>0</v>
      </c>
      <c r="DN315" s="0" t="n">
        <v>0</v>
      </c>
      <c r="DO315" s="0" t="n">
        <v>0</v>
      </c>
      <c r="DP315" s="0" t="n">
        <v>0</v>
      </c>
      <c r="DQ315" s="0" t="n">
        <v>0</v>
      </c>
      <c r="DR315" s="0" t="n">
        <v>0</v>
      </c>
      <c r="DS315" s="0" t="n">
        <v>0</v>
      </c>
      <c r="DT315" s="0" t="n">
        <v>0</v>
      </c>
      <c r="DU315" s="0" t="n">
        <v>0</v>
      </c>
      <c r="DV315" s="0" t="n">
        <v>0</v>
      </c>
      <c r="DW315" s="0" t="n">
        <v>0</v>
      </c>
      <c r="DX315" s="0" t="n">
        <v>0</v>
      </c>
      <c r="DY315" s="0" t="n">
        <v>0</v>
      </c>
      <c r="DZ315" s="0" t="n">
        <v>0</v>
      </c>
      <c r="EA315" s="0" t="n">
        <v>0</v>
      </c>
      <c r="EB315" s="0" t="n">
        <v>0</v>
      </c>
      <c r="EC315" s="0" t="n">
        <v>0</v>
      </c>
      <c r="ED315" s="0" t="n">
        <v>0</v>
      </c>
      <c r="EE315" s="0" t="n">
        <v>0</v>
      </c>
      <c r="EF315" s="0" t="n">
        <v>0</v>
      </c>
      <c r="EG315" s="0" t="n">
        <v>0</v>
      </c>
      <c r="EH315" s="0" t="n">
        <v>0</v>
      </c>
      <c r="EI315" s="0" t="n">
        <v>0</v>
      </c>
      <c r="EJ315" s="0" t="n">
        <v>0</v>
      </c>
      <c r="EK315" s="0" t="n">
        <v>0</v>
      </c>
      <c r="EL315" s="0" t="n">
        <v>0</v>
      </c>
      <c r="EM315" s="0" t="n">
        <v>0</v>
      </c>
      <c r="EN315" s="0" t="n">
        <v>0</v>
      </c>
      <c r="EO315" s="0" t="n">
        <v>0</v>
      </c>
      <c r="EP315" s="0" t="n">
        <v>0</v>
      </c>
      <c r="EQ315" s="0" t="n">
        <v>0</v>
      </c>
      <c r="ER315" s="0" t="n">
        <v>0</v>
      </c>
      <c r="ES315" s="0" t="n">
        <v>0</v>
      </c>
      <c r="ET315" s="0" t="n">
        <v>0</v>
      </c>
      <c r="EU315" s="0" t="n">
        <v>2</v>
      </c>
      <c r="EV315" s="0" t="n">
        <v>0</v>
      </c>
      <c r="EW315" s="0" t="n">
        <v>0</v>
      </c>
      <c r="EX315" s="0" t="n">
        <v>0</v>
      </c>
      <c r="EY315" s="0" t="n">
        <v>0</v>
      </c>
      <c r="EZ315" s="0" t="n">
        <v>0</v>
      </c>
      <c r="FA315" s="0" t="n">
        <v>0</v>
      </c>
      <c r="FB315" s="0" t="n">
        <v>0</v>
      </c>
      <c r="FC315" s="0" t="n">
        <v>0</v>
      </c>
      <c r="FD315" s="0" t="n">
        <v>0</v>
      </c>
      <c r="FE315" s="0" t="n">
        <v>0</v>
      </c>
      <c r="FF315" s="0" t="n">
        <v>0</v>
      </c>
      <c r="FG315" s="0" t="n">
        <v>0</v>
      </c>
      <c r="FH315" s="0" t="n">
        <v>0</v>
      </c>
      <c r="FI315" s="0" t="n">
        <v>0</v>
      </c>
      <c r="FJ315" s="0" t="n">
        <v>0</v>
      </c>
      <c r="FK315" s="0" t="n">
        <v>0</v>
      </c>
      <c r="FL315" s="0" t="n">
        <v>0</v>
      </c>
      <c r="FM315" s="0" t="n">
        <v>0</v>
      </c>
      <c r="FN315" s="0" t="n">
        <v>0</v>
      </c>
      <c r="FO315" s="0" t="n">
        <v>0</v>
      </c>
      <c r="FP315" s="0" t="n">
        <v>0</v>
      </c>
      <c r="FQ315" s="0" t="n">
        <v>0</v>
      </c>
      <c r="FR315" s="0" t="n">
        <v>0</v>
      </c>
      <c r="FS315" s="0" t="n">
        <v>0</v>
      </c>
      <c r="FT315" s="0" t="n">
        <v>0</v>
      </c>
      <c r="FU315" s="0" t="n">
        <v>0</v>
      </c>
      <c r="FV315" s="0" t="n">
        <v>0</v>
      </c>
      <c r="FW315" s="0" t="n">
        <v>0</v>
      </c>
      <c r="FX315" s="0" t="n">
        <v>0</v>
      </c>
      <c r="FY315" s="0" t="n">
        <v>0</v>
      </c>
      <c r="FZ315" s="0" t="n">
        <v>0</v>
      </c>
      <c r="GA315" s="0" t="n">
        <v>0</v>
      </c>
      <c r="GB315" s="0" t="n">
        <v>0</v>
      </c>
      <c r="GC315" s="0" t="n">
        <v>0</v>
      </c>
      <c r="GD315" s="0" t="n">
        <v>0</v>
      </c>
      <c r="GE315" s="0" t="n">
        <v>0</v>
      </c>
      <c r="GF315" s="0" t="n">
        <v>0</v>
      </c>
      <c r="GG315" s="0" t="n">
        <v>0</v>
      </c>
      <c r="GH315" s="0" t="n">
        <v>0</v>
      </c>
      <c r="GI315" s="0" t="n">
        <v>0</v>
      </c>
      <c r="GJ315" s="0" t="n">
        <v>0</v>
      </c>
      <c r="GK315" s="0" t="n">
        <v>0</v>
      </c>
      <c r="GL315" s="0" t="n">
        <v>0</v>
      </c>
      <c r="GM315" s="0" t="n">
        <v>0</v>
      </c>
      <c r="GN315" s="0" t="n">
        <v>0</v>
      </c>
      <c r="GO315" s="0" t="n">
        <v>1</v>
      </c>
      <c r="GP315" s="0" t="n">
        <v>0</v>
      </c>
      <c r="GQ315" s="0" t="n">
        <v>0</v>
      </c>
    </row>
    <row r="316" customFormat="false" ht="12" hidden="false" customHeight="false" outlineLevel="0" collapsed="false">
      <c r="A316" s="0" t="n">
        <v>0</v>
      </c>
      <c r="B316" s="0" t="n">
        <v>0</v>
      </c>
      <c r="C316" s="0" t="n">
        <v>0</v>
      </c>
      <c r="D316" s="0" t="n">
        <v>0</v>
      </c>
      <c r="E316" s="0" t="n">
        <v>1</v>
      </c>
      <c r="F316" s="0" t="n">
        <v>0</v>
      </c>
      <c r="G316" s="0" t="n">
        <v>2</v>
      </c>
      <c r="H316" s="0" t="n">
        <v>0</v>
      </c>
      <c r="I316" s="0" t="n">
        <v>0</v>
      </c>
      <c r="J316" s="0" t="n">
        <v>0</v>
      </c>
      <c r="K316" s="0" t="n">
        <v>0</v>
      </c>
      <c r="L316" s="0" t="n">
        <v>0</v>
      </c>
      <c r="M316" s="0" t="n">
        <v>0</v>
      </c>
      <c r="N316" s="0" t="n">
        <v>0</v>
      </c>
      <c r="O316" s="0" t="n">
        <v>1</v>
      </c>
      <c r="P316" s="0" t="n">
        <v>0</v>
      </c>
      <c r="Q316" s="0" t="n">
        <v>0</v>
      </c>
      <c r="R316" s="0" t="n">
        <v>0</v>
      </c>
      <c r="S316" s="0" t="n">
        <v>0</v>
      </c>
      <c r="T316" s="0" t="n">
        <v>0</v>
      </c>
      <c r="U316" s="0" t="n">
        <v>0</v>
      </c>
      <c r="V316" s="0" t="n">
        <v>0</v>
      </c>
      <c r="W316" s="0" t="n">
        <v>0</v>
      </c>
      <c r="X316" s="0" t="n">
        <v>0</v>
      </c>
      <c r="Y316" s="0" t="n">
        <v>0</v>
      </c>
      <c r="Z316" s="0" t="n">
        <v>0</v>
      </c>
      <c r="AA316" s="0" t="n">
        <v>0</v>
      </c>
      <c r="AB316" s="0" t="n">
        <v>0</v>
      </c>
      <c r="AC316" s="0" t="n">
        <v>0</v>
      </c>
      <c r="AD316" s="0" t="n">
        <v>0</v>
      </c>
      <c r="AE316" s="0" t="n">
        <v>0</v>
      </c>
      <c r="AF316" s="0" t="n">
        <v>0</v>
      </c>
      <c r="AG316" s="0" t="n">
        <v>0</v>
      </c>
      <c r="AH316" s="0" t="n">
        <v>0</v>
      </c>
      <c r="AI316" s="0" t="n">
        <v>0</v>
      </c>
      <c r="AJ316" s="0" t="n">
        <v>0</v>
      </c>
      <c r="AK316" s="0" t="n">
        <v>0</v>
      </c>
      <c r="AL316" s="0" t="n">
        <v>0</v>
      </c>
      <c r="AM316" s="0" t="n">
        <v>0</v>
      </c>
      <c r="AN316" s="0" t="n">
        <v>0</v>
      </c>
      <c r="AO316" s="0" t="n">
        <v>1</v>
      </c>
      <c r="AP316" s="0" t="n">
        <v>0</v>
      </c>
      <c r="AQ316" s="0" t="n">
        <v>0</v>
      </c>
      <c r="AR316" s="0" t="n">
        <v>0</v>
      </c>
      <c r="AS316" s="0" t="n">
        <v>0</v>
      </c>
      <c r="AT316" s="0" t="n">
        <v>0</v>
      </c>
      <c r="AU316" s="0" t="n">
        <v>0</v>
      </c>
      <c r="AV316" s="0" t="n">
        <v>0</v>
      </c>
      <c r="AW316" s="0" t="n">
        <v>0</v>
      </c>
      <c r="AX316" s="0" t="n">
        <v>0</v>
      </c>
      <c r="AY316" s="0" t="n">
        <v>0</v>
      </c>
      <c r="AZ316" s="0" t="n">
        <v>0</v>
      </c>
      <c r="BA316" s="0" t="n">
        <v>0</v>
      </c>
      <c r="BB316" s="0" t="n">
        <v>0</v>
      </c>
      <c r="BC316" s="0" t="n">
        <v>0</v>
      </c>
      <c r="BD316" s="0" t="n">
        <v>0</v>
      </c>
      <c r="BE316" s="0" t="n">
        <v>0</v>
      </c>
      <c r="BF316" s="0" t="n">
        <v>0</v>
      </c>
      <c r="BG316" s="0" t="n">
        <v>0</v>
      </c>
      <c r="BH316" s="0" t="n">
        <v>0</v>
      </c>
      <c r="BI316" s="0" t="n">
        <v>0</v>
      </c>
      <c r="BJ316" s="0" t="n">
        <v>0</v>
      </c>
      <c r="BK316" s="0" t="n">
        <v>0</v>
      </c>
      <c r="BL316" s="0" t="n">
        <v>0</v>
      </c>
      <c r="BM316" s="0" t="n">
        <v>0</v>
      </c>
      <c r="BN316" s="0" t="n">
        <v>0</v>
      </c>
      <c r="BO316" s="0" t="n">
        <v>0</v>
      </c>
      <c r="BP316" s="0" t="n">
        <v>0</v>
      </c>
      <c r="BQ316" s="0" t="n">
        <v>0</v>
      </c>
      <c r="BR316" s="0" t="n">
        <v>0</v>
      </c>
      <c r="BS316" s="0" t="n">
        <v>0</v>
      </c>
      <c r="BT316" s="0" t="n">
        <v>0</v>
      </c>
      <c r="BU316" s="0" t="n">
        <v>0</v>
      </c>
      <c r="BV316" s="0" t="n">
        <v>0</v>
      </c>
      <c r="BW316" s="0" t="n">
        <v>0</v>
      </c>
      <c r="BX316" s="0" t="n">
        <v>1</v>
      </c>
      <c r="BY316" s="0" t="n">
        <v>0</v>
      </c>
      <c r="BZ316" s="0" t="n">
        <v>0</v>
      </c>
      <c r="CA316" s="0" t="n">
        <v>0</v>
      </c>
      <c r="CB316" s="0" t="n">
        <v>0</v>
      </c>
      <c r="CC316" s="0" t="n">
        <v>0</v>
      </c>
      <c r="CD316" s="0" t="n">
        <v>0</v>
      </c>
      <c r="CE316" s="0" t="n">
        <v>1</v>
      </c>
      <c r="CF316" s="0" t="n">
        <v>0</v>
      </c>
      <c r="CG316" s="0" t="n">
        <v>0</v>
      </c>
      <c r="CH316" s="0" t="n">
        <v>0</v>
      </c>
      <c r="CI316" s="0" t="n">
        <v>0</v>
      </c>
      <c r="CJ316" s="0" t="n">
        <v>2</v>
      </c>
      <c r="CK316" s="0" t="n">
        <v>0</v>
      </c>
      <c r="CL316" s="0" t="n">
        <v>5</v>
      </c>
      <c r="CM316" s="0" t="n">
        <v>0</v>
      </c>
      <c r="CN316" s="0" t="n">
        <v>0</v>
      </c>
      <c r="CO316" s="0" t="n">
        <v>0</v>
      </c>
      <c r="CP316" s="0" t="n">
        <v>7</v>
      </c>
      <c r="CQ316" s="0" t="n">
        <v>0</v>
      </c>
      <c r="CR316" s="0" t="n">
        <v>0</v>
      </c>
      <c r="CS316" s="0" t="n">
        <v>0</v>
      </c>
      <c r="CT316" s="0" t="n">
        <v>0</v>
      </c>
      <c r="CU316" s="0" t="n">
        <v>0</v>
      </c>
      <c r="CV316" s="0" t="n">
        <v>0</v>
      </c>
      <c r="CW316" s="0" t="n">
        <v>0</v>
      </c>
      <c r="CX316" s="0" t="n">
        <v>0</v>
      </c>
      <c r="CY316" s="0" t="n">
        <v>0</v>
      </c>
      <c r="CZ316" s="0" t="n">
        <v>0</v>
      </c>
      <c r="DA316" s="0" t="n">
        <v>0</v>
      </c>
      <c r="DB316" s="0" t="n">
        <v>0</v>
      </c>
      <c r="DC316" s="0" t="n">
        <v>2</v>
      </c>
      <c r="DD316" s="0" t="n">
        <v>1</v>
      </c>
      <c r="DE316" s="0" t="n">
        <v>2</v>
      </c>
      <c r="DF316" s="0" t="n">
        <v>0</v>
      </c>
      <c r="DG316" s="0" t="n">
        <v>0</v>
      </c>
      <c r="DH316" s="0" t="n">
        <v>0</v>
      </c>
      <c r="DI316" s="0" t="n">
        <v>0</v>
      </c>
      <c r="DJ316" s="0" t="n">
        <v>0</v>
      </c>
      <c r="DK316" s="0" t="n">
        <v>1</v>
      </c>
      <c r="DL316" s="0" t="n">
        <v>0</v>
      </c>
      <c r="DM316" s="0" t="n">
        <v>0</v>
      </c>
      <c r="DN316" s="0" t="n">
        <v>0</v>
      </c>
      <c r="DO316" s="0" t="n">
        <v>0</v>
      </c>
      <c r="DP316" s="0" t="n">
        <v>0</v>
      </c>
      <c r="DQ316" s="0" t="n">
        <v>0</v>
      </c>
      <c r="DR316" s="0" t="n">
        <v>0</v>
      </c>
      <c r="DS316" s="0" t="n">
        <v>0</v>
      </c>
      <c r="DT316" s="0" t="n">
        <v>0</v>
      </c>
      <c r="DU316" s="0" t="n">
        <v>3</v>
      </c>
      <c r="DV316" s="0" t="n">
        <v>0</v>
      </c>
      <c r="DW316" s="0" t="n">
        <v>0</v>
      </c>
      <c r="DX316" s="0" t="n">
        <v>0</v>
      </c>
      <c r="DY316" s="0" t="n">
        <v>0</v>
      </c>
      <c r="DZ316" s="0" t="n">
        <v>0</v>
      </c>
      <c r="EA316" s="0" t="n">
        <v>0</v>
      </c>
      <c r="EB316" s="0" t="n">
        <v>0</v>
      </c>
      <c r="EC316" s="0" t="n">
        <v>0</v>
      </c>
      <c r="ED316" s="0" t="n">
        <v>0</v>
      </c>
      <c r="EE316" s="0" t="n">
        <v>0</v>
      </c>
      <c r="EF316" s="0" t="n">
        <v>0</v>
      </c>
      <c r="EG316" s="0" t="n">
        <v>0</v>
      </c>
      <c r="EH316" s="0" t="n">
        <v>0</v>
      </c>
      <c r="EI316" s="0" t="n">
        <v>0</v>
      </c>
      <c r="EJ316" s="0" t="n">
        <v>0</v>
      </c>
      <c r="EK316" s="0" t="n">
        <v>0</v>
      </c>
      <c r="EL316" s="0" t="n">
        <v>0</v>
      </c>
      <c r="EM316" s="0" t="n">
        <v>0</v>
      </c>
      <c r="EN316" s="0" t="n">
        <v>0</v>
      </c>
      <c r="EO316" s="0" t="n">
        <v>0</v>
      </c>
      <c r="EP316" s="0" t="n">
        <v>0</v>
      </c>
      <c r="EQ316" s="0" t="n">
        <v>0</v>
      </c>
      <c r="ER316" s="0" t="n">
        <v>0</v>
      </c>
      <c r="ES316" s="0" t="n">
        <v>0</v>
      </c>
      <c r="ET316" s="0" t="n">
        <v>0</v>
      </c>
      <c r="EU316" s="0" t="n">
        <v>0</v>
      </c>
      <c r="EV316" s="0" t="n">
        <v>0</v>
      </c>
      <c r="EW316" s="0" t="n">
        <v>0</v>
      </c>
      <c r="EX316" s="0" t="n">
        <v>0</v>
      </c>
      <c r="EY316" s="0" t="n">
        <v>0</v>
      </c>
      <c r="EZ316" s="0" t="n">
        <v>0</v>
      </c>
      <c r="FA316" s="0" t="n">
        <v>0</v>
      </c>
      <c r="FB316" s="0" t="n">
        <v>0</v>
      </c>
      <c r="FC316" s="0" t="n">
        <v>0</v>
      </c>
      <c r="FD316" s="0" t="n">
        <v>0</v>
      </c>
      <c r="FE316" s="0" t="n">
        <v>0</v>
      </c>
      <c r="FF316" s="0" t="n">
        <v>0</v>
      </c>
      <c r="FG316" s="0" t="n">
        <v>0</v>
      </c>
      <c r="FH316" s="0" t="n">
        <v>0</v>
      </c>
      <c r="FI316" s="0" t="n">
        <v>0</v>
      </c>
      <c r="FJ316" s="0" t="n">
        <v>0</v>
      </c>
      <c r="FK316" s="0" t="n">
        <v>0</v>
      </c>
      <c r="FL316" s="0" t="n">
        <v>0</v>
      </c>
      <c r="FM316" s="0" t="n">
        <v>1</v>
      </c>
      <c r="FN316" s="0" t="n">
        <v>0</v>
      </c>
      <c r="FO316" s="0" t="n">
        <v>0</v>
      </c>
      <c r="FP316" s="0" t="n">
        <v>0</v>
      </c>
      <c r="FQ316" s="0" t="n">
        <v>0</v>
      </c>
      <c r="FR316" s="0" t="n">
        <v>0</v>
      </c>
      <c r="FS316" s="0" t="n">
        <v>0</v>
      </c>
      <c r="FT316" s="0" t="n">
        <v>0</v>
      </c>
      <c r="FU316" s="0" t="n">
        <v>0</v>
      </c>
      <c r="FV316" s="0" t="n">
        <v>0</v>
      </c>
      <c r="FW316" s="0" t="n">
        <v>0</v>
      </c>
      <c r="FX316" s="0" t="n">
        <v>0</v>
      </c>
      <c r="FY316" s="0" t="n">
        <v>0</v>
      </c>
      <c r="FZ316" s="0" t="n">
        <v>0</v>
      </c>
      <c r="GA316" s="0" t="n">
        <v>0</v>
      </c>
      <c r="GB316" s="0" t="n">
        <v>0</v>
      </c>
      <c r="GC316" s="0" t="n">
        <v>0</v>
      </c>
      <c r="GD316" s="0" t="n">
        <v>1</v>
      </c>
      <c r="GE316" s="0" t="n">
        <v>0</v>
      </c>
      <c r="GF316" s="0" t="n">
        <v>0</v>
      </c>
      <c r="GG316" s="0" t="n">
        <v>0</v>
      </c>
      <c r="GH316" s="0" t="n">
        <v>0</v>
      </c>
      <c r="GI316" s="0" t="n">
        <v>0</v>
      </c>
      <c r="GJ316" s="0" t="n">
        <v>0</v>
      </c>
      <c r="GK316" s="0" t="n">
        <v>0</v>
      </c>
      <c r="GL316" s="0" t="n">
        <v>0</v>
      </c>
      <c r="GM316" s="0" t="n">
        <v>0</v>
      </c>
      <c r="GN316" s="0" t="n">
        <v>0</v>
      </c>
      <c r="GO316" s="0" t="n">
        <v>0</v>
      </c>
      <c r="GP316" s="0" t="n">
        <v>0</v>
      </c>
      <c r="GQ316" s="0" t="n">
        <v>0</v>
      </c>
    </row>
    <row r="317" customFormat="false" ht="12" hidden="false" customHeight="false" outlineLevel="0" collapsed="false">
      <c r="A317" s="0" t="n">
        <v>4</v>
      </c>
      <c r="B317" s="0" t="n">
        <v>0</v>
      </c>
      <c r="C317" s="0" t="n">
        <v>0</v>
      </c>
      <c r="D317" s="0" t="n">
        <v>0</v>
      </c>
      <c r="E317" s="0" t="n">
        <v>0</v>
      </c>
      <c r="F317" s="0" t="n">
        <v>0</v>
      </c>
      <c r="G317" s="0" t="n">
        <v>5</v>
      </c>
      <c r="H317" s="0" t="n">
        <v>0</v>
      </c>
      <c r="I317" s="0" t="n">
        <v>0</v>
      </c>
      <c r="J317" s="0" t="n">
        <v>3</v>
      </c>
      <c r="K317" s="0" t="n">
        <v>0</v>
      </c>
      <c r="L317" s="0" t="n">
        <v>0</v>
      </c>
      <c r="M317" s="0" t="n">
        <v>0</v>
      </c>
      <c r="N317" s="0" t="n">
        <v>0</v>
      </c>
      <c r="O317" s="0" t="n">
        <v>1</v>
      </c>
      <c r="P317" s="0" t="n">
        <v>1</v>
      </c>
      <c r="Q317" s="0" t="n">
        <v>1</v>
      </c>
      <c r="R317" s="0" t="n">
        <v>0</v>
      </c>
      <c r="S317" s="0" t="n">
        <v>0</v>
      </c>
      <c r="T317" s="0" t="n">
        <v>0</v>
      </c>
      <c r="U317" s="0" t="n">
        <v>0</v>
      </c>
      <c r="V317" s="0" t="n">
        <v>2</v>
      </c>
      <c r="W317" s="0" t="n">
        <v>1</v>
      </c>
      <c r="X317" s="0" t="n">
        <v>0</v>
      </c>
      <c r="Y317" s="0" t="n">
        <v>4</v>
      </c>
      <c r="Z317" s="0" t="n">
        <v>1</v>
      </c>
      <c r="AA317" s="0" t="n">
        <v>0</v>
      </c>
      <c r="AB317" s="0" t="n">
        <v>0</v>
      </c>
      <c r="AC317" s="0" t="n">
        <v>0</v>
      </c>
      <c r="AD317" s="0" t="n">
        <v>0</v>
      </c>
      <c r="AE317" s="0" t="n">
        <v>4</v>
      </c>
      <c r="AF317" s="0" t="n">
        <v>0</v>
      </c>
      <c r="AG317" s="0" t="n">
        <v>0</v>
      </c>
      <c r="AH317" s="0" t="n">
        <v>1</v>
      </c>
      <c r="AI317" s="0" t="n">
        <v>2</v>
      </c>
      <c r="AJ317" s="0" t="n">
        <v>0</v>
      </c>
      <c r="AK317" s="0" t="n">
        <v>1</v>
      </c>
      <c r="AL317" s="0" t="n">
        <v>0</v>
      </c>
      <c r="AM317" s="0" t="n">
        <v>0</v>
      </c>
      <c r="AN317" s="0" t="n">
        <v>6</v>
      </c>
      <c r="AO317" s="0" t="n">
        <v>0</v>
      </c>
      <c r="AP317" s="0" t="n">
        <v>1</v>
      </c>
      <c r="AQ317" s="0" t="n">
        <v>0</v>
      </c>
      <c r="AR317" s="0" t="n">
        <v>2</v>
      </c>
      <c r="AS317" s="0" t="n">
        <v>1</v>
      </c>
      <c r="AT317" s="0" t="n">
        <v>0</v>
      </c>
      <c r="AU317" s="0" t="n">
        <v>0</v>
      </c>
      <c r="AV317" s="0" t="n">
        <v>4</v>
      </c>
      <c r="AW317" s="0" t="n">
        <v>1</v>
      </c>
      <c r="AX317" s="0" t="n">
        <v>0</v>
      </c>
      <c r="AY317" s="0" t="n">
        <v>3</v>
      </c>
      <c r="AZ317" s="0" t="n">
        <v>1</v>
      </c>
      <c r="BA317" s="0" t="n">
        <v>0</v>
      </c>
      <c r="BB317" s="0" t="n">
        <v>1</v>
      </c>
      <c r="BC317" s="0" t="n">
        <v>1</v>
      </c>
      <c r="BD317" s="0" t="n">
        <v>4</v>
      </c>
      <c r="BE317" s="0" t="n">
        <v>0</v>
      </c>
      <c r="BF317" s="0" t="n">
        <v>0</v>
      </c>
      <c r="BG317" s="0" t="n">
        <v>2</v>
      </c>
      <c r="BH317" s="0" t="n">
        <v>0</v>
      </c>
      <c r="BI317" s="0" t="n">
        <v>0</v>
      </c>
      <c r="BJ317" s="0" t="n">
        <v>2</v>
      </c>
      <c r="BK317" s="0" t="n">
        <v>0</v>
      </c>
      <c r="BL317" s="0" t="n">
        <v>0</v>
      </c>
      <c r="BM317" s="0" t="n">
        <v>1</v>
      </c>
      <c r="BN317" s="0" t="n">
        <v>0</v>
      </c>
      <c r="BO317" s="0" t="n">
        <v>0</v>
      </c>
      <c r="BP317" s="0" t="n">
        <v>0</v>
      </c>
      <c r="BQ317" s="0" t="n">
        <v>1</v>
      </c>
      <c r="BR317" s="0" t="n">
        <v>3</v>
      </c>
      <c r="BS317" s="0" t="n">
        <v>0</v>
      </c>
      <c r="BT317" s="0" t="n">
        <v>3</v>
      </c>
      <c r="BU317" s="0" t="n">
        <v>0</v>
      </c>
      <c r="BV317" s="0" t="n">
        <v>0</v>
      </c>
      <c r="BW317" s="0" t="n">
        <v>0</v>
      </c>
      <c r="BX317" s="0" t="n">
        <v>0</v>
      </c>
      <c r="BY317" s="0" t="n">
        <v>2</v>
      </c>
      <c r="BZ317" s="0" t="n">
        <v>0</v>
      </c>
      <c r="CA317" s="0" t="n">
        <v>1</v>
      </c>
      <c r="CB317" s="0" t="n">
        <v>2</v>
      </c>
      <c r="CC317" s="0" t="n">
        <v>1</v>
      </c>
      <c r="CD317" s="0" t="n">
        <v>0</v>
      </c>
      <c r="CE317" s="0" t="n">
        <v>0</v>
      </c>
      <c r="CF317" s="0" t="n">
        <v>0</v>
      </c>
      <c r="CG317" s="0" t="n">
        <v>3</v>
      </c>
      <c r="CH317" s="0" t="n">
        <v>0</v>
      </c>
      <c r="CI317" s="0" t="n">
        <v>2</v>
      </c>
      <c r="CJ317" s="0" t="n">
        <v>1</v>
      </c>
      <c r="CK317" s="0" t="n">
        <v>6</v>
      </c>
      <c r="CL317" s="0" t="n">
        <v>0</v>
      </c>
      <c r="CM317" s="0" t="n">
        <v>0</v>
      </c>
      <c r="CN317" s="0" t="n">
        <v>0</v>
      </c>
      <c r="CO317" s="0" t="n">
        <v>0</v>
      </c>
      <c r="CP317" s="0" t="n">
        <v>3</v>
      </c>
      <c r="CQ317" s="0" t="n">
        <v>0</v>
      </c>
      <c r="CR317" s="0" t="n">
        <v>0</v>
      </c>
      <c r="CS317" s="0" t="n">
        <v>0</v>
      </c>
      <c r="CT317" s="0" t="n">
        <v>0</v>
      </c>
      <c r="CU317" s="0" t="n">
        <v>0</v>
      </c>
      <c r="CV317" s="0" t="n">
        <v>2</v>
      </c>
      <c r="CW317" s="0" t="n">
        <v>0</v>
      </c>
      <c r="CX317" s="0" t="n">
        <v>0</v>
      </c>
      <c r="CY317" s="0" t="n">
        <v>4</v>
      </c>
      <c r="CZ317" s="0" t="n">
        <v>0</v>
      </c>
      <c r="DA317" s="0" t="n">
        <v>0</v>
      </c>
      <c r="DB317" s="0" t="n">
        <v>0</v>
      </c>
      <c r="DC317" s="0" t="n">
        <v>1</v>
      </c>
      <c r="DD317" s="0" t="n">
        <v>2</v>
      </c>
      <c r="DE317" s="0" t="n">
        <v>2</v>
      </c>
      <c r="DF317" s="0" t="n">
        <v>1</v>
      </c>
      <c r="DG317" s="0" t="n">
        <v>0</v>
      </c>
      <c r="DH317" s="0" t="n">
        <v>1</v>
      </c>
      <c r="DI317" s="0" t="n">
        <v>2</v>
      </c>
      <c r="DJ317" s="0" t="n">
        <v>1</v>
      </c>
      <c r="DK317" s="0" t="n">
        <v>1</v>
      </c>
      <c r="DL317" s="0" t="n">
        <v>0</v>
      </c>
      <c r="DM317" s="0" t="n">
        <v>0</v>
      </c>
      <c r="DN317" s="0" t="n">
        <v>2</v>
      </c>
      <c r="DO317" s="0" t="n">
        <v>0</v>
      </c>
      <c r="DP317" s="0" t="n">
        <v>2</v>
      </c>
      <c r="DQ317" s="0" t="n">
        <v>0</v>
      </c>
      <c r="DR317" s="0" t="n">
        <v>1</v>
      </c>
      <c r="DS317" s="0" t="n">
        <v>0</v>
      </c>
      <c r="DT317" s="0" t="n">
        <v>0</v>
      </c>
      <c r="DU317" s="0" t="n">
        <v>1</v>
      </c>
      <c r="DV317" s="0" t="n">
        <v>0</v>
      </c>
      <c r="DW317" s="0" t="n">
        <v>1</v>
      </c>
      <c r="DX317" s="0" t="n">
        <v>2</v>
      </c>
      <c r="DY317" s="0" t="n">
        <v>0</v>
      </c>
      <c r="DZ317" s="0" t="n">
        <v>3</v>
      </c>
      <c r="EA317" s="0" t="n">
        <v>0</v>
      </c>
      <c r="EB317" s="0" t="n">
        <v>1</v>
      </c>
      <c r="EC317" s="0" t="n">
        <v>1</v>
      </c>
      <c r="ED317" s="0" t="n">
        <v>0</v>
      </c>
      <c r="EE317" s="0" t="n">
        <v>0</v>
      </c>
      <c r="EF317" s="0" t="n">
        <v>0</v>
      </c>
      <c r="EG317" s="0" t="n">
        <v>0</v>
      </c>
      <c r="EH317" s="0" t="n">
        <v>1</v>
      </c>
      <c r="EI317" s="0" t="n">
        <v>1</v>
      </c>
      <c r="EJ317" s="0" t="n">
        <v>0</v>
      </c>
      <c r="EK317" s="0" t="n">
        <v>1</v>
      </c>
      <c r="EL317" s="0" t="n">
        <v>0</v>
      </c>
      <c r="EM317" s="0" t="n">
        <v>0</v>
      </c>
      <c r="EN317" s="0" t="n">
        <v>0</v>
      </c>
      <c r="EO317" s="0" t="n">
        <v>1</v>
      </c>
      <c r="EP317" s="0" t="n">
        <v>3</v>
      </c>
      <c r="EQ317" s="0" t="n">
        <v>2</v>
      </c>
      <c r="ER317" s="0" t="n">
        <v>0</v>
      </c>
      <c r="ES317" s="0" t="n">
        <v>1</v>
      </c>
      <c r="ET317" s="0" t="n">
        <v>0</v>
      </c>
      <c r="EU317" s="0" t="n">
        <v>2</v>
      </c>
      <c r="EV317" s="0" t="n">
        <v>0</v>
      </c>
      <c r="EW317" s="0" t="n">
        <v>1</v>
      </c>
      <c r="EX317" s="0" t="n">
        <v>2</v>
      </c>
      <c r="EY317" s="0" t="n">
        <v>2</v>
      </c>
      <c r="EZ317" s="0" t="n">
        <v>0</v>
      </c>
      <c r="FA317" s="0" t="n">
        <v>1</v>
      </c>
      <c r="FB317" s="0" t="n">
        <v>3</v>
      </c>
      <c r="FC317" s="0" t="n">
        <v>0</v>
      </c>
      <c r="FD317" s="0" t="n">
        <v>3</v>
      </c>
      <c r="FE317" s="0" t="n">
        <v>0</v>
      </c>
      <c r="FF317" s="0" t="n">
        <v>0</v>
      </c>
      <c r="FG317" s="0" t="n">
        <v>4</v>
      </c>
      <c r="FH317" s="0" t="n">
        <v>0</v>
      </c>
      <c r="FI317" s="0" t="n">
        <v>1</v>
      </c>
      <c r="FJ317" s="0" t="n">
        <v>5</v>
      </c>
      <c r="FK317" s="0" t="n">
        <v>0</v>
      </c>
      <c r="FL317" s="0" t="n">
        <v>0</v>
      </c>
      <c r="FM317" s="0" t="n">
        <v>1</v>
      </c>
      <c r="FN317" s="0" t="n">
        <v>1</v>
      </c>
      <c r="FO317" s="0" t="n">
        <v>0</v>
      </c>
      <c r="FP317" s="0" t="n">
        <v>1</v>
      </c>
      <c r="FQ317" s="0" t="n">
        <v>0</v>
      </c>
      <c r="FR317" s="0" t="n">
        <v>2</v>
      </c>
      <c r="FS317" s="0" t="n">
        <v>5</v>
      </c>
      <c r="FT317" s="0" t="n">
        <v>0</v>
      </c>
      <c r="FU317" s="0" t="n">
        <v>2</v>
      </c>
      <c r="FV317" s="0" t="n">
        <v>0</v>
      </c>
      <c r="FW317" s="0" t="n">
        <v>0</v>
      </c>
      <c r="FX317" s="0" t="n">
        <v>0</v>
      </c>
      <c r="FY317" s="0" t="n">
        <v>0</v>
      </c>
      <c r="FZ317" s="0" t="n">
        <v>2</v>
      </c>
      <c r="GA317" s="0" t="n">
        <v>1</v>
      </c>
      <c r="GB317" s="0" t="n">
        <v>3</v>
      </c>
      <c r="GC317" s="0" t="n">
        <v>0</v>
      </c>
      <c r="GD317" s="0" t="n">
        <v>0</v>
      </c>
      <c r="GE317" s="0" t="n">
        <v>0</v>
      </c>
      <c r="GF317" s="0" t="n">
        <v>0</v>
      </c>
      <c r="GG317" s="0" t="n">
        <v>0</v>
      </c>
      <c r="GH317" s="0" t="n">
        <v>0</v>
      </c>
      <c r="GI317" s="0" t="n">
        <v>0</v>
      </c>
      <c r="GJ317" s="0" t="n">
        <v>1</v>
      </c>
      <c r="GK317" s="0" t="n">
        <v>0</v>
      </c>
      <c r="GL317" s="0" t="n">
        <v>1</v>
      </c>
      <c r="GM317" s="0" t="n">
        <v>2</v>
      </c>
      <c r="GN317" s="0" t="n">
        <v>1</v>
      </c>
      <c r="GO317" s="0" t="n">
        <v>2</v>
      </c>
      <c r="GP317" s="0" t="n">
        <v>0</v>
      </c>
      <c r="GQ317" s="0" t="n">
        <v>0</v>
      </c>
    </row>
    <row r="318" customFormat="false" ht="12" hidden="false" customHeight="false" outlineLevel="0" collapsed="false">
      <c r="A318" s="0" t="n">
        <v>0</v>
      </c>
      <c r="B318" s="0" t="n">
        <v>0</v>
      </c>
      <c r="C318" s="0" t="n">
        <v>0</v>
      </c>
      <c r="D318" s="0" t="n">
        <v>0</v>
      </c>
      <c r="E318" s="0" t="n">
        <v>0</v>
      </c>
      <c r="F318" s="0" t="n">
        <v>0</v>
      </c>
      <c r="G318" s="0" t="n">
        <v>0</v>
      </c>
      <c r="H318" s="0" t="n">
        <v>0</v>
      </c>
      <c r="I318" s="0" t="n">
        <v>0</v>
      </c>
      <c r="J318" s="0" t="n">
        <v>0</v>
      </c>
      <c r="K318" s="0" t="n">
        <v>0</v>
      </c>
      <c r="L318" s="0" t="n">
        <v>0</v>
      </c>
      <c r="M318" s="0" t="n">
        <v>0</v>
      </c>
      <c r="N318" s="0" t="n">
        <v>0</v>
      </c>
      <c r="O318" s="0" t="n">
        <v>0</v>
      </c>
      <c r="P318" s="0" t="n">
        <v>0</v>
      </c>
      <c r="Q318" s="0" t="n">
        <v>0</v>
      </c>
      <c r="R318" s="0" t="n">
        <v>1</v>
      </c>
      <c r="S318" s="0" t="n">
        <v>0</v>
      </c>
      <c r="T318" s="0" t="n">
        <v>0</v>
      </c>
      <c r="U318" s="0" t="n">
        <v>0</v>
      </c>
      <c r="V318" s="0" t="n">
        <v>0</v>
      </c>
      <c r="W318" s="0" t="n">
        <v>0</v>
      </c>
      <c r="X318" s="0" t="n">
        <v>0</v>
      </c>
      <c r="Y318" s="0" t="n">
        <v>0</v>
      </c>
      <c r="Z318" s="0" t="n">
        <v>1</v>
      </c>
      <c r="AA318" s="0" t="n">
        <v>0</v>
      </c>
      <c r="AB318" s="0" t="n">
        <v>0</v>
      </c>
      <c r="AC318" s="0" t="n">
        <v>0</v>
      </c>
      <c r="AD318" s="0" t="n">
        <v>1</v>
      </c>
      <c r="AE318" s="0" t="n">
        <v>1</v>
      </c>
      <c r="AF318" s="0" t="n">
        <v>0</v>
      </c>
      <c r="AG318" s="0" t="n">
        <v>0</v>
      </c>
      <c r="AH318" s="0" t="n">
        <v>0</v>
      </c>
      <c r="AI318" s="0" t="n">
        <v>0</v>
      </c>
      <c r="AJ318" s="0" t="n">
        <v>0</v>
      </c>
      <c r="AK318" s="0" t="n">
        <v>5</v>
      </c>
      <c r="AL318" s="0" t="n">
        <v>0</v>
      </c>
      <c r="AM318" s="0" t="n">
        <v>0</v>
      </c>
      <c r="AN318" s="0" t="n">
        <v>5</v>
      </c>
      <c r="AO318" s="0" t="n">
        <v>0</v>
      </c>
      <c r="AP318" s="0" t="n">
        <v>0</v>
      </c>
      <c r="AQ318" s="0" t="n">
        <v>0</v>
      </c>
      <c r="AR318" s="0" t="n">
        <v>4</v>
      </c>
      <c r="AS318" s="0" t="n">
        <v>0</v>
      </c>
      <c r="AT318" s="0" t="n">
        <v>1</v>
      </c>
      <c r="AU318" s="0" t="n">
        <v>1</v>
      </c>
      <c r="AV318" s="0" t="n">
        <v>2</v>
      </c>
      <c r="AW318" s="0" t="n">
        <v>2</v>
      </c>
      <c r="AX318" s="0" t="n">
        <v>2</v>
      </c>
      <c r="AY318" s="0" t="n">
        <v>2</v>
      </c>
      <c r="AZ318" s="0" t="n">
        <v>2</v>
      </c>
      <c r="BA318" s="0" t="n">
        <v>0</v>
      </c>
      <c r="BB318" s="0" t="n">
        <v>0</v>
      </c>
      <c r="BC318" s="0" t="n">
        <v>0</v>
      </c>
      <c r="BD318" s="0" t="n">
        <v>0</v>
      </c>
      <c r="BE318" s="0" t="n">
        <v>0</v>
      </c>
      <c r="BF318" s="0" t="n">
        <v>0</v>
      </c>
      <c r="BG318" s="0" t="n">
        <v>1</v>
      </c>
      <c r="BH318" s="0" t="n">
        <v>0</v>
      </c>
      <c r="BI318" s="0" t="n">
        <v>0</v>
      </c>
      <c r="BJ318" s="0" t="n">
        <v>0</v>
      </c>
      <c r="BK318" s="0" t="n">
        <v>0</v>
      </c>
      <c r="BL318" s="0" t="n">
        <v>0</v>
      </c>
      <c r="BM318" s="0" t="n">
        <v>0</v>
      </c>
      <c r="BN318" s="0" t="n">
        <v>0</v>
      </c>
      <c r="BO318" s="0" t="n">
        <v>0</v>
      </c>
      <c r="BP318" s="0" t="n">
        <v>0</v>
      </c>
      <c r="BQ318" s="0" t="n">
        <v>0</v>
      </c>
      <c r="BR318" s="0" t="n">
        <v>0</v>
      </c>
      <c r="BS318" s="0" t="n">
        <v>0</v>
      </c>
      <c r="BT318" s="0" t="n">
        <v>0</v>
      </c>
      <c r="BU318" s="0" t="n">
        <v>1</v>
      </c>
      <c r="BV318" s="0" t="n">
        <v>0</v>
      </c>
      <c r="BW318" s="0" t="n">
        <v>3</v>
      </c>
      <c r="BX318" s="0" t="n">
        <v>5</v>
      </c>
      <c r="BY318" s="0" t="n">
        <v>7</v>
      </c>
      <c r="BZ318" s="0" t="n">
        <v>0</v>
      </c>
      <c r="CA318" s="0" t="n">
        <v>0</v>
      </c>
      <c r="CB318" s="0" t="n">
        <v>3</v>
      </c>
      <c r="CC318" s="0" t="n">
        <v>0</v>
      </c>
      <c r="CD318" s="0" t="n">
        <v>0</v>
      </c>
      <c r="CE318" s="0" t="n">
        <v>0</v>
      </c>
      <c r="CF318" s="0" t="n">
        <v>0</v>
      </c>
      <c r="CG318" s="0" t="n">
        <v>1</v>
      </c>
      <c r="CH318" s="0" t="n">
        <v>0</v>
      </c>
      <c r="CI318" s="0" t="n">
        <v>2</v>
      </c>
      <c r="CJ318" s="0" t="n">
        <v>1</v>
      </c>
      <c r="CK318" s="0" t="n">
        <v>4</v>
      </c>
      <c r="CL318" s="0" t="n">
        <v>0</v>
      </c>
      <c r="CM318" s="0" t="n">
        <v>0</v>
      </c>
      <c r="CN318" s="0" t="n">
        <v>0</v>
      </c>
      <c r="CO318" s="0" t="n">
        <v>2</v>
      </c>
      <c r="CP318" s="0" t="n">
        <v>2</v>
      </c>
      <c r="CQ318" s="0" t="n">
        <v>0</v>
      </c>
      <c r="CR318" s="0" t="n">
        <v>0</v>
      </c>
      <c r="CS318" s="0" t="n">
        <v>1</v>
      </c>
      <c r="CT318" s="0" t="n">
        <v>0</v>
      </c>
      <c r="CU318" s="0" t="n">
        <v>0</v>
      </c>
      <c r="CV318" s="0" t="n">
        <v>0</v>
      </c>
      <c r="CW318" s="0" t="n">
        <v>0</v>
      </c>
      <c r="CX318" s="0" t="n">
        <v>0</v>
      </c>
      <c r="CY318" s="0" t="n">
        <v>0</v>
      </c>
      <c r="CZ318" s="0" t="n">
        <v>1</v>
      </c>
      <c r="DA318" s="0" t="n">
        <v>0</v>
      </c>
      <c r="DB318" s="0" t="n">
        <v>0</v>
      </c>
      <c r="DC318" s="0" t="n">
        <v>0</v>
      </c>
      <c r="DD318" s="0" t="n">
        <v>1</v>
      </c>
      <c r="DE318" s="0" t="n">
        <v>0</v>
      </c>
      <c r="DF318" s="0" t="n">
        <v>0</v>
      </c>
      <c r="DG318" s="0" t="n">
        <v>0</v>
      </c>
      <c r="DH318" s="0" t="n">
        <v>1</v>
      </c>
      <c r="DI318" s="0" t="n">
        <v>2</v>
      </c>
      <c r="DJ318" s="0" t="n">
        <v>0</v>
      </c>
      <c r="DK318" s="0" t="n">
        <v>0</v>
      </c>
      <c r="DL318" s="0" t="n">
        <v>0</v>
      </c>
      <c r="DM318" s="0" t="n">
        <v>0</v>
      </c>
      <c r="DN318" s="0" t="n">
        <v>2</v>
      </c>
      <c r="DO318" s="0" t="n">
        <v>0</v>
      </c>
      <c r="DP318" s="0" t="n">
        <v>0</v>
      </c>
      <c r="DQ318" s="0" t="n">
        <v>1</v>
      </c>
      <c r="DR318" s="0" t="n">
        <v>2</v>
      </c>
      <c r="DS318" s="0" t="n">
        <v>0</v>
      </c>
      <c r="DT318" s="0" t="n">
        <v>1</v>
      </c>
      <c r="DU318" s="0" t="n">
        <v>0</v>
      </c>
      <c r="DV318" s="0" t="n">
        <v>0</v>
      </c>
      <c r="DW318" s="0" t="n">
        <v>0</v>
      </c>
      <c r="DX318" s="0" t="n">
        <v>0</v>
      </c>
      <c r="DY318" s="0" t="n">
        <v>0</v>
      </c>
      <c r="DZ318" s="0" t="n">
        <v>4</v>
      </c>
      <c r="EA318" s="0" t="n">
        <v>0</v>
      </c>
      <c r="EB318" s="0" t="n">
        <v>0</v>
      </c>
      <c r="EC318" s="0" t="n">
        <v>1</v>
      </c>
      <c r="ED318" s="0" t="n">
        <v>0</v>
      </c>
      <c r="EE318" s="0" t="n">
        <v>0</v>
      </c>
      <c r="EF318" s="0" t="n">
        <v>0</v>
      </c>
      <c r="EG318" s="0" t="n">
        <v>0</v>
      </c>
      <c r="EH318" s="0" t="n">
        <v>0</v>
      </c>
      <c r="EI318" s="0" t="n">
        <v>0</v>
      </c>
      <c r="EJ318" s="0" t="n">
        <v>0</v>
      </c>
      <c r="EK318" s="0" t="n">
        <v>0</v>
      </c>
      <c r="EL318" s="0" t="n">
        <v>1</v>
      </c>
      <c r="EM318" s="0" t="n">
        <v>0</v>
      </c>
      <c r="EN318" s="0" t="n">
        <v>0</v>
      </c>
      <c r="EO318" s="0" t="n">
        <v>0</v>
      </c>
      <c r="EP318" s="0" t="n">
        <v>3</v>
      </c>
      <c r="EQ318" s="0" t="n">
        <v>0</v>
      </c>
      <c r="ER318" s="0" t="n">
        <v>0</v>
      </c>
      <c r="ES318" s="0" t="n">
        <v>1</v>
      </c>
      <c r="ET318" s="0" t="n">
        <v>0</v>
      </c>
      <c r="EU318" s="0" t="n">
        <v>0</v>
      </c>
      <c r="EV318" s="0" t="n">
        <v>0</v>
      </c>
      <c r="EW318" s="0" t="n">
        <v>0</v>
      </c>
      <c r="EX318" s="0" t="n">
        <v>0</v>
      </c>
      <c r="EY318" s="0" t="n">
        <v>1</v>
      </c>
      <c r="EZ318" s="0" t="n">
        <v>0</v>
      </c>
      <c r="FA318" s="0" t="n">
        <v>0</v>
      </c>
      <c r="FB318" s="0" t="n">
        <v>0</v>
      </c>
      <c r="FC318" s="0" t="n">
        <v>0</v>
      </c>
      <c r="FD318" s="0" t="n">
        <v>3</v>
      </c>
      <c r="FE318" s="0" t="n">
        <v>0</v>
      </c>
      <c r="FF318" s="0" t="n">
        <v>0</v>
      </c>
      <c r="FG318" s="0" t="n">
        <v>6</v>
      </c>
      <c r="FH318" s="0" t="n">
        <v>4</v>
      </c>
      <c r="FI318" s="0" t="n">
        <v>0</v>
      </c>
      <c r="FJ318" s="0" t="n">
        <v>2</v>
      </c>
      <c r="FK318" s="0" t="n">
        <v>0</v>
      </c>
      <c r="FL318" s="0" t="n">
        <v>0</v>
      </c>
      <c r="FM318" s="0" t="n">
        <v>0</v>
      </c>
      <c r="FN318" s="0" t="n">
        <v>0</v>
      </c>
      <c r="FO318" s="0" t="n">
        <v>0</v>
      </c>
      <c r="FP318" s="0" t="n">
        <v>0</v>
      </c>
      <c r="FQ318" s="0" t="n">
        <v>0</v>
      </c>
      <c r="FR318" s="0" t="n">
        <v>2</v>
      </c>
      <c r="FS318" s="0" t="n">
        <v>1</v>
      </c>
      <c r="FT318" s="0" t="n">
        <v>0</v>
      </c>
      <c r="FU318" s="0" t="n">
        <v>1</v>
      </c>
      <c r="FV318" s="0" t="n">
        <v>3</v>
      </c>
      <c r="FW318" s="0" t="n">
        <v>3</v>
      </c>
      <c r="FX318" s="0" t="n">
        <v>0</v>
      </c>
      <c r="FY318" s="0" t="n">
        <v>0</v>
      </c>
      <c r="FZ318" s="0" t="n">
        <v>2</v>
      </c>
      <c r="GA318" s="0" t="n">
        <v>1</v>
      </c>
      <c r="GB318" s="0" t="n">
        <v>0</v>
      </c>
      <c r="GC318" s="0" t="n">
        <v>0</v>
      </c>
      <c r="GD318" s="0" t="n">
        <v>0</v>
      </c>
      <c r="GE318" s="0" t="n">
        <v>3</v>
      </c>
      <c r="GF318" s="0" t="n">
        <v>0</v>
      </c>
      <c r="GG318" s="0" t="n">
        <v>0</v>
      </c>
      <c r="GH318" s="0" t="n">
        <v>0</v>
      </c>
      <c r="GI318" s="0" t="n">
        <v>0</v>
      </c>
      <c r="GJ318" s="0" t="n">
        <v>0</v>
      </c>
      <c r="GK318" s="0" t="n">
        <v>0</v>
      </c>
      <c r="GL318" s="0" t="n">
        <v>0</v>
      </c>
      <c r="GM318" s="0" t="n">
        <v>0</v>
      </c>
      <c r="GN318" s="0" t="n">
        <v>0</v>
      </c>
      <c r="GO318" s="0" t="n">
        <v>0</v>
      </c>
      <c r="GP318" s="0" t="n">
        <v>0</v>
      </c>
      <c r="GQ318" s="0" t="n">
        <v>0</v>
      </c>
    </row>
    <row r="319" customFormat="false" ht="12" hidden="false" customHeight="false" outlineLevel="0" collapsed="false">
      <c r="A319" s="0" t="n">
        <v>2</v>
      </c>
      <c r="B319" s="0" t="n">
        <v>0</v>
      </c>
      <c r="C319" s="0" t="n">
        <v>0</v>
      </c>
      <c r="D319" s="0" t="n">
        <v>0</v>
      </c>
      <c r="E319" s="0" t="n">
        <v>3</v>
      </c>
      <c r="F319" s="0" t="n">
        <v>0</v>
      </c>
      <c r="G319" s="0" t="n">
        <v>2</v>
      </c>
      <c r="H319" s="0" t="n">
        <v>0</v>
      </c>
      <c r="I319" s="0" t="n">
        <v>2</v>
      </c>
      <c r="J319" s="0" t="n">
        <v>5</v>
      </c>
      <c r="K319" s="0" t="n">
        <v>0</v>
      </c>
      <c r="L319" s="0" t="n">
        <v>4</v>
      </c>
      <c r="M319" s="0" t="n">
        <v>0</v>
      </c>
      <c r="N319" s="0" t="n">
        <v>0</v>
      </c>
      <c r="O319" s="0" t="n">
        <v>8</v>
      </c>
      <c r="P319" s="0" t="n">
        <v>0</v>
      </c>
      <c r="Q319" s="0" t="n">
        <v>2</v>
      </c>
      <c r="R319" s="0" t="n">
        <v>0</v>
      </c>
      <c r="S319" s="0" t="n">
        <v>0</v>
      </c>
      <c r="T319" s="0" t="n">
        <v>0</v>
      </c>
      <c r="U319" s="0" t="n">
        <v>0</v>
      </c>
      <c r="V319" s="0" t="n">
        <v>1</v>
      </c>
      <c r="W319" s="0" t="n">
        <v>1</v>
      </c>
      <c r="X319" s="0" t="n">
        <v>1</v>
      </c>
      <c r="Y319" s="0" t="n">
        <v>2</v>
      </c>
      <c r="Z319" s="0" t="n">
        <v>3</v>
      </c>
      <c r="AA319" s="0" t="n">
        <v>0</v>
      </c>
      <c r="AB319" s="0" t="n">
        <v>0</v>
      </c>
      <c r="AC319" s="0" t="n">
        <v>1</v>
      </c>
      <c r="AD319" s="0" t="n">
        <v>0</v>
      </c>
      <c r="AE319" s="0" t="n">
        <v>1</v>
      </c>
      <c r="AF319" s="0" t="n">
        <v>0</v>
      </c>
      <c r="AG319" s="0" t="n">
        <v>0</v>
      </c>
      <c r="AH319" s="0" t="n">
        <v>1</v>
      </c>
      <c r="AI319" s="0" t="n">
        <v>0</v>
      </c>
      <c r="AJ319" s="0" t="n">
        <v>0</v>
      </c>
      <c r="AK319" s="0" t="n">
        <v>1</v>
      </c>
      <c r="AL319" s="0" t="n">
        <v>0</v>
      </c>
      <c r="AM319" s="0" t="n">
        <v>0</v>
      </c>
      <c r="AN319" s="0" t="n">
        <v>8</v>
      </c>
      <c r="AO319" s="0" t="n">
        <v>3</v>
      </c>
      <c r="AP319" s="0" t="n">
        <v>0</v>
      </c>
      <c r="AQ319" s="0" t="n">
        <v>3</v>
      </c>
      <c r="AR319" s="0" t="n">
        <v>5</v>
      </c>
      <c r="AS319" s="0" t="n">
        <v>0</v>
      </c>
      <c r="AT319" s="0" t="n">
        <v>0</v>
      </c>
      <c r="AU319" s="0" t="n">
        <v>0</v>
      </c>
      <c r="AV319" s="0" t="n">
        <v>0</v>
      </c>
      <c r="AW319" s="0" t="n">
        <v>2</v>
      </c>
      <c r="AX319" s="0" t="n">
        <v>0</v>
      </c>
      <c r="AY319" s="0" t="n">
        <v>3</v>
      </c>
      <c r="AZ319" s="0" t="n">
        <v>1</v>
      </c>
      <c r="BA319" s="0" t="n">
        <v>0</v>
      </c>
      <c r="BB319" s="0" t="n">
        <v>1</v>
      </c>
      <c r="BC319" s="0" t="n">
        <v>3</v>
      </c>
      <c r="BD319" s="0" t="n">
        <v>2</v>
      </c>
      <c r="BE319" s="0" t="n">
        <v>8</v>
      </c>
      <c r="BF319" s="0" t="n">
        <v>8</v>
      </c>
      <c r="BG319" s="0" t="n">
        <v>0</v>
      </c>
      <c r="BH319" s="0" t="n">
        <v>0</v>
      </c>
      <c r="BI319" s="0" t="n">
        <v>1</v>
      </c>
      <c r="BJ319" s="0" t="n">
        <v>1</v>
      </c>
      <c r="BK319" s="0" t="n">
        <v>3</v>
      </c>
      <c r="BL319" s="0" t="n">
        <v>0</v>
      </c>
      <c r="BM319" s="0" t="n">
        <v>0</v>
      </c>
      <c r="BN319" s="0" t="n">
        <v>1</v>
      </c>
      <c r="BO319" s="0" t="n">
        <v>0</v>
      </c>
      <c r="BP319" s="0" t="n">
        <v>0</v>
      </c>
      <c r="BQ319" s="0" t="n">
        <v>2</v>
      </c>
      <c r="BR319" s="0" t="n">
        <v>4</v>
      </c>
      <c r="BS319" s="0" t="n">
        <v>0</v>
      </c>
      <c r="BT319" s="0" t="n">
        <v>1</v>
      </c>
      <c r="BU319" s="0" t="n">
        <v>0</v>
      </c>
      <c r="BV319" s="0" t="n">
        <v>5</v>
      </c>
      <c r="BW319" s="0" t="n">
        <v>2</v>
      </c>
      <c r="BX319" s="0" t="n">
        <v>0</v>
      </c>
      <c r="BY319" s="0" t="n">
        <v>0</v>
      </c>
      <c r="BZ319" s="0" t="n">
        <v>0</v>
      </c>
      <c r="CA319" s="0" t="n">
        <v>1</v>
      </c>
      <c r="CB319" s="0" t="n">
        <v>2</v>
      </c>
      <c r="CC319" s="0" t="n">
        <v>0</v>
      </c>
      <c r="CD319" s="0" t="n">
        <v>1</v>
      </c>
      <c r="CE319" s="0" t="n">
        <v>7</v>
      </c>
      <c r="CF319" s="0" t="n">
        <v>1</v>
      </c>
      <c r="CG319" s="0" t="n">
        <v>1</v>
      </c>
      <c r="CH319" s="0" t="n">
        <v>0</v>
      </c>
      <c r="CI319" s="0" t="n">
        <v>1</v>
      </c>
      <c r="CJ319" s="0" t="n">
        <v>9</v>
      </c>
      <c r="CK319" s="0" t="n">
        <v>6</v>
      </c>
      <c r="CL319" s="0" t="n">
        <v>0</v>
      </c>
      <c r="CM319" s="0" t="n">
        <v>0</v>
      </c>
      <c r="CN319" s="0" t="n">
        <v>0</v>
      </c>
      <c r="CO319" s="0" t="n">
        <v>0</v>
      </c>
      <c r="CP319" s="0" t="n">
        <v>4</v>
      </c>
      <c r="CQ319" s="0" t="n">
        <v>0</v>
      </c>
      <c r="CR319" s="0" t="n">
        <v>0</v>
      </c>
      <c r="CS319" s="0" t="n">
        <v>0</v>
      </c>
      <c r="CT319" s="0" t="n">
        <v>0</v>
      </c>
      <c r="CU319" s="0" t="n">
        <v>2</v>
      </c>
      <c r="CV319" s="0" t="n">
        <v>0</v>
      </c>
      <c r="CW319" s="0" t="n">
        <v>0</v>
      </c>
      <c r="CX319" s="0" t="n">
        <v>0</v>
      </c>
      <c r="CY319" s="0" t="n">
        <v>2</v>
      </c>
      <c r="CZ319" s="0" t="n">
        <v>0</v>
      </c>
      <c r="DA319" s="0" t="n">
        <v>0</v>
      </c>
      <c r="DB319" s="0" t="n">
        <v>1</v>
      </c>
      <c r="DC319" s="0" t="n">
        <v>8</v>
      </c>
      <c r="DD319" s="0" t="n">
        <v>5</v>
      </c>
      <c r="DE319" s="0" t="n">
        <v>2</v>
      </c>
      <c r="DF319" s="0" t="n">
        <v>3</v>
      </c>
      <c r="DG319" s="0" t="n">
        <v>0</v>
      </c>
      <c r="DH319" s="0" t="n">
        <v>3</v>
      </c>
      <c r="DI319" s="0" t="n">
        <v>2</v>
      </c>
      <c r="DJ319" s="0" t="n">
        <v>2</v>
      </c>
      <c r="DK319" s="0" t="n">
        <v>0</v>
      </c>
      <c r="DL319" s="0" t="n">
        <v>1</v>
      </c>
      <c r="DM319" s="0" t="n">
        <v>0</v>
      </c>
      <c r="DN319" s="0" t="n">
        <v>0</v>
      </c>
      <c r="DO319" s="0" t="n">
        <v>0</v>
      </c>
      <c r="DP319" s="0" t="n">
        <v>1</v>
      </c>
      <c r="DQ319" s="0" t="n">
        <v>0</v>
      </c>
      <c r="DR319" s="0" t="n">
        <v>2</v>
      </c>
      <c r="DS319" s="0" t="n">
        <v>0</v>
      </c>
      <c r="DT319" s="0" t="n">
        <v>2</v>
      </c>
      <c r="DU319" s="0" t="n">
        <v>2</v>
      </c>
      <c r="DV319" s="0" t="n">
        <v>0</v>
      </c>
      <c r="DW319" s="0" t="n">
        <v>0</v>
      </c>
      <c r="DX319" s="0" t="n">
        <v>1</v>
      </c>
      <c r="DY319" s="0" t="n">
        <v>0</v>
      </c>
      <c r="DZ319" s="0" t="n">
        <v>1</v>
      </c>
      <c r="EA319" s="0" t="n">
        <v>0</v>
      </c>
      <c r="EB319" s="0" t="n">
        <v>0</v>
      </c>
      <c r="EC319" s="0" t="n">
        <v>1</v>
      </c>
      <c r="ED319" s="0" t="n">
        <v>0</v>
      </c>
      <c r="EE319" s="0" t="n">
        <v>0</v>
      </c>
      <c r="EF319" s="0" t="n">
        <v>0</v>
      </c>
      <c r="EG319" s="0" t="n">
        <v>0</v>
      </c>
      <c r="EH319" s="0" t="n">
        <v>1</v>
      </c>
      <c r="EI319" s="0" t="n">
        <v>0</v>
      </c>
      <c r="EJ319" s="0" t="n">
        <v>0</v>
      </c>
      <c r="EK319" s="0" t="n">
        <v>1</v>
      </c>
      <c r="EL319" s="0" t="n">
        <v>0</v>
      </c>
      <c r="EM319" s="0" t="n">
        <v>0</v>
      </c>
      <c r="EN319" s="0" t="n">
        <v>0</v>
      </c>
      <c r="EO319" s="0" t="n">
        <v>0</v>
      </c>
      <c r="EP319" s="0" t="n">
        <v>5</v>
      </c>
      <c r="EQ319" s="0" t="n">
        <v>1</v>
      </c>
      <c r="ER319" s="0" t="n">
        <v>0</v>
      </c>
      <c r="ES319" s="0" t="n">
        <v>2</v>
      </c>
      <c r="ET319" s="0" t="n">
        <v>0</v>
      </c>
      <c r="EU319" s="0" t="n">
        <v>2</v>
      </c>
      <c r="EV319" s="0" t="n">
        <v>0</v>
      </c>
      <c r="EW319" s="0" t="n">
        <v>0</v>
      </c>
      <c r="EX319" s="0" t="n">
        <v>0</v>
      </c>
      <c r="EY319" s="0" t="n">
        <v>1</v>
      </c>
      <c r="EZ319" s="0" t="n">
        <v>0</v>
      </c>
      <c r="FA319" s="0" t="n">
        <v>2</v>
      </c>
      <c r="FB319" s="0" t="n">
        <v>0</v>
      </c>
      <c r="FC319" s="0" t="n">
        <v>0</v>
      </c>
      <c r="FD319" s="0" t="n">
        <v>1</v>
      </c>
      <c r="FE319" s="0" t="n">
        <v>0</v>
      </c>
      <c r="FF319" s="0" t="n">
        <v>0</v>
      </c>
      <c r="FG319" s="0" t="n">
        <v>1</v>
      </c>
      <c r="FH319" s="0" t="n">
        <v>0</v>
      </c>
      <c r="FI319" s="0" t="n">
        <v>1</v>
      </c>
      <c r="FJ319" s="0" t="n">
        <v>0</v>
      </c>
      <c r="FK319" s="0" t="n">
        <v>0</v>
      </c>
      <c r="FL319" s="0" t="n">
        <v>2</v>
      </c>
      <c r="FM319" s="0" t="n">
        <v>1</v>
      </c>
      <c r="FN319" s="0" t="n">
        <v>1</v>
      </c>
      <c r="FO319" s="0" t="n">
        <v>3</v>
      </c>
      <c r="FP319" s="0" t="n">
        <v>0</v>
      </c>
      <c r="FQ319" s="0" t="n">
        <v>0</v>
      </c>
      <c r="FR319" s="0" t="n">
        <v>2</v>
      </c>
      <c r="FS319" s="0" t="n">
        <v>0</v>
      </c>
      <c r="FT319" s="0" t="n">
        <v>2</v>
      </c>
      <c r="FU319" s="0" t="n">
        <v>1</v>
      </c>
      <c r="FV319" s="0" t="n">
        <v>0</v>
      </c>
      <c r="FW319" s="0" t="n">
        <v>0</v>
      </c>
      <c r="FX319" s="0" t="n">
        <v>0</v>
      </c>
      <c r="FY319" s="0" t="n">
        <v>0</v>
      </c>
      <c r="FZ319" s="0" t="n">
        <v>0</v>
      </c>
      <c r="GA319" s="0" t="n">
        <v>1</v>
      </c>
      <c r="GB319" s="0" t="n">
        <v>0</v>
      </c>
      <c r="GC319" s="0" t="n">
        <v>0</v>
      </c>
      <c r="GD319" s="0" t="n">
        <v>0</v>
      </c>
      <c r="GE319" s="0" t="n">
        <v>0</v>
      </c>
      <c r="GF319" s="0" t="n">
        <v>0</v>
      </c>
      <c r="GG319" s="0" t="n">
        <v>0</v>
      </c>
      <c r="GH319" s="0" t="n">
        <v>0</v>
      </c>
      <c r="GI319" s="0" t="n">
        <v>0</v>
      </c>
      <c r="GJ319" s="0" t="n">
        <v>1</v>
      </c>
      <c r="GK319" s="0" t="n">
        <v>1</v>
      </c>
      <c r="GL319" s="0" t="n">
        <v>0</v>
      </c>
      <c r="GM319" s="0" t="n">
        <v>0</v>
      </c>
      <c r="GN319" s="0" t="n">
        <v>0</v>
      </c>
      <c r="GO319" s="0" t="n">
        <v>2</v>
      </c>
      <c r="GP319" s="0" t="n">
        <v>0</v>
      </c>
      <c r="GQ319" s="0" t="n">
        <v>0</v>
      </c>
    </row>
    <row r="320" customFormat="false" ht="12" hidden="false" customHeight="false" outlineLevel="0" collapsed="false">
      <c r="A320" s="0" t="n">
        <v>0</v>
      </c>
      <c r="B320" s="0" t="n">
        <v>0</v>
      </c>
      <c r="C320" s="0" t="n">
        <v>0</v>
      </c>
      <c r="D320" s="0" t="n">
        <v>0</v>
      </c>
      <c r="E320" s="0" t="n">
        <v>0</v>
      </c>
      <c r="F320" s="0" t="n">
        <v>0</v>
      </c>
      <c r="G320" s="0" t="n">
        <v>0</v>
      </c>
      <c r="H320" s="0" t="n">
        <v>0</v>
      </c>
      <c r="I320" s="0" t="n">
        <v>0</v>
      </c>
      <c r="J320" s="0" t="n">
        <v>0</v>
      </c>
      <c r="K320" s="0" t="n">
        <v>0</v>
      </c>
      <c r="L320" s="0" t="n">
        <v>0</v>
      </c>
      <c r="M320" s="0" t="n">
        <v>0</v>
      </c>
      <c r="N320" s="0" t="n">
        <v>0</v>
      </c>
      <c r="O320" s="0" t="n">
        <v>0</v>
      </c>
      <c r="P320" s="0" t="n">
        <v>0</v>
      </c>
      <c r="Q320" s="0" t="n">
        <v>0</v>
      </c>
      <c r="R320" s="0" t="n">
        <v>0</v>
      </c>
      <c r="S320" s="0" t="n">
        <v>0</v>
      </c>
      <c r="T320" s="0" t="n">
        <v>0</v>
      </c>
      <c r="U320" s="0" t="n">
        <v>0</v>
      </c>
      <c r="V320" s="0" t="n">
        <v>0</v>
      </c>
      <c r="W320" s="0" t="n">
        <v>0</v>
      </c>
      <c r="X320" s="0" t="n">
        <v>0</v>
      </c>
      <c r="Y320" s="0" t="n">
        <v>0</v>
      </c>
      <c r="Z320" s="0" t="n">
        <v>0</v>
      </c>
      <c r="AA320" s="0" t="n">
        <v>0</v>
      </c>
      <c r="AB320" s="0" t="n">
        <v>0</v>
      </c>
      <c r="AC320" s="0" t="n">
        <v>0</v>
      </c>
      <c r="AD320" s="0" t="n">
        <v>0</v>
      </c>
      <c r="AE320" s="0" t="n">
        <v>0</v>
      </c>
      <c r="AF320" s="0" t="n">
        <v>0</v>
      </c>
      <c r="AG320" s="0" t="n">
        <v>0</v>
      </c>
      <c r="AH320" s="0" t="n">
        <v>0</v>
      </c>
      <c r="AI320" s="0" t="n">
        <v>0</v>
      </c>
      <c r="AJ320" s="0" t="n">
        <v>0</v>
      </c>
      <c r="AK320" s="0" t="n">
        <v>1</v>
      </c>
      <c r="AL320" s="0" t="n">
        <v>0</v>
      </c>
      <c r="AM320" s="0" t="n">
        <v>0</v>
      </c>
      <c r="AN320" s="0" t="n">
        <v>0</v>
      </c>
      <c r="AO320" s="0" t="n">
        <v>0</v>
      </c>
      <c r="AP320" s="0" t="n">
        <v>0</v>
      </c>
      <c r="AQ320" s="0" t="n">
        <v>0</v>
      </c>
      <c r="AR320" s="0" t="n">
        <v>1</v>
      </c>
      <c r="AS320" s="0" t="n">
        <v>0</v>
      </c>
      <c r="AT320" s="0" t="n">
        <v>0</v>
      </c>
      <c r="AU320" s="0" t="n">
        <v>0</v>
      </c>
      <c r="AV320" s="0" t="n">
        <v>0</v>
      </c>
      <c r="AW320" s="0" t="n">
        <v>0</v>
      </c>
      <c r="AX320" s="0" t="n">
        <v>0</v>
      </c>
      <c r="AY320" s="0" t="n">
        <v>0</v>
      </c>
      <c r="AZ320" s="0" t="n">
        <v>0</v>
      </c>
      <c r="BA320" s="0" t="n">
        <v>0</v>
      </c>
      <c r="BB320" s="0" t="n">
        <v>0</v>
      </c>
      <c r="BC320" s="0" t="n">
        <v>0</v>
      </c>
      <c r="BD320" s="0" t="n">
        <v>0</v>
      </c>
      <c r="BE320" s="0" t="n">
        <v>0</v>
      </c>
      <c r="BF320" s="0" t="n">
        <v>0</v>
      </c>
      <c r="BG320" s="0" t="n">
        <v>6</v>
      </c>
      <c r="BH320" s="0" t="n">
        <v>0</v>
      </c>
      <c r="BI320" s="0" t="n">
        <v>0</v>
      </c>
      <c r="BJ320" s="0" t="n">
        <v>0</v>
      </c>
      <c r="BK320" s="0" t="n">
        <v>0</v>
      </c>
      <c r="BL320" s="0" t="n">
        <v>0</v>
      </c>
      <c r="BM320" s="0" t="n">
        <v>0</v>
      </c>
      <c r="BN320" s="0" t="n">
        <v>0</v>
      </c>
      <c r="BO320" s="0" t="n">
        <v>0</v>
      </c>
      <c r="BP320" s="0" t="n">
        <v>0</v>
      </c>
      <c r="BQ320" s="0" t="n">
        <v>1</v>
      </c>
      <c r="BR320" s="0" t="n">
        <v>0</v>
      </c>
      <c r="BS320" s="0" t="n">
        <v>0</v>
      </c>
      <c r="BT320" s="0" t="n">
        <v>0</v>
      </c>
      <c r="BU320" s="0" t="n">
        <v>0</v>
      </c>
      <c r="BV320" s="0" t="n">
        <v>0</v>
      </c>
      <c r="BW320" s="0" t="n">
        <v>0</v>
      </c>
      <c r="BX320" s="0" t="n">
        <v>0</v>
      </c>
      <c r="BY320" s="0" t="n">
        <v>0</v>
      </c>
      <c r="BZ320" s="0" t="n">
        <v>0</v>
      </c>
      <c r="CA320" s="0" t="n">
        <v>0</v>
      </c>
      <c r="CB320" s="0" t="n">
        <v>0</v>
      </c>
      <c r="CC320" s="0" t="n">
        <v>0</v>
      </c>
      <c r="CD320" s="0" t="n">
        <v>0</v>
      </c>
      <c r="CE320" s="0" t="n">
        <v>0</v>
      </c>
      <c r="CF320" s="0" t="n">
        <v>0</v>
      </c>
      <c r="CG320" s="0" t="n">
        <v>0</v>
      </c>
      <c r="CH320" s="0" t="n">
        <v>0</v>
      </c>
      <c r="CI320" s="0" t="n">
        <v>0</v>
      </c>
      <c r="CJ320" s="0" t="n">
        <v>0</v>
      </c>
      <c r="CK320" s="0" t="n">
        <v>2</v>
      </c>
      <c r="CL320" s="0" t="n">
        <v>0</v>
      </c>
      <c r="CM320" s="0" t="n">
        <v>0</v>
      </c>
      <c r="CN320" s="0" t="n">
        <v>0</v>
      </c>
      <c r="CO320" s="0" t="n">
        <v>0</v>
      </c>
      <c r="CP320" s="0" t="n">
        <v>0</v>
      </c>
      <c r="CQ320" s="0" t="n">
        <v>0</v>
      </c>
      <c r="CR320" s="0" t="n">
        <v>0</v>
      </c>
      <c r="CS320" s="0" t="n">
        <v>0</v>
      </c>
      <c r="CT320" s="0" t="n">
        <v>0</v>
      </c>
      <c r="CU320" s="0" t="n">
        <v>0</v>
      </c>
      <c r="CV320" s="0" t="n">
        <v>0</v>
      </c>
      <c r="CW320" s="0" t="n">
        <v>0</v>
      </c>
      <c r="CX320" s="0" t="n">
        <v>0</v>
      </c>
      <c r="CY320" s="0" t="n">
        <v>0</v>
      </c>
      <c r="CZ320" s="0" t="n">
        <v>0</v>
      </c>
      <c r="DA320" s="0" t="n">
        <v>0</v>
      </c>
      <c r="DB320" s="0" t="n">
        <v>0</v>
      </c>
      <c r="DC320" s="0" t="n">
        <v>0</v>
      </c>
      <c r="DD320" s="0" t="n">
        <v>0</v>
      </c>
      <c r="DE320" s="0" t="n">
        <v>0</v>
      </c>
      <c r="DF320" s="0" t="n">
        <v>0</v>
      </c>
      <c r="DG320" s="0" t="n">
        <v>0</v>
      </c>
      <c r="DH320" s="0" t="n">
        <v>0</v>
      </c>
      <c r="DI320" s="0" t="n">
        <v>0</v>
      </c>
      <c r="DJ320" s="0" t="n">
        <v>0</v>
      </c>
      <c r="DK320" s="0" t="n">
        <v>0</v>
      </c>
      <c r="DL320" s="0" t="n">
        <v>0</v>
      </c>
      <c r="DM320" s="0" t="n">
        <v>0</v>
      </c>
      <c r="DN320" s="0" t="n">
        <v>0</v>
      </c>
      <c r="DO320" s="0" t="n">
        <v>0</v>
      </c>
      <c r="DP320" s="0" t="n">
        <v>0</v>
      </c>
      <c r="DQ320" s="0" t="n">
        <v>0</v>
      </c>
      <c r="DR320" s="0" t="n">
        <v>0</v>
      </c>
      <c r="DS320" s="0" t="n">
        <v>0</v>
      </c>
      <c r="DT320" s="0" t="n">
        <v>0</v>
      </c>
      <c r="DU320" s="0" t="n">
        <v>0</v>
      </c>
      <c r="DV320" s="0" t="n">
        <v>0</v>
      </c>
      <c r="DW320" s="0" t="n">
        <v>0</v>
      </c>
      <c r="DX320" s="0" t="n">
        <v>0</v>
      </c>
      <c r="DY320" s="0" t="n">
        <v>0</v>
      </c>
      <c r="DZ320" s="0" t="n">
        <v>0</v>
      </c>
      <c r="EA320" s="0" t="n">
        <v>0</v>
      </c>
      <c r="EB320" s="0" t="n">
        <v>0</v>
      </c>
      <c r="EC320" s="0" t="n">
        <v>0</v>
      </c>
      <c r="ED320" s="0" t="n">
        <v>0</v>
      </c>
      <c r="EE320" s="0" t="n">
        <v>0</v>
      </c>
      <c r="EF320" s="0" t="n">
        <v>0</v>
      </c>
      <c r="EG320" s="0" t="n">
        <v>0</v>
      </c>
      <c r="EH320" s="0" t="n">
        <v>0</v>
      </c>
      <c r="EI320" s="0" t="n">
        <v>0</v>
      </c>
      <c r="EJ320" s="0" t="n">
        <v>0</v>
      </c>
      <c r="EK320" s="0" t="n">
        <v>0</v>
      </c>
      <c r="EL320" s="0" t="n">
        <v>0</v>
      </c>
      <c r="EM320" s="0" t="n">
        <v>0</v>
      </c>
      <c r="EN320" s="0" t="n">
        <v>0</v>
      </c>
      <c r="EO320" s="0" t="n">
        <v>0</v>
      </c>
      <c r="EP320" s="0" t="n">
        <v>0</v>
      </c>
      <c r="EQ320" s="0" t="n">
        <v>0</v>
      </c>
      <c r="ER320" s="0" t="n">
        <v>0</v>
      </c>
      <c r="ES320" s="0" t="n">
        <v>0</v>
      </c>
      <c r="ET320" s="0" t="n">
        <v>0</v>
      </c>
      <c r="EU320" s="0" t="n">
        <v>0</v>
      </c>
      <c r="EV320" s="0" t="n">
        <v>0</v>
      </c>
      <c r="EW320" s="0" t="n">
        <v>0</v>
      </c>
      <c r="EX320" s="0" t="n">
        <v>0</v>
      </c>
      <c r="EY320" s="0" t="n">
        <v>0</v>
      </c>
      <c r="EZ320" s="0" t="n">
        <v>0</v>
      </c>
      <c r="FA320" s="0" t="n">
        <v>0</v>
      </c>
      <c r="FB320" s="0" t="n">
        <v>0</v>
      </c>
      <c r="FC320" s="0" t="n">
        <v>0</v>
      </c>
      <c r="FD320" s="0" t="n">
        <v>0</v>
      </c>
      <c r="FE320" s="0" t="n">
        <v>0</v>
      </c>
      <c r="FF320" s="0" t="n">
        <v>0</v>
      </c>
      <c r="FG320" s="0" t="n">
        <v>0</v>
      </c>
      <c r="FH320" s="0" t="n">
        <v>0</v>
      </c>
      <c r="FI320" s="0" t="n">
        <v>1</v>
      </c>
      <c r="FJ320" s="0" t="n">
        <v>0</v>
      </c>
      <c r="FK320" s="0" t="n">
        <v>0</v>
      </c>
      <c r="FL320" s="0" t="n">
        <v>0</v>
      </c>
      <c r="FM320" s="0" t="n">
        <v>0</v>
      </c>
      <c r="FN320" s="0" t="n">
        <v>0</v>
      </c>
      <c r="FO320" s="0" t="n">
        <v>0</v>
      </c>
      <c r="FP320" s="0" t="n">
        <v>0</v>
      </c>
      <c r="FQ320" s="0" t="n">
        <v>1</v>
      </c>
      <c r="FR320" s="0" t="n">
        <v>0</v>
      </c>
      <c r="FS320" s="0" t="n">
        <v>0</v>
      </c>
      <c r="FT320" s="0" t="n">
        <v>0</v>
      </c>
      <c r="FU320" s="0" t="n">
        <v>0</v>
      </c>
      <c r="FV320" s="0" t="n">
        <v>0</v>
      </c>
      <c r="FW320" s="0" t="n">
        <v>0</v>
      </c>
      <c r="FX320" s="0" t="n">
        <v>0</v>
      </c>
      <c r="FY320" s="0" t="n">
        <v>0</v>
      </c>
      <c r="FZ320" s="0" t="n">
        <v>0</v>
      </c>
      <c r="GA320" s="0" t="n">
        <v>0</v>
      </c>
      <c r="GB320" s="0" t="n">
        <v>0</v>
      </c>
      <c r="GC320" s="0" t="n">
        <v>0</v>
      </c>
      <c r="GD320" s="0" t="n">
        <v>0</v>
      </c>
      <c r="GE320" s="0" t="n">
        <v>0</v>
      </c>
      <c r="GF320" s="0" t="n">
        <v>0</v>
      </c>
      <c r="GG320" s="0" t="n">
        <v>0</v>
      </c>
      <c r="GH320" s="0" t="n">
        <v>0</v>
      </c>
      <c r="GI320" s="0" t="n">
        <v>0</v>
      </c>
      <c r="GJ320" s="0" t="n">
        <v>0</v>
      </c>
      <c r="GK320" s="0" t="n">
        <v>0</v>
      </c>
      <c r="GL320" s="0" t="n">
        <v>0</v>
      </c>
      <c r="GM320" s="0" t="n">
        <v>0</v>
      </c>
      <c r="GN320" s="0" t="n">
        <v>0</v>
      </c>
      <c r="GO320" s="0" t="n">
        <v>0</v>
      </c>
      <c r="GP320" s="0" t="n">
        <v>0</v>
      </c>
      <c r="GQ320" s="0" t="n">
        <v>0</v>
      </c>
    </row>
    <row r="321" customFormat="false" ht="12" hidden="false" customHeight="false" outlineLevel="0" collapsed="false">
      <c r="A321" s="0" t="n">
        <v>0</v>
      </c>
      <c r="B321" s="0" t="n">
        <v>0</v>
      </c>
      <c r="C321" s="0" t="n">
        <v>0</v>
      </c>
      <c r="D321" s="0" t="n">
        <v>0</v>
      </c>
      <c r="E321" s="0" t="n">
        <v>0</v>
      </c>
      <c r="F321" s="0" t="n">
        <v>1</v>
      </c>
      <c r="G321" s="0" t="n">
        <v>8</v>
      </c>
      <c r="H321" s="0" t="n">
        <v>1</v>
      </c>
      <c r="I321" s="0" t="n">
        <v>0</v>
      </c>
      <c r="J321" s="0" t="n">
        <v>0</v>
      </c>
      <c r="K321" s="0" t="n">
        <v>0</v>
      </c>
      <c r="L321" s="0" t="n">
        <v>0</v>
      </c>
      <c r="M321" s="0" t="n">
        <v>0</v>
      </c>
      <c r="N321" s="0" t="n">
        <v>0</v>
      </c>
      <c r="O321" s="0" t="n">
        <v>3</v>
      </c>
      <c r="P321" s="0" t="n">
        <v>0</v>
      </c>
      <c r="Q321" s="0" t="n">
        <v>0</v>
      </c>
      <c r="R321" s="0" t="n">
        <v>0</v>
      </c>
      <c r="S321" s="0" t="n">
        <v>0</v>
      </c>
      <c r="T321" s="0" t="n">
        <v>0</v>
      </c>
      <c r="U321" s="0" t="n">
        <v>0</v>
      </c>
      <c r="V321" s="0" t="n">
        <v>0</v>
      </c>
      <c r="W321" s="0" t="n">
        <v>0</v>
      </c>
      <c r="X321" s="0" t="n">
        <v>0</v>
      </c>
      <c r="Y321" s="0" t="n">
        <v>2</v>
      </c>
      <c r="Z321" s="0" t="n">
        <v>1</v>
      </c>
      <c r="AA321" s="0" t="n">
        <v>0</v>
      </c>
      <c r="AB321" s="0" t="n">
        <v>0</v>
      </c>
      <c r="AC321" s="0" t="n">
        <v>0</v>
      </c>
      <c r="AD321" s="0" t="n">
        <v>0</v>
      </c>
      <c r="AE321" s="0" t="n">
        <v>1</v>
      </c>
      <c r="AF321" s="0" t="n">
        <v>0</v>
      </c>
      <c r="AG321" s="0" t="n">
        <v>0</v>
      </c>
      <c r="AH321" s="0" t="n">
        <v>0</v>
      </c>
      <c r="AI321" s="0" t="n">
        <v>6</v>
      </c>
      <c r="AJ321" s="0" t="n">
        <v>0</v>
      </c>
      <c r="AK321" s="0" t="n">
        <v>3</v>
      </c>
      <c r="AL321" s="0" t="n">
        <v>1</v>
      </c>
      <c r="AM321" s="0" t="n">
        <v>0</v>
      </c>
      <c r="AN321" s="0" t="n">
        <v>3</v>
      </c>
      <c r="AO321" s="0" t="n">
        <v>0</v>
      </c>
      <c r="AP321" s="0" t="n">
        <v>0</v>
      </c>
      <c r="AQ321" s="0" t="n">
        <v>0</v>
      </c>
      <c r="AR321" s="0" t="n">
        <v>1</v>
      </c>
      <c r="AS321" s="0" t="n">
        <v>0</v>
      </c>
      <c r="AT321" s="0" t="n">
        <v>0</v>
      </c>
      <c r="AU321" s="0" t="n">
        <v>0</v>
      </c>
      <c r="AV321" s="0" t="n">
        <v>0</v>
      </c>
      <c r="AW321" s="0" t="n">
        <v>1</v>
      </c>
      <c r="AX321" s="0" t="n">
        <v>0</v>
      </c>
      <c r="AY321" s="0" t="n">
        <v>0</v>
      </c>
      <c r="AZ321" s="0" t="n">
        <v>2</v>
      </c>
      <c r="BA321" s="0" t="n">
        <v>0</v>
      </c>
      <c r="BB321" s="0" t="n">
        <v>0</v>
      </c>
      <c r="BC321" s="0" t="n">
        <v>1</v>
      </c>
      <c r="BD321" s="0" t="n">
        <v>1</v>
      </c>
      <c r="BE321" s="0" t="n">
        <v>0</v>
      </c>
      <c r="BF321" s="0" t="n">
        <v>0</v>
      </c>
      <c r="BG321" s="0" t="n">
        <v>2</v>
      </c>
      <c r="BH321" s="0" t="n">
        <v>1</v>
      </c>
      <c r="BI321" s="0" t="n">
        <v>0</v>
      </c>
      <c r="BJ321" s="0" t="n">
        <v>1</v>
      </c>
      <c r="BK321" s="0" t="n">
        <v>0</v>
      </c>
      <c r="BL321" s="0" t="n">
        <v>0</v>
      </c>
      <c r="BM321" s="0" t="n">
        <v>0</v>
      </c>
      <c r="BN321" s="0" t="n">
        <v>0</v>
      </c>
      <c r="BO321" s="0" t="n">
        <v>0</v>
      </c>
      <c r="BP321" s="0" t="n">
        <v>0</v>
      </c>
      <c r="BQ321" s="0" t="n">
        <v>1</v>
      </c>
      <c r="BR321" s="0" t="n">
        <v>2</v>
      </c>
      <c r="BS321" s="0" t="n">
        <v>0</v>
      </c>
      <c r="BT321" s="0" t="n">
        <v>1</v>
      </c>
      <c r="BU321" s="0" t="n">
        <v>0</v>
      </c>
      <c r="BV321" s="0" t="n">
        <v>2</v>
      </c>
      <c r="BW321" s="0" t="n">
        <v>0</v>
      </c>
      <c r="BX321" s="0" t="n">
        <v>0</v>
      </c>
      <c r="BY321" s="0" t="n">
        <v>1</v>
      </c>
      <c r="BZ321" s="0" t="n">
        <v>0</v>
      </c>
      <c r="CA321" s="0" t="n">
        <v>0</v>
      </c>
      <c r="CB321" s="0" t="n">
        <v>1</v>
      </c>
      <c r="CC321" s="0" t="n">
        <v>1</v>
      </c>
      <c r="CD321" s="0" t="n">
        <v>0</v>
      </c>
      <c r="CE321" s="0" t="n">
        <v>0</v>
      </c>
      <c r="CF321" s="0" t="n">
        <v>0</v>
      </c>
      <c r="CG321" s="0" t="n">
        <v>0</v>
      </c>
      <c r="CH321" s="0" t="n">
        <v>0</v>
      </c>
      <c r="CI321" s="0" t="n">
        <v>0</v>
      </c>
      <c r="CJ321" s="0" t="n">
        <v>2</v>
      </c>
      <c r="CK321" s="0" t="n">
        <v>1</v>
      </c>
      <c r="CL321" s="0" t="n">
        <v>3</v>
      </c>
      <c r="CM321" s="0" t="n">
        <v>0</v>
      </c>
      <c r="CN321" s="0" t="n">
        <v>0</v>
      </c>
      <c r="CO321" s="0" t="n">
        <v>0</v>
      </c>
      <c r="CP321" s="0" t="n">
        <v>3</v>
      </c>
      <c r="CQ321" s="0" t="n">
        <v>0</v>
      </c>
      <c r="CR321" s="0" t="n">
        <v>0</v>
      </c>
      <c r="CS321" s="0" t="n">
        <v>0</v>
      </c>
      <c r="CT321" s="0" t="n">
        <v>0</v>
      </c>
      <c r="CU321" s="0" t="n">
        <v>1</v>
      </c>
      <c r="CV321" s="0" t="n">
        <v>0</v>
      </c>
      <c r="CW321" s="0" t="n">
        <v>0</v>
      </c>
      <c r="CX321" s="0" t="n">
        <v>1</v>
      </c>
      <c r="CY321" s="0" t="n">
        <v>0</v>
      </c>
      <c r="CZ321" s="0" t="n">
        <v>4</v>
      </c>
      <c r="DA321" s="0" t="n">
        <v>0</v>
      </c>
      <c r="DB321" s="0" t="n">
        <v>0</v>
      </c>
      <c r="DC321" s="0" t="n">
        <v>2</v>
      </c>
      <c r="DD321" s="0" t="n">
        <v>2</v>
      </c>
      <c r="DE321" s="0" t="n">
        <v>2</v>
      </c>
      <c r="DF321" s="0" t="n">
        <v>0</v>
      </c>
      <c r="DG321" s="0" t="n">
        <v>0</v>
      </c>
      <c r="DH321" s="0" t="n">
        <v>0</v>
      </c>
      <c r="DI321" s="0" t="n">
        <v>0</v>
      </c>
      <c r="DJ321" s="0" t="n">
        <v>5</v>
      </c>
      <c r="DK321" s="0" t="n">
        <v>2</v>
      </c>
      <c r="DL321" s="0" t="n">
        <v>0</v>
      </c>
      <c r="DM321" s="0" t="n">
        <v>0</v>
      </c>
      <c r="DN321" s="0" t="n">
        <v>0</v>
      </c>
      <c r="DO321" s="0" t="n">
        <v>0</v>
      </c>
      <c r="DP321" s="0" t="n">
        <v>0</v>
      </c>
      <c r="DQ321" s="0" t="n">
        <v>0</v>
      </c>
      <c r="DR321" s="0" t="n">
        <v>1</v>
      </c>
      <c r="DS321" s="0" t="n">
        <v>2</v>
      </c>
      <c r="DT321" s="0" t="n">
        <v>0</v>
      </c>
      <c r="DU321" s="0" t="n">
        <v>1</v>
      </c>
      <c r="DV321" s="0" t="n">
        <v>3</v>
      </c>
      <c r="DW321" s="0" t="n">
        <v>0</v>
      </c>
      <c r="DX321" s="0" t="n">
        <v>0</v>
      </c>
      <c r="DY321" s="0" t="n">
        <v>0</v>
      </c>
      <c r="DZ321" s="0" t="n">
        <v>0</v>
      </c>
      <c r="EA321" s="0" t="n">
        <v>0</v>
      </c>
      <c r="EB321" s="0" t="n">
        <v>0</v>
      </c>
      <c r="EC321" s="0" t="n">
        <v>2</v>
      </c>
      <c r="ED321" s="0" t="n">
        <v>0</v>
      </c>
      <c r="EE321" s="0" t="n">
        <v>0</v>
      </c>
      <c r="EF321" s="0" t="n">
        <v>0</v>
      </c>
      <c r="EG321" s="0" t="n">
        <v>0</v>
      </c>
      <c r="EH321" s="0" t="n">
        <v>6</v>
      </c>
      <c r="EI321" s="0" t="n">
        <v>0</v>
      </c>
      <c r="EJ321" s="0" t="n">
        <v>3</v>
      </c>
      <c r="EK321" s="0" t="n">
        <v>0</v>
      </c>
      <c r="EL321" s="0" t="n">
        <v>1</v>
      </c>
      <c r="EM321" s="0" t="n">
        <v>0</v>
      </c>
      <c r="EN321" s="0" t="n">
        <v>0</v>
      </c>
      <c r="EO321" s="0" t="n">
        <v>0</v>
      </c>
      <c r="EP321" s="0" t="n">
        <v>0</v>
      </c>
      <c r="EQ321" s="0" t="n">
        <v>0</v>
      </c>
      <c r="ER321" s="0" t="n">
        <v>0</v>
      </c>
      <c r="ES321" s="0" t="n">
        <v>0</v>
      </c>
      <c r="ET321" s="0" t="n">
        <v>0</v>
      </c>
      <c r="EU321" s="0" t="n">
        <v>0</v>
      </c>
      <c r="EV321" s="0" t="n">
        <v>0</v>
      </c>
      <c r="EW321" s="0" t="n">
        <v>0</v>
      </c>
      <c r="EX321" s="0" t="n">
        <v>0</v>
      </c>
      <c r="EY321" s="0" t="n">
        <v>0</v>
      </c>
      <c r="EZ321" s="0" t="n">
        <v>0</v>
      </c>
      <c r="FA321" s="0" t="n">
        <v>0</v>
      </c>
      <c r="FB321" s="0" t="n">
        <v>1</v>
      </c>
      <c r="FC321" s="0" t="n">
        <v>0</v>
      </c>
      <c r="FD321" s="0" t="n">
        <v>6</v>
      </c>
      <c r="FE321" s="0" t="n">
        <v>9</v>
      </c>
      <c r="FF321" s="0" t="n">
        <v>0</v>
      </c>
      <c r="FG321" s="0" t="n">
        <v>3</v>
      </c>
      <c r="FH321" s="0" t="n">
        <v>0</v>
      </c>
      <c r="FI321" s="0" t="n">
        <v>0</v>
      </c>
      <c r="FJ321" s="0" t="n">
        <v>0</v>
      </c>
      <c r="FK321" s="0" t="n">
        <v>0</v>
      </c>
      <c r="FL321" s="0" t="n">
        <v>1</v>
      </c>
      <c r="FM321" s="0" t="n">
        <v>4</v>
      </c>
      <c r="FN321" s="0" t="n">
        <v>0</v>
      </c>
      <c r="FO321" s="0" t="n">
        <v>0</v>
      </c>
      <c r="FP321" s="0" t="n">
        <v>0</v>
      </c>
      <c r="FQ321" s="0" t="n">
        <v>0</v>
      </c>
      <c r="FR321" s="0" t="n">
        <v>1</v>
      </c>
      <c r="FS321" s="0" t="n">
        <v>5</v>
      </c>
      <c r="FT321" s="0" t="n">
        <v>0</v>
      </c>
      <c r="FU321" s="0" t="n">
        <v>0</v>
      </c>
      <c r="FV321" s="0" t="n">
        <v>0</v>
      </c>
      <c r="FW321" s="0" t="n">
        <v>0</v>
      </c>
      <c r="FX321" s="0" t="n">
        <v>0</v>
      </c>
      <c r="FY321" s="0" t="n">
        <v>0</v>
      </c>
      <c r="FZ321" s="0" t="n">
        <v>0</v>
      </c>
      <c r="GA321" s="0" t="n">
        <v>0</v>
      </c>
      <c r="GB321" s="0" t="n">
        <v>1</v>
      </c>
      <c r="GC321" s="0" t="n">
        <v>0</v>
      </c>
      <c r="GD321" s="0" t="n">
        <v>3</v>
      </c>
      <c r="GE321" s="0" t="n">
        <v>3</v>
      </c>
      <c r="GF321" s="0" t="n">
        <v>0</v>
      </c>
      <c r="GG321" s="0" t="n">
        <v>0</v>
      </c>
      <c r="GH321" s="0" t="n">
        <v>0</v>
      </c>
      <c r="GI321" s="0" t="n">
        <v>0</v>
      </c>
      <c r="GJ321" s="0" t="n">
        <v>0</v>
      </c>
      <c r="GK321" s="0" t="n">
        <v>0</v>
      </c>
      <c r="GL321" s="0" t="n">
        <v>0</v>
      </c>
      <c r="GM321" s="0" t="n">
        <v>3</v>
      </c>
      <c r="GN321" s="0" t="n">
        <v>0</v>
      </c>
      <c r="GO321" s="0" t="n">
        <v>0</v>
      </c>
      <c r="GP321" s="0" t="n">
        <v>0</v>
      </c>
      <c r="GQ321" s="0" t="n">
        <v>0</v>
      </c>
    </row>
    <row r="322" customFormat="false" ht="12" hidden="false" customHeight="false" outlineLevel="0" collapsed="false">
      <c r="A322" s="0" t="n">
        <v>0</v>
      </c>
      <c r="B322" s="0" t="n">
        <v>0</v>
      </c>
      <c r="C322" s="0" t="n">
        <v>0</v>
      </c>
      <c r="D322" s="0" t="n">
        <v>0</v>
      </c>
      <c r="E322" s="0" t="n">
        <v>3</v>
      </c>
      <c r="F322" s="0" t="n">
        <v>1</v>
      </c>
      <c r="G322" s="0" t="n">
        <v>2</v>
      </c>
      <c r="H322" s="0" t="n">
        <v>0</v>
      </c>
      <c r="I322" s="0" t="n">
        <v>0</v>
      </c>
      <c r="J322" s="0" t="n">
        <v>0</v>
      </c>
      <c r="K322" s="0" t="n">
        <v>8</v>
      </c>
      <c r="L322" s="0" t="n">
        <v>0</v>
      </c>
      <c r="M322" s="0" t="n">
        <v>0</v>
      </c>
      <c r="N322" s="0" t="n">
        <v>0</v>
      </c>
      <c r="O322" s="0" t="n">
        <v>0</v>
      </c>
      <c r="P322" s="0" t="n">
        <v>0</v>
      </c>
      <c r="Q322" s="0" t="n">
        <v>0</v>
      </c>
      <c r="R322" s="0" t="n">
        <v>0</v>
      </c>
      <c r="S322" s="0" t="n">
        <v>0</v>
      </c>
      <c r="T322" s="0" t="n">
        <v>0</v>
      </c>
      <c r="U322" s="0" t="n">
        <v>0</v>
      </c>
      <c r="V322" s="0" t="n">
        <v>0</v>
      </c>
      <c r="W322" s="0" t="n">
        <v>0</v>
      </c>
      <c r="X322" s="0" t="n">
        <v>0</v>
      </c>
      <c r="Y322" s="0" t="n">
        <v>0</v>
      </c>
      <c r="Z322" s="0" t="n">
        <v>1</v>
      </c>
      <c r="AA322" s="0" t="n">
        <v>0</v>
      </c>
      <c r="AB322" s="0" t="n">
        <v>0</v>
      </c>
      <c r="AC322" s="0" t="n">
        <v>0</v>
      </c>
      <c r="AD322" s="0" t="n">
        <v>0</v>
      </c>
      <c r="AE322" s="0" t="n">
        <v>1</v>
      </c>
      <c r="AF322" s="0" t="n">
        <v>0</v>
      </c>
      <c r="AG322" s="0" t="n">
        <v>0</v>
      </c>
      <c r="AH322" s="0" t="n">
        <v>0</v>
      </c>
      <c r="AI322" s="0" t="n">
        <v>0</v>
      </c>
      <c r="AJ322" s="0" t="n">
        <v>0</v>
      </c>
      <c r="AK322" s="0" t="n">
        <v>1</v>
      </c>
      <c r="AL322" s="0" t="n">
        <v>0</v>
      </c>
      <c r="AM322" s="0" t="n">
        <v>0</v>
      </c>
      <c r="AN322" s="0" t="n">
        <v>0</v>
      </c>
      <c r="AO322" s="0" t="n">
        <v>0</v>
      </c>
      <c r="AP322" s="0" t="n">
        <v>0</v>
      </c>
      <c r="AQ322" s="0" t="n">
        <v>0</v>
      </c>
      <c r="AR322" s="0" t="n">
        <v>4</v>
      </c>
      <c r="AS322" s="0" t="n">
        <v>0</v>
      </c>
      <c r="AT322" s="0" t="n">
        <v>0</v>
      </c>
      <c r="AU322" s="0" t="n">
        <v>0</v>
      </c>
      <c r="AV322" s="0" t="n">
        <v>0</v>
      </c>
      <c r="AW322" s="0" t="n">
        <v>0</v>
      </c>
      <c r="AX322" s="0" t="n">
        <v>0</v>
      </c>
      <c r="AY322" s="0" t="n">
        <v>1</v>
      </c>
      <c r="AZ322" s="0" t="n">
        <v>0</v>
      </c>
      <c r="BA322" s="0" t="n">
        <v>0</v>
      </c>
      <c r="BB322" s="0" t="n">
        <v>0</v>
      </c>
      <c r="BC322" s="0" t="n">
        <v>2</v>
      </c>
      <c r="BD322" s="0" t="n">
        <v>1</v>
      </c>
      <c r="BE322" s="0" t="n">
        <v>0</v>
      </c>
      <c r="BF322" s="0" t="n">
        <v>0</v>
      </c>
      <c r="BG322" s="0" t="n">
        <v>1</v>
      </c>
      <c r="BH322" s="0" t="n">
        <v>1</v>
      </c>
      <c r="BI322" s="0" t="n">
        <v>0</v>
      </c>
      <c r="BJ322" s="0" t="n">
        <v>0</v>
      </c>
      <c r="BK322" s="0" t="n">
        <v>0</v>
      </c>
      <c r="BL322" s="0" t="n">
        <v>0</v>
      </c>
      <c r="BM322" s="0" t="n">
        <v>0</v>
      </c>
      <c r="BN322" s="0" t="n">
        <v>0</v>
      </c>
      <c r="BO322" s="0" t="n">
        <v>0</v>
      </c>
      <c r="BP322" s="0" t="n">
        <v>0</v>
      </c>
      <c r="BQ322" s="0" t="n">
        <v>0</v>
      </c>
      <c r="BR322" s="0" t="n">
        <v>0</v>
      </c>
      <c r="BS322" s="0" t="n">
        <v>1</v>
      </c>
      <c r="BT322" s="0" t="n">
        <v>1</v>
      </c>
      <c r="BU322" s="0" t="n">
        <v>0</v>
      </c>
      <c r="BV322" s="0" t="n">
        <v>0</v>
      </c>
      <c r="BW322" s="0" t="n">
        <v>0</v>
      </c>
      <c r="BX322" s="0" t="n">
        <v>0</v>
      </c>
      <c r="BY322" s="0" t="n">
        <v>1</v>
      </c>
      <c r="BZ322" s="0" t="n">
        <v>0</v>
      </c>
      <c r="CA322" s="0" t="n">
        <v>0</v>
      </c>
      <c r="CB322" s="0" t="n">
        <v>0</v>
      </c>
      <c r="CC322" s="0" t="n">
        <v>0</v>
      </c>
      <c r="CD322" s="0" t="n">
        <v>0</v>
      </c>
      <c r="CE322" s="0" t="n">
        <v>0</v>
      </c>
      <c r="CF322" s="0" t="n">
        <v>2</v>
      </c>
      <c r="CG322" s="0" t="n">
        <v>0</v>
      </c>
      <c r="CH322" s="0" t="n">
        <v>0</v>
      </c>
      <c r="CI322" s="0" t="n">
        <v>0</v>
      </c>
      <c r="CJ322" s="0" t="n">
        <v>1</v>
      </c>
      <c r="CK322" s="0" t="n">
        <v>2</v>
      </c>
      <c r="CL322" s="0" t="n">
        <v>8</v>
      </c>
      <c r="CM322" s="0" t="n">
        <v>0</v>
      </c>
      <c r="CN322" s="0" t="n">
        <v>0</v>
      </c>
      <c r="CO322" s="0" t="n">
        <v>0</v>
      </c>
      <c r="CP322" s="0" t="n">
        <v>2</v>
      </c>
      <c r="CQ322" s="0" t="n">
        <v>0</v>
      </c>
      <c r="CR322" s="0" t="n">
        <v>0</v>
      </c>
      <c r="CS322" s="0" t="n">
        <v>0</v>
      </c>
      <c r="CT322" s="0" t="n">
        <v>0</v>
      </c>
      <c r="CU322" s="0" t="n">
        <v>0</v>
      </c>
      <c r="CV322" s="0" t="n">
        <v>2</v>
      </c>
      <c r="CW322" s="0" t="n">
        <v>0</v>
      </c>
      <c r="CX322" s="0" t="n">
        <v>0</v>
      </c>
      <c r="CY322" s="0" t="n">
        <v>4</v>
      </c>
      <c r="CZ322" s="0" t="n">
        <v>0</v>
      </c>
      <c r="DA322" s="0" t="n">
        <v>0</v>
      </c>
      <c r="DB322" s="0" t="n">
        <v>0</v>
      </c>
      <c r="DC322" s="0" t="n">
        <v>0</v>
      </c>
      <c r="DD322" s="0" t="n">
        <v>0</v>
      </c>
      <c r="DE322" s="0" t="n">
        <v>0</v>
      </c>
      <c r="DF322" s="0" t="n">
        <v>0</v>
      </c>
      <c r="DG322" s="0" t="n">
        <v>0</v>
      </c>
      <c r="DH322" s="0" t="n">
        <v>0</v>
      </c>
      <c r="DI322" s="0" t="n">
        <v>0</v>
      </c>
      <c r="DJ322" s="0" t="n">
        <v>1</v>
      </c>
      <c r="DK322" s="0" t="n">
        <v>2</v>
      </c>
      <c r="DL322" s="0" t="n">
        <v>0</v>
      </c>
      <c r="DM322" s="0" t="n">
        <v>0</v>
      </c>
      <c r="DN322" s="0" t="n">
        <v>2</v>
      </c>
      <c r="DO322" s="0" t="n">
        <v>0</v>
      </c>
      <c r="DP322" s="0" t="n">
        <v>0</v>
      </c>
      <c r="DQ322" s="0" t="n">
        <v>0</v>
      </c>
      <c r="DR322" s="0" t="n">
        <v>0</v>
      </c>
      <c r="DS322" s="0" t="n">
        <v>0</v>
      </c>
      <c r="DT322" s="0" t="n">
        <v>0</v>
      </c>
      <c r="DU322" s="0" t="n">
        <v>6</v>
      </c>
      <c r="DV322" s="0" t="n">
        <v>1</v>
      </c>
      <c r="DW322" s="0" t="n">
        <v>0</v>
      </c>
      <c r="DX322" s="0" t="n">
        <v>0</v>
      </c>
      <c r="DY322" s="0" t="n">
        <v>0</v>
      </c>
      <c r="DZ322" s="0" t="n">
        <v>1</v>
      </c>
      <c r="EA322" s="0" t="n">
        <v>0</v>
      </c>
      <c r="EB322" s="0" t="n">
        <v>0</v>
      </c>
      <c r="EC322" s="0" t="n">
        <v>0</v>
      </c>
      <c r="ED322" s="0" t="n">
        <v>0</v>
      </c>
      <c r="EE322" s="0" t="n">
        <v>0</v>
      </c>
      <c r="EF322" s="0" t="n">
        <v>0</v>
      </c>
      <c r="EG322" s="0" t="n">
        <v>0</v>
      </c>
      <c r="EH322" s="0" t="n">
        <v>0</v>
      </c>
      <c r="EI322" s="0" t="n">
        <v>0</v>
      </c>
      <c r="EJ322" s="0" t="n">
        <v>0</v>
      </c>
      <c r="EK322" s="0" t="n">
        <v>0</v>
      </c>
      <c r="EL322" s="0" t="n">
        <v>0</v>
      </c>
      <c r="EM322" s="0" t="n">
        <v>0</v>
      </c>
      <c r="EN322" s="0" t="n">
        <v>0</v>
      </c>
      <c r="EO322" s="0" t="n">
        <v>1</v>
      </c>
      <c r="EP322" s="0" t="n">
        <v>0</v>
      </c>
      <c r="EQ322" s="0" t="n">
        <v>0</v>
      </c>
      <c r="ER322" s="0" t="n">
        <v>0</v>
      </c>
      <c r="ES322" s="0" t="n">
        <v>0</v>
      </c>
      <c r="ET322" s="0" t="n">
        <v>0</v>
      </c>
      <c r="EU322" s="0" t="n">
        <v>2</v>
      </c>
      <c r="EV322" s="0" t="n">
        <v>0</v>
      </c>
      <c r="EW322" s="0" t="n">
        <v>0</v>
      </c>
      <c r="EX322" s="0" t="n">
        <v>0</v>
      </c>
      <c r="EY322" s="0" t="n">
        <v>0</v>
      </c>
      <c r="EZ322" s="0" t="n">
        <v>0</v>
      </c>
      <c r="FA322" s="0" t="n">
        <v>0</v>
      </c>
      <c r="FB322" s="0" t="n">
        <v>0</v>
      </c>
      <c r="FC322" s="0" t="n">
        <v>0</v>
      </c>
      <c r="FD322" s="0" t="n">
        <v>1</v>
      </c>
      <c r="FE322" s="0" t="n">
        <v>9</v>
      </c>
      <c r="FF322" s="0" t="n">
        <v>0</v>
      </c>
      <c r="FG322" s="0" t="n">
        <v>0</v>
      </c>
      <c r="FH322" s="0" t="n">
        <v>0</v>
      </c>
      <c r="FI322" s="0" t="n">
        <v>0</v>
      </c>
      <c r="FJ322" s="0" t="n">
        <v>1</v>
      </c>
      <c r="FK322" s="0" t="n">
        <v>0</v>
      </c>
      <c r="FL322" s="0" t="n">
        <v>0</v>
      </c>
      <c r="FM322" s="0" t="n">
        <v>0</v>
      </c>
      <c r="FN322" s="0" t="n">
        <v>0</v>
      </c>
      <c r="FO322" s="0" t="n">
        <v>0</v>
      </c>
      <c r="FP322" s="0" t="n">
        <v>0</v>
      </c>
      <c r="FQ322" s="0" t="n">
        <v>0</v>
      </c>
      <c r="FR322" s="0" t="n">
        <v>4</v>
      </c>
      <c r="FS322" s="0" t="n">
        <v>0</v>
      </c>
      <c r="FT322" s="0" t="n">
        <v>0</v>
      </c>
      <c r="FU322" s="0" t="n">
        <v>0</v>
      </c>
      <c r="FV322" s="0" t="n">
        <v>0</v>
      </c>
      <c r="FW322" s="0" t="n">
        <v>0</v>
      </c>
      <c r="FX322" s="0" t="n">
        <v>0</v>
      </c>
      <c r="FY322" s="0" t="n">
        <v>0</v>
      </c>
      <c r="FZ322" s="0" t="n">
        <v>0</v>
      </c>
      <c r="GA322" s="0" t="n">
        <v>0</v>
      </c>
      <c r="GB322" s="0" t="n">
        <v>1</v>
      </c>
      <c r="GC322" s="0" t="n">
        <v>0</v>
      </c>
      <c r="GD322" s="0" t="n">
        <v>1</v>
      </c>
      <c r="GE322" s="0" t="n">
        <v>2</v>
      </c>
      <c r="GF322" s="0" t="n">
        <v>0</v>
      </c>
      <c r="GG322" s="0" t="n">
        <v>0</v>
      </c>
      <c r="GH322" s="0" t="n">
        <v>0</v>
      </c>
      <c r="GI322" s="0" t="n">
        <v>0</v>
      </c>
      <c r="GJ322" s="0" t="n">
        <v>0</v>
      </c>
      <c r="GK322" s="0" t="n">
        <v>0</v>
      </c>
      <c r="GL322" s="0" t="n">
        <v>0</v>
      </c>
      <c r="GM322" s="0" t="n">
        <v>8</v>
      </c>
      <c r="GN322" s="0" t="n">
        <v>0</v>
      </c>
      <c r="GO322" s="0" t="n">
        <v>1</v>
      </c>
      <c r="GP322" s="0" t="n">
        <v>0</v>
      </c>
      <c r="GQ322" s="0" t="n">
        <v>0</v>
      </c>
    </row>
    <row r="323" customFormat="false" ht="12" hidden="false" customHeight="false" outlineLevel="0" collapsed="false">
      <c r="A323" s="0" t="n">
        <v>0</v>
      </c>
      <c r="B323" s="0" t="n">
        <v>0</v>
      </c>
      <c r="C323" s="0" t="n">
        <v>1</v>
      </c>
      <c r="D323" s="0" t="n">
        <v>0</v>
      </c>
      <c r="E323" s="0" t="n">
        <v>7</v>
      </c>
      <c r="F323" s="0" t="n">
        <v>0</v>
      </c>
      <c r="G323" s="0" t="n">
        <v>1</v>
      </c>
      <c r="H323" s="0" t="n">
        <v>0</v>
      </c>
      <c r="I323" s="0" t="n">
        <v>1</v>
      </c>
      <c r="J323" s="0" t="n">
        <v>2</v>
      </c>
      <c r="K323" s="0" t="n">
        <v>0</v>
      </c>
      <c r="L323" s="0" t="n">
        <v>0</v>
      </c>
      <c r="M323" s="0" t="n">
        <v>3</v>
      </c>
      <c r="N323" s="0" t="n">
        <v>0</v>
      </c>
      <c r="O323" s="0" t="n">
        <v>0</v>
      </c>
      <c r="P323" s="0" t="n">
        <v>1</v>
      </c>
      <c r="Q323" s="0" t="n">
        <v>2</v>
      </c>
      <c r="R323" s="0" t="n">
        <v>0</v>
      </c>
      <c r="S323" s="0" t="n">
        <v>1</v>
      </c>
      <c r="T323" s="0" t="n">
        <v>0</v>
      </c>
      <c r="U323" s="0" t="n">
        <v>0</v>
      </c>
      <c r="V323" s="0" t="n">
        <v>1</v>
      </c>
      <c r="W323" s="0" t="n">
        <v>0</v>
      </c>
      <c r="X323" s="0" t="n">
        <v>0</v>
      </c>
      <c r="Y323" s="0" t="n">
        <v>0</v>
      </c>
      <c r="Z323" s="0" t="n">
        <v>0</v>
      </c>
      <c r="AA323" s="0" t="n">
        <v>0</v>
      </c>
      <c r="AB323" s="0" t="n">
        <v>0</v>
      </c>
      <c r="AC323" s="0" t="n">
        <v>0</v>
      </c>
      <c r="AD323" s="0" t="n">
        <v>6</v>
      </c>
      <c r="AE323" s="0" t="n">
        <v>1</v>
      </c>
      <c r="AF323" s="0" t="n">
        <v>0</v>
      </c>
      <c r="AG323" s="0" t="n">
        <v>0</v>
      </c>
      <c r="AH323" s="0" t="n">
        <v>0</v>
      </c>
      <c r="AI323" s="0" t="n">
        <v>0</v>
      </c>
      <c r="AJ323" s="0" t="n">
        <v>0</v>
      </c>
      <c r="AK323" s="0" t="n">
        <v>3</v>
      </c>
      <c r="AL323" s="0" t="n">
        <v>0</v>
      </c>
      <c r="AM323" s="0" t="n">
        <v>0</v>
      </c>
      <c r="AN323" s="0" t="n">
        <v>0</v>
      </c>
      <c r="AO323" s="0" t="n">
        <v>7</v>
      </c>
      <c r="AP323" s="0" t="n">
        <v>0</v>
      </c>
      <c r="AQ323" s="0" t="n">
        <v>0</v>
      </c>
      <c r="AR323" s="0" t="n">
        <v>6</v>
      </c>
      <c r="AS323" s="0" t="n">
        <v>3</v>
      </c>
      <c r="AT323" s="0" t="n">
        <v>0</v>
      </c>
      <c r="AU323" s="0" t="n">
        <v>3</v>
      </c>
      <c r="AV323" s="0" t="n">
        <v>0</v>
      </c>
      <c r="AW323" s="0" t="n">
        <v>1</v>
      </c>
      <c r="AX323" s="0" t="n">
        <v>0</v>
      </c>
      <c r="AY323" s="0" t="n">
        <v>1</v>
      </c>
      <c r="AZ323" s="0" t="n">
        <v>1</v>
      </c>
      <c r="BA323" s="0" t="n">
        <v>0</v>
      </c>
      <c r="BB323" s="0" t="n">
        <v>0</v>
      </c>
      <c r="BC323" s="0" t="n">
        <v>0</v>
      </c>
      <c r="BD323" s="0" t="n">
        <v>0</v>
      </c>
      <c r="BE323" s="0" t="n">
        <v>0</v>
      </c>
      <c r="BF323" s="0" t="n">
        <v>0</v>
      </c>
      <c r="BG323" s="0" t="n">
        <v>1</v>
      </c>
      <c r="BH323" s="0" t="n">
        <v>0</v>
      </c>
      <c r="BI323" s="0" t="n">
        <v>0</v>
      </c>
      <c r="BJ323" s="0" t="n">
        <v>1</v>
      </c>
      <c r="BK323" s="0" t="n">
        <v>0</v>
      </c>
      <c r="BL323" s="0" t="n">
        <v>0</v>
      </c>
      <c r="BM323" s="0" t="n">
        <v>1</v>
      </c>
      <c r="BN323" s="0" t="n">
        <v>3</v>
      </c>
      <c r="BO323" s="0" t="n">
        <v>1</v>
      </c>
      <c r="BP323" s="0" t="n">
        <v>0</v>
      </c>
      <c r="BQ323" s="0" t="n">
        <v>1</v>
      </c>
      <c r="BR323" s="0" t="n">
        <v>2</v>
      </c>
      <c r="BS323" s="0" t="n">
        <v>0</v>
      </c>
      <c r="BT323" s="0" t="n">
        <v>7</v>
      </c>
      <c r="BU323" s="0" t="n">
        <v>0</v>
      </c>
      <c r="BV323" s="0" t="n">
        <v>1</v>
      </c>
      <c r="BW323" s="0" t="n">
        <v>0</v>
      </c>
      <c r="BX323" s="0" t="n">
        <v>2</v>
      </c>
      <c r="BY323" s="0" t="n">
        <v>0</v>
      </c>
      <c r="BZ323" s="0" t="n">
        <v>0</v>
      </c>
      <c r="CA323" s="0" t="n">
        <v>0</v>
      </c>
      <c r="CB323" s="0" t="n">
        <v>1</v>
      </c>
      <c r="CC323" s="0" t="n">
        <v>1</v>
      </c>
      <c r="CD323" s="0" t="n">
        <v>0</v>
      </c>
      <c r="CE323" s="0" t="n">
        <v>0</v>
      </c>
      <c r="CF323" s="0" t="n">
        <v>1</v>
      </c>
      <c r="CG323" s="0" t="n">
        <v>0</v>
      </c>
      <c r="CH323" s="0" t="n">
        <v>0</v>
      </c>
      <c r="CI323" s="0" t="n">
        <v>1</v>
      </c>
      <c r="CJ323" s="0" t="n">
        <v>6</v>
      </c>
      <c r="CK323" s="0" t="n">
        <v>2</v>
      </c>
      <c r="CL323" s="0" t="n">
        <v>3</v>
      </c>
      <c r="CM323" s="0" t="n">
        <v>0</v>
      </c>
      <c r="CN323" s="0" t="n">
        <v>0</v>
      </c>
      <c r="CO323" s="0" t="n">
        <v>0</v>
      </c>
      <c r="CP323" s="0" t="n">
        <v>4</v>
      </c>
      <c r="CQ323" s="0" t="n">
        <v>2</v>
      </c>
      <c r="CR323" s="0" t="n">
        <v>0</v>
      </c>
      <c r="CS323" s="0" t="n">
        <v>1</v>
      </c>
      <c r="CT323" s="0" t="n">
        <v>0</v>
      </c>
      <c r="CU323" s="0" t="n">
        <v>0</v>
      </c>
      <c r="CV323" s="0" t="n">
        <v>0</v>
      </c>
      <c r="CW323" s="0" t="n">
        <v>0</v>
      </c>
      <c r="CX323" s="0" t="n">
        <v>0</v>
      </c>
      <c r="CY323" s="0" t="n">
        <v>5</v>
      </c>
      <c r="CZ323" s="0" t="n">
        <v>0</v>
      </c>
      <c r="DA323" s="0" t="n">
        <v>0</v>
      </c>
      <c r="DB323" s="0" t="n">
        <v>0</v>
      </c>
      <c r="DC323" s="0" t="n">
        <v>0</v>
      </c>
      <c r="DD323" s="0" t="n">
        <v>0</v>
      </c>
      <c r="DE323" s="0" t="n">
        <v>3</v>
      </c>
      <c r="DF323" s="0" t="n">
        <v>2</v>
      </c>
      <c r="DG323" s="0" t="n">
        <v>0</v>
      </c>
      <c r="DH323" s="0" t="n">
        <v>0</v>
      </c>
      <c r="DI323" s="0" t="n">
        <v>0</v>
      </c>
      <c r="DJ323" s="0" t="n">
        <v>2</v>
      </c>
      <c r="DK323" s="0" t="n">
        <v>1</v>
      </c>
      <c r="DL323" s="0" t="n">
        <v>0</v>
      </c>
      <c r="DM323" s="0" t="n">
        <v>0</v>
      </c>
      <c r="DN323" s="0" t="n">
        <v>0</v>
      </c>
      <c r="DO323" s="0" t="n">
        <v>0</v>
      </c>
      <c r="DP323" s="0" t="n">
        <v>0</v>
      </c>
      <c r="DQ323" s="0" t="n">
        <v>0</v>
      </c>
      <c r="DR323" s="0" t="n">
        <v>1</v>
      </c>
      <c r="DS323" s="0" t="n">
        <v>0</v>
      </c>
      <c r="DT323" s="0" t="n">
        <v>0</v>
      </c>
      <c r="DU323" s="0" t="n">
        <v>1</v>
      </c>
      <c r="DV323" s="0" t="n">
        <v>0</v>
      </c>
      <c r="DW323" s="0" t="n">
        <v>0</v>
      </c>
      <c r="DX323" s="0" t="n">
        <v>0</v>
      </c>
      <c r="DY323" s="0" t="n">
        <v>0</v>
      </c>
      <c r="DZ323" s="0" t="n">
        <v>1</v>
      </c>
      <c r="EA323" s="0" t="n">
        <v>0</v>
      </c>
      <c r="EB323" s="0" t="n">
        <v>0</v>
      </c>
      <c r="EC323" s="0" t="n">
        <v>0</v>
      </c>
      <c r="ED323" s="0" t="n">
        <v>0</v>
      </c>
      <c r="EE323" s="0" t="n">
        <v>0</v>
      </c>
      <c r="EF323" s="0" t="n">
        <v>0</v>
      </c>
      <c r="EG323" s="0" t="n">
        <v>0</v>
      </c>
      <c r="EH323" s="0" t="n">
        <v>0</v>
      </c>
      <c r="EI323" s="0" t="n">
        <v>0</v>
      </c>
      <c r="EJ323" s="0" t="n">
        <v>0</v>
      </c>
      <c r="EK323" s="0" t="n">
        <v>0</v>
      </c>
      <c r="EL323" s="0" t="n">
        <v>0</v>
      </c>
      <c r="EM323" s="0" t="n">
        <v>0</v>
      </c>
      <c r="EN323" s="0" t="n">
        <v>0</v>
      </c>
      <c r="EO323" s="0" t="n">
        <v>1</v>
      </c>
      <c r="EP323" s="0" t="n">
        <v>0</v>
      </c>
      <c r="EQ323" s="0" t="n">
        <v>0</v>
      </c>
      <c r="ER323" s="0" t="n">
        <v>0</v>
      </c>
      <c r="ES323" s="0" t="n">
        <v>2</v>
      </c>
      <c r="ET323" s="0" t="n">
        <v>1</v>
      </c>
      <c r="EU323" s="0" t="n">
        <v>0</v>
      </c>
      <c r="EV323" s="0" t="n">
        <v>0</v>
      </c>
      <c r="EW323" s="0" t="n">
        <v>0</v>
      </c>
      <c r="EX323" s="0" t="n">
        <v>0</v>
      </c>
      <c r="EY323" s="0" t="n">
        <v>0</v>
      </c>
      <c r="EZ323" s="0" t="n">
        <v>0</v>
      </c>
      <c r="FA323" s="0" t="n">
        <v>1</v>
      </c>
      <c r="FB323" s="0" t="n">
        <v>0</v>
      </c>
      <c r="FC323" s="0" t="n">
        <v>0</v>
      </c>
      <c r="FD323" s="0" t="n">
        <v>1</v>
      </c>
      <c r="FE323" s="0" t="n">
        <v>0</v>
      </c>
      <c r="FF323" s="0" t="n">
        <v>3</v>
      </c>
      <c r="FG323" s="0" t="n">
        <v>1</v>
      </c>
      <c r="FH323" s="0" t="n">
        <v>0</v>
      </c>
      <c r="FI323" s="0" t="n">
        <v>0</v>
      </c>
      <c r="FJ323" s="0" t="n">
        <v>5</v>
      </c>
      <c r="FK323" s="0" t="n">
        <v>6</v>
      </c>
      <c r="FL323" s="0" t="n">
        <v>0</v>
      </c>
      <c r="FM323" s="0" t="n">
        <v>1</v>
      </c>
      <c r="FN323" s="0" t="n">
        <v>0</v>
      </c>
      <c r="FO323" s="0" t="n">
        <v>1</v>
      </c>
      <c r="FP323" s="0" t="n">
        <v>0</v>
      </c>
      <c r="FQ323" s="0" t="n">
        <v>1</v>
      </c>
      <c r="FR323" s="0" t="n">
        <v>6</v>
      </c>
      <c r="FS323" s="0" t="n">
        <v>0</v>
      </c>
      <c r="FT323" s="0" t="n">
        <v>2</v>
      </c>
      <c r="FU323" s="0" t="n">
        <v>0</v>
      </c>
      <c r="FV323" s="0" t="n">
        <v>0</v>
      </c>
      <c r="FW323" s="0" t="n">
        <v>0</v>
      </c>
      <c r="FX323" s="0" t="n">
        <v>0</v>
      </c>
      <c r="FY323" s="0" t="n">
        <v>1</v>
      </c>
      <c r="FZ323" s="0" t="n">
        <v>0</v>
      </c>
      <c r="GA323" s="0" t="n">
        <v>0</v>
      </c>
      <c r="GB323" s="0" t="n">
        <v>3</v>
      </c>
      <c r="GC323" s="0" t="n">
        <v>1</v>
      </c>
      <c r="GD323" s="0" t="n">
        <v>7</v>
      </c>
      <c r="GE323" s="0" t="n">
        <v>2</v>
      </c>
      <c r="GF323" s="0" t="n">
        <v>0</v>
      </c>
      <c r="GG323" s="0" t="n">
        <v>0</v>
      </c>
      <c r="GH323" s="0" t="n">
        <v>3</v>
      </c>
      <c r="GI323" s="0" t="n">
        <v>2</v>
      </c>
      <c r="GJ323" s="0" t="n">
        <v>0</v>
      </c>
      <c r="GK323" s="0" t="n">
        <v>0</v>
      </c>
      <c r="GL323" s="0" t="n">
        <v>1</v>
      </c>
      <c r="GM323" s="0" t="n">
        <v>3</v>
      </c>
      <c r="GN323" s="0" t="n">
        <v>1</v>
      </c>
      <c r="GO323" s="0" t="n">
        <v>0</v>
      </c>
      <c r="GP323" s="0" t="n">
        <v>0</v>
      </c>
      <c r="GQ323" s="0" t="n">
        <v>0</v>
      </c>
    </row>
    <row r="324" customFormat="false" ht="12" hidden="false" customHeight="false" outlineLevel="0" collapsed="false">
      <c r="A324" s="0" t="n">
        <v>0</v>
      </c>
      <c r="B324" s="0" t="n">
        <v>0</v>
      </c>
      <c r="C324" s="0" t="n">
        <v>0</v>
      </c>
      <c r="D324" s="0" t="n">
        <v>0</v>
      </c>
      <c r="E324" s="0" t="n">
        <v>0</v>
      </c>
      <c r="F324" s="0" t="n">
        <v>0</v>
      </c>
      <c r="G324" s="0" t="n">
        <v>1</v>
      </c>
      <c r="H324" s="0" t="n">
        <v>0</v>
      </c>
      <c r="I324" s="0" t="n">
        <v>0</v>
      </c>
      <c r="J324" s="0" t="n">
        <v>2</v>
      </c>
      <c r="K324" s="0" t="n">
        <v>0</v>
      </c>
      <c r="L324" s="0" t="n">
        <v>0</v>
      </c>
      <c r="M324" s="0" t="n">
        <v>0</v>
      </c>
      <c r="N324" s="0" t="n">
        <v>0</v>
      </c>
      <c r="O324" s="0" t="n">
        <v>0</v>
      </c>
      <c r="P324" s="0" t="n">
        <v>8</v>
      </c>
      <c r="Q324" s="0" t="n">
        <v>0</v>
      </c>
      <c r="R324" s="0" t="n">
        <v>0</v>
      </c>
      <c r="S324" s="0" t="n">
        <v>0</v>
      </c>
      <c r="T324" s="0" t="n">
        <v>0</v>
      </c>
      <c r="U324" s="0" t="n">
        <v>0</v>
      </c>
      <c r="V324" s="0" t="n">
        <v>0</v>
      </c>
      <c r="W324" s="0" t="n">
        <v>0</v>
      </c>
      <c r="X324" s="0" t="n">
        <v>0</v>
      </c>
      <c r="Y324" s="0" t="n">
        <v>0</v>
      </c>
      <c r="Z324" s="0" t="n">
        <v>1</v>
      </c>
      <c r="AA324" s="0" t="n">
        <v>0</v>
      </c>
      <c r="AB324" s="0" t="n">
        <v>0</v>
      </c>
      <c r="AC324" s="0" t="n">
        <v>1</v>
      </c>
      <c r="AD324" s="0" t="n">
        <v>0</v>
      </c>
      <c r="AE324" s="0" t="n">
        <v>4</v>
      </c>
      <c r="AF324" s="0" t="n">
        <v>0</v>
      </c>
      <c r="AG324" s="0" t="n">
        <v>0</v>
      </c>
      <c r="AH324" s="0" t="n">
        <v>0</v>
      </c>
      <c r="AI324" s="0" t="n">
        <v>1</v>
      </c>
      <c r="AJ324" s="0" t="n">
        <v>0</v>
      </c>
      <c r="AK324" s="0" t="n">
        <v>1</v>
      </c>
      <c r="AL324" s="0" t="n">
        <v>0</v>
      </c>
      <c r="AM324" s="0" t="n">
        <v>4</v>
      </c>
      <c r="AN324" s="0" t="n">
        <v>0</v>
      </c>
      <c r="AO324" s="0" t="n">
        <v>0</v>
      </c>
      <c r="AP324" s="0" t="n">
        <v>0</v>
      </c>
      <c r="AQ324" s="0" t="n">
        <v>0</v>
      </c>
      <c r="AR324" s="0" t="n">
        <v>3</v>
      </c>
      <c r="AS324" s="0" t="n">
        <v>1</v>
      </c>
      <c r="AT324" s="0" t="n">
        <v>0</v>
      </c>
      <c r="AU324" s="0" t="n">
        <v>1</v>
      </c>
      <c r="AV324" s="0" t="n">
        <v>0</v>
      </c>
      <c r="AW324" s="0" t="n">
        <v>1</v>
      </c>
      <c r="AX324" s="0" t="n">
        <v>0</v>
      </c>
      <c r="AY324" s="0" t="n">
        <v>0</v>
      </c>
      <c r="AZ324" s="0" t="n">
        <v>2</v>
      </c>
      <c r="BA324" s="0" t="n">
        <v>0</v>
      </c>
      <c r="BB324" s="0" t="n">
        <v>0</v>
      </c>
      <c r="BC324" s="0" t="n">
        <v>0</v>
      </c>
      <c r="BD324" s="0" t="n">
        <v>0</v>
      </c>
      <c r="BE324" s="0" t="n">
        <v>0</v>
      </c>
      <c r="BF324" s="0" t="n">
        <v>0</v>
      </c>
      <c r="BG324" s="0" t="n">
        <v>4</v>
      </c>
      <c r="BH324" s="0" t="n">
        <v>0</v>
      </c>
      <c r="BI324" s="0" t="n">
        <v>0</v>
      </c>
      <c r="BJ324" s="0" t="n">
        <v>0</v>
      </c>
      <c r="BK324" s="0" t="n">
        <v>0</v>
      </c>
      <c r="BL324" s="0" t="n">
        <v>0</v>
      </c>
      <c r="BM324" s="0" t="n">
        <v>0</v>
      </c>
      <c r="BN324" s="0" t="n">
        <v>0</v>
      </c>
      <c r="BO324" s="0" t="n">
        <v>0</v>
      </c>
      <c r="BP324" s="0" t="n">
        <v>0</v>
      </c>
      <c r="BQ324" s="0" t="n">
        <v>2</v>
      </c>
      <c r="BR324" s="0" t="n">
        <v>3</v>
      </c>
      <c r="BS324" s="0" t="n">
        <v>0</v>
      </c>
      <c r="BT324" s="0" t="n">
        <v>0</v>
      </c>
      <c r="BU324" s="0" t="n">
        <v>1</v>
      </c>
      <c r="BV324" s="0" t="n">
        <v>0</v>
      </c>
      <c r="BW324" s="0" t="n">
        <v>1</v>
      </c>
      <c r="BX324" s="0" t="n">
        <v>0</v>
      </c>
      <c r="BY324" s="0" t="n">
        <v>9</v>
      </c>
      <c r="BZ324" s="0" t="n">
        <v>0</v>
      </c>
      <c r="CA324" s="0" t="n">
        <v>4</v>
      </c>
      <c r="CB324" s="0" t="n">
        <v>7</v>
      </c>
      <c r="CC324" s="0" t="n">
        <v>1</v>
      </c>
      <c r="CD324" s="0" t="n">
        <v>0</v>
      </c>
      <c r="CE324" s="0" t="n">
        <v>3</v>
      </c>
      <c r="CF324" s="0" t="n">
        <v>5</v>
      </c>
      <c r="CG324" s="0" t="n">
        <v>0</v>
      </c>
      <c r="CH324" s="0" t="n">
        <v>0</v>
      </c>
      <c r="CI324" s="0" t="n">
        <v>2</v>
      </c>
      <c r="CJ324" s="0" t="n">
        <v>1</v>
      </c>
      <c r="CK324" s="0" t="n">
        <v>2</v>
      </c>
      <c r="CL324" s="0" t="n">
        <v>0</v>
      </c>
      <c r="CM324" s="0" t="n">
        <v>0</v>
      </c>
      <c r="CN324" s="0" t="n">
        <v>0</v>
      </c>
      <c r="CO324" s="0" t="n">
        <v>0</v>
      </c>
      <c r="CP324" s="0" t="n">
        <v>1</v>
      </c>
      <c r="CQ324" s="0" t="n">
        <v>0</v>
      </c>
      <c r="CR324" s="0" t="n">
        <v>0</v>
      </c>
      <c r="CS324" s="0" t="n">
        <v>0</v>
      </c>
      <c r="CT324" s="0" t="n">
        <v>0</v>
      </c>
      <c r="CU324" s="0" t="n">
        <v>0</v>
      </c>
      <c r="CV324" s="0" t="n">
        <v>0</v>
      </c>
      <c r="CW324" s="0" t="n">
        <v>0</v>
      </c>
      <c r="CX324" s="0" t="n">
        <v>1</v>
      </c>
      <c r="CY324" s="0" t="n">
        <v>0</v>
      </c>
      <c r="CZ324" s="0" t="n">
        <v>5</v>
      </c>
      <c r="DA324" s="0" t="n">
        <v>0</v>
      </c>
      <c r="DB324" s="0" t="n">
        <v>0</v>
      </c>
      <c r="DC324" s="0" t="n">
        <v>0</v>
      </c>
      <c r="DD324" s="0" t="n">
        <v>1</v>
      </c>
      <c r="DE324" s="0" t="n">
        <v>5</v>
      </c>
      <c r="DF324" s="0" t="n">
        <v>0</v>
      </c>
      <c r="DG324" s="0" t="n">
        <v>0</v>
      </c>
      <c r="DH324" s="0" t="n">
        <v>0</v>
      </c>
      <c r="DI324" s="0" t="n">
        <v>0</v>
      </c>
      <c r="DJ324" s="0" t="n">
        <v>1</v>
      </c>
      <c r="DK324" s="0" t="n">
        <v>0</v>
      </c>
      <c r="DL324" s="0" t="n">
        <v>0</v>
      </c>
      <c r="DM324" s="0" t="n">
        <v>0</v>
      </c>
      <c r="DN324" s="0" t="n">
        <v>4</v>
      </c>
      <c r="DO324" s="0" t="n">
        <v>0</v>
      </c>
      <c r="DP324" s="0" t="n">
        <v>7</v>
      </c>
      <c r="DQ324" s="0" t="n">
        <v>5</v>
      </c>
      <c r="DR324" s="0" t="n">
        <v>1</v>
      </c>
      <c r="DS324" s="0" t="n">
        <v>0</v>
      </c>
      <c r="DT324" s="0" t="n">
        <v>0</v>
      </c>
      <c r="DU324" s="0" t="n">
        <v>0</v>
      </c>
      <c r="DV324" s="0" t="n">
        <v>0</v>
      </c>
      <c r="DW324" s="0" t="n">
        <v>0</v>
      </c>
      <c r="DX324" s="0" t="n">
        <v>0</v>
      </c>
      <c r="DY324" s="0" t="n">
        <v>0</v>
      </c>
      <c r="DZ324" s="0" t="n">
        <v>2</v>
      </c>
      <c r="EA324" s="0" t="n">
        <v>0</v>
      </c>
      <c r="EB324" s="0" t="n">
        <v>0</v>
      </c>
      <c r="EC324" s="0" t="n">
        <v>0</v>
      </c>
      <c r="ED324" s="0" t="n">
        <v>0</v>
      </c>
      <c r="EE324" s="0" t="n">
        <v>0</v>
      </c>
      <c r="EF324" s="0" t="n">
        <v>0</v>
      </c>
      <c r="EG324" s="0" t="n">
        <v>0</v>
      </c>
      <c r="EH324" s="0" t="n">
        <v>1</v>
      </c>
      <c r="EI324" s="0" t="n">
        <v>0</v>
      </c>
      <c r="EJ324" s="0" t="n">
        <v>0</v>
      </c>
      <c r="EK324" s="0" t="n">
        <v>0</v>
      </c>
      <c r="EL324" s="0" t="n">
        <v>1</v>
      </c>
      <c r="EM324" s="0" t="n">
        <v>1</v>
      </c>
      <c r="EN324" s="0" t="n">
        <v>0</v>
      </c>
      <c r="EO324" s="0" t="n">
        <v>2</v>
      </c>
      <c r="EP324" s="0" t="n">
        <v>2</v>
      </c>
      <c r="EQ324" s="0" t="n">
        <v>0</v>
      </c>
      <c r="ER324" s="0" t="n">
        <v>0</v>
      </c>
      <c r="ES324" s="0" t="n">
        <v>1</v>
      </c>
      <c r="ET324" s="0" t="n">
        <v>0</v>
      </c>
      <c r="EU324" s="0" t="n">
        <v>1</v>
      </c>
      <c r="EV324" s="0" t="n">
        <v>0</v>
      </c>
      <c r="EW324" s="0" t="n">
        <v>1</v>
      </c>
      <c r="EX324" s="0" t="n">
        <v>1</v>
      </c>
      <c r="EY324" s="0" t="n">
        <v>1</v>
      </c>
      <c r="EZ324" s="0" t="n">
        <v>0</v>
      </c>
      <c r="FA324" s="0" t="n">
        <v>3</v>
      </c>
      <c r="FB324" s="0" t="n">
        <v>0</v>
      </c>
      <c r="FC324" s="0" t="n">
        <v>0</v>
      </c>
      <c r="FD324" s="0" t="n">
        <v>0</v>
      </c>
      <c r="FE324" s="0" t="n">
        <v>0</v>
      </c>
      <c r="FF324" s="0" t="n">
        <v>2</v>
      </c>
      <c r="FG324" s="0" t="n">
        <v>2</v>
      </c>
      <c r="FH324" s="0" t="n">
        <v>3</v>
      </c>
      <c r="FI324" s="0" t="n">
        <v>0</v>
      </c>
      <c r="FJ324" s="0" t="n">
        <v>0</v>
      </c>
      <c r="FK324" s="0" t="n">
        <v>0</v>
      </c>
      <c r="FL324" s="0" t="n">
        <v>0</v>
      </c>
      <c r="FM324" s="0" t="n">
        <v>0</v>
      </c>
      <c r="FN324" s="0" t="n">
        <v>0</v>
      </c>
      <c r="FO324" s="0" t="n">
        <v>0</v>
      </c>
      <c r="FP324" s="0" t="n">
        <v>1</v>
      </c>
      <c r="FQ324" s="0" t="n">
        <v>1</v>
      </c>
      <c r="FR324" s="0" t="n">
        <v>1</v>
      </c>
      <c r="FS324" s="0" t="n">
        <v>0</v>
      </c>
      <c r="FT324" s="0" t="n">
        <v>0</v>
      </c>
      <c r="FU324" s="0" t="n">
        <v>4</v>
      </c>
      <c r="FV324" s="0" t="n">
        <v>0</v>
      </c>
      <c r="FW324" s="0" t="n">
        <v>8</v>
      </c>
      <c r="FX324" s="0" t="n">
        <v>0</v>
      </c>
      <c r="FY324" s="0" t="n">
        <v>0</v>
      </c>
      <c r="FZ324" s="0" t="n">
        <v>2</v>
      </c>
      <c r="GA324" s="0" t="n">
        <v>0</v>
      </c>
      <c r="GB324" s="0" t="n">
        <v>0</v>
      </c>
      <c r="GC324" s="0" t="n">
        <v>0</v>
      </c>
      <c r="GD324" s="0" t="n">
        <v>1</v>
      </c>
      <c r="GE324" s="0" t="n">
        <v>0</v>
      </c>
      <c r="GF324" s="0" t="n">
        <v>0</v>
      </c>
      <c r="GG324" s="0" t="n">
        <v>0</v>
      </c>
      <c r="GH324" s="0" t="n">
        <v>0</v>
      </c>
      <c r="GI324" s="0" t="n">
        <v>0</v>
      </c>
      <c r="GJ324" s="0" t="n">
        <v>0</v>
      </c>
      <c r="GK324" s="0" t="n">
        <v>0</v>
      </c>
      <c r="GL324" s="0" t="n">
        <v>0</v>
      </c>
      <c r="GM324" s="0" t="n">
        <v>1</v>
      </c>
      <c r="GN324" s="0" t="n">
        <v>0</v>
      </c>
      <c r="GO324" s="0" t="n">
        <v>2</v>
      </c>
      <c r="GP324" s="0" t="n">
        <v>0</v>
      </c>
      <c r="GQ324" s="0" t="n">
        <v>0</v>
      </c>
    </row>
    <row r="325" customFormat="false" ht="12" hidden="false" customHeight="false" outlineLevel="0" collapsed="false">
      <c r="A325" s="0" t="n">
        <v>0</v>
      </c>
      <c r="B325" s="0" t="n">
        <v>0</v>
      </c>
      <c r="C325" s="0" t="n">
        <v>5</v>
      </c>
      <c r="D325" s="0" t="n">
        <v>0</v>
      </c>
      <c r="E325" s="0" t="n">
        <v>0</v>
      </c>
      <c r="F325" s="0" t="n">
        <v>0</v>
      </c>
      <c r="G325" s="0" t="n">
        <v>0</v>
      </c>
      <c r="H325" s="0" t="n">
        <v>0</v>
      </c>
      <c r="I325" s="0" t="n">
        <v>0</v>
      </c>
      <c r="J325" s="0" t="n">
        <v>0</v>
      </c>
      <c r="K325" s="0" t="n">
        <v>1</v>
      </c>
      <c r="L325" s="0" t="n">
        <v>0</v>
      </c>
      <c r="M325" s="0" t="n">
        <v>1</v>
      </c>
      <c r="N325" s="0" t="n">
        <v>0</v>
      </c>
      <c r="O325" s="0" t="n">
        <v>0</v>
      </c>
      <c r="P325" s="0" t="n">
        <v>1</v>
      </c>
      <c r="Q325" s="0" t="n">
        <v>4</v>
      </c>
      <c r="R325" s="0" t="n">
        <v>0</v>
      </c>
      <c r="S325" s="0" t="n">
        <v>0</v>
      </c>
      <c r="T325" s="0" t="n">
        <v>0</v>
      </c>
      <c r="U325" s="0" t="n">
        <v>0</v>
      </c>
      <c r="V325" s="0" t="n">
        <v>0</v>
      </c>
      <c r="W325" s="0" t="n">
        <v>0</v>
      </c>
      <c r="X325" s="0" t="n">
        <v>2</v>
      </c>
      <c r="Y325" s="0" t="n">
        <v>0</v>
      </c>
      <c r="Z325" s="0" t="n">
        <v>1</v>
      </c>
      <c r="AA325" s="0" t="n">
        <v>0</v>
      </c>
      <c r="AB325" s="0" t="n">
        <v>0</v>
      </c>
      <c r="AC325" s="0" t="n">
        <v>1</v>
      </c>
      <c r="AD325" s="0" t="n">
        <v>0</v>
      </c>
      <c r="AE325" s="0" t="n">
        <v>0</v>
      </c>
      <c r="AF325" s="0" t="n">
        <v>0</v>
      </c>
      <c r="AG325" s="0" t="n">
        <v>0</v>
      </c>
      <c r="AH325" s="0" t="n">
        <v>1</v>
      </c>
      <c r="AI325" s="0" t="n">
        <v>0</v>
      </c>
      <c r="AJ325" s="0" t="n">
        <v>1</v>
      </c>
      <c r="AK325" s="0" t="n">
        <v>1</v>
      </c>
      <c r="AL325" s="0" t="n">
        <v>0</v>
      </c>
      <c r="AM325" s="0" t="n">
        <v>0</v>
      </c>
      <c r="AN325" s="0" t="n">
        <v>0</v>
      </c>
      <c r="AO325" s="0" t="n">
        <v>0</v>
      </c>
      <c r="AP325" s="0" t="n">
        <v>0</v>
      </c>
      <c r="AQ325" s="0" t="n">
        <v>0</v>
      </c>
      <c r="AR325" s="0" t="n">
        <v>3</v>
      </c>
      <c r="AS325" s="0" t="n">
        <v>0</v>
      </c>
      <c r="AT325" s="0" t="n">
        <v>0</v>
      </c>
      <c r="AU325" s="0" t="n">
        <v>0</v>
      </c>
      <c r="AV325" s="0" t="n">
        <v>0</v>
      </c>
      <c r="AW325" s="0" t="n">
        <v>2</v>
      </c>
      <c r="AX325" s="0" t="n">
        <v>0</v>
      </c>
      <c r="AY325" s="0" t="n">
        <v>0</v>
      </c>
      <c r="AZ325" s="0" t="n">
        <v>0</v>
      </c>
      <c r="BA325" s="0" t="n">
        <v>0</v>
      </c>
      <c r="BB325" s="0" t="n">
        <v>0</v>
      </c>
      <c r="BC325" s="0" t="n">
        <v>0</v>
      </c>
      <c r="BD325" s="0" t="n">
        <v>0</v>
      </c>
      <c r="BE325" s="0" t="n">
        <v>3</v>
      </c>
      <c r="BF325" s="0" t="n">
        <v>3</v>
      </c>
      <c r="BG325" s="0" t="n">
        <v>0</v>
      </c>
      <c r="BH325" s="0" t="n">
        <v>0</v>
      </c>
      <c r="BI325" s="0" t="n">
        <v>0</v>
      </c>
      <c r="BJ325" s="0" t="n">
        <v>0</v>
      </c>
      <c r="BK325" s="0" t="n">
        <v>0</v>
      </c>
      <c r="BL325" s="0" t="n">
        <v>0</v>
      </c>
      <c r="BM325" s="0" t="n">
        <v>0</v>
      </c>
      <c r="BN325" s="0" t="n">
        <v>0</v>
      </c>
      <c r="BO325" s="0" t="n">
        <v>0</v>
      </c>
      <c r="BP325" s="0" t="n">
        <v>0</v>
      </c>
      <c r="BQ325" s="0" t="n">
        <v>1</v>
      </c>
      <c r="BR325" s="0" t="n">
        <v>2</v>
      </c>
      <c r="BS325" s="0" t="n">
        <v>0</v>
      </c>
      <c r="BT325" s="0" t="n">
        <v>1</v>
      </c>
      <c r="BU325" s="0" t="n">
        <v>0</v>
      </c>
      <c r="BV325" s="0" t="n">
        <v>0</v>
      </c>
      <c r="BW325" s="0" t="n">
        <v>4</v>
      </c>
      <c r="BX325" s="0" t="n">
        <v>0</v>
      </c>
      <c r="BY325" s="0" t="n">
        <v>0</v>
      </c>
      <c r="BZ325" s="0" t="n">
        <v>0</v>
      </c>
      <c r="CA325" s="0" t="n">
        <v>0</v>
      </c>
      <c r="CB325" s="0" t="n">
        <v>1</v>
      </c>
      <c r="CC325" s="0" t="n">
        <v>2</v>
      </c>
      <c r="CD325" s="0" t="n">
        <v>1</v>
      </c>
      <c r="CE325" s="0" t="n">
        <v>3</v>
      </c>
      <c r="CF325" s="0" t="n">
        <v>0</v>
      </c>
      <c r="CG325" s="0" t="n">
        <v>3</v>
      </c>
      <c r="CH325" s="0" t="n">
        <v>0</v>
      </c>
      <c r="CI325" s="0" t="n">
        <v>1</v>
      </c>
      <c r="CJ325" s="0" t="n">
        <v>0</v>
      </c>
      <c r="CK325" s="0" t="n">
        <v>1</v>
      </c>
      <c r="CL325" s="0" t="n">
        <v>0</v>
      </c>
      <c r="CM325" s="0" t="n">
        <v>0</v>
      </c>
      <c r="CN325" s="0" t="n">
        <v>0</v>
      </c>
      <c r="CO325" s="0" t="n">
        <v>0</v>
      </c>
      <c r="CP325" s="0" t="n">
        <v>2</v>
      </c>
      <c r="CQ325" s="0" t="n">
        <v>0</v>
      </c>
      <c r="CR325" s="0" t="n">
        <v>0</v>
      </c>
      <c r="CS325" s="0" t="n">
        <v>0</v>
      </c>
      <c r="CT325" s="0" t="n">
        <v>0</v>
      </c>
      <c r="CU325" s="0" t="n">
        <v>0</v>
      </c>
      <c r="CV325" s="0" t="n">
        <v>2</v>
      </c>
      <c r="CW325" s="0" t="n">
        <v>0</v>
      </c>
      <c r="CX325" s="0" t="n">
        <v>0</v>
      </c>
      <c r="CY325" s="0" t="n">
        <v>5</v>
      </c>
      <c r="CZ325" s="0" t="n">
        <v>0</v>
      </c>
      <c r="DA325" s="0" t="n">
        <v>0</v>
      </c>
      <c r="DB325" s="0" t="n">
        <v>0</v>
      </c>
      <c r="DC325" s="0" t="n">
        <v>0</v>
      </c>
      <c r="DD325" s="0" t="n">
        <v>0</v>
      </c>
      <c r="DE325" s="0" t="n">
        <v>1</v>
      </c>
      <c r="DF325" s="0" t="n">
        <v>0</v>
      </c>
      <c r="DG325" s="0" t="n">
        <v>0</v>
      </c>
      <c r="DH325" s="0" t="n">
        <v>2</v>
      </c>
      <c r="DI325" s="0" t="n">
        <v>0</v>
      </c>
      <c r="DJ325" s="0" t="n">
        <v>1</v>
      </c>
      <c r="DK325" s="0" t="n">
        <v>1</v>
      </c>
      <c r="DL325" s="0" t="n">
        <v>1</v>
      </c>
      <c r="DM325" s="0" t="n">
        <v>0</v>
      </c>
      <c r="DN325" s="0" t="n">
        <v>0</v>
      </c>
      <c r="DO325" s="0" t="n">
        <v>0</v>
      </c>
      <c r="DP325" s="0" t="n">
        <v>0</v>
      </c>
      <c r="DQ325" s="0" t="n">
        <v>0</v>
      </c>
      <c r="DR325" s="0" t="n">
        <v>2</v>
      </c>
      <c r="DS325" s="0" t="n">
        <v>0</v>
      </c>
      <c r="DT325" s="0" t="n">
        <v>0</v>
      </c>
      <c r="DU325" s="0" t="n">
        <v>0</v>
      </c>
      <c r="DV325" s="0" t="n">
        <v>0</v>
      </c>
      <c r="DW325" s="0" t="n">
        <v>0</v>
      </c>
      <c r="DX325" s="0" t="n">
        <v>0</v>
      </c>
      <c r="DY325" s="0" t="n">
        <v>0</v>
      </c>
      <c r="DZ325" s="0" t="n">
        <v>0</v>
      </c>
      <c r="EA325" s="0" t="n">
        <v>0</v>
      </c>
      <c r="EB325" s="0" t="n">
        <v>0</v>
      </c>
      <c r="EC325" s="0" t="n">
        <v>0</v>
      </c>
      <c r="ED325" s="0" t="n">
        <v>0</v>
      </c>
      <c r="EE325" s="0" t="n">
        <v>0</v>
      </c>
      <c r="EF325" s="0" t="n">
        <v>0</v>
      </c>
      <c r="EG325" s="0" t="n">
        <v>0</v>
      </c>
      <c r="EH325" s="0" t="n">
        <v>1</v>
      </c>
      <c r="EI325" s="0" t="n">
        <v>0</v>
      </c>
      <c r="EJ325" s="0" t="n">
        <v>0</v>
      </c>
      <c r="EK325" s="0" t="n">
        <v>0</v>
      </c>
      <c r="EL325" s="0" t="n">
        <v>2</v>
      </c>
      <c r="EM325" s="0" t="n">
        <v>1</v>
      </c>
      <c r="EN325" s="0" t="n">
        <v>0</v>
      </c>
      <c r="EO325" s="0" t="n">
        <v>0</v>
      </c>
      <c r="EP325" s="0" t="n">
        <v>2</v>
      </c>
      <c r="EQ325" s="0" t="n">
        <v>0</v>
      </c>
      <c r="ER325" s="0" t="n">
        <v>0</v>
      </c>
      <c r="ES325" s="0" t="n">
        <v>3</v>
      </c>
      <c r="ET325" s="0" t="n">
        <v>1</v>
      </c>
      <c r="EU325" s="0" t="n">
        <v>2</v>
      </c>
      <c r="EV325" s="0" t="n">
        <v>0</v>
      </c>
      <c r="EW325" s="0" t="n">
        <v>0</v>
      </c>
      <c r="EX325" s="0" t="n">
        <v>0</v>
      </c>
      <c r="EY325" s="0" t="n">
        <v>0</v>
      </c>
      <c r="EZ325" s="0" t="n">
        <v>0</v>
      </c>
      <c r="FA325" s="0" t="n">
        <v>0</v>
      </c>
      <c r="FB325" s="0" t="n">
        <v>0</v>
      </c>
      <c r="FC325" s="0" t="n">
        <v>0</v>
      </c>
      <c r="FD325" s="0" t="n">
        <v>0</v>
      </c>
      <c r="FE325" s="0" t="n">
        <v>0</v>
      </c>
      <c r="FF325" s="0" t="n">
        <v>0</v>
      </c>
      <c r="FG325" s="0" t="n">
        <v>2</v>
      </c>
      <c r="FH325" s="0" t="n">
        <v>3</v>
      </c>
      <c r="FI325" s="0" t="n">
        <v>4</v>
      </c>
      <c r="FJ325" s="0" t="n">
        <v>0</v>
      </c>
      <c r="FK325" s="0" t="n">
        <v>1</v>
      </c>
      <c r="FL325" s="0" t="n">
        <v>0</v>
      </c>
      <c r="FM325" s="0" t="n">
        <v>2</v>
      </c>
      <c r="FN325" s="0" t="n">
        <v>2</v>
      </c>
      <c r="FO325" s="0" t="n">
        <v>0</v>
      </c>
      <c r="FP325" s="0" t="n">
        <v>0</v>
      </c>
      <c r="FQ325" s="0" t="n">
        <v>0</v>
      </c>
      <c r="FR325" s="0" t="n">
        <v>5</v>
      </c>
      <c r="FS325" s="0" t="n">
        <v>1</v>
      </c>
      <c r="FT325" s="0" t="n">
        <v>0</v>
      </c>
      <c r="FU325" s="0" t="n">
        <v>1</v>
      </c>
      <c r="FV325" s="0" t="n">
        <v>0</v>
      </c>
      <c r="FW325" s="0" t="n">
        <v>0</v>
      </c>
      <c r="FX325" s="0" t="n">
        <v>0</v>
      </c>
      <c r="FY325" s="0" t="n">
        <v>0</v>
      </c>
      <c r="FZ325" s="0" t="n">
        <v>3</v>
      </c>
      <c r="GA325" s="0" t="n">
        <v>3</v>
      </c>
      <c r="GB325" s="0" t="n">
        <v>0</v>
      </c>
      <c r="GC325" s="0" t="n">
        <v>0</v>
      </c>
      <c r="GD325" s="0" t="n">
        <v>0</v>
      </c>
      <c r="GE325" s="0" t="n">
        <v>0</v>
      </c>
      <c r="GF325" s="0" t="n">
        <v>0</v>
      </c>
      <c r="GG325" s="0" t="n">
        <v>0</v>
      </c>
      <c r="GH325" s="0" t="n">
        <v>0</v>
      </c>
      <c r="GI325" s="0" t="n">
        <v>0</v>
      </c>
      <c r="GJ325" s="0" t="n">
        <v>0</v>
      </c>
      <c r="GK325" s="0" t="n">
        <v>0</v>
      </c>
      <c r="GL325" s="0" t="n">
        <v>0</v>
      </c>
      <c r="GM325" s="0" t="n">
        <v>0</v>
      </c>
      <c r="GN325" s="0" t="n">
        <v>0</v>
      </c>
      <c r="GO325" s="0" t="n">
        <v>1</v>
      </c>
      <c r="GP325" s="0" t="n">
        <v>0</v>
      </c>
      <c r="GQ325" s="0" t="n">
        <v>0</v>
      </c>
    </row>
    <row r="326" customFormat="false" ht="12" hidden="false" customHeight="false" outlineLevel="0" collapsed="false">
      <c r="A326" s="0" t="n">
        <v>0</v>
      </c>
      <c r="B326" s="0" t="n">
        <v>0</v>
      </c>
      <c r="C326" s="0" t="n">
        <v>0</v>
      </c>
      <c r="D326" s="0" t="n">
        <v>0</v>
      </c>
      <c r="E326" s="0" t="n">
        <v>0</v>
      </c>
      <c r="F326" s="0" t="n">
        <v>0</v>
      </c>
      <c r="G326" s="0" t="n">
        <v>0</v>
      </c>
      <c r="H326" s="0" t="n">
        <v>0</v>
      </c>
      <c r="I326" s="0" t="n">
        <v>0</v>
      </c>
      <c r="J326" s="0" t="n">
        <v>0</v>
      </c>
      <c r="K326" s="0" t="n">
        <v>0</v>
      </c>
      <c r="L326" s="0" t="n">
        <v>0</v>
      </c>
      <c r="M326" s="0" t="n">
        <v>0</v>
      </c>
      <c r="N326" s="0" t="n">
        <v>0</v>
      </c>
      <c r="O326" s="0" t="n">
        <v>0</v>
      </c>
      <c r="P326" s="0" t="n">
        <v>1</v>
      </c>
      <c r="Q326" s="0" t="n">
        <v>0</v>
      </c>
      <c r="R326" s="0" t="n">
        <v>0</v>
      </c>
      <c r="S326" s="0" t="n">
        <v>0</v>
      </c>
      <c r="T326" s="0" t="n">
        <v>0</v>
      </c>
      <c r="U326" s="0" t="n">
        <v>0</v>
      </c>
      <c r="V326" s="0" t="n">
        <v>0</v>
      </c>
      <c r="W326" s="0" t="n">
        <v>0</v>
      </c>
      <c r="X326" s="0" t="n">
        <v>0</v>
      </c>
      <c r="Y326" s="0" t="n">
        <v>0</v>
      </c>
      <c r="Z326" s="0" t="n">
        <v>0</v>
      </c>
      <c r="AA326" s="0" t="n">
        <v>0</v>
      </c>
      <c r="AB326" s="0" t="n">
        <v>0</v>
      </c>
      <c r="AC326" s="0" t="n">
        <v>0</v>
      </c>
      <c r="AD326" s="0" t="n">
        <v>0</v>
      </c>
      <c r="AE326" s="0" t="n">
        <v>0</v>
      </c>
      <c r="AF326" s="0" t="n">
        <v>0</v>
      </c>
      <c r="AG326" s="0" t="n">
        <v>0</v>
      </c>
      <c r="AH326" s="0" t="n">
        <v>0</v>
      </c>
      <c r="AI326" s="0" t="n">
        <v>0</v>
      </c>
      <c r="AJ326" s="0" t="n">
        <v>0</v>
      </c>
      <c r="AK326" s="0" t="n">
        <v>0</v>
      </c>
      <c r="AL326" s="0" t="n">
        <v>0</v>
      </c>
      <c r="AM326" s="0" t="n">
        <v>0</v>
      </c>
      <c r="AN326" s="0" t="n">
        <v>0</v>
      </c>
      <c r="AO326" s="0" t="n">
        <v>0</v>
      </c>
      <c r="AP326" s="0" t="n">
        <v>0</v>
      </c>
      <c r="AQ326" s="0" t="n">
        <v>0</v>
      </c>
      <c r="AR326" s="0" t="n">
        <v>0</v>
      </c>
      <c r="AS326" s="0" t="n">
        <v>0</v>
      </c>
      <c r="AT326" s="0" t="n">
        <v>1</v>
      </c>
      <c r="AU326" s="0" t="n">
        <v>0</v>
      </c>
      <c r="AV326" s="0" t="n">
        <v>0</v>
      </c>
      <c r="AW326" s="0" t="n">
        <v>6</v>
      </c>
      <c r="AX326" s="0" t="n">
        <v>0</v>
      </c>
      <c r="AY326" s="0" t="n">
        <v>0</v>
      </c>
      <c r="AZ326" s="0" t="n">
        <v>0</v>
      </c>
      <c r="BA326" s="0" t="n">
        <v>0</v>
      </c>
      <c r="BB326" s="0" t="n">
        <v>0</v>
      </c>
      <c r="BC326" s="0" t="n">
        <v>0</v>
      </c>
      <c r="BD326" s="0" t="n">
        <v>1</v>
      </c>
      <c r="BE326" s="0" t="n">
        <v>1</v>
      </c>
      <c r="BF326" s="0" t="n">
        <v>0</v>
      </c>
      <c r="BG326" s="0" t="n">
        <v>0</v>
      </c>
      <c r="BH326" s="0" t="n">
        <v>0</v>
      </c>
      <c r="BI326" s="0" t="n">
        <v>2</v>
      </c>
      <c r="BJ326" s="0" t="n">
        <v>0</v>
      </c>
      <c r="BK326" s="0" t="n">
        <v>0</v>
      </c>
      <c r="BL326" s="0" t="n">
        <v>0</v>
      </c>
      <c r="BM326" s="0" t="n">
        <v>0</v>
      </c>
      <c r="BN326" s="0" t="n">
        <v>0</v>
      </c>
      <c r="BO326" s="0" t="n">
        <v>0</v>
      </c>
      <c r="BP326" s="0" t="n">
        <v>0</v>
      </c>
      <c r="BQ326" s="0" t="n">
        <v>0</v>
      </c>
      <c r="BR326" s="0" t="n">
        <v>0</v>
      </c>
      <c r="BS326" s="0" t="n">
        <v>0</v>
      </c>
      <c r="BT326" s="0" t="n">
        <v>0</v>
      </c>
      <c r="BU326" s="0" t="n">
        <v>0</v>
      </c>
      <c r="BV326" s="0" t="n">
        <v>0</v>
      </c>
      <c r="BW326" s="0" t="n">
        <v>0</v>
      </c>
      <c r="BX326" s="0" t="n">
        <v>0</v>
      </c>
      <c r="BY326" s="0" t="n">
        <v>0</v>
      </c>
      <c r="BZ326" s="0" t="n">
        <v>0</v>
      </c>
      <c r="CA326" s="0" t="n">
        <v>0</v>
      </c>
      <c r="CB326" s="0" t="n">
        <v>1</v>
      </c>
      <c r="CC326" s="0" t="n">
        <v>0</v>
      </c>
      <c r="CD326" s="0" t="n">
        <v>1</v>
      </c>
      <c r="CE326" s="0" t="n">
        <v>0</v>
      </c>
      <c r="CF326" s="0" t="n">
        <v>0</v>
      </c>
      <c r="CG326" s="0" t="n">
        <v>0</v>
      </c>
      <c r="CH326" s="0" t="n">
        <v>0</v>
      </c>
      <c r="CI326" s="0" t="n">
        <v>0</v>
      </c>
      <c r="CJ326" s="0" t="n">
        <v>0</v>
      </c>
      <c r="CK326" s="0" t="n">
        <v>1</v>
      </c>
      <c r="CL326" s="0" t="n">
        <v>0</v>
      </c>
      <c r="CM326" s="0" t="n">
        <v>0</v>
      </c>
      <c r="CN326" s="0" t="n">
        <v>0</v>
      </c>
      <c r="CO326" s="0" t="n">
        <v>0</v>
      </c>
      <c r="CP326" s="0" t="n">
        <v>0</v>
      </c>
      <c r="CQ326" s="0" t="n">
        <v>0</v>
      </c>
      <c r="CR326" s="0" t="n">
        <v>0</v>
      </c>
      <c r="CS326" s="0" t="n">
        <v>0</v>
      </c>
      <c r="CT326" s="0" t="n">
        <v>0</v>
      </c>
      <c r="CU326" s="0" t="n">
        <v>0</v>
      </c>
      <c r="CV326" s="0" t="n">
        <v>0</v>
      </c>
      <c r="CW326" s="0" t="n">
        <v>0</v>
      </c>
      <c r="CX326" s="0" t="n">
        <v>0</v>
      </c>
      <c r="CY326" s="0" t="n">
        <v>0</v>
      </c>
      <c r="CZ326" s="0" t="n">
        <v>1</v>
      </c>
      <c r="DA326" s="0" t="n">
        <v>0</v>
      </c>
      <c r="DB326" s="0" t="n">
        <v>0</v>
      </c>
      <c r="DC326" s="0" t="n">
        <v>0</v>
      </c>
      <c r="DD326" s="0" t="n">
        <v>0</v>
      </c>
      <c r="DE326" s="0" t="n">
        <v>0</v>
      </c>
      <c r="DF326" s="0" t="n">
        <v>0</v>
      </c>
      <c r="DG326" s="0" t="n">
        <v>0</v>
      </c>
      <c r="DH326" s="0" t="n">
        <v>0</v>
      </c>
      <c r="DI326" s="0" t="n">
        <v>0</v>
      </c>
      <c r="DJ326" s="0" t="n">
        <v>0</v>
      </c>
      <c r="DK326" s="0" t="n">
        <v>0</v>
      </c>
      <c r="DL326" s="0" t="n">
        <v>0</v>
      </c>
      <c r="DM326" s="0" t="n">
        <v>0</v>
      </c>
      <c r="DN326" s="0" t="n">
        <v>0</v>
      </c>
      <c r="DO326" s="0" t="n">
        <v>0</v>
      </c>
      <c r="DP326" s="0" t="n">
        <v>0</v>
      </c>
      <c r="DQ326" s="0" t="n">
        <v>0</v>
      </c>
      <c r="DR326" s="0" t="n">
        <v>0</v>
      </c>
      <c r="DS326" s="0" t="n">
        <v>0</v>
      </c>
      <c r="DT326" s="0" t="n">
        <v>0</v>
      </c>
      <c r="DU326" s="0" t="n">
        <v>0</v>
      </c>
      <c r="DV326" s="0" t="n">
        <v>0</v>
      </c>
      <c r="DW326" s="0" t="n">
        <v>0</v>
      </c>
      <c r="DX326" s="0" t="n">
        <v>0</v>
      </c>
      <c r="DY326" s="0" t="n">
        <v>0</v>
      </c>
      <c r="DZ326" s="0" t="n">
        <v>0</v>
      </c>
      <c r="EA326" s="0" t="n">
        <v>0</v>
      </c>
      <c r="EB326" s="0" t="n">
        <v>0</v>
      </c>
      <c r="EC326" s="0" t="n">
        <v>0</v>
      </c>
      <c r="ED326" s="0" t="n">
        <v>0</v>
      </c>
      <c r="EE326" s="0" t="n">
        <v>0</v>
      </c>
      <c r="EF326" s="0" t="n">
        <v>0</v>
      </c>
      <c r="EG326" s="0" t="n">
        <v>0</v>
      </c>
      <c r="EH326" s="0" t="n">
        <v>0</v>
      </c>
      <c r="EI326" s="0" t="n">
        <v>0</v>
      </c>
      <c r="EJ326" s="0" t="n">
        <v>0</v>
      </c>
      <c r="EK326" s="0" t="n">
        <v>0</v>
      </c>
      <c r="EL326" s="0" t="n">
        <v>0</v>
      </c>
      <c r="EM326" s="0" t="n">
        <v>0</v>
      </c>
      <c r="EN326" s="0" t="n">
        <v>0</v>
      </c>
      <c r="EO326" s="0" t="n">
        <v>0</v>
      </c>
      <c r="EP326" s="0" t="n">
        <v>0</v>
      </c>
      <c r="EQ326" s="0" t="n">
        <v>0</v>
      </c>
      <c r="ER326" s="0" t="n">
        <v>0</v>
      </c>
      <c r="ES326" s="0" t="n">
        <v>2</v>
      </c>
      <c r="ET326" s="0" t="n">
        <v>0</v>
      </c>
      <c r="EU326" s="0" t="n">
        <v>1</v>
      </c>
      <c r="EV326" s="0" t="n">
        <v>0</v>
      </c>
      <c r="EW326" s="0" t="n">
        <v>0</v>
      </c>
      <c r="EX326" s="0" t="n">
        <v>0</v>
      </c>
      <c r="EY326" s="0" t="n">
        <v>0</v>
      </c>
      <c r="EZ326" s="0" t="n">
        <v>0</v>
      </c>
      <c r="FA326" s="0" t="n">
        <v>0</v>
      </c>
      <c r="FB326" s="0" t="n">
        <v>0</v>
      </c>
      <c r="FC326" s="0" t="n">
        <v>0</v>
      </c>
      <c r="FD326" s="0" t="n">
        <v>0</v>
      </c>
      <c r="FE326" s="0" t="n">
        <v>0</v>
      </c>
      <c r="FF326" s="0" t="n">
        <v>0</v>
      </c>
      <c r="FG326" s="0" t="n">
        <v>4</v>
      </c>
      <c r="FH326" s="0" t="n">
        <v>1</v>
      </c>
      <c r="FI326" s="0" t="n">
        <v>0</v>
      </c>
      <c r="FJ326" s="0" t="n">
        <v>0</v>
      </c>
      <c r="FK326" s="0" t="n">
        <v>0</v>
      </c>
      <c r="FL326" s="0" t="n">
        <v>0</v>
      </c>
      <c r="FM326" s="0" t="n">
        <v>0</v>
      </c>
      <c r="FN326" s="0" t="n">
        <v>0</v>
      </c>
      <c r="FO326" s="0" t="n">
        <v>0</v>
      </c>
      <c r="FP326" s="0" t="n">
        <v>0</v>
      </c>
      <c r="FQ326" s="0" t="n">
        <v>0</v>
      </c>
      <c r="FR326" s="0" t="n">
        <v>0</v>
      </c>
      <c r="FS326" s="0" t="n">
        <v>2</v>
      </c>
      <c r="FT326" s="0" t="n">
        <v>0</v>
      </c>
      <c r="FU326" s="0" t="n">
        <v>0</v>
      </c>
      <c r="FV326" s="0" t="n">
        <v>0</v>
      </c>
      <c r="FW326" s="0" t="n">
        <v>0</v>
      </c>
      <c r="FX326" s="0" t="n">
        <v>0</v>
      </c>
      <c r="FY326" s="0" t="n">
        <v>0</v>
      </c>
      <c r="FZ326" s="0" t="n">
        <v>0</v>
      </c>
      <c r="GA326" s="0" t="n">
        <v>0</v>
      </c>
      <c r="GB326" s="0" t="n">
        <v>0</v>
      </c>
      <c r="GC326" s="0" t="n">
        <v>0</v>
      </c>
      <c r="GD326" s="0" t="n">
        <v>0</v>
      </c>
      <c r="GE326" s="0" t="n">
        <v>0</v>
      </c>
      <c r="GF326" s="0" t="n">
        <v>0</v>
      </c>
      <c r="GG326" s="0" t="n">
        <v>0</v>
      </c>
      <c r="GH326" s="0" t="n">
        <v>0</v>
      </c>
      <c r="GI326" s="0" t="n">
        <v>0</v>
      </c>
      <c r="GJ326" s="0" t="n">
        <v>0</v>
      </c>
      <c r="GK326" s="0" t="n">
        <v>0</v>
      </c>
      <c r="GL326" s="0" t="n">
        <v>0</v>
      </c>
      <c r="GM326" s="0" t="n">
        <v>0</v>
      </c>
      <c r="GN326" s="0" t="n">
        <v>0</v>
      </c>
      <c r="GO326" s="0" t="n">
        <v>0</v>
      </c>
      <c r="GP326" s="0" t="n">
        <v>0</v>
      </c>
      <c r="GQ326" s="0" t="n">
        <v>0</v>
      </c>
    </row>
    <row r="327" customFormat="false" ht="12" hidden="false" customHeight="false" outlineLevel="0" collapsed="false">
      <c r="A327" s="0" t="n">
        <v>0</v>
      </c>
      <c r="B327" s="0" t="n">
        <v>0</v>
      </c>
      <c r="C327" s="0" t="n">
        <v>0</v>
      </c>
      <c r="D327" s="0" t="n">
        <v>0</v>
      </c>
      <c r="E327" s="0" t="n">
        <v>0</v>
      </c>
      <c r="F327" s="0" t="n">
        <v>3</v>
      </c>
      <c r="G327" s="0" t="n">
        <v>0</v>
      </c>
      <c r="H327" s="0" t="n">
        <v>0</v>
      </c>
      <c r="I327" s="0" t="n">
        <v>0</v>
      </c>
      <c r="J327" s="0" t="n">
        <v>0</v>
      </c>
      <c r="K327" s="0" t="n">
        <v>0</v>
      </c>
      <c r="L327" s="0" t="n">
        <v>0</v>
      </c>
      <c r="M327" s="0" t="n">
        <v>0</v>
      </c>
      <c r="N327" s="0" t="n">
        <v>0</v>
      </c>
      <c r="O327" s="0" t="n">
        <v>0</v>
      </c>
      <c r="P327" s="0" t="n">
        <v>0</v>
      </c>
      <c r="Q327" s="0" t="n">
        <v>0</v>
      </c>
      <c r="R327" s="0" t="n">
        <v>0</v>
      </c>
      <c r="S327" s="0" t="n">
        <v>0</v>
      </c>
      <c r="T327" s="0" t="n">
        <v>0</v>
      </c>
      <c r="U327" s="0" t="n">
        <v>0</v>
      </c>
      <c r="V327" s="0" t="n">
        <v>0</v>
      </c>
      <c r="W327" s="0" t="n">
        <v>0</v>
      </c>
      <c r="X327" s="0" t="n">
        <v>0</v>
      </c>
      <c r="Y327" s="0" t="n">
        <v>0</v>
      </c>
      <c r="Z327" s="0" t="n">
        <v>0</v>
      </c>
      <c r="AA327" s="0" t="n">
        <v>0</v>
      </c>
      <c r="AB327" s="0" t="n">
        <v>0</v>
      </c>
      <c r="AC327" s="0" t="n">
        <v>0</v>
      </c>
      <c r="AD327" s="0" t="n">
        <v>0</v>
      </c>
      <c r="AE327" s="0" t="n">
        <v>0</v>
      </c>
      <c r="AF327" s="0" t="n">
        <v>0</v>
      </c>
      <c r="AG327" s="0" t="n">
        <v>0</v>
      </c>
      <c r="AH327" s="0" t="n">
        <v>0</v>
      </c>
      <c r="AI327" s="0" t="n">
        <v>2</v>
      </c>
      <c r="AJ327" s="0" t="n">
        <v>0</v>
      </c>
      <c r="AK327" s="0" t="n">
        <v>0</v>
      </c>
      <c r="AL327" s="0" t="n">
        <v>0</v>
      </c>
      <c r="AM327" s="0" t="n">
        <v>0</v>
      </c>
      <c r="AN327" s="0" t="n">
        <v>0</v>
      </c>
      <c r="AO327" s="0" t="n">
        <v>0</v>
      </c>
      <c r="AP327" s="0" t="n">
        <v>0</v>
      </c>
      <c r="AQ327" s="0" t="n">
        <v>0</v>
      </c>
      <c r="AR327" s="0" t="n">
        <v>0</v>
      </c>
      <c r="AS327" s="0" t="n">
        <v>0</v>
      </c>
      <c r="AT327" s="0" t="n">
        <v>0</v>
      </c>
      <c r="AU327" s="0" t="n">
        <v>0</v>
      </c>
      <c r="AV327" s="0" t="n">
        <v>0</v>
      </c>
      <c r="AW327" s="0" t="n">
        <v>0</v>
      </c>
      <c r="AX327" s="0" t="n">
        <v>0</v>
      </c>
      <c r="AY327" s="0" t="n">
        <v>0</v>
      </c>
      <c r="AZ327" s="0" t="n">
        <v>0</v>
      </c>
      <c r="BA327" s="0" t="n">
        <v>0</v>
      </c>
      <c r="BB327" s="0" t="n">
        <v>0</v>
      </c>
      <c r="BC327" s="0" t="n">
        <v>0</v>
      </c>
      <c r="BD327" s="0" t="n">
        <v>0</v>
      </c>
      <c r="BE327" s="0" t="n">
        <v>0</v>
      </c>
      <c r="BF327" s="0" t="n">
        <v>0</v>
      </c>
      <c r="BG327" s="0" t="n">
        <v>3</v>
      </c>
      <c r="BH327" s="0" t="n">
        <v>0</v>
      </c>
      <c r="BI327" s="0" t="n">
        <v>0</v>
      </c>
      <c r="BJ327" s="0" t="n">
        <v>0</v>
      </c>
      <c r="BK327" s="0" t="n">
        <v>0</v>
      </c>
      <c r="BL327" s="0" t="n">
        <v>0</v>
      </c>
      <c r="BM327" s="0" t="n">
        <v>0</v>
      </c>
      <c r="BN327" s="0" t="n">
        <v>0</v>
      </c>
      <c r="BO327" s="0" t="n">
        <v>0</v>
      </c>
      <c r="BP327" s="0" t="n">
        <v>0</v>
      </c>
      <c r="BQ327" s="0" t="n">
        <v>0</v>
      </c>
      <c r="BR327" s="0" t="n">
        <v>0</v>
      </c>
      <c r="BS327" s="0" t="n">
        <v>0</v>
      </c>
      <c r="BT327" s="0" t="n">
        <v>0</v>
      </c>
      <c r="BU327" s="0" t="n">
        <v>0</v>
      </c>
      <c r="BV327" s="0" t="n">
        <v>0</v>
      </c>
      <c r="BW327" s="0" t="n">
        <v>0</v>
      </c>
      <c r="BX327" s="0" t="n">
        <v>0</v>
      </c>
      <c r="BY327" s="0" t="n">
        <v>0</v>
      </c>
      <c r="BZ327" s="0" t="n">
        <v>0</v>
      </c>
      <c r="CA327" s="0" t="n">
        <v>0</v>
      </c>
      <c r="CB327" s="0" t="n">
        <v>8</v>
      </c>
      <c r="CC327" s="0" t="n">
        <v>0</v>
      </c>
      <c r="CD327" s="0" t="n">
        <v>0</v>
      </c>
      <c r="CE327" s="0" t="n">
        <v>0</v>
      </c>
      <c r="CF327" s="0" t="n">
        <v>0</v>
      </c>
      <c r="CG327" s="0" t="n">
        <v>0</v>
      </c>
      <c r="CH327" s="0" t="n">
        <v>0</v>
      </c>
      <c r="CI327" s="0" t="n">
        <v>3</v>
      </c>
      <c r="CJ327" s="0" t="n">
        <v>0</v>
      </c>
      <c r="CK327" s="0" t="n">
        <v>1</v>
      </c>
      <c r="CL327" s="0" t="n">
        <v>0</v>
      </c>
      <c r="CM327" s="0" t="n">
        <v>0</v>
      </c>
      <c r="CN327" s="0" t="n">
        <v>0</v>
      </c>
      <c r="CO327" s="0" t="n">
        <v>0</v>
      </c>
      <c r="CP327" s="0" t="n">
        <v>0</v>
      </c>
      <c r="CQ327" s="0" t="n">
        <v>0</v>
      </c>
      <c r="CR327" s="0" t="n">
        <v>0</v>
      </c>
      <c r="CS327" s="0" t="n">
        <v>0</v>
      </c>
      <c r="CT327" s="0" t="n">
        <v>0</v>
      </c>
      <c r="CU327" s="0" t="n">
        <v>0</v>
      </c>
      <c r="CV327" s="0" t="n">
        <v>0</v>
      </c>
      <c r="CW327" s="0" t="n">
        <v>0</v>
      </c>
      <c r="CX327" s="0" t="n">
        <v>0</v>
      </c>
      <c r="CY327" s="0" t="n">
        <v>0</v>
      </c>
      <c r="CZ327" s="0" t="n">
        <v>0</v>
      </c>
      <c r="DA327" s="0" t="n">
        <v>0</v>
      </c>
      <c r="DB327" s="0" t="n">
        <v>0</v>
      </c>
      <c r="DC327" s="0" t="n">
        <v>0</v>
      </c>
      <c r="DD327" s="0" t="n">
        <v>0</v>
      </c>
      <c r="DE327" s="0" t="n">
        <v>4</v>
      </c>
      <c r="DF327" s="0" t="n">
        <v>0</v>
      </c>
      <c r="DG327" s="0" t="n">
        <v>0</v>
      </c>
      <c r="DH327" s="0" t="n">
        <v>0</v>
      </c>
      <c r="DI327" s="0" t="n">
        <v>0</v>
      </c>
      <c r="DJ327" s="0" t="n">
        <v>0</v>
      </c>
      <c r="DK327" s="0" t="n">
        <v>0</v>
      </c>
      <c r="DL327" s="0" t="n">
        <v>0</v>
      </c>
      <c r="DM327" s="0" t="n">
        <v>0</v>
      </c>
      <c r="DN327" s="0" t="n">
        <v>2</v>
      </c>
      <c r="DO327" s="0" t="n">
        <v>0</v>
      </c>
      <c r="DP327" s="0" t="n">
        <v>0</v>
      </c>
      <c r="DQ327" s="0" t="n">
        <v>0</v>
      </c>
      <c r="DR327" s="0" t="n">
        <v>0</v>
      </c>
      <c r="DS327" s="0" t="n">
        <v>0</v>
      </c>
      <c r="DT327" s="0" t="n">
        <v>0</v>
      </c>
      <c r="DU327" s="0" t="n">
        <v>0</v>
      </c>
      <c r="DV327" s="0" t="n">
        <v>0</v>
      </c>
      <c r="DW327" s="0" t="n">
        <v>0</v>
      </c>
      <c r="DX327" s="0" t="n">
        <v>0</v>
      </c>
      <c r="DY327" s="0" t="n">
        <v>0</v>
      </c>
      <c r="DZ327" s="0" t="n">
        <v>0</v>
      </c>
      <c r="EA327" s="0" t="n">
        <v>0</v>
      </c>
      <c r="EB327" s="0" t="n">
        <v>0</v>
      </c>
      <c r="EC327" s="0" t="n">
        <v>0</v>
      </c>
      <c r="ED327" s="0" t="n">
        <v>0</v>
      </c>
      <c r="EE327" s="0" t="n">
        <v>0</v>
      </c>
      <c r="EF327" s="0" t="n">
        <v>0</v>
      </c>
      <c r="EG327" s="0" t="n">
        <v>0</v>
      </c>
      <c r="EH327" s="0" t="n">
        <v>0</v>
      </c>
      <c r="EI327" s="0" t="n">
        <v>0</v>
      </c>
      <c r="EJ327" s="0" t="n">
        <v>0</v>
      </c>
      <c r="EK327" s="0" t="n">
        <v>0</v>
      </c>
      <c r="EL327" s="0" t="n">
        <v>0</v>
      </c>
      <c r="EM327" s="0" t="n">
        <v>0</v>
      </c>
      <c r="EN327" s="0" t="n">
        <v>0</v>
      </c>
      <c r="EO327" s="0" t="n">
        <v>0</v>
      </c>
      <c r="EP327" s="0" t="n">
        <v>0</v>
      </c>
      <c r="EQ327" s="0" t="n">
        <v>0</v>
      </c>
      <c r="ER327" s="0" t="n">
        <v>0</v>
      </c>
      <c r="ES327" s="0" t="n">
        <v>0</v>
      </c>
      <c r="ET327" s="0" t="n">
        <v>0</v>
      </c>
      <c r="EU327" s="0" t="n">
        <v>0</v>
      </c>
      <c r="EV327" s="0" t="n">
        <v>0</v>
      </c>
      <c r="EW327" s="0" t="n">
        <v>0</v>
      </c>
      <c r="EX327" s="0" t="n">
        <v>0</v>
      </c>
      <c r="EY327" s="0" t="n">
        <v>0</v>
      </c>
      <c r="EZ327" s="0" t="n">
        <v>0</v>
      </c>
      <c r="FA327" s="0" t="n">
        <v>0</v>
      </c>
      <c r="FB327" s="0" t="n">
        <v>0</v>
      </c>
      <c r="FC327" s="0" t="n">
        <v>0</v>
      </c>
      <c r="FD327" s="0" t="n">
        <v>0</v>
      </c>
      <c r="FE327" s="0" t="n">
        <v>0</v>
      </c>
      <c r="FF327" s="0" t="n">
        <v>0</v>
      </c>
      <c r="FG327" s="0" t="n">
        <v>0</v>
      </c>
      <c r="FH327" s="0" t="n">
        <v>0</v>
      </c>
      <c r="FI327" s="0" t="n">
        <v>0</v>
      </c>
      <c r="FJ327" s="0" t="n">
        <v>0</v>
      </c>
      <c r="FK327" s="0" t="n">
        <v>0</v>
      </c>
      <c r="FL327" s="0" t="n">
        <v>0</v>
      </c>
      <c r="FM327" s="0" t="n">
        <v>0</v>
      </c>
      <c r="FN327" s="0" t="n">
        <v>1</v>
      </c>
      <c r="FO327" s="0" t="n">
        <v>0</v>
      </c>
      <c r="FP327" s="0" t="n">
        <v>1</v>
      </c>
      <c r="FQ327" s="0" t="n">
        <v>0</v>
      </c>
      <c r="FR327" s="0" t="n">
        <v>0</v>
      </c>
      <c r="FS327" s="0" t="n">
        <v>2</v>
      </c>
      <c r="FT327" s="0" t="n">
        <v>0</v>
      </c>
      <c r="FU327" s="0" t="n">
        <v>0</v>
      </c>
      <c r="FV327" s="0" t="n">
        <v>0</v>
      </c>
      <c r="FW327" s="0" t="n">
        <v>0</v>
      </c>
      <c r="FX327" s="0" t="n">
        <v>0</v>
      </c>
      <c r="FY327" s="0" t="n">
        <v>0</v>
      </c>
      <c r="FZ327" s="0" t="n">
        <v>0</v>
      </c>
      <c r="GA327" s="0" t="n">
        <v>0</v>
      </c>
      <c r="GB327" s="0" t="n">
        <v>0</v>
      </c>
      <c r="GC327" s="0" t="n">
        <v>0</v>
      </c>
      <c r="GD327" s="0" t="n">
        <v>0</v>
      </c>
      <c r="GE327" s="0" t="n">
        <v>0</v>
      </c>
      <c r="GF327" s="0" t="n">
        <v>0</v>
      </c>
      <c r="GG327" s="0" t="n">
        <v>0</v>
      </c>
      <c r="GH327" s="0" t="n">
        <v>0</v>
      </c>
      <c r="GI327" s="0" t="n">
        <v>0</v>
      </c>
      <c r="GJ327" s="0" t="n">
        <v>0</v>
      </c>
      <c r="GK327" s="0" t="n">
        <v>0</v>
      </c>
      <c r="GL327" s="0" t="n">
        <v>0</v>
      </c>
      <c r="GM327" s="0" t="n">
        <v>0</v>
      </c>
      <c r="GN327" s="0" t="n">
        <v>0</v>
      </c>
      <c r="GO327" s="0" t="n">
        <v>0</v>
      </c>
      <c r="GP327" s="0" t="n">
        <v>0</v>
      </c>
      <c r="GQ327" s="0" t="n">
        <v>0</v>
      </c>
    </row>
    <row r="328" customFormat="false" ht="12" hidden="false" customHeight="false" outlineLevel="0" collapsed="false">
      <c r="A328" s="0" t="n">
        <v>0</v>
      </c>
      <c r="B328" s="0" t="n">
        <v>0</v>
      </c>
      <c r="C328" s="0" t="n">
        <v>0</v>
      </c>
      <c r="D328" s="0" t="n">
        <v>0</v>
      </c>
      <c r="E328" s="0" t="n">
        <v>0</v>
      </c>
      <c r="F328" s="0" t="n">
        <v>2</v>
      </c>
      <c r="G328" s="0" t="n">
        <v>0</v>
      </c>
      <c r="H328" s="0" t="n">
        <v>0</v>
      </c>
      <c r="I328" s="0" t="n">
        <v>0</v>
      </c>
      <c r="J328" s="0" t="n">
        <v>0</v>
      </c>
      <c r="K328" s="0" t="n">
        <v>0</v>
      </c>
      <c r="L328" s="0" t="n">
        <v>0</v>
      </c>
      <c r="M328" s="0" t="n">
        <v>0</v>
      </c>
      <c r="N328" s="0" t="n">
        <v>0</v>
      </c>
      <c r="O328" s="0" t="n">
        <v>0</v>
      </c>
      <c r="P328" s="0" t="n">
        <v>0</v>
      </c>
      <c r="Q328" s="0" t="n">
        <v>1</v>
      </c>
      <c r="R328" s="0" t="n">
        <v>0</v>
      </c>
      <c r="S328" s="0" t="n">
        <v>0</v>
      </c>
      <c r="T328" s="0" t="n">
        <v>0</v>
      </c>
      <c r="U328" s="0" t="n">
        <v>0</v>
      </c>
      <c r="V328" s="0" t="n">
        <v>0</v>
      </c>
      <c r="W328" s="0" t="n">
        <v>0</v>
      </c>
      <c r="X328" s="0" t="n">
        <v>0</v>
      </c>
      <c r="Y328" s="0" t="n">
        <v>0</v>
      </c>
      <c r="Z328" s="0" t="n">
        <v>4</v>
      </c>
      <c r="AA328" s="0" t="n">
        <v>0</v>
      </c>
      <c r="AB328" s="0" t="n">
        <v>0</v>
      </c>
      <c r="AC328" s="0" t="n">
        <v>0</v>
      </c>
      <c r="AD328" s="0" t="n">
        <v>0</v>
      </c>
      <c r="AE328" s="0" t="n">
        <v>0</v>
      </c>
      <c r="AF328" s="0" t="n">
        <v>0</v>
      </c>
      <c r="AG328" s="0" t="n">
        <v>0</v>
      </c>
      <c r="AH328" s="0" t="n">
        <v>0</v>
      </c>
      <c r="AI328" s="0" t="n">
        <v>0</v>
      </c>
      <c r="AJ328" s="0" t="n">
        <v>0</v>
      </c>
      <c r="AK328" s="0" t="n">
        <v>0</v>
      </c>
      <c r="AL328" s="0" t="n">
        <v>0</v>
      </c>
      <c r="AM328" s="0" t="n">
        <v>0</v>
      </c>
      <c r="AN328" s="0" t="n">
        <v>0</v>
      </c>
      <c r="AO328" s="0" t="n">
        <v>0</v>
      </c>
      <c r="AP328" s="0" t="n">
        <v>0</v>
      </c>
      <c r="AQ328" s="0" t="n">
        <v>0</v>
      </c>
      <c r="AR328" s="0" t="n">
        <v>0</v>
      </c>
      <c r="AS328" s="0" t="n">
        <v>0</v>
      </c>
      <c r="AT328" s="0" t="n">
        <v>0</v>
      </c>
      <c r="AU328" s="0" t="n">
        <v>0</v>
      </c>
      <c r="AV328" s="0" t="n">
        <v>0</v>
      </c>
      <c r="AW328" s="0" t="n">
        <v>4</v>
      </c>
      <c r="AX328" s="0" t="n">
        <v>0</v>
      </c>
      <c r="AY328" s="0" t="n">
        <v>0</v>
      </c>
      <c r="AZ328" s="0" t="n">
        <v>1</v>
      </c>
      <c r="BA328" s="0" t="n">
        <v>0</v>
      </c>
      <c r="BB328" s="0" t="n">
        <v>0</v>
      </c>
      <c r="BC328" s="0" t="n">
        <v>0</v>
      </c>
      <c r="BD328" s="0" t="n">
        <v>2</v>
      </c>
      <c r="BE328" s="0" t="n">
        <v>0</v>
      </c>
      <c r="BF328" s="0" t="n">
        <v>0</v>
      </c>
      <c r="BG328" s="0" t="n">
        <v>1</v>
      </c>
      <c r="BH328" s="0" t="n">
        <v>0</v>
      </c>
      <c r="BI328" s="0" t="n">
        <v>0</v>
      </c>
      <c r="BJ328" s="0" t="n">
        <v>1</v>
      </c>
      <c r="BK328" s="0" t="n">
        <v>0</v>
      </c>
      <c r="BL328" s="0" t="n">
        <v>0</v>
      </c>
      <c r="BM328" s="0" t="n">
        <v>0</v>
      </c>
      <c r="BN328" s="0" t="n">
        <v>0</v>
      </c>
      <c r="BO328" s="0" t="n">
        <v>0</v>
      </c>
      <c r="BP328" s="0" t="n">
        <v>0</v>
      </c>
      <c r="BQ328" s="0" t="n">
        <v>0</v>
      </c>
      <c r="BR328" s="0" t="n">
        <v>0</v>
      </c>
      <c r="BS328" s="0" t="n">
        <v>0</v>
      </c>
      <c r="BT328" s="0" t="n">
        <v>0</v>
      </c>
      <c r="BU328" s="0" t="n">
        <v>0</v>
      </c>
      <c r="BV328" s="0" t="n">
        <v>0</v>
      </c>
      <c r="BW328" s="0" t="n">
        <v>0</v>
      </c>
      <c r="BX328" s="0" t="n">
        <v>1</v>
      </c>
      <c r="BY328" s="0" t="n">
        <v>0</v>
      </c>
      <c r="BZ328" s="0" t="n">
        <v>0</v>
      </c>
      <c r="CA328" s="0" t="n">
        <v>0</v>
      </c>
      <c r="CB328" s="0" t="n">
        <v>0</v>
      </c>
      <c r="CC328" s="0" t="n">
        <v>1</v>
      </c>
      <c r="CD328" s="0" t="n">
        <v>0</v>
      </c>
      <c r="CE328" s="0" t="n">
        <v>0</v>
      </c>
      <c r="CF328" s="0" t="n">
        <v>0</v>
      </c>
      <c r="CG328" s="0" t="n">
        <v>0</v>
      </c>
      <c r="CH328" s="0" t="n">
        <v>0</v>
      </c>
      <c r="CI328" s="0" t="n">
        <v>0</v>
      </c>
      <c r="CJ328" s="0" t="n">
        <v>0</v>
      </c>
      <c r="CK328" s="0" t="n">
        <v>0</v>
      </c>
      <c r="CL328" s="0" t="n">
        <v>0</v>
      </c>
      <c r="CM328" s="0" t="n">
        <v>0</v>
      </c>
      <c r="CN328" s="0" t="n">
        <v>0</v>
      </c>
      <c r="CO328" s="0" t="n">
        <v>0</v>
      </c>
      <c r="CP328" s="0" t="n">
        <v>0</v>
      </c>
      <c r="CQ328" s="0" t="n">
        <v>0</v>
      </c>
      <c r="CR328" s="0" t="n">
        <v>0</v>
      </c>
      <c r="CS328" s="0" t="n">
        <v>0</v>
      </c>
      <c r="CT328" s="0" t="n">
        <v>0</v>
      </c>
      <c r="CU328" s="0" t="n">
        <v>0</v>
      </c>
      <c r="CV328" s="0" t="n">
        <v>0</v>
      </c>
      <c r="CW328" s="0" t="n">
        <v>0</v>
      </c>
      <c r="CX328" s="0" t="n">
        <v>0</v>
      </c>
      <c r="CY328" s="0" t="n">
        <v>0</v>
      </c>
      <c r="CZ328" s="0" t="n">
        <v>0</v>
      </c>
      <c r="DA328" s="0" t="n">
        <v>0</v>
      </c>
      <c r="DB328" s="0" t="n">
        <v>0</v>
      </c>
      <c r="DC328" s="0" t="n">
        <v>0</v>
      </c>
      <c r="DD328" s="0" t="n">
        <v>0</v>
      </c>
      <c r="DE328" s="0" t="n">
        <v>0</v>
      </c>
      <c r="DF328" s="0" t="n">
        <v>0</v>
      </c>
      <c r="DG328" s="0" t="n">
        <v>0</v>
      </c>
      <c r="DH328" s="0" t="n">
        <v>0</v>
      </c>
      <c r="DI328" s="0" t="n">
        <v>0</v>
      </c>
      <c r="DJ328" s="0" t="n">
        <v>0</v>
      </c>
      <c r="DK328" s="0" t="n">
        <v>0</v>
      </c>
      <c r="DL328" s="0" t="n">
        <v>0</v>
      </c>
      <c r="DM328" s="0" t="n">
        <v>0</v>
      </c>
      <c r="DN328" s="0" t="n">
        <v>2</v>
      </c>
      <c r="DO328" s="0" t="n">
        <v>0</v>
      </c>
      <c r="DP328" s="0" t="n">
        <v>0</v>
      </c>
      <c r="DQ328" s="0" t="n">
        <v>0</v>
      </c>
      <c r="DR328" s="0" t="n">
        <v>2</v>
      </c>
      <c r="DS328" s="0" t="n">
        <v>0</v>
      </c>
      <c r="DT328" s="0" t="n">
        <v>0</v>
      </c>
      <c r="DU328" s="0" t="n">
        <v>0</v>
      </c>
      <c r="DV328" s="0" t="n">
        <v>0</v>
      </c>
      <c r="DW328" s="0" t="n">
        <v>0</v>
      </c>
      <c r="DX328" s="0" t="n">
        <v>0</v>
      </c>
      <c r="DY328" s="0" t="n">
        <v>0</v>
      </c>
      <c r="DZ328" s="0" t="n">
        <v>0</v>
      </c>
      <c r="EA328" s="0" t="n">
        <v>0</v>
      </c>
      <c r="EB328" s="0" t="n">
        <v>0</v>
      </c>
      <c r="EC328" s="0" t="n">
        <v>1</v>
      </c>
      <c r="ED328" s="0" t="n">
        <v>0</v>
      </c>
      <c r="EE328" s="0" t="n">
        <v>0</v>
      </c>
      <c r="EF328" s="0" t="n">
        <v>0</v>
      </c>
      <c r="EG328" s="0" t="n">
        <v>0</v>
      </c>
      <c r="EH328" s="0" t="n">
        <v>1</v>
      </c>
      <c r="EI328" s="0" t="n">
        <v>0</v>
      </c>
      <c r="EJ328" s="0" t="n">
        <v>0</v>
      </c>
      <c r="EK328" s="0" t="n">
        <v>0</v>
      </c>
      <c r="EL328" s="0" t="n">
        <v>0</v>
      </c>
      <c r="EM328" s="0" t="n">
        <v>0</v>
      </c>
      <c r="EN328" s="0" t="n">
        <v>0</v>
      </c>
      <c r="EO328" s="0" t="n">
        <v>0</v>
      </c>
      <c r="EP328" s="0" t="n">
        <v>1</v>
      </c>
      <c r="EQ328" s="0" t="n">
        <v>0</v>
      </c>
      <c r="ER328" s="0" t="n">
        <v>0</v>
      </c>
      <c r="ES328" s="0" t="n">
        <v>1</v>
      </c>
      <c r="ET328" s="0" t="n">
        <v>0</v>
      </c>
      <c r="EU328" s="0" t="n">
        <v>0</v>
      </c>
      <c r="EV328" s="0" t="n">
        <v>1</v>
      </c>
      <c r="EW328" s="0" t="n">
        <v>0</v>
      </c>
      <c r="EX328" s="0" t="n">
        <v>1</v>
      </c>
      <c r="EY328" s="0" t="n">
        <v>0</v>
      </c>
      <c r="EZ328" s="0" t="n">
        <v>0</v>
      </c>
      <c r="FA328" s="0" t="n">
        <v>0</v>
      </c>
      <c r="FB328" s="0" t="n">
        <v>0</v>
      </c>
      <c r="FC328" s="0" t="n">
        <v>0</v>
      </c>
      <c r="FD328" s="0" t="n">
        <v>0</v>
      </c>
      <c r="FE328" s="0" t="n">
        <v>0</v>
      </c>
      <c r="FF328" s="0" t="n">
        <v>0</v>
      </c>
      <c r="FG328" s="0" t="n">
        <v>6</v>
      </c>
      <c r="FH328" s="0" t="n">
        <v>0</v>
      </c>
      <c r="FI328" s="0" t="n">
        <v>0</v>
      </c>
      <c r="FJ328" s="0" t="n">
        <v>0</v>
      </c>
      <c r="FK328" s="0" t="n">
        <v>0</v>
      </c>
      <c r="FL328" s="0" t="n">
        <v>0</v>
      </c>
      <c r="FM328" s="0" t="n">
        <v>0</v>
      </c>
      <c r="FN328" s="0" t="n">
        <v>0</v>
      </c>
      <c r="FO328" s="0" t="n">
        <v>0</v>
      </c>
      <c r="FP328" s="0" t="n">
        <v>0</v>
      </c>
      <c r="FQ328" s="0" t="n">
        <v>0</v>
      </c>
      <c r="FR328" s="0" t="n">
        <v>0</v>
      </c>
      <c r="FS328" s="0" t="n">
        <v>0</v>
      </c>
      <c r="FT328" s="0" t="n">
        <v>1</v>
      </c>
      <c r="FU328" s="0" t="n">
        <v>1</v>
      </c>
      <c r="FV328" s="0" t="n">
        <v>0</v>
      </c>
      <c r="FW328" s="0" t="n">
        <v>0</v>
      </c>
      <c r="FX328" s="0" t="n">
        <v>0</v>
      </c>
      <c r="FY328" s="0" t="n">
        <v>0</v>
      </c>
      <c r="FZ328" s="0" t="n">
        <v>0</v>
      </c>
      <c r="GA328" s="0" t="n">
        <v>0</v>
      </c>
      <c r="GB328" s="0" t="n">
        <v>0</v>
      </c>
      <c r="GC328" s="0" t="n">
        <v>0</v>
      </c>
      <c r="GD328" s="0" t="n">
        <v>0</v>
      </c>
      <c r="GE328" s="0" t="n">
        <v>0</v>
      </c>
      <c r="GF328" s="0" t="n">
        <v>0</v>
      </c>
      <c r="GG328" s="0" t="n">
        <v>0</v>
      </c>
      <c r="GH328" s="0" t="n">
        <v>0</v>
      </c>
      <c r="GI328" s="0" t="n">
        <v>0</v>
      </c>
      <c r="GJ328" s="0" t="n">
        <v>0</v>
      </c>
      <c r="GK328" s="0" t="n">
        <v>0</v>
      </c>
      <c r="GL328" s="0" t="n">
        <v>0</v>
      </c>
      <c r="GM328" s="0" t="n">
        <v>0</v>
      </c>
      <c r="GN328" s="0" t="n">
        <v>0</v>
      </c>
      <c r="GO328" s="0" t="n">
        <v>0</v>
      </c>
      <c r="GP328" s="0" t="n">
        <v>0</v>
      </c>
      <c r="GQ328" s="0" t="n">
        <v>0</v>
      </c>
    </row>
    <row r="329" customFormat="false" ht="12" hidden="false" customHeight="false" outlineLevel="0" collapsed="false">
      <c r="A329" s="0" t="n">
        <v>5</v>
      </c>
      <c r="B329" s="0" t="n">
        <v>0</v>
      </c>
      <c r="C329" s="0" t="n">
        <v>0</v>
      </c>
      <c r="D329" s="0" t="n">
        <v>0</v>
      </c>
      <c r="E329" s="0" t="n">
        <v>0</v>
      </c>
      <c r="F329" s="0" t="n">
        <v>0</v>
      </c>
      <c r="G329" s="0" t="n">
        <v>0</v>
      </c>
      <c r="H329" s="0" t="n">
        <v>0</v>
      </c>
      <c r="I329" s="0" t="n">
        <v>0</v>
      </c>
      <c r="J329" s="0" t="n">
        <v>0</v>
      </c>
      <c r="K329" s="0" t="n">
        <v>0</v>
      </c>
      <c r="L329" s="0" t="n">
        <v>0</v>
      </c>
      <c r="M329" s="0" t="n">
        <v>0</v>
      </c>
      <c r="N329" s="0" t="n">
        <v>0</v>
      </c>
      <c r="O329" s="0" t="n">
        <v>0</v>
      </c>
      <c r="P329" s="0" t="n">
        <v>0</v>
      </c>
      <c r="Q329" s="0" t="n">
        <v>0</v>
      </c>
      <c r="R329" s="0" t="n">
        <v>0</v>
      </c>
      <c r="S329" s="0" t="n">
        <v>0</v>
      </c>
      <c r="T329" s="0" t="n">
        <v>0</v>
      </c>
      <c r="U329" s="0" t="n">
        <v>0</v>
      </c>
      <c r="V329" s="0" t="n">
        <v>0</v>
      </c>
      <c r="W329" s="0" t="n">
        <v>0</v>
      </c>
      <c r="X329" s="0" t="n">
        <v>1</v>
      </c>
      <c r="Y329" s="0" t="n">
        <v>0</v>
      </c>
      <c r="Z329" s="0" t="n">
        <v>1</v>
      </c>
      <c r="AA329" s="0" t="n">
        <v>0</v>
      </c>
      <c r="AB329" s="0" t="n">
        <v>0</v>
      </c>
      <c r="AC329" s="0" t="n">
        <v>0</v>
      </c>
      <c r="AD329" s="0" t="n">
        <v>0</v>
      </c>
      <c r="AE329" s="0" t="n">
        <v>0</v>
      </c>
      <c r="AF329" s="0" t="n">
        <v>0</v>
      </c>
      <c r="AG329" s="0" t="n">
        <v>0</v>
      </c>
      <c r="AH329" s="0" t="n">
        <v>0</v>
      </c>
      <c r="AI329" s="0" t="n">
        <v>0</v>
      </c>
      <c r="AJ329" s="0" t="n">
        <v>0</v>
      </c>
      <c r="AK329" s="0" t="n">
        <v>0</v>
      </c>
      <c r="AL329" s="0" t="n">
        <v>0</v>
      </c>
      <c r="AM329" s="0" t="n">
        <v>0</v>
      </c>
      <c r="AN329" s="0" t="n">
        <v>0</v>
      </c>
      <c r="AO329" s="0" t="n">
        <v>0</v>
      </c>
      <c r="AP329" s="0" t="n">
        <v>0</v>
      </c>
      <c r="AQ329" s="0" t="n">
        <v>0</v>
      </c>
      <c r="AR329" s="0" t="n">
        <v>0</v>
      </c>
      <c r="AS329" s="0" t="n">
        <v>0</v>
      </c>
      <c r="AT329" s="0" t="n">
        <v>0</v>
      </c>
      <c r="AU329" s="0" t="n">
        <v>0</v>
      </c>
      <c r="AV329" s="0" t="n">
        <v>0</v>
      </c>
      <c r="AW329" s="0" t="n">
        <v>0</v>
      </c>
      <c r="AX329" s="0" t="n">
        <v>0</v>
      </c>
      <c r="AY329" s="0" t="n">
        <v>1</v>
      </c>
      <c r="AZ329" s="0" t="n">
        <v>0</v>
      </c>
      <c r="BA329" s="0" t="n">
        <v>0</v>
      </c>
      <c r="BB329" s="0" t="n">
        <v>0</v>
      </c>
      <c r="BC329" s="0" t="n">
        <v>0</v>
      </c>
      <c r="BD329" s="0" t="n">
        <v>0</v>
      </c>
      <c r="BE329" s="0" t="n">
        <v>0</v>
      </c>
      <c r="BF329" s="0" t="n">
        <v>0</v>
      </c>
      <c r="BG329" s="0" t="n">
        <v>1</v>
      </c>
      <c r="BH329" s="0" t="n">
        <v>0</v>
      </c>
      <c r="BI329" s="0" t="n">
        <v>0</v>
      </c>
      <c r="BJ329" s="0" t="n">
        <v>0</v>
      </c>
      <c r="BK329" s="0" t="n">
        <v>0</v>
      </c>
      <c r="BL329" s="0" t="n">
        <v>0</v>
      </c>
      <c r="BM329" s="0" t="n">
        <v>0</v>
      </c>
      <c r="BN329" s="0" t="n">
        <v>0</v>
      </c>
      <c r="BO329" s="0" t="n">
        <v>0</v>
      </c>
      <c r="BP329" s="0" t="n">
        <v>0</v>
      </c>
      <c r="BQ329" s="0" t="n">
        <v>0</v>
      </c>
      <c r="BR329" s="0" t="n">
        <v>0</v>
      </c>
      <c r="BS329" s="0" t="n">
        <v>0</v>
      </c>
      <c r="BT329" s="0" t="n">
        <v>0</v>
      </c>
      <c r="BU329" s="0" t="n">
        <v>0</v>
      </c>
      <c r="BV329" s="0" t="n">
        <v>0</v>
      </c>
      <c r="BW329" s="0" t="n">
        <v>2</v>
      </c>
      <c r="BX329" s="0" t="n">
        <v>0</v>
      </c>
      <c r="BY329" s="0" t="n">
        <v>0</v>
      </c>
      <c r="BZ329" s="0" t="n">
        <v>0</v>
      </c>
      <c r="CA329" s="0" t="n">
        <v>0</v>
      </c>
      <c r="CB329" s="0" t="n">
        <v>0</v>
      </c>
      <c r="CC329" s="0" t="n">
        <v>0</v>
      </c>
      <c r="CD329" s="0" t="n">
        <v>0</v>
      </c>
      <c r="CE329" s="0" t="n">
        <v>0</v>
      </c>
      <c r="CF329" s="0" t="n">
        <v>0</v>
      </c>
      <c r="CG329" s="0" t="n">
        <v>0</v>
      </c>
      <c r="CH329" s="0" t="n">
        <v>0</v>
      </c>
      <c r="CI329" s="0" t="n">
        <v>1</v>
      </c>
      <c r="CJ329" s="0" t="n">
        <v>0</v>
      </c>
      <c r="CK329" s="0" t="n">
        <v>0</v>
      </c>
      <c r="CL329" s="0" t="n">
        <v>0</v>
      </c>
      <c r="CM329" s="0" t="n">
        <v>0</v>
      </c>
      <c r="CN329" s="0" t="n">
        <v>0</v>
      </c>
      <c r="CO329" s="0" t="n">
        <v>0</v>
      </c>
      <c r="CP329" s="0" t="n">
        <v>0</v>
      </c>
      <c r="CQ329" s="0" t="n">
        <v>0</v>
      </c>
      <c r="CR329" s="0" t="n">
        <v>0</v>
      </c>
      <c r="CS329" s="0" t="n">
        <v>0</v>
      </c>
      <c r="CT329" s="0" t="n">
        <v>0</v>
      </c>
      <c r="CU329" s="0" t="n">
        <v>0</v>
      </c>
      <c r="CV329" s="0" t="n">
        <v>0</v>
      </c>
      <c r="CW329" s="0" t="n">
        <v>0</v>
      </c>
      <c r="CX329" s="0" t="n">
        <v>0</v>
      </c>
      <c r="CY329" s="0" t="n">
        <v>0</v>
      </c>
      <c r="CZ329" s="0" t="n">
        <v>0</v>
      </c>
      <c r="DA329" s="0" t="n">
        <v>0</v>
      </c>
      <c r="DB329" s="0" t="n">
        <v>2</v>
      </c>
      <c r="DC329" s="0" t="n">
        <v>0</v>
      </c>
      <c r="DD329" s="0" t="n">
        <v>0</v>
      </c>
      <c r="DE329" s="0" t="n">
        <v>0</v>
      </c>
      <c r="DF329" s="0" t="n">
        <v>0</v>
      </c>
      <c r="DG329" s="0" t="n">
        <v>0</v>
      </c>
      <c r="DH329" s="0" t="n">
        <v>0</v>
      </c>
      <c r="DI329" s="0" t="n">
        <v>0</v>
      </c>
      <c r="DJ329" s="0" t="n">
        <v>0</v>
      </c>
      <c r="DK329" s="0" t="n">
        <v>0</v>
      </c>
      <c r="DL329" s="0" t="n">
        <v>1</v>
      </c>
      <c r="DM329" s="0" t="n">
        <v>0</v>
      </c>
      <c r="DN329" s="0" t="n">
        <v>0</v>
      </c>
      <c r="DO329" s="0" t="n">
        <v>0</v>
      </c>
      <c r="DP329" s="0" t="n">
        <v>0</v>
      </c>
      <c r="DQ329" s="0" t="n">
        <v>2</v>
      </c>
      <c r="DR329" s="0" t="n">
        <v>2</v>
      </c>
      <c r="DS329" s="0" t="n">
        <v>0</v>
      </c>
      <c r="DT329" s="0" t="n">
        <v>0</v>
      </c>
      <c r="DU329" s="0" t="n">
        <v>0</v>
      </c>
      <c r="DV329" s="0" t="n">
        <v>0</v>
      </c>
      <c r="DW329" s="0" t="n">
        <v>0</v>
      </c>
      <c r="DX329" s="0" t="n">
        <v>0</v>
      </c>
      <c r="DY329" s="0" t="n">
        <v>0</v>
      </c>
      <c r="DZ329" s="0" t="n">
        <v>0</v>
      </c>
      <c r="EA329" s="0" t="n">
        <v>0</v>
      </c>
      <c r="EB329" s="0" t="n">
        <v>0</v>
      </c>
      <c r="EC329" s="0" t="n">
        <v>0</v>
      </c>
      <c r="ED329" s="0" t="n">
        <v>0</v>
      </c>
      <c r="EE329" s="0" t="n">
        <v>0</v>
      </c>
      <c r="EF329" s="0" t="n">
        <v>0</v>
      </c>
      <c r="EG329" s="0" t="n">
        <v>0</v>
      </c>
      <c r="EH329" s="0" t="n">
        <v>0</v>
      </c>
      <c r="EI329" s="0" t="n">
        <v>1</v>
      </c>
      <c r="EJ329" s="0" t="n">
        <v>0</v>
      </c>
      <c r="EK329" s="0" t="n">
        <v>0</v>
      </c>
      <c r="EL329" s="0" t="n">
        <v>0</v>
      </c>
      <c r="EM329" s="0" t="n">
        <v>0</v>
      </c>
      <c r="EN329" s="0" t="n">
        <v>0</v>
      </c>
      <c r="EO329" s="0" t="n">
        <v>1</v>
      </c>
      <c r="EP329" s="0" t="n">
        <v>0</v>
      </c>
      <c r="EQ329" s="0" t="n">
        <v>0</v>
      </c>
      <c r="ER329" s="0" t="n">
        <v>0</v>
      </c>
      <c r="ES329" s="0" t="n">
        <v>4</v>
      </c>
      <c r="ET329" s="0" t="n">
        <v>0</v>
      </c>
      <c r="EU329" s="0" t="n">
        <v>0</v>
      </c>
      <c r="EV329" s="0" t="n">
        <v>0</v>
      </c>
      <c r="EW329" s="0" t="n">
        <v>0</v>
      </c>
      <c r="EX329" s="0" t="n">
        <v>0</v>
      </c>
      <c r="EY329" s="0" t="n">
        <v>0</v>
      </c>
      <c r="EZ329" s="0" t="n">
        <v>0</v>
      </c>
      <c r="FA329" s="0" t="n">
        <v>0</v>
      </c>
      <c r="FB329" s="0" t="n">
        <v>0</v>
      </c>
      <c r="FC329" s="0" t="n">
        <v>0</v>
      </c>
      <c r="FD329" s="0" t="n">
        <v>1</v>
      </c>
      <c r="FE329" s="0" t="n">
        <v>0</v>
      </c>
      <c r="FF329" s="0" t="n">
        <v>0</v>
      </c>
      <c r="FG329" s="0" t="n">
        <v>0</v>
      </c>
      <c r="FH329" s="0" t="n">
        <v>2</v>
      </c>
      <c r="FI329" s="0" t="n">
        <v>0</v>
      </c>
      <c r="FJ329" s="0" t="n">
        <v>0</v>
      </c>
      <c r="FK329" s="0" t="n">
        <v>0</v>
      </c>
      <c r="FL329" s="0" t="n">
        <v>0</v>
      </c>
      <c r="FM329" s="0" t="n">
        <v>0</v>
      </c>
      <c r="FN329" s="0" t="n">
        <v>0</v>
      </c>
      <c r="FO329" s="0" t="n">
        <v>0</v>
      </c>
      <c r="FP329" s="0" t="n">
        <v>0</v>
      </c>
      <c r="FQ329" s="0" t="n">
        <v>0</v>
      </c>
      <c r="FR329" s="0" t="n">
        <v>0</v>
      </c>
      <c r="FS329" s="0" t="n">
        <v>0</v>
      </c>
      <c r="FT329" s="0" t="n">
        <v>0</v>
      </c>
      <c r="FU329" s="0" t="n">
        <v>0</v>
      </c>
      <c r="FV329" s="0" t="n">
        <v>0</v>
      </c>
      <c r="FW329" s="0" t="n">
        <v>0</v>
      </c>
      <c r="FX329" s="0" t="n">
        <v>0</v>
      </c>
      <c r="FY329" s="0" t="n">
        <v>0</v>
      </c>
      <c r="FZ329" s="0" t="n">
        <v>0</v>
      </c>
      <c r="GA329" s="0" t="n">
        <v>0</v>
      </c>
      <c r="GB329" s="0" t="n">
        <v>0</v>
      </c>
      <c r="GC329" s="0" t="n">
        <v>0</v>
      </c>
      <c r="GD329" s="0" t="n">
        <v>2</v>
      </c>
      <c r="GE329" s="0" t="n">
        <v>0</v>
      </c>
      <c r="GF329" s="0" t="n">
        <v>0</v>
      </c>
      <c r="GG329" s="0" t="n">
        <v>0</v>
      </c>
      <c r="GH329" s="0" t="n">
        <v>0</v>
      </c>
      <c r="GI329" s="0" t="n">
        <v>0</v>
      </c>
      <c r="GJ329" s="0" t="n">
        <v>0</v>
      </c>
      <c r="GK329" s="0" t="n">
        <v>0</v>
      </c>
      <c r="GL329" s="0" t="n">
        <v>0</v>
      </c>
      <c r="GM329" s="0" t="n">
        <v>0</v>
      </c>
      <c r="GN329" s="0" t="n">
        <v>0</v>
      </c>
      <c r="GO329" s="0" t="n">
        <v>0</v>
      </c>
      <c r="GP329" s="0" t="n">
        <v>0</v>
      </c>
      <c r="GQ329" s="0" t="n">
        <v>0</v>
      </c>
    </row>
    <row r="330" customFormat="false" ht="12" hidden="false" customHeight="false" outlineLevel="0" collapsed="false">
      <c r="A330" s="0" t="n">
        <v>0</v>
      </c>
      <c r="B330" s="0" t="n">
        <v>0</v>
      </c>
      <c r="C330" s="0" t="n">
        <v>0</v>
      </c>
      <c r="D330" s="0" t="n">
        <v>0</v>
      </c>
      <c r="E330" s="0" t="n">
        <v>0</v>
      </c>
      <c r="F330" s="0" t="n">
        <v>0</v>
      </c>
      <c r="G330" s="0" t="n">
        <v>0</v>
      </c>
      <c r="H330" s="0" t="n">
        <v>0</v>
      </c>
      <c r="I330" s="0" t="n">
        <v>0</v>
      </c>
      <c r="J330" s="0" t="n">
        <v>0</v>
      </c>
      <c r="K330" s="0" t="n">
        <v>0</v>
      </c>
      <c r="L330" s="0" t="n">
        <v>0</v>
      </c>
      <c r="M330" s="0" t="n">
        <v>0</v>
      </c>
      <c r="N330" s="0" t="n">
        <v>0</v>
      </c>
      <c r="O330" s="0" t="n">
        <v>0</v>
      </c>
      <c r="P330" s="0" t="n">
        <v>0</v>
      </c>
      <c r="Q330" s="0" t="n">
        <v>0</v>
      </c>
      <c r="R330" s="0" t="n">
        <v>0</v>
      </c>
      <c r="S330" s="0" t="n">
        <v>0</v>
      </c>
      <c r="T330" s="0" t="n">
        <v>0</v>
      </c>
      <c r="U330" s="0" t="n">
        <v>0</v>
      </c>
      <c r="V330" s="0" t="n">
        <v>0</v>
      </c>
      <c r="W330" s="0" t="n">
        <v>0</v>
      </c>
      <c r="X330" s="0" t="n">
        <v>0</v>
      </c>
      <c r="Y330" s="0" t="n">
        <v>0</v>
      </c>
      <c r="Z330" s="0" t="n">
        <v>0</v>
      </c>
      <c r="AA330" s="0" t="n">
        <v>0</v>
      </c>
      <c r="AB330" s="0" t="n">
        <v>0</v>
      </c>
      <c r="AC330" s="0" t="n">
        <v>0</v>
      </c>
      <c r="AD330" s="0" t="n">
        <v>0</v>
      </c>
      <c r="AE330" s="0" t="n">
        <v>0</v>
      </c>
      <c r="AF330" s="0" t="n">
        <v>0</v>
      </c>
      <c r="AG330" s="0" t="n">
        <v>0</v>
      </c>
      <c r="AH330" s="0" t="n">
        <v>1</v>
      </c>
      <c r="AI330" s="0" t="n">
        <v>1</v>
      </c>
      <c r="AJ330" s="0" t="n">
        <v>0</v>
      </c>
      <c r="AK330" s="0" t="n">
        <v>0</v>
      </c>
      <c r="AL330" s="0" t="n">
        <v>0</v>
      </c>
      <c r="AM330" s="0" t="n">
        <v>0</v>
      </c>
      <c r="AN330" s="0" t="n">
        <v>0</v>
      </c>
      <c r="AO330" s="0" t="n">
        <v>0</v>
      </c>
      <c r="AP330" s="0" t="n">
        <v>0</v>
      </c>
      <c r="AQ330" s="0" t="n">
        <v>0</v>
      </c>
      <c r="AR330" s="0" t="n">
        <v>0</v>
      </c>
      <c r="AS330" s="0" t="n">
        <v>0</v>
      </c>
      <c r="AT330" s="0" t="n">
        <v>0</v>
      </c>
      <c r="AU330" s="0" t="n">
        <v>0</v>
      </c>
      <c r="AV330" s="0" t="n">
        <v>0</v>
      </c>
      <c r="AW330" s="0" t="n">
        <v>0</v>
      </c>
      <c r="AX330" s="0" t="n">
        <v>0</v>
      </c>
      <c r="AY330" s="0" t="n">
        <v>0</v>
      </c>
      <c r="AZ330" s="0" t="n">
        <v>0</v>
      </c>
      <c r="BA330" s="0" t="n">
        <v>0</v>
      </c>
      <c r="BB330" s="0" t="n">
        <v>0</v>
      </c>
      <c r="BC330" s="0" t="n">
        <v>0</v>
      </c>
      <c r="BD330" s="0" t="n">
        <v>4</v>
      </c>
      <c r="BE330" s="0" t="n">
        <v>0</v>
      </c>
      <c r="BF330" s="0" t="n">
        <v>0</v>
      </c>
      <c r="BG330" s="0" t="n">
        <v>0</v>
      </c>
      <c r="BH330" s="0" t="n">
        <v>0</v>
      </c>
      <c r="BI330" s="0" t="n">
        <v>0</v>
      </c>
      <c r="BJ330" s="0" t="n">
        <v>0</v>
      </c>
      <c r="BK330" s="0" t="n">
        <v>0</v>
      </c>
      <c r="BL330" s="0" t="n">
        <v>0</v>
      </c>
      <c r="BM330" s="0" t="n">
        <v>0</v>
      </c>
      <c r="BN330" s="0" t="n">
        <v>0</v>
      </c>
      <c r="BO330" s="0" t="n">
        <v>0</v>
      </c>
      <c r="BP330" s="0" t="n">
        <v>0</v>
      </c>
      <c r="BQ330" s="0" t="n">
        <v>0</v>
      </c>
      <c r="BR330" s="0" t="n">
        <v>0</v>
      </c>
      <c r="BS330" s="0" t="n">
        <v>1</v>
      </c>
      <c r="BT330" s="0" t="n">
        <v>0</v>
      </c>
      <c r="BU330" s="0" t="n">
        <v>0</v>
      </c>
      <c r="BV330" s="0" t="n">
        <v>0</v>
      </c>
      <c r="BW330" s="0" t="n">
        <v>0</v>
      </c>
      <c r="BX330" s="0" t="n">
        <v>0</v>
      </c>
      <c r="BY330" s="0" t="n">
        <v>0</v>
      </c>
      <c r="BZ330" s="0" t="n">
        <v>0</v>
      </c>
      <c r="CA330" s="0" t="n">
        <v>0</v>
      </c>
      <c r="CB330" s="0" t="n">
        <v>1</v>
      </c>
      <c r="CC330" s="0" t="n">
        <v>3</v>
      </c>
      <c r="CD330" s="0" t="n">
        <v>0</v>
      </c>
      <c r="CE330" s="0" t="n">
        <v>0</v>
      </c>
      <c r="CF330" s="0" t="n">
        <v>0</v>
      </c>
      <c r="CG330" s="0" t="n">
        <v>0</v>
      </c>
      <c r="CH330" s="0" t="n">
        <v>0</v>
      </c>
      <c r="CI330" s="0" t="n">
        <v>1</v>
      </c>
      <c r="CJ330" s="0" t="n">
        <v>0</v>
      </c>
      <c r="CK330" s="0" t="n">
        <v>6</v>
      </c>
      <c r="CL330" s="0" t="n">
        <v>0</v>
      </c>
      <c r="CM330" s="0" t="n">
        <v>0</v>
      </c>
      <c r="CN330" s="0" t="n">
        <v>0</v>
      </c>
      <c r="CO330" s="0" t="n">
        <v>0</v>
      </c>
      <c r="CP330" s="0" t="n">
        <v>0</v>
      </c>
      <c r="CQ330" s="0" t="n">
        <v>0</v>
      </c>
      <c r="CR330" s="0" t="n">
        <v>0</v>
      </c>
      <c r="CS330" s="0" t="n">
        <v>0</v>
      </c>
      <c r="CT330" s="0" t="n">
        <v>0</v>
      </c>
      <c r="CU330" s="0" t="n">
        <v>0</v>
      </c>
      <c r="CV330" s="0" t="n">
        <v>0</v>
      </c>
      <c r="CW330" s="0" t="n">
        <v>0</v>
      </c>
      <c r="CX330" s="0" t="n">
        <v>0</v>
      </c>
      <c r="CY330" s="0" t="n">
        <v>0</v>
      </c>
      <c r="CZ330" s="0" t="n">
        <v>0</v>
      </c>
      <c r="DA330" s="0" t="n">
        <v>0</v>
      </c>
      <c r="DB330" s="0" t="n">
        <v>0</v>
      </c>
      <c r="DC330" s="0" t="n">
        <v>0</v>
      </c>
      <c r="DD330" s="0" t="n">
        <v>0</v>
      </c>
      <c r="DE330" s="0" t="n">
        <v>1</v>
      </c>
      <c r="DF330" s="0" t="n">
        <v>0</v>
      </c>
      <c r="DG330" s="0" t="n">
        <v>0</v>
      </c>
      <c r="DH330" s="0" t="n">
        <v>0</v>
      </c>
      <c r="DI330" s="0" t="n">
        <v>0</v>
      </c>
      <c r="DJ330" s="0" t="n">
        <v>0</v>
      </c>
      <c r="DK330" s="0" t="n">
        <v>0</v>
      </c>
      <c r="DL330" s="0" t="n">
        <v>0</v>
      </c>
      <c r="DM330" s="0" t="n">
        <v>0</v>
      </c>
      <c r="DN330" s="0" t="n">
        <v>0</v>
      </c>
      <c r="DO330" s="0" t="n">
        <v>0</v>
      </c>
      <c r="DP330" s="0" t="n">
        <v>0</v>
      </c>
      <c r="DQ330" s="0" t="n">
        <v>0</v>
      </c>
      <c r="DR330" s="0" t="n">
        <v>1</v>
      </c>
      <c r="DS330" s="0" t="n">
        <v>0</v>
      </c>
      <c r="DT330" s="0" t="n">
        <v>0</v>
      </c>
      <c r="DU330" s="0" t="n">
        <v>0</v>
      </c>
      <c r="DV330" s="0" t="n">
        <v>0</v>
      </c>
      <c r="DW330" s="0" t="n">
        <v>0</v>
      </c>
      <c r="DX330" s="0" t="n">
        <v>0</v>
      </c>
      <c r="DY330" s="0" t="n">
        <v>0</v>
      </c>
      <c r="DZ330" s="0" t="n">
        <v>0</v>
      </c>
      <c r="EA330" s="0" t="n">
        <v>0</v>
      </c>
      <c r="EB330" s="0" t="n">
        <v>0</v>
      </c>
      <c r="EC330" s="0" t="n">
        <v>0</v>
      </c>
      <c r="ED330" s="0" t="n">
        <v>0</v>
      </c>
      <c r="EE330" s="0" t="n">
        <v>0</v>
      </c>
      <c r="EF330" s="0" t="n">
        <v>0</v>
      </c>
      <c r="EG330" s="0" t="n">
        <v>0</v>
      </c>
      <c r="EH330" s="0" t="n">
        <v>0</v>
      </c>
      <c r="EI330" s="0" t="n">
        <v>0</v>
      </c>
      <c r="EJ330" s="0" t="n">
        <v>0</v>
      </c>
      <c r="EK330" s="0" t="n">
        <v>0</v>
      </c>
      <c r="EL330" s="0" t="n">
        <v>2</v>
      </c>
      <c r="EM330" s="0" t="n">
        <v>0</v>
      </c>
      <c r="EN330" s="0" t="n">
        <v>0</v>
      </c>
      <c r="EO330" s="0" t="n">
        <v>0</v>
      </c>
      <c r="EP330" s="0" t="n">
        <v>0</v>
      </c>
      <c r="EQ330" s="0" t="n">
        <v>0</v>
      </c>
      <c r="ER330" s="0" t="n">
        <v>0</v>
      </c>
      <c r="ES330" s="0" t="n">
        <v>2</v>
      </c>
      <c r="ET330" s="0" t="n">
        <v>0</v>
      </c>
      <c r="EU330" s="0" t="n">
        <v>0</v>
      </c>
      <c r="EV330" s="0" t="n">
        <v>0</v>
      </c>
      <c r="EW330" s="0" t="n">
        <v>0</v>
      </c>
      <c r="EX330" s="0" t="n">
        <v>0</v>
      </c>
      <c r="EY330" s="0" t="n">
        <v>0</v>
      </c>
      <c r="EZ330" s="0" t="n">
        <v>0</v>
      </c>
      <c r="FA330" s="0" t="n">
        <v>0</v>
      </c>
      <c r="FB330" s="0" t="n">
        <v>0</v>
      </c>
      <c r="FC330" s="0" t="n">
        <v>0</v>
      </c>
      <c r="FD330" s="0" t="n">
        <v>0</v>
      </c>
      <c r="FE330" s="0" t="n">
        <v>0</v>
      </c>
      <c r="FF330" s="0" t="n">
        <v>0</v>
      </c>
      <c r="FG330" s="0" t="n">
        <v>2</v>
      </c>
      <c r="FH330" s="0" t="n">
        <v>0</v>
      </c>
      <c r="FI330" s="0" t="n">
        <v>0</v>
      </c>
      <c r="FJ330" s="0" t="n">
        <v>0</v>
      </c>
      <c r="FK330" s="0" t="n">
        <v>0</v>
      </c>
      <c r="FL330" s="0" t="n">
        <v>0</v>
      </c>
      <c r="FM330" s="0" t="n">
        <v>0</v>
      </c>
      <c r="FN330" s="0" t="n">
        <v>0</v>
      </c>
      <c r="FO330" s="0" t="n">
        <v>0</v>
      </c>
      <c r="FP330" s="0" t="n">
        <v>0</v>
      </c>
      <c r="FQ330" s="0" t="n">
        <v>0</v>
      </c>
      <c r="FR330" s="0" t="n">
        <v>0</v>
      </c>
      <c r="FS330" s="0" t="n">
        <v>0</v>
      </c>
      <c r="FT330" s="0" t="n">
        <v>0</v>
      </c>
      <c r="FU330" s="0" t="n">
        <v>0</v>
      </c>
      <c r="FV330" s="0" t="n">
        <v>0</v>
      </c>
      <c r="FW330" s="0" t="n">
        <v>0</v>
      </c>
      <c r="FX330" s="0" t="n">
        <v>0</v>
      </c>
      <c r="FY330" s="0" t="n">
        <v>0</v>
      </c>
      <c r="FZ330" s="0" t="n">
        <v>0</v>
      </c>
      <c r="GA330" s="0" t="n">
        <v>0</v>
      </c>
      <c r="GB330" s="0" t="n">
        <v>0</v>
      </c>
      <c r="GC330" s="0" t="n">
        <v>0</v>
      </c>
      <c r="GD330" s="0" t="n">
        <v>0</v>
      </c>
      <c r="GE330" s="0" t="n">
        <v>0</v>
      </c>
      <c r="GF330" s="0" t="n">
        <v>0</v>
      </c>
      <c r="GG330" s="0" t="n">
        <v>0</v>
      </c>
      <c r="GH330" s="0" t="n">
        <v>0</v>
      </c>
      <c r="GI330" s="0" t="n">
        <v>0</v>
      </c>
      <c r="GJ330" s="0" t="n">
        <v>0</v>
      </c>
      <c r="GK330" s="0" t="n">
        <v>0</v>
      </c>
      <c r="GL330" s="0" t="n">
        <v>0</v>
      </c>
      <c r="GM330" s="0" t="n">
        <v>0</v>
      </c>
      <c r="GN330" s="0" t="n">
        <v>0</v>
      </c>
      <c r="GO330" s="0" t="n">
        <v>0</v>
      </c>
      <c r="GP330" s="0" t="n">
        <v>0</v>
      </c>
      <c r="GQ330" s="0" t="n">
        <v>0</v>
      </c>
    </row>
    <row r="331" customFormat="false" ht="12" hidden="false" customHeight="false" outlineLevel="0" collapsed="false">
      <c r="A331" s="0" t="n">
        <v>0</v>
      </c>
      <c r="B331" s="0" t="n">
        <v>0</v>
      </c>
      <c r="C331" s="0" t="n">
        <v>0</v>
      </c>
      <c r="D331" s="0" t="n">
        <v>0</v>
      </c>
      <c r="E331" s="0" t="n">
        <v>0</v>
      </c>
      <c r="F331" s="0" t="n">
        <v>0</v>
      </c>
      <c r="G331" s="0" t="n">
        <v>0</v>
      </c>
      <c r="H331" s="0" t="n">
        <v>0</v>
      </c>
      <c r="I331" s="0" t="n">
        <v>0</v>
      </c>
      <c r="J331" s="0" t="n">
        <v>0</v>
      </c>
      <c r="K331" s="0" t="n">
        <v>0</v>
      </c>
      <c r="L331" s="0" t="n">
        <v>0</v>
      </c>
      <c r="M331" s="0" t="n">
        <v>0</v>
      </c>
      <c r="N331" s="0" t="n">
        <v>0</v>
      </c>
      <c r="O331" s="0" t="n">
        <v>0</v>
      </c>
      <c r="P331" s="0" t="n">
        <v>0</v>
      </c>
      <c r="Q331" s="0" t="n">
        <v>0</v>
      </c>
      <c r="R331" s="0" t="n">
        <v>0</v>
      </c>
      <c r="S331" s="0" t="n">
        <v>0</v>
      </c>
      <c r="T331" s="0" t="n">
        <v>0</v>
      </c>
      <c r="U331" s="0" t="n">
        <v>0</v>
      </c>
      <c r="V331" s="0" t="n">
        <v>0</v>
      </c>
      <c r="W331" s="0" t="n">
        <v>0</v>
      </c>
      <c r="X331" s="0" t="n">
        <v>0</v>
      </c>
      <c r="Y331" s="0" t="n">
        <v>0</v>
      </c>
      <c r="Z331" s="0" t="n">
        <v>0</v>
      </c>
      <c r="AA331" s="0" t="n">
        <v>0</v>
      </c>
      <c r="AB331" s="0" t="n">
        <v>0</v>
      </c>
      <c r="AC331" s="0" t="n">
        <v>0</v>
      </c>
      <c r="AD331" s="0" t="n">
        <v>0</v>
      </c>
      <c r="AE331" s="0" t="n">
        <v>0</v>
      </c>
      <c r="AF331" s="0" t="n">
        <v>0</v>
      </c>
      <c r="AG331" s="0" t="n">
        <v>0</v>
      </c>
      <c r="AH331" s="0" t="n">
        <v>0</v>
      </c>
      <c r="AI331" s="0" t="n">
        <v>0</v>
      </c>
      <c r="AJ331" s="0" t="n">
        <v>0</v>
      </c>
      <c r="AK331" s="0" t="n">
        <v>0</v>
      </c>
      <c r="AL331" s="0" t="n">
        <v>0</v>
      </c>
      <c r="AM331" s="0" t="n">
        <v>0</v>
      </c>
      <c r="AN331" s="0" t="n">
        <v>0</v>
      </c>
      <c r="AO331" s="0" t="n">
        <v>0</v>
      </c>
      <c r="AP331" s="0" t="n">
        <v>0</v>
      </c>
      <c r="AQ331" s="0" t="n">
        <v>0</v>
      </c>
      <c r="AR331" s="0" t="n">
        <v>0</v>
      </c>
      <c r="AS331" s="0" t="n">
        <v>0</v>
      </c>
      <c r="AT331" s="0" t="n">
        <v>0</v>
      </c>
      <c r="AU331" s="0" t="n">
        <v>0</v>
      </c>
      <c r="AV331" s="0" t="n">
        <v>0</v>
      </c>
      <c r="AW331" s="0" t="n">
        <v>0</v>
      </c>
      <c r="AX331" s="0" t="n">
        <v>0</v>
      </c>
      <c r="AY331" s="0" t="n">
        <v>0</v>
      </c>
      <c r="AZ331" s="0" t="n">
        <v>0</v>
      </c>
      <c r="BA331" s="0" t="n">
        <v>0</v>
      </c>
      <c r="BB331" s="0" t="n">
        <v>0</v>
      </c>
      <c r="BC331" s="0" t="n">
        <v>0</v>
      </c>
      <c r="BD331" s="0" t="n">
        <v>0</v>
      </c>
      <c r="BE331" s="0" t="n">
        <v>0</v>
      </c>
      <c r="BF331" s="0" t="n">
        <v>0</v>
      </c>
      <c r="BG331" s="0" t="n">
        <v>0</v>
      </c>
      <c r="BH331" s="0" t="n">
        <v>0</v>
      </c>
      <c r="BI331" s="0" t="n">
        <v>0</v>
      </c>
      <c r="BJ331" s="0" t="n">
        <v>0</v>
      </c>
      <c r="BK331" s="0" t="n">
        <v>0</v>
      </c>
      <c r="BL331" s="0" t="n">
        <v>0</v>
      </c>
      <c r="BM331" s="0" t="n">
        <v>0</v>
      </c>
      <c r="BN331" s="0" t="n">
        <v>0</v>
      </c>
      <c r="BO331" s="0" t="n">
        <v>0</v>
      </c>
      <c r="BP331" s="0" t="n">
        <v>0</v>
      </c>
      <c r="BQ331" s="0" t="n">
        <v>1</v>
      </c>
      <c r="BR331" s="0" t="n">
        <v>0</v>
      </c>
      <c r="BS331" s="0" t="n">
        <v>1</v>
      </c>
      <c r="BT331" s="0" t="n">
        <v>0</v>
      </c>
      <c r="BU331" s="0" t="n">
        <v>0</v>
      </c>
      <c r="BV331" s="0" t="n">
        <v>0</v>
      </c>
      <c r="BW331" s="0" t="n">
        <v>0</v>
      </c>
      <c r="BX331" s="0" t="n">
        <v>0</v>
      </c>
      <c r="BY331" s="0" t="n">
        <v>0</v>
      </c>
      <c r="BZ331" s="0" t="n">
        <v>0</v>
      </c>
      <c r="CA331" s="0" t="n">
        <v>0</v>
      </c>
      <c r="CB331" s="0" t="n">
        <v>0</v>
      </c>
      <c r="CC331" s="0" t="n">
        <v>0</v>
      </c>
      <c r="CD331" s="0" t="n">
        <v>1</v>
      </c>
      <c r="CE331" s="0" t="n">
        <v>0</v>
      </c>
      <c r="CF331" s="0" t="n">
        <v>0</v>
      </c>
      <c r="CG331" s="0" t="n">
        <v>0</v>
      </c>
      <c r="CH331" s="0" t="n">
        <v>0</v>
      </c>
      <c r="CI331" s="0" t="n">
        <v>4</v>
      </c>
      <c r="CJ331" s="0" t="n">
        <v>0</v>
      </c>
      <c r="CK331" s="0" t="n">
        <v>1</v>
      </c>
      <c r="CL331" s="0" t="n">
        <v>0</v>
      </c>
      <c r="CM331" s="0" t="n">
        <v>0</v>
      </c>
      <c r="CN331" s="0" t="n">
        <v>0</v>
      </c>
      <c r="CO331" s="0" t="n">
        <v>0</v>
      </c>
      <c r="CP331" s="0" t="n">
        <v>0</v>
      </c>
      <c r="CQ331" s="0" t="n">
        <v>0</v>
      </c>
      <c r="CR331" s="0" t="n">
        <v>0</v>
      </c>
      <c r="CS331" s="0" t="n">
        <v>0</v>
      </c>
      <c r="CT331" s="0" t="n">
        <v>0</v>
      </c>
      <c r="CU331" s="0" t="n">
        <v>0</v>
      </c>
      <c r="CV331" s="0" t="n">
        <v>0</v>
      </c>
      <c r="CW331" s="0" t="n">
        <v>0</v>
      </c>
      <c r="CX331" s="0" t="n">
        <v>0</v>
      </c>
      <c r="CY331" s="0" t="n">
        <v>0</v>
      </c>
      <c r="CZ331" s="0" t="n">
        <v>0</v>
      </c>
      <c r="DA331" s="0" t="n">
        <v>0</v>
      </c>
      <c r="DB331" s="0" t="n">
        <v>0</v>
      </c>
      <c r="DC331" s="0" t="n">
        <v>0</v>
      </c>
      <c r="DD331" s="0" t="n">
        <v>0</v>
      </c>
      <c r="DE331" s="0" t="n">
        <v>0</v>
      </c>
      <c r="DF331" s="0" t="n">
        <v>0</v>
      </c>
      <c r="DG331" s="0" t="n">
        <v>0</v>
      </c>
      <c r="DH331" s="0" t="n">
        <v>0</v>
      </c>
      <c r="DI331" s="0" t="n">
        <v>0</v>
      </c>
      <c r="DJ331" s="0" t="n">
        <v>0</v>
      </c>
      <c r="DK331" s="0" t="n">
        <v>0</v>
      </c>
      <c r="DL331" s="0" t="n">
        <v>0</v>
      </c>
      <c r="DM331" s="0" t="n">
        <v>0</v>
      </c>
      <c r="DN331" s="0" t="n">
        <v>2</v>
      </c>
      <c r="DO331" s="0" t="n">
        <v>0</v>
      </c>
      <c r="DP331" s="0" t="n">
        <v>0</v>
      </c>
      <c r="DQ331" s="0" t="n">
        <v>0</v>
      </c>
      <c r="DR331" s="0" t="n">
        <v>0</v>
      </c>
      <c r="DS331" s="0" t="n">
        <v>0</v>
      </c>
      <c r="DT331" s="0" t="n">
        <v>0</v>
      </c>
      <c r="DU331" s="0" t="n">
        <v>0</v>
      </c>
      <c r="DV331" s="0" t="n">
        <v>0</v>
      </c>
      <c r="DW331" s="0" t="n">
        <v>0</v>
      </c>
      <c r="DX331" s="0" t="n">
        <v>0</v>
      </c>
      <c r="DY331" s="0" t="n">
        <v>0</v>
      </c>
      <c r="DZ331" s="0" t="n">
        <v>0</v>
      </c>
      <c r="EA331" s="0" t="n">
        <v>0</v>
      </c>
      <c r="EB331" s="0" t="n">
        <v>0</v>
      </c>
      <c r="EC331" s="0" t="n">
        <v>0</v>
      </c>
      <c r="ED331" s="0" t="n">
        <v>0</v>
      </c>
      <c r="EE331" s="0" t="n">
        <v>0</v>
      </c>
      <c r="EF331" s="0" t="n">
        <v>0</v>
      </c>
      <c r="EG331" s="0" t="n">
        <v>0</v>
      </c>
      <c r="EH331" s="0" t="n">
        <v>0</v>
      </c>
      <c r="EI331" s="0" t="n">
        <v>0</v>
      </c>
      <c r="EJ331" s="0" t="n">
        <v>0</v>
      </c>
      <c r="EK331" s="0" t="n">
        <v>0</v>
      </c>
      <c r="EL331" s="0" t="n">
        <v>0</v>
      </c>
      <c r="EM331" s="0" t="n">
        <v>0</v>
      </c>
      <c r="EN331" s="0" t="n">
        <v>0</v>
      </c>
      <c r="EO331" s="0" t="n">
        <v>0</v>
      </c>
      <c r="EP331" s="0" t="n">
        <v>0</v>
      </c>
      <c r="EQ331" s="0" t="n">
        <v>0</v>
      </c>
      <c r="ER331" s="0" t="n">
        <v>0</v>
      </c>
      <c r="ES331" s="0" t="n">
        <v>0</v>
      </c>
      <c r="ET331" s="0" t="n">
        <v>0</v>
      </c>
      <c r="EU331" s="0" t="n">
        <v>0</v>
      </c>
      <c r="EV331" s="0" t="n">
        <v>0</v>
      </c>
      <c r="EW331" s="0" t="n">
        <v>0</v>
      </c>
      <c r="EX331" s="0" t="n">
        <v>0</v>
      </c>
      <c r="EY331" s="0" t="n">
        <v>0</v>
      </c>
      <c r="EZ331" s="0" t="n">
        <v>0</v>
      </c>
      <c r="FA331" s="0" t="n">
        <v>0</v>
      </c>
      <c r="FB331" s="0" t="n">
        <v>0</v>
      </c>
      <c r="FC331" s="0" t="n">
        <v>0</v>
      </c>
      <c r="FD331" s="0" t="n">
        <v>0</v>
      </c>
      <c r="FE331" s="0" t="n">
        <v>0</v>
      </c>
      <c r="FF331" s="0" t="n">
        <v>0</v>
      </c>
      <c r="FG331" s="0" t="n">
        <v>1</v>
      </c>
      <c r="FH331" s="0" t="n">
        <v>0</v>
      </c>
      <c r="FI331" s="0" t="n">
        <v>0</v>
      </c>
      <c r="FJ331" s="0" t="n">
        <v>0</v>
      </c>
      <c r="FK331" s="0" t="n">
        <v>0</v>
      </c>
      <c r="FL331" s="0" t="n">
        <v>0</v>
      </c>
      <c r="FM331" s="0" t="n">
        <v>0</v>
      </c>
      <c r="FN331" s="0" t="n">
        <v>1</v>
      </c>
      <c r="FO331" s="0" t="n">
        <v>0</v>
      </c>
      <c r="FP331" s="0" t="n">
        <v>0</v>
      </c>
      <c r="FQ331" s="0" t="n">
        <v>0</v>
      </c>
      <c r="FR331" s="0" t="n">
        <v>0</v>
      </c>
      <c r="FS331" s="0" t="n">
        <v>0</v>
      </c>
      <c r="FT331" s="0" t="n">
        <v>0</v>
      </c>
      <c r="FU331" s="0" t="n">
        <v>1</v>
      </c>
      <c r="FV331" s="0" t="n">
        <v>0</v>
      </c>
      <c r="FW331" s="0" t="n">
        <v>0</v>
      </c>
      <c r="FX331" s="0" t="n">
        <v>0</v>
      </c>
      <c r="FY331" s="0" t="n">
        <v>0</v>
      </c>
      <c r="FZ331" s="0" t="n">
        <v>0</v>
      </c>
      <c r="GA331" s="0" t="n">
        <v>0</v>
      </c>
      <c r="GB331" s="0" t="n">
        <v>0</v>
      </c>
      <c r="GC331" s="0" t="n">
        <v>0</v>
      </c>
      <c r="GD331" s="0" t="n">
        <v>0</v>
      </c>
      <c r="GE331" s="0" t="n">
        <v>0</v>
      </c>
      <c r="GF331" s="0" t="n">
        <v>0</v>
      </c>
      <c r="GG331" s="0" t="n">
        <v>0</v>
      </c>
      <c r="GH331" s="0" t="n">
        <v>0</v>
      </c>
      <c r="GI331" s="0" t="n">
        <v>0</v>
      </c>
      <c r="GJ331" s="0" t="n">
        <v>0</v>
      </c>
      <c r="GK331" s="0" t="n">
        <v>0</v>
      </c>
      <c r="GL331" s="0" t="n">
        <v>0</v>
      </c>
      <c r="GM331" s="0" t="n">
        <v>0</v>
      </c>
      <c r="GN331" s="0" t="n">
        <v>0</v>
      </c>
      <c r="GO331" s="0" t="n">
        <v>0</v>
      </c>
      <c r="GP331" s="0" t="n">
        <v>0</v>
      </c>
      <c r="GQ331" s="0" t="n">
        <v>0</v>
      </c>
    </row>
    <row r="332" customFormat="false" ht="12" hidden="false" customHeight="false" outlineLevel="0" collapsed="false">
      <c r="A332" s="0" t="n">
        <v>0</v>
      </c>
      <c r="B332" s="0" t="n">
        <v>0</v>
      </c>
      <c r="C332" s="0" t="n">
        <v>0</v>
      </c>
      <c r="D332" s="0" t="n">
        <v>0</v>
      </c>
      <c r="E332" s="0" t="n">
        <v>0</v>
      </c>
      <c r="F332" s="0" t="n">
        <v>0</v>
      </c>
      <c r="G332" s="0" t="n">
        <v>0</v>
      </c>
      <c r="H332" s="0" t="n">
        <v>0</v>
      </c>
      <c r="I332" s="0" t="n">
        <v>0</v>
      </c>
      <c r="J332" s="0" t="n">
        <v>0</v>
      </c>
      <c r="K332" s="0" t="n">
        <v>0</v>
      </c>
      <c r="L332" s="0" t="n">
        <v>0</v>
      </c>
      <c r="M332" s="0" t="n">
        <v>0</v>
      </c>
      <c r="N332" s="0" t="n">
        <v>0</v>
      </c>
      <c r="O332" s="0" t="n">
        <v>0</v>
      </c>
      <c r="P332" s="0" t="n">
        <v>1</v>
      </c>
      <c r="Q332" s="0" t="n">
        <v>0</v>
      </c>
      <c r="R332" s="0" t="n">
        <v>0</v>
      </c>
      <c r="S332" s="0" t="n">
        <v>0</v>
      </c>
      <c r="T332" s="0" t="n">
        <v>0</v>
      </c>
      <c r="U332" s="0" t="n">
        <v>0</v>
      </c>
      <c r="V332" s="0" t="n">
        <v>0</v>
      </c>
      <c r="W332" s="0" t="n">
        <v>0</v>
      </c>
      <c r="X332" s="0" t="n">
        <v>0</v>
      </c>
      <c r="Y332" s="0" t="n">
        <v>0</v>
      </c>
      <c r="Z332" s="0" t="n">
        <v>0</v>
      </c>
      <c r="AA332" s="0" t="n">
        <v>0</v>
      </c>
      <c r="AB332" s="0" t="n">
        <v>0</v>
      </c>
      <c r="AC332" s="0" t="n">
        <v>0</v>
      </c>
      <c r="AD332" s="0" t="n">
        <v>0</v>
      </c>
      <c r="AE332" s="0" t="n">
        <v>0</v>
      </c>
      <c r="AF332" s="0" t="n">
        <v>0</v>
      </c>
      <c r="AG332" s="0" t="n">
        <v>0</v>
      </c>
      <c r="AH332" s="0" t="n">
        <v>1</v>
      </c>
      <c r="AI332" s="0" t="n">
        <v>0</v>
      </c>
      <c r="AJ332" s="0" t="n">
        <v>0</v>
      </c>
      <c r="AK332" s="0" t="n">
        <v>0</v>
      </c>
      <c r="AL332" s="0" t="n">
        <v>0</v>
      </c>
      <c r="AM332" s="0" t="n">
        <v>0</v>
      </c>
      <c r="AN332" s="0" t="n">
        <v>0</v>
      </c>
      <c r="AO332" s="0" t="n">
        <v>0</v>
      </c>
      <c r="AP332" s="0" t="n">
        <v>0</v>
      </c>
      <c r="AQ332" s="0" t="n">
        <v>0</v>
      </c>
      <c r="AR332" s="0" t="n">
        <v>0</v>
      </c>
      <c r="AS332" s="0" t="n">
        <v>2</v>
      </c>
      <c r="AT332" s="0" t="n">
        <v>0</v>
      </c>
      <c r="AU332" s="0" t="n">
        <v>0</v>
      </c>
      <c r="AV332" s="0" t="n">
        <v>0</v>
      </c>
      <c r="AW332" s="0" t="n">
        <v>0</v>
      </c>
      <c r="AX332" s="0" t="n">
        <v>0</v>
      </c>
      <c r="AY332" s="0" t="n">
        <v>4</v>
      </c>
      <c r="AZ332" s="0" t="n">
        <v>0</v>
      </c>
      <c r="BA332" s="0" t="n">
        <v>0</v>
      </c>
      <c r="BB332" s="0" t="n">
        <v>0</v>
      </c>
      <c r="BC332" s="0" t="n">
        <v>0</v>
      </c>
      <c r="BD332" s="0" t="n">
        <v>4</v>
      </c>
      <c r="BE332" s="0" t="n">
        <v>0</v>
      </c>
      <c r="BF332" s="0" t="n">
        <v>0</v>
      </c>
      <c r="BG332" s="0" t="n">
        <v>0</v>
      </c>
      <c r="BH332" s="0" t="n">
        <v>0</v>
      </c>
      <c r="BI332" s="0" t="n">
        <v>2</v>
      </c>
      <c r="BJ332" s="0" t="n">
        <v>0</v>
      </c>
      <c r="BK332" s="0" t="n">
        <v>0</v>
      </c>
      <c r="BL332" s="0" t="n">
        <v>0</v>
      </c>
      <c r="BM332" s="0" t="n">
        <v>0</v>
      </c>
      <c r="BN332" s="0" t="n">
        <v>0</v>
      </c>
      <c r="BO332" s="0" t="n">
        <v>0</v>
      </c>
      <c r="BP332" s="0" t="n">
        <v>0</v>
      </c>
      <c r="BQ332" s="0" t="n">
        <v>0</v>
      </c>
      <c r="BR332" s="0" t="n">
        <v>0</v>
      </c>
      <c r="BS332" s="0" t="n">
        <v>0</v>
      </c>
      <c r="BT332" s="0" t="n">
        <v>0</v>
      </c>
      <c r="BU332" s="0" t="n">
        <v>0</v>
      </c>
      <c r="BV332" s="0" t="n">
        <v>0</v>
      </c>
      <c r="BW332" s="0" t="n">
        <v>0</v>
      </c>
      <c r="BX332" s="0" t="n">
        <v>0</v>
      </c>
      <c r="BY332" s="0" t="n">
        <v>0</v>
      </c>
      <c r="BZ332" s="0" t="n">
        <v>0</v>
      </c>
      <c r="CA332" s="0" t="n">
        <v>0</v>
      </c>
      <c r="CB332" s="0" t="n">
        <v>0</v>
      </c>
      <c r="CC332" s="0" t="n">
        <v>0</v>
      </c>
      <c r="CD332" s="0" t="n">
        <v>0</v>
      </c>
      <c r="CE332" s="0" t="n">
        <v>0</v>
      </c>
      <c r="CF332" s="0" t="n">
        <v>0</v>
      </c>
      <c r="CG332" s="0" t="n">
        <v>0</v>
      </c>
      <c r="CH332" s="0" t="n">
        <v>0</v>
      </c>
      <c r="CI332" s="0" t="n">
        <v>0</v>
      </c>
      <c r="CJ332" s="0" t="n">
        <v>0</v>
      </c>
      <c r="CK332" s="0" t="n">
        <v>0</v>
      </c>
      <c r="CL332" s="0" t="n">
        <v>0</v>
      </c>
      <c r="CM332" s="0" t="n">
        <v>0</v>
      </c>
      <c r="CN332" s="0" t="n">
        <v>0</v>
      </c>
      <c r="CO332" s="0" t="n">
        <v>0</v>
      </c>
      <c r="CP332" s="0" t="n">
        <v>0</v>
      </c>
      <c r="CQ332" s="0" t="n">
        <v>0</v>
      </c>
      <c r="CR332" s="0" t="n">
        <v>0</v>
      </c>
      <c r="CS332" s="0" t="n">
        <v>0</v>
      </c>
      <c r="CT332" s="0" t="n">
        <v>0</v>
      </c>
      <c r="CU332" s="0" t="n">
        <v>0</v>
      </c>
      <c r="CV332" s="0" t="n">
        <v>0</v>
      </c>
      <c r="CW332" s="0" t="n">
        <v>0</v>
      </c>
      <c r="CX332" s="0" t="n">
        <v>0</v>
      </c>
      <c r="CY332" s="0" t="n">
        <v>0</v>
      </c>
      <c r="CZ332" s="0" t="n">
        <v>0</v>
      </c>
      <c r="DA332" s="0" t="n">
        <v>0</v>
      </c>
      <c r="DB332" s="0" t="n">
        <v>0</v>
      </c>
      <c r="DC332" s="0" t="n">
        <v>0</v>
      </c>
      <c r="DD332" s="0" t="n">
        <v>0</v>
      </c>
      <c r="DE332" s="0" t="n">
        <v>0</v>
      </c>
      <c r="DF332" s="0" t="n">
        <v>0</v>
      </c>
      <c r="DG332" s="0" t="n">
        <v>0</v>
      </c>
      <c r="DH332" s="0" t="n">
        <v>0</v>
      </c>
      <c r="DI332" s="0" t="n">
        <v>0</v>
      </c>
      <c r="DJ332" s="0" t="n">
        <v>0</v>
      </c>
      <c r="DK332" s="0" t="n">
        <v>0</v>
      </c>
      <c r="DL332" s="0" t="n">
        <v>0</v>
      </c>
      <c r="DM332" s="0" t="n">
        <v>0</v>
      </c>
      <c r="DN332" s="0" t="n">
        <v>0</v>
      </c>
      <c r="DO332" s="0" t="n">
        <v>0</v>
      </c>
      <c r="DP332" s="0" t="n">
        <v>0</v>
      </c>
      <c r="DQ332" s="0" t="n">
        <v>0</v>
      </c>
      <c r="DR332" s="0" t="n">
        <v>0</v>
      </c>
      <c r="DS332" s="0" t="n">
        <v>0</v>
      </c>
      <c r="DT332" s="0" t="n">
        <v>0</v>
      </c>
      <c r="DU332" s="0" t="n">
        <v>0</v>
      </c>
      <c r="DV332" s="0" t="n">
        <v>0</v>
      </c>
      <c r="DW332" s="0" t="n">
        <v>0</v>
      </c>
      <c r="DX332" s="0" t="n">
        <v>0</v>
      </c>
      <c r="DY332" s="0" t="n">
        <v>0</v>
      </c>
      <c r="DZ332" s="0" t="n">
        <v>0</v>
      </c>
      <c r="EA332" s="0" t="n">
        <v>0</v>
      </c>
      <c r="EB332" s="0" t="n">
        <v>0</v>
      </c>
      <c r="EC332" s="0" t="n">
        <v>0</v>
      </c>
      <c r="ED332" s="0" t="n">
        <v>0</v>
      </c>
      <c r="EE332" s="0" t="n">
        <v>0</v>
      </c>
      <c r="EF332" s="0" t="n">
        <v>0</v>
      </c>
      <c r="EG332" s="0" t="n">
        <v>0</v>
      </c>
      <c r="EH332" s="0" t="n">
        <v>0</v>
      </c>
      <c r="EI332" s="0" t="n">
        <v>0</v>
      </c>
      <c r="EJ332" s="0" t="n">
        <v>0</v>
      </c>
      <c r="EK332" s="0" t="n">
        <v>0</v>
      </c>
      <c r="EL332" s="0" t="n">
        <v>0</v>
      </c>
      <c r="EM332" s="0" t="n">
        <v>0</v>
      </c>
      <c r="EN332" s="0" t="n">
        <v>0</v>
      </c>
      <c r="EO332" s="0" t="n">
        <v>0</v>
      </c>
      <c r="EP332" s="0" t="n">
        <v>0</v>
      </c>
      <c r="EQ332" s="0" t="n">
        <v>0</v>
      </c>
      <c r="ER332" s="0" t="n">
        <v>0</v>
      </c>
      <c r="ES332" s="0" t="n">
        <v>0</v>
      </c>
      <c r="ET332" s="0" t="n">
        <v>0</v>
      </c>
      <c r="EU332" s="0" t="n">
        <v>0</v>
      </c>
      <c r="EV332" s="0" t="n">
        <v>0</v>
      </c>
      <c r="EW332" s="0" t="n">
        <v>0</v>
      </c>
      <c r="EX332" s="0" t="n">
        <v>0</v>
      </c>
      <c r="EY332" s="0" t="n">
        <v>0</v>
      </c>
      <c r="EZ332" s="0" t="n">
        <v>0</v>
      </c>
      <c r="FA332" s="0" t="n">
        <v>1</v>
      </c>
      <c r="FB332" s="0" t="n">
        <v>0</v>
      </c>
      <c r="FC332" s="0" t="n">
        <v>0</v>
      </c>
      <c r="FD332" s="0" t="n">
        <v>0</v>
      </c>
      <c r="FE332" s="0" t="n">
        <v>0</v>
      </c>
      <c r="FF332" s="0" t="n">
        <v>0</v>
      </c>
      <c r="FG332" s="0" t="n">
        <v>0</v>
      </c>
      <c r="FH332" s="0" t="n">
        <v>0</v>
      </c>
      <c r="FI332" s="0" t="n">
        <v>0</v>
      </c>
      <c r="FJ332" s="0" t="n">
        <v>0</v>
      </c>
      <c r="FK332" s="0" t="n">
        <v>0</v>
      </c>
      <c r="FL332" s="0" t="n">
        <v>0</v>
      </c>
      <c r="FM332" s="0" t="n">
        <v>0</v>
      </c>
      <c r="FN332" s="0" t="n">
        <v>0</v>
      </c>
      <c r="FO332" s="0" t="n">
        <v>0</v>
      </c>
      <c r="FP332" s="0" t="n">
        <v>0</v>
      </c>
      <c r="FQ332" s="0" t="n">
        <v>0</v>
      </c>
      <c r="FR332" s="0" t="n">
        <v>2</v>
      </c>
      <c r="FS332" s="0" t="n">
        <v>0</v>
      </c>
      <c r="FT332" s="0" t="n">
        <v>0</v>
      </c>
      <c r="FU332" s="0" t="n">
        <v>0</v>
      </c>
      <c r="FV332" s="0" t="n">
        <v>0</v>
      </c>
      <c r="FW332" s="0" t="n">
        <v>1</v>
      </c>
      <c r="FX332" s="0" t="n">
        <v>0</v>
      </c>
      <c r="FY332" s="0" t="n">
        <v>0</v>
      </c>
      <c r="FZ332" s="0" t="n">
        <v>0</v>
      </c>
      <c r="GA332" s="0" t="n">
        <v>0</v>
      </c>
      <c r="GB332" s="0" t="n">
        <v>0</v>
      </c>
      <c r="GC332" s="0" t="n">
        <v>0</v>
      </c>
      <c r="GD332" s="0" t="n">
        <v>0</v>
      </c>
      <c r="GE332" s="0" t="n">
        <v>0</v>
      </c>
      <c r="GF332" s="0" t="n">
        <v>0</v>
      </c>
      <c r="GG332" s="0" t="n">
        <v>0</v>
      </c>
      <c r="GH332" s="0" t="n">
        <v>0</v>
      </c>
      <c r="GI332" s="0" t="n">
        <v>0</v>
      </c>
      <c r="GJ332" s="0" t="n">
        <v>1</v>
      </c>
      <c r="GK332" s="0" t="n">
        <v>0</v>
      </c>
      <c r="GL332" s="0" t="n">
        <v>0</v>
      </c>
      <c r="GM332" s="0" t="n">
        <v>0</v>
      </c>
      <c r="GN332" s="0" t="n">
        <v>0</v>
      </c>
      <c r="GO332" s="0" t="n">
        <v>0</v>
      </c>
      <c r="GP332" s="0" t="n">
        <v>0</v>
      </c>
      <c r="GQ332" s="0" t="n">
        <v>0</v>
      </c>
    </row>
    <row r="333" customFormat="false" ht="12" hidden="false" customHeight="false" outlineLevel="0" collapsed="false">
      <c r="A333" s="0" t="n">
        <v>0</v>
      </c>
      <c r="B333" s="0" t="n">
        <v>0</v>
      </c>
      <c r="C333" s="0" t="n">
        <v>0</v>
      </c>
      <c r="D333" s="0" t="n">
        <v>0</v>
      </c>
      <c r="E333" s="0" t="n">
        <v>0</v>
      </c>
      <c r="F333" s="0" t="n">
        <v>0</v>
      </c>
      <c r="G333" s="0" t="n">
        <v>0</v>
      </c>
      <c r="H333" s="0" t="n">
        <v>0</v>
      </c>
      <c r="I333" s="0" t="n">
        <v>0</v>
      </c>
      <c r="J333" s="0" t="n">
        <v>0</v>
      </c>
      <c r="K333" s="0" t="n">
        <v>0</v>
      </c>
      <c r="L333" s="0" t="n">
        <v>0</v>
      </c>
      <c r="M333" s="0" t="n">
        <v>0</v>
      </c>
      <c r="N333" s="0" t="n">
        <v>0</v>
      </c>
      <c r="O333" s="0" t="n">
        <v>0</v>
      </c>
      <c r="P333" s="0" t="n">
        <v>0</v>
      </c>
      <c r="Q333" s="0" t="n">
        <v>1</v>
      </c>
      <c r="R333" s="0" t="n">
        <v>0</v>
      </c>
      <c r="S333" s="0" t="n">
        <v>0</v>
      </c>
      <c r="T333" s="0" t="n">
        <v>0</v>
      </c>
      <c r="U333" s="0" t="n">
        <v>0</v>
      </c>
      <c r="V333" s="0" t="n">
        <v>0</v>
      </c>
      <c r="W333" s="0" t="n">
        <v>0</v>
      </c>
      <c r="X333" s="0" t="n">
        <v>0</v>
      </c>
      <c r="Y333" s="0" t="n">
        <v>0</v>
      </c>
      <c r="Z333" s="0" t="n">
        <v>0</v>
      </c>
      <c r="AA333" s="0" t="n">
        <v>0</v>
      </c>
      <c r="AB333" s="0" t="n">
        <v>0</v>
      </c>
      <c r="AC333" s="0" t="n">
        <v>0</v>
      </c>
      <c r="AD333" s="0" t="n">
        <v>0</v>
      </c>
      <c r="AE333" s="0" t="n">
        <v>0</v>
      </c>
      <c r="AF333" s="0" t="n">
        <v>0</v>
      </c>
      <c r="AG333" s="0" t="n">
        <v>0</v>
      </c>
      <c r="AH333" s="0" t="n">
        <v>0</v>
      </c>
      <c r="AI333" s="0" t="n">
        <v>0</v>
      </c>
      <c r="AJ333" s="0" t="n">
        <v>0</v>
      </c>
      <c r="AK333" s="0" t="n">
        <v>0</v>
      </c>
      <c r="AL333" s="0" t="n">
        <v>0</v>
      </c>
      <c r="AM333" s="0" t="n">
        <v>0</v>
      </c>
      <c r="AN333" s="0" t="n">
        <v>0</v>
      </c>
      <c r="AO333" s="0" t="n">
        <v>0</v>
      </c>
      <c r="AP333" s="0" t="n">
        <v>0</v>
      </c>
      <c r="AQ333" s="0" t="n">
        <v>0</v>
      </c>
      <c r="AR333" s="0" t="n">
        <v>0</v>
      </c>
      <c r="AS333" s="0" t="n">
        <v>0</v>
      </c>
      <c r="AT333" s="0" t="n">
        <v>0</v>
      </c>
      <c r="AU333" s="0" t="n">
        <v>0</v>
      </c>
      <c r="AV333" s="0" t="n">
        <v>0</v>
      </c>
      <c r="AW333" s="0" t="n">
        <v>1</v>
      </c>
      <c r="AX333" s="0" t="n">
        <v>0</v>
      </c>
      <c r="AY333" s="0" t="n">
        <v>0</v>
      </c>
      <c r="AZ333" s="0" t="n">
        <v>0</v>
      </c>
      <c r="BA333" s="0" t="n">
        <v>0</v>
      </c>
      <c r="BB333" s="0" t="n">
        <v>3</v>
      </c>
      <c r="BC333" s="0" t="n">
        <v>0</v>
      </c>
      <c r="BD333" s="0" t="n">
        <v>3</v>
      </c>
      <c r="BE333" s="0" t="n">
        <v>1</v>
      </c>
      <c r="BF333" s="0" t="n">
        <v>0</v>
      </c>
      <c r="BG333" s="0" t="n">
        <v>0</v>
      </c>
      <c r="BH333" s="0" t="n">
        <v>0</v>
      </c>
      <c r="BI333" s="0" t="n">
        <v>0</v>
      </c>
      <c r="BJ333" s="0" t="n">
        <v>0</v>
      </c>
      <c r="BK333" s="0" t="n">
        <v>0</v>
      </c>
      <c r="BL333" s="0" t="n">
        <v>0</v>
      </c>
      <c r="BM333" s="0" t="n">
        <v>0</v>
      </c>
      <c r="BN333" s="0" t="n">
        <v>0</v>
      </c>
      <c r="BO333" s="0" t="n">
        <v>0</v>
      </c>
      <c r="BP333" s="0" t="n">
        <v>0</v>
      </c>
      <c r="BQ333" s="0" t="n">
        <v>1</v>
      </c>
      <c r="BR333" s="0" t="n">
        <v>0</v>
      </c>
      <c r="BS333" s="0" t="n">
        <v>0</v>
      </c>
      <c r="BT333" s="0" t="n">
        <v>0</v>
      </c>
      <c r="BU333" s="0" t="n">
        <v>0</v>
      </c>
      <c r="BV333" s="0" t="n">
        <v>0</v>
      </c>
      <c r="BW333" s="0" t="n">
        <v>0</v>
      </c>
      <c r="BX333" s="0" t="n">
        <v>0</v>
      </c>
      <c r="BY333" s="0" t="n">
        <v>0</v>
      </c>
      <c r="BZ333" s="0" t="n">
        <v>0</v>
      </c>
      <c r="CA333" s="0" t="n">
        <v>0</v>
      </c>
      <c r="CB333" s="0" t="n">
        <v>1</v>
      </c>
      <c r="CC333" s="0" t="n">
        <v>2</v>
      </c>
      <c r="CD333" s="0" t="n">
        <v>0</v>
      </c>
      <c r="CE333" s="0" t="n">
        <v>0</v>
      </c>
      <c r="CF333" s="0" t="n">
        <v>0</v>
      </c>
      <c r="CG333" s="0" t="n">
        <v>0</v>
      </c>
      <c r="CH333" s="0" t="n">
        <v>0</v>
      </c>
      <c r="CI333" s="0" t="n">
        <v>0</v>
      </c>
      <c r="CJ333" s="0" t="n">
        <v>0</v>
      </c>
      <c r="CK333" s="0" t="n">
        <v>0</v>
      </c>
      <c r="CL333" s="0" t="n">
        <v>0</v>
      </c>
      <c r="CM333" s="0" t="n">
        <v>0</v>
      </c>
      <c r="CN333" s="0" t="n">
        <v>0</v>
      </c>
      <c r="CO333" s="0" t="n">
        <v>0</v>
      </c>
      <c r="CP333" s="0" t="n">
        <v>0</v>
      </c>
      <c r="CQ333" s="0" t="n">
        <v>0</v>
      </c>
      <c r="CR333" s="0" t="n">
        <v>0</v>
      </c>
      <c r="CS333" s="0" t="n">
        <v>0</v>
      </c>
      <c r="CT333" s="0" t="n">
        <v>0</v>
      </c>
      <c r="CU333" s="0" t="n">
        <v>0</v>
      </c>
      <c r="CV333" s="0" t="n">
        <v>0</v>
      </c>
      <c r="CW333" s="0" t="n">
        <v>0</v>
      </c>
      <c r="CX333" s="0" t="n">
        <v>0</v>
      </c>
      <c r="CY333" s="0" t="n">
        <v>0</v>
      </c>
      <c r="CZ333" s="0" t="n">
        <v>2</v>
      </c>
      <c r="DA333" s="0" t="n">
        <v>0</v>
      </c>
      <c r="DB333" s="0" t="n">
        <v>0</v>
      </c>
      <c r="DC333" s="0" t="n">
        <v>0</v>
      </c>
      <c r="DD333" s="0" t="n">
        <v>0</v>
      </c>
      <c r="DE333" s="0" t="n">
        <v>0</v>
      </c>
      <c r="DF333" s="0" t="n">
        <v>0</v>
      </c>
      <c r="DG333" s="0" t="n">
        <v>0</v>
      </c>
      <c r="DH333" s="0" t="n">
        <v>0</v>
      </c>
      <c r="DI333" s="0" t="n">
        <v>0</v>
      </c>
      <c r="DJ333" s="0" t="n">
        <v>0</v>
      </c>
      <c r="DK333" s="0" t="n">
        <v>0</v>
      </c>
      <c r="DL333" s="0" t="n">
        <v>0</v>
      </c>
      <c r="DM333" s="0" t="n">
        <v>0</v>
      </c>
      <c r="DN333" s="0" t="n">
        <v>2</v>
      </c>
      <c r="DO333" s="0" t="n">
        <v>0</v>
      </c>
      <c r="DP333" s="0" t="n">
        <v>0</v>
      </c>
      <c r="DQ333" s="0" t="n">
        <v>4</v>
      </c>
      <c r="DR333" s="0" t="n">
        <v>5</v>
      </c>
      <c r="DS333" s="0" t="n">
        <v>0</v>
      </c>
      <c r="DT333" s="0" t="n">
        <v>1</v>
      </c>
      <c r="DU333" s="0" t="n">
        <v>0</v>
      </c>
      <c r="DV333" s="0" t="n">
        <v>0</v>
      </c>
      <c r="DW333" s="0" t="n">
        <v>0</v>
      </c>
      <c r="DX333" s="0" t="n">
        <v>0</v>
      </c>
      <c r="DY333" s="0" t="n">
        <v>0</v>
      </c>
      <c r="DZ333" s="0" t="n">
        <v>0</v>
      </c>
      <c r="EA333" s="0" t="n">
        <v>0</v>
      </c>
      <c r="EB333" s="0" t="n">
        <v>0</v>
      </c>
      <c r="EC333" s="0" t="n">
        <v>0</v>
      </c>
      <c r="ED333" s="0" t="n">
        <v>0</v>
      </c>
      <c r="EE333" s="0" t="n">
        <v>0</v>
      </c>
      <c r="EF333" s="0" t="n">
        <v>0</v>
      </c>
      <c r="EG333" s="0" t="n">
        <v>0</v>
      </c>
      <c r="EH333" s="0" t="n">
        <v>0</v>
      </c>
      <c r="EI333" s="0" t="n">
        <v>0</v>
      </c>
      <c r="EJ333" s="0" t="n">
        <v>0</v>
      </c>
      <c r="EK333" s="0" t="n">
        <v>0</v>
      </c>
      <c r="EL333" s="0" t="n">
        <v>2</v>
      </c>
      <c r="EM333" s="0" t="n">
        <v>0</v>
      </c>
      <c r="EN333" s="0" t="n">
        <v>0</v>
      </c>
      <c r="EO333" s="0" t="n">
        <v>0</v>
      </c>
      <c r="EP333" s="0" t="n">
        <v>0</v>
      </c>
      <c r="EQ333" s="0" t="n">
        <v>0</v>
      </c>
      <c r="ER333" s="0" t="n">
        <v>0</v>
      </c>
      <c r="ES333" s="0" t="n">
        <v>1</v>
      </c>
      <c r="ET333" s="0" t="n">
        <v>0</v>
      </c>
      <c r="EU333" s="0" t="n">
        <v>0</v>
      </c>
      <c r="EV333" s="0" t="n">
        <v>0</v>
      </c>
      <c r="EW333" s="0" t="n">
        <v>0</v>
      </c>
      <c r="EX333" s="0" t="n">
        <v>0</v>
      </c>
      <c r="EY333" s="0" t="n">
        <v>0</v>
      </c>
      <c r="EZ333" s="0" t="n">
        <v>0</v>
      </c>
      <c r="FA333" s="0" t="n">
        <v>0</v>
      </c>
      <c r="FB333" s="0" t="n">
        <v>0</v>
      </c>
      <c r="FC333" s="0" t="n">
        <v>0</v>
      </c>
      <c r="FD333" s="0" t="n">
        <v>0</v>
      </c>
      <c r="FE333" s="0" t="n">
        <v>0</v>
      </c>
      <c r="FF333" s="0" t="n">
        <v>0</v>
      </c>
      <c r="FG333" s="0" t="n">
        <v>0</v>
      </c>
      <c r="FH333" s="0" t="n">
        <v>0</v>
      </c>
      <c r="FI333" s="0" t="n">
        <v>0</v>
      </c>
      <c r="FJ333" s="0" t="n">
        <v>0</v>
      </c>
      <c r="FK333" s="0" t="n">
        <v>0</v>
      </c>
      <c r="FL333" s="0" t="n">
        <v>0</v>
      </c>
      <c r="FM333" s="0" t="n">
        <v>0</v>
      </c>
      <c r="FN333" s="0" t="n">
        <v>0</v>
      </c>
      <c r="FO333" s="0" t="n">
        <v>0</v>
      </c>
      <c r="FP333" s="0" t="n">
        <v>0</v>
      </c>
      <c r="FQ333" s="0" t="n">
        <v>0</v>
      </c>
      <c r="FR333" s="0" t="n">
        <v>0</v>
      </c>
      <c r="FS333" s="0" t="n">
        <v>0</v>
      </c>
      <c r="FT333" s="0" t="n">
        <v>0</v>
      </c>
      <c r="FU333" s="0" t="n">
        <v>0</v>
      </c>
      <c r="FV333" s="0" t="n">
        <v>0</v>
      </c>
      <c r="FW333" s="0" t="n">
        <v>0</v>
      </c>
      <c r="FX333" s="0" t="n">
        <v>0</v>
      </c>
      <c r="FY333" s="0" t="n">
        <v>0</v>
      </c>
      <c r="FZ333" s="0" t="n">
        <v>0</v>
      </c>
      <c r="GA333" s="0" t="n">
        <v>0</v>
      </c>
      <c r="GB333" s="0" t="n">
        <v>0</v>
      </c>
      <c r="GC333" s="0" t="n">
        <v>0</v>
      </c>
      <c r="GD333" s="0" t="n">
        <v>0</v>
      </c>
      <c r="GE333" s="0" t="n">
        <v>0</v>
      </c>
      <c r="GF333" s="0" t="n">
        <v>0</v>
      </c>
      <c r="GG333" s="0" t="n">
        <v>0</v>
      </c>
      <c r="GH333" s="0" t="n">
        <v>0</v>
      </c>
      <c r="GI333" s="0" t="n">
        <v>0</v>
      </c>
      <c r="GJ333" s="0" t="n">
        <v>0</v>
      </c>
      <c r="GK333" s="0" t="n">
        <v>0</v>
      </c>
      <c r="GL333" s="0" t="n">
        <v>0</v>
      </c>
      <c r="GM333" s="0" t="n">
        <v>0</v>
      </c>
      <c r="GN333" s="0" t="n">
        <v>0</v>
      </c>
      <c r="GO333" s="0" t="n">
        <v>0</v>
      </c>
      <c r="GP333" s="0" t="n">
        <v>0</v>
      </c>
      <c r="GQ333" s="0" t="n">
        <v>0</v>
      </c>
    </row>
    <row r="334" customFormat="false" ht="12" hidden="false" customHeight="false" outlineLevel="0" collapsed="false">
      <c r="A334" s="0" t="n">
        <v>0</v>
      </c>
      <c r="B334" s="0" t="n">
        <v>0</v>
      </c>
      <c r="C334" s="0" t="n">
        <v>0</v>
      </c>
      <c r="D334" s="0" t="n">
        <v>0</v>
      </c>
      <c r="E334" s="0" t="n">
        <v>0</v>
      </c>
      <c r="F334" s="0" t="n">
        <v>0</v>
      </c>
      <c r="G334" s="0" t="n">
        <v>0</v>
      </c>
      <c r="H334" s="0" t="n">
        <v>0</v>
      </c>
      <c r="I334" s="0" t="n">
        <v>0</v>
      </c>
      <c r="J334" s="0" t="n">
        <v>0</v>
      </c>
      <c r="K334" s="0" t="n">
        <v>0</v>
      </c>
      <c r="L334" s="0" t="n">
        <v>0</v>
      </c>
      <c r="M334" s="0" t="n">
        <v>0</v>
      </c>
      <c r="N334" s="0" t="n">
        <v>0</v>
      </c>
      <c r="O334" s="0" t="n">
        <v>0</v>
      </c>
      <c r="P334" s="0" t="n">
        <v>0</v>
      </c>
      <c r="Q334" s="0" t="n">
        <v>1</v>
      </c>
      <c r="R334" s="0" t="n">
        <v>0</v>
      </c>
      <c r="S334" s="0" t="n">
        <v>0</v>
      </c>
      <c r="T334" s="0" t="n">
        <v>0</v>
      </c>
      <c r="U334" s="0" t="n">
        <v>0</v>
      </c>
      <c r="V334" s="0" t="n">
        <v>0</v>
      </c>
      <c r="W334" s="0" t="n">
        <v>0</v>
      </c>
      <c r="X334" s="0" t="n">
        <v>2</v>
      </c>
      <c r="Y334" s="0" t="n">
        <v>0</v>
      </c>
      <c r="Z334" s="0" t="n">
        <v>1</v>
      </c>
      <c r="AA334" s="0" t="n">
        <v>0</v>
      </c>
      <c r="AB334" s="0" t="n">
        <v>0</v>
      </c>
      <c r="AC334" s="0" t="n">
        <v>0</v>
      </c>
      <c r="AD334" s="0" t="n">
        <v>0</v>
      </c>
      <c r="AE334" s="0" t="n">
        <v>0</v>
      </c>
      <c r="AF334" s="0" t="n">
        <v>0</v>
      </c>
      <c r="AG334" s="0" t="n">
        <v>0</v>
      </c>
      <c r="AH334" s="0" t="n">
        <v>1</v>
      </c>
      <c r="AI334" s="0" t="n">
        <v>0</v>
      </c>
      <c r="AJ334" s="0" t="n">
        <v>0</v>
      </c>
      <c r="AK334" s="0" t="n">
        <v>0</v>
      </c>
      <c r="AL334" s="0" t="n">
        <v>1</v>
      </c>
      <c r="AM334" s="0" t="n">
        <v>0</v>
      </c>
      <c r="AN334" s="0" t="n">
        <v>0</v>
      </c>
      <c r="AO334" s="0" t="n">
        <v>0</v>
      </c>
      <c r="AP334" s="0" t="n">
        <v>0</v>
      </c>
      <c r="AQ334" s="0" t="n">
        <v>0</v>
      </c>
      <c r="AR334" s="0" t="n">
        <v>0</v>
      </c>
      <c r="AS334" s="0" t="n">
        <v>0</v>
      </c>
      <c r="AT334" s="0" t="n">
        <v>0</v>
      </c>
      <c r="AU334" s="0" t="n">
        <v>0</v>
      </c>
      <c r="AV334" s="0" t="n">
        <v>2</v>
      </c>
      <c r="AW334" s="0" t="n">
        <v>1</v>
      </c>
      <c r="AX334" s="0" t="n">
        <v>0</v>
      </c>
      <c r="AY334" s="0" t="n">
        <v>0</v>
      </c>
      <c r="AZ334" s="0" t="n">
        <v>0</v>
      </c>
      <c r="BA334" s="0" t="n">
        <v>0</v>
      </c>
      <c r="BB334" s="0" t="n">
        <v>3</v>
      </c>
      <c r="BC334" s="0" t="n">
        <v>0</v>
      </c>
      <c r="BD334" s="0" t="n">
        <v>0</v>
      </c>
      <c r="BE334" s="0" t="n">
        <v>1</v>
      </c>
      <c r="BF334" s="0" t="n">
        <v>0</v>
      </c>
      <c r="BG334" s="0" t="n">
        <v>0</v>
      </c>
      <c r="BH334" s="0" t="n">
        <v>0</v>
      </c>
      <c r="BI334" s="0" t="n">
        <v>0</v>
      </c>
      <c r="BJ334" s="0" t="n">
        <v>0</v>
      </c>
      <c r="BK334" s="0" t="n">
        <v>0</v>
      </c>
      <c r="BL334" s="0" t="n">
        <v>0</v>
      </c>
      <c r="BM334" s="0" t="n">
        <v>0</v>
      </c>
      <c r="BN334" s="0" t="n">
        <v>0</v>
      </c>
      <c r="BO334" s="0" t="n">
        <v>0</v>
      </c>
      <c r="BP334" s="0" t="n">
        <v>0</v>
      </c>
      <c r="BQ334" s="0" t="n">
        <v>1</v>
      </c>
      <c r="BR334" s="0" t="n">
        <v>0</v>
      </c>
      <c r="BS334" s="0" t="n">
        <v>1</v>
      </c>
      <c r="BT334" s="0" t="n">
        <v>0</v>
      </c>
      <c r="BU334" s="0" t="n">
        <v>0</v>
      </c>
      <c r="BV334" s="0" t="n">
        <v>2</v>
      </c>
      <c r="BW334" s="0" t="n">
        <v>0</v>
      </c>
      <c r="BX334" s="0" t="n">
        <v>0</v>
      </c>
      <c r="BY334" s="0" t="n">
        <v>0</v>
      </c>
      <c r="BZ334" s="0" t="n">
        <v>0</v>
      </c>
      <c r="CA334" s="0" t="n">
        <v>0</v>
      </c>
      <c r="CB334" s="0" t="n">
        <v>0</v>
      </c>
      <c r="CC334" s="0" t="n">
        <v>1</v>
      </c>
      <c r="CD334" s="0" t="n">
        <v>2</v>
      </c>
      <c r="CE334" s="0" t="n">
        <v>0</v>
      </c>
      <c r="CF334" s="0" t="n">
        <v>0</v>
      </c>
      <c r="CG334" s="0" t="n">
        <v>0</v>
      </c>
      <c r="CH334" s="0" t="n">
        <v>0</v>
      </c>
      <c r="CI334" s="0" t="n">
        <v>2</v>
      </c>
      <c r="CJ334" s="0" t="n">
        <v>0</v>
      </c>
      <c r="CK334" s="0" t="n">
        <v>1</v>
      </c>
      <c r="CL334" s="0" t="n">
        <v>0</v>
      </c>
      <c r="CM334" s="0" t="n">
        <v>0</v>
      </c>
      <c r="CN334" s="0" t="n">
        <v>0</v>
      </c>
      <c r="CO334" s="0" t="n">
        <v>0</v>
      </c>
      <c r="CP334" s="0" t="n">
        <v>0</v>
      </c>
      <c r="CQ334" s="0" t="n">
        <v>0</v>
      </c>
      <c r="CR334" s="0" t="n">
        <v>0</v>
      </c>
      <c r="CS334" s="0" t="n">
        <v>0</v>
      </c>
      <c r="CT334" s="0" t="n">
        <v>0</v>
      </c>
      <c r="CU334" s="0" t="n">
        <v>0</v>
      </c>
      <c r="CV334" s="0" t="n">
        <v>0</v>
      </c>
      <c r="CW334" s="0" t="n">
        <v>0</v>
      </c>
      <c r="CX334" s="0" t="n">
        <v>0</v>
      </c>
      <c r="CY334" s="0" t="n">
        <v>4</v>
      </c>
      <c r="CZ334" s="0" t="n">
        <v>2</v>
      </c>
      <c r="DA334" s="0" t="n">
        <v>0</v>
      </c>
      <c r="DB334" s="0" t="n">
        <v>0</v>
      </c>
      <c r="DC334" s="0" t="n">
        <v>0</v>
      </c>
      <c r="DD334" s="0" t="n">
        <v>0</v>
      </c>
      <c r="DE334" s="0" t="n">
        <v>1</v>
      </c>
      <c r="DF334" s="0" t="n">
        <v>0</v>
      </c>
      <c r="DG334" s="0" t="n">
        <v>0</v>
      </c>
      <c r="DH334" s="0" t="n">
        <v>0</v>
      </c>
      <c r="DI334" s="0" t="n">
        <v>0</v>
      </c>
      <c r="DJ334" s="0" t="n">
        <v>0</v>
      </c>
      <c r="DK334" s="0" t="n">
        <v>0</v>
      </c>
      <c r="DL334" s="0" t="n">
        <v>0</v>
      </c>
      <c r="DM334" s="0" t="n">
        <v>0</v>
      </c>
      <c r="DN334" s="0" t="n">
        <v>2</v>
      </c>
      <c r="DO334" s="0" t="n">
        <v>0</v>
      </c>
      <c r="DP334" s="0" t="n">
        <v>1</v>
      </c>
      <c r="DQ334" s="0" t="n">
        <v>3</v>
      </c>
      <c r="DR334" s="0" t="n">
        <v>2</v>
      </c>
      <c r="DS334" s="0" t="n">
        <v>0</v>
      </c>
      <c r="DT334" s="0" t="n">
        <v>1</v>
      </c>
      <c r="DU334" s="0" t="n">
        <v>0</v>
      </c>
      <c r="DV334" s="0" t="n">
        <v>0</v>
      </c>
      <c r="DW334" s="0" t="n">
        <v>0</v>
      </c>
      <c r="DX334" s="0" t="n">
        <v>0</v>
      </c>
      <c r="DY334" s="0" t="n">
        <v>0</v>
      </c>
      <c r="DZ334" s="0" t="n">
        <v>0</v>
      </c>
      <c r="EA334" s="0" t="n">
        <v>0</v>
      </c>
      <c r="EB334" s="0" t="n">
        <v>0</v>
      </c>
      <c r="EC334" s="0" t="n">
        <v>1</v>
      </c>
      <c r="ED334" s="0" t="n">
        <v>0</v>
      </c>
      <c r="EE334" s="0" t="n">
        <v>0</v>
      </c>
      <c r="EF334" s="0" t="n">
        <v>0</v>
      </c>
      <c r="EG334" s="0" t="n">
        <v>0</v>
      </c>
      <c r="EH334" s="0" t="n">
        <v>1</v>
      </c>
      <c r="EI334" s="0" t="n">
        <v>0</v>
      </c>
      <c r="EJ334" s="0" t="n">
        <v>0</v>
      </c>
      <c r="EK334" s="0" t="n">
        <v>0</v>
      </c>
      <c r="EL334" s="0" t="n">
        <v>0</v>
      </c>
      <c r="EM334" s="0" t="n">
        <v>0</v>
      </c>
      <c r="EN334" s="0" t="n">
        <v>0</v>
      </c>
      <c r="EO334" s="0" t="n">
        <v>1</v>
      </c>
      <c r="EP334" s="0" t="n">
        <v>0</v>
      </c>
      <c r="EQ334" s="0" t="n">
        <v>0</v>
      </c>
      <c r="ER334" s="0" t="n">
        <v>0</v>
      </c>
      <c r="ES334" s="0" t="n">
        <v>1</v>
      </c>
      <c r="ET334" s="0" t="n">
        <v>0</v>
      </c>
      <c r="EU334" s="0" t="n">
        <v>2</v>
      </c>
      <c r="EV334" s="0" t="n">
        <v>0</v>
      </c>
      <c r="EW334" s="0" t="n">
        <v>0</v>
      </c>
      <c r="EX334" s="0" t="n">
        <v>0</v>
      </c>
      <c r="EY334" s="0" t="n">
        <v>0</v>
      </c>
      <c r="EZ334" s="0" t="n">
        <v>0</v>
      </c>
      <c r="FA334" s="0" t="n">
        <v>0</v>
      </c>
      <c r="FB334" s="0" t="n">
        <v>0</v>
      </c>
      <c r="FC334" s="0" t="n">
        <v>0</v>
      </c>
      <c r="FD334" s="0" t="n">
        <v>0</v>
      </c>
      <c r="FE334" s="0" t="n">
        <v>0</v>
      </c>
      <c r="FF334" s="0" t="n">
        <v>2</v>
      </c>
      <c r="FG334" s="0" t="n">
        <v>3</v>
      </c>
      <c r="FH334" s="0" t="n">
        <v>0</v>
      </c>
      <c r="FI334" s="0" t="n">
        <v>0</v>
      </c>
      <c r="FJ334" s="0" t="n">
        <v>0</v>
      </c>
      <c r="FK334" s="0" t="n">
        <v>0</v>
      </c>
      <c r="FL334" s="0" t="n">
        <v>0</v>
      </c>
      <c r="FM334" s="0" t="n">
        <v>1</v>
      </c>
      <c r="FN334" s="0" t="n">
        <v>0</v>
      </c>
      <c r="FO334" s="0" t="n">
        <v>0</v>
      </c>
      <c r="FP334" s="0" t="n">
        <v>0</v>
      </c>
      <c r="FQ334" s="0" t="n">
        <v>0</v>
      </c>
      <c r="FR334" s="0" t="n">
        <v>0</v>
      </c>
      <c r="FS334" s="0" t="n">
        <v>1</v>
      </c>
      <c r="FT334" s="0" t="n">
        <v>0</v>
      </c>
      <c r="FU334" s="0" t="n">
        <v>2</v>
      </c>
      <c r="FV334" s="0" t="n">
        <v>0</v>
      </c>
      <c r="FW334" s="0" t="n">
        <v>2</v>
      </c>
      <c r="FX334" s="0" t="n">
        <v>0</v>
      </c>
      <c r="FY334" s="0" t="n">
        <v>0</v>
      </c>
      <c r="FZ334" s="0" t="n">
        <v>0</v>
      </c>
      <c r="GA334" s="0" t="n">
        <v>0</v>
      </c>
      <c r="GB334" s="0" t="n">
        <v>0</v>
      </c>
      <c r="GC334" s="0" t="n">
        <v>0</v>
      </c>
      <c r="GD334" s="0" t="n">
        <v>0</v>
      </c>
      <c r="GE334" s="0" t="n">
        <v>0</v>
      </c>
      <c r="GF334" s="0" t="n">
        <v>0</v>
      </c>
      <c r="GG334" s="0" t="n">
        <v>0</v>
      </c>
      <c r="GH334" s="0" t="n">
        <v>0</v>
      </c>
      <c r="GI334" s="0" t="n">
        <v>0</v>
      </c>
      <c r="GJ334" s="0" t="n">
        <v>0</v>
      </c>
      <c r="GK334" s="0" t="n">
        <v>0</v>
      </c>
      <c r="GL334" s="0" t="n">
        <v>0</v>
      </c>
      <c r="GM334" s="0" t="n">
        <v>0</v>
      </c>
      <c r="GN334" s="0" t="n">
        <v>0</v>
      </c>
      <c r="GO334" s="0" t="n">
        <v>1</v>
      </c>
      <c r="GP334" s="0" t="n">
        <v>0</v>
      </c>
      <c r="GQ334" s="0" t="n">
        <v>0</v>
      </c>
    </row>
    <row r="335" customFormat="false" ht="12" hidden="false" customHeight="false" outlineLevel="0" collapsed="false">
      <c r="A335" s="0" t="n">
        <v>0</v>
      </c>
      <c r="B335" s="0" t="n">
        <v>0</v>
      </c>
      <c r="C335" s="0" t="n">
        <v>0</v>
      </c>
      <c r="D335" s="0" t="n">
        <v>0</v>
      </c>
      <c r="E335" s="0" t="n">
        <v>0</v>
      </c>
      <c r="F335" s="0" t="n">
        <v>0</v>
      </c>
      <c r="G335" s="0" t="n">
        <v>0</v>
      </c>
      <c r="H335" s="0" t="n">
        <v>0</v>
      </c>
      <c r="I335" s="0" t="n">
        <v>0</v>
      </c>
      <c r="J335" s="0" t="n">
        <v>0</v>
      </c>
      <c r="K335" s="0" t="n">
        <v>0</v>
      </c>
      <c r="L335" s="0" t="n">
        <v>0</v>
      </c>
      <c r="M335" s="0" t="n">
        <v>0</v>
      </c>
      <c r="N335" s="0" t="n">
        <v>0</v>
      </c>
      <c r="O335" s="0" t="n">
        <v>0</v>
      </c>
      <c r="P335" s="0" t="n">
        <v>0</v>
      </c>
      <c r="Q335" s="0" t="n">
        <v>0</v>
      </c>
      <c r="R335" s="0" t="n">
        <v>0</v>
      </c>
      <c r="S335" s="0" t="n">
        <v>0</v>
      </c>
      <c r="T335" s="0" t="n">
        <v>0</v>
      </c>
      <c r="U335" s="0" t="n">
        <v>0</v>
      </c>
      <c r="V335" s="0" t="n">
        <v>0</v>
      </c>
      <c r="W335" s="0" t="n">
        <v>0</v>
      </c>
      <c r="X335" s="0" t="n">
        <v>0</v>
      </c>
      <c r="Y335" s="0" t="n">
        <v>0</v>
      </c>
      <c r="Z335" s="0" t="n">
        <v>0</v>
      </c>
      <c r="AA335" s="0" t="n">
        <v>0</v>
      </c>
      <c r="AB335" s="0" t="n">
        <v>0</v>
      </c>
      <c r="AC335" s="0" t="n">
        <v>0</v>
      </c>
      <c r="AD335" s="0" t="n">
        <v>0</v>
      </c>
      <c r="AE335" s="0" t="n">
        <v>0</v>
      </c>
      <c r="AF335" s="0" t="n">
        <v>0</v>
      </c>
      <c r="AG335" s="0" t="n">
        <v>0</v>
      </c>
      <c r="AH335" s="0" t="n">
        <v>0</v>
      </c>
      <c r="AI335" s="0" t="n">
        <v>0</v>
      </c>
      <c r="AJ335" s="0" t="n">
        <v>0</v>
      </c>
      <c r="AK335" s="0" t="n">
        <v>0</v>
      </c>
      <c r="AL335" s="0" t="n">
        <v>0</v>
      </c>
      <c r="AM335" s="0" t="n">
        <v>0</v>
      </c>
      <c r="AN335" s="0" t="n">
        <v>0</v>
      </c>
      <c r="AO335" s="0" t="n">
        <v>0</v>
      </c>
      <c r="AP335" s="0" t="n">
        <v>0</v>
      </c>
      <c r="AQ335" s="0" t="n">
        <v>0</v>
      </c>
      <c r="AR335" s="0" t="n">
        <v>0</v>
      </c>
      <c r="AS335" s="0" t="n">
        <v>0</v>
      </c>
      <c r="AT335" s="0" t="n">
        <v>0</v>
      </c>
      <c r="AU335" s="0" t="n">
        <v>0</v>
      </c>
      <c r="AV335" s="0" t="n">
        <v>0</v>
      </c>
      <c r="AW335" s="0" t="n">
        <v>1</v>
      </c>
      <c r="AX335" s="0" t="n">
        <v>0</v>
      </c>
      <c r="AY335" s="0" t="n">
        <v>0</v>
      </c>
      <c r="AZ335" s="0" t="n">
        <v>0</v>
      </c>
      <c r="BA335" s="0" t="n">
        <v>0</v>
      </c>
      <c r="BB335" s="0" t="n">
        <v>0</v>
      </c>
      <c r="BC335" s="0" t="n">
        <v>0</v>
      </c>
      <c r="BD335" s="0" t="n">
        <v>0</v>
      </c>
      <c r="BE335" s="0" t="n">
        <v>0</v>
      </c>
      <c r="BF335" s="0" t="n">
        <v>0</v>
      </c>
      <c r="BG335" s="0" t="n">
        <v>0</v>
      </c>
      <c r="BH335" s="0" t="n">
        <v>0</v>
      </c>
      <c r="BI335" s="0" t="n">
        <v>0</v>
      </c>
      <c r="BJ335" s="0" t="n">
        <v>0</v>
      </c>
      <c r="BK335" s="0" t="n">
        <v>0</v>
      </c>
      <c r="BL335" s="0" t="n">
        <v>0</v>
      </c>
      <c r="BM335" s="0" t="n">
        <v>0</v>
      </c>
      <c r="BN335" s="0" t="n">
        <v>0</v>
      </c>
      <c r="BO335" s="0" t="n">
        <v>0</v>
      </c>
      <c r="BP335" s="0" t="n">
        <v>0</v>
      </c>
      <c r="BQ335" s="0" t="n">
        <v>0</v>
      </c>
      <c r="BR335" s="0" t="n">
        <v>0</v>
      </c>
      <c r="BS335" s="0" t="n">
        <v>0</v>
      </c>
      <c r="BT335" s="0" t="n">
        <v>0</v>
      </c>
      <c r="BU335" s="0" t="n">
        <v>0</v>
      </c>
      <c r="BV335" s="0" t="n">
        <v>0</v>
      </c>
      <c r="BW335" s="0" t="n">
        <v>0</v>
      </c>
      <c r="BX335" s="0" t="n">
        <v>0</v>
      </c>
      <c r="BY335" s="0" t="n">
        <v>0</v>
      </c>
      <c r="BZ335" s="0" t="n">
        <v>0</v>
      </c>
      <c r="CA335" s="0" t="n">
        <v>0</v>
      </c>
      <c r="CB335" s="0" t="n">
        <v>0</v>
      </c>
      <c r="CC335" s="0" t="n">
        <v>0</v>
      </c>
      <c r="CD335" s="0" t="n">
        <v>1</v>
      </c>
      <c r="CE335" s="0" t="n">
        <v>0</v>
      </c>
      <c r="CF335" s="0" t="n">
        <v>0</v>
      </c>
      <c r="CG335" s="0" t="n">
        <v>0</v>
      </c>
      <c r="CH335" s="0" t="n">
        <v>0</v>
      </c>
      <c r="CI335" s="0" t="n">
        <v>0</v>
      </c>
      <c r="CJ335" s="0" t="n">
        <v>0</v>
      </c>
      <c r="CK335" s="0" t="n">
        <v>0</v>
      </c>
      <c r="CL335" s="0" t="n">
        <v>0</v>
      </c>
      <c r="CM335" s="0" t="n">
        <v>0</v>
      </c>
      <c r="CN335" s="0" t="n">
        <v>0</v>
      </c>
      <c r="CO335" s="0" t="n">
        <v>0</v>
      </c>
      <c r="CP335" s="0" t="n">
        <v>0</v>
      </c>
      <c r="CQ335" s="0" t="n">
        <v>0</v>
      </c>
      <c r="CR335" s="0" t="n">
        <v>0</v>
      </c>
      <c r="CS335" s="0" t="n">
        <v>0</v>
      </c>
      <c r="CT335" s="0" t="n">
        <v>0</v>
      </c>
      <c r="CU335" s="0" t="n">
        <v>0</v>
      </c>
      <c r="CV335" s="0" t="n">
        <v>0</v>
      </c>
      <c r="CW335" s="0" t="n">
        <v>0</v>
      </c>
      <c r="CX335" s="0" t="n">
        <v>0</v>
      </c>
      <c r="CY335" s="0" t="n">
        <v>0</v>
      </c>
      <c r="CZ335" s="0" t="n">
        <v>1</v>
      </c>
      <c r="DA335" s="0" t="n">
        <v>0</v>
      </c>
      <c r="DB335" s="0" t="n">
        <v>0</v>
      </c>
      <c r="DC335" s="0" t="n">
        <v>0</v>
      </c>
      <c r="DD335" s="0" t="n">
        <v>0</v>
      </c>
      <c r="DE335" s="0" t="n">
        <v>3</v>
      </c>
      <c r="DF335" s="0" t="n">
        <v>0</v>
      </c>
      <c r="DG335" s="0" t="n">
        <v>0</v>
      </c>
      <c r="DH335" s="0" t="n">
        <v>0</v>
      </c>
      <c r="DI335" s="0" t="n">
        <v>0</v>
      </c>
      <c r="DJ335" s="0" t="n">
        <v>0</v>
      </c>
      <c r="DK335" s="0" t="n">
        <v>0</v>
      </c>
      <c r="DL335" s="0" t="n">
        <v>0</v>
      </c>
      <c r="DM335" s="0" t="n">
        <v>0</v>
      </c>
      <c r="DN335" s="0" t="n">
        <v>0</v>
      </c>
      <c r="DO335" s="0" t="n">
        <v>0</v>
      </c>
      <c r="DP335" s="0" t="n">
        <v>0</v>
      </c>
      <c r="DQ335" s="0" t="n">
        <v>0</v>
      </c>
      <c r="DR335" s="0" t="n">
        <v>4</v>
      </c>
      <c r="DS335" s="0" t="n">
        <v>0</v>
      </c>
      <c r="DT335" s="0" t="n">
        <v>0</v>
      </c>
      <c r="DU335" s="0" t="n">
        <v>0</v>
      </c>
      <c r="DV335" s="0" t="n">
        <v>0</v>
      </c>
      <c r="DW335" s="0" t="n">
        <v>0</v>
      </c>
      <c r="DX335" s="0" t="n">
        <v>0</v>
      </c>
      <c r="DY335" s="0" t="n">
        <v>0</v>
      </c>
      <c r="DZ335" s="0" t="n">
        <v>0</v>
      </c>
      <c r="EA335" s="0" t="n">
        <v>0</v>
      </c>
      <c r="EB335" s="0" t="n">
        <v>0</v>
      </c>
      <c r="EC335" s="0" t="n">
        <v>0</v>
      </c>
      <c r="ED335" s="0" t="n">
        <v>0</v>
      </c>
      <c r="EE335" s="0" t="n">
        <v>0</v>
      </c>
      <c r="EF335" s="0" t="n">
        <v>0</v>
      </c>
      <c r="EG335" s="0" t="n">
        <v>0</v>
      </c>
      <c r="EH335" s="0" t="n">
        <v>0</v>
      </c>
      <c r="EI335" s="0" t="n">
        <v>0</v>
      </c>
      <c r="EJ335" s="0" t="n">
        <v>0</v>
      </c>
      <c r="EK335" s="0" t="n">
        <v>0</v>
      </c>
      <c r="EL335" s="0" t="n">
        <v>0</v>
      </c>
      <c r="EM335" s="0" t="n">
        <v>0</v>
      </c>
      <c r="EN335" s="0" t="n">
        <v>0</v>
      </c>
      <c r="EO335" s="0" t="n">
        <v>0</v>
      </c>
      <c r="EP335" s="0" t="n">
        <v>0</v>
      </c>
      <c r="EQ335" s="0" t="n">
        <v>0</v>
      </c>
      <c r="ER335" s="0" t="n">
        <v>0</v>
      </c>
      <c r="ES335" s="0" t="n">
        <v>0</v>
      </c>
      <c r="ET335" s="0" t="n">
        <v>0</v>
      </c>
      <c r="EU335" s="0" t="n">
        <v>3</v>
      </c>
      <c r="EV335" s="0" t="n">
        <v>0</v>
      </c>
      <c r="EW335" s="0" t="n">
        <v>0</v>
      </c>
      <c r="EX335" s="0" t="n">
        <v>0</v>
      </c>
      <c r="EY335" s="0" t="n">
        <v>0</v>
      </c>
      <c r="EZ335" s="0" t="n">
        <v>0</v>
      </c>
      <c r="FA335" s="0" t="n">
        <v>0</v>
      </c>
      <c r="FB335" s="0" t="n">
        <v>0</v>
      </c>
      <c r="FC335" s="0" t="n">
        <v>0</v>
      </c>
      <c r="FD335" s="0" t="n">
        <v>0</v>
      </c>
      <c r="FE335" s="0" t="n">
        <v>0</v>
      </c>
      <c r="FF335" s="0" t="n">
        <v>0</v>
      </c>
      <c r="FG335" s="0" t="n">
        <v>0</v>
      </c>
      <c r="FH335" s="0" t="n">
        <v>0</v>
      </c>
      <c r="FI335" s="0" t="n">
        <v>0</v>
      </c>
      <c r="FJ335" s="0" t="n">
        <v>0</v>
      </c>
      <c r="FK335" s="0" t="n">
        <v>0</v>
      </c>
      <c r="FL335" s="0" t="n">
        <v>0</v>
      </c>
      <c r="FM335" s="0" t="n">
        <v>0</v>
      </c>
      <c r="FN335" s="0" t="n">
        <v>0</v>
      </c>
      <c r="FO335" s="0" t="n">
        <v>0</v>
      </c>
      <c r="FP335" s="0" t="n">
        <v>0</v>
      </c>
      <c r="FQ335" s="0" t="n">
        <v>0</v>
      </c>
      <c r="FR335" s="0" t="n">
        <v>0</v>
      </c>
      <c r="FS335" s="0" t="n">
        <v>0</v>
      </c>
      <c r="FT335" s="0" t="n">
        <v>0</v>
      </c>
      <c r="FU335" s="0" t="n">
        <v>0</v>
      </c>
      <c r="FV335" s="0" t="n">
        <v>0</v>
      </c>
      <c r="FW335" s="0" t="n">
        <v>0</v>
      </c>
      <c r="FX335" s="0" t="n">
        <v>0</v>
      </c>
      <c r="FY335" s="0" t="n">
        <v>0</v>
      </c>
      <c r="FZ335" s="0" t="n">
        <v>0</v>
      </c>
      <c r="GA335" s="0" t="n">
        <v>0</v>
      </c>
      <c r="GB335" s="0" t="n">
        <v>0</v>
      </c>
      <c r="GC335" s="0" t="n">
        <v>0</v>
      </c>
      <c r="GD335" s="0" t="n">
        <v>1</v>
      </c>
      <c r="GE335" s="0" t="n">
        <v>0</v>
      </c>
      <c r="GF335" s="0" t="n">
        <v>0</v>
      </c>
      <c r="GG335" s="0" t="n">
        <v>0</v>
      </c>
      <c r="GH335" s="0" t="n">
        <v>0</v>
      </c>
      <c r="GI335" s="0" t="n">
        <v>0</v>
      </c>
      <c r="GJ335" s="0" t="n">
        <v>0</v>
      </c>
      <c r="GK335" s="0" t="n">
        <v>0</v>
      </c>
      <c r="GL335" s="0" t="n">
        <v>0</v>
      </c>
      <c r="GM335" s="0" t="n">
        <v>0</v>
      </c>
      <c r="GN335" s="0" t="n">
        <v>0</v>
      </c>
      <c r="GO335" s="0" t="n">
        <v>1</v>
      </c>
      <c r="GP335" s="0" t="n">
        <v>0</v>
      </c>
      <c r="GQ335" s="0" t="n">
        <v>0</v>
      </c>
    </row>
    <row r="336" customFormat="false" ht="12" hidden="false" customHeight="false" outlineLevel="0" collapsed="false">
      <c r="A336" s="0" t="n">
        <v>0</v>
      </c>
      <c r="B336" s="0" t="n">
        <v>0</v>
      </c>
      <c r="C336" s="0" t="n">
        <v>0</v>
      </c>
      <c r="D336" s="0" t="n">
        <v>0</v>
      </c>
      <c r="E336" s="0" t="n">
        <v>0</v>
      </c>
      <c r="F336" s="0" t="n">
        <v>0</v>
      </c>
      <c r="G336" s="0" t="n">
        <v>0</v>
      </c>
      <c r="H336" s="0" t="n">
        <v>0</v>
      </c>
      <c r="I336" s="0" t="n">
        <v>0</v>
      </c>
      <c r="J336" s="0" t="n">
        <v>0</v>
      </c>
      <c r="K336" s="0" t="n">
        <v>0</v>
      </c>
      <c r="L336" s="0" t="n">
        <v>0</v>
      </c>
      <c r="M336" s="0" t="n">
        <v>0</v>
      </c>
      <c r="N336" s="0" t="n">
        <v>0</v>
      </c>
      <c r="O336" s="0" t="n">
        <v>0</v>
      </c>
      <c r="P336" s="0" t="n">
        <v>0</v>
      </c>
      <c r="Q336" s="0" t="n">
        <v>1</v>
      </c>
      <c r="R336" s="0" t="n">
        <v>0</v>
      </c>
      <c r="S336" s="0" t="n">
        <v>0</v>
      </c>
      <c r="T336" s="0" t="n">
        <v>0</v>
      </c>
      <c r="U336" s="0" t="n">
        <v>0</v>
      </c>
      <c r="V336" s="0" t="n">
        <v>0</v>
      </c>
      <c r="W336" s="0" t="n">
        <v>0</v>
      </c>
      <c r="X336" s="0" t="n">
        <v>0</v>
      </c>
      <c r="Y336" s="0" t="n">
        <v>0</v>
      </c>
      <c r="Z336" s="0" t="n">
        <v>0</v>
      </c>
      <c r="AA336" s="0" t="n">
        <v>0</v>
      </c>
      <c r="AB336" s="0" t="n">
        <v>0</v>
      </c>
      <c r="AC336" s="0" t="n">
        <v>0</v>
      </c>
      <c r="AD336" s="0" t="n">
        <v>0</v>
      </c>
      <c r="AE336" s="0" t="n">
        <v>0</v>
      </c>
      <c r="AF336" s="0" t="n">
        <v>0</v>
      </c>
      <c r="AG336" s="0" t="n">
        <v>0</v>
      </c>
      <c r="AH336" s="0" t="n">
        <v>1</v>
      </c>
      <c r="AI336" s="0" t="n">
        <v>0</v>
      </c>
      <c r="AJ336" s="0" t="n">
        <v>0</v>
      </c>
      <c r="AK336" s="0" t="n">
        <v>0</v>
      </c>
      <c r="AL336" s="0" t="n">
        <v>0</v>
      </c>
      <c r="AM336" s="0" t="n">
        <v>0</v>
      </c>
      <c r="AN336" s="0" t="n">
        <v>0</v>
      </c>
      <c r="AO336" s="0" t="n">
        <v>0</v>
      </c>
      <c r="AP336" s="0" t="n">
        <v>0</v>
      </c>
      <c r="AQ336" s="0" t="n">
        <v>0</v>
      </c>
      <c r="AR336" s="0" t="n">
        <v>0</v>
      </c>
      <c r="AS336" s="0" t="n">
        <v>0</v>
      </c>
      <c r="AT336" s="0" t="n">
        <v>0</v>
      </c>
      <c r="AU336" s="0" t="n">
        <v>0</v>
      </c>
      <c r="AV336" s="0" t="n">
        <v>0</v>
      </c>
      <c r="AW336" s="0" t="n">
        <v>0</v>
      </c>
      <c r="AX336" s="0" t="n">
        <v>0</v>
      </c>
      <c r="AY336" s="0" t="n">
        <v>0</v>
      </c>
      <c r="AZ336" s="0" t="n">
        <v>1</v>
      </c>
      <c r="BA336" s="0" t="n">
        <v>0</v>
      </c>
      <c r="BB336" s="0" t="n">
        <v>0</v>
      </c>
      <c r="BC336" s="0" t="n">
        <v>0</v>
      </c>
      <c r="BD336" s="0" t="n">
        <v>0</v>
      </c>
      <c r="BE336" s="0" t="n">
        <v>0</v>
      </c>
      <c r="BF336" s="0" t="n">
        <v>0</v>
      </c>
      <c r="BG336" s="0" t="n">
        <v>0</v>
      </c>
      <c r="BH336" s="0" t="n">
        <v>0</v>
      </c>
      <c r="BI336" s="0" t="n">
        <v>0</v>
      </c>
      <c r="BJ336" s="0" t="n">
        <v>0</v>
      </c>
      <c r="BK336" s="0" t="n">
        <v>0</v>
      </c>
      <c r="BL336" s="0" t="n">
        <v>0</v>
      </c>
      <c r="BM336" s="0" t="n">
        <v>0</v>
      </c>
      <c r="BN336" s="0" t="n">
        <v>0</v>
      </c>
      <c r="BO336" s="0" t="n">
        <v>0</v>
      </c>
      <c r="BP336" s="0" t="n">
        <v>0</v>
      </c>
      <c r="BQ336" s="0" t="n">
        <v>0</v>
      </c>
      <c r="BR336" s="0" t="n">
        <v>0</v>
      </c>
      <c r="BS336" s="0" t="n">
        <v>0</v>
      </c>
      <c r="BT336" s="0" t="n">
        <v>0</v>
      </c>
      <c r="BU336" s="0" t="n">
        <v>0</v>
      </c>
      <c r="BV336" s="0" t="n">
        <v>0</v>
      </c>
      <c r="BW336" s="0" t="n">
        <v>0</v>
      </c>
      <c r="BX336" s="0" t="n">
        <v>0</v>
      </c>
      <c r="BY336" s="0" t="n">
        <v>0</v>
      </c>
      <c r="BZ336" s="0" t="n">
        <v>0</v>
      </c>
      <c r="CA336" s="0" t="n">
        <v>0</v>
      </c>
      <c r="CB336" s="0" t="n">
        <v>0</v>
      </c>
      <c r="CC336" s="0" t="n">
        <v>0</v>
      </c>
      <c r="CD336" s="0" t="n">
        <v>0</v>
      </c>
      <c r="CE336" s="0" t="n">
        <v>0</v>
      </c>
      <c r="CF336" s="0" t="n">
        <v>0</v>
      </c>
      <c r="CG336" s="0" t="n">
        <v>0</v>
      </c>
      <c r="CH336" s="0" t="n">
        <v>0</v>
      </c>
      <c r="CI336" s="0" t="n">
        <v>1</v>
      </c>
      <c r="CJ336" s="0" t="n">
        <v>0</v>
      </c>
      <c r="CK336" s="0" t="n">
        <v>0</v>
      </c>
      <c r="CL336" s="0" t="n">
        <v>0</v>
      </c>
      <c r="CM336" s="0" t="n">
        <v>0</v>
      </c>
      <c r="CN336" s="0" t="n">
        <v>0</v>
      </c>
      <c r="CO336" s="0" t="n">
        <v>0</v>
      </c>
      <c r="CP336" s="0" t="n">
        <v>0</v>
      </c>
      <c r="CQ336" s="0" t="n">
        <v>0</v>
      </c>
      <c r="CR336" s="0" t="n">
        <v>0</v>
      </c>
      <c r="CS336" s="0" t="n">
        <v>0</v>
      </c>
      <c r="CT336" s="0" t="n">
        <v>0</v>
      </c>
      <c r="CU336" s="0" t="n">
        <v>0</v>
      </c>
      <c r="CV336" s="0" t="n">
        <v>0</v>
      </c>
      <c r="CW336" s="0" t="n">
        <v>0</v>
      </c>
      <c r="CX336" s="0" t="n">
        <v>0</v>
      </c>
      <c r="CY336" s="0" t="n">
        <v>0</v>
      </c>
      <c r="CZ336" s="0" t="n">
        <v>0</v>
      </c>
      <c r="DA336" s="0" t="n">
        <v>0</v>
      </c>
      <c r="DB336" s="0" t="n">
        <v>0</v>
      </c>
      <c r="DC336" s="0" t="n">
        <v>0</v>
      </c>
      <c r="DD336" s="0" t="n">
        <v>0</v>
      </c>
      <c r="DE336" s="0" t="n">
        <v>0</v>
      </c>
      <c r="DF336" s="0" t="n">
        <v>0</v>
      </c>
      <c r="DG336" s="0" t="n">
        <v>0</v>
      </c>
      <c r="DH336" s="0" t="n">
        <v>0</v>
      </c>
      <c r="DI336" s="0" t="n">
        <v>0</v>
      </c>
      <c r="DJ336" s="0" t="n">
        <v>0</v>
      </c>
      <c r="DK336" s="0" t="n">
        <v>0</v>
      </c>
      <c r="DL336" s="0" t="n">
        <v>0</v>
      </c>
      <c r="DM336" s="0" t="n">
        <v>0</v>
      </c>
      <c r="DN336" s="0" t="n">
        <v>0</v>
      </c>
      <c r="DO336" s="0" t="n">
        <v>0</v>
      </c>
      <c r="DP336" s="0" t="n">
        <v>0</v>
      </c>
      <c r="DQ336" s="0" t="n">
        <v>0</v>
      </c>
      <c r="DR336" s="0" t="n">
        <v>0</v>
      </c>
      <c r="DS336" s="0" t="n">
        <v>0</v>
      </c>
      <c r="DT336" s="0" t="n">
        <v>0</v>
      </c>
      <c r="DU336" s="0" t="n">
        <v>0</v>
      </c>
      <c r="DV336" s="0" t="n">
        <v>0</v>
      </c>
      <c r="DW336" s="0" t="n">
        <v>0</v>
      </c>
      <c r="DX336" s="0" t="n">
        <v>0</v>
      </c>
      <c r="DY336" s="0" t="n">
        <v>0</v>
      </c>
      <c r="DZ336" s="0" t="n">
        <v>0</v>
      </c>
      <c r="EA336" s="0" t="n">
        <v>5</v>
      </c>
      <c r="EB336" s="0" t="n">
        <v>0</v>
      </c>
      <c r="EC336" s="0" t="n">
        <v>0</v>
      </c>
      <c r="ED336" s="0" t="n">
        <v>0</v>
      </c>
      <c r="EE336" s="0" t="n">
        <v>0</v>
      </c>
      <c r="EF336" s="0" t="n">
        <v>0</v>
      </c>
      <c r="EG336" s="0" t="n">
        <v>0</v>
      </c>
      <c r="EH336" s="0" t="n">
        <v>0</v>
      </c>
      <c r="EI336" s="0" t="n">
        <v>0</v>
      </c>
      <c r="EJ336" s="0" t="n">
        <v>0</v>
      </c>
      <c r="EK336" s="0" t="n">
        <v>0</v>
      </c>
      <c r="EL336" s="0" t="n">
        <v>0</v>
      </c>
      <c r="EM336" s="0" t="n">
        <v>0</v>
      </c>
      <c r="EN336" s="0" t="n">
        <v>0</v>
      </c>
      <c r="EO336" s="0" t="n">
        <v>0</v>
      </c>
      <c r="EP336" s="0" t="n">
        <v>0</v>
      </c>
      <c r="EQ336" s="0" t="n">
        <v>0</v>
      </c>
      <c r="ER336" s="0" t="n">
        <v>0</v>
      </c>
      <c r="ES336" s="0" t="n">
        <v>0</v>
      </c>
      <c r="ET336" s="0" t="n">
        <v>0</v>
      </c>
      <c r="EU336" s="0" t="n">
        <v>0</v>
      </c>
      <c r="EV336" s="0" t="n">
        <v>0</v>
      </c>
      <c r="EW336" s="0" t="n">
        <v>0</v>
      </c>
      <c r="EX336" s="0" t="n">
        <v>0</v>
      </c>
      <c r="EY336" s="0" t="n">
        <v>0</v>
      </c>
      <c r="EZ336" s="0" t="n">
        <v>0</v>
      </c>
      <c r="FA336" s="0" t="n">
        <v>3</v>
      </c>
      <c r="FB336" s="0" t="n">
        <v>0</v>
      </c>
      <c r="FC336" s="0" t="n">
        <v>0</v>
      </c>
      <c r="FD336" s="0" t="n">
        <v>0</v>
      </c>
      <c r="FE336" s="0" t="n">
        <v>0</v>
      </c>
      <c r="FF336" s="0" t="n">
        <v>0</v>
      </c>
      <c r="FG336" s="0" t="n">
        <v>0</v>
      </c>
      <c r="FH336" s="0" t="n">
        <v>0</v>
      </c>
      <c r="FI336" s="0" t="n">
        <v>0</v>
      </c>
      <c r="FJ336" s="0" t="n">
        <v>0</v>
      </c>
      <c r="FK336" s="0" t="n">
        <v>0</v>
      </c>
      <c r="FL336" s="0" t="n">
        <v>0</v>
      </c>
      <c r="FM336" s="0" t="n">
        <v>0</v>
      </c>
      <c r="FN336" s="0" t="n">
        <v>0</v>
      </c>
      <c r="FO336" s="0" t="n">
        <v>0</v>
      </c>
      <c r="FP336" s="0" t="n">
        <v>0</v>
      </c>
      <c r="FQ336" s="0" t="n">
        <v>0</v>
      </c>
      <c r="FR336" s="0" t="n">
        <v>0</v>
      </c>
      <c r="FS336" s="0" t="n">
        <v>0</v>
      </c>
      <c r="FT336" s="0" t="n">
        <v>0</v>
      </c>
      <c r="FU336" s="0" t="n">
        <v>0</v>
      </c>
      <c r="FV336" s="0" t="n">
        <v>0</v>
      </c>
      <c r="FW336" s="0" t="n">
        <v>0</v>
      </c>
      <c r="FX336" s="0" t="n">
        <v>0</v>
      </c>
      <c r="FY336" s="0" t="n">
        <v>0</v>
      </c>
      <c r="FZ336" s="0" t="n">
        <v>0</v>
      </c>
      <c r="GA336" s="0" t="n">
        <v>1</v>
      </c>
      <c r="GB336" s="0" t="n">
        <v>0</v>
      </c>
      <c r="GC336" s="0" t="n">
        <v>0</v>
      </c>
      <c r="GD336" s="0" t="n">
        <v>0</v>
      </c>
      <c r="GE336" s="0" t="n">
        <v>0</v>
      </c>
      <c r="GF336" s="0" t="n">
        <v>0</v>
      </c>
      <c r="GG336" s="0" t="n">
        <v>0</v>
      </c>
      <c r="GH336" s="0" t="n">
        <v>0</v>
      </c>
      <c r="GI336" s="0" t="n">
        <v>0</v>
      </c>
      <c r="GJ336" s="0" t="n">
        <v>0</v>
      </c>
      <c r="GK336" s="0" t="n">
        <v>0</v>
      </c>
      <c r="GL336" s="0" t="n">
        <v>0</v>
      </c>
      <c r="GM336" s="0" t="n">
        <v>0</v>
      </c>
      <c r="GN336" s="0" t="n">
        <v>0</v>
      </c>
      <c r="GO336" s="0" t="n">
        <v>0</v>
      </c>
      <c r="GP336" s="0" t="n">
        <v>0</v>
      </c>
      <c r="GQ336" s="0" t="n">
        <v>0</v>
      </c>
    </row>
    <row r="337" customFormat="false" ht="12" hidden="false" customHeight="false" outlineLevel="0" collapsed="false">
      <c r="A337" s="0" t="n">
        <v>2</v>
      </c>
      <c r="B337" s="0" t="n">
        <v>0</v>
      </c>
      <c r="C337" s="0" t="n">
        <v>0</v>
      </c>
      <c r="D337" s="0" t="n">
        <v>0</v>
      </c>
      <c r="E337" s="0" t="n">
        <v>0</v>
      </c>
      <c r="F337" s="0" t="n">
        <v>3</v>
      </c>
      <c r="G337" s="0" t="n">
        <v>1</v>
      </c>
      <c r="H337" s="0" t="n">
        <v>0</v>
      </c>
      <c r="I337" s="0" t="n">
        <v>0</v>
      </c>
      <c r="J337" s="0" t="n">
        <v>1</v>
      </c>
      <c r="K337" s="0" t="n">
        <v>0</v>
      </c>
      <c r="L337" s="0" t="n">
        <v>0</v>
      </c>
      <c r="M337" s="0" t="n">
        <v>0</v>
      </c>
      <c r="N337" s="0" t="n">
        <v>0</v>
      </c>
      <c r="O337" s="0" t="n">
        <v>0</v>
      </c>
      <c r="P337" s="0" t="n">
        <v>2</v>
      </c>
      <c r="Q337" s="0" t="n">
        <v>0</v>
      </c>
      <c r="R337" s="0" t="n">
        <v>0</v>
      </c>
      <c r="S337" s="0" t="n">
        <v>1</v>
      </c>
      <c r="T337" s="0" t="n">
        <v>0</v>
      </c>
      <c r="U337" s="0" t="n">
        <v>4</v>
      </c>
      <c r="V337" s="0" t="n">
        <v>0</v>
      </c>
      <c r="W337" s="0" t="n">
        <v>0</v>
      </c>
      <c r="X337" s="0" t="n">
        <v>2</v>
      </c>
      <c r="Y337" s="0" t="n">
        <v>0</v>
      </c>
      <c r="Z337" s="0" t="n">
        <v>2</v>
      </c>
      <c r="AA337" s="0" t="n">
        <v>0</v>
      </c>
      <c r="AB337" s="0" t="n">
        <v>2</v>
      </c>
      <c r="AC337" s="0" t="n">
        <v>1</v>
      </c>
      <c r="AD337" s="0" t="n">
        <v>2</v>
      </c>
      <c r="AE337" s="0" t="n">
        <v>1</v>
      </c>
      <c r="AF337" s="0" t="n">
        <v>1</v>
      </c>
      <c r="AG337" s="0" t="n">
        <v>0</v>
      </c>
      <c r="AH337" s="0" t="n">
        <v>1</v>
      </c>
      <c r="AI337" s="0" t="n">
        <v>0</v>
      </c>
      <c r="AJ337" s="0" t="n">
        <v>1</v>
      </c>
      <c r="AK337" s="0" t="n">
        <v>1</v>
      </c>
      <c r="AL337" s="0" t="n">
        <v>0</v>
      </c>
      <c r="AM337" s="0" t="n">
        <v>4</v>
      </c>
      <c r="AN337" s="0" t="n">
        <v>0</v>
      </c>
      <c r="AO337" s="0" t="n">
        <v>0</v>
      </c>
      <c r="AP337" s="0" t="n">
        <v>0</v>
      </c>
      <c r="AQ337" s="0" t="n">
        <v>0</v>
      </c>
      <c r="AR337" s="0" t="n">
        <v>0</v>
      </c>
      <c r="AS337" s="0" t="n">
        <v>1</v>
      </c>
      <c r="AT337" s="0" t="n">
        <v>0</v>
      </c>
      <c r="AU337" s="0" t="n">
        <v>0</v>
      </c>
      <c r="AV337" s="0" t="n">
        <v>0</v>
      </c>
      <c r="AW337" s="0" t="n">
        <v>0</v>
      </c>
      <c r="AX337" s="0" t="n">
        <v>0</v>
      </c>
      <c r="AY337" s="0" t="n">
        <v>0</v>
      </c>
      <c r="AZ337" s="0" t="n">
        <v>2</v>
      </c>
      <c r="BA337" s="0" t="n">
        <v>0</v>
      </c>
      <c r="BB337" s="0" t="n">
        <v>3</v>
      </c>
      <c r="BC337" s="0" t="n">
        <v>0</v>
      </c>
      <c r="BD337" s="0" t="n">
        <v>0</v>
      </c>
      <c r="BE337" s="0" t="n">
        <v>0</v>
      </c>
      <c r="BF337" s="0" t="n">
        <v>0</v>
      </c>
      <c r="BG337" s="0" t="n">
        <v>4</v>
      </c>
      <c r="BH337" s="0" t="n">
        <v>0</v>
      </c>
      <c r="BI337" s="0" t="n">
        <v>0</v>
      </c>
      <c r="BJ337" s="0" t="n">
        <v>0</v>
      </c>
      <c r="BK337" s="0" t="n">
        <v>0</v>
      </c>
      <c r="BL337" s="0" t="n">
        <v>0</v>
      </c>
      <c r="BM337" s="0" t="n">
        <v>3</v>
      </c>
      <c r="BN337" s="0" t="n">
        <v>1</v>
      </c>
      <c r="BO337" s="0" t="n">
        <v>0</v>
      </c>
      <c r="BP337" s="0" t="n">
        <v>0</v>
      </c>
      <c r="BQ337" s="0" t="n">
        <v>6</v>
      </c>
      <c r="BR337" s="0" t="n">
        <v>0</v>
      </c>
      <c r="BS337" s="0" t="n">
        <v>0</v>
      </c>
      <c r="BT337" s="0" t="n">
        <v>0</v>
      </c>
      <c r="BU337" s="0" t="n">
        <v>0</v>
      </c>
      <c r="BV337" s="0" t="n">
        <v>0</v>
      </c>
      <c r="BW337" s="0" t="n">
        <v>0</v>
      </c>
      <c r="BX337" s="0" t="n">
        <v>0</v>
      </c>
      <c r="BY337" s="0" t="n">
        <v>0</v>
      </c>
      <c r="BZ337" s="0" t="n">
        <v>0</v>
      </c>
      <c r="CA337" s="0" t="n">
        <v>2</v>
      </c>
      <c r="CB337" s="0" t="n">
        <v>8</v>
      </c>
      <c r="CC337" s="0" t="n">
        <v>1</v>
      </c>
      <c r="CD337" s="0" t="n">
        <v>3</v>
      </c>
      <c r="CE337" s="0" t="n">
        <v>3</v>
      </c>
      <c r="CF337" s="0" t="n">
        <v>2</v>
      </c>
      <c r="CG337" s="0" t="n">
        <v>1</v>
      </c>
      <c r="CH337" s="0" t="n">
        <v>0</v>
      </c>
      <c r="CI337" s="0" t="n">
        <v>0</v>
      </c>
      <c r="CJ337" s="0" t="n">
        <v>0</v>
      </c>
      <c r="CK337" s="0" t="n">
        <v>1</v>
      </c>
      <c r="CL337" s="0" t="n">
        <v>0</v>
      </c>
      <c r="CM337" s="0" t="n">
        <v>0</v>
      </c>
      <c r="CN337" s="0" t="n">
        <v>0</v>
      </c>
      <c r="CO337" s="0" t="n">
        <v>0</v>
      </c>
      <c r="CP337" s="0" t="n">
        <v>1</v>
      </c>
      <c r="CQ337" s="0" t="n">
        <v>0</v>
      </c>
      <c r="CR337" s="0" t="n">
        <v>0</v>
      </c>
      <c r="CS337" s="0" t="n">
        <v>0</v>
      </c>
      <c r="CT337" s="0" t="n">
        <v>0</v>
      </c>
      <c r="CU337" s="0" t="n">
        <v>0</v>
      </c>
      <c r="CV337" s="0" t="n">
        <v>0</v>
      </c>
      <c r="CW337" s="0" t="n">
        <v>0</v>
      </c>
      <c r="CX337" s="0" t="n">
        <v>0</v>
      </c>
      <c r="CY337" s="0" t="n">
        <v>0</v>
      </c>
      <c r="CZ337" s="0" t="n">
        <v>2</v>
      </c>
      <c r="DA337" s="0" t="n">
        <v>0</v>
      </c>
      <c r="DB337" s="0" t="n">
        <v>0</v>
      </c>
      <c r="DC337" s="0" t="n">
        <v>0</v>
      </c>
      <c r="DD337" s="0" t="n">
        <v>2</v>
      </c>
      <c r="DE337" s="0" t="n">
        <v>6</v>
      </c>
      <c r="DF337" s="0" t="n">
        <v>1</v>
      </c>
      <c r="DG337" s="0" t="n">
        <v>0</v>
      </c>
      <c r="DH337" s="0" t="n">
        <v>0</v>
      </c>
      <c r="DI337" s="0" t="n">
        <v>1</v>
      </c>
      <c r="DJ337" s="0" t="n">
        <v>0</v>
      </c>
      <c r="DK337" s="0" t="n">
        <v>0</v>
      </c>
      <c r="DL337" s="0" t="n">
        <v>3</v>
      </c>
      <c r="DM337" s="0" t="n">
        <v>0</v>
      </c>
      <c r="DN337" s="0" t="n">
        <v>0</v>
      </c>
      <c r="DO337" s="0" t="n">
        <v>0</v>
      </c>
      <c r="DP337" s="0" t="n">
        <v>1</v>
      </c>
      <c r="DQ337" s="0" t="n">
        <v>0</v>
      </c>
      <c r="DR337" s="0" t="n">
        <v>0</v>
      </c>
      <c r="DS337" s="0" t="n">
        <v>2</v>
      </c>
      <c r="DT337" s="0" t="n">
        <v>0</v>
      </c>
      <c r="DU337" s="0" t="n">
        <v>0</v>
      </c>
      <c r="DV337" s="0" t="n">
        <v>0</v>
      </c>
      <c r="DW337" s="0" t="n">
        <v>0</v>
      </c>
      <c r="DX337" s="0" t="n">
        <v>0</v>
      </c>
      <c r="DY337" s="0" t="n">
        <v>0</v>
      </c>
      <c r="DZ337" s="0" t="n">
        <v>2</v>
      </c>
      <c r="EA337" s="0" t="n">
        <v>0</v>
      </c>
      <c r="EB337" s="0" t="n">
        <v>0</v>
      </c>
      <c r="EC337" s="0" t="n">
        <v>3</v>
      </c>
      <c r="ED337" s="0" t="n">
        <v>0</v>
      </c>
      <c r="EE337" s="0" t="n">
        <v>0</v>
      </c>
      <c r="EF337" s="0" t="n">
        <v>0</v>
      </c>
      <c r="EG337" s="0" t="n">
        <v>1</v>
      </c>
      <c r="EH337" s="0" t="n">
        <v>0</v>
      </c>
      <c r="EI337" s="0" t="n">
        <v>0</v>
      </c>
      <c r="EJ337" s="0" t="n">
        <v>0</v>
      </c>
      <c r="EK337" s="0" t="n">
        <v>0</v>
      </c>
      <c r="EL337" s="0" t="n">
        <v>3</v>
      </c>
      <c r="EM337" s="0" t="n">
        <v>0</v>
      </c>
      <c r="EN337" s="0" t="n">
        <v>1</v>
      </c>
      <c r="EO337" s="0" t="n">
        <v>3</v>
      </c>
      <c r="EP337" s="0" t="n">
        <v>1</v>
      </c>
      <c r="EQ337" s="0" t="n">
        <v>0</v>
      </c>
      <c r="ER337" s="0" t="n">
        <v>0</v>
      </c>
      <c r="ES337" s="0" t="n">
        <v>0</v>
      </c>
      <c r="ET337" s="0" t="n">
        <v>1</v>
      </c>
      <c r="EU337" s="0" t="n">
        <v>1</v>
      </c>
      <c r="EV337" s="0" t="n">
        <v>0</v>
      </c>
      <c r="EW337" s="0" t="n">
        <v>0</v>
      </c>
      <c r="EX337" s="0" t="n">
        <v>1</v>
      </c>
      <c r="EY337" s="0" t="n">
        <v>0</v>
      </c>
      <c r="EZ337" s="0" t="n">
        <v>0</v>
      </c>
      <c r="FA337" s="0" t="n">
        <v>0</v>
      </c>
      <c r="FB337" s="0" t="n">
        <v>0</v>
      </c>
      <c r="FC337" s="0" t="n">
        <v>0</v>
      </c>
      <c r="FD337" s="0" t="n">
        <v>2</v>
      </c>
      <c r="FE337" s="0" t="n">
        <v>0</v>
      </c>
      <c r="FF337" s="0" t="n">
        <v>0</v>
      </c>
      <c r="FG337" s="0" t="n">
        <v>6</v>
      </c>
      <c r="FH337" s="0" t="n">
        <v>1</v>
      </c>
      <c r="FI337" s="0" t="n">
        <v>3</v>
      </c>
      <c r="FJ337" s="0" t="n">
        <v>0</v>
      </c>
      <c r="FK337" s="0" t="n">
        <v>0</v>
      </c>
      <c r="FL337" s="0" t="n">
        <v>0</v>
      </c>
      <c r="FM337" s="0" t="n">
        <v>2</v>
      </c>
      <c r="FN337" s="0" t="n">
        <v>1</v>
      </c>
      <c r="FO337" s="0" t="n">
        <v>0</v>
      </c>
      <c r="FP337" s="0" t="n">
        <v>0</v>
      </c>
      <c r="FQ337" s="0" t="n">
        <v>1</v>
      </c>
      <c r="FR337" s="0" t="n">
        <v>2</v>
      </c>
      <c r="FS337" s="0" t="n">
        <v>1</v>
      </c>
      <c r="FT337" s="0" t="n">
        <v>0</v>
      </c>
      <c r="FU337" s="0" t="n">
        <v>1</v>
      </c>
      <c r="FV337" s="0" t="n">
        <v>0</v>
      </c>
      <c r="FW337" s="0" t="n">
        <v>8</v>
      </c>
      <c r="FX337" s="0" t="n">
        <v>0</v>
      </c>
      <c r="FY337" s="0" t="n">
        <v>0</v>
      </c>
      <c r="FZ337" s="0" t="n">
        <v>0</v>
      </c>
      <c r="GA337" s="0" t="n">
        <v>1</v>
      </c>
      <c r="GB337" s="0" t="n">
        <v>0</v>
      </c>
      <c r="GC337" s="0" t="n">
        <v>0</v>
      </c>
      <c r="GD337" s="0" t="n">
        <v>3</v>
      </c>
      <c r="GE337" s="0" t="n">
        <v>2</v>
      </c>
      <c r="GF337" s="0" t="n">
        <v>0</v>
      </c>
      <c r="GG337" s="0" t="n">
        <v>0</v>
      </c>
      <c r="GH337" s="0" t="n">
        <v>0</v>
      </c>
      <c r="GI337" s="0" t="n">
        <v>0</v>
      </c>
      <c r="GJ337" s="0" t="n">
        <v>0</v>
      </c>
      <c r="GK337" s="0" t="n">
        <v>0</v>
      </c>
      <c r="GL337" s="0" t="n">
        <v>2</v>
      </c>
      <c r="GM337" s="0" t="n">
        <v>0</v>
      </c>
      <c r="GN337" s="0" t="n">
        <v>0</v>
      </c>
      <c r="GO337" s="0" t="n">
        <v>1</v>
      </c>
      <c r="GP337" s="0" t="n">
        <v>0</v>
      </c>
      <c r="GQ337" s="0" t="n">
        <v>0</v>
      </c>
    </row>
    <row r="338" customFormat="false" ht="12" hidden="false" customHeight="false" outlineLevel="0" collapsed="false">
      <c r="A338" s="0" t="n">
        <v>0</v>
      </c>
      <c r="B338" s="0" t="n">
        <v>0</v>
      </c>
      <c r="C338" s="0" t="n">
        <v>0</v>
      </c>
      <c r="D338" s="0" t="n">
        <v>0</v>
      </c>
      <c r="E338" s="0" t="n">
        <v>0</v>
      </c>
      <c r="F338" s="0" t="n">
        <v>0</v>
      </c>
      <c r="G338" s="0" t="n">
        <v>0</v>
      </c>
      <c r="H338" s="0" t="n">
        <v>0</v>
      </c>
      <c r="I338" s="0" t="n">
        <v>0</v>
      </c>
      <c r="J338" s="0" t="n">
        <v>0</v>
      </c>
      <c r="K338" s="0" t="n">
        <v>0</v>
      </c>
      <c r="L338" s="0" t="n">
        <v>0</v>
      </c>
      <c r="M338" s="0" t="n">
        <v>0</v>
      </c>
      <c r="N338" s="0" t="n">
        <v>0</v>
      </c>
      <c r="O338" s="0" t="n">
        <v>0</v>
      </c>
      <c r="P338" s="0" t="n">
        <v>1</v>
      </c>
      <c r="Q338" s="0" t="n">
        <v>0</v>
      </c>
      <c r="R338" s="0" t="n">
        <v>0</v>
      </c>
      <c r="S338" s="0" t="n">
        <v>0</v>
      </c>
      <c r="T338" s="0" t="n">
        <v>0</v>
      </c>
      <c r="U338" s="0" t="n">
        <v>0</v>
      </c>
      <c r="V338" s="0" t="n">
        <v>0</v>
      </c>
      <c r="W338" s="0" t="n">
        <v>0</v>
      </c>
      <c r="X338" s="0" t="n">
        <v>1</v>
      </c>
      <c r="Y338" s="0" t="n">
        <v>1</v>
      </c>
      <c r="Z338" s="0" t="n">
        <v>0</v>
      </c>
      <c r="AA338" s="0" t="n">
        <v>0</v>
      </c>
      <c r="AB338" s="0" t="n">
        <v>1</v>
      </c>
      <c r="AC338" s="0" t="n">
        <v>0</v>
      </c>
      <c r="AD338" s="0" t="n">
        <v>0</v>
      </c>
      <c r="AE338" s="0" t="n">
        <v>0</v>
      </c>
      <c r="AF338" s="0" t="n">
        <v>0</v>
      </c>
      <c r="AG338" s="0" t="n">
        <v>0</v>
      </c>
      <c r="AH338" s="0" t="n">
        <v>0</v>
      </c>
      <c r="AI338" s="0" t="n">
        <v>0</v>
      </c>
      <c r="AJ338" s="0" t="n">
        <v>0</v>
      </c>
      <c r="AK338" s="0" t="n">
        <v>0</v>
      </c>
      <c r="AL338" s="0" t="n">
        <v>0</v>
      </c>
      <c r="AM338" s="0" t="n">
        <v>2</v>
      </c>
      <c r="AN338" s="0" t="n">
        <v>0</v>
      </c>
      <c r="AO338" s="0" t="n">
        <v>0</v>
      </c>
      <c r="AP338" s="0" t="n">
        <v>0</v>
      </c>
      <c r="AQ338" s="0" t="n">
        <v>0</v>
      </c>
      <c r="AR338" s="0" t="n">
        <v>0</v>
      </c>
      <c r="AS338" s="0" t="n">
        <v>1</v>
      </c>
      <c r="AT338" s="0" t="n">
        <v>0</v>
      </c>
      <c r="AU338" s="0" t="n">
        <v>0</v>
      </c>
      <c r="AV338" s="0" t="n">
        <v>0</v>
      </c>
      <c r="AW338" s="0" t="n">
        <v>1</v>
      </c>
      <c r="AX338" s="0" t="n">
        <v>0</v>
      </c>
      <c r="AY338" s="0" t="n">
        <v>0</v>
      </c>
      <c r="AZ338" s="0" t="n">
        <v>0</v>
      </c>
      <c r="BA338" s="0" t="n">
        <v>0</v>
      </c>
      <c r="BB338" s="0" t="n">
        <v>1</v>
      </c>
      <c r="BC338" s="0" t="n">
        <v>0</v>
      </c>
      <c r="BD338" s="0" t="n">
        <v>0</v>
      </c>
      <c r="BE338" s="0" t="n">
        <v>0</v>
      </c>
      <c r="BF338" s="0" t="n">
        <v>0</v>
      </c>
      <c r="BG338" s="0" t="n">
        <v>3</v>
      </c>
      <c r="BH338" s="0" t="n">
        <v>0</v>
      </c>
      <c r="BI338" s="0" t="n">
        <v>0</v>
      </c>
      <c r="BJ338" s="0" t="n">
        <v>0</v>
      </c>
      <c r="BK338" s="0" t="n">
        <v>0</v>
      </c>
      <c r="BL338" s="0" t="n">
        <v>0</v>
      </c>
      <c r="BM338" s="0" t="n">
        <v>1</v>
      </c>
      <c r="BN338" s="0" t="n">
        <v>1</v>
      </c>
      <c r="BO338" s="0" t="n">
        <v>0</v>
      </c>
      <c r="BP338" s="0" t="n">
        <v>0</v>
      </c>
      <c r="BQ338" s="0" t="n">
        <v>4</v>
      </c>
      <c r="BR338" s="0" t="n">
        <v>0</v>
      </c>
      <c r="BS338" s="0" t="n">
        <v>0</v>
      </c>
      <c r="BT338" s="0" t="n">
        <v>0</v>
      </c>
      <c r="BU338" s="0" t="n">
        <v>0</v>
      </c>
      <c r="BV338" s="0" t="n">
        <v>0</v>
      </c>
      <c r="BW338" s="0" t="n">
        <v>0</v>
      </c>
      <c r="BX338" s="0" t="n">
        <v>0</v>
      </c>
      <c r="BY338" s="0" t="n">
        <v>0</v>
      </c>
      <c r="BZ338" s="0" t="n">
        <v>0</v>
      </c>
      <c r="CA338" s="0" t="n">
        <v>0</v>
      </c>
      <c r="CB338" s="0" t="n">
        <v>6</v>
      </c>
      <c r="CC338" s="0" t="n">
        <v>0</v>
      </c>
      <c r="CD338" s="0" t="n">
        <v>1</v>
      </c>
      <c r="CE338" s="0" t="n">
        <v>0</v>
      </c>
      <c r="CF338" s="0" t="n">
        <v>1</v>
      </c>
      <c r="CG338" s="0" t="n">
        <v>1</v>
      </c>
      <c r="CH338" s="0" t="n">
        <v>0</v>
      </c>
      <c r="CI338" s="0" t="n">
        <v>0</v>
      </c>
      <c r="CJ338" s="0" t="n">
        <v>0</v>
      </c>
      <c r="CK338" s="0" t="n">
        <v>0</v>
      </c>
      <c r="CL338" s="0" t="n">
        <v>0</v>
      </c>
      <c r="CM338" s="0" t="n">
        <v>0</v>
      </c>
      <c r="CN338" s="0" t="n">
        <v>0</v>
      </c>
      <c r="CO338" s="0" t="n">
        <v>0</v>
      </c>
      <c r="CP338" s="0" t="n">
        <v>1</v>
      </c>
      <c r="CQ338" s="0" t="n">
        <v>0</v>
      </c>
      <c r="CR338" s="0" t="n">
        <v>0</v>
      </c>
      <c r="CS338" s="0" t="n">
        <v>0</v>
      </c>
      <c r="CT338" s="0" t="n">
        <v>0</v>
      </c>
      <c r="CU338" s="0" t="n">
        <v>0</v>
      </c>
      <c r="CV338" s="0" t="n">
        <v>0</v>
      </c>
      <c r="CW338" s="0" t="n">
        <v>0</v>
      </c>
      <c r="CX338" s="0" t="n">
        <v>0</v>
      </c>
      <c r="CY338" s="0" t="n">
        <v>0</v>
      </c>
      <c r="CZ338" s="0" t="n">
        <v>2</v>
      </c>
      <c r="DA338" s="0" t="n">
        <v>0</v>
      </c>
      <c r="DB338" s="0" t="n">
        <v>0</v>
      </c>
      <c r="DC338" s="0" t="n">
        <v>0</v>
      </c>
      <c r="DD338" s="0" t="n">
        <v>1</v>
      </c>
      <c r="DE338" s="0" t="n">
        <v>4</v>
      </c>
      <c r="DF338" s="0" t="n">
        <v>0</v>
      </c>
      <c r="DG338" s="0" t="n">
        <v>0</v>
      </c>
      <c r="DH338" s="0" t="n">
        <v>0</v>
      </c>
      <c r="DI338" s="0" t="n">
        <v>0</v>
      </c>
      <c r="DJ338" s="0" t="n">
        <v>0</v>
      </c>
      <c r="DK338" s="0" t="n">
        <v>0</v>
      </c>
      <c r="DL338" s="0" t="n">
        <v>2</v>
      </c>
      <c r="DM338" s="0" t="n">
        <v>0</v>
      </c>
      <c r="DN338" s="0" t="n">
        <v>0</v>
      </c>
      <c r="DO338" s="0" t="n">
        <v>0</v>
      </c>
      <c r="DP338" s="0" t="n">
        <v>0</v>
      </c>
      <c r="DQ338" s="0" t="n">
        <v>0</v>
      </c>
      <c r="DR338" s="0" t="n">
        <v>0</v>
      </c>
      <c r="DS338" s="0" t="n">
        <v>1</v>
      </c>
      <c r="DT338" s="0" t="n">
        <v>0</v>
      </c>
      <c r="DU338" s="0" t="n">
        <v>0</v>
      </c>
      <c r="DV338" s="0" t="n">
        <v>0</v>
      </c>
      <c r="DW338" s="0" t="n">
        <v>0</v>
      </c>
      <c r="DX338" s="0" t="n">
        <v>0</v>
      </c>
      <c r="DY338" s="0" t="n">
        <v>0</v>
      </c>
      <c r="DZ338" s="0" t="n">
        <v>0</v>
      </c>
      <c r="EA338" s="0" t="n">
        <v>0</v>
      </c>
      <c r="EB338" s="0" t="n">
        <v>0</v>
      </c>
      <c r="EC338" s="0" t="n">
        <v>1</v>
      </c>
      <c r="ED338" s="0" t="n">
        <v>0</v>
      </c>
      <c r="EE338" s="0" t="n">
        <v>0</v>
      </c>
      <c r="EF338" s="0" t="n">
        <v>0</v>
      </c>
      <c r="EG338" s="0" t="n">
        <v>0</v>
      </c>
      <c r="EH338" s="0" t="n">
        <v>0</v>
      </c>
      <c r="EI338" s="0" t="n">
        <v>0</v>
      </c>
      <c r="EJ338" s="0" t="n">
        <v>0</v>
      </c>
      <c r="EK338" s="0" t="n">
        <v>0</v>
      </c>
      <c r="EL338" s="0" t="n">
        <v>1</v>
      </c>
      <c r="EM338" s="0" t="n">
        <v>0</v>
      </c>
      <c r="EN338" s="0" t="n">
        <v>1</v>
      </c>
      <c r="EO338" s="0" t="n">
        <v>1</v>
      </c>
      <c r="EP338" s="0" t="n">
        <v>0</v>
      </c>
      <c r="EQ338" s="0" t="n">
        <v>0</v>
      </c>
      <c r="ER338" s="0" t="n">
        <v>0</v>
      </c>
      <c r="ES338" s="0" t="n">
        <v>0</v>
      </c>
      <c r="ET338" s="0" t="n">
        <v>0</v>
      </c>
      <c r="EU338" s="0" t="n">
        <v>1</v>
      </c>
      <c r="EV338" s="0" t="n">
        <v>0</v>
      </c>
      <c r="EW338" s="0" t="n">
        <v>0</v>
      </c>
      <c r="EX338" s="0" t="n">
        <v>1</v>
      </c>
      <c r="EY338" s="0" t="n">
        <v>0</v>
      </c>
      <c r="EZ338" s="0" t="n">
        <v>0</v>
      </c>
      <c r="FA338" s="0" t="n">
        <v>0</v>
      </c>
      <c r="FB338" s="0" t="n">
        <v>0</v>
      </c>
      <c r="FC338" s="0" t="n">
        <v>0</v>
      </c>
      <c r="FD338" s="0" t="n">
        <v>0</v>
      </c>
      <c r="FE338" s="0" t="n">
        <v>0</v>
      </c>
      <c r="FF338" s="0" t="n">
        <v>0</v>
      </c>
      <c r="FG338" s="0" t="n">
        <v>4</v>
      </c>
      <c r="FH338" s="0" t="n">
        <v>0</v>
      </c>
      <c r="FI338" s="0" t="n">
        <v>2</v>
      </c>
      <c r="FJ338" s="0" t="n">
        <v>0</v>
      </c>
      <c r="FK338" s="0" t="n">
        <v>0</v>
      </c>
      <c r="FL338" s="0" t="n">
        <v>0</v>
      </c>
      <c r="FM338" s="0" t="n">
        <v>1</v>
      </c>
      <c r="FN338" s="0" t="n">
        <v>0</v>
      </c>
      <c r="FO338" s="0" t="n">
        <v>0</v>
      </c>
      <c r="FP338" s="0" t="n">
        <v>0</v>
      </c>
      <c r="FQ338" s="0" t="n">
        <v>0</v>
      </c>
      <c r="FR338" s="0" t="n">
        <v>0</v>
      </c>
      <c r="FS338" s="0" t="n">
        <v>0</v>
      </c>
      <c r="FT338" s="0" t="n">
        <v>0</v>
      </c>
      <c r="FU338" s="0" t="n">
        <v>0</v>
      </c>
      <c r="FV338" s="0" t="n">
        <v>0</v>
      </c>
      <c r="FW338" s="0" t="n">
        <v>5</v>
      </c>
      <c r="FX338" s="0" t="n">
        <v>0</v>
      </c>
      <c r="FY338" s="0" t="n">
        <v>0</v>
      </c>
      <c r="FZ338" s="0" t="n">
        <v>0</v>
      </c>
      <c r="GA338" s="0" t="n">
        <v>1</v>
      </c>
      <c r="GB338" s="0" t="n">
        <v>0</v>
      </c>
      <c r="GC338" s="0" t="n">
        <v>0</v>
      </c>
      <c r="GD338" s="0" t="n">
        <v>1</v>
      </c>
      <c r="GE338" s="0" t="n">
        <v>0</v>
      </c>
      <c r="GF338" s="0" t="n">
        <v>0</v>
      </c>
      <c r="GG338" s="0" t="n">
        <v>0</v>
      </c>
      <c r="GH338" s="0" t="n">
        <v>0</v>
      </c>
      <c r="GI338" s="0" t="n">
        <v>0</v>
      </c>
      <c r="GJ338" s="0" t="n">
        <v>0</v>
      </c>
      <c r="GK338" s="0" t="n">
        <v>0</v>
      </c>
      <c r="GL338" s="0" t="n">
        <v>0</v>
      </c>
      <c r="GM338" s="0" t="n">
        <v>0</v>
      </c>
      <c r="GN338" s="0" t="n">
        <v>0</v>
      </c>
      <c r="GO338" s="0" t="n">
        <v>1</v>
      </c>
      <c r="GP338" s="0" t="n">
        <v>0</v>
      </c>
      <c r="GQ338" s="0" t="n">
        <v>0</v>
      </c>
    </row>
    <row r="339" customFormat="false" ht="12" hidden="false" customHeight="false" outlineLevel="0" collapsed="false">
      <c r="A339" s="0" t="n">
        <v>0</v>
      </c>
      <c r="B339" s="0" t="n">
        <v>0</v>
      </c>
      <c r="C339" s="0" t="n">
        <v>0</v>
      </c>
      <c r="D339" s="0" t="n">
        <v>0</v>
      </c>
      <c r="E339" s="0" t="n">
        <v>0</v>
      </c>
      <c r="F339" s="0" t="n">
        <v>1</v>
      </c>
      <c r="G339" s="0" t="n">
        <v>0</v>
      </c>
      <c r="H339" s="0" t="n">
        <v>0</v>
      </c>
      <c r="I339" s="0" t="n">
        <v>0</v>
      </c>
      <c r="J339" s="0" t="n">
        <v>0</v>
      </c>
      <c r="K339" s="0" t="n">
        <v>0</v>
      </c>
      <c r="L339" s="0" t="n">
        <v>0</v>
      </c>
      <c r="M339" s="0" t="n">
        <v>0</v>
      </c>
      <c r="N339" s="0" t="n">
        <v>0</v>
      </c>
      <c r="O339" s="0" t="n">
        <v>0</v>
      </c>
      <c r="P339" s="0" t="n">
        <v>0</v>
      </c>
      <c r="Q339" s="0" t="n">
        <v>0</v>
      </c>
      <c r="R339" s="0" t="n">
        <v>0</v>
      </c>
      <c r="S339" s="0" t="n">
        <v>0</v>
      </c>
      <c r="T339" s="0" t="n">
        <v>0</v>
      </c>
      <c r="U339" s="0" t="n">
        <v>0</v>
      </c>
      <c r="V339" s="0" t="n">
        <v>0</v>
      </c>
      <c r="W339" s="0" t="n">
        <v>0</v>
      </c>
      <c r="X339" s="0" t="n">
        <v>0</v>
      </c>
      <c r="Y339" s="0" t="n">
        <v>0</v>
      </c>
      <c r="Z339" s="0" t="n">
        <v>0</v>
      </c>
      <c r="AA339" s="0" t="n">
        <v>0</v>
      </c>
      <c r="AB339" s="0" t="n">
        <v>0</v>
      </c>
      <c r="AC339" s="0" t="n">
        <v>0</v>
      </c>
      <c r="AD339" s="0" t="n">
        <v>2</v>
      </c>
      <c r="AE339" s="0" t="n">
        <v>0</v>
      </c>
      <c r="AF339" s="0" t="n">
        <v>0</v>
      </c>
      <c r="AG339" s="0" t="n">
        <v>0</v>
      </c>
      <c r="AH339" s="0" t="n">
        <v>0</v>
      </c>
      <c r="AI339" s="0" t="n">
        <v>0</v>
      </c>
      <c r="AJ339" s="0" t="n">
        <v>0</v>
      </c>
      <c r="AK339" s="0" t="n">
        <v>0</v>
      </c>
      <c r="AL339" s="0" t="n">
        <v>0</v>
      </c>
      <c r="AM339" s="0" t="n">
        <v>0</v>
      </c>
      <c r="AN339" s="0" t="n">
        <v>0</v>
      </c>
      <c r="AO339" s="0" t="n">
        <v>0</v>
      </c>
      <c r="AP339" s="0" t="n">
        <v>0</v>
      </c>
      <c r="AQ339" s="0" t="n">
        <v>0</v>
      </c>
      <c r="AR339" s="0" t="n">
        <v>0</v>
      </c>
      <c r="AS339" s="0" t="n">
        <v>0</v>
      </c>
      <c r="AT339" s="0" t="n">
        <v>0</v>
      </c>
      <c r="AU339" s="0" t="n">
        <v>0</v>
      </c>
      <c r="AV339" s="0" t="n">
        <v>0</v>
      </c>
      <c r="AW339" s="0" t="n">
        <v>0</v>
      </c>
      <c r="AX339" s="0" t="n">
        <v>0</v>
      </c>
      <c r="AY339" s="0" t="n">
        <v>0</v>
      </c>
      <c r="AZ339" s="0" t="n">
        <v>0</v>
      </c>
      <c r="BA339" s="0" t="n">
        <v>0</v>
      </c>
      <c r="BB339" s="0" t="n">
        <v>0</v>
      </c>
      <c r="BC339" s="0" t="n">
        <v>0</v>
      </c>
      <c r="BD339" s="0" t="n">
        <v>0</v>
      </c>
      <c r="BE339" s="0" t="n">
        <v>0</v>
      </c>
      <c r="BF339" s="0" t="n">
        <v>0</v>
      </c>
      <c r="BG339" s="0" t="n">
        <v>0</v>
      </c>
      <c r="BH339" s="0" t="n">
        <v>0</v>
      </c>
      <c r="BI339" s="0" t="n">
        <v>0</v>
      </c>
      <c r="BJ339" s="0" t="n">
        <v>0</v>
      </c>
      <c r="BK339" s="0" t="n">
        <v>0</v>
      </c>
      <c r="BL339" s="0" t="n">
        <v>0</v>
      </c>
      <c r="BM339" s="0" t="n">
        <v>0</v>
      </c>
      <c r="BN339" s="0" t="n">
        <v>0</v>
      </c>
      <c r="BO339" s="0" t="n">
        <v>0</v>
      </c>
      <c r="BP339" s="0" t="n">
        <v>0</v>
      </c>
      <c r="BQ339" s="0" t="n">
        <v>0</v>
      </c>
      <c r="BR339" s="0" t="n">
        <v>0</v>
      </c>
      <c r="BS339" s="0" t="n">
        <v>0</v>
      </c>
      <c r="BT339" s="0" t="n">
        <v>0</v>
      </c>
      <c r="BU339" s="0" t="n">
        <v>0</v>
      </c>
      <c r="BV339" s="0" t="n">
        <v>0</v>
      </c>
      <c r="BW339" s="0" t="n">
        <v>0</v>
      </c>
      <c r="BX339" s="0" t="n">
        <v>0</v>
      </c>
      <c r="BY339" s="0" t="n">
        <v>0</v>
      </c>
      <c r="BZ339" s="0" t="n">
        <v>0</v>
      </c>
      <c r="CA339" s="0" t="n">
        <v>0</v>
      </c>
      <c r="CB339" s="0" t="n">
        <v>0</v>
      </c>
      <c r="CC339" s="0" t="n">
        <v>0</v>
      </c>
      <c r="CD339" s="0" t="n">
        <v>0</v>
      </c>
      <c r="CE339" s="0" t="n">
        <v>0</v>
      </c>
      <c r="CF339" s="0" t="n">
        <v>0</v>
      </c>
      <c r="CG339" s="0" t="n">
        <v>0</v>
      </c>
      <c r="CH339" s="0" t="n">
        <v>0</v>
      </c>
      <c r="CI339" s="0" t="n">
        <v>0</v>
      </c>
      <c r="CJ339" s="0" t="n">
        <v>0</v>
      </c>
      <c r="CK339" s="0" t="n">
        <v>0</v>
      </c>
      <c r="CL339" s="0" t="n">
        <v>0</v>
      </c>
      <c r="CM339" s="0" t="n">
        <v>0</v>
      </c>
      <c r="CN339" s="0" t="n">
        <v>0</v>
      </c>
      <c r="CO339" s="0" t="n">
        <v>0</v>
      </c>
      <c r="CP339" s="0" t="n">
        <v>0</v>
      </c>
      <c r="CQ339" s="0" t="n">
        <v>0</v>
      </c>
      <c r="CR339" s="0" t="n">
        <v>0</v>
      </c>
      <c r="CS339" s="0" t="n">
        <v>0</v>
      </c>
      <c r="CT339" s="0" t="n">
        <v>0</v>
      </c>
      <c r="CU339" s="0" t="n">
        <v>0</v>
      </c>
      <c r="CV339" s="0" t="n">
        <v>0</v>
      </c>
      <c r="CW339" s="0" t="n">
        <v>0</v>
      </c>
      <c r="CX339" s="0" t="n">
        <v>0</v>
      </c>
      <c r="CY339" s="0" t="n">
        <v>0</v>
      </c>
      <c r="CZ339" s="0" t="n">
        <v>0</v>
      </c>
      <c r="DA339" s="0" t="n">
        <v>0</v>
      </c>
      <c r="DB339" s="0" t="n">
        <v>0</v>
      </c>
      <c r="DC339" s="0" t="n">
        <v>0</v>
      </c>
      <c r="DD339" s="0" t="n">
        <v>0</v>
      </c>
      <c r="DE339" s="0" t="n">
        <v>0</v>
      </c>
      <c r="DF339" s="0" t="n">
        <v>0</v>
      </c>
      <c r="DG339" s="0" t="n">
        <v>0</v>
      </c>
      <c r="DH339" s="0" t="n">
        <v>0</v>
      </c>
      <c r="DI339" s="0" t="n">
        <v>0</v>
      </c>
      <c r="DJ339" s="0" t="n">
        <v>0</v>
      </c>
      <c r="DK339" s="0" t="n">
        <v>0</v>
      </c>
      <c r="DL339" s="0" t="n">
        <v>0</v>
      </c>
      <c r="DM339" s="0" t="n">
        <v>0</v>
      </c>
      <c r="DN339" s="0" t="n">
        <v>0</v>
      </c>
      <c r="DO339" s="0" t="n">
        <v>0</v>
      </c>
      <c r="DP339" s="0" t="n">
        <v>0</v>
      </c>
      <c r="DQ339" s="0" t="n">
        <v>0</v>
      </c>
      <c r="DR339" s="0" t="n">
        <v>0</v>
      </c>
      <c r="DS339" s="0" t="n">
        <v>1</v>
      </c>
      <c r="DT339" s="0" t="n">
        <v>0</v>
      </c>
      <c r="DU339" s="0" t="n">
        <v>0</v>
      </c>
      <c r="DV339" s="0" t="n">
        <v>0</v>
      </c>
      <c r="DW339" s="0" t="n">
        <v>0</v>
      </c>
      <c r="DX339" s="0" t="n">
        <v>0</v>
      </c>
      <c r="DY339" s="0" t="n">
        <v>0</v>
      </c>
      <c r="DZ339" s="0" t="n">
        <v>0</v>
      </c>
      <c r="EA339" s="0" t="n">
        <v>0</v>
      </c>
      <c r="EB339" s="0" t="n">
        <v>0</v>
      </c>
      <c r="EC339" s="0" t="n">
        <v>0</v>
      </c>
      <c r="ED339" s="0" t="n">
        <v>0</v>
      </c>
      <c r="EE339" s="0" t="n">
        <v>0</v>
      </c>
      <c r="EF339" s="0" t="n">
        <v>0</v>
      </c>
      <c r="EG339" s="0" t="n">
        <v>0</v>
      </c>
      <c r="EH339" s="0" t="n">
        <v>0</v>
      </c>
      <c r="EI339" s="0" t="n">
        <v>0</v>
      </c>
      <c r="EJ339" s="0" t="n">
        <v>0</v>
      </c>
      <c r="EK339" s="0" t="n">
        <v>0</v>
      </c>
      <c r="EL339" s="0" t="n">
        <v>0</v>
      </c>
      <c r="EM339" s="0" t="n">
        <v>0</v>
      </c>
      <c r="EN339" s="0" t="n">
        <v>0</v>
      </c>
      <c r="EO339" s="0" t="n">
        <v>0</v>
      </c>
      <c r="EP339" s="0" t="n">
        <v>0</v>
      </c>
      <c r="EQ339" s="0" t="n">
        <v>0</v>
      </c>
      <c r="ER339" s="0" t="n">
        <v>0</v>
      </c>
      <c r="ES339" s="0" t="n">
        <v>0</v>
      </c>
      <c r="ET339" s="0" t="n">
        <v>0</v>
      </c>
      <c r="EU339" s="0" t="n">
        <v>0</v>
      </c>
      <c r="EV339" s="0" t="n">
        <v>0</v>
      </c>
      <c r="EW339" s="0" t="n">
        <v>0</v>
      </c>
      <c r="EX339" s="0" t="n">
        <v>0</v>
      </c>
      <c r="EY339" s="0" t="n">
        <v>0</v>
      </c>
      <c r="EZ339" s="0" t="n">
        <v>0</v>
      </c>
      <c r="FA339" s="0" t="n">
        <v>0</v>
      </c>
      <c r="FB339" s="0" t="n">
        <v>0</v>
      </c>
      <c r="FC339" s="0" t="n">
        <v>0</v>
      </c>
      <c r="FD339" s="0" t="n">
        <v>0</v>
      </c>
      <c r="FE339" s="0" t="n">
        <v>0</v>
      </c>
      <c r="FF339" s="0" t="n">
        <v>0</v>
      </c>
      <c r="FG339" s="0" t="n">
        <v>0</v>
      </c>
      <c r="FH339" s="0" t="n">
        <v>0</v>
      </c>
      <c r="FI339" s="0" t="n">
        <v>0</v>
      </c>
      <c r="FJ339" s="0" t="n">
        <v>0</v>
      </c>
      <c r="FK339" s="0" t="n">
        <v>0</v>
      </c>
      <c r="FL339" s="0" t="n">
        <v>0</v>
      </c>
      <c r="FM339" s="0" t="n">
        <v>1</v>
      </c>
      <c r="FN339" s="0" t="n">
        <v>0</v>
      </c>
      <c r="FO339" s="0" t="n">
        <v>0</v>
      </c>
      <c r="FP339" s="0" t="n">
        <v>0</v>
      </c>
      <c r="FQ339" s="0" t="n">
        <v>0</v>
      </c>
      <c r="FR339" s="0" t="n">
        <v>0</v>
      </c>
      <c r="FS339" s="0" t="n">
        <v>0</v>
      </c>
      <c r="FT339" s="0" t="n">
        <v>0</v>
      </c>
      <c r="FU339" s="0" t="n">
        <v>0</v>
      </c>
      <c r="FV339" s="0" t="n">
        <v>0</v>
      </c>
      <c r="FW339" s="0" t="n">
        <v>0</v>
      </c>
      <c r="FX339" s="0" t="n">
        <v>0</v>
      </c>
      <c r="FY339" s="0" t="n">
        <v>0</v>
      </c>
      <c r="FZ339" s="0" t="n">
        <v>0</v>
      </c>
      <c r="GA339" s="0" t="n">
        <v>0</v>
      </c>
      <c r="GB339" s="0" t="n">
        <v>0</v>
      </c>
      <c r="GC339" s="0" t="n">
        <v>0</v>
      </c>
      <c r="GD339" s="0" t="n">
        <v>1</v>
      </c>
      <c r="GE339" s="0" t="n">
        <v>0</v>
      </c>
      <c r="GF339" s="0" t="n">
        <v>0</v>
      </c>
      <c r="GG339" s="0" t="n">
        <v>0</v>
      </c>
      <c r="GH339" s="0" t="n">
        <v>0</v>
      </c>
      <c r="GI339" s="0" t="n">
        <v>0</v>
      </c>
      <c r="GJ339" s="0" t="n">
        <v>0</v>
      </c>
      <c r="GK339" s="0" t="n">
        <v>0</v>
      </c>
      <c r="GL339" s="0" t="n">
        <v>0</v>
      </c>
      <c r="GM339" s="0" t="n">
        <v>0</v>
      </c>
      <c r="GN339" s="0" t="n">
        <v>0</v>
      </c>
      <c r="GO339" s="0" t="n">
        <v>0</v>
      </c>
      <c r="GP339" s="0" t="n">
        <v>0</v>
      </c>
      <c r="GQ339" s="0" t="n">
        <v>0</v>
      </c>
    </row>
    <row r="340" customFormat="false" ht="12" hidden="false" customHeight="false" outlineLevel="0" collapsed="false">
      <c r="A340" s="0" t="n">
        <v>0</v>
      </c>
      <c r="B340" s="0" t="n">
        <v>0</v>
      </c>
      <c r="C340" s="0" t="n">
        <v>0</v>
      </c>
      <c r="D340" s="0" t="n">
        <v>0</v>
      </c>
      <c r="E340" s="0" t="n">
        <v>0</v>
      </c>
      <c r="F340" s="0" t="n">
        <v>0</v>
      </c>
      <c r="G340" s="0" t="n">
        <v>0</v>
      </c>
      <c r="H340" s="0" t="n">
        <v>0</v>
      </c>
      <c r="I340" s="0" t="n">
        <v>0</v>
      </c>
      <c r="J340" s="0" t="n">
        <v>0</v>
      </c>
      <c r="K340" s="0" t="n">
        <v>0</v>
      </c>
      <c r="L340" s="0" t="n">
        <v>0</v>
      </c>
      <c r="M340" s="0" t="n">
        <v>0</v>
      </c>
      <c r="N340" s="0" t="n">
        <v>0</v>
      </c>
      <c r="O340" s="0" t="n">
        <v>0</v>
      </c>
      <c r="P340" s="0" t="n">
        <v>0</v>
      </c>
      <c r="Q340" s="0" t="n">
        <v>0</v>
      </c>
      <c r="R340" s="0" t="n">
        <v>0</v>
      </c>
      <c r="S340" s="0" t="n">
        <v>0</v>
      </c>
      <c r="T340" s="0" t="n">
        <v>0</v>
      </c>
      <c r="U340" s="0" t="n">
        <v>0</v>
      </c>
      <c r="V340" s="0" t="n">
        <v>0</v>
      </c>
      <c r="W340" s="0" t="n">
        <v>0</v>
      </c>
      <c r="X340" s="0" t="n">
        <v>0</v>
      </c>
      <c r="Y340" s="0" t="n">
        <v>0</v>
      </c>
      <c r="Z340" s="0" t="n">
        <v>0</v>
      </c>
      <c r="AA340" s="0" t="n">
        <v>0</v>
      </c>
      <c r="AB340" s="0" t="n">
        <v>0</v>
      </c>
      <c r="AC340" s="0" t="n">
        <v>0</v>
      </c>
      <c r="AD340" s="0" t="n">
        <v>0</v>
      </c>
      <c r="AE340" s="0" t="n">
        <v>0</v>
      </c>
      <c r="AF340" s="0" t="n">
        <v>0</v>
      </c>
      <c r="AG340" s="0" t="n">
        <v>0</v>
      </c>
      <c r="AH340" s="0" t="n">
        <v>0</v>
      </c>
      <c r="AI340" s="0" t="n">
        <v>1</v>
      </c>
      <c r="AJ340" s="0" t="n">
        <v>0</v>
      </c>
      <c r="AK340" s="0" t="n">
        <v>0</v>
      </c>
      <c r="AL340" s="0" t="n">
        <v>0</v>
      </c>
      <c r="AM340" s="0" t="n">
        <v>0</v>
      </c>
      <c r="AN340" s="0" t="n">
        <v>0</v>
      </c>
      <c r="AO340" s="0" t="n">
        <v>0</v>
      </c>
      <c r="AP340" s="0" t="n">
        <v>0</v>
      </c>
      <c r="AQ340" s="0" t="n">
        <v>0</v>
      </c>
      <c r="AR340" s="0" t="n">
        <v>0</v>
      </c>
      <c r="AS340" s="0" t="n">
        <v>0</v>
      </c>
      <c r="AT340" s="0" t="n">
        <v>0</v>
      </c>
      <c r="AU340" s="0" t="n">
        <v>0</v>
      </c>
      <c r="AV340" s="0" t="n">
        <v>0</v>
      </c>
      <c r="AW340" s="0" t="n">
        <v>1</v>
      </c>
      <c r="AX340" s="0" t="n">
        <v>0</v>
      </c>
      <c r="AY340" s="0" t="n">
        <v>0</v>
      </c>
      <c r="AZ340" s="0" t="n">
        <v>0</v>
      </c>
      <c r="BA340" s="0" t="n">
        <v>0</v>
      </c>
      <c r="BB340" s="0" t="n">
        <v>0</v>
      </c>
      <c r="BC340" s="0" t="n">
        <v>0</v>
      </c>
      <c r="BD340" s="0" t="n">
        <v>0</v>
      </c>
      <c r="BE340" s="0" t="n">
        <v>0</v>
      </c>
      <c r="BF340" s="0" t="n">
        <v>0</v>
      </c>
      <c r="BG340" s="0" t="n">
        <v>0</v>
      </c>
      <c r="BH340" s="0" t="n">
        <v>0</v>
      </c>
      <c r="BI340" s="0" t="n">
        <v>0</v>
      </c>
      <c r="BJ340" s="0" t="n">
        <v>0</v>
      </c>
      <c r="BK340" s="0" t="n">
        <v>0</v>
      </c>
      <c r="BL340" s="0" t="n">
        <v>0</v>
      </c>
      <c r="BM340" s="0" t="n">
        <v>0</v>
      </c>
      <c r="BN340" s="0" t="n">
        <v>0</v>
      </c>
      <c r="BO340" s="0" t="n">
        <v>0</v>
      </c>
      <c r="BP340" s="0" t="n">
        <v>0</v>
      </c>
      <c r="BQ340" s="0" t="n">
        <v>0</v>
      </c>
      <c r="BR340" s="0" t="n">
        <v>0</v>
      </c>
      <c r="BS340" s="0" t="n">
        <v>0</v>
      </c>
      <c r="BT340" s="0" t="n">
        <v>0</v>
      </c>
      <c r="BU340" s="0" t="n">
        <v>0</v>
      </c>
      <c r="BV340" s="0" t="n">
        <v>0</v>
      </c>
      <c r="BW340" s="0" t="n">
        <v>0</v>
      </c>
      <c r="BX340" s="0" t="n">
        <v>0</v>
      </c>
      <c r="BY340" s="0" t="n">
        <v>0</v>
      </c>
      <c r="BZ340" s="0" t="n">
        <v>1</v>
      </c>
      <c r="CA340" s="0" t="n">
        <v>0</v>
      </c>
      <c r="CB340" s="0" t="n">
        <v>0</v>
      </c>
      <c r="CC340" s="0" t="n">
        <v>0</v>
      </c>
      <c r="CD340" s="0" t="n">
        <v>0</v>
      </c>
      <c r="CE340" s="0" t="n">
        <v>0</v>
      </c>
      <c r="CF340" s="0" t="n">
        <v>0</v>
      </c>
      <c r="CG340" s="0" t="n">
        <v>0</v>
      </c>
      <c r="CH340" s="0" t="n">
        <v>0</v>
      </c>
      <c r="CI340" s="0" t="n">
        <v>0</v>
      </c>
      <c r="CJ340" s="0" t="n">
        <v>0</v>
      </c>
      <c r="CK340" s="0" t="n">
        <v>0</v>
      </c>
      <c r="CL340" s="0" t="n">
        <v>0</v>
      </c>
      <c r="CM340" s="0" t="n">
        <v>0</v>
      </c>
      <c r="CN340" s="0" t="n">
        <v>0</v>
      </c>
      <c r="CO340" s="0" t="n">
        <v>0</v>
      </c>
      <c r="CP340" s="0" t="n">
        <v>0</v>
      </c>
      <c r="CQ340" s="0" t="n">
        <v>0</v>
      </c>
      <c r="CR340" s="0" t="n">
        <v>0</v>
      </c>
      <c r="CS340" s="0" t="n">
        <v>0</v>
      </c>
      <c r="CT340" s="0" t="n">
        <v>0</v>
      </c>
      <c r="CU340" s="0" t="n">
        <v>0</v>
      </c>
      <c r="CV340" s="0" t="n">
        <v>0</v>
      </c>
      <c r="CW340" s="0" t="n">
        <v>0</v>
      </c>
      <c r="CX340" s="0" t="n">
        <v>0</v>
      </c>
      <c r="CY340" s="0" t="n">
        <v>0</v>
      </c>
      <c r="CZ340" s="0" t="n">
        <v>0</v>
      </c>
      <c r="DA340" s="0" t="n">
        <v>0</v>
      </c>
      <c r="DB340" s="0" t="n">
        <v>0</v>
      </c>
      <c r="DC340" s="0" t="n">
        <v>0</v>
      </c>
      <c r="DD340" s="0" t="n">
        <v>0</v>
      </c>
      <c r="DE340" s="0" t="n">
        <v>0</v>
      </c>
      <c r="DF340" s="0" t="n">
        <v>2</v>
      </c>
      <c r="DG340" s="0" t="n">
        <v>0</v>
      </c>
      <c r="DH340" s="0" t="n">
        <v>0</v>
      </c>
      <c r="DI340" s="0" t="n">
        <v>0</v>
      </c>
      <c r="DJ340" s="0" t="n">
        <v>0</v>
      </c>
      <c r="DK340" s="0" t="n">
        <v>0</v>
      </c>
      <c r="DL340" s="0" t="n">
        <v>0</v>
      </c>
      <c r="DM340" s="0" t="n">
        <v>0</v>
      </c>
      <c r="DN340" s="0" t="n">
        <v>0</v>
      </c>
      <c r="DO340" s="0" t="n">
        <v>0</v>
      </c>
      <c r="DP340" s="0" t="n">
        <v>0</v>
      </c>
      <c r="DQ340" s="0" t="n">
        <v>0</v>
      </c>
      <c r="DR340" s="0" t="n">
        <v>0</v>
      </c>
      <c r="DS340" s="0" t="n">
        <v>1</v>
      </c>
      <c r="DT340" s="0" t="n">
        <v>0</v>
      </c>
      <c r="DU340" s="0" t="n">
        <v>0</v>
      </c>
      <c r="DV340" s="0" t="n">
        <v>0</v>
      </c>
      <c r="DW340" s="0" t="n">
        <v>0</v>
      </c>
      <c r="DX340" s="0" t="n">
        <v>0</v>
      </c>
      <c r="DY340" s="0" t="n">
        <v>0</v>
      </c>
      <c r="DZ340" s="0" t="n">
        <v>0</v>
      </c>
      <c r="EA340" s="0" t="n">
        <v>0</v>
      </c>
      <c r="EB340" s="0" t="n">
        <v>0</v>
      </c>
      <c r="EC340" s="0" t="n">
        <v>0</v>
      </c>
      <c r="ED340" s="0" t="n">
        <v>0</v>
      </c>
      <c r="EE340" s="0" t="n">
        <v>0</v>
      </c>
      <c r="EF340" s="0" t="n">
        <v>0</v>
      </c>
      <c r="EG340" s="0" t="n">
        <v>0</v>
      </c>
      <c r="EH340" s="0" t="n">
        <v>2</v>
      </c>
      <c r="EI340" s="0" t="n">
        <v>0</v>
      </c>
      <c r="EJ340" s="0" t="n">
        <v>0</v>
      </c>
      <c r="EK340" s="0" t="n">
        <v>0</v>
      </c>
      <c r="EL340" s="0" t="n">
        <v>0</v>
      </c>
      <c r="EM340" s="0" t="n">
        <v>0</v>
      </c>
      <c r="EN340" s="0" t="n">
        <v>0</v>
      </c>
      <c r="EO340" s="0" t="n">
        <v>0</v>
      </c>
      <c r="EP340" s="0" t="n">
        <v>0</v>
      </c>
      <c r="EQ340" s="0" t="n">
        <v>0</v>
      </c>
      <c r="ER340" s="0" t="n">
        <v>0</v>
      </c>
      <c r="ES340" s="0" t="n">
        <v>0</v>
      </c>
      <c r="ET340" s="0" t="n">
        <v>0</v>
      </c>
      <c r="EU340" s="0" t="n">
        <v>0</v>
      </c>
      <c r="EV340" s="0" t="n">
        <v>0</v>
      </c>
      <c r="EW340" s="0" t="n">
        <v>0</v>
      </c>
      <c r="EX340" s="0" t="n">
        <v>1</v>
      </c>
      <c r="EY340" s="0" t="n">
        <v>0</v>
      </c>
      <c r="EZ340" s="0" t="n">
        <v>0</v>
      </c>
      <c r="FA340" s="0" t="n">
        <v>0</v>
      </c>
      <c r="FB340" s="0" t="n">
        <v>0</v>
      </c>
      <c r="FC340" s="0" t="n">
        <v>0</v>
      </c>
      <c r="FD340" s="0" t="n">
        <v>0</v>
      </c>
      <c r="FE340" s="0" t="n">
        <v>0</v>
      </c>
      <c r="FF340" s="0" t="n">
        <v>0</v>
      </c>
      <c r="FG340" s="0" t="n">
        <v>0</v>
      </c>
      <c r="FH340" s="0" t="n">
        <v>0</v>
      </c>
      <c r="FI340" s="0" t="n">
        <v>2</v>
      </c>
      <c r="FJ340" s="0" t="n">
        <v>0</v>
      </c>
      <c r="FK340" s="0" t="n">
        <v>0</v>
      </c>
      <c r="FL340" s="0" t="n">
        <v>0</v>
      </c>
      <c r="FM340" s="0" t="n">
        <v>0</v>
      </c>
      <c r="FN340" s="0" t="n">
        <v>0</v>
      </c>
      <c r="FO340" s="0" t="n">
        <v>0</v>
      </c>
      <c r="FP340" s="0" t="n">
        <v>0</v>
      </c>
      <c r="FQ340" s="0" t="n">
        <v>0</v>
      </c>
      <c r="FR340" s="0" t="n">
        <v>0</v>
      </c>
      <c r="FS340" s="0" t="n">
        <v>0</v>
      </c>
      <c r="FT340" s="0" t="n">
        <v>0</v>
      </c>
      <c r="FU340" s="0" t="n">
        <v>0</v>
      </c>
      <c r="FV340" s="0" t="n">
        <v>0</v>
      </c>
      <c r="FW340" s="0" t="n">
        <v>0</v>
      </c>
      <c r="FX340" s="0" t="n">
        <v>0</v>
      </c>
      <c r="FY340" s="0" t="n">
        <v>0</v>
      </c>
      <c r="FZ340" s="0" t="n">
        <v>0</v>
      </c>
      <c r="GA340" s="0" t="n">
        <v>0</v>
      </c>
      <c r="GB340" s="0" t="n">
        <v>0</v>
      </c>
      <c r="GC340" s="0" t="n">
        <v>0</v>
      </c>
      <c r="GD340" s="0" t="n">
        <v>0</v>
      </c>
      <c r="GE340" s="0" t="n">
        <v>0</v>
      </c>
      <c r="GF340" s="0" t="n">
        <v>0</v>
      </c>
      <c r="GG340" s="0" t="n">
        <v>0</v>
      </c>
      <c r="GH340" s="0" t="n">
        <v>0</v>
      </c>
      <c r="GI340" s="0" t="n">
        <v>0</v>
      </c>
      <c r="GJ340" s="0" t="n">
        <v>0</v>
      </c>
      <c r="GK340" s="0" t="n">
        <v>0</v>
      </c>
      <c r="GL340" s="0" t="n">
        <v>0</v>
      </c>
      <c r="GM340" s="0" t="n">
        <v>0</v>
      </c>
      <c r="GN340" s="0" t="n">
        <v>0</v>
      </c>
      <c r="GO340" s="0" t="n">
        <v>0</v>
      </c>
      <c r="GP340" s="0" t="n">
        <v>0</v>
      </c>
      <c r="GQ340" s="0" t="n">
        <v>0</v>
      </c>
    </row>
    <row r="341" customFormat="false" ht="12" hidden="false" customHeight="false" outlineLevel="0" collapsed="false">
      <c r="A341" s="0" t="n">
        <v>0</v>
      </c>
      <c r="B341" s="0" t="n">
        <v>0</v>
      </c>
      <c r="C341" s="0" t="n">
        <v>0</v>
      </c>
      <c r="D341" s="0" t="n">
        <v>0</v>
      </c>
      <c r="E341" s="0" t="n">
        <v>0</v>
      </c>
      <c r="F341" s="0" t="n">
        <v>0</v>
      </c>
      <c r="G341" s="0" t="n">
        <v>0</v>
      </c>
      <c r="H341" s="0" t="n">
        <v>0</v>
      </c>
      <c r="I341" s="0" t="n">
        <v>0</v>
      </c>
      <c r="J341" s="0" t="n">
        <v>0</v>
      </c>
      <c r="K341" s="0" t="n">
        <v>0</v>
      </c>
      <c r="L341" s="0" t="n">
        <v>0</v>
      </c>
      <c r="M341" s="0" t="n">
        <v>0</v>
      </c>
      <c r="N341" s="0" t="n">
        <v>0</v>
      </c>
      <c r="O341" s="0" t="n">
        <v>0</v>
      </c>
      <c r="P341" s="0" t="n">
        <v>0</v>
      </c>
      <c r="Q341" s="0" t="n">
        <v>0</v>
      </c>
      <c r="R341" s="0" t="n">
        <v>0</v>
      </c>
      <c r="S341" s="0" t="n">
        <v>0</v>
      </c>
      <c r="T341" s="0" t="n">
        <v>0</v>
      </c>
      <c r="U341" s="0" t="n">
        <v>0</v>
      </c>
      <c r="V341" s="0" t="n">
        <v>0</v>
      </c>
      <c r="W341" s="0" t="n">
        <v>0</v>
      </c>
      <c r="X341" s="0" t="n">
        <v>0</v>
      </c>
      <c r="Y341" s="0" t="n">
        <v>0</v>
      </c>
      <c r="Z341" s="0" t="n">
        <v>0</v>
      </c>
      <c r="AA341" s="0" t="n">
        <v>0</v>
      </c>
      <c r="AB341" s="0" t="n">
        <v>0</v>
      </c>
      <c r="AC341" s="0" t="n">
        <v>0</v>
      </c>
      <c r="AD341" s="0" t="n">
        <v>0</v>
      </c>
      <c r="AE341" s="0" t="n">
        <v>1</v>
      </c>
      <c r="AF341" s="0" t="n">
        <v>1</v>
      </c>
      <c r="AG341" s="0" t="n">
        <v>0</v>
      </c>
      <c r="AH341" s="0" t="n">
        <v>0</v>
      </c>
      <c r="AI341" s="0" t="n">
        <v>0</v>
      </c>
      <c r="AJ341" s="0" t="n">
        <v>0</v>
      </c>
      <c r="AK341" s="0" t="n">
        <v>1</v>
      </c>
      <c r="AL341" s="0" t="n">
        <v>0</v>
      </c>
      <c r="AM341" s="0" t="n">
        <v>0</v>
      </c>
      <c r="AN341" s="0" t="n">
        <v>0</v>
      </c>
      <c r="AO341" s="0" t="n">
        <v>0</v>
      </c>
      <c r="AP341" s="0" t="n">
        <v>0</v>
      </c>
      <c r="AQ341" s="0" t="n">
        <v>1</v>
      </c>
      <c r="AR341" s="0" t="n">
        <v>0</v>
      </c>
      <c r="AS341" s="0" t="n">
        <v>0</v>
      </c>
      <c r="AT341" s="0" t="n">
        <v>0</v>
      </c>
      <c r="AU341" s="0" t="n">
        <v>0</v>
      </c>
      <c r="AV341" s="0" t="n">
        <v>0</v>
      </c>
      <c r="AW341" s="0" t="n">
        <v>0</v>
      </c>
      <c r="AX341" s="0" t="n">
        <v>0</v>
      </c>
      <c r="AY341" s="0" t="n">
        <v>0</v>
      </c>
      <c r="AZ341" s="0" t="n">
        <v>0</v>
      </c>
      <c r="BA341" s="0" t="n">
        <v>0</v>
      </c>
      <c r="BB341" s="0" t="n">
        <v>0</v>
      </c>
      <c r="BC341" s="0" t="n">
        <v>3</v>
      </c>
      <c r="BD341" s="0" t="n">
        <v>0</v>
      </c>
      <c r="BE341" s="0" t="n">
        <v>0</v>
      </c>
      <c r="BF341" s="0" t="n">
        <v>0</v>
      </c>
      <c r="BG341" s="0" t="n">
        <v>1</v>
      </c>
      <c r="BH341" s="0" t="n">
        <v>0</v>
      </c>
      <c r="BI341" s="0" t="n">
        <v>0</v>
      </c>
      <c r="BJ341" s="0" t="n">
        <v>0</v>
      </c>
      <c r="BK341" s="0" t="n">
        <v>0</v>
      </c>
      <c r="BL341" s="0" t="n">
        <v>0</v>
      </c>
      <c r="BM341" s="0" t="n">
        <v>1</v>
      </c>
      <c r="BN341" s="0" t="n">
        <v>0</v>
      </c>
      <c r="BO341" s="0" t="n">
        <v>0</v>
      </c>
      <c r="BP341" s="0" t="n">
        <v>0</v>
      </c>
      <c r="BQ341" s="0" t="n">
        <v>2</v>
      </c>
      <c r="BR341" s="0" t="n">
        <v>0</v>
      </c>
      <c r="BS341" s="0" t="n">
        <v>0</v>
      </c>
      <c r="BT341" s="0" t="n">
        <v>0</v>
      </c>
      <c r="BU341" s="0" t="n">
        <v>0</v>
      </c>
      <c r="BV341" s="0" t="n">
        <v>0</v>
      </c>
      <c r="BW341" s="0" t="n">
        <v>0</v>
      </c>
      <c r="BX341" s="0" t="n">
        <v>0</v>
      </c>
      <c r="BY341" s="0" t="n">
        <v>0</v>
      </c>
      <c r="BZ341" s="0" t="n">
        <v>0</v>
      </c>
      <c r="CA341" s="0" t="n">
        <v>1</v>
      </c>
      <c r="CB341" s="0" t="n">
        <v>0</v>
      </c>
      <c r="CC341" s="0" t="n">
        <v>1</v>
      </c>
      <c r="CD341" s="0" t="n">
        <v>3</v>
      </c>
      <c r="CE341" s="0" t="n">
        <v>0</v>
      </c>
      <c r="CF341" s="0" t="n">
        <v>0</v>
      </c>
      <c r="CG341" s="0" t="n">
        <v>0</v>
      </c>
      <c r="CH341" s="0" t="n">
        <v>0</v>
      </c>
      <c r="CI341" s="0" t="n">
        <v>0</v>
      </c>
      <c r="CJ341" s="0" t="n">
        <v>0</v>
      </c>
      <c r="CK341" s="0" t="n">
        <v>0</v>
      </c>
      <c r="CL341" s="0" t="n">
        <v>2</v>
      </c>
      <c r="CM341" s="0" t="n">
        <v>0</v>
      </c>
      <c r="CN341" s="0" t="n">
        <v>0</v>
      </c>
      <c r="CO341" s="0" t="n">
        <v>0</v>
      </c>
      <c r="CP341" s="0" t="n">
        <v>0</v>
      </c>
      <c r="CQ341" s="0" t="n">
        <v>0</v>
      </c>
      <c r="CR341" s="0" t="n">
        <v>0</v>
      </c>
      <c r="CS341" s="0" t="n">
        <v>0</v>
      </c>
      <c r="CT341" s="0" t="n">
        <v>0</v>
      </c>
      <c r="CU341" s="0" t="n">
        <v>0</v>
      </c>
      <c r="CV341" s="0" t="n">
        <v>0</v>
      </c>
      <c r="CW341" s="0" t="n">
        <v>0</v>
      </c>
      <c r="CX341" s="0" t="n">
        <v>0</v>
      </c>
      <c r="CY341" s="0" t="n">
        <v>0</v>
      </c>
      <c r="CZ341" s="0" t="n">
        <v>0</v>
      </c>
      <c r="DA341" s="0" t="n">
        <v>0</v>
      </c>
      <c r="DB341" s="0" t="n">
        <v>0</v>
      </c>
      <c r="DC341" s="0" t="n">
        <v>0</v>
      </c>
      <c r="DD341" s="0" t="n">
        <v>3</v>
      </c>
      <c r="DE341" s="0" t="n">
        <v>7</v>
      </c>
      <c r="DF341" s="0" t="n">
        <v>0</v>
      </c>
      <c r="DG341" s="0" t="n">
        <v>0</v>
      </c>
      <c r="DH341" s="0" t="n">
        <v>0</v>
      </c>
      <c r="DI341" s="0" t="n">
        <v>0</v>
      </c>
      <c r="DJ341" s="0" t="n">
        <v>0</v>
      </c>
      <c r="DK341" s="0" t="n">
        <v>0</v>
      </c>
      <c r="DL341" s="0" t="n">
        <v>1</v>
      </c>
      <c r="DM341" s="0" t="n">
        <v>0</v>
      </c>
      <c r="DN341" s="0" t="n">
        <v>0</v>
      </c>
      <c r="DO341" s="0" t="n">
        <v>0</v>
      </c>
      <c r="DP341" s="0" t="n">
        <v>0</v>
      </c>
      <c r="DQ341" s="0" t="n">
        <v>0</v>
      </c>
      <c r="DR341" s="0" t="n">
        <v>3</v>
      </c>
      <c r="DS341" s="0" t="n">
        <v>0</v>
      </c>
      <c r="DT341" s="0" t="n">
        <v>0</v>
      </c>
      <c r="DU341" s="0" t="n">
        <v>0</v>
      </c>
      <c r="DV341" s="0" t="n">
        <v>0</v>
      </c>
      <c r="DW341" s="0" t="n">
        <v>0</v>
      </c>
      <c r="DX341" s="0" t="n">
        <v>0</v>
      </c>
      <c r="DY341" s="0" t="n">
        <v>0</v>
      </c>
      <c r="DZ341" s="0" t="n">
        <v>0</v>
      </c>
      <c r="EA341" s="0" t="n">
        <v>0</v>
      </c>
      <c r="EB341" s="0" t="n">
        <v>0</v>
      </c>
      <c r="EC341" s="0" t="n">
        <v>4</v>
      </c>
      <c r="ED341" s="0" t="n">
        <v>0</v>
      </c>
      <c r="EE341" s="0" t="n">
        <v>0</v>
      </c>
      <c r="EF341" s="0" t="n">
        <v>0</v>
      </c>
      <c r="EG341" s="0" t="n">
        <v>1</v>
      </c>
      <c r="EH341" s="0" t="n">
        <v>0</v>
      </c>
      <c r="EI341" s="0" t="n">
        <v>0</v>
      </c>
      <c r="EJ341" s="0" t="n">
        <v>0</v>
      </c>
      <c r="EK341" s="0" t="n">
        <v>0</v>
      </c>
      <c r="EL341" s="0" t="n">
        <v>0</v>
      </c>
      <c r="EM341" s="0" t="n">
        <v>0</v>
      </c>
      <c r="EN341" s="0" t="n">
        <v>0</v>
      </c>
      <c r="EO341" s="0" t="n">
        <v>0</v>
      </c>
      <c r="EP341" s="0" t="n">
        <v>0</v>
      </c>
      <c r="EQ341" s="0" t="n">
        <v>0</v>
      </c>
      <c r="ER341" s="0" t="n">
        <v>0</v>
      </c>
      <c r="ES341" s="0" t="n">
        <v>0</v>
      </c>
      <c r="ET341" s="0" t="n">
        <v>1</v>
      </c>
      <c r="EU341" s="0" t="n">
        <v>1</v>
      </c>
      <c r="EV341" s="0" t="n">
        <v>0</v>
      </c>
      <c r="EW341" s="0" t="n">
        <v>0</v>
      </c>
      <c r="EX341" s="0" t="n">
        <v>0</v>
      </c>
      <c r="EY341" s="0" t="n">
        <v>1</v>
      </c>
      <c r="EZ341" s="0" t="n">
        <v>0</v>
      </c>
      <c r="FA341" s="0" t="n">
        <v>0</v>
      </c>
      <c r="FB341" s="0" t="n">
        <v>0</v>
      </c>
      <c r="FC341" s="0" t="n">
        <v>0</v>
      </c>
      <c r="FD341" s="0" t="n">
        <v>0</v>
      </c>
      <c r="FE341" s="0" t="n">
        <v>0</v>
      </c>
      <c r="FF341" s="0" t="n">
        <v>0</v>
      </c>
      <c r="FG341" s="0" t="n">
        <v>0</v>
      </c>
      <c r="FH341" s="0" t="n">
        <v>0</v>
      </c>
      <c r="FI341" s="0" t="n">
        <v>0</v>
      </c>
      <c r="FJ341" s="0" t="n">
        <v>0</v>
      </c>
      <c r="FK341" s="0" t="n">
        <v>0</v>
      </c>
      <c r="FL341" s="0" t="n">
        <v>0</v>
      </c>
      <c r="FM341" s="0" t="n">
        <v>2</v>
      </c>
      <c r="FN341" s="0" t="n">
        <v>1</v>
      </c>
      <c r="FO341" s="0" t="n">
        <v>0</v>
      </c>
      <c r="FP341" s="0" t="n">
        <v>0</v>
      </c>
      <c r="FQ341" s="0" t="n">
        <v>0</v>
      </c>
      <c r="FR341" s="0" t="n">
        <v>0</v>
      </c>
      <c r="FS341" s="0" t="n">
        <v>0</v>
      </c>
      <c r="FT341" s="0" t="n">
        <v>0</v>
      </c>
      <c r="FU341" s="0" t="n">
        <v>2</v>
      </c>
      <c r="FV341" s="0" t="n">
        <v>0</v>
      </c>
      <c r="FW341" s="0" t="n">
        <v>0</v>
      </c>
      <c r="FX341" s="0" t="n">
        <v>0</v>
      </c>
      <c r="FY341" s="0" t="n">
        <v>0</v>
      </c>
      <c r="FZ341" s="0" t="n">
        <v>0</v>
      </c>
      <c r="GA341" s="0" t="n">
        <v>0</v>
      </c>
      <c r="GB341" s="0" t="n">
        <v>0</v>
      </c>
      <c r="GC341" s="0" t="n">
        <v>0</v>
      </c>
      <c r="GD341" s="0" t="n">
        <v>2</v>
      </c>
      <c r="GE341" s="0" t="n">
        <v>0</v>
      </c>
      <c r="GF341" s="0" t="n">
        <v>0</v>
      </c>
      <c r="GG341" s="0" t="n">
        <v>0</v>
      </c>
      <c r="GH341" s="0" t="n">
        <v>0</v>
      </c>
      <c r="GI341" s="0" t="n">
        <v>0</v>
      </c>
      <c r="GJ341" s="0" t="n">
        <v>0</v>
      </c>
      <c r="GK341" s="0" t="n">
        <v>0</v>
      </c>
      <c r="GL341" s="0" t="n">
        <v>1</v>
      </c>
      <c r="GM341" s="0" t="n">
        <v>0</v>
      </c>
      <c r="GN341" s="0" t="n">
        <v>0</v>
      </c>
      <c r="GO341" s="0" t="n">
        <v>0</v>
      </c>
      <c r="GP341" s="0" t="n">
        <v>0</v>
      </c>
      <c r="GQ341" s="0" t="n">
        <v>0</v>
      </c>
    </row>
    <row r="342" customFormat="false" ht="12" hidden="false" customHeight="false" outlineLevel="0" collapsed="false">
      <c r="A342" s="0" t="n">
        <v>0</v>
      </c>
      <c r="B342" s="0" t="n">
        <v>0</v>
      </c>
      <c r="C342" s="0" t="n">
        <v>0</v>
      </c>
      <c r="D342" s="0" t="n">
        <v>0</v>
      </c>
      <c r="E342" s="0" t="n">
        <v>0</v>
      </c>
      <c r="F342" s="0" t="n">
        <v>0</v>
      </c>
      <c r="G342" s="0" t="n">
        <v>0</v>
      </c>
      <c r="H342" s="0" t="n">
        <v>0</v>
      </c>
      <c r="I342" s="0" t="n">
        <v>0</v>
      </c>
      <c r="J342" s="0" t="n">
        <v>0</v>
      </c>
      <c r="K342" s="0" t="n">
        <v>0</v>
      </c>
      <c r="L342" s="0" t="n">
        <v>0</v>
      </c>
      <c r="M342" s="0" t="n">
        <v>0</v>
      </c>
      <c r="N342" s="0" t="n">
        <v>0</v>
      </c>
      <c r="O342" s="0" t="n">
        <v>0</v>
      </c>
      <c r="P342" s="0" t="n">
        <v>0</v>
      </c>
      <c r="Q342" s="0" t="n">
        <v>0</v>
      </c>
      <c r="R342" s="0" t="n">
        <v>0</v>
      </c>
      <c r="S342" s="0" t="n">
        <v>0</v>
      </c>
      <c r="T342" s="0" t="n">
        <v>0</v>
      </c>
      <c r="U342" s="0" t="n">
        <v>0</v>
      </c>
      <c r="V342" s="0" t="n">
        <v>0</v>
      </c>
      <c r="W342" s="0" t="n">
        <v>0</v>
      </c>
      <c r="X342" s="0" t="n">
        <v>0</v>
      </c>
      <c r="Y342" s="0" t="n">
        <v>0</v>
      </c>
      <c r="Z342" s="0" t="n">
        <v>0</v>
      </c>
      <c r="AA342" s="0" t="n">
        <v>0</v>
      </c>
      <c r="AB342" s="0" t="n">
        <v>0</v>
      </c>
      <c r="AC342" s="0" t="n">
        <v>0</v>
      </c>
      <c r="AD342" s="0" t="n">
        <v>0</v>
      </c>
      <c r="AE342" s="0" t="n">
        <v>0</v>
      </c>
      <c r="AF342" s="0" t="n">
        <v>0</v>
      </c>
      <c r="AG342" s="0" t="n">
        <v>0</v>
      </c>
      <c r="AH342" s="0" t="n">
        <v>0</v>
      </c>
      <c r="AI342" s="0" t="n">
        <v>0</v>
      </c>
      <c r="AJ342" s="0" t="n">
        <v>0</v>
      </c>
      <c r="AK342" s="0" t="n">
        <v>0</v>
      </c>
      <c r="AL342" s="0" t="n">
        <v>0</v>
      </c>
      <c r="AM342" s="0" t="n">
        <v>0</v>
      </c>
      <c r="AN342" s="0" t="n">
        <v>0</v>
      </c>
      <c r="AO342" s="0" t="n">
        <v>0</v>
      </c>
      <c r="AP342" s="0" t="n">
        <v>0</v>
      </c>
      <c r="AQ342" s="0" t="n">
        <v>0</v>
      </c>
      <c r="AR342" s="0" t="n">
        <v>0</v>
      </c>
      <c r="AS342" s="0" t="n">
        <v>0</v>
      </c>
      <c r="AT342" s="0" t="n">
        <v>0</v>
      </c>
      <c r="AU342" s="0" t="n">
        <v>0</v>
      </c>
      <c r="AV342" s="0" t="n">
        <v>0</v>
      </c>
      <c r="AW342" s="0" t="n">
        <v>0</v>
      </c>
      <c r="AX342" s="0" t="n">
        <v>0</v>
      </c>
      <c r="AY342" s="0" t="n">
        <v>0</v>
      </c>
      <c r="AZ342" s="0" t="n">
        <v>0</v>
      </c>
      <c r="BA342" s="0" t="n">
        <v>0</v>
      </c>
      <c r="BB342" s="0" t="n">
        <v>0</v>
      </c>
      <c r="BC342" s="0" t="n">
        <v>3</v>
      </c>
      <c r="BD342" s="0" t="n">
        <v>0</v>
      </c>
      <c r="BE342" s="0" t="n">
        <v>0</v>
      </c>
      <c r="BF342" s="0" t="n">
        <v>0</v>
      </c>
      <c r="BG342" s="0" t="n">
        <v>0</v>
      </c>
      <c r="BH342" s="0" t="n">
        <v>0</v>
      </c>
      <c r="BI342" s="0" t="n">
        <v>0</v>
      </c>
      <c r="BJ342" s="0" t="n">
        <v>0</v>
      </c>
      <c r="BK342" s="0" t="n">
        <v>0</v>
      </c>
      <c r="BL342" s="0" t="n">
        <v>0</v>
      </c>
      <c r="BM342" s="0" t="n">
        <v>0</v>
      </c>
      <c r="BN342" s="0" t="n">
        <v>0</v>
      </c>
      <c r="BO342" s="0" t="n">
        <v>0</v>
      </c>
      <c r="BP342" s="0" t="n">
        <v>0</v>
      </c>
      <c r="BQ342" s="0" t="n">
        <v>1</v>
      </c>
      <c r="BR342" s="0" t="n">
        <v>0</v>
      </c>
      <c r="BS342" s="0" t="n">
        <v>0</v>
      </c>
      <c r="BT342" s="0" t="n">
        <v>0</v>
      </c>
      <c r="BU342" s="0" t="n">
        <v>0</v>
      </c>
      <c r="BV342" s="0" t="n">
        <v>0</v>
      </c>
      <c r="BW342" s="0" t="n">
        <v>0</v>
      </c>
      <c r="BX342" s="0" t="n">
        <v>0</v>
      </c>
      <c r="BY342" s="0" t="n">
        <v>0</v>
      </c>
      <c r="BZ342" s="0" t="n">
        <v>0</v>
      </c>
      <c r="CA342" s="0" t="n">
        <v>0</v>
      </c>
      <c r="CB342" s="0" t="n">
        <v>1</v>
      </c>
      <c r="CC342" s="0" t="n">
        <v>0</v>
      </c>
      <c r="CD342" s="0" t="n">
        <v>1</v>
      </c>
      <c r="CE342" s="0" t="n">
        <v>0</v>
      </c>
      <c r="CF342" s="0" t="n">
        <v>0</v>
      </c>
      <c r="CG342" s="0" t="n">
        <v>0</v>
      </c>
      <c r="CH342" s="0" t="n">
        <v>0</v>
      </c>
      <c r="CI342" s="0" t="n">
        <v>0</v>
      </c>
      <c r="CJ342" s="0" t="n">
        <v>0</v>
      </c>
      <c r="CK342" s="0" t="n">
        <v>0</v>
      </c>
      <c r="CL342" s="0" t="n">
        <v>0</v>
      </c>
      <c r="CM342" s="0" t="n">
        <v>0</v>
      </c>
      <c r="CN342" s="0" t="n">
        <v>0</v>
      </c>
      <c r="CO342" s="0" t="n">
        <v>0</v>
      </c>
      <c r="CP342" s="0" t="n">
        <v>0</v>
      </c>
      <c r="CQ342" s="0" t="n">
        <v>0</v>
      </c>
      <c r="CR342" s="0" t="n">
        <v>0</v>
      </c>
      <c r="CS342" s="0" t="n">
        <v>0</v>
      </c>
      <c r="CT342" s="0" t="n">
        <v>0</v>
      </c>
      <c r="CU342" s="0" t="n">
        <v>0</v>
      </c>
      <c r="CV342" s="0" t="n">
        <v>0</v>
      </c>
      <c r="CW342" s="0" t="n">
        <v>0</v>
      </c>
      <c r="CX342" s="0" t="n">
        <v>0</v>
      </c>
      <c r="CY342" s="0" t="n">
        <v>0</v>
      </c>
      <c r="CZ342" s="0" t="n">
        <v>0</v>
      </c>
      <c r="DA342" s="0" t="n">
        <v>0</v>
      </c>
      <c r="DB342" s="0" t="n">
        <v>0</v>
      </c>
      <c r="DC342" s="0" t="n">
        <v>0</v>
      </c>
      <c r="DD342" s="0" t="n">
        <v>0</v>
      </c>
      <c r="DE342" s="0" t="n">
        <v>5</v>
      </c>
      <c r="DF342" s="0" t="n">
        <v>0</v>
      </c>
      <c r="DG342" s="0" t="n">
        <v>0</v>
      </c>
      <c r="DH342" s="0" t="n">
        <v>0</v>
      </c>
      <c r="DI342" s="0" t="n">
        <v>0</v>
      </c>
      <c r="DJ342" s="0" t="n">
        <v>0</v>
      </c>
      <c r="DK342" s="0" t="n">
        <v>0</v>
      </c>
      <c r="DL342" s="0" t="n">
        <v>2</v>
      </c>
      <c r="DM342" s="0" t="n">
        <v>0</v>
      </c>
      <c r="DN342" s="0" t="n">
        <v>0</v>
      </c>
      <c r="DO342" s="0" t="n">
        <v>0</v>
      </c>
      <c r="DP342" s="0" t="n">
        <v>0</v>
      </c>
      <c r="DQ342" s="0" t="n">
        <v>0</v>
      </c>
      <c r="DR342" s="0" t="n">
        <v>0</v>
      </c>
      <c r="DS342" s="0" t="n">
        <v>0</v>
      </c>
      <c r="DT342" s="0" t="n">
        <v>0</v>
      </c>
      <c r="DU342" s="0" t="n">
        <v>0</v>
      </c>
      <c r="DV342" s="0" t="n">
        <v>0</v>
      </c>
      <c r="DW342" s="0" t="n">
        <v>0</v>
      </c>
      <c r="DX342" s="0" t="n">
        <v>0</v>
      </c>
      <c r="DY342" s="0" t="n">
        <v>0</v>
      </c>
      <c r="DZ342" s="0" t="n">
        <v>0</v>
      </c>
      <c r="EA342" s="0" t="n">
        <v>0</v>
      </c>
      <c r="EB342" s="0" t="n">
        <v>0</v>
      </c>
      <c r="EC342" s="0" t="n">
        <v>2</v>
      </c>
      <c r="ED342" s="0" t="n">
        <v>0</v>
      </c>
      <c r="EE342" s="0" t="n">
        <v>0</v>
      </c>
      <c r="EF342" s="0" t="n">
        <v>0</v>
      </c>
      <c r="EG342" s="0" t="n">
        <v>1</v>
      </c>
      <c r="EH342" s="0" t="n">
        <v>0</v>
      </c>
      <c r="EI342" s="0" t="n">
        <v>0</v>
      </c>
      <c r="EJ342" s="0" t="n">
        <v>0</v>
      </c>
      <c r="EK342" s="0" t="n">
        <v>0</v>
      </c>
      <c r="EL342" s="0" t="n">
        <v>0</v>
      </c>
      <c r="EM342" s="0" t="n">
        <v>0</v>
      </c>
      <c r="EN342" s="0" t="n">
        <v>0</v>
      </c>
      <c r="EO342" s="0" t="n">
        <v>0</v>
      </c>
      <c r="EP342" s="0" t="n">
        <v>0</v>
      </c>
      <c r="EQ342" s="0" t="n">
        <v>0</v>
      </c>
      <c r="ER342" s="0" t="n">
        <v>0</v>
      </c>
      <c r="ES342" s="0" t="n">
        <v>0</v>
      </c>
      <c r="ET342" s="0" t="n">
        <v>0</v>
      </c>
      <c r="EU342" s="0" t="n">
        <v>0</v>
      </c>
      <c r="EV342" s="0" t="n">
        <v>0</v>
      </c>
      <c r="EW342" s="0" t="n">
        <v>0</v>
      </c>
      <c r="EX342" s="0" t="n">
        <v>0</v>
      </c>
      <c r="EY342" s="0" t="n">
        <v>0</v>
      </c>
      <c r="EZ342" s="0" t="n">
        <v>0</v>
      </c>
      <c r="FA342" s="0" t="n">
        <v>0</v>
      </c>
      <c r="FB342" s="0" t="n">
        <v>0</v>
      </c>
      <c r="FC342" s="0" t="n">
        <v>0</v>
      </c>
      <c r="FD342" s="0" t="n">
        <v>0</v>
      </c>
      <c r="FE342" s="0" t="n">
        <v>0</v>
      </c>
      <c r="FF342" s="0" t="n">
        <v>0</v>
      </c>
      <c r="FG342" s="0" t="n">
        <v>0</v>
      </c>
      <c r="FH342" s="0" t="n">
        <v>0</v>
      </c>
      <c r="FI342" s="0" t="n">
        <v>0</v>
      </c>
      <c r="FJ342" s="0" t="n">
        <v>0</v>
      </c>
      <c r="FK342" s="0" t="n">
        <v>0</v>
      </c>
      <c r="FL342" s="0" t="n">
        <v>0</v>
      </c>
      <c r="FM342" s="0" t="n">
        <v>2</v>
      </c>
      <c r="FN342" s="0" t="n">
        <v>0</v>
      </c>
      <c r="FO342" s="0" t="n">
        <v>0</v>
      </c>
      <c r="FP342" s="0" t="n">
        <v>0</v>
      </c>
      <c r="FQ342" s="0" t="n">
        <v>0</v>
      </c>
      <c r="FR342" s="0" t="n">
        <v>0</v>
      </c>
      <c r="FS342" s="0" t="n">
        <v>0</v>
      </c>
      <c r="FT342" s="0" t="n">
        <v>0</v>
      </c>
      <c r="FU342" s="0" t="n">
        <v>0</v>
      </c>
      <c r="FV342" s="0" t="n">
        <v>0</v>
      </c>
      <c r="FW342" s="0" t="n">
        <v>0</v>
      </c>
      <c r="FX342" s="0" t="n">
        <v>0</v>
      </c>
      <c r="FY342" s="0" t="n">
        <v>0</v>
      </c>
      <c r="FZ342" s="0" t="n">
        <v>0</v>
      </c>
      <c r="GA342" s="0" t="n">
        <v>0</v>
      </c>
      <c r="GB342" s="0" t="n">
        <v>0</v>
      </c>
      <c r="GC342" s="0" t="n">
        <v>0</v>
      </c>
      <c r="GD342" s="0" t="n">
        <v>2</v>
      </c>
      <c r="GE342" s="0" t="n">
        <v>0</v>
      </c>
      <c r="GF342" s="0" t="n">
        <v>0</v>
      </c>
      <c r="GG342" s="0" t="n">
        <v>0</v>
      </c>
      <c r="GH342" s="0" t="n">
        <v>0</v>
      </c>
      <c r="GI342" s="0" t="n">
        <v>0</v>
      </c>
      <c r="GJ342" s="0" t="n">
        <v>0</v>
      </c>
      <c r="GK342" s="0" t="n">
        <v>0</v>
      </c>
      <c r="GL342" s="0" t="n">
        <v>0</v>
      </c>
      <c r="GM342" s="0" t="n">
        <v>0</v>
      </c>
      <c r="GN342" s="0" t="n">
        <v>0</v>
      </c>
      <c r="GO342" s="0" t="n">
        <v>0</v>
      </c>
      <c r="GP342" s="0" t="n">
        <v>0</v>
      </c>
      <c r="GQ342" s="0" t="n">
        <v>0</v>
      </c>
    </row>
    <row r="343" customFormat="false" ht="12" hidden="false" customHeight="false" outlineLevel="0" collapsed="false">
      <c r="A343" s="0" t="n">
        <v>0</v>
      </c>
      <c r="B343" s="0" t="n">
        <v>0</v>
      </c>
      <c r="C343" s="0" t="n">
        <v>0</v>
      </c>
      <c r="D343" s="0" t="n">
        <v>0</v>
      </c>
      <c r="E343" s="0" t="n">
        <v>0</v>
      </c>
      <c r="F343" s="0" t="n">
        <v>0</v>
      </c>
      <c r="G343" s="0" t="n">
        <v>0</v>
      </c>
      <c r="H343" s="0" t="n">
        <v>0</v>
      </c>
      <c r="I343" s="0" t="n">
        <v>0</v>
      </c>
      <c r="J343" s="0" t="n">
        <v>0</v>
      </c>
      <c r="K343" s="0" t="n">
        <v>0</v>
      </c>
      <c r="L343" s="0" t="n">
        <v>0</v>
      </c>
      <c r="M343" s="0" t="n">
        <v>0</v>
      </c>
      <c r="N343" s="0" t="n">
        <v>0</v>
      </c>
      <c r="O343" s="0" t="n">
        <v>0</v>
      </c>
      <c r="P343" s="0" t="n">
        <v>0</v>
      </c>
      <c r="Q343" s="0" t="n">
        <v>0</v>
      </c>
      <c r="R343" s="0" t="n">
        <v>0</v>
      </c>
      <c r="S343" s="0" t="n">
        <v>0</v>
      </c>
      <c r="T343" s="0" t="n">
        <v>0</v>
      </c>
      <c r="U343" s="0" t="n">
        <v>0</v>
      </c>
      <c r="V343" s="0" t="n">
        <v>0</v>
      </c>
      <c r="W343" s="0" t="n">
        <v>0</v>
      </c>
      <c r="X343" s="0" t="n">
        <v>7</v>
      </c>
      <c r="Y343" s="0" t="n">
        <v>0</v>
      </c>
      <c r="Z343" s="0" t="n">
        <v>0</v>
      </c>
      <c r="AA343" s="0" t="n">
        <v>0</v>
      </c>
      <c r="AB343" s="0" t="n">
        <v>0</v>
      </c>
      <c r="AC343" s="0" t="n">
        <v>0</v>
      </c>
      <c r="AD343" s="0" t="n">
        <v>0</v>
      </c>
      <c r="AE343" s="0" t="n">
        <v>0</v>
      </c>
      <c r="AF343" s="0" t="n">
        <v>0</v>
      </c>
      <c r="AG343" s="0" t="n">
        <v>0</v>
      </c>
      <c r="AH343" s="0" t="n">
        <v>0</v>
      </c>
      <c r="AI343" s="0" t="n">
        <v>0</v>
      </c>
      <c r="AJ343" s="0" t="n">
        <v>0</v>
      </c>
      <c r="AK343" s="0" t="n">
        <v>0</v>
      </c>
      <c r="AL343" s="0" t="n">
        <v>0</v>
      </c>
      <c r="AM343" s="0" t="n">
        <v>0</v>
      </c>
      <c r="AN343" s="0" t="n">
        <v>0</v>
      </c>
      <c r="AO343" s="0" t="n">
        <v>0</v>
      </c>
      <c r="AP343" s="0" t="n">
        <v>0</v>
      </c>
      <c r="AQ343" s="0" t="n">
        <v>0</v>
      </c>
      <c r="AR343" s="0" t="n">
        <v>0</v>
      </c>
      <c r="AS343" s="0" t="n">
        <v>0</v>
      </c>
      <c r="AT343" s="0" t="n">
        <v>0</v>
      </c>
      <c r="AU343" s="0" t="n">
        <v>0</v>
      </c>
      <c r="AV343" s="0" t="n">
        <v>0</v>
      </c>
      <c r="AW343" s="0" t="n">
        <v>0</v>
      </c>
      <c r="AX343" s="0" t="n">
        <v>0</v>
      </c>
      <c r="AY343" s="0" t="n">
        <v>0</v>
      </c>
      <c r="AZ343" s="0" t="n">
        <v>0</v>
      </c>
      <c r="BA343" s="0" t="n">
        <v>0</v>
      </c>
      <c r="BB343" s="0" t="n">
        <v>0</v>
      </c>
      <c r="BC343" s="0" t="n">
        <v>0</v>
      </c>
      <c r="BD343" s="0" t="n">
        <v>0</v>
      </c>
      <c r="BE343" s="0" t="n">
        <v>0</v>
      </c>
      <c r="BF343" s="0" t="n">
        <v>0</v>
      </c>
      <c r="BG343" s="0" t="n">
        <v>1</v>
      </c>
      <c r="BH343" s="0" t="n">
        <v>0</v>
      </c>
      <c r="BI343" s="0" t="n">
        <v>0</v>
      </c>
      <c r="BJ343" s="0" t="n">
        <v>0</v>
      </c>
      <c r="BK343" s="0" t="n">
        <v>0</v>
      </c>
      <c r="BL343" s="0" t="n">
        <v>0</v>
      </c>
      <c r="BM343" s="0" t="n">
        <v>0</v>
      </c>
      <c r="BN343" s="0" t="n">
        <v>0</v>
      </c>
      <c r="BO343" s="0" t="n">
        <v>0</v>
      </c>
      <c r="BP343" s="0" t="n">
        <v>0</v>
      </c>
      <c r="BQ343" s="0" t="n">
        <v>0</v>
      </c>
      <c r="BR343" s="0" t="n">
        <v>0</v>
      </c>
      <c r="BS343" s="0" t="n">
        <v>0</v>
      </c>
      <c r="BT343" s="0" t="n">
        <v>0</v>
      </c>
      <c r="BU343" s="0" t="n">
        <v>0</v>
      </c>
      <c r="BV343" s="0" t="n">
        <v>0</v>
      </c>
      <c r="BW343" s="0" t="n">
        <v>0</v>
      </c>
      <c r="BX343" s="0" t="n">
        <v>0</v>
      </c>
      <c r="BY343" s="0" t="n">
        <v>0</v>
      </c>
      <c r="BZ343" s="0" t="n">
        <v>0</v>
      </c>
      <c r="CA343" s="0" t="n">
        <v>0</v>
      </c>
      <c r="CB343" s="0" t="n">
        <v>0</v>
      </c>
      <c r="CC343" s="0" t="n">
        <v>2</v>
      </c>
      <c r="CD343" s="0" t="n">
        <v>0</v>
      </c>
      <c r="CE343" s="0" t="n">
        <v>0</v>
      </c>
      <c r="CF343" s="0" t="n">
        <v>0</v>
      </c>
      <c r="CG343" s="0" t="n">
        <v>0</v>
      </c>
      <c r="CH343" s="0" t="n">
        <v>0</v>
      </c>
      <c r="CI343" s="0" t="n">
        <v>0</v>
      </c>
      <c r="CJ343" s="0" t="n">
        <v>0</v>
      </c>
      <c r="CK343" s="0" t="n">
        <v>1</v>
      </c>
      <c r="CL343" s="0" t="n">
        <v>0</v>
      </c>
      <c r="CM343" s="0" t="n">
        <v>0</v>
      </c>
      <c r="CN343" s="0" t="n">
        <v>0</v>
      </c>
      <c r="CO343" s="0" t="n">
        <v>0</v>
      </c>
      <c r="CP343" s="0" t="n">
        <v>0</v>
      </c>
      <c r="CQ343" s="0" t="n">
        <v>0</v>
      </c>
      <c r="CR343" s="0" t="n">
        <v>0</v>
      </c>
      <c r="CS343" s="0" t="n">
        <v>0</v>
      </c>
      <c r="CT343" s="0" t="n">
        <v>0</v>
      </c>
      <c r="CU343" s="0" t="n">
        <v>0</v>
      </c>
      <c r="CV343" s="0" t="n">
        <v>0</v>
      </c>
      <c r="CW343" s="0" t="n">
        <v>0</v>
      </c>
      <c r="CX343" s="0" t="n">
        <v>0</v>
      </c>
      <c r="CY343" s="0" t="n">
        <v>0</v>
      </c>
      <c r="CZ343" s="0" t="n">
        <v>3</v>
      </c>
      <c r="DA343" s="0" t="n">
        <v>0</v>
      </c>
      <c r="DB343" s="0" t="n">
        <v>0</v>
      </c>
      <c r="DC343" s="0" t="n">
        <v>0</v>
      </c>
      <c r="DD343" s="0" t="n">
        <v>0</v>
      </c>
      <c r="DE343" s="0" t="n">
        <v>0</v>
      </c>
      <c r="DF343" s="0" t="n">
        <v>0</v>
      </c>
      <c r="DG343" s="0" t="n">
        <v>0</v>
      </c>
      <c r="DH343" s="0" t="n">
        <v>0</v>
      </c>
      <c r="DI343" s="0" t="n">
        <v>0</v>
      </c>
      <c r="DJ343" s="0" t="n">
        <v>0</v>
      </c>
      <c r="DK343" s="0" t="n">
        <v>0</v>
      </c>
      <c r="DL343" s="0" t="n">
        <v>0</v>
      </c>
      <c r="DM343" s="0" t="n">
        <v>0</v>
      </c>
      <c r="DN343" s="0" t="n">
        <v>0</v>
      </c>
      <c r="DO343" s="0" t="n">
        <v>0</v>
      </c>
      <c r="DP343" s="0" t="n">
        <v>1</v>
      </c>
      <c r="DQ343" s="0" t="n">
        <v>0</v>
      </c>
      <c r="DR343" s="0" t="n">
        <v>1</v>
      </c>
      <c r="DS343" s="0" t="n">
        <v>0</v>
      </c>
      <c r="DT343" s="0" t="n">
        <v>0</v>
      </c>
      <c r="DU343" s="0" t="n">
        <v>0</v>
      </c>
      <c r="DV343" s="0" t="n">
        <v>0</v>
      </c>
      <c r="DW343" s="0" t="n">
        <v>0</v>
      </c>
      <c r="DX343" s="0" t="n">
        <v>0</v>
      </c>
      <c r="DY343" s="0" t="n">
        <v>0</v>
      </c>
      <c r="DZ343" s="0" t="n">
        <v>0</v>
      </c>
      <c r="EA343" s="0" t="n">
        <v>0</v>
      </c>
      <c r="EB343" s="0" t="n">
        <v>0</v>
      </c>
      <c r="EC343" s="0" t="n">
        <v>0</v>
      </c>
      <c r="ED343" s="0" t="n">
        <v>0</v>
      </c>
      <c r="EE343" s="0" t="n">
        <v>0</v>
      </c>
      <c r="EF343" s="0" t="n">
        <v>0</v>
      </c>
      <c r="EG343" s="0" t="n">
        <v>0</v>
      </c>
      <c r="EH343" s="0" t="n">
        <v>0</v>
      </c>
      <c r="EI343" s="0" t="n">
        <v>0</v>
      </c>
      <c r="EJ343" s="0" t="n">
        <v>0</v>
      </c>
      <c r="EK343" s="0" t="n">
        <v>0</v>
      </c>
      <c r="EL343" s="0" t="n">
        <v>0</v>
      </c>
      <c r="EM343" s="0" t="n">
        <v>0</v>
      </c>
      <c r="EN343" s="0" t="n">
        <v>0</v>
      </c>
      <c r="EO343" s="0" t="n">
        <v>0</v>
      </c>
      <c r="EP343" s="0" t="n">
        <v>0</v>
      </c>
      <c r="EQ343" s="0" t="n">
        <v>0</v>
      </c>
      <c r="ER343" s="0" t="n">
        <v>0</v>
      </c>
      <c r="ES343" s="0" t="n">
        <v>0</v>
      </c>
      <c r="ET343" s="0" t="n">
        <v>0</v>
      </c>
      <c r="EU343" s="0" t="n">
        <v>0</v>
      </c>
      <c r="EV343" s="0" t="n">
        <v>0</v>
      </c>
      <c r="EW343" s="0" t="n">
        <v>0</v>
      </c>
      <c r="EX343" s="0" t="n">
        <v>0</v>
      </c>
      <c r="EY343" s="0" t="n">
        <v>0</v>
      </c>
      <c r="EZ343" s="0" t="n">
        <v>0</v>
      </c>
      <c r="FA343" s="0" t="n">
        <v>0</v>
      </c>
      <c r="FB343" s="0" t="n">
        <v>0</v>
      </c>
      <c r="FC343" s="0" t="n">
        <v>0</v>
      </c>
      <c r="FD343" s="0" t="n">
        <v>0</v>
      </c>
      <c r="FE343" s="0" t="n">
        <v>0</v>
      </c>
      <c r="FF343" s="0" t="n">
        <v>1</v>
      </c>
      <c r="FG343" s="0" t="n">
        <v>1</v>
      </c>
      <c r="FH343" s="0" t="n">
        <v>0</v>
      </c>
      <c r="FI343" s="0" t="n">
        <v>1</v>
      </c>
      <c r="FJ343" s="0" t="n">
        <v>0</v>
      </c>
      <c r="FK343" s="0" t="n">
        <v>0</v>
      </c>
      <c r="FL343" s="0" t="n">
        <v>0</v>
      </c>
      <c r="FM343" s="0" t="n">
        <v>0</v>
      </c>
      <c r="FN343" s="0" t="n">
        <v>1</v>
      </c>
      <c r="FO343" s="0" t="n">
        <v>0</v>
      </c>
      <c r="FP343" s="0" t="n">
        <v>0</v>
      </c>
      <c r="FQ343" s="0" t="n">
        <v>0</v>
      </c>
      <c r="FR343" s="0" t="n">
        <v>0</v>
      </c>
      <c r="FS343" s="0" t="n">
        <v>0</v>
      </c>
      <c r="FT343" s="0" t="n">
        <v>0</v>
      </c>
      <c r="FU343" s="0" t="n">
        <v>0</v>
      </c>
      <c r="FV343" s="0" t="n">
        <v>0</v>
      </c>
      <c r="FW343" s="0" t="n">
        <v>0</v>
      </c>
      <c r="FX343" s="0" t="n">
        <v>0</v>
      </c>
      <c r="FY343" s="0" t="n">
        <v>0</v>
      </c>
      <c r="FZ343" s="0" t="n">
        <v>0</v>
      </c>
      <c r="GA343" s="0" t="n">
        <v>0</v>
      </c>
      <c r="GB343" s="0" t="n">
        <v>0</v>
      </c>
      <c r="GC343" s="0" t="n">
        <v>0</v>
      </c>
      <c r="GD343" s="0" t="n">
        <v>0</v>
      </c>
      <c r="GE343" s="0" t="n">
        <v>0</v>
      </c>
      <c r="GF343" s="0" t="n">
        <v>0</v>
      </c>
      <c r="GG343" s="0" t="n">
        <v>0</v>
      </c>
      <c r="GH343" s="0" t="n">
        <v>0</v>
      </c>
      <c r="GI343" s="0" t="n">
        <v>0</v>
      </c>
      <c r="GJ343" s="0" t="n">
        <v>0</v>
      </c>
      <c r="GK343" s="0" t="n">
        <v>0</v>
      </c>
      <c r="GL343" s="0" t="n">
        <v>0</v>
      </c>
      <c r="GM343" s="0" t="n">
        <v>0</v>
      </c>
      <c r="GN343" s="0" t="n">
        <v>0</v>
      </c>
      <c r="GO343" s="0" t="n">
        <v>0</v>
      </c>
      <c r="GP343" s="0" t="n">
        <v>0</v>
      </c>
      <c r="GQ343" s="0" t="n">
        <v>0</v>
      </c>
    </row>
    <row r="344" customFormat="false" ht="12" hidden="false" customHeight="false" outlineLevel="0" collapsed="false">
      <c r="A344" s="0" t="n">
        <v>0</v>
      </c>
      <c r="B344" s="0" t="n">
        <v>0</v>
      </c>
      <c r="C344" s="0" t="n">
        <v>0</v>
      </c>
      <c r="D344" s="0" t="n">
        <v>0</v>
      </c>
      <c r="E344" s="0" t="n">
        <v>0</v>
      </c>
      <c r="F344" s="0" t="n">
        <v>0</v>
      </c>
      <c r="G344" s="0" t="n">
        <v>0</v>
      </c>
      <c r="H344" s="0" t="n">
        <v>0</v>
      </c>
      <c r="I344" s="0" t="n">
        <v>0</v>
      </c>
      <c r="J344" s="0" t="n">
        <v>0</v>
      </c>
      <c r="K344" s="0" t="n">
        <v>0</v>
      </c>
      <c r="L344" s="0" t="n">
        <v>0</v>
      </c>
      <c r="M344" s="0" t="n">
        <v>0</v>
      </c>
      <c r="N344" s="0" t="n">
        <v>0</v>
      </c>
      <c r="O344" s="0" t="n">
        <v>0</v>
      </c>
      <c r="P344" s="0" t="n">
        <v>1</v>
      </c>
      <c r="Q344" s="0" t="n">
        <v>0</v>
      </c>
      <c r="R344" s="0" t="n">
        <v>0</v>
      </c>
      <c r="S344" s="0" t="n">
        <v>0</v>
      </c>
      <c r="T344" s="0" t="n">
        <v>0</v>
      </c>
      <c r="U344" s="0" t="n">
        <v>0</v>
      </c>
      <c r="V344" s="0" t="n">
        <v>0</v>
      </c>
      <c r="W344" s="0" t="n">
        <v>0</v>
      </c>
      <c r="X344" s="0" t="n">
        <v>0</v>
      </c>
      <c r="Y344" s="0" t="n">
        <v>0</v>
      </c>
      <c r="Z344" s="0" t="n">
        <v>0</v>
      </c>
      <c r="AA344" s="0" t="n">
        <v>0</v>
      </c>
      <c r="AB344" s="0" t="n">
        <v>0</v>
      </c>
      <c r="AC344" s="0" t="n">
        <v>0</v>
      </c>
      <c r="AD344" s="0" t="n">
        <v>0</v>
      </c>
      <c r="AE344" s="0" t="n">
        <v>0</v>
      </c>
      <c r="AF344" s="0" t="n">
        <v>0</v>
      </c>
      <c r="AG344" s="0" t="n">
        <v>0</v>
      </c>
      <c r="AH344" s="0" t="n">
        <v>1</v>
      </c>
      <c r="AI344" s="0" t="n">
        <v>0</v>
      </c>
      <c r="AJ344" s="0" t="n">
        <v>0</v>
      </c>
      <c r="AK344" s="0" t="n">
        <v>3</v>
      </c>
      <c r="AL344" s="0" t="n">
        <v>0</v>
      </c>
      <c r="AM344" s="0" t="n">
        <v>0</v>
      </c>
      <c r="AN344" s="0" t="n">
        <v>0</v>
      </c>
      <c r="AO344" s="0" t="n">
        <v>0</v>
      </c>
      <c r="AP344" s="0" t="n">
        <v>0</v>
      </c>
      <c r="AQ344" s="0" t="n">
        <v>0</v>
      </c>
      <c r="AR344" s="0" t="n">
        <v>3</v>
      </c>
      <c r="AS344" s="0" t="n">
        <v>0</v>
      </c>
      <c r="AT344" s="0" t="n">
        <v>0</v>
      </c>
      <c r="AU344" s="0" t="n">
        <v>0</v>
      </c>
      <c r="AV344" s="0" t="n">
        <v>4</v>
      </c>
      <c r="AW344" s="0" t="n">
        <v>0</v>
      </c>
      <c r="AX344" s="0" t="n">
        <v>0</v>
      </c>
      <c r="AY344" s="0" t="n">
        <v>0</v>
      </c>
      <c r="AZ344" s="0" t="n">
        <v>0</v>
      </c>
      <c r="BA344" s="0" t="n">
        <v>0</v>
      </c>
      <c r="BB344" s="0" t="n">
        <v>0</v>
      </c>
      <c r="BC344" s="0" t="n">
        <v>0</v>
      </c>
      <c r="BD344" s="0" t="n">
        <v>0</v>
      </c>
      <c r="BE344" s="0" t="n">
        <v>0</v>
      </c>
      <c r="BF344" s="0" t="n">
        <v>0</v>
      </c>
      <c r="BG344" s="0" t="n">
        <v>7</v>
      </c>
      <c r="BH344" s="0" t="n">
        <v>0</v>
      </c>
      <c r="BI344" s="0" t="n">
        <v>0</v>
      </c>
      <c r="BJ344" s="0" t="n">
        <v>0</v>
      </c>
      <c r="BK344" s="0" t="n">
        <v>0</v>
      </c>
      <c r="BL344" s="0" t="n">
        <v>0</v>
      </c>
      <c r="BM344" s="0" t="n">
        <v>0</v>
      </c>
      <c r="BN344" s="0" t="n">
        <v>0</v>
      </c>
      <c r="BO344" s="0" t="n">
        <v>0</v>
      </c>
      <c r="BP344" s="0" t="n">
        <v>0</v>
      </c>
      <c r="BQ344" s="0" t="n">
        <v>0</v>
      </c>
      <c r="BR344" s="0" t="n">
        <v>0</v>
      </c>
      <c r="BS344" s="0" t="n">
        <v>1</v>
      </c>
      <c r="BT344" s="0" t="n">
        <v>2</v>
      </c>
      <c r="BU344" s="0" t="n">
        <v>0</v>
      </c>
      <c r="BV344" s="0" t="n">
        <v>1</v>
      </c>
      <c r="BW344" s="0" t="n">
        <v>0</v>
      </c>
      <c r="BX344" s="0" t="n">
        <v>1</v>
      </c>
      <c r="BY344" s="0" t="n">
        <v>0</v>
      </c>
      <c r="BZ344" s="0" t="n">
        <v>0</v>
      </c>
      <c r="CA344" s="0" t="n">
        <v>0</v>
      </c>
      <c r="CB344" s="0" t="n">
        <v>0</v>
      </c>
      <c r="CC344" s="0" t="n">
        <v>1</v>
      </c>
      <c r="CD344" s="0" t="n">
        <v>0</v>
      </c>
      <c r="CE344" s="0" t="n">
        <v>0</v>
      </c>
      <c r="CF344" s="0" t="n">
        <v>4</v>
      </c>
      <c r="CG344" s="0" t="n">
        <v>0</v>
      </c>
      <c r="CH344" s="0" t="n">
        <v>0</v>
      </c>
      <c r="CI344" s="0" t="n">
        <v>0</v>
      </c>
      <c r="CJ344" s="0" t="n">
        <v>0</v>
      </c>
      <c r="CK344" s="0" t="n">
        <v>4</v>
      </c>
      <c r="CL344" s="0" t="n">
        <v>0</v>
      </c>
      <c r="CM344" s="0" t="n">
        <v>0</v>
      </c>
      <c r="CN344" s="0" t="n">
        <v>0</v>
      </c>
      <c r="CO344" s="0" t="n">
        <v>0</v>
      </c>
      <c r="CP344" s="0" t="n">
        <v>0</v>
      </c>
      <c r="CQ344" s="0" t="n">
        <v>0</v>
      </c>
      <c r="CR344" s="0" t="n">
        <v>0</v>
      </c>
      <c r="CS344" s="0" t="n">
        <v>0</v>
      </c>
      <c r="CT344" s="0" t="n">
        <v>0</v>
      </c>
      <c r="CU344" s="0" t="n">
        <v>0</v>
      </c>
      <c r="CV344" s="0" t="n">
        <v>0</v>
      </c>
      <c r="CW344" s="0" t="n">
        <v>0</v>
      </c>
      <c r="CX344" s="0" t="n">
        <v>0</v>
      </c>
      <c r="CY344" s="0" t="n">
        <v>0</v>
      </c>
      <c r="CZ344" s="0" t="n">
        <v>0</v>
      </c>
      <c r="DA344" s="0" t="n">
        <v>0</v>
      </c>
      <c r="DB344" s="0" t="n">
        <v>0</v>
      </c>
      <c r="DC344" s="0" t="n">
        <v>0</v>
      </c>
      <c r="DD344" s="0" t="n">
        <v>0</v>
      </c>
      <c r="DE344" s="0" t="n">
        <v>1</v>
      </c>
      <c r="DF344" s="0" t="n">
        <v>0</v>
      </c>
      <c r="DG344" s="0" t="n">
        <v>0</v>
      </c>
      <c r="DH344" s="0" t="n">
        <v>0</v>
      </c>
      <c r="DI344" s="0" t="n">
        <v>0</v>
      </c>
      <c r="DJ344" s="0" t="n">
        <v>0</v>
      </c>
      <c r="DK344" s="0" t="n">
        <v>0</v>
      </c>
      <c r="DL344" s="0" t="n">
        <v>0</v>
      </c>
      <c r="DM344" s="0" t="n">
        <v>0</v>
      </c>
      <c r="DN344" s="0" t="n">
        <v>0</v>
      </c>
      <c r="DO344" s="0" t="n">
        <v>0</v>
      </c>
      <c r="DP344" s="0" t="n">
        <v>0</v>
      </c>
      <c r="DQ344" s="0" t="n">
        <v>0</v>
      </c>
      <c r="DR344" s="0" t="n">
        <v>1</v>
      </c>
      <c r="DS344" s="0" t="n">
        <v>0</v>
      </c>
      <c r="DT344" s="0" t="n">
        <v>0</v>
      </c>
      <c r="DU344" s="0" t="n">
        <v>0</v>
      </c>
      <c r="DV344" s="0" t="n">
        <v>0</v>
      </c>
      <c r="DW344" s="0" t="n">
        <v>0</v>
      </c>
      <c r="DX344" s="0" t="n">
        <v>0</v>
      </c>
      <c r="DY344" s="0" t="n">
        <v>0</v>
      </c>
      <c r="DZ344" s="0" t="n">
        <v>0</v>
      </c>
      <c r="EA344" s="0" t="n">
        <v>0</v>
      </c>
      <c r="EB344" s="0" t="n">
        <v>0</v>
      </c>
      <c r="EC344" s="0" t="n">
        <v>0</v>
      </c>
      <c r="ED344" s="0" t="n">
        <v>0</v>
      </c>
      <c r="EE344" s="0" t="n">
        <v>0</v>
      </c>
      <c r="EF344" s="0" t="n">
        <v>0</v>
      </c>
      <c r="EG344" s="0" t="n">
        <v>0</v>
      </c>
      <c r="EH344" s="0" t="n">
        <v>0</v>
      </c>
      <c r="EI344" s="0" t="n">
        <v>0</v>
      </c>
      <c r="EJ344" s="0" t="n">
        <v>0</v>
      </c>
      <c r="EK344" s="0" t="n">
        <v>0</v>
      </c>
      <c r="EL344" s="0" t="n">
        <v>0</v>
      </c>
      <c r="EM344" s="0" t="n">
        <v>0</v>
      </c>
      <c r="EN344" s="0" t="n">
        <v>0</v>
      </c>
      <c r="EO344" s="0" t="n">
        <v>0</v>
      </c>
      <c r="EP344" s="0" t="n">
        <v>4</v>
      </c>
      <c r="EQ344" s="0" t="n">
        <v>0</v>
      </c>
      <c r="ER344" s="0" t="n">
        <v>0</v>
      </c>
      <c r="ES344" s="0" t="n">
        <v>0</v>
      </c>
      <c r="ET344" s="0" t="n">
        <v>0</v>
      </c>
      <c r="EU344" s="0" t="n">
        <v>0</v>
      </c>
      <c r="EV344" s="0" t="n">
        <v>0</v>
      </c>
      <c r="EW344" s="0" t="n">
        <v>1</v>
      </c>
      <c r="EX344" s="0" t="n">
        <v>0</v>
      </c>
      <c r="EY344" s="0" t="n">
        <v>0</v>
      </c>
      <c r="EZ344" s="0" t="n">
        <v>0</v>
      </c>
      <c r="FA344" s="0" t="n">
        <v>2</v>
      </c>
      <c r="FB344" s="0" t="n">
        <v>0</v>
      </c>
      <c r="FC344" s="0" t="n">
        <v>0</v>
      </c>
      <c r="FD344" s="0" t="n">
        <v>0</v>
      </c>
      <c r="FE344" s="0" t="n">
        <v>0</v>
      </c>
      <c r="FF344" s="0" t="n">
        <v>0</v>
      </c>
      <c r="FG344" s="0" t="n">
        <v>3</v>
      </c>
      <c r="FH344" s="0" t="n">
        <v>0</v>
      </c>
      <c r="FI344" s="0" t="n">
        <v>6</v>
      </c>
      <c r="FJ344" s="0" t="n">
        <v>0</v>
      </c>
      <c r="FK344" s="0" t="n">
        <v>0</v>
      </c>
      <c r="FL344" s="0" t="n">
        <v>0</v>
      </c>
      <c r="FM344" s="0" t="n">
        <v>0</v>
      </c>
      <c r="FN344" s="0" t="n">
        <v>0</v>
      </c>
      <c r="FO344" s="0" t="n">
        <v>0</v>
      </c>
      <c r="FP344" s="0" t="n">
        <v>0</v>
      </c>
      <c r="FQ344" s="0" t="n">
        <v>0</v>
      </c>
      <c r="FR344" s="0" t="n">
        <v>4</v>
      </c>
      <c r="FS344" s="0" t="n">
        <v>0</v>
      </c>
      <c r="FT344" s="0" t="n">
        <v>0</v>
      </c>
      <c r="FU344" s="0" t="n">
        <v>0</v>
      </c>
      <c r="FV344" s="0" t="n">
        <v>0</v>
      </c>
      <c r="FW344" s="0" t="n">
        <v>0</v>
      </c>
      <c r="FX344" s="0" t="n">
        <v>0</v>
      </c>
      <c r="FY344" s="0" t="n">
        <v>0</v>
      </c>
      <c r="FZ344" s="0" t="n">
        <v>0</v>
      </c>
      <c r="GA344" s="0" t="n">
        <v>0</v>
      </c>
      <c r="GB344" s="0" t="n">
        <v>0</v>
      </c>
      <c r="GC344" s="0" t="n">
        <v>0</v>
      </c>
      <c r="GD344" s="0" t="n">
        <v>0</v>
      </c>
      <c r="GE344" s="0" t="n">
        <v>0</v>
      </c>
      <c r="GF344" s="0" t="n">
        <v>0</v>
      </c>
      <c r="GG344" s="0" t="n">
        <v>0</v>
      </c>
      <c r="GH344" s="0" t="n">
        <v>0</v>
      </c>
      <c r="GI344" s="0" t="n">
        <v>0</v>
      </c>
      <c r="GJ344" s="0" t="n">
        <v>0</v>
      </c>
      <c r="GK344" s="0" t="n">
        <v>0</v>
      </c>
      <c r="GL344" s="0" t="n">
        <v>0</v>
      </c>
      <c r="GM344" s="0" t="n">
        <v>0</v>
      </c>
      <c r="GN344" s="0" t="n">
        <v>0</v>
      </c>
      <c r="GO344" s="0" t="n">
        <v>1</v>
      </c>
      <c r="GP344" s="0" t="n">
        <v>0</v>
      </c>
      <c r="GQ344" s="0" t="n">
        <v>0</v>
      </c>
    </row>
    <row r="345" customFormat="false" ht="12" hidden="false" customHeight="false" outlineLevel="0" collapsed="false">
      <c r="A345" s="0" t="n">
        <v>0</v>
      </c>
      <c r="B345" s="0" t="n">
        <v>0</v>
      </c>
      <c r="C345" s="0" t="n">
        <v>0</v>
      </c>
      <c r="D345" s="0" t="n">
        <v>0</v>
      </c>
      <c r="E345" s="0" t="n">
        <v>0</v>
      </c>
      <c r="F345" s="0" t="n">
        <v>0</v>
      </c>
      <c r="G345" s="0" t="n">
        <v>0</v>
      </c>
      <c r="H345" s="0" t="n">
        <v>0</v>
      </c>
      <c r="I345" s="0" t="n">
        <v>0</v>
      </c>
      <c r="J345" s="0" t="n">
        <v>0</v>
      </c>
      <c r="K345" s="0" t="n">
        <v>0</v>
      </c>
      <c r="L345" s="0" t="n">
        <v>0</v>
      </c>
      <c r="M345" s="0" t="n">
        <v>0</v>
      </c>
      <c r="N345" s="0" t="n">
        <v>0</v>
      </c>
      <c r="O345" s="0" t="n">
        <v>0</v>
      </c>
      <c r="P345" s="0" t="n">
        <v>0</v>
      </c>
      <c r="Q345" s="0" t="n">
        <v>0</v>
      </c>
      <c r="R345" s="0" t="n">
        <v>0</v>
      </c>
      <c r="S345" s="0" t="n">
        <v>0</v>
      </c>
      <c r="T345" s="0" t="n">
        <v>0</v>
      </c>
      <c r="U345" s="0" t="n">
        <v>0</v>
      </c>
      <c r="V345" s="0" t="n">
        <v>0</v>
      </c>
      <c r="W345" s="0" t="n">
        <v>0</v>
      </c>
      <c r="X345" s="0" t="n">
        <v>0</v>
      </c>
      <c r="Y345" s="0" t="n">
        <v>0</v>
      </c>
      <c r="Z345" s="0" t="n">
        <v>0</v>
      </c>
      <c r="AA345" s="0" t="n">
        <v>0</v>
      </c>
      <c r="AB345" s="0" t="n">
        <v>0</v>
      </c>
      <c r="AC345" s="0" t="n">
        <v>0</v>
      </c>
      <c r="AD345" s="0" t="n">
        <v>0</v>
      </c>
      <c r="AE345" s="0" t="n">
        <v>0</v>
      </c>
      <c r="AF345" s="0" t="n">
        <v>0</v>
      </c>
      <c r="AG345" s="0" t="n">
        <v>0</v>
      </c>
      <c r="AH345" s="0" t="n">
        <v>0</v>
      </c>
      <c r="AI345" s="0" t="n">
        <v>0</v>
      </c>
      <c r="AJ345" s="0" t="n">
        <v>0</v>
      </c>
      <c r="AK345" s="0" t="n">
        <v>0</v>
      </c>
      <c r="AL345" s="0" t="n">
        <v>0</v>
      </c>
      <c r="AM345" s="0" t="n">
        <v>0</v>
      </c>
      <c r="AN345" s="0" t="n">
        <v>0</v>
      </c>
      <c r="AO345" s="0" t="n">
        <v>0</v>
      </c>
      <c r="AP345" s="0" t="n">
        <v>0</v>
      </c>
      <c r="AQ345" s="0" t="n">
        <v>0</v>
      </c>
      <c r="AR345" s="0" t="n">
        <v>0</v>
      </c>
      <c r="AS345" s="0" t="n">
        <v>0</v>
      </c>
      <c r="AT345" s="0" t="n">
        <v>0</v>
      </c>
      <c r="AU345" s="0" t="n">
        <v>0</v>
      </c>
      <c r="AV345" s="0" t="n">
        <v>0</v>
      </c>
      <c r="AW345" s="0" t="n">
        <v>0</v>
      </c>
      <c r="AX345" s="0" t="n">
        <v>0</v>
      </c>
      <c r="AY345" s="0" t="n">
        <v>2</v>
      </c>
      <c r="AZ345" s="0" t="n">
        <v>0</v>
      </c>
      <c r="BA345" s="0" t="n">
        <v>0</v>
      </c>
      <c r="BB345" s="0" t="n">
        <v>3</v>
      </c>
      <c r="BC345" s="0" t="n">
        <v>0</v>
      </c>
      <c r="BD345" s="0" t="n">
        <v>0</v>
      </c>
      <c r="BE345" s="0" t="n">
        <v>0</v>
      </c>
      <c r="BF345" s="0" t="n">
        <v>0</v>
      </c>
      <c r="BG345" s="0" t="n">
        <v>1</v>
      </c>
      <c r="BH345" s="0" t="n">
        <v>0</v>
      </c>
      <c r="BI345" s="0" t="n">
        <v>0</v>
      </c>
      <c r="BJ345" s="0" t="n">
        <v>0</v>
      </c>
      <c r="BK345" s="0" t="n">
        <v>0</v>
      </c>
      <c r="BL345" s="0" t="n">
        <v>0</v>
      </c>
      <c r="BM345" s="0" t="n">
        <v>0</v>
      </c>
      <c r="BN345" s="0" t="n">
        <v>0</v>
      </c>
      <c r="BO345" s="0" t="n">
        <v>0</v>
      </c>
      <c r="BP345" s="0" t="n">
        <v>0</v>
      </c>
      <c r="BQ345" s="0" t="n">
        <v>0</v>
      </c>
      <c r="BR345" s="0" t="n">
        <v>0</v>
      </c>
      <c r="BS345" s="0" t="n">
        <v>0</v>
      </c>
      <c r="BT345" s="0" t="n">
        <v>0</v>
      </c>
      <c r="BU345" s="0" t="n">
        <v>0</v>
      </c>
      <c r="BV345" s="0" t="n">
        <v>0</v>
      </c>
      <c r="BW345" s="0" t="n">
        <v>0</v>
      </c>
      <c r="BX345" s="0" t="n">
        <v>0</v>
      </c>
      <c r="BY345" s="0" t="n">
        <v>0</v>
      </c>
      <c r="BZ345" s="0" t="n">
        <v>0</v>
      </c>
      <c r="CA345" s="0" t="n">
        <v>0</v>
      </c>
      <c r="CB345" s="0" t="n">
        <v>0</v>
      </c>
      <c r="CC345" s="0" t="n">
        <v>0</v>
      </c>
      <c r="CD345" s="0" t="n">
        <v>0</v>
      </c>
      <c r="CE345" s="0" t="n">
        <v>0</v>
      </c>
      <c r="CF345" s="0" t="n">
        <v>0</v>
      </c>
      <c r="CG345" s="0" t="n">
        <v>0</v>
      </c>
      <c r="CH345" s="0" t="n">
        <v>0</v>
      </c>
      <c r="CI345" s="0" t="n">
        <v>0</v>
      </c>
      <c r="CJ345" s="0" t="n">
        <v>0</v>
      </c>
      <c r="CK345" s="0" t="n">
        <v>0</v>
      </c>
      <c r="CL345" s="0" t="n">
        <v>0</v>
      </c>
      <c r="CM345" s="0" t="n">
        <v>0</v>
      </c>
      <c r="CN345" s="0" t="n">
        <v>0</v>
      </c>
      <c r="CO345" s="0" t="n">
        <v>0</v>
      </c>
      <c r="CP345" s="0" t="n">
        <v>0</v>
      </c>
      <c r="CQ345" s="0" t="n">
        <v>0</v>
      </c>
      <c r="CR345" s="0" t="n">
        <v>0</v>
      </c>
      <c r="CS345" s="0" t="n">
        <v>0</v>
      </c>
      <c r="CT345" s="0" t="n">
        <v>0</v>
      </c>
      <c r="CU345" s="0" t="n">
        <v>0</v>
      </c>
      <c r="CV345" s="0" t="n">
        <v>0</v>
      </c>
      <c r="CW345" s="0" t="n">
        <v>0</v>
      </c>
      <c r="CX345" s="0" t="n">
        <v>0</v>
      </c>
      <c r="CY345" s="0" t="n">
        <v>0</v>
      </c>
      <c r="CZ345" s="0" t="n">
        <v>0</v>
      </c>
      <c r="DA345" s="0" t="n">
        <v>0</v>
      </c>
      <c r="DB345" s="0" t="n">
        <v>0</v>
      </c>
      <c r="DC345" s="0" t="n">
        <v>0</v>
      </c>
      <c r="DD345" s="0" t="n">
        <v>2</v>
      </c>
      <c r="DE345" s="0" t="n">
        <v>1</v>
      </c>
      <c r="DF345" s="0" t="n">
        <v>0</v>
      </c>
      <c r="DG345" s="0" t="n">
        <v>0</v>
      </c>
      <c r="DH345" s="0" t="n">
        <v>0</v>
      </c>
      <c r="DI345" s="0" t="n">
        <v>0</v>
      </c>
      <c r="DJ345" s="0" t="n">
        <v>0</v>
      </c>
      <c r="DK345" s="0" t="n">
        <v>0</v>
      </c>
      <c r="DL345" s="0" t="n">
        <v>0</v>
      </c>
      <c r="DM345" s="0" t="n">
        <v>0</v>
      </c>
      <c r="DN345" s="0" t="n">
        <v>0</v>
      </c>
      <c r="DO345" s="0" t="n">
        <v>0</v>
      </c>
      <c r="DP345" s="0" t="n">
        <v>0</v>
      </c>
      <c r="DQ345" s="0" t="n">
        <v>0</v>
      </c>
      <c r="DR345" s="0" t="n">
        <v>1</v>
      </c>
      <c r="DS345" s="0" t="n">
        <v>0</v>
      </c>
      <c r="DT345" s="0" t="n">
        <v>0</v>
      </c>
      <c r="DU345" s="0" t="n">
        <v>0</v>
      </c>
      <c r="DV345" s="0" t="n">
        <v>0</v>
      </c>
      <c r="DW345" s="0" t="n">
        <v>0</v>
      </c>
      <c r="DX345" s="0" t="n">
        <v>0</v>
      </c>
      <c r="DY345" s="0" t="n">
        <v>0</v>
      </c>
      <c r="DZ345" s="0" t="n">
        <v>0</v>
      </c>
      <c r="EA345" s="0" t="n">
        <v>0</v>
      </c>
      <c r="EB345" s="0" t="n">
        <v>0</v>
      </c>
      <c r="EC345" s="0" t="n">
        <v>0</v>
      </c>
      <c r="ED345" s="0" t="n">
        <v>0</v>
      </c>
      <c r="EE345" s="0" t="n">
        <v>0</v>
      </c>
      <c r="EF345" s="0" t="n">
        <v>0</v>
      </c>
      <c r="EG345" s="0" t="n">
        <v>0</v>
      </c>
      <c r="EH345" s="0" t="n">
        <v>0</v>
      </c>
      <c r="EI345" s="0" t="n">
        <v>0</v>
      </c>
      <c r="EJ345" s="0" t="n">
        <v>0</v>
      </c>
      <c r="EK345" s="0" t="n">
        <v>0</v>
      </c>
      <c r="EL345" s="0" t="n">
        <v>0</v>
      </c>
      <c r="EM345" s="0" t="n">
        <v>0</v>
      </c>
      <c r="EN345" s="0" t="n">
        <v>0</v>
      </c>
      <c r="EO345" s="0" t="n">
        <v>0</v>
      </c>
      <c r="EP345" s="0" t="n">
        <v>0</v>
      </c>
      <c r="EQ345" s="0" t="n">
        <v>0</v>
      </c>
      <c r="ER345" s="0" t="n">
        <v>0</v>
      </c>
      <c r="ES345" s="0" t="n">
        <v>0</v>
      </c>
      <c r="ET345" s="0" t="n">
        <v>0</v>
      </c>
      <c r="EU345" s="0" t="n">
        <v>0</v>
      </c>
      <c r="EV345" s="0" t="n">
        <v>0</v>
      </c>
      <c r="EW345" s="0" t="n">
        <v>0</v>
      </c>
      <c r="EX345" s="0" t="n">
        <v>0</v>
      </c>
      <c r="EY345" s="0" t="n">
        <v>0</v>
      </c>
      <c r="EZ345" s="0" t="n">
        <v>0</v>
      </c>
      <c r="FA345" s="0" t="n">
        <v>0</v>
      </c>
      <c r="FB345" s="0" t="n">
        <v>0</v>
      </c>
      <c r="FC345" s="0" t="n">
        <v>0</v>
      </c>
      <c r="FD345" s="0" t="n">
        <v>0</v>
      </c>
      <c r="FE345" s="0" t="n">
        <v>0</v>
      </c>
      <c r="FF345" s="0" t="n">
        <v>0</v>
      </c>
      <c r="FG345" s="0" t="n">
        <v>0</v>
      </c>
      <c r="FH345" s="0" t="n">
        <v>0</v>
      </c>
      <c r="FI345" s="0" t="n">
        <v>3</v>
      </c>
      <c r="FJ345" s="0" t="n">
        <v>0</v>
      </c>
      <c r="FK345" s="0" t="n">
        <v>0</v>
      </c>
      <c r="FL345" s="0" t="n">
        <v>0</v>
      </c>
      <c r="FM345" s="0" t="n">
        <v>0</v>
      </c>
      <c r="FN345" s="0" t="n">
        <v>1</v>
      </c>
      <c r="FO345" s="0" t="n">
        <v>0</v>
      </c>
      <c r="FP345" s="0" t="n">
        <v>0</v>
      </c>
      <c r="FQ345" s="0" t="n">
        <v>1</v>
      </c>
      <c r="FR345" s="0" t="n">
        <v>0</v>
      </c>
      <c r="FS345" s="0" t="n">
        <v>0</v>
      </c>
      <c r="FT345" s="0" t="n">
        <v>1</v>
      </c>
      <c r="FU345" s="0" t="n">
        <v>0</v>
      </c>
      <c r="FV345" s="0" t="n">
        <v>0</v>
      </c>
      <c r="FW345" s="0" t="n">
        <v>0</v>
      </c>
      <c r="FX345" s="0" t="n">
        <v>0</v>
      </c>
      <c r="FY345" s="0" t="n">
        <v>0</v>
      </c>
      <c r="FZ345" s="0" t="n">
        <v>0</v>
      </c>
      <c r="GA345" s="0" t="n">
        <v>0</v>
      </c>
      <c r="GB345" s="0" t="n">
        <v>0</v>
      </c>
      <c r="GC345" s="0" t="n">
        <v>0</v>
      </c>
      <c r="GD345" s="0" t="n">
        <v>2</v>
      </c>
      <c r="GE345" s="0" t="n">
        <v>0</v>
      </c>
      <c r="GF345" s="0" t="n">
        <v>0</v>
      </c>
      <c r="GG345" s="0" t="n">
        <v>0</v>
      </c>
      <c r="GH345" s="0" t="n">
        <v>0</v>
      </c>
      <c r="GI345" s="0" t="n">
        <v>0</v>
      </c>
      <c r="GJ345" s="0" t="n">
        <v>0</v>
      </c>
      <c r="GK345" s="0" t="n">
        <v>0</v>
      </c>
      <c r="GL345" s="0" t="n">
        <v>0</v>
      </c>
      <c r="GM345" s="0" t="n">
        <v>0</v>
      </c>
      <c r="GN345" s="0" t="n">
        <v>0</v>
      </c>
      <c r="GO345" s="0" t="n">
        <v>0</v>
      </c>
      <c r="GP345" s="0" t="n">
        <v>0</v>
      </c>
      <c r="GQ345" s="0" t="n">
        <v>0</v>
      </c>
    </row>
    <row r="346" customFormat="false" ht="12" hidden="false" customHeight="false" outlineLevel="0" collapsed="false">
      <c r="A346" s="0" t="n">
        <v>0</v>
      </c>
      <c r="B346" s="0" t="n">
        <v>0</v>
      </c>
      <c r="C346" s="0" t="n">
        <v>0</v>
      </c>
      <c r="D346" s="0" t="n">
        <v>0</v>
      </c>
      <c r="E346" s="0" t="n">
        <v>0</v>
      </c>
      <c r="F346" s="0" t="n">
        <v>0</v>
      </c>
      <c r="G346" s="0" t="n">
        <v>0</v>
      </c>
      <c r="H346" s="0" t="n">
        <v>0</v>
      </c>
      <c r="I346" s="0" t="n">
        <v>0</v>
      </c>
      <c r="J346" s="0" t="n">
        <v>0</v>
      </c>
      <c r="K346" s="0" t="n">
        <v>0</v>
      </c>
      <c r="L346" s="0" t="n">
        <v>0</v>
      </c>
      <c r="M346" s="0" t="n">
        <v>0</v>
      </c>
      <c r="N346" s="0" t="n">
        <v>0</v>
      </c>
      <c r="O346" s="0" t="n">
        <v>0</v>
      </c>
      <c r="P346" s="0" t="n">
        <v>0</v>
      </c>
      <c r="Q346" s="0" t="n">
        <v>0</v>
      </c>
      <c r="R346" s="0" t="n">
        <v>0</v>
      </c>
      <c r="S346" s="0" t="n">
        <v>0</v>
      </c>
      <c r="T346" s="0" t="n">
        <v>0</v>
      </c>
      <c r="U346" s="0" t="n">
        <v>0</v>
      </c>
      <c r="V346" s="0" t="n">
        <v>0</v>
      </c>
      <c r="W346" s="0" t="n">
        <v>0</v>
      </c>
      <c r="X346" s="0" t="n">
        <v>0</v>
      </c>
      <c r="Y346" s="0" t="n">
        <v>0</v>
      </c>
      <c r="Z346" s="0" t="n">
        <v>0</v>
      </c>
      <c r="AA346" s="0" t="n">
        <v>0</v>
      </c>
      <c r="AB346" s="0" t="n">
        <v>0</v>
      </c>
      <c r="AC346" s="0" t="n">
        <v>0</v>
      </c>
      <c r="AD346" s="0" t="n">
        <v>0</v>
      </c>
      <c r="AE346" s="0" t="n">
        <v>0</v>
      </c>
      <c r="AF346" s="0" t="n">
        <v>0</v>
      </c>
      <c r="AG346" s="0" t="n">
        <v>0</v>
      </c>
      <c r="AH346" s="0" t="n">
        <v>0</v>
      </c>
      <c r="AI346" s="0" t="n">
        <v>0</v>
      </c>
      <c r="AJ346" s="0" t="n">
        <v>0</v>
      </c>
      <c r="AK346" s="0" t="n">
        <v>0</v>
      </c>
      <c r="AL346" s="0" t="n">
        <v>0</v>
      </c>
      <c r="AM346" s="0" t="n">
        <v>0</v>
      </c>
      <c r="AN346" s="0" t="n">
        <v>0</v>
      </c>
      <c r="AO346" s="0" t="n">
        <v>0</v>
      </c>
      <c r="AP346" s="0" t="n">
        <v>0</v>
      </c>
      <c r="AQ346" s="0" t="n">
        <v>0</v>
      </c>
      <c r="AR346" s="0" t="n">
        <v>0</v>
      </c>
      <c r="AS346" s="0" t="n">
        <v>0</v>
      </c>
      <c r="AT346" s="0" t="n">
        <v>0</v>
      </c>
      <c r="AU346" s="0" t="n">
        <v>0</v>
      </c>
      <c r="AV346" s="0" t="n">
        <v>0</v>
      </c>
      <c r="AW346" s="0" t="n">
        <v>0</v>
      </c>
      <c r="AX346" s="0" t="n">
        <v>0</v>
      </c>
      <c r="AY346" s="0" t="n">
        <v>2</v>
      </c>
      <c r="AZ346" s="0" t="n">
        <v>0</v>
      </c>
      <c r="BA346" s="0" t="n">
        <v>0</v>
      </c>
      <c r="BB346" s="0" t="n">
        <v>0</v>
      </c>
      <c r="BC346" s="0" t="n">
        <v>0</v>
      </c>
      <c r="BD346" s="0" t="n">
        <v>0</v>
      </c>
      <c r="BE346" s="0" t="n">
        <v>0</v>
      </c>
      <c r="BF346" s="0" t="n">
        <v>0</v>
      </c>
      <c r="BG346" s="0" t="n">
        <v>0</v>
      </c>
      <c r="BH346" s="0" t="n">
        <v>0</v>
      </c>
      <c r="BI346" s="0" t="n">
        <v>0</v>
      </c>
      <c r="BJ346" s="0" t="n">
        <v>0</v>
      </c>
      <c r="BK346" s="0" t="n">
        <v>0</v>
      </c>
      <c r="BL346" s="0" t="n">
        <v>0</v>
      </c>
      <c r="BM346" s="0" t="n">
        <v>0</v>
      </c>
      <c r="BN346" s="0" t="n">
        <v>0</v>
      </c>
      <c r="BO346" s="0" t="n">
        <v>0</v>
      </c>
      <c r="BP346" s="0" t="n">
        <v>0</v>
      </c>
      <c r="BQ346" s="0" t="n">
        <v>1</v>
      </c>
      <c r="BR346" s="0" t="n">
        <v>0</v>
      </c>
      <c r="BS346" s="0" t="n">
        <v>0</v>
      </c>
      <c r="BT346" s="0" t="n">
        <v>0</v>
      </c>
      <c r="BU346" s="0" t="n">
        <v>0</v>
      </c>
      <c r="BV346" s="0" t="n">
        <v>0</v>
      </c>
      <c r="BW346" s="0" t="n">
        <v>0</v>
      </c>
      <c r="BX346" s="0" t="n">
        <v>0</v>
      </c>
      <c r="BY346" s="0" t="n">
        <v>0</v>
      </c>
      <c r="BZ346" s="0" t="n">
        <v>0</v>
      </c>
      <c r="CA346" s="0" t="n">
        <v>0</v>
      </c>
      <c r="CB346" s="0" t="n">
        <v>1</v>
      </c>
      <c r="CC346" s="0" t="n">
        <v>0</v>
      </c>
      <c r="CD346" s="0" t="n">
        <v>0</v>
      </c>
      <c r="CE346" s="0" t="n">
        <v>0</v>
      </c>
      <c r="CF346" s="0" t="n">
        <v>0</v>
      </c>
      <c r="CG346" s="0" t="n">
        <v>0</v>
      </c>
      <c r="CH346" s="0" t="n">
        <v>0</v>
      </c>
      <c r="CI346" s="0" t="n">
        <v>0</v>
      </c>
      <c r="CJ346" s="0" t="n">
        <v>0</v>
      </c>
      <c r="CK346" s="0" t="n">
        <v>0</v>
      </c>
      <c r="CL346" s="0" t="n">
        <v>0</v>
      </c>
      <c r="CM346" s="0" t="n">
        <v>0</v>
      </c>
      <c r="CN346" s="0" t="n">
        <v>0</v>
      </c>
      <c r="CO346" s="0" t="n">
        <v>0</v>
      </c>
      <c r="CP346" s="0" t="n">
        <v>0</v>
      </c>
      <c r="CQ346" s="0" t="n">
        <v>0</v>
      </c>
      <c r="CR346" s="0" t="n">
        <v>0</v>
      </c>
      <c r="CS346" s="0" t="n">
        <v>0</v>
      </c>
      <c r="CT346" s="0" t="n">
        <v>0</v>
      </c>
      <c r="CU346" s="0" t="n">
        <v>0</v>
      </c>
      <c r="CV346" s="0" t="n">
        <v>0</v>
      </c>
      <c r="CW346" s="0" t="n">
        <v>0</v>
      </c>
      <c r="CX346" s="0" t="n">
        <v>0</v>
      </c>
      <c r="CY346" s="0" t="n">
        <v>0</v>
      </c>
      <c r="CZ346" s="0" t="n">
        <v>0</v>
      </c>
      <c r="DA346" s="0" t="n">
        <v>0</v>
      </c>
      <c r="DB346" s="0" t="n">
        <v>0</v>
      </c>
      <c r="DC346" s="0" t="n">
        <v>0</v>
      </c>
      <c r="DD346" s="0" t="n">
        <v>3</v>
      </c>
      <c r="DE346" s="0" t="n">
        <v>0</v>
      </c>
      <c r="DF346" s="0" t="n">
        <v>0</v>
      </c>
      <c r="DG346" s="0" t="n">
        <v>0</v>
      </c>
      <c r="DH346" s="0" t="n">
        <v>0</v>
      </c>
      <c r="DI346" s="0" t="n">
        <v>0</v>
      </c>
      <c r="DJ346" s="0" t="n">
        <v>0</v>
      </c>
      <c r="DK346" s="0" t="n">
        <v>0</v>
      </c>
      <c r="DL346" s="0" t="n">
        <v>0</v>
      </c>
      <c r="DM346" s="0" t="n">
        <v>0</v>
      </c>
      <c r="DN346" s="0" t="n">
        <v>0</v>
      </c>
      <c r="DO346" s="0" t="n">
        <v>0</v>
      </c>
      <c r="DP346" s="0" t="n">
        <v>0</v>
      </c>
      <c r="DQ346" s="0" t="n">
        <v>0</v>
      </c>
      <c r="DR346" s="0" t="n">
        <v>0</v>
      </c>
      <c r="DS346" s="0" t="n">
        <v>0</v>
      </c>
      <c r="DT346" s="0" t="n">
        <v>0</v>
      </c>
      <c r="DU346" s="0" t="n">
        <v>0</v>
      </c>
      <c r="DV346" s="0" t="n">
        <v>0</v>
      </c>
      <c r="DW346" s="0" t="n">
        <v>0</v>
      </c>
      <c r="DX346" s="0" t="n">
        <v>0</v>
      </c>
      <c r="DY346" s="0" t="n">
        <v>0</v>
      </c>
      <c r="DZ346" s="0" t="n">
        <v>0</v>
      </c>
      <c r="EA346" s="0" t="n">
        <v>0</v>
      </c>
      <c r="EB346" s="0" t="n">
        <v>0</v>
      </c>
      <c r="EC346" s="0" t="n">
        <v>3</v>
      </c>
      <c r="ED346" s="0" t="n">
        <v>0</v>
      </c>
      <c r="EE346" s="0" t="n">
        <v>0</v>
      </c>
      <c r="EF346" s="0" t="n">
        <v>0</v>
      </c>
      <c r="EG346" s="0" t="n">
        <v>0</v>
      </c>
      <c r="EH346" s="0" t="n">
        <v>0</v>
      </c>
      <c r="EI346" s="0" t="n">
        <v>0</v>
      </c>
      <c r="EJ346" s="0" t="n">
        <v>0</v>
      </c>
      <c r="EK346" s="0" t="n">
        <v>0</v>
      </c>
      <c r="EL346" s="0" t="n">
        <v>0</v>
      </c>
      <c r="EM346" s="0" t="n">
        <v>0</v>
      </c>
      <c r="EN346" s="0" t="n">
        <v>0</v>
      </c>
      <c r="EO346" s="0" t="n">
        <v>0</v>
      </c>
      <c r="EP346" s="0" t="n">
        <v>0</v>
      </c>
      <c r="EQ346" s="0" t="n">
        <v>0</v>
      </c>
      <c r="ER346" s="0" t="n">
        <v>0</v>
      </c>
      <c r="ES346" s="0" t="n">
        <v>0</v>
      </c>
      <c r="ET346" s="0" t="n">
        <v>0</v>
      </c>
      <c r="EU346" s="0" t="n">
        <v>0</v>
      </c>
      <c r="EV346" s="0" t="n">
        <v>0</v>
      </c>
      <c r="EW346" s="0" t="n">
        <v>0</v>
      </c>
      <c r="EX346" s="0" t="n">
        <v>0</v>
      </c>
      <c r="EY346" s="0" t="n">
        <v>0</v>
      </c>
      <c r="EZ346" s="0" t="n">
        <v>0</v>
      </c>
      <c r="FA346" s="0" t="n">
        <v>1</v>
      </c>
      <c r="FB346" s="0" t="n">
        <v>0</v>
      </c>
      <c r="FC346" s="0" t="n">
        <v>0</v>
      </c>
      <c r="FD346" s="0" t="n">
        <v>0</v>
      </c>
      <c r="FE346" s="0" t="n">
        <v>0</v>
      </c>
      <c r="FF346" s="0" t="n">
        <v>0</v>
      </c>
      <c r="FG346" s="0" t="n">
        <v>0</v>
      </c>
      <c r="FH346" s="0" t="n">
        <v>0</v>
      </c>
      <c r="FI346" s="0" t="n">
        <v>0</v>
      </c>
      <c r="FJ346" s="0" t="n">
        <v>0</v>
      </c>
      <c r="FK346" s="0" t="n">
        <v>0</v>
      </c>
      <c r="FL346" s="0" t="n">
        <v>0</v>
      </c>
      <c r="FM346" s="0" t="n">
        <v>0</v>
      </c>
      <c r="FN346" s="0" t="n">
        <v>0</v>
      </c>
      <c r="FO346" s="0" t="n">
        <v>0</v>
      </c>
      <c r="FP346" s="0" t="n">
        <v>0</v>
      </c>
      <c r="FQ346" s="0" t="n">
        <v>0</v>
      </c>
      <c r="FR346" s="0" t="n">
        <v>0</v>
      </c>
      <c r="FS346" s="0" t="n">
        <v>0</v>
      </c>
      <c r="FT346" s="0" t="n">
        <v>0</v>
      </c>
      <c r="FU346" s="0" t="n">
        <v>2</v>
      </c>
      <c r="FV346" s="0" t="n">
        <v>0</v>
      </c>
      <c r="FW346" s="0" t="n">
        <v>0</v>
      </c>
      <c r="FX346" s="0" t="n">
        <v>0</v>
      </c>
      <c r="FY346" s="0" t="n">
        <v>0</v>
      </c>
      <c r="FZ346" s="0" t="n">
        <v>0</v>
      </c>
      <c r="GA346" s="0" t="n">
        <v>0</v>
      </c>
      <c r="GB346" s="0" t="n">
        <v>0</v>
      </c>
      <c r="GC346" s="0" t="n">
        <v>0</v>
      </c>
      <c r="GD346" s="0" t="n">
        <v>0</v>
      </c>
      <c r="GE346" s="0" t="n">
        <v>0</v>
      </c>
      <c r="GF346" s="0" t="n">
        <v>0</v>
      </c>
      <c r="GG346" s="0" t="n">
        <v>0</v>
      </c>
      <c r="GH346" s="0" t="n">
        <v>0</v>
      </c>
      <c r="GI346" s="0" t="n">
        <v>0</v>
      </c>
      <c r="GJ346" s="0" t="n">
        <v>0</v>
      </c>
      <c r="GK346" s="0" t="n">
        <v>0</v>
      </c>
      <c r="GL346" s="0" t="n">
        <v>0</v>
      </c>
      <c r="GM346" s="0" t="n">
        <v>0</v>
      </c>
      <c r="GN346" s="0" t="n">
        <v>0</v>
      </c>
      <c r="GO346" s="0" t="n">
        <v>0</v>
      </c>
      <c r="GP346" s="0" t="n">
        <v>0</v>
      </c>
      <c r="GQ346" s="0" t="n">
        <v>0</v>
      </c>
    </row>
    <row r="347" customFormat="false" ht="12" hidden="false" customHeight="false" outlineLevel="0" collapsed="false">
      <c r="A347" s="0" t="n">
        <v>0</v>
      </c>
      <c r="B347" s="0" t="n">
        <v>0</v>
      </c>
      <c r="C347" s="0" t="n">
        <v>0</v>
      </c>
      <c r="D347" s="0" t="n">
        <v>0</v>
      </c>
      <c r="E347" s="0" t="n">
        <v>0</v>
      </c>
      <c r="F347" s="0" t="n">
        <v>0</v>
      </c>
      <c r="G347" s="0" t="n">
        <v>0</v>
      </c>
      <c r="H347" s="0" t="n">
        <v>0</v>
      </c>
      <c r="I347" s="0" t="n">
        <v>0</v>
      </c>
      <c r="J347" s="0" t="n">
        <v>0</v>
      </c>
      <c r="K347" s="0" t="n">
        <v>0</v>
      </c>
      <c r="L347" s="0" t="n">
        <v>0</v>
      </c>
      <c r="M347" s="0" t="n">
        <v>0</v>
      </c>
      <c r="N347" s="0" t="n">
        <v>0</v>
      </c>
      <c r="O347" s="0" t="n">
        <v>0</v>
      </c>
      <c r="P347" s="0" t="n">
        <v>0</v>
      </c>
      <c r="Q347" s="0" t="n">
        <v>0</v>
      </c>
      <c r="R347" s="0" t="n">
        <v>0</v>
      </c>
      <c r="S347" s="0" t="n">
        <v>0</v>
      </c>
      <c r="T347" s="0" t="n">
        <v>0</v>
      </c>
      <c r="U347" s="0" t="n">
        <v>0</v>
      </c>
      <c r="V347" s="0" t="n">
        <v>0</v>
      </c>
      <c r="W347" s="0" t="n">
        <v>0</v>
      </c>
      <c r="X347" s="0" t="n">
        <v>0</v>
      </c>
      <c r="Y347" s="0" t="n">
        <v>0</v>
      </c>
      <c r="Z347" s="0" t="n">
        <v>0</v>
      </c>
      <c r="AA347" s="0" t="n">
        <v>0</v>
      </c>
      <c r="AB347" s="0" t="n">
        <v>0</v>
      </c>
      <c r="AC347" s="0" t="n">
        <v>0</v>
      </c>
      <c r="AD347" s="0" t="n">
        <v>0</v>
      </c>
      <c r="AE347" s="0" t="n">
        <v>0</v>
      </c>
      <c r="AF347" s="0" t="n">
        <v>0</v>
      </c>
      <c r="AG347" s="0" t="n">
        <v>0</v>
      </c>
      <c r="AH347" s="0" t="n">
        <v>0</v>
      </c>
      <c r="AI347" s="0" t="n">
        <v>0</v>
      </c>
      <c r="AJ347" s="0" t="n">
        <v>0</v>
      </c>
      <c r="AK347" s="0" t="n">
        <v>1</v>
      </c>
      <c r="AL347" s="0" t="n">
        <v>0</v>
      </c>
      <c r="AM347" s="0" t="n">
        <v>0</v>
      </c>
      <c r="AN347" s="0" t="n">
        <v>0</v>
      </c>
      <c r="AO347" s="0" t="n">
        <v>0</v>
      </c>
      <c r="AP347" s="0" t="n">
        <v>0</v>
      </c>
      <c r="AQ347" s="0" t="n">
        <v>0</v>
      </c>
      <c r="AR347" s="0" t="n">
        <v>1</v>
      </c>
      <c r="AS347" s="0" t="n">
        <v>0</v>
      </c>
      <c r="AT347" s="0" t="n">
        <v>0</v>
      </c>
      <c r="AU347" s="0" t="n">
        <v>0</v>
      </c>
      <c r="AV347" s="0" t="n">
        <v>0</v>
      </c>
      <c r="AW347" s="0" t="n">
        <v>0</v>
      </c>
      <c r="AX347" s="0" t="n">
        <v>0</v>
      </c>
      <c r="AY347" s="0" t="n">
        <v>0</v>
      </c>
      <c r="AZ347" s="0" t="n">
        <v>0</v>
      </c>
      <c r="BA347" s="0" t="n">
        <v>0</v>
      </c>
      <c r="BB347" s="0" t="n">
        <v>0</v>
      </c>
      <c r="BC347" s="0" t="n">
        <v>0</v>
      </c>
      <c r="BD347" s="0" t="n">
        <v>0</v>
      </c>
      <c r="BE347" s="0" t="n">
        <v>0</v>
      </c>
      <c r="BF347" s="0" t="n">
        <v>0</v>
      </c>
      <c r="BG347" s="0" t="n">
        <v>0</v>
      </c>
      <c r="BH347" s="0" t="n">
        <v>0</v>
      </c>
      <c r="BI347" s="0" t="n">
        <v>0</v>
      </c>
      <c r="BJ347" s="0" t="n">
        <v>0</v>
      </c>
      <c r="BK347" s="0" t="n">
        <v>0</v>
      </c>
      <c r="BL347" s="0" t="n">
        <v>0</v>
      </c>
      <c r="BM347" s="0" t="n">
        <v>0</v>
      </c>
      <c r="BN347" s="0" t="n">
        <v>0</v>
      </c>
      <c r="BO347" s="0" t="n">
        <v>0</v>
      </c>
      <c r="BP347" s="0" t="n">
        <v>0</v>
      </c>
      <c r="BQ347" s="0" t="n">
        <v>0</v>
      </c>
      <c r="BR347" s="0" t="n">
        <v>0</v>
      </c>
      <c r="BS347" s="0" t="n">
        <v>1</v>
      </c>
      <c r="BT347" s="0" t="n">
        <v>2</v>
      </c>
      <c r="BU347" s="0" t="n">
        <v>0</v>
      </c>
      <c r="BV347" s="0" t="n">
        <v>0</v>
      </c>
      <c r="BW347" s="0" t="n">
        <v>0</v>
      </c>
      <c r="BX347" s="0" t="n">
        <v>0</v>
      </c>
      <c r="BY347" s="0" t="n">
        <v>0</v>
      </c>
      <c r="BZ347" s="0" t="n">
        <v>0</v>
      </c>
      <c r="CA347" s="0" t="n">
        <v>0</v>
      </c>
      <c r="CB347" s="0" t="n">
        <v>0</v>
      </c>
      <c r="CC347" s="0" t="n">
        <v>0</v>
      </c>
      <c r="CD347" s="0" t="n">
        <v>0</v>
      </c>
      <c r="CE347" s="0" t="n">
        <v>0</v>
      </c>
      <c r="CF347" s="0" t="n">
        <v>0</v>
      </c>
      <c r="CG347" s="0" t="n">
        <v>0</v>
      </c>
      <c r="CH347" s="0" t="n">
        <v>0</v>
      </c>
      <c r="CI347" s="0" t="n">
        <v>0</v>
      </c>
      <c r="CJ347" s="0" t="n">
        <v>0</v>
      </c>
      <c r="CK347" s="0" t="n">
        <v>4</v>
      </c>
      <c r="CL347" s="0" t="n">
        <v>0</v>
      </c>
      <c r="CM347" s="0" t="n">
        <v>0</v>
      </c>
      <c r="CN347" s="0" t="n">
        <v>0</v>
      </c>
      <c r="CO347" s="0" t="n">
        <v>0</v>
      </c>
      <c r="CP347" s="0" t="n">
        <v>0</v>
      </c>
      <c r="CQ347" s="0" t="n">
        <v>0</v>
      </c>
      <c r="CR347" s="0" t="n">
        <v>0</v>
      </c>
      <c r="CS347" s="0" t="n">
        <v>0</v>
      </c>
      <c r="CT347" s="0" t="n">
        <v>0</v>
      </c>
      <c r="CU347" s="0" t="n">
        <v>0</v>
      </c>
      <c r="CV347" s="0" t="n">
        <v>0</v>
      </c>
      <c r="CW347" s="0" t="n">
        <v>0</v>
      </c>
      <c r="CX347" s="0" t="n">
        <v>0</v>
      </c>
      <c r="CY347" s="0" t="n">
        <v>0</v>
      </c>
      <c r="CZ347" s="0" t="n">
        <v>0</v>
      </c>
      <c r="DA347" s="0" t="n">
        <v>0</v>
      </c>
      <c r="DB347" s="0" t="n">
        <v>0</v>
      </c>
      <c r="DC347" s="0" t="n">
        <v>0</v>
      </c>
      <c r="DD347" s="0" t="n">
        <v>0</v>
      </c>
      <c r="DE347" s="0" t="n">
        <v>0</v>
      </c>
      <c r="DF347" s="0" t="n">
        <v>0</v>
      </c>
      <c r="DG347" s="0" t="n">
        <v>0</v>
      </c>
      <c r="DH347" s="0" t="n">
        <v>0</v>
      </c>
      <c r="DI347" s="0" t="n">
        <v>0</v>
      </c>
      <c r="DJ347" s="0" t="n">
        <v>0</v>
      </c>
      <c r="DK347" s="0" t="n">
        <v>0</v>
      </c>
      <c r="DL347" s="0" t="n">
        <v>0</v>
      </c>
      <c r="DM347" s="0" t="n">
        <v>0</v>
      </c>
      <c r="DN347" s="0" t="n">
        <v>0</v>
      </c>
      <c r="DO347" s="0" t="n">
        <v>0</v>
      </c>
      <c r="DP347" s="0" t="n">
        <v>0</v>
      </c>
      <c r="DQ347" s="0" t="n">
        <v>0</v>
      </c>
      <c r="DR347" s="0" t="n">
        <v>0</v>
      </c>
      <c r="DS347" s="0" t="n">
        <v>0</v>
      </c>
      <c r="DT347" s="0" t="n">
        <v>0</v>
      </c>
      <c r="DU347" s="0" t="n">
        <v>0</v>
      </c>
      <c r="DV347" s="0" t="n">
        <v>0</v>
      </c>
      <c r="DW347" s="0" t="n">
        <v>0</v>
      </c>
      <c r="DX347" s="0" t="n">
        <v>0</v>
      </c>
      <c r="DY347" s="0" t="n">
        <v>0</v>
      </c>
      <c r="DZ347" s="0" t="n">
        <v>0</v>
      </c>
      <c r="EA347" s="0" t="n">
        <v>0</v>
      </c>
      <c r="EB347" s="0" t="n">
        <v>0</v>
      </c>
      <c r="EC347" s="0" t="n">
        <v>0</v>
      </c>
      <c r="ED347" s="0" t="n">
        <v>0</v>
      </c>
      <c r="EE347" s="0" t="n">
        <v>0</v>
      </c>
      <c r="EF347" s="0" t="n">
        <v>0</v>
      </c>
      <c r="EG347" s="0" t="n">
        <v>0</v>
      </c>
      <c r="EH347" s="0" t="n">
        <v>0</v>
      </c>
      <c r="EI347" s="0" t="n">
        <v>0</v>
      </c>
      <c r="EJ347" s="0" t="n">
        <v>0</v>
      </c>
      <c r="EK347" s="0" t="n">
        <v>0</v>
      </c>
      <c r="EL347" s="0" t="n">
        <v>0</v>
      </c>
      <c r="EM347" s="0" t="n">
        <v>0</v>
      </c>
      <c r="EN347" s="0" t="n">
        <v>0</v>
      </c>
      <c r="EO347" s="0" t="n">
        <v>0</v>
      </c>
      <c r="EP347" s="0" t="n">
        <v>0</v>
      </c>
      <c r="EQ347" s="0" t="n">
        <v>0</v>
      </c>
      <c r="ER347" s="0" t="n">
        <v>0</v>
      </c>
      <c r="ES347" s="0" t="n">
        <v>0</v>
      </c>
      <c r="ET347" s="0" t="n">
        <v>0</v>
      </c>
      <c r="EU347" s="0" t="n">
        <v>0</v>
      </c>
      <c r="EV347" s="0" t="n">
        <v>0</v>
      </c>
      <c r="EW347" s="0" t="n">
        <v>0</v>
      </c>
      <c r="EX347" s="0" t="n">
        <v>0</v>
      </c>
      <c r="EY347" s="0" t="n">
        <v>0</v>
      </c>
      <c r="EZ347" s="0" t="n">
        <v>0</v>
      </c>
      <c r="FA347" s="0" t="n">
        <v>0</v>
      </c>
      <c r="FB347" s="0" t="n">
        <v>0</v>
      </c>
      <c r="FC347" s="0" t="n">
        <v>0</v>
      </c>
      <c r="FD347" s="0" t="n">
        <v>0</v>
      </c>
      <c r="FE347" s="0" t="n">
        <v>0</v>
      </c>
      <c r="FF347" s="0" t="n">
        <v>0</v>
      </c>
      <c r="FG347" s="0" t="n">
        <v>0</v>
      </c>
      <c r="FH347" s="0" t="n">
        <v>0</v>
      </c>
      <c r="FI347" s="0" t="n">
        <v>0</v>
      </c>
      <c r="FJ347" s="0" t="n">
        <v>0</v>
      </c>
      <c r="FK347" s="0" t="n">
        <v>0</v>
      </c>
      <c r="FL347" s="0" t="n">
        <v>0</v>
      </c>
      <c r="FM347" s="0" t="n">
        <v>0</v>
      </c>
      <c r="FN347" s="0" t="n">
        <v>0</v>
      </c>
      <c r="FO347" s="0" t="n">
        <v>0</v>
      </c>
      <c r="FP347" s="0" t="n">
        <v>0</v>
      </c>
      <c r="FQ347" s="0" t="n">
        <v>0</v>
      </c>
      <c r="FR347" s="0" t="n">
        <v>0</v>
      </c>
      <c r="FS347" s="0" t="n">
        <v>1</v>
      </c>
      <c r="FT347" s="0" t="n">
        <v>0</v>
      </c>
      <c r="FU347" s="0" t="n">
        <v>0</v>
      </c>
      <c r="FV347" s="0" t="n">
        <v>0</v>
      </c>
      <c r="FW347" s="0" t="n">
        <v>1</v>
      </c>
      <c r="FX347" s="0" t="n">
        <v>0</v>
      </c>
      <c r="FY347" s="0" t="n">
        <v>0</v>
      </c>
      <c r="FZ347" s="0" t="n">
        <v>0</v>
      </c>
      <c r="GA347" s="0" t="n">
        <v>0</v>
      </c>
      <c r="GB347" s="0" t="n">
        <v>0</v>
      </c>
      <c r="GC347" s="0" t="n">
        <v>0</v>
      </c>
      <c r="GD347" s="0" t="n">
        <v>0</v>
      </c>
      <c r="GE347" s="0" t="n">
        <v>0</v>
      </c>
      <c r="GF347" s="0" t="n">
        <v>0</v>
      </c>
      <c r="GG347" s="0" t="n">
        <v>0</v>
      </c>
      <c r="GH347" s="0" t="n">
        <v>0</v>
      </c>
      <c r="GI347" s="0" t="n">
        <v>0</v>
      </c>
      <c r="GJ347" s="0" t="n">
        <v>0</v>
      </c>
      <c r="GK347" s="0" t="n">
        <v>0</v>
      </c>
      <c r="GL347" s="0" t="n">
        <v>0</v>
      </c>
      <c r="GM347" s="0" t="n">
        <v>0</v>
      </c>
      <c r="GN347" s="0" t="n">
        <v>0</v>
      </c>
      <c r="GO347" s="0" t="n">
        <v>1</v>
      </c>
      <c r="GP347" s="0" t="n">
        <v>0</v>
      </c>
      <c r="GQ347" s="0" t="n">
        <v>0</v>
      </c>
    </row>
    <row r="348" customFormat="false" ht="12" hidden="false" customHeight="false" outlineLevel="0" collapsed="false">
      <c r="A348" s="0" t="n">
        <v>0</v>
      </c>
      <c r="B348" s="0" t="n">
        <v>0</v>
      </c>
      <c r="C348" s="0" t="n">
        <v>0</v>
      </c>
      <c r="D348" s="0" t="n">
        <v>0</v>
      </c>
      <c r="E348" s="0" t="n">
        <v>0</v>
      </c>
      <c r="F348" s="0" t="n">
        <v>0</v>
      </c>
      <c r="G348" s="0" t="n">
        <v>0</v>
      </c>
      <c r="H348" s="0" t="n">
        <v>0</v>
      </c>
      <c r="I348" s="0" t="n">
        <v>0</v>
      </c>
      <c r="J348" s="0" t="n">
        <v>0</v>
      </c>
      <c r="K348" s="0" t="n">
        <v>0</v>
      </c>
      <c r="L348" s="0" t="n">
        <v>0</v>
      </c>
      <c r="M348" s="0" t="n">
        <v>0</v>
      </c>
      <c r="N348" s="0" t="n">
        <v>0</v>
      </c>
      <c r="O348" s="0" t="n">
        <v>0</v>
      </c>
      <c r="P348" s="0" t="n">
        <v>0</v>
      </c>
      <c r="Q348" s="0" t="n">
        <v>0</v>
      </c>
      <c r="R348" s="0" t="n">
        <v>0</v>
      </c>
      <c r="S348" s="0" t="n">
        <v>0</v>
      </c>
      <c r="T348" s="0" t="n">
        <v>0</v>
      </c>
      <c r="U348" s="0" t="n">
        <v>0</v>
      </c>
      <c r="V348" s="0" t="n">
        <v>0</v>
      </c>
      <c r="W348" s="0" t="n">
        <v>0</v>
      </c>
      <c r="X348" s="0" t="n">
        <v>0</v>
      </c>
      <c r="Y348" s="0" t="n">
        <v>0</v>
      </c>
      <c r="Z348" s="0" t="n">
        <v>0</v>
      </c>
      <c r="AA348" s="0" t="n">
        <v>0</v>
      </c>
      <c r="AB348" s="0" t="n">
        <v>0</v>
      </c>
      <c r="AC348" s="0" t="n">
        <v>0</v>
      </c>
      <c r="AD348" s="0" t="n">
        <v>0</v>
      </c>
      <c r="AE348" s="0" t="n">
        <v>0</v>
      </c>
      <c r="AF348" s="0" t="n">
        <v>0</v>
      </c>
      <c r="AG348" s="0" t="n">
        <v>0</v>
      </c>
      <c r="AH348" s="0" t="n">
        <v>0</v>
      </c>
      <c r="AI348" s="0" t="n">
        <v>0</v>
      </c>
      <c r="AJ348" s="0" t="n">
        <v>0</v>
      </c>
      <c r="AK348" s="0" t="n">
        <v>0</v>
      </c>
      <c r="AL348" s="0" t="n">
        <v>0</v>
      </c>
      <c r="AM348" s="0" t="n">
        <v>0</v>
      </c>
      <c r="AN348" s="0" t="n">
        <v>0</v>
      </c>
      <c r="AO348" s="0" t="n">
        <v>0</v>
      </c>
      <c r="AP348" s="0" t="n">
        <v>0</v>
      </c>
      <c r="AQ348" s="0" t="n">
        <v>0</v>
      </c>
      <c r="AR348" s="0" t="n">
        <v>0</v>
      </c>
      <c r="AS348" s="0" t="n">
        <v>0</v>
      </c>
      <c r="AT348" s="0" t="n">
        <v>0</v>
      </c>
      <c r="AU348" s="0" t="n">
        <v>0</v>
      </c>
      <c r="AV348" s="0" t="n">
        <v>0</v>
      </c>
      <c r="AW348" s="0" t="n">
        <v>0</v>
      </c>
      <c r="AX348" s="0" t="n">
        <v>0</v>
      </c>
      <c r="AY348" s="0" t="n">
        <v>0</v>
      </c>
      <c r="AZ348" s="0" t="n">
        <v>0</v>
      </c>
      <c r="BA348" s="0" t="n">
        <v>0</v>
      </c>
      <c r="BB348" s="0" t="n">
        <v>0</v>
      </c>
      <c r="BC348" s="0" t="n">
        <v>0</v>
      </c>
      <c r="BD348" s="0" t="n">
        <v>0</v>
      </c>
      <c r="BE348" s="0" t="n">
        <v>0</v>
      </c>
      <c r="BF348" s="0" t="n">
        <v>0</v>
      </c>
      <c r="BG348" s="0" t="n">
        <v>0</v>
      </c>
      <c r="BH348" s="0" t="n">
        <v>0</v>
      </c>
      <c r="BI348" s="0" t="n">
        <v>0</v>
      </c>
      <c r="BJ348" s="0" t="n">
        <v>0</v>
      </c>
      <c r="BK348" s="0" t="n">
        <v>0</v>
      </c>
      <c r="BL348" s="0" t="n">
        <v>0</v>
      </c>
      <c r="BM348" s="0" t="n">
        <v>0</v>
      </c>
      <c r="BN348" s="0" t="n">
        <v>0</v>
      </c>
      <c r="BO348" s="0" t="n">
        <v>0</v>
      </c>
      <c r="BP348" s="0" t="n">
        <v>0</v>
      </c>
      <c r="BQ348" s="0" t="n">
        <v>1</v>
      </c>
      <c r="BR348" s="0" t="n">
        <v>0</v>
      </c>
      <c r="BS348" s="0" t="n">
        <v>0</v>
      </c>
      <c r="BT348" s="0" t="n">
        <v>0</v>
      </c>
      <c r="BU348" s="0" t="n">
        <v>0</v>
      </c>
      <c r="BV348" s="0" t="n">
        <v>0</v>
      </c>
      <c r="BW348" s="0" t="n">
        <v>0</v>
      </c>
      <c r="BX348" s="0" t="n">
        <v>0</v>
      </c>
      <c r="BY348" s="0" t="n">
        <v>0</v>
      </c>
      <c r="BZ348" s="0" t="n">
        <v>0</v>
      </c>
      <c r="CA348" s="0" t="n">
        <v>4</v>
      </c>
      <c r="CB348" s="0" t="n">
        <v>0</v>
      </c>
      <c r="CC348" s="0" t="n">
        <v>1</v>
      </c>
      <c r="CD348" s="0" t="n">
        <v>0</v>
      </c>
      <c r="CE348" s="0" t="n">
        <v>0</v>
      </c>
      <c r="CF348" s="0" t="n">
        <v>0</v>
      </c>
      <c r="CG348" s="0" t="n">
        <v>0</v>
      </c>
      <c r="CH348" s="0" t="n">
        <v>0</v>
      </c>
      <c r="CI348" s="0" t="n">
        <v>0</v>
      </c>
      <c r="CJ348" s="0" t="n">
        <v>0</v>
      </c>
      <c r="CK348" s="0" t="n">
        <v>0</v>
      </c>
      <c r="CL348" s="0" t="n">
        <v>0</v>
      </c>
      <c r="CM348" s="0" t="n">
        <v>0</v>
      </c>
      <c r="CN348" s="0" t="n">
        <v>0</v>
      </c>
      <c r="CO348" s="0" t="n">
        <v>0</v>
      </c>
      <c r="CP348" s="0" t="n">
        <v>0</v>
      </c>
      <c r="CQ348" s="0" t="n">
        <v>0</v>
      </c>
      <c r="CR348" s="0" t="n">
        <v>0</v>
      </c>
      <c r="CS348" s="0" t="n">
        <v>0</v>
      </c>
      <c r="CT348" s="0" t="n">
        <v>0</v>
      </c>
      <c r="CU348" s="0" t="n">
        <v>0</v>
      </c>
      <c r="CV348" s="0" t="n">
        <v>0</v>
      </c>
      <c r="CW348" s="0" t="n">
        <v>0</v>
      </c>
      <c r="CX348" s="0" t="n">
        <v>0</v>
      </c>
      <c r="CY348" s="0" t="n">
        <v>0</v>
      </c>
      <c r="CZ348" s="0" t="n">
        <v>0</v>
      </c>
      <c r="DA348" s="0" t="n">
        <v>0</v>
      </c>
      <c r="DB348" s="0" t="n">
        <v>0</v>
      </c>
      <c r="DC348" s="0" t="n">
        <v>0</v>
      </c>
      <c r="DD348" s="0" t="n">
        <v>0</v>
      </c>
      <c r="DE348" s="0" t="n">
        <v>1</v>
      </c>
      <c r="DF348" s="0" t="n">
        <v>0</v>
      </c>
      <c r="DG348" s="0" t="n">
        <v>0</v>
      </c>
      <c r="DH348" s="0" t="n">
        <v>0</v>
      </c>
      <c r="DI348" s="0" t="n">
        <v>0</v>
      </c>
      <c r="DJ348" s="0" t="n">
        <v>0</v>
      </c>
      <c r="DK348" s="0" t="n">
        <v>0</v>
      </c>
      <c r="DL348" s="0" t="n">
        <v>0</v>
      </c>
      <c r="DM348" s="0" t="n">
        <v>0</v>
      </c>
      <c r="DN348" s="0" t="n">
        <v>0</v>
      </c>
      <c r="DO348" s="0" t="n">
        <v>0</v>
      </c>
      <c r="DP348" s="0" t="n">
        <v>0</v>
      </c>
      <c r="DQ348" s="0" t="n">
        <v>0</v>
      </c>
      <c r="DR348" s="0" t="n">
        <v>1</v>
      </c>
      <c r="DS348" s="0" t="n">
        <v>0</v>
      </c>
      <c r="DT348" s="0" t="n">
        <v>0</v>
      </c>
      <c r="DU348" s="0" t="n">
        <v>0</v>
      </c>
      <c r="DV348" s="0" t="n">
        <v>0</v>
      </c>
      <c r="DW348" s="0" t="n">
        <v>0</v>
      </c>
      <c r="DX348" s="0" t="n">
        <v>0</v>
      </c>
      <c r="DY348" s="0" t="n">
        <v>0</v>
      </c>
      <c r="DZ348" s="0" t="n">
        <v>0</v>
      </c>
      <c r="EA348" s="0" t="n">
        <v>0</v>
      </c>
      <c r="EB348" s="0" t="n">
        <v>0</v>
      </c>
      <c r="EC348" s="0" t="n">
        <v>0</v>
      </c>
      <c r="ED348" s="0" t="n">
        <v>0</v>
      </c>
      <c r="EE348" s="0" t="n">
        <v>0</v>
      </c>
      <c r="EF348" s="0" t="n">
        <v>0</v>
      </c>
      <c r="EG348" s="0" t="n">
        <v>0</v>
      </c>
      <c r="EH348" s="0" t="n">
        <v>0</v>
      </c>
      <c r="EI348" s="0" t="n">
        <v>0</v>
      </c>
      <c r="EJ348" s="0" t="n">
        <v>0</v>
      </c>
      <c r="EK348" s="0" t="n">
        <v>0</v>
      </c>
      <c r="EL348" s="0" t="n">
        <v>0</v>
      </c>
      <c r="EM348" s="0" t="n">
        <v>0</v>
      </c>
      <c r="EN348" s="0" t="n">
        <v>0</v>
      </c>
      <c r="EO348" s="0" t="n">
        <v>0</v>
      </c>
      <c r="EP348" s="0" t="n">
        <v>0</v>
      </c>
      <c r="EQ348" s="0" t="n">
        <v>0</v>
      </c>
      <c r="ER348" s="0" t="n">
        <v>0</v>
      </c>
      <c r="ES348" s="0" t="n">
        <v>3</v>
      </c>
      <c r="ET348" s="0" t="n">
        <v>0</v>
      </c>
      <c r="EU348" s="0" t="n">
        <v>3</v>
      </c>
      <c r="EV348" s="0" t="n">
        <v>0</v>
      </c>
      <c r="EW348" s="0" t="n">
        <v>0</v>
      </c>
      <c r="EX348" s="0" t="n">
        <v>0</v>
      </c>
      <c r="EY348" s="0" t="n">
        <v>0</v>
      </c>
      <c r="EZ348" s="0" t="n">
        <v>0</v>
      </c>
      <c r="FA348" s="0" t="n">
        <v>0</v>
      </c>
      <c r="FB348" s="0" t="n">
        <v>0</v>
      </c>
      <c r="FC348" s="0" t="n">
        <v>0</v>
      </c>
      <c r="FD348" s="0" t="n">
        <v>0</v>
      </c>
      <c r="FE348" s="0" t="n">
        <v>0</v>
      </c>
      <c r="FF348" s="0" t="n">
        <v>0</v>
      </c>
      <c r="FG348" s="0" t="n">
        <v>1</v>
      </c>
      <c r="FH348" s="0" t="n">
        <v>0</v>
      </c>
      <c r="FI348" s="0" t="n">
        <v>0</v>
      </c>
      <c r="FJ348" s="0" t="n">
        <v>0</v>
      </c>
      <c r="FK348" s="0" t="n">
        <v>0</v>
      </c>
      <c r="FL348" s="0" t="n">
        <v>0</v>
      </c>
      <c r="FM348" s="0" t="n">
        <v>0</v>
      </c>
      <c r="FN348" s="0" t="n">
        <v>0</v>
      </c>
      <c r="FO348" s="0" t="n">
        <v>0</v>
      </c>
      <c r="FP348" s="0" t="n">
        <v>0</v>
      </c>
      <c r="FQ348" s="0" t="n">
        <v>0</v>
      </c>
      <c r="FR348" s="0" t="n">
        <v>0</v>
      </c>
      <c r="FS348" s="0" t="n">
        <v>0</v>
      </c>
      <c r="FT348" s="0" t="n">
        <v>0</v>
      </c>
      <c r="FU348" s="0" t="n">
        <v>0</v>
      </c>
      <c r="FV348" s="0" t="n">
        <v>0</v>
      </c>
      <c r="FW348" s="0" t="n">
        <v>0</v>
      </c>
      <c r="FX348" s="0" t="n">
        <v>0</v>
      </c>
      <c r="FY348" s="0" t="n">
        <v>0</v>
      </c>
      <c r="FZ348" s="0" t="n">
        <v>0</v>
      </c>
      <c r="GA348" s="0" t="n">
        <v>0</v>
      </c>
      <c r="GB348" s="0" t="n">
        <v>0</v>
      </c>
      <c r="GC348" s="0" t="n">
        <v>0</v>
      </c>
      <c r="GD348" s="0" t="n">
        <v>0</v>
      </c>
      <c r="GE348" s="0" t="n">
        <v>0</v>
      </c>
      <c r="GF348" s="0" t="n">
        <v>0</v>
      </c>
      <c r="GG348" s="0" t="n">
        <v>0</v>
      </c>
      <c r="GH348" s="0" t="n">
        <v>0</v>
      </c>
      <c r="GI348" s="0" t="n">
        <v>0</v>
      </c>
      <c r="GJ348" s="0" t="n">
        <v>0</v>
      </c>
      <c r="GK348" s="0" t="n">
        <v>0</v>
      </c>
      <c r="GL348" s="0" t="n">
        <v>0</v>
      </c>
      <c r="GM348" s="0" t="n">
        <v>0</v>
      </c>
      <c r="GN348" s="0" t="n">
        <v>0</v>
      </c>
      <c r="GO348" s="0" t="n">
        <v>0</v>
      </c>
      <c r="GP348" s="0" t="n">
        <v>0</v>
      </c>
      <c r="GQ348" s="0" t="n">
        <v>0</v>
      </c>
    </row>
    <row r="349" customFormat="false" ht="12" hidden="false" customHeight="false" outlineLevel="0" collapsed="false">
      <c r="A349" s="0" t="n">
        <v>0</v>
      </c>
      <c r="B349" s="0" t="n">
        <v>0</v>
      </c>
      <c r="C349" s="0" t="n">
        <v>0</v>
      </c>
      <c r="D349" s="0" t="n">
        <v>0</v>
      </c>
      <c r="E349" s="0" t="n">
        <v>0</v>
      </c>
      <c r="F349" s="0" t="n">
        <v>0</v>
      </c>
      <c r="G349" s="0" t="n">
        <v>0</v>
      </c>
      <c r="H349" s="0" t="n">
        <v>0</v>
      </c>
      <c r="I349" s="0" t="n">
        <v>0</v>
      </c>
      <c r="J349" s="0" t="n">
        <v>0</v>
      </c>
      <c r="K349" s="0" t="n">
        <v>0</v>
      </c>
      <c r="L349" s="0" t="n">
        <v>0</v>
      </c>
      <c r="M349" s="0" t="n">
        <v>0</v>
      </c>
      <c r="N349" s="0" t="n">
        <v>0</v>
      </c>
      <c r="O349" s="0" t="n">
        <v>0</v>
      </c>
      <c r="P349" s="0" t="n">
        <v>0</v>
      </c>
      <c r="Q349" s="0" t="n">
        <v>0</v>
      </c>
      <c r="R349" s="0" t="n">
        <v>0</v>
      </c>
      <c r="S349" s="0" t="n">
        <v>0</v>
      </c>
      <c r="T349" s="0" t="n">
        <v>0</v>
      </c>
      <c r="U349" s="0" t="n">
        <v>0</v>
      </c>
      <c r="V349" s="0" t="n">
        <v>0</v>
      </c>
      <c r="W349" s="0" t="n">
        <v>0</v>
      </c>
      <c r="X349" s="0" t="n">
        <v>0</v>
      </c>
      <c r="Y349" s="0" t="n">
        <v>0</v>
      </c>
      <c r="Z349" s="0" t="n">
        <v>0</v>
      </c>
      <c r="AA349" s="0" t="n">
        <v>0</v>
      </c>
      <c r="AB349" s="0" t="n">
        <v>0</v>
      </c>
      <c r="AC349" s="0" t="n">
        <v>0</v>
      </c>
      <c r="AD349" s="0" t="n">
        <v>0</v>
      </c>
      <c r="AE349" s="0" t="n">
        <v>0</v>
      </c>
      <c r="AF349" s="0" t="n">
        <v>0</v>
      </c>
      <c r="AG349" s="0" t="n">
        <v>0</v>
      </c>
      <c r="AH349" s="0" t="n">
        <v>0</v>
      </c>
      <c r="AI349" s="0" t="n">
        <v>0</v>
      </c>
      <c r="AJ349" s="0" t="n">
        <v>0</v>
      </c>
      <c r="AK349" s="0" t="n">
        <v>0</v>
      </c>
      <c r="AL349" s="0" t="n">
        <v>0</v>
      </c>
      <c r="AM349" s="0" t="n">
        <v>0</v>
      </c>
      <c r="AN349" s="0" t="n">
        <v>0</v>
      </c>
      <c r="AO349" s="0" t="n">
        <v>0</v>
      </c>
      <c r="AP349" s="0" t="n">
        <v>0</v>
      </c>
      <c r="AQ349" s="0" t="n">
        <v>0</v>
      </c>
      <c r="AR349" s="0" t="n">
        <v>0</v>
      </c>
      <c r="AS349" s="0" t="n">
        <v>1</v>
      </c>
      <c r="AT349" s="0" t="n">
        <v>0</v>
      </c>
      <c r="AU349" s="0" t="n">
        <v>0</v>
      </c>
      <c r="AV349" s="0" t="n">
        <v>0</v>
      </c>
      <c r="AW349" s="0" t="n">
        <v>1</v>
      </c>
      <c r="AX349" s="0" t="n">
        <v>0</v>
      </c>
      <c r="AY349" s="0" t="n">
        <v>0</v>
      </c>
      <c r="AZ349" s="0" t="n">
        <v>0</v>
      </c>
      <c r="BA349" s="0" t="n">
        <v>0</v>
      </c>
      <c r="BB349" s="0" t="n">
        <v>0</v>
      </c>
      <c r="BC349" s="0" t="n">
        <v>0</v>
      </c>
      <c r="BD349" s="0" t="n">
        <v>2</v>
      </c>
      <c r="BE349" s="0" t="n">
        <v>0</v>
      </c>
      <c r="BF349" s="0" t="n">
        <v>0</v>
      </c>
      <c r="BG349" s="0" t="n">
        <v>0</v>
      </c>
      <c r="BH349" s="0" t="n">
        <v>0</v>
      </c>
      <c r="BI349" s="0" t="n">
        <v>0</v>
      </c>
      <c r="BJ349" s="0" t="n">
        <v>0</v>
      </c>
      <c r="BK349" s="0" t="n">
        <v>0</v>
      </c>
      <c r="BL349" s="0" t="n">
        <v>0</v>
      </c>
      <c r="BM349" s="0" t="n">
        <v>0</v>
      </c>
      <c r="BN349" s="0" t="n">
        <v>0</v>
      </c>
      <c r="BO349" s="0" t="n">
        <v>0</v>
      </c>
      <c r="BP349" s="0" t="n">
        <v>0</v>
      </c>
      <c r="BQ349" s="0" t="n">
        <v>1</v>
      </c>
      <c r="BR349" s="0" t="n">
        <v>0</v>
      </c>
      <c r="BS349" s="0" t="n">
        <v>0</v>
      </c>
      <c r="BT349" s="0" t="n">
        <v>0</v>
      </c>
      <c r="BU349" s="0" t="n">
        <v>0</v>
      </c>
      <c r="BV349" s="0" t="n">
        <v>0</v>
      </c>
      <c r="BW349" s="0" t="n">
        <v>0</v>
      </c>
      <c r="BX349" s="0" t="n">
        <v>0</v>
      </c>
      <c r="BY349" s="0" t="n">
        <v>0</v>
      </c>
      <c r="BZ349" s="0" t="n">
        <v>0</v>
      </c>
      <c r="CA349" s="0" t="n">
        <v>0</v>
      </c>
      <c r="CB349" s="0" t="n">
        <v>1</v>
      </c>
      <c r="CC349" s="0" t="n">
        <v>0</v>
      </c>
      <c r="CD349" s="0" t="n">
        <v>0</v>
      </c>
      <c r="CE349" s="0" t="n">
        <v>0</v>
      </c>
      <c r="CF349" s="0" t="n">
        <v>0</v>
      </c>
      <c r="CG349" s="0" t="n">
        <v>0</v>
      </c>
      <c r="CH349" s="0" t="n">
        <v>0</v>
      </c>
      <c r="CI349" s="0" t="n">
        <v>0</v>
      </c>
      <c r="CJ349" s="0" t="n">
        <v>0</v>
      </c>
      <c r="CK349" s="0" t="n">
        <v>0</v>
      </c>
      <c r="CL349" s="0" t="n">
        <v>0</v>
      </c>
      <c r="CM349" s="0" t="n">
        <v>0</v>
      </c>
      <c r="CN349" s="0" t="n">
        <v>0</v>
      </c>
      <c r="CO349" s="0" t="n">
        <v>0</v>
      </c>
      <c r="CP349" s="0" t="n">
        <v>0</v>
      </c>
      <c r="CQ349" s="0" t="n">
        <v>0</v>
      </c>
      <c r="CR349" s="0" t="n">
        <v>0</v>
      </c>
      <c r="CS349" s="0" t="n">
        <v>0</v>
      </c>
      <c r="CT349" s="0" t="n">
        <v>0</v>
      </c>
      <c r="CU349" s="0" t="n">
        <v>0</v>
      </c>
      <c r="CV349" s="0" t="n">
        <v>0</v>
      </c>
      <c r="CW349" s="0" t="n">
        <v>0</v>
      </c>
      <c r="CX349" s="0" t="n">
        <v>0</v>
      </c>
      <c r="CY349" s="0" t="n">
        <v>0</v>
      </c>
      <c r="CZ349" s="0" t="n">
        <v>0</v>
      </c>
      <c r="DA349" s="0" t="n">
        <v>0</v>
      </c>
      <c r="DB349" s="0" t="n">
        <v>0</v>
      </c>
      <c r="DC349" s="0" t="n">
        <v>0</v>
      </c>
      <c r="DD349" s="0" t="n">
        <v>2</v>
      </c>
      <c r="DE349" s="0" t="n">
        <v>1</v>
      </c>
      <c r="DF349" s="0" t="n">
        <v>0</v>
      </c>
      <c r="DG349" s="0" t="n">
        <v>0</v>
      </c>
      <c r="DH349" s="0" t="n">
        <v>0</v>
      </c>
      <c r="DI349" s="0" t="n">
        <v>0</v>
      </c>
      <c r="DJ349" s="0" t="n">
        <v>0</v>
      </c>
      <c r="DK349" s="0" t="n">
        <v>0</v>
      </c>
      <c r="DL349" s="0" t="n">
        <v>0</v>
      </c>
      <c r="DM349" s="0" t="n">
        <v>0</v>
      </c>
      <c r="DN349" s="0" t="n">
        <v>0</v>
      </c>
      <c r="DO349" s="0" t="n">
        <v>0</v>
      </c>
      <c r="DP349" s="0" t="n">
        <v>0</v>
      </c>
      <c r="DQ349" s="0" t="n">
        <v>0</v>
      </c>
      <c r="DR349" s="0" t="n">
        <v>0</v>
      </c>
      <c r="DS349" s="0" t="n">
        <v>0</v>
      </c>
      <c r="DT349" s="0" t="n">
        <v>0</v>
      </c>
      <c r="DU349" s="0" t="n">
        <v>0</v>
      </c>
      <c r="DV349" s="0" t="n">
        <v>0</v>
      </c>
      <c r="DW349" s="0" t="n">
        <v>0</v>
      </c>
      <c r="DX349" s="0" t="n">
        <v>0</v>
      </c>
      <c r="DY349" s="0" t="n">
        <v>0</v>
      </c>
      <c r="DZ349" s="0" t="n">
        <v>0</v>
      </c>
      <c r="EA349" s="0" t="n">
        <v>0</v>
      </c>
      <c r="EB349" s="0" t="n">
        <v>0</v>
      </c>
      <c r="EC349" s="0" t="n">
        <v>0</v>
      </c>
      <c r="ED349" s="0" t="n">
        <v>0</v>
      </c>
      <c r="EE349" s="0" t="n">
        <v>0</v>
      </c>
      <c r="EF349" s="0" t="n">
        <v>0</v>
      </c>
      <c r="EG349" s="0" t="n">
        <v>0</v>
      </c>
      <c r="EH349" s="0" t="n">
        <v>1</v>
      </c>
      <c r="EI349" s="0" t="n">
        <v>0</v>
      </c>
      <c r="EJ349" s="0" t="n">
        <v>0</v>
      </c>
      <c r="EK349" s="0" t="n">
        <v>0</v>
      </c>
      <c r="EL349" s="0" t="n">
        <v>0</v>
      </c>
      <c r="EM349" s="0" t="n">
        <v>0</v>
      </c>
      <c r="EN349" s="0" t="n">
        <v>0</v>
      </c>
      <c r="EO349" s="0" t="n">
        <v>0</v>
      </c>
      <c r="EP349" s="0" t="n">
        <v>0</v>
      </c>
      <c r="EQ349" s="0" t="n">
        <v>0</v>
      </c>
      <c r="ER349" s="0" t="n">
        <v>0</v>
      </c>
      <c r="ES349" s="0" t="n">
        <v>0</v>
      </c>
      <c r="ET349" s="0" t="n">
        <v>0</v>
      </c>
      <c r="EU349" s="0" t="n">
        <v>0</v>
      </c>
      <c r="EV349" s="0" t="n">
        <v>0</v>
      </c>
      <c r="EW349" s="0" t="n">
        <v>1</v>
      </c>
      <c r="EX349" s="0" t="n">
        <v>0</v>
      </c>
      <c r="EY349" s="0" t="n">
        <v>0</v>
      </c>
      <c r="EZ349" s="0" t="n">
        <v>0</v>
      </c>
      <c r="FA349" s="0" t="n">
        <v>0</v>
      </c>
      <c r="FB349" s="0" t="n">
        <v>0</v>
      </c>
      <c r="FC349" s="0" t="n">
        <v>0</v>
      </c>
      <c r="FD349" s="0" t="n">
        <v>0</v>
      </c>
      <c r="FE349" s="0" t="n">
        <v>0</v>
      </c>
      <c r="FF349" s="0" t="n">
        <v>0</v>
      </c>
      <c r="FG349" s="0" t="n">
        <v>0</v>
      </c>
      <c r="FH349" s="0" t="n">
        <v>0</v>
      </c>
      <c r="FI349" s="0" t="n">
        <v>2</v>
      </c>
      <c r="FJ349" s="0" t="n">
        <v>0</v>
      </c>
      <c r="FK349" s="0" t="n">
        <v>0</v>
      </c>
      <c r="FL349" s="0" t="n">
        <v>0</v>
      </c>
      <c r="FM349" s="0" t="n">
        <v>0</v>
      </c>
      <c r="FN349" s="0" t="n">
        <v>0</v>
      </c>
      <c r="FO349" s="0" t="n">
        <v>0</v>
      </c>
      <c r="FP349" s="0" t="n">
        <v>0</v>
      </c>
      <c r="FQ349" s="0" t="n">
        <v>0</v>
      </c>
      <c r="FR349" s="0" t="n">
        <v>0</v>
      </c>
      <c r="FS349" s="0" t="n">
        <v>0</v>
      </c>
      <c r="FT349" s="0" t="n">
        <v>0</v>
      </c>
      <c r="FU349" s="0" t="n">
        <v>0</v>
      </c>
      <c r="FV349" s="0" t="n">
        <v>0</v>
      </c>
      <c r="FW349" s="0" t="n">
        <v>0</v>
      </c>
      <c r="FX349" s="0" t="n">
        <v>0</v>
      </c>
      <c r="FY349" s="0" t="n">
        <v>0</v>
      </c>
      <c r="FZ349" s="0" t="n">
        <v>0</v>
      </c>
      <c r="GA349" s="0" t="n">
        <v>0</v>
      </c>
      <c r="GB349" s="0" t="n">
        <v>0</v>
      </c>
      <c r="GC349" s="0" t="n">
        <v>0</v>
      </c>
      <c r="GD349" s="0" t="n">
        <v>0</v>
      </c>
      <c r="GE349" s="0" t="n">
        <v>0</v>
      </c>
      <c r="GF349" s="0" t="n">
        <v>0</v>
      </c>
      <c r="GG349" s="0" t="n">
        <v>0</v>
      </c>
      <c r="GH349" s="0" t="n">
        <v>0</v>
      </c>
      <c r="GI349" s="0" t="n">
        <v>0</v>
      </c>
      <c r="GJ349" s="0" t="n">
        <v>0</v>
      </c>
      <c r="GK349" s="0" t="n">
        <v>0</v>
      </c>
      <c r="GL349" s="0" t="n">
        <v>0</v>
      </c>
      <c r="GM349" s="0" t="n">
        <v>0</v>
      </c>
      <c r="GN349" s="0" t="n">
        <v>0</v>
      </c>
      <c r="GO349" s="0" t="n">
        <v>0</v>
      </c>
      <c r="GP349" s="0" t="n">
        <v>0</v>
      </c>
      <c r="GQ349" s="0" t="n">
        <v>0</v>
      </c>
    </row>
    <row r="350" customFormat="false" ht="12" hidden="false" customHeight="false" outlineLevel="0" collapsed="false">
      <c r="A350" s="0" t="n">
        <v>0</v>
      </c>
      <c r="B350" s="0" t="n">
        <v>0</v>
      </c>
      <c r="C350" s="0" t="n">
        <v>1</v>
      </c>
      <c r="D350" s="0" t="n">
        <v>0</v>
      </c>
      <c r="E350" s="0" t="n">
        <v>0</v>
      </c>
      <c r="F350" s="0" t="n">
        <v>0</v>
      </c>
      <c r="G350" s="0" t="n">
        <v>0</v>
      </c>
      <c r="H350" s="0" t="n">
        <v>0</v>
      </c>
      <c r="I350" s="0" t="n">
        <v>0</v>
      </c>
      <c r="J350" s="0" t="n">
        <v>0</v>
      </c>
      <c r="K350" s="0" t="n">
        <v>0</v>
      </c>
      <c r="L350" s="0" t="n">
        <v>0</v>
      </c>
      <c r="M350" s="0" t="n">
        <v>0</v>
      </c>
      <c r="N350" s="0" t="n">
        <v>0</v>
      </c>
      <c r="O350" s="0" t="n">
        <v>0</v>
      </c>
      <c r="P350" s="0" t="n">
        <v>0</v>
      </c>
      <c r="Q350" s="0" t="n">
        <v>3</v>
      </c>
      <c r="R350" s="0" t="n">
        <v>0</v>
      </c>
      <c r="S350" s="0" t="n">
        <v>0</v>
      </c>
      <c r="T350" s="0" t="n">
        <v>0</v>
      </c>
      <c r="U350" s="0" t="n">
        <v>0</v>
      </c>
      <c r="V350" s="0" t="n">
        <v>0</v>
      </c>
      <c r="W350" s="0" t="n">
        <v>0</v>
      </c>
      <c r="X350" s="0" t="n">
        <v>0</v>
      </c>
      <c r="Y350" s="0" t="n">
        <v>0</v>
      </c>
      <c r="Z350" s="0" t="n">
        <v>0</v>
      </c>
      <c r="AA350" s="0" t="n">
        <v>0</v>
      </c>
      <c r="AB350" s="0" t="n">
        <v>0</v>
      </c>
      <c r="AC350" s="0" t="n">
        <v>0</v>
      </c>
      <c r="AD350" s="0" t="n">
        <v>0</v>
      </c>
      <c r="AE350" s="0" t="n">
        <v>0</v>
      </c>
      <c r="AF350" s="0" t="n">
        <v>2</v>
      </c>
      <c r="AG350" s="0" t="n">
        <v>0</v>
      </c>
      <c r="AH350" s="0" t="n">
        <v>0</v>
      </c>
      <c r="AI350" s="0" t="n">
        <v>0</v>
      </c>
      <c r="AJ350" s="0" t="n">
        <v>0</v>
      </c>
      <c r="AK350" s="0" t="n">
        <v>0</v>
      </c>
      <c r="AL350" s="0" t="n">
        <v>0</v>
      </c>
      <c r="AM350" s="0" t="n">
        <v>0</v>
      </c>
      <c r="AN350" s="0" t="n">
        <v>0</v>
      </c>
      <c r="AO350" s="0" t="n">
        <v>0</v>
      </c>
      <c r="AP350" s="0" t="n">
        <v>0</v>
      </c>
      <c r="AQ350" s="0" t="n">
        <v>0</v>
      </c>
      <c r="AR350" s="0" t="n">
        <v>2</v>
      </c>
      <c r="AS350" s="0" t="n">
        <v>0</v>
      </c>
      <c r="AT350" s="0" t="n">
        <v>0</v>
      </c>
      <c r="AU350" s="0" t="n">
        <v>0</v>
      </c>
      <c r="AV350" s="0" t="n">
        <v>0</v>
      </c>
      <c r="AW350" s="0" t="n">
        <v>0</v>
      </c>
      <c r="AX350" s="0" t="n">
        <v>0</v>
      </c>
      <c r="AY350" s="0" t="n">
        <v>0</v>
      </c>
      <c r="AZ350" s="0" t="n">
        <v>0</v>
      </c>
      <c r="BA350" s="0" t="n">
        <v>0</v>
      </c>
      <c r="BB350" s="0" t="n">
        <v>0</v>
      </c>
      <c r="BC350" s="0" t="n">
        <v>0</v>
      </c>
      <c r="BD350" s="0" t="n">
        <v>0</v>
      </c>
      <c r="BE350" s="0" t="n">
        <v>2</v>
      </c>
      <c r="BF350" s="0" t="n">
        <v>1</v>
      </c>
      <c r="BG350" s="0" t="n">
        <v>0</v>
      </c>
      <c r="BH350" s="0" t="n">
        <v>0</v>
      </c>
      <c r="BI350" s="0" t="n">
        <v>1</v>
      </c>
      <c r="BJ350" s="0" t="n">
        <v>0</v>
      </c>
      <c r="BK350" s="0" t="n">
        <v>0</v>
      </c>
      <c r="BL350" s="0" t="n">
        <v>0</v>
      </c>
      <c r="BM350" s="0" t="n">
        <v>0</v>
      </c>
      <c r="BN350" s="0" t="n">
        <v>0</v>
      </c>
      <c r="BO350" s="0" t="n">
        <v>0</v>
      </c>
      <c r="BP350" s="0" t="n">
        <v>0</v>
      </c>
      <c r="BQ350" s="0" t="n">
        <v>0</v>
      </c>
      <c r="BR350" s="0" t="n">
        <v>0</v>
      </c>
      <c r="BS350" s="0" t="n">
        <v>0</v>
      </c>
      <c r="BT350" s="0" t="n">
        <v>0</v>
      </c>
      <c r="BU350" s="0" t="n">
        <v>0</v>
      </c>
      <c r="BV350" s="0" t="n">
        <v>0</v>
      </c>
      <c r="BW350" s="0" t="n">
        <v>0</v>
      </c>
      <c r="BX350" s="0" t="n">
        <v>0</v>
      </c>
      <c r="BY350" s="0" t="n">
        <v>0</v>
      </c>
      <c r="BZ350" s="0" t="n">
        <v>0</v>
      </c>
      <c r="CA350" s="0" t="n">
        <v>0</v>
      </c>
      <c r="CB350" s="0" t="n">
        <v>0</v>
      </c>
      <c r="CC350" s="0" t="n">
        <v>0</v>
      </c>
      <c r="CD350" s="0" t="n">
        <v>0</v>
      </c>
      <c r="CE350" s="0" t="n">
        <v>0</v>
      </c>
      <c r="CF350" s="0" t="n">
        <v>0</v>
      </c>
      <c r="CG350" s="0" t="n">
        <v>0</v>
      </c>
      <c r="CH350" s="0" t="n">
        <v>0</v>
      </c>
      <c r="CI350" s="0" t="n">
        <v>1</v>
      </c>
      <c r="CJ350" s="0" t="n">
        <v>6</v>
      </c>
      <c r="CK350" s="0" t="n">
        <v>0</v>
      </c>
      <c r="CL350" s="0" t="n">
        <v>0</v>
      </c>
      <c r="CM350" s="0" t="n">
        <v>0</v>
      </c>
      <c r="CN350" s="0" t="n">
        <v>0</v>
      </c>
      <c r="CO350" s="0" t="n">
        <v>0</v>
      </c>
      <c r="CP350" s="0" t="n">
        <v>1</v>
      </c>
      <c r="CQ350" s="0" t="n">
        <v>0</v>
      </c>
      <c r="CR350" s="0" t="n">
        <v>0</v>
      </c>
      <c r="CS350" s="0" t="n">
        <v>0</v>
      </c>
      <c r="CT350" s="0" t="n">
        <v>0</v>
      </c>
      <c r="CU350" s="0" t="n">
        <v>0</v>
      </c>
      <c r="CV350" s="0" t="n">
        <v>0</v>
      </c>
      <c r="CW350" s="0" t="n">
        <v>0</v>
      </c>
      <c r="CX350" s="0" t="n">
        <v>0</v>
      </c>
      <c r="CY350" s="0" t="n">
        <v>0</v>
      </c>
      <c r="CZ350" s="0" t="n">
        <v>0</v>
      </c>
      <c r="DA350" s="0" t="n">
        <v>0</v>
      </c>
      <c r="DB350" s="0" t="n">
        <v>0</v>
      </c>
      <c r="DC350" s="0" t="n">
        <v>0</v>
      </c>
      <c r="DD350" s="0" t="n">
        <v>0</v>
      </c>
      <c r="DE350" s="0" t="n">
        <v>0</v>
      </c>
      <c r="DF350" s="0" t="n">
        <v>0</v>
      </c>
      <c r="DG350" s="0" t="n">
        <v>0</v>
      </c>
      <c r="DH350" s="0" t="n">
        <v>0</v>
      </c>
      <c r="DI350" s="0" t="n">
        <v>0</v>
      </c>
      <c r="DJ350" s="0" t="n">
        <v>0</v>
      </c>
      <c r="DK350" s="0" t="n">
        <v>0</v>
      </c>
      <c r="DL350" s="0" t="n">
        <v>0</v>
      </c>
      <c r="DM350" s="0" t="n">
        <v>0</v>
      </c>
      <c r="DN350" s="0" t="n">
        <v>0</v>
      </c>
      <c r="DO350" s="0" t="n">
        <v>0</v>
      </c>
      <c r="DP350" s="0" t="n">
        <v>0</v>
      </c>
      <c r="DQ350" s="0" t="n">
        <v>0</v>
      </c>
      <c r="DR350" s="0" t="n">
        <v>9</v>
      </c>
      <c r="DS350" s="0" t="n">
        <v>0</v>
      </c>
      <c r="DT350" s="0" t="n">
        <v>0</v>
      </c>
      <c r="DU350" s="0" t="n">
        <v>0</v>
      </c>
      <c r="DV350" s="0" t="n">
        <v>0</v>
      </c>
      <c r="DW350" s="0" t="n">
        <v>0</v>
      </c>
      <c r="DX350" s="0" t="n">
        <v>0</v>
      </c>
      <c r="DY350" s="0" t="n">
        <v>0</v>
      </c>
      <c r="DZ350" s="0" t="n">
        <v>0</v>
      </c>
      <c r="EA350" s="0" t="n">
        <v>0</v>
      </c>
      <c r="EB350" s="0" t="n">
        <v>0</v>
      </c>
      <c r="EC350" s="0" t="n">
        <v>0</v>
      </c>
      <c r="ED350" s="0" t="n">
        <v>0</v>
      </c>
      <c r="EE350" s="0" t="n">
        <v>0</v>
      </c>
      <c r="EF350" s="0" t="n">
        <v>0</v>
      </c>
      <c r="EG350" s="0" t="n">
        <v>0</v>
      </c>
      <c r="EH350" s="0" t="n">
        <v>2</v>
      </c>
      <c r="EI350" s="0" t="n">
        <v>0</v>
      </c>
      <c r="EJ350" s="0" t="n">
        <v>0</v>
      </c>
      <c r="EK350" s="0" t="n">
        <v>0</v>
      </c>
      <c r="EL350" s="0" t="n">
        <v>0</v>
      </c>
      <c r="EM350" s="0" t="n">
        <v>0</v>
      </c>
      <c r="EN350" s="0" t="n">
        <v>0</v>
      </c>
      <c r="EO350" s="0" t="n">
        <v>0</v>
      </c>
      <c r="EP350" s="0" t="n">
        <v>0</v>
      </c>
      <c r="EQ350" s="0" t="n">
        <v>0</v>
      </c>
      <c r="ER350" s="0" t="n">
        <v>0</v>
      </c>
      <c r="ES350" s="0" t="n">
        <v>0</v>
      </c>
      <c r="ET350" s="0" t="n">
        <v>0</v>
      </c>
      <c r="EU350" s="0" t="n">
        <v>0</v>
      </c>
      <c r="EV350" s="0" t="n">
        <v>0</v>
      </c>
      <c r="EW350" s="0" t="n">
        <v>0</v>
      </c>
      <c r="EX350" s="0" t="n">
        <v>0</v>
      </c>
      <c r="EY350" s="0" t="n">
        <v>1</v>
      </c>
      <c r="EZ350" s="0" t="n">
        <v>0</v>
      </c>
      <c r="FA350" s="0" t="n">
        <v>0</v>
      </c>
      <c r="FB350" s="0" t="n">
        <v>0</v>
      </c>
      <c r="FC350" s="0" t="n">
        <v>0</v>
      </c>
      <c r="FD350" s="0" t="n">
        <v>0</v>
      </c>
      <c r="FE350" s="0" t="n">
        <v>0</v>
      </c>
      <c r="FF350" s="0" t="n">
        <v>0</v>
      </c>
      <c r="FG350" s="0" t="n">
        <v>0</v>
      </c>
      <c r="FH350" s="0" t="n">
        <v>0</v>
      </c>
      <c r="FI350" s="0" t="n">
        <v>0</v>
      </c>
      <c r="FJ350" s="0" t="n">
        <v>0</v>
      </c>
      <c r="FK350" s="0" t="n">
        <v>2</v>
      </c>
      <c r="FL350" s="0" t="n">
        <v>0</v>
      </c>
      <c r="FM350" s="0" t="n">
        <v>0</v>
      </c>
      <c r="FN350" s="0" t="n">
        <v>0</v>
      </c>
      <c r="FO350" s="0" t="n">
        <v>0</v>
      </c>
      <c r="FP350" s="0" t="n">
        <v>0</v>
      </c>
      <c r="FQ350" s="0" t="n">
        <v>0</v>
      </c>
      <c r="FR350" s="0" t="n">
        <v>0</v>
      </c>
      <c r="FS350" s="0" t="n">
        <v>0</v>
      </c>
      <c r="FT350" s="0" t="n">
        <v>0</v>
      </c>
      <c r="FU350" s="0" t="n">
        <v>0</v>
      </c>
      <c r="FV350" s="0" t="n">
        <v>0</v>
      </c>
      <c r="FW350" s="0" t="n">
        <v>0</v>
      </c>
      <c r="FX350" s="0" t="n">
        <v>0</v>
      </c>
      <c r="FY350" s="0" t="n">
        <v>0</v>
      </c>
      <c r="FZ350" s="0" t="n">
        <v>0</v>
      </c>
      <c r="GA350" s="0" t="n">
        <v>0</v>
      </c>
      <c r="GB350" s="0" t="n">
        <v>0</v>
      </c>
      <c r="GC350" s="0" t="n">
        <v>0</v>
      </c>
      <c r="GD350" s="0" t="n">
        <v>0</v>
      </c>
      <c r="GE350" s="0" t="n">
        <v>0</v>
      </c>
      <c r="GF350" s="0" t="n">
        <v>0</v>
      </c>
      <c r="GG350" s="0" t="n">
        <v>9</v>
      </c>
      <c r="GH350" s="0" t="n">
        <v>0</v>
      </c>
      <c r="GI350" s="0" t="n">
        <v>0</v>
      </c>
      <c r="GJ350" s="0" t="n">
        <v>0</v>
      </c>
      <c r="GK350" s="0" t="n">
        <v>0</v>
      </c>
      <c r="GL350" s="0" t="n">
        <v>0</v>
      </c>
      <c r="GM350" s="0" t="n">
        <v>0</v>
      </c>
      <c r="GN350" s="0" t="n">
        <v>0</v>
      </c>
      <c r="GO350" s="0" t="n">
        <v>0</v>
      </c>
      <c r="GP350" s="0" t="n">
        <v>0</v>
      </c>
      <c r="GQ350" s="0" t="n">
        <v>0</v>
      </c>
    </row>
    <row r="351" customFormat="false" ht="12" hidden="false" customHeight="false" outlineLevel="0" collapsed="false">
      <c r="A351" s="0" t="n">
        <v>2</v>
      </c>
      <c r="B351" s="0" t="n">
        <v>5</v>
      </c>
      <c r="C351" s="0" t="n">
        <v>3</v>
      </c>
      <c r="D351" s="0" t="n">
        <v>0</v>
      </c>
      <c r="E351" s="0" t="n">
        <v>2</v>
      </c>
      <c r="F351" s="0" t="n">
        <v>4</v>
      </c>
      <c r="G351" s="0" t="n">
        <v>1</v>
      </c>
      <c r="H351" s="0" t="n">
        <v>3</v>
      </c>
      <c r="I351" s="0" t="n">
        <v>2</v>
      </c>
      <c r="J351" s="0" t="n">
        <v>6</v>
      </c>
      <c r="K351" s="0" t="n">
        <v>5</v>
      </c>
      <c r="L351" s="0" t="n">
        <v>8</v>
      </c>
      <c r="M351" s="0" t="n">
        <v>3</v>
      </c>
      <c r="N351" s="0" t="n">
        <v>0</v>
      </c>
      <c r="O351" s="0" t="n">
        <v>8</v>
      </c>
      <c r="P351" s="0" t="n">
        <v>4</v>
      </c>
      <c r="Q351" s="0" t="n">
        <v>3</v>
      </c>
      <c r="R351" s="0" t="n">
        <v>7</v>
      </c>
      <c r="S351" s="0" t="n">
        <v>3</v>
      </c>
      <c r="T351" s="0" t="n">
        <v>0</v>
      </c>
      <c r="U351" s="0" t="n">
        <v>0</v>
      </c>
      <c r="V351" s="0" t="n">
        <v>8</v>
      </c>
      <c r="W351" s="0" t="n">
        <v>1</v>
      </c>
      <c r="X351" s="0" t="n">
        <v>6</v>
      </c>
      <c r="Y351" s="0" t="n">
        <v>2</v>
      </c>
      <c r="Z351" s="0" t="n">
        <v>4</v>
      </c>
      <c r="AA351" s="0" t="n">
        <v>0</v>
      </c>
      <c r="AB351" s="0" t="n">
        <v>4</v>
      </c>
      <c r="AC351" s="0" t="n">
        <v>1</v>
      </c>
      <c r="AD351" s="0" t="n">
        <v>2</v>
      </c>
      <c r="AE351" s="0" t="n">
        <v>6</v>
      </c>
      <c r="AF351" s="0" t="n">
        <v>4</v>
      </c>
      <c r="AG351" s="0" t="n">
        <v>2</v>
      </c>
      <c r="AH351" s="0" t="n">
        <v>2</v>
      </c>
      <c r="AI351" s="0" t="n">
        <v>5</v>
      </c>
      <c r="AJ351" s="0" t="n">
        <v>9</v>
      </c>
      <c r="AK351" s="0" t="n">
        <v>6</v>
      </c>
      <c r="AL351" s="0" t="n">
        <v>6</v>
      </c>
      <c r="AM351" s="0" t="n">
        <v>1</v>
      </c>
      <c r="AN351" s="0" t="n">
        <v>3</v>
      </c>
      <c r="AO351" s="0" t="n">
        <v>1</v>
      </c>
      <c r="AP351" s="0" t="n">
        <v>3</v>
      </c>
      <c r="AQ351" s="0" t="n">
        <v>2</v>
      </c>
      <c r="AR351" s="0" t="n">
        <v>2</v>
      </c>
      <c r="AS351" s="0" t="n">
        <v>2</v>
      </c>
      <c r="AT351" s="0" t="n">
        <v>5</v>
      </c>
      <c r="AU351" s="0" t="n">
        <v>3</v>
      </c>
      <c r="AV351" s="0" t="n">
        <v>5</v>
      </c>
      <c r="AW351" s="0" t="n">
        <v>5</v>
      </c>
      <c r="AX351" s="0" t="n">
        <v>1</v>
      </c>
      <c r="AY351" s="0" t="n">
        <v>2</v>
      </c>
      <c r="AZ351" s="0" t="n">
        <v>6</v>
      </c>
      <c r="BA351" s="0" t="n">
        <v>1</v>
      </c>
      <c r="BB351" s="0" t="n">
        <v>3</v>
      </c>
      <c r="BC351" s="0" t="n">
        <v>5</v>
      </c>
      <c r="BD351" s="0" t="n">
        <v>6</v>
      </c>
      <c r="BE351" s="0" t="n">
        <v>4</v>
      </c>
      <c r="BF351" s="0" t="n">
        <v>2</v>
      </c>
      <c r="BG351" s="0" t="n">
        <v>3</v>
      </c>
      <c r="BH351" s="0" t="n">
        <v>8</v>
      </c>
      <c r="BI351" s="0" t="n">
        <v>7</v>
      </c>
      <c r="BJ351" s="0" t="n">
        <v>2</v>
      </c>
      <c r="BK351" s="0" t="n">
        <v>0</v>
      </c>
      <c r="BL351" s="0" t="n">
        <v>2</v>
      </c>
      <c r="BM351" s="0" t="n">
        <v>1</v>
      </c>
      <c r="BN351" s="0" t="n">
        <v>0</v>
      </c>
      <c r="BO351" s="0" t="n">
        <v>1</v>
      </c>
      <c r="BP351" s="0" t="n">
        <v>0</v>
      </c>
      <c r="BQ351" s="0" t="n">
        <v>3</v>
      </c>
      <c r="BR351" s="0" t="n">
        <v>8</v>
      </c>
      <c r="BS351" s="0" t="n">
        <v>2</v>
      </c>
      <c r="BT351" s="0" t="n">
        <v>2</v>
      </c>
      <c r="BU351" s="0" t="n">
        <v>0</v>
      </c>
      <c r="BV351" s="0" t="n">
        <v>2</v>
      </c>
      <c r="BW351" s="0" t="n">
        <v>3</v>
      </c>
      <c r="BX351" s="0" t="n">
        <v>5</v>
      </c>
      <c r="BY351" s="0" t="n">
        <v>2</v>
      </c>
      <c r="BZ351" s="0" t="n">
        <v>1</v>
      </c>
      <c r="CA351" s="0" t="n">
        <v>6</v>
      </c>
      <c r="CB351" s="0" t="n">
        <v>7</v>
      </c>
      <c r="CC351" s="0" t="n">
        <v>4</v>
      </c>
      <c r="CD351" s="0" t="n">
        <v>2</v>
      </c>
      <c r="CE351" s="0" t="n">
        <v>5</v>
      </c>
      <c r="CF351" s="0" t="n">
        <v>4</v>
      </c>
      <c r="CG351" s="0" t="n">
        <v>8</v>
      </c>
      <c r="CH351" s="0" t="n">
        <v>0</v>
      </c>
      <c r="CI351" s="0" t="n">
        <v>4</v>
      </c>
      <c r="CJ351" s="0" t="n">
        <v>5</v>
      </c>
      <c r="CK351" s="0" t="n">
        <v>6</v>
      </c>
      <c r="CL351" s="0" t="n">
        <v>1</v>
      </c>
      <c r="CM351" s="0" t="n">
        <v>7</v>
      </c>
      <c r="CN351" s="0" t="n">
        <v>0</v>
      </c>
      <c r="CO351" s="0" t="n">
        <v>6</v>
      </c>
      <c r="CP351" s="0" t="n">
        <v>4</v>
      </c>
      <c r="CQ351" s="0" t="n">
        <v>2</v>
      </c>
      <c r="CR351" s="0" t="n">
        <v>0</v>
      </c>
      <c r="CS351" s="0" t="n">
        <v>4</v>
      </c>
      <c r="CT351" s="0" t="n">
        <v>1</v>
      </c>
      <c r="CU351" s="0" t="n">
        <v>2</v>
      </c>
      <c r="CV351" s="0" t="n">
        <v>4</v>
      </c>
      <c r="CW351" s="0" t="n">
        <v>0</v>
      </c>
      <c r="CX351" s="0" t="n">
        <v>6</v>
      </c>
      <c r="CY351" s="0" t="n">
        <v>4</v>
      </c>
      <c r="CZ351" s="0" t="n">
        <v>6</v>
      </c>
      <c r="DA351" s="0" t="n">
        <v>0</v>
      </c>
      <c r="DB351" s="0" t="n">
        <v>6</v>
      </c>
      <c r="DC351" s="0" t="n">
        <v>3</v>
      </c>
      <c r="DD351" s="0" t="n">
        <v>7</v>
      </c>
      <c r="DE351" s="0" t="n">
        <v>4</v>
      </c>
      <c r="DF351" s="0" t="n">
        <v>3</v>
      </c>
      <c r="DG351" s="0" t="n">
        <v>3</v>
      </c>
      <c r="DH351" s="0" t="n">
        <v>7</v>
      </c>
      <c r="DI351" s="0" t="n">
        <v>1</v>
      </c>
      <c r="DJ351" s="0" t="n">
        <v>4</v>
      </c>
      <c r="DK351" s="0" t="n">
        <v>3</v>
      </c>
      <c r="DL351" s="0" t="n">
        <v>5</v>
      </c>
      <c r="DM351" s="0" t="n">
        <v>3</v>
      </c>
      <c r="DN351" s="0" t="n">
        <v>4</v>
      </c>
      <c r="DO351" s="0" t="n">
        <v>5</v>
      </c>
      <c r="DP351" s="0" t="n">
        <v>6</v>
      </c>
      <c r="DQ351" s="0" t="n">
        <v>8</v>
      </c>
      <c r="DR351" s="0" t="n">
        <v>5</v>
      </c>
      <c r="DS351" s="0" t="n">
        <v>2</v>
      </c>
      <c r="DT351" s="0" t="n">
        <v>3</v>
      </c>
      <c r="DU351" s="0" t="n">
        <v>3</v>
      </c>
      <c r="DV351" s="0" t="n">
        <v>2</v>
      </c>
      <c r="DW351" s="0" t="n">
        <v>0</v>
      </c>
      <c r="DX351" s="0" t="n">
        <v>1</v>
      </c>
      <c r="DY351" s="0" t="n">
        <v>2</v>
      </c>
      <c r="DZ351" s="0" t="n">
        <v>6</v>
      </c>
      <c r="EA351" s="0" t="n">
        <v>0</v>
      </c>
      <c r="EB351" s="0" t="n">
        <v>1</v>
      </c>
      <c r="EC351" s="0" t="n">
        <v>2</v>
      </c>
      <c r="ED351" s="0" t="n">
        <v>0</v>
      </c>
      <c r="EE351" s="0" t="n">
        <v>3</v>
      </c>
      <c r="EF351" s="0" t="n">
        <v>2</v>
      </c>
      <c r="EG351" s="0" t="n">
        <v>1</v>
      </c>
      <c r="EH351" s="0" t="n">
        <v>3</v>
      </c>
      <c r="EI351" s="0" t="n">
        <v>2</v>
      </c>
      <c r="EJ351" s="0" t="n">
        <v>4</v>
      </c>
      <c r="EK351" s="0" t="n">
        <v>0</v>
      </c>
      <c r="EL351" s="0" t="n">
        <v>8</v>
      </c>
      <c r="EM351" s="0" t="n">
        <v>3</v>
      </c>
      <c r="EN351" s="0" t="n">
        <v>1</v>
      </c>
      <c r="EO351" s="0" t="n">
        <v>2</v>
      </c>
      <c r="EP351" s="0" t="n">
        <v>5</v>
      </c>
      <c r="EQ351" s="0" t="n">
        <v>3</v>
      </c>
      <c r="ER351" s="0" t="n">
        <v>3</v>
      </c>
      <c r="ES351" s="0" t="n">
        <v>5</v>
      </c>
      <c r="ET351" s="0" t="n">
        <v>2</v>
      </c>
      <c r="EU351" s="0" t="n">
        <v>7</v>
      </c>
      <c r="EV351" s="0" t="n">
        <v>0</v>
      </c>
      <c r="EW351" s="0" t="n">
        <v>6</v>
      </c>
      <c r="EX351" s="0" t="n">
        <v>1</v>
      </c>
      <c r="EY351" s="0" t="n">
        <v>4</v>
      </c>
      <c r="EZ351" s="0" t="n">
        <v>0</v>
      </c>
      <c r="FA351" s="0" t="n">
        <v>3</v>
      </c>
      <c r="FB351" s="0" t="n">
        <v>5</v>
      </c>
      <c r="FC351" s="0" t="n">
        <v>0</v>
      </c>
      <c r="FD351" s="0" t="n">
        <v>3</v>
      </c>
      <c r="FE351" s="0" t="n">
        <v>9</v>
      </c>
      <c r="FF351" s="0" t="n">
        <v>9</v>
      </c>
      <c r="FG351" s="0" t="n">
        <v>6</v>
      </c>
      <c r="FH351" s="0" t="n">
        <v>3</v>
      </c>
      <c r="FI351" s="0" t="n">
        <v>3</v>
      </c>
      <c r="FJ351" s="0" t="n">
        <v>1</v>
      </c>
      <c r="FK351" s="0" t="n">
        <v>4</v>
      </c>
      <c r="FL351" s="0" t="n">
        <v>5</v>
      </c>
      <c r="FM351" s="0" t="n">
        <v>4</v>
      </c>
      <c r="FN351" s="0" t="n">
        <v>2</v>
      </c>
      <c r="FO351" s="0" t="n">
        <v>1</v>
      </c>
      <c r="FP351" s="0" t="n">
        <v>1</v>
      </c>
      <c r="FQ351" s="0" t="n">
        <v>2</v>
      </c>
      <c r="FR351" s="0" t="n">
        <v>4</v>
      </c>
      <c r="FS351" s="0" t="n">
        <v>4</v>
      </c>
      <c r="FT351" s="0" t="n">
        <v>0</v>
      </c>
      <c r="FU351" s="0" t="n">
        <v>5</v>
      </c>
      <c r="FV351" s="0" t="n">
        <v>1</v>
      </c>
      <c r="FW351" s="0" t="n">
        <v>2</v>
      </c>
      <c r="FX351" s="0" t="n">
        <v>1</v>
      </c>
      <c r="FY351" s="0" t="n">
        <v>2</v>
      </c>
      <c r="FZ351" s="0" t="n">
        <v>3</v>
      </c>
      <c r="GA351" s="0" t="n">
        <v>3</v>
      </c>
      <c r="GB351" s="0" t="n">
        <v>2</v>
      </c>
      <c r="GC351" s="0" t="n">
        <v>9</v>
      </c>
      <c r="GD351" s="0" t="n">
        <v>2</v>
      </c>
      <c r="GE351" s="0" t="n">
        <v>7</v>
      </c>
      <c r="GF351" s="0" t="n">
        <v>1</v>
      </c>
      <c r="GG351" s="0" t="n">
        <v>0</v>
      </c>
      <c r="GH351" s="0" t="n">
        <v>1</v>
      </c>
      <c r="GI351" s="0" t="n">
        <v>0</v>
      </c>
      <c r="GJ351" s="0" t="n">
        <v>3</v>
      </c>
      <c r="GK351" s="0" t="n">
        <v>1</v>
      </c>
      <c r="GL351" s="0" t="n">
        <v>2</v>
      </c>
      <c r="GM351" s="0" t="n">
        <v>5</v>
      </c>
      <c r="GN351" s="0" t="n">
        <v>1</v>
      </c>
      <c r="GO351" s="0" t="n">
        <v>4</v>
      </c>
      <c r="GP351" s="0" t="n">
        <v>0</v>
      </c>
      <c r="GQ351" s="0" t="n">
        <v>0</v>
      </c>
    </row>
    <row r="352" customFormat="false" ht="12" hidden="false" customHeight="false" outlineLevel="0" collapsed="false">
      <c r="A352" s="0" t="n">
        <v>2</v>
      </c>
      <c r="B352" s="0" t="n">
        <v>0</v>
      </c>
      <c r="C352" s="0" t="n">
        <v>1</v>
      </c>
      <c r="D352" s="0" t="n">
        <v>0</v>
      </c>
      <c r="E352" s="0" t="n">
        <v>0</v>
      </c>
      <c r="F352" s="0" t="n">
        <v>1</v>
      </c>
      <c r="G352" s="0" t="n">
        <v>0</v>
      </c>
      <c r="H352" s="0" t="n">
        <v>0</v>
      </c>
      <c r="I352" s="0" t="n">
        <v>1</v>
      </c>
      <c r="J352" s="0" t="n">
        <v>0</v>
      </c>
      <c r="K352" s="0" t="n">
        <v>0</v>
      </c>
      <c r="L352" s="0" t="n">
        <v>0</v>
      </c>
      <c r="M352" s="0" t="n">
        <v>0</v>
      </c>
      <c r="N352" s="0" t="n">
        <v>0</v>
      </c>
      <c r="O352" s="0" t="n">
        <v>6</v>
      </c>
      <c r="P352" s="0" t="n">
        <v>1</v>
      </c>
      <c r="Q352" s="0" t="n">
        <v>0</v>
      </c>
      <c r="R352" s="0" t="n">
        <v>0</v>
      </c>
      <c r="S352" s="0" t="n">
        <v>0</v>
      </c>
      <c r="T352" s="0" t="n">
        <v>0</v>
      </c>
      <c r="U352" s="0" t="n">
        <v>0</v>
      </c>
      <c r="V352" s="0" t="n">
        <v>0</v>
      </c>
      <c r="W352" s="0" t="n">
        <v>0</v>
      </c>
      <c r="X352" s="0" t="n">
        <v>0</v>
      </c>
      <c r="Y352" s="0" t="n">
        <v>1</v>
      </c>
      <c r="Z352" s="0" t="n">
        <v>0</v>
      </c>
      <c r="AA352" s="0" t="n">
        <v>0</v>
      </c>
      <c r="AB352" s="0" t="n">
        <v>1</v>
      </c>
      <c r="AC352" s="0" t="n">
        <v>0</v>
      </c>
      <c r="AD352" s="0" t="n">
        <v>1</v>
      </c>
      <c r="AE352" s="0" t="n">
        <v>2</v>
      </c>
      <c r="AF352" s="0" t="n">
        <v>0</v>
      </c>
      <c r="AG352" s="0" t="n">
        <v>0</v>
      </c>
      <c r="AH352" s="0" t="n">
        <v>1</v>
      </c>
      <c r="AI352" s="0" t="n">
        <v>0</v>
      </c>
      <c r="AJ352" s="0" t="n">
        <v>0</v>
      </c>
      <c r="AK352" s="0" t="n">
        <v>2</v>
      </c>
      <c r="AL352" s="0" t="n">
        <v>0</v>
      </c>
      <c r="AM352" s="0" t="n">
        <v>0</v>
      </c>
      <c r="AN352" s="0" t="n">
        <v>0</v>
      </c>
      <c r="AO352" s="0" t="n">
        <v>0</v>
      </c>
      <c r="AP352" s="0" t="n">
        <v>0</v>
      </c>
      <c r="AQ352" s="0" t="n">
        <v>2</v>
      </c>
      <c r="AR352" s="0" t="n">
        <v>0</v>
      </c>
      <c r="AS352" s="0" t="n">
        <v>0</v>
      </c>
      <c r="AT352" s="0" t="n">
        <v>0</v>
      </c>
      <c r="AU352" s="0" t="n">
        <v>1</v>
      </c>
      <c r="AV352" s="0" t="n">
        <v>1</v>
      </c>
      <c r="AW352" s="0" t="n">
        <v>1</v>
      </c>
      <c r="AX352" s="0" t="n">
        <v>0</v>
      </c>
      <c r="AY352" s="0" t="n">
        <v>0</v>
      </c>
      <c r="AZ352" s="0" t="n">
        <v>1</v>
      </c>
      <c r="BA352" s="0" t="n">
        <v>0</v>
      </c>
      <c r="BB352" s="0" t="n">
        <v>1</v>
      </c>
      <c r="BC352" s="0" t="n">
        <v>0</v>
      </c>
      <c r="BD352" s="0" t="n">
        <v>1</v>
      </c>
      <c r="BE352" s="0" t="n">
        <v>0</v>
      </c>
      <c r="BF352" s="0" t="n">
        <v>2</v>
      </c>
      <c r="BG352" s="0" t="n">
        <v>0</v>
      </c>
      <c r="BH352" s="0" t="n">
        <v>0</v>
      </c>
      <c r="BI352" s="0" t="n">
        <v>0</v>
      </c>
      <c r="BJ352" s="0" t="n">
        <v>1</v>
      </c>
      <c r="BK352" s="0" t="n">
        <v>0</v>
      </c>
      <c r="BL352" s="0" t="n">
        <v>0</v>
      </c>
      <c r="BM352" s="0" t="n">
        <v>0</v>
      </c>
      <c r="BN352" s="0" t="n">
        <v>0</v>
      </c>
      <c r="BO352" s="0" t="n">
        <v>0</v>
      </c>
      <c r="BP352" s="0" t="n">
        <v>0</v>
      </c>
      <c r="BQ352" s="0" t="n">
        <v>1</v>
      </c>
      <c r="BR352" s="0" t="n">
        <v>4</v>
      </c>
      <c r="BS352" s="0" t="n">
        <v>0</v>
      </c>
      <c r="BT352" s="0" t="n">
        <v>1</v>
      </c>
      <c r="BU352" s="0" t="n">
        <v>0</v>
      </c>
      <c r="BV352" s="0" t="n">
        <v>1</v>
      </c>
      <c r="BW352" s="0" t="n">
        <v>3</v>
      </c>
      <c r="BX352" s="0" t="n">
        <v>0</v>
      </c>
      <c r="BY352" s="0" t="n">
        <v>0</v>
      </c>
      <c r="BZ352" s="0" t="n">
        <v>0</v>
      </c>
      <c r="CA352" s="0" t="n">
        <v>0</v>
      </c>
      <c r="CB352" s="0" t="n">
        <v>0</v>
      </c>
      <c r="CC352" s="0" t="n">
        <v>1</v>
      </c>
      <c r="CD352" s="0" t="n">
        <v>0</v>
      </c>
      <c r="CE352" s="0" t="n">
        <v>3</v>
      </c>
      <c r="CF352" s="0" t="n">
        <v>0</v>
      </c>
      <c r="CG352" s="0" t="n">
        <v>0</v>
      </c>
      <c r="CH352" s="0" t="n">
        <v>0</v>
      </c>
      <c r="CI352" s="0" t="n">
        <v>3</v>
      </c>
      <c r="CJ352" s="0" t="n">
        <v>1</v>
      </c>
      <c r="CK352" s="0" t="n">
        <v>1</v>
      </c>
      <c r="CL352" s="0" t="n">
        <v>0</v>
      </c>
      <c r="CM352" s="0" t="n">
        <v>0</v>
      </c>
      <c r="CN352" s="0" t="n">
        <v>0</v>
      </c>
      <c r="CO352" s="0" t="n">
        <v>3</v>
      </c>
      <c r="CP352" s="0" t="n">
        <v>0</v>
      </c>
      <c r="CQ352" s="0" t="n">
        <v>0</v>
      </c>
      <c r="CR352" s="0" t="n">
        <v>0</v>
      </c>
      <c r="CS352" s="0" t="n">
        <v>1</v>
      </c>
      <c r="CT352" s="0" t="n">
        <v>0</v>
      </c>
      <c r="CU352" s="0" t="n">
        <v>0</v>
      </c>
      <c r="CV352" s="0" t="n">
        <v>0</v>
      </c>
      <c r="CW352" s="0" t="n">
        <v>0</v>
      </c>
      <c r="CX352" s="0" t="n">
        <v>0</v>
      </c>
      <c r="CY352" s="0" t="n">
        <v>0</v>
      </c>
      <c r="CZ352" s="0" t="n">
        <v>3</v>
      </c>
      <c r="DA352" s="0" t="n">
        <v>0</v>
      </c>
      <c r="DB352" s="0" t="n">
        <v>5</v>
      </c>
      <c r="DC352" s="0" t="n">
        <v>2</v>
      </c>
      <c r="DD352" s="0" t="n">
        <v>4</v>
      </c>
      <c r="DE352" s="0" t="n">
        <v>1</v>
      </c>
      <c r="DF352" s="0" t="n">
        <v>1</v>
      </c>
      <c r="DG352" s="0" t="n">
        <v>2</v>
      </c>
      <c r="DH352" s="0" t="n">
        <v>0</v>
      </c>
      <c r="DI352" s="0" t="n">
        <v>0</v>
      </c>
      <c r="DJ352" s="0" t="n">
        <v>1</v>
      </c>
      <c r="DK352" s="0" t="n">
        <v>1</v>
      </c>
      <c r="DL352" s="0" t="n">
        <v>0</v>
      </c>
      <c r="DM352" s="0" t="n">
        <v>0</v>
      </c>
      <c r="DN352" s="0" t="n">
        <v>2</v>
      </c>
      <c r="DO352" s="0" t="n">
        <v>0</v>
      </c>
      <c r="DP352" s="0" t="n">
        <v>1</v>
      </c>
      <c r="DQ352" s="0" t="n">
        <v>2</v>
      </c>
      <c r="DR352" s="0" t="n">
        <v>1</v>
      </c>
      <c r="DS352" s="0" t="n">
        <v>0</v>
      </c>
      <c r="DT352" s="0" t="n">
        <v>0</v>
      </c>
      <c r="DU352" s="0" t="n">
        <v>0</v>
      </c>
      <c r="DV352" s="0" t="n">
        <v>0</v>
      </c>
      <c r="DW352" s="0" t="n">
        <v>0</v>
      </c>
      <c r="DX352" s="0" t="n">
        <v>0</v>
      </c>
      <c r="DY352" s="0" t="n">
        <v>0</v>
      </c>
      <c r="DZ352" s="0" t="n">
        <v>1</v>
      </c>
      <c r="EA352" s="0" t="n">
        <v>0</v>
      </c>
      <c r="EB352" s="0" t="n">
        <v>0</v>
      </c>
      <c r="EC352" s="0" t="n">
        <v>0</v>
      </c>
      <c r="ED352" s="0" t="n">
        <v>0</v>
      </c>
      <c r="EE352" s="0" t="n">
        <v>0</v>
      </c>
      <c r="EF352" s="0" t="n">
        <v>0</v>
      </c>
      <c r="EG352" s="0" t="n">
        <v>0</v>
      </c>
      <c r="EH352" s="0" t="n">
        <v>0</v>
      </c>
      <c r="EI352" s="0" t="n">
        <v>0</v>
      </c>
      <c r="EJ352" s="0" t="n">
        <v>0</v>
      </c>
      <c r="EK352" s="0" t="n">
        <v>0</v>
      </c>
      <c r="EL352" s="0" t="n">
        <v>0</v>
      </c>
      <c r="EM352" s="0" t="n">
        <v>0</v>
      </c>
      <c r="EN352" s="0" t="n">
        <v>0</v>
      </c>
      <c r="EO352" s="0" t="n">
        <v>0</v>
      </c>
      <c r="EP352" s="0" t="n">
        <v>0</v>
      </c>
      <c r="EQ352" s="0" t="n">
        <v>0</v>
      </c>
      <c r="ER352" s="0" t="n">
        <v>0</v>
      </c>
      <c r="ES352" s="0" t="n">
        <v>0</v>
      </c>
      <c r="ET352" s="0" t="n">
        <v>0</v>
      </c>
      <c r="EU352" s="0" t="n">
        <v>0</v>
      </c>
      <c r="EV352" s="0" t="n">
        <v>0</v>
      </c>
      <c r="EW352" s="0" t="n">
        <v>1</v>
      </c>
      <c r="EX352" s="0" t="n">
        <v>0</v>
      </c>
      <c r="EY352" s="0" t="n">
        <v>1</v>
      </c>
      <c r="EZ352" s="0" t="n">
        <v>0</v>
      </c>
      <c r="FA352" s="0" t="n">
        <v>1</v>
      </c>
      <c r="FB352" s="0" t="n">
        <v>0</v>
      </c>
      <c r="FC352" s="0" t="n">
        <v>0</v>
      </c>
      <c r="FD352" s="0" t="n">
        <v>1</v>
      </c>
      <c r="FE352" s="0" t="n">
        <v>0</v>
      </c>
      <c r="FF352" s="0" t="n">
        <v>0</v>
      </c>
      <c r="FG352" s="0" t="n">
        <v>1</v>
      </c>
      <c r="FH352" s="0" t="n">
        <v>0</v>
      </c>
      <c r="FI352" s="0" t="n">
        <v>0</v>
      </c>
      <c r="FJ352" s="0" t="n">
        <v>0</v>
      </c>
      <c r="FK352" s="0" t="n">
        <v>0</v>
      </c>
      <c r="FL352" s="0" t="n">
        <v>0</v>
      </c>
      <c r="FM352" s="0" t="n">
        <v>0</v>
      </c>
      <c r="FN352" s="0" t="n">
        <v>0</v>
      </c>
      <c r="FO352" s="0" t="n">
        <v>0</v>
      </c>
      <c r="FP352" s="0" t="n">
        <v>0</v>
      </c>
      <c r="FQ352" s="0" t="n">
        <v>0</v>
      </c>
      <c r="FR352" s="0" t="n">
        <v>1</v>
      </c>
      <c r="FS352" s="0" t="n">
        <v>0</v>
      </c>
      <c r="FT352" s="0" t="n">
        <v>0</v>
      </c>
      <c r="FU352" s="0" t="n">
        <v>0</v>
      </c>
      <c r="FV352" s="0" t="n">
        <v>0</v>
      </c>
      <c r="FW352" s="0" t="n">
        <v>1</v>
      </c>
      <c r="FX352" s="0" t="n">
        <v>0</v>
      </c>
      <c r="FY352" s="0" t="n">
        <v>0</v>
      </c>
      <c r="FZ352" s="0" t="n">
        <v>2</v>
      </c>
      <c r="GA352" s="0" t="n">
        <v>1</v>
      </c>
      <c r="GB352" s="0" t="n">
        <v>0</v>
      </c>
      <c r="GC352" s="0" t="n">
        <v>5</v>
      </c>
      <c r="GD352" s="0" t="n">
        <v>0</v>
      </c>
      <c r="GE352" s="0" t="n">
        <v>4</v>
      </c>
      <c r="GF352" s="0" t="n">
        <v>0</v>
      </c>
      <c r="GG352" s="0" t="n">
        <v>0</v>
      </c>
      <c r="GH352" s="0" t="n">
        <v>0</v>
      </c>
      <c r="GI352" s="0" t="n">
        <v>0</v>
      </c>
      <c r="GJ352" s="0" t="n">
        <v>0</v>
      </c>
      <c r="GK352" s="0" t="n">
        <v>0</v>
      </c>
      <c r="GL352" s="0" t="n">
        <v>0</v>
      </c>
      <c r="GM352" s="0" t="n">
        <v>3</v>
      </c>
      <c r="GN352" s="0" t="n">
        <v>0</v>
      </c>
      <c r="GO352" s="0" t="n">
        <v>1</v>
      </c>
      <c r="GP352" s="0" t="n">
        <v>0</v>
      </c>
      <c r="GQ352" s="0" t="n">
        <v>0</v>
      </c>
    </row>
    <row r="353" customFormat="false" ht="12" hidden="false" customHeight="false" outlineLevel="0" collapsed="false">
      <c r="A353" s="0" t="n">
        <v>0</v>
      </c>
      <c r="B353" s="0" t="n">
        <v>0</v>
      </c>
      <c r="C353" s="0" t="n">
        <v>0</v>
      </c>
      <c r="D353" s="0" t="n">
        <v>0</v>
      </c>
      <c r="E353" s="0" t="n">
        <v>0</v>
      </c>
      <c r="F353" s="0" t="n">
        <v>2</v>
      </c>
      <c r="G353" s="0" t="n">
        <v>0</v>
      </c>
      <c r="H353" s="0" t="n">
        <v>2</v>
      </c>
      <c r="I353" s="0" t="n">
        <v>0</v>
      </c>
      <c r="J353" s="0" t="n">
        <v>0</v>
      </c>
      <c r="K353" s="0" t="n">
        <v>0</v>
      </c>
      <c r="L353" s="0" t="n">
        <v>1</v>
      </c>
      <c r="M353" s="0" t="n">
        <v>0</v>
      </c>
      <c r="N353" s="0" t="n">
        <v>0</v>
      </c>
      <c r="O353" s="0" t="n">
        <v>0</v>
      </c>
      <c r="P353" s="0" t="n">
        <v>3</v>
      </c>
      <c r="Q353" s="0" t="n">
        <v>0</v>
      </c>
      <c r="R353" s="0" t="n">
        <v>0</v>
      </c>
      <c r="S353" s="0" t="n">
        <v>1</v>
      </c>
      <c r="T353" s="0" t="n">
        <v>0</v>
      </c>
      <c r="U353" s="0" t="n">
        <v>0</v>
      </c>
      <c r="V353" s="0" t="n">
        <v>1</v>
      </c>
      <c r="W353" s="0" t="n">
        <v>0</v>
      </c>
      <c r="X353" s="0" t="n">
        <v>1</v>
      </c>
      <c r="Y353" s="0" t="n">
        <v>0</v>
      </c>
      <c r="Z353" s="0" t="n">
        <v>0</v>
      </c>
      <c r="AA353" s="0" t="n">
        <v>0</v>
      </c>
      <c r="AB353" s="0" t="n">
        <v>1</v>
      </c>
      <c r="AC353" s="0" t="n">
        <v>0</v>
      </c>
      <c r="AD353" s="0" t="n">
        <v>0</v>
      </c>
      <c r="AE353" s="0" t="n">
        <v>0</v>
      </c>
      <c r="AF353" s="0" t="n">
        <v>3</v>
      </c>
      <c r="AG353" s="0" t="n">
        <v>0</v>
      </c>
      <c r="AH353" s="0" t="n">
        <v>1</v>
      </c>
      <c r="AI353" s="0" t="n">
        <v>0</v>
      </c>
      <c r="AJ353" s="0" t="n">
        <v>4</v>
      </c>
      <c r="AK353" s="0" t="n">
        <v>3</v>
      </c>
      <c r="AL353" s="0" t="n">
        <v>1</v>
      </c>
      <c r="AM353" s="0" t="n">
        <v>0</v>
      </c>
      <c r="AN353" s="0" t="n">
        <v>1</v>
      </c>
      <c r="AO353" s="0" t="n">
        <v>0</v>
      </c>
      <c r="AP353" s="0" t="n">
        <v>2</v>
      </c>
      <c r="AQ353" s="0" t="n">
        <v>0</v>
      </c>
      <c r="AR353" s="0" t="n">
        <v>0</v>
      </c>
      <c r="AS353" s="0" t="n">
        <v>0</v>
      </c>
      <c r="AT353" s="0" t="n">
        <v>0</v>
      </c>
      <c r="AU353" s="0" t="n">
        <v>0</v>
      </c>
      <c r="AV353" s="0" t="n">
        <v>0</v>
      </c>
      <c r="AW353" s="0" t="n">
        <v>1</v>
      </c>
      <c r="AX353" s="0" t="n">
        <v>0</v>
      </c>
      <c r="AY353" s="0" t="n">
        <v>0</v>
      </c>
      <c r="AZ353" s="0" t="n">
        <v>0</v>
      </c>
      <c r="BA353" s="0" t="n">
        <v>0</v>
      </c>
      <c r="BB353" s="0" t="n">
        <v>0</v>
      </c>
      <c r="BC353" s="0" t="n">
        <v>1</v>
      </c>
      <c r="BD353" s="0" t="n">
        <v>1</v>
      </c>
      <c r="BE353" s="0" t="n">
        <v>1</v>
      </c>
      <c r="BF353" s="0" t="n">
        <v>1</v>
      </c>
      <c r="BG353" s="0" t="n">
        <v>0</v>
      </c>
      <c r="BH353" s="0" t="n">
        <v>6</v>
      </c>
      <c r="BI353" s="0" t="n">
        <v>2</v>
      </c>
      <c r="BJ353" s="0" t="n">
        <v>0</v>
      </c>
      <c r="BK353" s="0" t="n">
        <v>0</v>
      </c>
      <c r="BL353" s="0" t="n">
        <v>2</v>
      </c>
      <c r="BM353" s="0" t="n">
        <v>0</v>
      </c>
      <c r="BN353" s="0" t="n">
        <v>0</v>
      </c>
      <c r="BO353" s="0" t="n">
        <v>0</v>
      </c>
      <c r="BP353" s="0" t="n">
        <v>0</v>
      </c>
      <c r="BQ353" s="0" t="n">
        <v>1</v>
      </c>
      <c r="BR353" s="0" t="n">
        <v>1</v>
      </c>
      <c r="BS353" s="0" t="n">
        <v>0</v>
      </c>
      <c r="BT353" s="0" t="n">
        <v>0</v>
      </c>
      <c r="BU353" s="0" t="n">
        <v>0</v>
      </c>
      <c r="BV353" s="0" t="n">
        <v>0</v>
      </c>
      <c r="BW353" s="0" t="n">
        <v>0</v>
      </c>
      <c r="BX353" s="0" t="n">
        <v>1</v>
      </c>
      <c r="BY353" s="0" t="n">
        <v>0</v>
      </c>
      <c r="BZ353" s="0" t="n">
        <v>0</v>
      </c>
      <c r="CA353" s="0" t="n">
        <v>1</v>
      </c>
      <c r="CB353" s="0" t="n">
        <v>5</v>
      </c>
      <c r="CC353" s="0" t="n">
        <v>1</v>
      </c>
      <c r="CD353" s="0" t="n">
        <v>0</v>
      </c>
      <c r="CE353" s="0" t="n">
        <v>0</v>
      </c>
      <c r="CF353" s="0" t="n">
        <v>0</v>
      </c>
      <c r="CG353" s="0" t="n">
        <v>1</v>
      </c>
      <c r="CH353" s="0" t="n">
        <v>0</v>
      </c>
      <c r="CI353" s="0" t="n">
        <v>0</v>
      </c>
      <c r="CJ353" s="0" t="n">
        <v>1</v>
      </c>
      <c r="CK353" s="0" t="n">
        <v>1</v>
      </c>
      <c r="CL353" s="0" t="n">
        <v>0</v>
      </c>
      <c r="CM353" s="0" t="n">
        <v>0</v>
      </c>
      <c r="CN353" s="0" t="n">
        <v>0</v>
      </c>
      <c r="CO353" s="0" t="n">
        <v>0</v>
      </c>
      <c r="CP353" s="0" t="n">
        <v>0</v>
      </c>
      <c r="CQ353" s="0" t="n">
        <v>0</v>
      </c>
      <c r="CR353" s="0" t="n">
        <v>0</v>
      </c>
      <c r="CS353" s="0" t="n">
        <v>0</v>
      </c>
      <c r="CT353" s="0" t="n">
        <v>0</v>
      </c>
      <c r="CU353" s="0" t="n">
        <v>0</v>
      </c>
      <c r="CV353" s="0" t="n">
        <v>0</v>
      </c>
      <c r="CW353" s="0" t="n">
        <v>0</v>
      </c>
      <c r="CX353" s="0" t="n">
        <v>0</v>
      </c>
      <c r="CY353" s="0" t="n">
        <v>0</v>
      </c>
      <c r="CZ353" s="0" t="n">
        <v>1</v>
      </c>
      <c r="DA353" s="0" t="n">
        <v>0</v>
      </c>
      <c r="DB353" s="0" t="n">
        <v>0</v>
      </c>
      <c r="DC353" s="0" t="n">
        <v>0</v>
      </c>
      <c r="DD353" s="0" t="n">
        <v>0</v>
      </c>
      <c r="DE353" s="0" t="n">
        <v>1</v>
      </c>
      <c r="DF353" s="0" t="n">
        <v>0</v>
      </c>
      <c r="DG353" s="0" t="n">
        <v>0</v>
      </c>
      <c r="DH353" s="0" t="n">
        <v>1</v>
      </c>
      <c r="DI353" s="0" t="n">
        <v>0</v>
      </c>
      <c r="DJ353" s="0" t="n">
        <v>0</v>
      </c>
      <c r="DK353" s="0" t="n">
        <v>0</v>
      </c>
      <c r="DL353" s="0" t="n">
        <v>0</v>
      </c>
      <c r="DM353" s="0" t="n">
        <v>2</v>
      </c>
      <c r="DN353" s="0" t="n">
        <v>0</v>
      </c>
      <c r="DO353" s="0" t="n">
        <v>0</v>
      </c>
      <c r="DP353" s="0" t="n">
        <v>0</v>
      </c>
      <c r="DQ353" s="0" t="n">
        <v>0</v>
      </c>
      <c r="DR353" s="0" t="n">
        <v>2</v>
      </c>
      <c r="DS353" s="0" t="n">
        <v>2</v>
      </c>
      <c r="DT353" s="0" t="n">
        <v>0</v>
      </c>
      <c r="DU353" s="0" t="n">
        <v>0</v>
      </c>
      <c r="DV353" s="0" t="n">
        <v>0</v>
      </c>
      <c r="DW353" s="0" t="n">
        <v>0</v>
      </c>
      <c r="DX353" s="0" t="n">
        <v>0</v>
      </c>
      <c r="DY353" s="0" t="n">
        <v>1</v>
      </c>
      <c r="DZ353" s="0" t="n">
        <v>1</v>
      </c>
      <c r="EA353" s="0" t="n">
        <v>0</v>
      </c>
      <c r="EB353" s="0" t="n">
        <v>0</v>
      </c>
      <c r="EC353" s="0" t="n">
        <v>0</v>
      </c>
      <c r="ED353" s="0" t="n">
        <v>0</v>
      </c>
      <c r="EE353" s="0" t="n">
        <v>0</v>
      </c>
      <c r="EF353" s="0" t="n">
        <v>1</v>
      </c>
      <c r="EG353" s="0" t="n">
        <v>0</v>
      </c>
      <c r="EH353" s="0" t="n">
        <v>0</v>
      </c>
      <c r="EI353" s="0" t="n">
        <v>1</v>
      </c>
      <c r="EJ353" s="0" t="n">
        <v>0</v>
      </c>
      <c r="EK353" s="0" t="n">
        <v>0</v>
      </c>
      <c r="EL353" s="0" t="n">
        <v>5</v>
      </c>
      <c r="EM353" s="0" t="n">
        <v>0</v>
      </c>
      <c r="EN353" s="0" t="n">
        <v>1</v>
      </c>
      <c r="EO353" s="0" t="n">
        <v>0</v>
      </c>
      <c r="EP353" s="0" t="n">
        <v>1</v>
      </c>
      <c r="EQ353" s="0" t="n">
        <v>0</v>
      </c>
      <c r="ER353" s="0" t="n">
        <v>0</v>
      </c>
      <c r="ES353" s="0" t="n">
        <v>2</v>
      </c>
      <c r="ET353" s="0" t="n">
        <v>0</v>
      </c>
      <c r="EU353" s="0" t="n">
        <v>1</v>
      </c>
      <c r="EV353" s="0" t="n">
        <v>0</v>
      </c>
      <c r="EW353" s="0" t="n">
        <v>1</v>
      </c>
      <c r="EX353" s="0" t="n">
        <v>1</v>
      </c>
      <c r="EY353" s="0" t="n">
        <v>1</v>
      </c>
      <c r="EZ353" s="0" t="n">
        <v>0</v>
      </c>
      <c r="FA353" s="0" t="n">
        <v>0</v>
      </c>
      <c r="FB353" s="0" t="n">
        <v>0</v>
      </c>
      <c r="FC353" s="0" t="n">
        <v>0</v>
      </c>
      <c r="FD353" s="0" t="n">
        <v>2</v>
      </c>
      <c r="FE353" s="0" t="n">
        <v>5</v>
      </c>
      <c r="FF353" s="0" t="n">
        <v>4</v>
      </c>
      <c r="FG353" s="0" t="n">
        <v>2</v>
      </c>
      <c r="FH353" s="0" t="n">
        <v>0</v>
      </c>
      <c r="FI353" s="0" t="n">
        <v>1</v>
      </c>
      <c r="FJ353" s="0" t="n">
        <v>0</v>
      </c>
      <c r="FK353" s="0" t="n">
        <v>0</v>
      </c>
      <c r="FL353" s="0" t="n">
        <v>0</v>
      </c>
      <c r="FM353" s="0" t="n">
        <v>0</v>
      </c>
      <c r="FN353" s="0" t="n">
        <v>1</v>
      </c>
      <c r="FO353" s="0" t="n">
        <v>0</v>
      </c>
      <c r="FP353" s="0" t="n">
        <v>0</v>
      </c>
      <c r="FQ353" s="0" t="n">
        <v>1</v>
      </c>
      <c r="FR353" s="0" t="n">
        <v>0</v>
      </c>
      <c r="FS353" s="0" t="n">
        <v>1</v>
      </c>
      <c r="FT353" s="0" t="n">
        <v>0</v>
      </c>
      <c r="FU353" s="0" t="n">
        <v>0</v>
      </c>
      <c r="FV353" s="0" t="n">
        <v>0</v>
      </c>
      <c r="FW353" s="0" t="n">
        <v>0</v>
      </c>
      <c r="FX353" s="0" t="n">
        <v>0</v>
      </c>
      <c r="FY353" s="0" t="n">
        <v>0</v>
      </c>
      <c r="FZ353" s="0" t="n">
        <v>0</v>
      </c>
      <c r="GA353" s="0" t="n">
        <v>0</v>
      </c>
      <c r="GB353" s="0" t="n">
        <v>1</v>
      </c>
      <c r="GC353" s="0" t="n">
        <v>1</v>
      </c>
      <c r="GD353" s="0" t="n">
        <v>0</v>
      </c>
      <c r="GE353" s="0" t="n">
        <v>3</v>
      </c>
      <c r="GF353" s="0" t="n">
        <v>0</v>
      </c>
      <c r="GG353" s="0" t="n">
        <v>0</v>
      </c>
      <c r="GH353" s="0" t="n">
        <v>1</v>
      </c>
      <c r="GI353" s="0" t="n">
        <v>0</v>
      </c>
      <c r="GJ353" s="0" t="n">
        <v>0</v>
      </c>
      <c r="GK353" s="0" t="n">
        <v>0</v>
      </c>
      <c r="GL353" s="0" t="n">
        <v>1</v>
      </c>
      <c r="GM353" s="0" t="n">
        <v>1</v>
      </c>
      <c r="GN353" s="0" t="n">
        <v>1</v>
      </c>
      <c r="GO353" s="0" t="n">
        <v>0</v>
      </c>
      <c r="GP353" s="0" t="n">
        <v>0</v>
      </c>
      <c r="GQ353" s="0" t="n">
        <v>0</v>
      </c>
    </row>
    <row r="354" customFormat="false" ht="12" hidden="false" customHeight="false" outlineLevel="0" collapsed="false">
      <c r="A354" s="0" t="n">
        <v>0</v>
      </c>
      <c r="B354" s="0" t="n">
        <v>0</v>
      </c>
      <c r="C354" s="0" t="n">
        <v>0</v>
      </c>
      <c r="D354" s="0" t="n">
        <v>0</v>
      </c>
      <c r="E354" s="0" t="n">
        <v>0</v>
      </c>
      <c r="F354" s="0" t="n">
        <v>0</v>
      </c>
      <c r="G354" s="0" t="n">
        <v>0</v>
      </c>
      <c r="H354" s="0" t="n">
        <v>0</v>
      </c>
      <c r="I354" s="0" t="n">
        <v>0</v>
      </c>
      <c r="J354" s="0" t="n">
        <v>5</v>
      </c>
      <c r="K354" s="0" t="n">
        <v>0</v>
      </c>
      <c r="L354" s="0" t="n">
        <v>0</v>
      </c>
      <c r="M354" s="0" t="n">
        <v>0</v>
      </c>
      <c r="N354" s="0" t="n">
        <v>0</v>
      </c>
      <c r="O354" s="0" t="n">
        <v>0</v>
      </c>
      <c r="P354" s="0" t="n">
        <v>0</v>
      </c>
      <c r="Q354" s="0" t="n">
        <v>0</v>
      </c>
      <c r="R354" s="0" t="n">
        <v>0</v>
      </c>
      <c r="S354" s="0" t="n">
        <v>0</v>
      </c>
      <c r="T354" s="0" t="n">
        <v>0</v>
      </c>
      <c r="U354" s="0" t="n">
        <v>0</v>
      </c>
      <c r="V354" s="0" t="n">
        <v>0</v>
      </c>
      <c r="W354" s="0" t="n">
        <v>0</v>
      </c>
      <c r="X354" s="0" t="n">
        <v>4</v>
      </c>
      <c r="Y354" s="0" t="n">
        <v>0</v>
      </c>
      <c r="Z354" s="0" t="n">
        <v>0</v>
      </c>
      <c r="AA354" s="0" t="n">
        <v>0</v>
      </c>
      <c r="AB354" s="0" t="n">
        <v>2</v>
      </c>
      <c r="AC354" s="0" t="n">
        <v>0</v>
      </c>
      <c r="AD354" s="0" t="n">
        <v>0</v>
      </c>
      <c r="AE354" s="0" t="n">
        <v>0</v>
      </c>
      <c r="AF354" s="0" t="n">
        <v>0</v>
      </c>
      <c r="AG354" s="0" t="n">
        <v>0</v>
      </c>
      <c r="AH354" s="0" t="n">
        <v>0</v>
      </c>
      <c r="AI354" s="0" t="n">
        <v>0</v>
      </c>
      <c r="AJ354" s="0" t="n">
        <v>0</v>
      </c>
      <c r="AK354" s="0" t="n">
        <v>0</v>
      </c>
      <c r="AL354" s="0" t="n">
        <v>0</v>
      </c>
      <c r="AM354" s="0" t="n">
        <v>0</v>
      </c>
      <c r="AN354" s="0" t="n">
        <v>1</v>
      </c>
      <c r="AO354" s="0" t="n">
        <v>0</v>
      </c>
      <c r="AP354" s="0" t="n">
        <v>0</v>
      </c>
      <c r="AQ354" s="0" t="n">
        <v>0</v>
      </c>
      <c r="AR354" s="0" t="n">
        <v>0</v>
      </c>
      <c r="AS354" s="0" t="n">
        <v>1</v>
      </c>
      <c r="AT354" s="0" t="n">
        <v>0</v>
      </c>
      <c r="AU354" s="0" t="n">
        <v>0</v>
      </c>
      <c r="AV354" s="0" t="n">
        <v>0</v>
      </c>
      <c r="AW354" s="0" t="n">
        <v>0</v>
      </c>
      <c r="AX354" s="0" t="n">
        <v>0</v>
      </c>
      <c r="AY354" s="0" t="n">
        <v>1</v>
      </c>
      <c r="AZ354" s="0" t="n">
        <v>1</v>
      </c>
      <c r="BA354" s="0" t="n">
        <v>0</v>
      </c>
      <c r="BB354" s="0" t="n">
        <v>1</v>
      </c>
      <c r="BC354" s="0" t="n">
        <v>0</v>
      </c>
      <c r="BD354" s="0" t="n">
        <v>1</v>
      </c>
      <c r="BE354" s="0" t="n">
        <v>0</v>
      </c>
      <c r="BF354" s="0" t="n">
        <v>1</v>
      </c>
      <c r="BG354" s="0" t="n">
        <v>0</v>
      </c>
      <c r="BH354" s="0" t="n">
        <v>0</v>
      </c>
      <c r="BI354" s="0" t="n">
        <v>0</v>
      </c>
      <c r="BJ354" s="0" t="n">
        <v>0</v>
      </c>
      <c r="BK354" s="0" t="n">
        <v>0</v>
      </c>
      <c r="BL354" s="0" t="n">
        <v>0</v>
      </c>
      <c r="BM354" s="0" t="n">
        <v>0</v>
      </c>
      <c r="BN354" s="0" t="n">
        <v>0</v>
      </c>
      <c r="BO354" s="0" t="n">
        <v>0</v>
      </c>
      <c r="BP354" s="0" t="n">
        <v>0</v>
      </c>
      <c r="BQ354" s="0" t="n">
        <v>0</v>
      </c>
      <c r="BR354" s="0" t="n">
        <v>0</v>
      </c>
      <c r="BS354" s="0" t="n">
        <v>1</v>
      </c>
      <c r="BT354" s="0" t="n">
        <v>1</v>
      </c>
      <c r="BU354" s="0" t="n">
        <v>0</v>
      </c>
      <c r="BV354" s="0" t="n">
        <v>0</v>
      </c>
      <c r="BW354" s="0" t="n">
        <v>0</v>
      </c>
      <c r="BX354" s="0" t="n">
        <v>0</v>
      </c>
      <c r="BY354" s="0" t="n">
        <v>0</v>
      </c>
      <c r="BZ354" s="0" t="n">
        <v>0</v>
      </c>
      <c r="CA354" s="0" t="n">
        <v>0</v>
      </c>
      <c r="CB354" s="0" t="n">
        <v>4</v>
      </c>
      <c r="CC354" s="0" t="n">
        <v>0</v>
      </c>
      <c r="CD354" s="0" t="n">
        <v>1</v>
      </c>
      <c r="CE354" s="0" t="n">
        <v>0</v>
      </c>
      <c r="CF354" s="0" t="n">
        <v>0</v>
      </c>
      <c r="CG354" s="0" t="n">
        <v>1</v>
      </c>
      <c r="CH354" s="0" t="n">
        <v>0</v>
      </c>
      <c r="CI354" s="0" t="n">
        <v>0</v>
      </c>
      <c r="CJ354" s="0" t="n">
        <v>0</v>
      </c>
      <c r="CK354" s="0" t="n">
        <v>2</v>
      </c>
      <c r="CL354" s="0" t="n">
        <v>0</v>
      </c>
      <c r="CM354" s="0" t="n">
        <v>0</v>
      </c>
      <c r="CN354" s="0" t="n">
        <v>0</v>
      </c>
      <c r="CO354" s="0" t="n">
        <v>0</v>
      </c>
      <c r="CP354" s="0" t="n">
        <v>0</v>
      </c>
      <c r="CQ354" s="0" t="n">
        <v>0</v>
      </c>
      <c r="CR354" s="0" t="n">
        <v>0</v>
      </c>
      <c r="CS354" s="0" t="n">
        <v>3</v>
      </c>
      <c r="CT354" s="0" t="n">
        <v>0</v>
      </c>
      <c r="CU354" s="0" t="n">
        <v>0</v>
      </c>
      <c r="CV354" s="0" t="n">
        <v>0</v>
      </c>
      <c r="CW354" s="0" t="n">
        <v>0</v>
      </c>
      <c r="CX354" s="0" t="n">
        <v>0</v>
      </c>
      <c r="CY354" s="0" t="n">
        <v>0</v>
      </c>
      <c r="CZ354" s="0" t="n">
        <v>0</v>
      </c>
      <c r="DA354" s="0" t="n">
        <v>0</v>
      </c>
      <c r="DB354" s="0" t="n">
        <v>0</v>
      </c>
      <c r="DC354" s="0" t="n">
        <v>0</v>
      </c>
      <c r="DD354" s="0" t="n">
        <v>0</v>
      </c>
      <c r="DE354" s="0" t="n">
        <v>0</v>
      </c>
      <c r="DF354" s="0" t="n">
        <v>0</v>
      </c>
      <c r="DG354" s="0" t="n">
        <v>0</v>
      </c>
      <c r="DH354" s="0" t="n">
        <v>0</v>
      </c>
      <c r="DI354" s="0" t="n">
        <v>0</v>
      </c>
      <c r="DJ354" s="0" t="n">
        <v>0</v>
      </c>
      <c r="DK354" s="0" t="n">
        <v>0</v>
      </c>
      <c r="DL354" s="0" t="n">
        <v>0</v>
      </c>
      <c r="DM354" s="0" t="n">
        <v>0</v>
      </c>
      <c r="DN354" s="0" t="n">
        <v>0</v>
      </c>
      <c r="DO354" s="0" t="n">
        <v>0</v>
      </c>
      <c r="DP354" s="0" t="n">
        <v>0</v>
      </c>
      <c r="DQ354" s="0" t="n">
        <v>1</v>
      </c>
      <c r="DR354" s="0" t="n">
        <v>0</v>
      </c>
      <c r="DS354" s="0" t="n">
        <v>0</v>
      </c>
      <c r="DT354" s="0" t="n">
        <v>0</v>
      </c>
      <c r="DU354" s="0" t="n">
        <v>1</v>
      </c>
      <c r="DV354" s="0" t="n">
        <v>0</v>
      </c>
      <c r="DW354" s="0" t="n">
        <v>0</v>
      </c>
      <c r="DX354" s="0" t="n">
        <v>0</v>
      </c>
      <c r="DY354" s="0" t="n">
        <v>0</v>
      </c>
      <c r="DZ354" s="0" t="n">
        <v>0</v>
      </c>
      <c r="EA354" s="0" t="n">
        <v>0</v>
      </c>
      <c r="EB354" s="0" t="n">
        <v>0</v>
      </c>
      <c r="EC354" s="0" t="n">
        <v>0</v>
      </c>
      <c r="ED354" s="0" t="n">
        <v>0</v>
      </c>
      <c r="EE354" s="0" t="n">
        <v>0</v>
      </c>
      <c r="EF354" s="0" t="n">
        <v>0</v>
      </c>
      <c r="EG354" s="0" t="n">
        <v>0</v>
      </c>
      <c r="EH354" s="0" t="n">
        <v>0</v>
      </c>
      <c r="EI354" s="0" t="n">
        <v>0</v>
      </c>
      <c r="EJ354" s="0" t="n">
        <v>1</v>
      </c>
      <c r="EK354" s="0" t="n">
        <v>0</v>
      </c>
      <c r="EL354" s="0" t="n">
        <v>0</v>
      </c>
      <c r="EM354" s="0" t="n">
        <v>0</v>
      </c>
      <c r="EN354" s="0" t="n">
        <v>0</v>
      </c>
      <c r="EO354" s="0" t="n">
        <v>0</v>
      </c>
      <c r="EP354" s="0" t="n">
        <v>0</v>
      </c>
      <c r="EQ354" s="0" t="n">
        <v>0</v>
      </c>
      <c r="ER354" s="0" t="n">
        <v>0</v>
      </c>
      <c r="ES354" s="0" t="n">
        <v>0</v>
      </c>
      <c r="ET354" s="0" t="n">
        <v>0</v>
      </c>
      <c r="EU354" s="0" t="n">
        <v>0</v>
      </c>
      <c r="EV354" s="0" t="n">
        <v>0</v>
      </c>
      <c r="EW354" s="0" t="n">
        <v>0</v>
      </c>
      <c r="EX354" s="0" t="n">
        <v>0</v>
      </c>
      <c r="EY354" s="0" t="n">
        <v>0</v>
      </c>
      <c r="EZ354" s="0" t="n">
        <v>0</v>
      </c>
      <c r="FA354" s="0" t="n">
        <v>0</v>
      </c>
      <c r="FB354" s="0" t="n">
        <v>0</v>
      </c>
      <c r="FC354" s="0" t="n">
        <v>0</v>
      </c>
      <c r="FD354" s="0" t="n">
        <v>0</v>
      </c>
      <c r="FE354" s="0" t="n">
        <v>0</v>
      </c>
      <c r="FF354" s="0" t="n">
        <v>0</v>
      </c>
      <c r="FG354" s="0" t="n">
        <v>0</v>
      </c>
      <c r="FH354" s="0" t="n">
        <v>0</v>
      </c>
      <c r="FI354" s="0" t="n">
        <v>1</v>
      </c>
      <c r="FJ354" s="0" t="n">
        <v>0</v>
      </c>
      <c r="FK354" s="0" t="n">
        <v>0</v>
      </c>
      <c r="FL354" s="0" t="n">
        <v>1</v>
      </c>
      <c r="FM354" s="0" t="n">
        <v>2</v>
      </c>
      <c r="FN354" s="0" t="n">
        <v>0</v>
      </c>
      <c r="FO354" s="0" t="n">
        <v>0</v>
      </c>
      <c r="FP354" s="0" t="n">
        <v>0</v>
      </c>
      <c r="FQ354" s="0" t="n">
        <v>0</v>
      </c>
      <c r="FR354" s="0" t="n">
        <v>0</v>
      </c>
      <c r="FS354" s="0" t="n">
        <v>3</v>
      </c>
      <c r="FT354" s="0" t="n">
        <v>0</v>
      </c>
      <c r="FU354" s="0" t="n">
        <v>0</v>
      </c>
      <c r="FV354" s="0" t="n">
        <v>0</v>
      </c>
      <c r="FW354" s="0" t="n">
        <v>0</v>
      </c>
      <c r="FX354" s="0" t="n">
        <v>0</v>
      </c>
      <c r="FY354" s="0" t="n">
        <v>0</v>
      </c>
      <c r="FZ354" s="0" t="n">
        <v>0</v>
      </c>
      <c r="GA354" s="0" t="n">
        <v>2</v>
      </c>
      <c r="GB354" s="0" t="n">
        <v>0</v>
      </c>
      <c r="GC354" s="0" t="n">
        <v>0</v>
      </c>
      <c r="GD354" s="0" t="n">
        <v>0</v>
      </c>
      <c r="GE354" s="0" t="n">
        <v>0</v>
      </c>
      <c r="GF354" s="0" t="n">
        <v>0</v>
      </c>
      <c r="GG354" s="0" t="n">
        <v>0</v>
      </c>
      <c r="GH354" s="0" t="n">
        <v>0</v>
      </c>
      <c r="GI354" s="0" t="n">
        <v>0</v>
      </c>
      <c r="GJ354" s="0" t="n">
        <v>0</v>
      </c>
      <c r="GK354" s="0" t="n">
        <v>0</v>
      </c>
      <c r="GL354" s="0" t="n">
        <v>0</v>
      </c>
      <c r="GM354" s="0" t="n">
        <v>0</v>
      </c>
      <c r="GN354" s="0" t="n">
        <v>0</v>
      </c>
      <c r="GO354" s="0" t="n">
        <v>0</v>
      </c>
      <c r="GP354" s="0" t="n">
        <v>0</v>
      </c>
      <c r="GQ354" s="0" t="n">
        <v>0</v>
      </c>
    </row>
    <row r="355" customFormat="false" ht="12" hidden="false" customHeight="false" outlineLevel="0" collapsed="false">
      <c r="A355" s="0" t="n">
        <v>0</v>
      </c>
      <c r="B355" s="0" t="n">
        <v>2</v>
      </c>
      <c r="C355" s="0" t="n">
        <v>3</v>
      </c>
      <c r="D355" s="0" t="n">
        <v>0</v>
      </c>
      <c r="E355" s="0" t="n">
        <v>0</v>
      </c>
      <c r="F355" s="0" t="n">
        <v>1</v>
      </c>
      <c r="G355" s="0" t="n">
        <v>0</v>
      </c>
      <c r="H355" s="0" t="n">
        <v>0</v>
      </c>
      <c r="I355" s="0" t="n">
        <v>1</v>
      </c>
      <c r="J355" s="0" t="n">
        <v>0</v>
      </c>
      <c r="K355" s="0" t="n">
        <v>0</v>
      </c>
      <c r="L355" s="0" t="n">
        <v>3</v>
      </c>
      <c r="M355" s="0" t="n">
        <v>0</v>
      </c>
      <c r="N355" s="0" t="n">
        <v>0</v>
      </c>
      <c r="O355" s="0" t="n">
        <v>0</v>
      </c>
      <c r="P355" s="0" t="n">
        <v>1</v>
      </c>
      <c r="Q355" s="0" t="n">
        <v>1</v>
      </c>
      <c r="R355" s="0" t="n">
        <v>4</v>
      </c>
      <c r="S355" s="0" t="n">
        <v>0</v>
      </c>
      <c r="T355" s="0" t="n">
        <v>0</v>
      </c>
      <c r="U355" s="0" t="n">
        <v>0</v>
      </c>
      <c r="V355" s="0" t="n">
        <v>1</v>
      </c>
      <c r="W355" s="0" t="n">
        <v>0</v>
      </c>
      <c r="X355" s="0" t="n">
        <v>4</v>
      </c>
      <c r="Y355" s="0" t="n">
        <v>0</v>
      </c>
      <c r="Z355" s="0" t="n">
        <v>3</v>
      </c>
      <c r="AA355" s="0" t="n">
        <v>0</v>
      </c>
      <c r="AB355" s="0" t="n">
        <v>3</v>
      </c>
      <c r="AC355" s="0" t="n">
        <v>0</v>
      </c>
      <c r="AD355" s="0" t="n">
        <v>1</v>
      </c>
      <c r="AE355" s="0" t="n">
        <v>2</v>
      </c>
      <c r="AF355" s="0" t="n">
        <v>2</v>
      </c>
      <c r="AG355" s="0" t="n">
        <v>1</v>
      </c>
      <c r="AH355" s="0" t="n">
        <v>2</v>
      </c>
      <c r="AI355" s="0" t="n">
        <v>2</v>
      </c>
      <c r="AJ355" s="0" t="n">
        <v>4</v>
      </c>
      <c r="AK355" s="0" t="n">
        <v>1</v>
      </c>
      <c r="AL355" s="0" t="n">
        <v>0</v>
      </c>
      <c r="AM355" s="0" t="n">
        <v>0</v>
      </c>
      <c r="AN355" s="0" t="n">
        <v>0</v>
      </c>
      <c r="AO355" s="0" t="n">
        <v>0</v>
      </c>
      <c r="AP355" s="0" t="n">
        <v>0</v>
      </c>
      <c r="AQ355" s="0" t="n">
        <v>2</v>
      </c>
      <c r="AR355" s="0" t="n">
        <v>0</v>
      </c>
      <c r="AS355" s="0" t="n">
        <v>1</v>
      </c>
      <c r="AT355" s="0" t="n">
        <v>1</v>
      </c>
      <c r="AU355" s="0" t="n">
        <v>1</v>
      </c>
      <c r="AV355" s="0" t="n">
        <v>1</v>
      </c>
      <c r="AW355" s="0" t="n">
        <v>1</v>
      </c>
      <c r="AX355" s="0" t="n">
        <v>1</v>
      </c>
      <c r="AY355" s="0" t="n">
        <v>0</v>
      </c>
      <c r="AZ355" s="0" t="n">
        <v>1</v>
      </c>
      <c r="BA355" s="0" t="n">
        <v>1</v>
      </c>
      <c r="BB355" s="0" t="n">
        <v>0</v>
      </c>
      <c r="BC355" s="0" t="n">
        <v>0</v>
      </c>
      <c r="BD355" s="0" t="n">
        <v>2</v>
      </c>
      <c r="BE355" s="0" t="n">
        <v>0</v>
      </c>
      <c r="BF355" s="0" t="n">
        <v>0</v>
      </c>
      <c r="BG355" s="0" t="n">
        <v>1</v>
      </c>
      <c r="BH355" s="0" t="n">
        <v>2</v>
      </c>
      <c r="BI355" s="0" t="n">
        <v>0</v>
      </c>
      <c r="BJ355" s="0" t="n">
        <v>1</v>
      </c>
      <c r="BK355" s="0" t="n">
        <v>0</v>
      </c>
      <c r="BL355" s="0" t="n">
        <v>0</v>
      </c>
      <c r="BM355" s="0" t="n">
        <v>0</v>
      </c>
      <c r="BN355" s="0" t="n">
        <v>0</v>
      </c>
      <c r="BO355" s="0" t="n">
        <v>1</v>
      </c>
      <c r="BP355" s="0" t="n">
        <v>0</v>
      </c>
      <c r="BQ355" s="0" t="n">
        <v>2</v>
      </c>
      <c r="BR355" s="0" t="n">
        <v>0</v>
      </c>
      <c r="BS355" s="0" t="n">
        <v>1</v>
      </c>
      <c r="BT355" s="0" t="n">
        <v>0</v>
      </c>
      <c r="BU355" s="0" t="n">
        <v>0</v>
      </c>
      <c r="BV355" s="0" t="n">
        <v>1</v>
      </c>
      <c r="BW355" s="0" t="n">
        <v>1</v>
      </c>
      <c r="BX355" s="0" t="n">
        <v>3</v>
      </c>
      <c r="BY355" s="0" t="n">
        <v>0</v>
      </c>
      <c r="BZ355" s="0" t="n">
        <v>0</v>
      </c>
      <c r="CA355" s="0" t="n">
        <v>0</v>
      </c>
      <c r="CB355" s="0" t="n">
        <v>1</v>
      </c>
      <c r="CC355" s="0" t="n">
        <v>1</v>
      </c>
      <c r="CD355" s="0" t="n">
        <v>0</v>
      </c>
      <c r="CE355" s="0" t="n">
        <v>0</v>
      </c>
      <c r="CF355" s="0" t="n">
        <v>1</v>
      </c>
      <c r="CG355" s="0" t="n">
        <v>0</v>
      </c>
      <c r="CH355" s="0" t="n">
        <v>0</v>
      </c>
      <c r="CI355" s="0" t="n">
        <v>1</v>
      </c>
      <c r="CJ355" s="0" t="n">
        <v>0</v>
      </c>
      <c r="CK355" s="0" t="n">
        <v>2</v>
      </c>
      <c r="CL355" s="0" t="n">
        <v>0</v>
      </c>
      <c r="CM355" s="0" t="n">
        <v>0</v>
      </c>
      <c r="CN355" s="0" t="n">
        <v>0</v>
      </c>
      <c r="CO355" s="0" t="n">
        <v>4</v>
      </c>
      <c r="CP355" s="0" t="n">
        <v>1</v>
      </c>
      <c r="CQ355" s="0" t="n">
        <v>2</v>
      </c>
      <c r="CR355" s="0" t="n">
        <v>0</v>
      </c>
      <c r="CS355" s="0" t="n">
        <v>0</v>
      </c>
      <c r="CT355" s="0" t="n">
        <v>0</v>
      </c>
      <c r="CU355" s="0" t="n">
        <v>0</v>
      </c>
      <c r="CV355" s="0" t="n">
        <v>0</v>
      </c>
      <c r="CW355" s="0" t="n">
        <v>0</v>
      </c>
      <c r="CX355" s="0" t="n">
        <v>2</v>
      </c>
      <c r="CY355" s="0" t="n">
        <v>0</v>
      </c>
      <c r="CZ355" s="0" t="n">
        <v>0</v>
      </c>
      <c r="DA355" s="0" t="n">
        <v>0</v>
      </c>
      <c r="DB355" s="0" t="n">
        <v>1</v>
      </c>
      <c r="DC355" s="0" t="n">
        <v>0</v>
      </c>
      <c r="DD355" s="0" t="n">
        <v>0</v>
      </c>
      <c r="DE355" s="0" t="n">
        <v>0</v>
      </c>
      <c r="DF355" s="0" t="n">
        <v>3</v>
      </c>
      <c r="DG355" s="0" t="n">
        <v>2</v>
      </c>
      <c r="DH355" s="0" t="n">
        <v>0</v>
      </c>
      <c r="DI355" s="0" t="n">
        <v>0</v>
      </c>
      <c r="DJ355" s="0" t="n">
        <v>1</v>
      </c>
      <c r="DK355" s="0" t="n">
        <v>1</v>
      </c>
      <c r="DL355" s="0" t="n">
        <v>0</v>
      </c>
      <c r="DM355" s="0" t="n">
        <v>0</v>
      </c>
      <c r="DN355" s="0" t="n">
        <v>4</v>
      </c>
      <c r="DO355" s="0" t="n">
        <v>4</v>
      </c>
      <c r="DP355" s="0" t="n">
        <v>2</v>
      </c>
      <c r="DQ355" s="0" t="n">
        <v>7</v>
      </c>
      <c r="DR355" s="0" t="n">
        <v>2</v>
      </c>
      <c r="DS355" s="0" t="n">
        <v>0</v>
      </c>
      <c r="DT355" s="0" t="n">
        <v>2</v>
      </c>
      <c r="DU355" s="0" t="n">
        <v>0</v>
      </c>
      <c r="DV355" s="0" t="n">
        <v>2</v>
      </c>
      <c r="DW355" s="0" t="n">
        <v>0</v>
      </c>
      <c r="DX355" s="0" t="n">
        <v>0</v>
      </c>
      <c r="DY355" s="0" t="n">
        <v>0</v>
      </c>
      <c r="DZ355" s="0" t="n">
        <v>5</v>
      </c>
      <c r="EA355" s="0" t="n">
        <v>0</v>
      </c>
      <c r="EB355" s="0" t="n">
        <v>1</v>
      </c>
      <c r="EC355" s="0" t="n">
        <v>1</v>
      </c>
      <c r="ED355" s="0" t="n">
        <v>0</v>
      </c>
      <c r="EE355" s="0" t="n">
        <v>2</v>
      </c>
      <c r="EF355" s="0" t="n">
        <v>0</v>
      </c>
      <c r="EG355" s="0" t="n">
        <v>0</v>
      </c>
      <c r="EH355" s="0" t="n">
        <v>1</v>
      </c>
      <c r="EI355" s="0" t="n">
        <v>0</v>
      </c>
      <c r="EJ355" s="0" t="n">
        <v>0</v>
      </c>
      <c r="EK355" s="0" t="n">
        <v>0</v>
      </c>
      <c r="EL355" s="0" t="n">
        <v>5</v>
      </c>
      <c r="EM355" s="0" t="n">
        <v>2</v>
      </c>
      <c r="EN355" s="0" t="n">
        <v>0</v>
      </c>
      <c r="EO355" s="0" t="n">
        <v>0</v>
      </c>
      <c r="EP355" s="0" t="n">
        <v>3</v>
      </c>
      <c r="EQ355" s="0" t="n">
        <v>2</v>
      </c>
      <c r="ER355" s="0" t="n">
        <v>2</v>
      </c>
      <c r="ES355" s="0" t="n">
        <v>2</v>
      </c>
      <c r="ET355" s="0" t="n">
        <v>2</v>
      </c>
      <c r="EU355" s="0" t="n">
        <v>4</v>
      </c>
      <c r="EV355" s="0" t="n">
        <v>0</v>
      </c>
      <c r="EW355" s="0" t="n">
        <v>6</v>
      </c>
      <c r="EX355" s="0" t="n">
        <v>1</v>
      </c>
      <c r="EY355" s="0" t="n">
        <v>2</v>
      </c>
      <c r="EZ355" s="0" t="n">
        <v>0</v>
      </c>
      <c r="FA355" s="0" t="n">
        <v>2</v>
      </c>
      <c r="FB355" s="0" t="n">
        <v>4</v>
      </c>
      <c r="FC355" s="0" t="n">
        <v>0</v>
      </c>
      <c r="FD355" s="0" t="n">
        <v>0</v>
      </c>
      <c r="FE355" s="0" t="n">
        <v>0</v>
      </c>
      <c r="FF355" s="0" t="n">
        <v>0</v>
      </c>
      <c r="FG355" s="0" t="n">
        <v>0</v>
      </c>
      <c r="FH355" s="0" t="n">
        <v>1</v>
      </c>
      <c r="FI355" s="0" t="n">
        <v>1</v>
      </c>
      <c r="FJ355" s="0" t="n">
        <v>0</v>
      </c>
      <c r="FK355" s="0" t="n">
        <v>0</v>
      </c>
      <c r="FL355" s="0" t="n">
        <v>0</v>
      </c>
      <c r="FM355" s="0" t="n">
        <v>0</v>
      </c>
      <c r="FN355" s="0" t="n">
        <v>2</v>
      </c>
      <c r="FO355" s="0" t="n">
        <v>0</v>
      </c>
      <c r="FP355" s="0" t="n">
        <v>0</v>
      </c>
      <c r="FQ355" s="0" t="n">
        <v>0</v>
      </c>
      <c r="FR355" s="0" t="n">
        <v>0</v>
      </c>
      <c r="FS355" s="0" t="n">
        <v>3</v>
      </c>
      <c r="FT355" s="0" t="n">
        <v>0</v>
      </c>
      <c r="FU355" s="0" t="n">
        <v>1</v>
      </c>
      <c r="FV355" s="0" t="n">
        <v>0</v>
      </c>
      <c r="FW355" s="0" t="n">
        <v>1</v>
      </c>
      <c r="FX355" s="0" t="n">
        <v>0</v>
      </c>
      <c r="FY355" s="0" t="n">
        <v>0</v>
      </c>
      <c r="FZ355" s="0" t="n">
        <v>0</v>
      </c>
      <c r="GA355" s="0" t="n">
        <v>3</v>
      </c>
      <c r="GB355" s="0" t="n">
        <v>1</v>
      </c>
      <c r="GC355" s="0" t="n">
        <v>1</v>
      </c>
      <c r="GD355" s="0" t="n">
        <v>0</v>
      </c>
      <c r="GE355" s="0" t="n">
        <v>0</v>
      </c>
      <c r="GF355" s="0" t="n">
        <v>0</v>
      </c>
      <c r="GG355" s="0" t="n">
        <v>0</v>
      </c>
      <c r="GH355" s="0" t="n">
        <v>0</v>
      </c>
      <c r="GI355" s="0" t="n">
        <v>0</v>
      </c>
      <c r="GJ355" s="0" t="n">
        <v>3</v>
      </c>
      <c r="GK355" s="0" t="n">
        <v>1</v>
      </c>
      <c r="GL355" s="0" t="n">
        <v>1</v>
      </c>
      <c r="GM355" s="0" t="n">
        <v>3</v>
      </c>
      <c r="GN355" s="0" t="n">
        <v>1</v>
      </c>
      <c r="GO355" s="0" t="n">
        <v>1</v>
      </c>
      <c r="GP355" s="0" t="n">
        <v>0</v>
      </c>
      <c r="GQ355" s="0" t="n">
        <v>0</v>
      </c>
    </row>
    <row r="356" customFormat="false" ht="12" hidden="false" customHeight="false" outlineLevel="0" collapsed="false">
      <c r="A356" s="0" t="n">
        <v>0</v>
      </c>
      <c r="B356" s="0" t="n">
        <v>3</v>
      </c>
      <c r="C356" s="0" t="n">
        <v>1</v>
      </c>
      <c r="D356" s="0" t="n">
        <v>0</v>
      </c>
      <c r="E356" s="0" t="n">
        <v>0</v>
      </c>
      <c r="F356" s="0" t="n">
        <v>1</v>
      </c>
      <c r="G356" s="0" t="n">
        <v>0</v>
      </c>
      <c r="H356" s="0" t="n">
        <v>1</v>
      </c>
      <c r="I356" s="0" t="n">
        <v>0</v>
      </c>
      <c r="J356" s="0" t="n">
        <v>1</v>
      </c>
      <c r="K356" s="0" t="n">
        <v>0</v>
      </c>
      <c r="L356" s="0" t="n">
        <v>3</v>
      </c>
      <c r="M356" s="0" t="n">
        <v>0</v>
      </c>
      <c r="N356" s="0" t="n">
        <v>0</v>
      </c>
      <c r="O356" s="0" t="n">
        <v>0</v>
      </c>
      <c r="P356" s="0" t="n">
        <v>0</v>
      </c>
      <c r="Q356" s="0" t="n">
        <v>0</v>
      </c>
      <c r="R356" s="0" t="n">
        <v>0</v>
      </c>
      <c r="S356" s="0" t="n">
        <v>0</v>
      </c>
      <c r="T356" s="0" t="n">
        <v>0</v>
      </c>
      <c r="U356" s="0" t="n">
        <v>0</v>
      </c>
      <c r="V356" s="0" t="n">
        <v>8</v>
      </c>
      <c r="W356" s="0" t="n">
        <v>0</v>
      </c>
      <c r="X356" s="0" t="n">
        <v>1</v>
      </c>
      <c r="Y356" s="0" t="n">
        <v>0</v>
      </c>
      <c r="Z356" s="0" t="n">
        <v>2</v>
      </c>
      <c r="AA356" s="0" t="n">
        <v>0</v>
      </c>
      <c r="AB356" s="0" t="n">
        <v>0</v>
      </c>
      <c r="AC356" s="0" t="n">
        <v>1</v>
      </c>
      <c r="AD356" s="0" t="n">
        <v>1</v>
      </c>
      <c r="AE356" s="0" t="n">
        <v>4</v>
      </c>
      <c r="AF356" s="0" t="n">
        <v>2</v>
      </c>
      <c r="AG356" s="0" t="n">
        <v>0</v>
      </c>
      <c r="AH356" s="0" t="n">
        <v>2</v>
      </c>
      <c r="AI356" s="0" t="n">
        <v>2</v>
      </c>
      <c r="AJ356" s="0" t="n">
        <v>6</v>
      </c>
      <c r="AK356" s="0" t="n">
        <v>3</v>
      </c>
      <c r="AL356" s="0" t="n">
        <v>1</v>
      </c>
      <c r="AM356" s="0" t="n">
        <v>0</v>
      </c>
      <c r="AN356" s="0" t="n">
        <v>1</v>
      </c>
      <c r="AO356" s="0" t="n">
        <v>0</v>
      </c>
      <c r="AP356" s="0" t="n">
        <v>0</v>
      </c>
      <c r="AQ356" s="0" t="n">
        <v>0</v>
      </c>
      <c r="AR356" s="0" t="n">
        <v>0</v>
      </c>
      <c r="AS356" s="0" t="n">
        <v>1</v>
      </c>
      <c r="AT356" s="0" t="n">
        <v>1</v>
      </c>
      <c r="AU356" s="0" t="n">
        <v>1</v>
      </c>
      <c r="AV356" s="0" t="n">
        <v>2</v>
      </c>
      <c r="AW356" s="0" t="n">
        <v>0</v>
      </c>
      <c r="AX356" s="0" t="n">
        <v>0</v>
      </c>
      <c r="AY356" s="0" t="n">
        <v>0</v>
      </c>
      <c r="AZ356" s="0" t="n">
        <v>0</v>
      </c>
      <c r="BA356" s="0" t="n">
        <v>1</v>
      </c>
      <c r="BB356" s="0" t="n">
        <v>0</v>
      </c>
      <c r="BC356" s="0" t="n">
        <v>1</v>
      </c>
      <c r="BD356" s="0" t="n">
        <v>2</v>
      </c>
      <c r="BE356" s="0" t="n">
        <v>0</v>
      </c>
      <c r="BF356" s="0" t="n">
        <v>0</v>
      </c>
      <c r="BG356" s="0" t="n">
        <v>0</v>
      </c>
      <c r="BH356" s="0" t="n">
        <v>0</v>
      </c>
      <c r="BI356" s="0" t="n">
        <v>3</v>
      </c>
      <c r="BJ356" s="0" t="n">
        <v>2</v>
      </c>
      <c r="BK356" s="0" t="n">
        <v>0</v>
      </c>
      <c r="BL356" s="0" t="n">
        <v>2</v>
      </c>
      <c r="BM356" s="0" t="n">
        <v>0</v>
      </c>
      <c r="BN356" s="0" t="n">
        <v>0</v>
      </c>
      <c r="BO356" s="0" t="n">
        <v>0</v>
      </c>
      <c r="BP356" s="0" t="n">
        <v>0</v>
      </c>
      <c r="BQ356" s="0" t="n">
        <v>0</v>
      </c>
      <c r="BR356" s="0" t="n">
        <v>5</v>
      </c>
      <c r="BS356" s="0" t="n">
        <v>0</v>
      </c>
      <c r="BT356" s="0" t="n">
        <v>0</v>
      </c>
      <c r="BU356" s="0" t="n">
        <v>0</v>
      </c>
      <c r="BV356" s="0" t="n">
        <v>2</v>
      </c>
      <c r="BW356" s="0" t="n">
        <v>0</v>
      </c>
      <c r="BX356" s="0" t="n">
        <v>4</v>
      </c>
      <c r="BY356" s="0" t="n">
        <v>0</v>
      </c>
      <c r="BZ356" s="0" t="n">
        <v>0</v>
      </c>
      <c r="CA356" s="0" t="n">
        <v>1</v>
      </c>
      <c r="CB356" s="0" t="n">
        <v>0</v>
      </c>
      <c r="CC356" s="0" t="n">
        <v>2</v>
      </c>
      <c r="CD356" s="0" t="n">
        <v>2</v>
      </c>
      <c r="CE356" s="0" t="n">
        <v>0</v>
      </c>
      <c r="CF356" s="0" t="n">
        <v>0</v>
      </c>
      <c r="CG356" s="0" t="n">
        <v>3</v>
      </c>
      <c r="CH356" s="0" t="n">
        <v>0</v>
      </c>
      <c r="CI356" s="0" t="n">
        <v>0</v>
      </c>
      <c r="CJ356" s="0" t="n">
        <v>0</v>
      </c>
      <c r="CK356" s="0" t="n">
        <v>2</v>
      </c>
      <c r="CL356" s="0" t="n">
        <v>0</v>
      </c>
      <c r="CM356" s="0" t="n">
        <v>0</v>
      </c>
      <c r="CN356" s="0" t="n">
        <v>0</v>
      </c>
      <c r="CO356" s="0" t="n">
        <v>4</v>
      </c>
      <c r="CP356" s="0" t="n">
        <v>3</v>
      </c>
      <c r="CQ356" s="0" t="n">
        <v>0</v>
      </c>
      <c r="CR356" s="0" t="n">
        <v>0</v>
      </c>
      <c r="CS356" s="0" t="n">
        <v>1</v>
      </c>
      <c r="CT356" s="0" t="n">
        <v>0</v>
      </c>
      <c r="CU356" s="0" t="n">
        <v>0</v>
      </c>
      <c r="CV356" s="0" t="n">
        <v>0</v>
      </c>
      <c r="CW356" s="0" t="n">
        <v>0</v>
      </c>
      <c r="CX356" s="0" t="n">
        <v>4</v>
      </c>
      <c r="CY356" s="0" t="n">
        <v>0</v>
      </c>
      <c r="CZ356" s="0" t="n">
        <v>6</v>
      </c>
      <c r="DA356" s="0" t="n">
        <v>0</v>
      </c>
      <c r="DB356" s="0" t="n">
        <v>5</v>
      </c>
      <c r="DC356" s="0" t="n">
        <v>0</v>
      </c>
      <c r="DD356" s="0" t="n">
        <v>5</v>
      </c>
      <c r="DE356" s="0" t="n">
        <v>0</v>
      </c>
      <c r="DF356" s="0" t="n">
        <v>1</v>
      </c>
      <c r="DG356" s="0" t="n">
        <v>0</v>
      </c>
      <c r="DH356" s="0" t="n">
        <v>4</v>
      </c>
      <c r="DI356" s="0" t="n">
        <v>0</v>
      </c>
      <c r="DJ356" s="0" t="n">
        <v>1</v>
      </c>
      <c r="DK356" s="0" t="n">
        <v>1</v>
      </c>
      <c r="DL356" s="0" t="n">
        <v>1</v>
      </c>
      <c r="DM356" s="0" t="n">
        <v>0</v>
      </c>
      <c r="DN356" s="0" t="n">
        <v>0</v>
      </c>
      <c r="DO356" s="0" t="n">
        <v>5</v>
      </c>
      <c r="DP356" s="0" t="n">
        <v>1</v>
      </c>
      <c r="DQ356" s="0" t="n">
        <v>1</v>
      </c>
      <c r="DR356" s="0" t="n">
        <v>1</v>
      </c>
      <c r="DS356" s="0" t="n">
        <v>1</v>
      </c>
      <c r="DT356" s="0" t="n">
        <v>2</v>
      </c>
      <c r="DU356" s="0" t="n">
        <v>1</v>
      </c>
      <c r="DV356" s="0" t="n">
        <v>0</v>
      </c>
      <c r="DW356" s="0" t="n">
        <v>0</v>
      </c>
      <c r="DX356" s="0" t="n">
        <v>0</v>
      </c>
      <c r="DY356" s="0" t="n">
        <v>0</v>
      </c>
      <c r="DZ356" s="0" t="n">
        <v>1</v>
      </c>
      <c r="EA356" s="0" t="n">
        <v>0</v>
      </c>
      <c r="EB356" s="0" t="n">
        <v>0</v>
      </c>
      <c r="EC356" s="0" t="n">
        <v>1</v>
      </c>
      <c r="ED356" s="0" t="n">
        <v>0</v>
      </c>
      <c r="EE356" s="0" t="n">
        <v>0</v>
      </c>
      <c r="EF356" s="0" t="n">
        <v>0</v>
      </c>
      <c r="EG356" s="0" t="n">
        <v>0</v>
      </c>
      <c r="EH356" s="0" t="n">
        <v>0</v>
      </c>
      <c r="EI356" s="0" t="n">
        <v>0</v>
      </c>
      <c r="EJ356" s="0" t="n">
        <v>0</v>
      </c>
      <c r="EK356" s="0" t="n">
        <v>0</v>
      </c>
      <c r="EL356" s="0" t="n">
        <v>5</v>
      </c>
      <c r="EM356" s="0" t="n">
        <v>2</v>
      </c>
      <c r="EN356" s="0" t="n">
        <v>0</v>
      </c>
      <c r="EO356" s="0" t="n">
        <v>1</v>
      </c>
      <c r="EP356" s="0" t="n">
        <v>0</v>
      </c>
      <c r="EQ356" s="0" t="n">
        <v>0</v>
      </c>
      <c r="ER356" s="0" t="n">
        <v>0</v>
      </c>
      <c r="ES356" s="0" t="n">
        <v>1</v>
      </c>
      <c r="ET356" s="0" t="n">
        <v>0</v>
      </c>
      <c r="EU356" s="0" t="n">
        <v>5</v>
      </c>
      <c r="EV356" s="0" t="n">
        <v>0</v>
      </c>
      <c r="EW356" s="0" t="n">
        <v>6</v>
      </c>
      <c r="EX356" s="0" t="n">
        <v>0</v>
      </c>
      <c r="EY356" s="0" t="n">
        <v>1</v>
      </c>
      <c r="EZ356" s="0" t="n">
        <v>0</v>
      </c>
      <c r="FA356" s="0" t="n">
        <v>1</v>
      </c>
      <c r="FB356" s="0" t="n">
        <v>0</v>
      </c>
      <c r="FC356" s="0" t="n">
        <v>0</v>
      </c>
      <c r="FD356" s="0" t="n">
        <v>0</v>
      </c>
      <c r="FE356" s="0" t="n">
        <v>0</v>
      </c>
      <c r="FF356" s="0" t="n">
        <v>1</v>
      </c>
      <c r="FG356" s="0" t="n">
        <v>3</v>
      </c>
      <c r="FH356" s="0" t="n">
        <v>0</v>
      </c>
      <c r="FI356" s="0" t="n">
        <v>0</v>
      </c>
      <c r="FJ356" s="0" t="n">
        <v>1</v>
      </c>
      <c r="FK356" s="0" t="n">
        <v>0</v>
      </c>
      <c r="FL356" s="0" t="n">
        <v>2</v>
      </c>
      <c r="FM356" s="0" t="n">
        <v>1</v>
      </c>
      <c r="FN356" s="0" t="n">
        <v>1</v>
      </c>
      <c r="FO356" s="0" t="n">
        <v>0</v>
      </c>
      <c r="FP356" s="0" t="n">
        <v>0</v>
      </c>
      <c r="FQ356" s="0" t="n">
        <v>0</v>
      </c>
      <c r="FR356" s="0" t="n">
        <v>0</v>
      </c>
      <c r="FS356" s="0" t="n">
        <v>2</v>
      </c>
      <c r="FT356" s="0" t="n">
        <v>0</v>
      </c>
      <c r="FU356" s="0" t="n">
        <v>1</v>
      </c>
      <c r="FV356" s="0" t="n">
        <v>0</v>
      </c>
      <c r="FW356" s="0" t="n">
        <v>1</v>
      </c>
      <c r="FX356" s="0" t="n">
        <v>0</v>
      </c>
      <c r="FY356" s="0" t="n">
        <v>0</v>
      </c>
      <c r="FZ356" s="0" t="n">
        <v>2</v>
      </c>
      <c r="GA356" s="0" t="n">
        <v>0</v>
      </c>
      <c r="GB356" s="0" t="n">
        <v>0</v>
      </c>
      <c r="GC356" s="0" t="n">
        <v>6</v>
      </c>
      <c r="GD356" s="0" t="n">
        <v>1</v>
      </c>
      <c r="GE356" s="0" t="n">
        <v>0</v>
      </c>
      <c r="GF356" s="0" t="n">
        <v>0</v>
      </c>
      <c r="GG356" s="0" t="n">
        <v>0</v>
      </c>
      <c r="GH356" s="0" t="n">
        <v>0</v>
      </c>
      <c r="GI356" s="0" t="n">
        <v>0</v>
      </c>
      <c r="GJ356" s="0" t="n">
        <v>1</v>
      </c>
      <c r="GK356" s="0" t="n">
        <v>0</v>
      </c>
      <c r="GL356" s="0" t="n">
        <v>0</v>
      </c>
      <c r="GM356" s="0" t="n">
        <v>1</v>
      </c>
      <c r="GN356" s="0" t="n">
        <v>1</v>
      </c>
      <c r="GO356" s="0" t="n">
        <v>2</v>
      </c>
      <c r="GP356" s="0" t="n">
        <v>0</v>
      </c>
      <c r="GQ356" s="0" t="n">
        <v>0</v>
      </c>
    </row>
    <row r="357" customFormat="false" ht="12" hidden="false" customHeight="false" outlineLevel="0" collapsed="false">
      <c r="A357" s="0" t="n">
        <v>2</v>
      </c>
      <c r="B357" s="0" t="n">
        <v>2</v>
      </c>
      <c r="C357" s="0" t="n">
        <v>0</v>
      </c>
      <c r="D357" s="0" t="n">
        <v>0</v>
      </c>
      <c r="E357" s="0" t="n">
        <v>0</v>
      </c>
      <c r="F357" s="0" t="n">
        <v>0</v>
      </c>
      <c r="G357" s="0" t="n">
        <v>0</v>
      </c>
      <c r="H357" s="0" t="n">
        <v>0</v>
      </c>
      <c r="I357" s="0" t="n">
        <v>0</v>
      </c>
      <c r="J357" s="0" t="n">
        <v>0</v>
      </c>
      <c r="K357" s="0" t="n">
        <v>0</v>
      </c>
      <c r="L357" s="0" t="n">
        <v>0</v>
      </c>
      <c r="M357" s="0" t="n">
        <v>0</v>
      </c>
      <c r="N357" s="0" t="n">
        <v>0</v>
      </c>
      <c r="O357" s="0" t="n">
        <v>3</v>
      </c>
      <c r="P357" s="0" t="n">
        <v>0</v>
      </c>
      <c r="Q357" s="0" t="n">
        <v>0</v>
      </c>
      <c r="R357" s="0" t="n">
        <v>0</v>
      </c>
      <c r="S357" s="0" t="n">
        <v>1</v>
      </c>
      <c r="T357" s="0" t="n">
        <v>0</v>
      </c>
      <c r="U357" s="0" t="n">
        <v>0</v>
      </c>
      <c r="V357" s="0" t="n">
        <v>1</v>
      </c>
      <c r="W357" s="0" t="n">
        <v>0</v>
      </c>
      <c r="X357" s="0" t="n">
        <v>0</v>
      </c>
      <c r="Y357" s="0" t="n">
        <v>0</v>
      </c>
      <c r="Z357" s="0" t="n">
        <v>1</v>
      </c>
      <c r="AA357" s="0" t="n">
        <v>0</v>
      </c>
      <c r="AB357" s="0" t="n">
        <v>2</v>
      </c>
      <c r="AC357" s="0" t="n">
        <v>0</v>
      </c>
      <c r="AD357" s="0" t="n">
        <v>0</v>
      </c>
      <c r="AE357" s="0" t="n">
        <v>0</v>
      </c>
      <c r="AF357" s="0" t="n">
        <v>0</v>
      </c>
      <c r="AG357" s="0" t="n">
        <v>0</v>
      </c>
      <c r="AH357" s="0" t="n">
        <v>0</v>
      </c>
      <c r="AI357" s="0" t="n">
        <v>0</v>
      </c>
      <c r="AJ357" s="0" t="n">
        <v>0</v>
      </c>
      <c r="AK357" s="0" t="n">
        <v>1</v>
      </c>
      <c r="AL357" s="0" t="n">
        <v>0</v>
      </c>
      <c r="AM357" s="0" t="n">
        <v>0</v>
      </c>
      <c r="AN357" s="0" t="n">
        <v>0</v>
      </c>
      <c r="AO357" s="0" t="n">
        <v>0</v>
      </c>
      <c r="AP357" s="0" t="n">
        <v>0</v>
      </c>
      <c r="AQ357" s="0" t="n">
        <v>1</v>
      </c>
      <c r="AR357" s="0" t="n">
        <v>0</v>
      </c>
      <c r="AS357" s="0" t="n">
        <v>0</v>
      </c>
      <c r="AT357" s="0" t="n">
        <v>1</v>
      </c>
      <c r="AU357" s="0" t="n">
        <v>3</v>
      </c>
      <c r="AV357" s="0" t="n">
        <v>1</v>
      </c>
      <c r="AW357" s="0" t="n">
        <v>1</v>
      </c>
      <c r="AX357" s="0" t="n">
        <v>0</v>
      </c>
      <c r="AY357" s="0" t="n">
        <v>0</v>
      </c>
      <c r="AZ357" s="0" t="n">
        <v>3</v>
      </c>
      <c r="BA357" s="0" t="n">
        <v>0</v>
      </c>
      <c r="BB357" s="0" t="n">
        <v>0</v>
      </c>
      <c r="BC357" s="0" t="n">
        <v>0</v>
      </c>
      <c r="BD357" s="0" t="n">
        <v>0</v>
      </c>
      <c r="BE357" s="0" t="n">
        <v>0</v>
      </c>
      <c r="BF357" s="0" t="n">
        <v>1</v>
      </c>
      <c r="BG357" s="0" t="n">
        <v>0</v>
      </c>
      <c r="BH357" s="0" t="n">
        <v>0</v>
      </c>
      <c r="BI357" s="0" t="n">
        <v>0</v>
      </c>
      <c r="BJ357" s="0" t="n">
        <v>1</v>
      </c>
      <c r="BK357" s="0" t="n">
        <v>0</v>
      </c>
      <c r="BL357" s="0" t="n">
        <v>0</v>
      </c>
      <c r="BM357" s="0" t="n">
        <v>0</v>
      </c>
      <c r="BN357" s="0" t="n">
        <v>0</v>
      </c>
      <c r="BO357" s="0" t="n">
        <v>0</v>
      </c>
      <c r="BP357" s="0" t="n">
        <v>0</v>
      </c>
      <c r="BQ357" s="0" t="n">
        <v>1</v>
      </c>
      <c r="BR357" s="0" t="n">
        <v>0</v>
      </c>
      <c r="BS357" s="0" t="n">
        <v>1</v>
      </c>
      <c r="BT357" s="0" t="n">
        <v>0</v>
      </c>
      <c r="BU357" s="0" t="n">
        <v>0</v>
      </c>
      <c r="BV357" s="0" t="n">
        <v>0</v>
      </c>
      <c r="BW357" s="0" t="n">
        <v>1</v>
      </c>
      <c r="BX357" s="0" t="n">
        <v>3</v>
      </c>
      <c r="BY357" s="0" t="n">
        <v>0</v>
      </c>
      <c r="BZ357" s="0" t="n">
        <v>0</v>
      </c>
      <c r="CA357" s="0" t="n">
        <v>0</v>
      </c>
      <c r="CB357" s="0" t="n">
        <v>0</v>
      </c>
      <c r="CC357" s="0" t="n">
        <v>0</v>
      </c>
      <c r="CD357" s="0" t="n">
        <v>0</v>
      </c>
      <c r="CE357" s="0" t="n">
        <v>0</v>
      </c>
      <c r="CF357" s="0" t="n">
        <v>0</v>
      </c>
      <c r="CG357" s="0" t="n">
        <v>1</v>
      </c>
      <c r="CH357" s="0" t="n">
        <v>0</v>
      </c>
      <c r="CI357" s="0" t="n">
        <v>0</v>
      </c>
      <c r="CJ357" s="0" t="n">
        <v>1</v>
      </c>
      <c r="CK357" s="0" t="n">
        <v>0</v>
      </c>
      <c r="CL357" s="0" t="n">
        <v>0</v>
      </c>
      <c r="CM357" s="0" t="n">
        <v>0</v>
      </c>
      <c r="CN357" s="0" t="n">
        <v>0</v>
      </c>
      <c r="CO357" s="0" t="n">
        <v>1</v>
      </c>
      <c r="CP357" s="0" t="n">
        <v>0</v>
      </c>
      <c r="CQ357" s="0" t="n">
        <v>0</v>
      </c>
      <c r="CR357" s="0" t="n">
        <v>0</v>
      </c>
      <c r="CS357" s="0" t="n">
        <v>0</v>
      </c>
      <c r="CT357" s="0" t="n">
        <v>0</v>
      </c>
      <c r="CU357" s="0" t="n">
        <v>0</v>
      </c>
      <c r="CV357" s="0" t="n">
        <v>0</v>
      </c>
      <c r="CW357" s="0" t="n">
        <v>0</v>
      </c>
      <c r="CX357" s="0" t="n">
        <v>1</v>
      </c>
      <c r="CY357" s="0" t="n">
        <v>0</v>
      </c>
      <c r="CZ357" s="0" t="n">
        <v>0</v>
      </c>
      <c r="DA357" s="0" t="n">
        <v>0</v>
      </c>
      <c r="DB357" s="0" t="n">
        <v>3</v>
      </c>
      <c r="DC357" s="0" t="n">
        <v>0</v>
      </c>
      <c r="DD357" s="0" t="n">
        <v>1</v>
      </c>
      <c r="DE357" s="0" t="n">
        <v>0</v>
      </c>
      <c r="DF357" s="0" t="n">
        <v>1</v>
      </c>
      <c r="DG357" s="0" t="n">
        <v>0</v>
      </c>
      <c r="DH357" s="0" t="n">
        <v>0</v>
      </c>
      <c r="DI357" s="0" t="n">
        <v>0</v>
      </c>
      <c r="DJ357" s="0" t="n">
        <v>1</v>
      </c>
      <c r="DK357" s="0" t="n">
        <v>0</v>
      </c>
      <c r="DL357" s="0" t="n">
        <v>0</v>
      </c>
      <c r="DM357" s="0" t="n">
        <v>3</v>
      </c>
      <c r="DN357" s="0" t="n">
        <v>0</v>
      </c>
      <c r="DO357" s="0" t="n">
        <v>1</v>
      </c>
      <c r="DP357" s="0" t="n">
        <v>1</v>
      </c>
      <c r="DQ357" s="0" t="n">
        <v>1</v>
      </c>
      <c r="DR357" s="0" t="n">
        <v>1</v>
      </c>
      <c r="DS357" s="0" t="n">
        <v>0</v>
      </c>
      <c r="DT357" s="0" t="n">
        <v>0</v>
      </c>
      <c r="DU357" s="0" t="n">
        <v>1</v>
      </c>
      <c r="DV357" s="0" t="n">
        <v>0</v>
      </c>
      <c r="DW357" s="0" t="n">
        <v>0</v>
      </c>
      <c r="DX357" s="0" t="n">
        <v>0</v>
      </c>
      <c r="DY357" s="0" t="n">
        <v>0</v>
      </c>
      <c r="DZ357" s="0" t="n">
        <v>1</v>
      </c>
      <c r="EA357" s="0" t="n">
        <v>0</v>
      </c>
      <c r="EB357" s="0" t="n">
        <v>0</v>
      </c>
      <c r="EC357" s="0" t="n">
        <v>0</v>
      </c>
      <c r="ED357" s="0" t="n">
        <v>0</v>
      </c>
      <c r="EE357" s="0" t="n">
        <v>1</v>
      </c>
      <c r="EF357" s="0" t="n">
        <v>0</v>
      </c>
      <c r="EG357" s="0" t="n">
        <v>0</v>
      </c>
      <c r="EH357" s="0" t="n">
        <v>0</v>
      </c>
      <c r="EI357" s="0" t="n">
        <v>0</v>
      </c>
      <c r="EJ357" s="0" t="n">
        <v>1</v>
      </c>
      <c r="EK357" s="0" t="n">
        <v>0</v>
      </c>
      <c r="EL357" s="0" t="n">
        <v>3</v>
      </c>
      <c r="EM357" s="0" t="n">
        <v>0</v>
      </c>
      <c r="EN357" s="0" t="n">
        <v>0</v>
      </c>
      <c r="EO357" s="0" t="n">
        <v>0</v>
      </c>
      <c r="EP357" s="0" t="n">
        <v>0</v>
      </c>
      <c r="EQ357" s="0" t="n">
        <v>1</v>
      </c>
      <c r="ER357" s="0" t="n">
        <v>0</v>
      </c>
      <c r="ES357" s="0" t="n">
        <v>0</v>
      </c>
      <c r="ET357" s="0" t="n">
        <v>0</v>
      </c>
      <c r="EU357" s="0" t="n">
        <v>0</v>
      </c>
      <c r="EV357" s="0" t="n">
        <v>0</v>
      </c>
      <c r="EW357" s="0" t="n">
        <v>0</v>
      </c>
      <c r="EX357" s="0" t="n">
        <v>0</v>
      </c>
      <c r="EY357" s="0" t="n">
        <v>1</v>
      </c>
      <c r="EZ357" s="0" t="n">
        <v>0</v>
      </c>
      <c r="FA357" s="0" t="n">
        <v>1</v>
      </c>
      <c r="FB357" s="0" t="n">
        <v>0</v>
      </c>
      <c r="FC357" s="0" t="n">
        <v>0</v>
      </c>
      <c r="FD357" s="0" t="n">
        <v>0</v>
      </c>
      <c r="FE357" s="0" t="n">
        <v>0</v>
      </c>
      <c r="FF357" s="0" t="n">
        <v>0</v>
      </c>
      <c r="FG357" s="0" t="n">
        <v>0</v>
      </c>
      <c r="FH357" s="0" t="n">
        <v>0</v>
      </c>
      <c r="FI357" s="0" t="n">
        <v>1</v>
      </c>
      <c r="FJ357" s="0" t="n">
        <v>0</v>
      </c>
      <c r="FK357" s="0" t="n">
        <v>0</v>
      </c>
      <c r="FL357" s="0" t="n">
        <v>2</v>
      </c>
      <c r="FM357" s="0" t="n">
        <v>1</v>
      </c>
      <c r="FN357" s="0" t="n">
        <v>1</v>
      </c>
      <c r="FO357" s="0" t="n">
        <v>0</v>
      </c>
      <c r="FP357" s="0" t="n">
        <v>0</v>
      </c>
      <c r="FQ357" s="0" t="n">
        <v>0</v>
      </c>
      <c r="FR357" s="0" t="n">
        <v>0</v>
      </c>
      <c r="FS357" s="0" t="n">
        <v>0</v>
      </c>
      <c r="FT357" s="0" t="n">
        <v>0</v>
      </c>
      <c r="FU357" s="0" t="n">
        <v>0</v>
      </c>
      <c r="FV357" s="0" t="n">
        <v>0</v>
      </c>
      <c r="FW357" s="0" t="n">
        <v>1</v>
      </c>
      <c r="FX357" s="0" t="n">
        <v>0</v>
      </c>
      <c r="FY357" s="0" t="n">
        <v>0</v>
      </c>
      <c r="FZ357" s="0" t="n">
        <v>2</v>
      </c>
      <c r="GA357" s="0" t="n">
        <v>1</v>
      </c>
      <c r="GB357" s="0" t="n">
        <v>0</v>
      </c>
      <c r="GC357" s="0" t="n">
        <v>0</v>
      </c>
      <c r="GD357" s="0" t="n">
        <v>0</v>
      </c>
      <c r="GE357" s="0" t="n">
        <v>0</v>
      </c>
      <c r="GF357" s="0" t="n">
        <v>0</v>
      </c>
      <c r="GG357" s="0" t="n">
        <v>0</v>
      </c>
      <c r="GH357" s="0" t="n">
        <v>0</v>
      </c>
      <c r="GI357" s="0" t="n">
        <v>0</v>
      </c>
      <c r="GJ357" s="0" t="n">
        <v>0</v>
      </c>
      <c r="GK357" s="0" t="n">
        <v>1</v>
      </c>
      <c r="GL357" s="0" t="n">
        <v>0</v>
      </c>
      <c r="GM357" s="0" t="n">
        <v>1</v>
      </c>
      <c r="GN357" s="0" t="n">
        <v>0</v>
      </c>
      <c r="GO357" s="0" t="n">
        <v>0</v>
      </c>
      <c r="GP357" s="0" t="n">
        <v>0</v>
      </c>
      <c r="GQ357" s="0" t="n">
        <v>0</v>
      </c>
    </row>
    <row r="358" customFormat="false" ht="12" hidden="false" customHeight="false" outlineLevel="0" collapsed="false">
      <c r="A358" s="0" t="n">
        <v>0</v>
      </c>
      <c r="B358" s="0" t="n">
        <v>3</v>
      </c>
      <c r="C358" s="0" t="n">
        <v>0</v>
      </c>
      <c r="D358" s="0" t="n">
        <v>0</v>
      </c>
      <c r="E358" s="0" t="n">
        <v>0</v>
      </c>
      <c r="F358" s="0" t="n">
        <v>0</v>
      </c>
      <c r="G358" s="0" t="n">
        <v>0</v>
      </c>
      <c r="H358" s="0" t="n">
        <v>0</v>
      </c>
      <c r="I358" s="0" t="n">
        <v>0</v>
      </c>
      <c r="J358" s="0" t="n">
        <v>3</v>
      </c>
      <c r="K358" s="0" t="n">
        <v>4</v>
      </c>
      <c r="L358" s="0" t="n">
        <v>0</v>
      </c>
      <c r="M358" s="0" t="n">
        <v>0</v>
      </c>
      <c r="N358" s="0" t="n">
        <v>0</v>
      </c>
      <c r="O358" s="0" t="n">
        <v>0</v>
      </c>
      <c r="P358" s="0" t="n">
        <v>0</v>
      </c>
      <c r="Q358" s="0" t="n">
        <v>2</v>
      </c>
      <c r="R358" s="0" t="n">
        <v>7</v>
      </c>
      <c r="S358" s="0" t="n">
        <v>0</v>
      </c>
      <c r="T358" s="0" t="n">
        <v>0</v>
      </c>
      <c r="U358" s="0" t="n">
        <v>0</v>
      </c>
      <c r="V358" s="0" t="n">
        <v>0</v>
      </c>
      <c r="W358" s="0" t="n">
        <v>0</v>
      </c>
      <c r="X358" s="0" t="n">
        <v>3</v>
      </c>
      <c r="Y358" s="0" t="n">
        <v>0</v>
      </c>
      <c r="Z358" s="0" t="n">
        <v>1</v>
      </c>
      <c r="AA358" s="0" t="n">
        <v>0</v>
      </c>
      <c r="AB358" s="0" t="n">
        <v>0</v>
      </c>
      <c r="AC358" s="0" t="n">
        <v>0</v>
      </c>
      <c r="AD358" s="0" t="n">
        <v>0</v>
      </c>
      <c r="AE358" s="0" t="n">
        <v>0</v>
      </c>
      <c r="AF358" s="0" t="n">
        <v>1</v>
      </c>
      <c r="AG358" s="0" t="n">
        <v>0</v>
      </c>
      <c r="AH358" s="0" t="n">
        <v>0</v>
      </c>
      <c r="AI358" s="0" t="n">
        <v>3</v>
      </c>
      <c r="AJ358" s="0" t="n">
        <v>8</v>
      </c>
      <c r="AK358" s="0" t="n">
        <v>1</v>
      </c>
      <c r="AL358" s="0" t="n">
        <v>4</v>
      </c>
      <c r="AM358" s="0" t="n">
        <v>1</v>
      </c>
      <c r="AN358" s="0" t="n">
        <v>0</v>
      </c>
      <c r="AO358" s="0" t="n">
        <v>0</v>
      </c>
      <c r="AP358" s="0" t="n">
        <v>0</v>
      </c>
      <c r="AQ358" s="0" t="n">
        <v>0</v>
      </c>
      <c r="AR358" s="0" t="n">
        <v>0</v>
      </c>
      <c r="AS358" s="0" t="n">
        <v>0</v>
      </c>
      <c r="AT358" s="0" t="n">
        <v>1</v>
      </c>
      <c r="AU358" s="0" t="n">
        <v>0</v>
      </c>
      <c r="AV358" s="0" t="n">
        <v>0</v>
      </c>
      <c r="AW358" s="0" t="n">
        <v>3</v>
      </c>
      <c r="AX358" s="0" t="n">
        <v>0</v>
      </c>
      <c r="AY358" s="0" t="n">
        <v>1</v>
      </c>
      <c r="AZ358" s="0" t="n">
        <v>3</v>
      </c>
      <c r="BA358" s="0" t="n">
        <v>0</v>
      </c>
      <c r="BB358" s="0" t="n">
        <v>3</v>
      </c>
      <c r="BC358" s="0" t="n">
        <v>0</v>
      </c>
      <c r="BD358" s="0" t="n">
        <v>1</v>
      </c>
      <c r="BE358" s="0" t="n">
        <v>1</v>
      </c>
      <c r="BF358" s="0" t="n">
        <v>0</v>
      </c>
      <c r="BG358" s="0" t="n">
        <v>2</v>
      </c>
      <c r="BH358" s="0" t="n">
        <v>0</v>
      </c>
      <c r="BI358" s="0" t="n">
        <v>3</v>
      </c>
      <c r="BJ358" s="0" t="n">
        <v>0</v>
      </c>
      <c r="BK358" s="0" t="n">
        <v>0</v>
      </c>
      <c r="BL358" s="0" t="n">
        <v>0</v>
      </c>
      <c r="BM358" s="0" t="n">
        <v>0</v>
      </c>
      <c r="BN358" s="0" t="n">
        <v>0</v>
      </c>
      <c r="BO358" s="0" t="n">
        <v>0</v>
      </c>
      <c r="BP358" s="0" t="n">
        <v>0</v>
      </c>
      <c r="BQ358" s="0" t="n">
        <v>1</v>
      </c>
      <c r="BR358" s="0" t="n">
        <v>4</v>
      </c>
      <c r="BS358" s="0" t="n">
        <v>1</v>
      </c>
      <c r="BT358" s="0" t="n">
        <v>0</v>
      </c>
      <c r="BU358" s="0" t="n">
        <v>0</v>
      </c>
      <c r="BV358" s="0" t="n">
        <v>0</v>
      </c>
      <c r="BW358" s="0" t="n">
        <v>0</v>
      </c>
      <c r="BX358" s="0" t="n">
        <v>0</v>
      </c>
      <c r="BY358" s="0" t="n">
        <v>0</v>
      </c>
      <c r="BZ358" s="0" t="n">
        <v>0</v>
      </c>
      <c r="CA358" s="0" t="n">
        <v>0</v>
      </c>
      <c r="CB358" s="0" t="n">
        <v>2</v>
      </c>
      <c r="CC358" s="0" t="n">
        <v>0</v>
      </c>
      <c r="CD358" s="0" t="n">
        <v>1</v>
      </c>
      <c r="CE358" s="0" t="n">
        <v>5</v>
      </c>
      <c r="CF358" s="0" t="n">
        <v>0</v>
      </c>
      <c r="CG358" s="0" t="n">
        <v>7</v>
      </c>
      <c r="CH358" s="0" t="n">
        <v>0</v>
      </c>
      <c r="CI358" s="0" t="n">
        <v>0</v>
      </c>
      <c r="CJ358" s="0" t="n">
        <v>0</v>
      </c>
      <c r="CK358" s="0" t="n">
        <v>3</v>
      </c>
      <c r="CL358" s="0" t="n">
        <v>0</v>
      </c>
      <c r="CM358" s="0" t="n">
        <v>7</v>
      </c>
      <c r="CN358" s="0" t="n">
        <v>0</v>
      </c>
      <c r="CO358" s="0" t="n">
        <v>2</v>
      </c>
      <c r="CP358" s="0" t="n">
        <v>0</v>
      </c>
      <c r="CQ358" s="0" t="n">
        <v>0</v>
      </c>
      <c r="CR358" s="0" t="n">
        <v>0</v>
      </c>
      <c r="CS358" s="0" t="n">
        <v>0</v>
      </c>
      <c r="CT358" s="0" t="n">
        <v>0</v>
      </c>
      <c r="CU358" s="0" t="n">
        <v>0</v>
      </c>
      <c r="CV358" s="0" t="n">
        <v>0</v>
      </c>
      <c r="CW358" s="0" t="n">
        <v>0</v>
      </c>
      <c r="CX358" s="0" t="n">
        <v>1</v>
      </c>
      <c r="CY358" s="0" t="n">
        <v>4</v>
      </c>
      <c r="CZ358" s="0" t="n">
        <v>1</v>
      </c>
      <c r="DA358" s="0" t="n">
        <v>0</v>
      </c>
      <c r="DB358" s="0" t="n">
        <v>0</v>
      </c>
      <c r="DC358" s="0" t="n">
        <v>2</v>
      </c>
      <c r="DD358" s="0" t="n">
        <v>0</v>
      </c>
      <c r="DE358" s="0" t="n">
        <v>1</v>
      </c>
      <c r="DF358" s="0" t="n">
        <v>0</v>
      </c>
      <c r="DG358" s="0" t="n">
        <v>0</v>
      </c>
      <c r="DH358" s="0" t="n">
        <v>0</v>
      </c>
      <c r="DI358" s="0" t="n">
        <v>0</v>
      </c>
      <c r="DJ358" s="0" t="n">
        <v>1</v>
      </c>
      <c r="DK358" s="0" t="n">
        <v>0</v>
      </c>
      <c r="DL358" s="0" t="n">
        <v>2</v>
      </c>
      <c r="DM358" s="0" t="n">
        <v>0</v>
      </c>
      <c r="DN358" s="0" t="n">
        <v>2</v>
      </c>
      <c r="DO358" s="0" t="n">
        <v>0</v>
      </c>
      <c r="DP358" s="0" t="n">
        <v>6</v>
      </c>
      <c r="DQ358" s="0" t="n">
        <v>2</v>
      </c>
      <c r="DR358" s="0" t="n">
        <v>3</v>
      </c>
      <c r="DS358" s="0" t="n">
        <v>0</v>
      </c>
      <c r="DT358" s="0" t="n">
        <v>0</v>
      </c>
      <c r="DU358" s="0" t="n">
        <v>1</v>
      </c>
      <c r="DV358" s="0" t="n">
        <v>0</v>
      </c>
      <c r="DW358" s="0" t="n">
        <v>0</v>
      </c>
      <c r="DX358" s="0" t="n">
        <v>0</v>
      </c>
      <c r="DY358" s="0" t="n">
        <v>0</v>
      </c>
      <c r="DZ358" s="0" t="n">
        <v>0</v>
      </c>
      <c r="EA358" s="0" t="n">
        <v>0</v>
      </c>
      <c r="EB358" s="0" t="n">
        <v>0</v>
      </c>
      <c r="EC358" s="0" t="n">
        <v>0</v>
      </c>
      <c r="ED358" s="0" t="n">
        <v>0</v>
      </c>
      <c r="EE358" s="0" t="n">
        <v>2</v>
      </c>
      <c r="EF358" s="0" t="n">
        <v>0</v>
      </c>
      <c r="EG358" s="0" t="n">
        <v>0</v>
      </c>
      <c r="EH358" s="0" t="n">
        <v>1</v>
      </c>
      <c r="EI358" s="0" t="n">
        <v>0</v>
      </c>
      <c r="EJ358" s="0" t="n">
        <v>0</v>
      </c>
      <c r="EK358" s="0" t="n">
        <v>0</v>
      </c>
      <c r="EL358" s="0" t="n">
        <v>7</v>
      </c>
      <c r="EM358" s="0" t="n">
        <v>0</v>
      </c>
      <c r="EN358" s="0" t="n">
        <v>0</v>
      </c>
      <c r="EO358" s="0" t="n">
        <v>1</v>
      </c>
      <c r="EP358" s="0" t="n">
        <v>1</v>
      </c>
      <c r="EQ358" s="0" t="n">
        <v>1</v>
      </c>
      <c r="ER358" s="0" t="n">
        <v>0</v>
      </c>
      <c r="ES358" s="0" t="n">
        <v>4</v>
      </c>
      <c r="ET358" s="0" t="n">
        <v>0</v>
      </c>
      <c r="EU358" s="0" t="n">
        <v>1</v>
      </c>
      <c r="EV358" s="0" t="n">
        <v>0</v>
      </c>
      <c r="EW358" s="0" t="n">
        <v>5</v>
      </c>
      <c r="EX358" s="0" t="n">
        <v>0</v>
      </c>
      <c r="EY358" s="0" t="n">
        <v>1</v>
      </c>
      <c r="EZ358" s="0" t="n">
        <v>0</v>
      </c>
      <c r="FA358" s="0" t="n">
        <v>0</v>
      </c>
      <c r="FB358" s="0" t="n">
        <v>0</v>
      </c>
      <c r="FC358" s="0" t="n">
        <v>0</v>
      </c>
      <c r="FD358" s="0" t="n">
        <v>0</v>
      </c>
      <c r="FE358" s="0" t="n">
        <v>9</v>
      </c>
      <c r="FF358" s="0" t="n">
        <v>0</v>
      </c>
      <c r="FG358" s="0" t="n">
        <v>3</v>
      </c>
      <c r="FH358" s="0" t="n">
        <v>0</v>
      </c>
      <c r="FI358" s="0" t="n">
        <v>0</v>
      </c>
      <c r="FJ358" s="0" t="n">
        <v>0</v>
      </c>
      <c r="FK358" s="0" t="n">
        <v>1</v>
      </c>
      <c r="FL358" s="0" t="n">
        <v>0</v>
      </c>
      <c r="FM358" s="0" t="n">
        <v>0</v>
      </c>
      <c r="FN358" s="0" t="n">
        <v>1</v>
      </c>
      <c r="FO358" s="0" t="n">
        <v>0</v>
      </c>
      <c r="FP358" s="0" t="n">
        <v>0</v>
      </c>
      <c r="FQ358" s="0" t="n">
        <v>0</v>
      </c>
      <c r="FR358" s="0" t="n">
        <v>0</v>
      </c>
      <c r="FS358" s="0" t="n">
        <v>0</v>
      </c>
      <c r="FT358" s="0" t="n">
        <v>0</v>
      </c>
      <c r="FU358" s="0" t="n">
        <v>1</v>
      </c>
      <c r="FV358" s="0" t="n">
        <v>0</v>
      </c>
      <c r="FW358" s="0" t="n">
        <v>0</v>
      </c>
      <c r="FX358" s="0" t="n">
        <v>1</v>
      </c>
      <c r="FY358" s="0" t="n">
        <v>0</v>
      </c>
      <c r="FZ358" s="0" t="n">
        <v>0</v>
      </c>
      <c r="GA358" s="0" t="n">
        <v>0</v>
      </c>
      <c r="GB358" s="0" t="n">
        <v>0</v>
      </c>
      <c r="GC358" s="0" t="n">
        <v>0</v>
      </c>
      <c r="GD358" s="0" t="n">
        <v>0</v>
      </c>
      <c r="GE358" s="0" t="n">
        <v>1</v>
      </c>
      <c r="GF358" s="0" t="n">
        <v>0</v>
      </c>
      <c r="GG358" s="0" t="n">
        <v>0</v>
      </c>
      <c r="GH358" s="0" t="n">
        <v>0</v>
      </c>
      <c r="GI358" s="0" t="n">
        <v>0</v>
      </c>
      <c r="GJ358" s="0" t="n">
        <v>0</v>
      </c>
      <c r="GK358" s="0" t="n">
        <v>0</v>
      </c>
      <c r="GL358" s="0" t="n">
        <v>0</v>
      </c>
      <c r="GM358" s="0" t="n">
        <v>1</v>
      </c>
      <c r="GN358" s="0" t="n">
        <v>1</v>
      </c>
      <c r="GO358" s="0" t="n">
        <v>0</v>
      </c>
      <c r="GP358" s="0" t="n">
        <v>0</v>
      </c>
      <c r="GQ358" s="0" t="n">
        <v>0</v>
      </c>
    </row>
    <row r="359" customFormat="false" ht="12" hidden="false" customHeight="false" outlineLevel="0" collapsed="false">
      <c r="A359" s="0" t="n">
        <v>2</v>
      </c>
      <c r="B359" s="0" t="n">
        <v>3</v>
      </c>
      <c r="C359" s="0" t="n">
        <v>0</v>
      </c>
      <c r="D359" s="0" t="n">
        <v>0</v>
      </c>
      <c r="E359" s="0" t="n">
        <v>0</v>
      </c>
      <c r="F359" s="0" t="n">
        <v>0</v>
      </c>
      <c r="G359" s="0" t="n">
        <v>0</v>
      </c>
      <c r="H359" s="0" t="n">
        <v>1</v>
      </c>
      <c r="I359" s="0" t="n">
        <v>0</v>
      </c>
      <c r="J359" s="0" t="n">
        <v>0</v>
      </c>
      <c r="K359" s="0" t="n">
        <v>0</v>
      </c>
      <c r="L359" s="0" t="n">
        <v>0</v>
      </c>
      <c r="M359" s="0" t="n">
        <v>0</v>
      </c>
      <c r="N359" s="0" t="n">
        <v>0</v>
      </c>
      <c r="O359" s="0" t="n">
        <v>0</v>
      </c>
      <c r="P359" s="0" t="n">
        <v>0</v>
      </c>
      <c r="Q359" s="0" t="n">
        <v>1</v>
      </c>
      <c r="R359" s="0" t="n">
        <v>0</v>
      </c>
      <c r="S359" s="0" t="n">
        <v>0</v>
      </c>
      <c r="T359" s="0" t="n">
        <v>0</v>
      </c>
      <c r="U359" s="0" t="n">
        <v>0</v>
      </c>
      <c r="V359" s="0" t="n">
        <v>0</v>
      </c>
      <c r="W359" s="0" t="n">
        <v>0</v>
      </c>
      <c r="X359" s="0" t="n">
        <v>0</v>
      </c>
      <c r="Y359" s="0" t="n">
        <v>0</v>
      </c>
      <c r="Z359" s="0" t="n">
        <v>1</v>
      </c>
      <c r="AA359" s="0" t="n">
        <v>0</v>
      </c>
      <c r="AB359" s="0" t="n">
        <v>0</v>
      </c>
      <c r="AC359" s="0" t="n">
        <v>0</v>
      </c>
      <c r="AD359" s="0" t="n">
        <v>0</v>
      </c>
      <c r="AE359" s="0" t="n">
        <v>1</v>
      </c>
      <c r="AF359" s="0" t="n">
        <v>0</v>
      </c>
      <c r="AG359" s="0" t="n">
        <v>0</v>
      </c>
      <c r="AH359" s="0" t="n">
        <v>1</v>
      </c>
      <c r="AI359" s="0" t="n">
        <v>0</v>
      </c>
      <c r="AJ359" s="0" t="n">
        <v>0</v>
      </c>
      <c r="AK359" s="0" t="n">
        <v>0</v>
      </c>
      <c r="AL359" s="0" t="n">
        <v>0</v>
      </c>
      <c r="AM359" s="0" t="n">
        <v>0</v>
      </c>
      <c r="AN359" s="0" t="n">
        <v>0</v>
      </c>
      <c r="AO359" s="0" t="n">
        <v>0</v>
      </c>
      <c r="AP359" s="0" t="n">
        <v>0</v>
      </c>
      <c r="AQ359" s="0" t="n">
        <v>0</v>
      </c>
      <c r="AR359" s="0" t="n">
        <v>0</v>
      </c>
      <c r="AS359" s="0" t="n">
        <v>0</v>
      </c>
      <c r="AT359" s="0" t="n">
        <v>0</v>
      </c>
      <c r="AU359" s="0" t="n">
        <v>1</v>
      </c>
      <c r="AV359" s="0" t="n">
        <v>2</v>
      </c>
      <c r="AW359" s="0" t="n">
        <v>2</v>
      </c>
      <c r="AX359" s="0" t="n">
        <v>0</v>
      </c>
      <c r="AY359" s="0" t="n">
        <v>1</v>
      </c>
      <c r="AZ359" s="0" t="n">
        <v>1</v>
      </c>
      <c r="BA359" s="0" t="n">
        <v>0</v>
      </c>
      <c r="BB359" s="0" t="n">
        <v>0</v>
      </c>
      <c r="BC359" s="0" t="n">
        <v>1</v>
      </c>
      <c r="BD359" s="0" t="n">
        <v>1</v>
      </c>
      <c r="BE359" s="0" t="n">
        <v>0</v>
      </c>
      <c r="BF359" s="0" t="n">
        <v>0</v>
      </c>
      <c r="BG359" s="0" t="n">
        <v>0</v>
      </c>
      <c r="BH359" s="0" t="n">
        <v>0</v>
      </c>
      <c r="BI359" s="0" t="n">
        <v>0</v>
      </c>
      <c r="BJ359" s="0" t="n">
        <v>1</v>
      </c>
      <c r="BK359" s="0" t="n">
        <v>0</v>
      </c>
      <c r="BL359" s="0" t="n">
        <v>0</v>
      </c>
      <c r="BM359" s="0" t="n">
        <v>0</v>
      </c>
      <c r="BN359" s="0" t="n">
        <v>0</v>
      </c>
      <c r="BO359" s="0" t="n">
        <v>0</v>
      </c>
      <c r="BP359" s="0" t="n">
        <v>0</v>
      </c>
      <c r="BQ359" s="0" t="n">
        <v>1</v>
      </c>
      <c r="BR359" s="0" t="n">
        <v>0</v>
      </c>
      <c r="BS359" s="0" t="n">
        <v>0</v>
      </c>
      <c r="BT359" s="0" t="n">
        <v>0</v>
      </c>
      <c r="BU359" s="0" t="n">
        <v>0</v>
      </c>
      <c r="BV359" s="0" t="n">
        <v>0</v>
      </c>
      <c r="BW359" s="0" t="n">
        <v>0</v>
      </c>
      <c r="BX359" s="0" t="n">
        <v>0</v>
      </c>
      <c r="BY359" s="0" t="n">
        <v>0</v>
      </c>
      <c r="BZ359" s="0" t="n">
        <v>0</v>
      </c>
      <c r="CA359" s="0" t="n">
        <v>0</v>
      </c>
      <c r="CB359" s="0" t="n">
        <v>2</v>
      </c>
      <c r="CC359" s="0" t="n">
        <v>0</v>
      </c>
      <c r="CD359" s="0" t="n">
        <v>0</v>
      </c>
      <c r="CE359" s="0" t="n">
        <v>1</v>
      </c>
      <c r="CF359" s="0" t="n">
        <v>0</v>
      </c>
      <c r="CG359" s="0" t="n">
        <v>0</v>
      </c>
      <c r="CH359" s="0" t="n">
        <v>0</v>
      </c>
      <c r="CI359" s="0" t="n">
        <v>2</v>
      </c>
      <c r="CJ359" s="0" t="n">
        <v>0</v>
      </c>
      <c r="CK359" s="0" t="n">
        <v>0</v>
      </c>
      <c r="CL359" s="0" t="n">
        <v>0</v>
      </c>
      <c r="CM359" s="0" t="n">
        <v>0</v>
      </c>
      <c r="CN359" s="0" t="n">
        <v>0</v>
      </c>
      <c r="CO359" s="0" t="n">
        <v>0</v>
      </c>
      <c r="CP359" s="0" t="n">
        <v>0</v>
      </c>
      <c r="CQ359" s="0" t="n">
        <v>0</v>
      </c>
      <c r="CR359" s="0" t="n">
        <v>0</v>
      </c>
      <c r="CS359" s="0" t="n">
        <v>0</v>
      </c>
      <c r="CT359" s="0" t="n">
        <v>0</v>
      </c>
      <c r="CU359" s="0" t="n">
        <v>0</v>
      </c>
      <c r="CV359" s="0" t="n">
        <v>0</v>
      </c>
      <c r="CW359" s="0" t="n">
        <v>0</v>
      </c>
      <c r="CX359" s="0" t="n">
        <v>0</v>
      </c>
      <c r="CY359" s="0" t="n">
        <v>4</v>
      </c>
      <c r="CZ359" s="0" t="n">
        <v>1</v>
      </c>
      <c r="DA359" s="0" t="n">
        <v>0</v>
      </c>
      <c r="DB359" s="0" t="n">
        <v>0</v>
      </c>
      <c r="DC359" s="0" t="n">
        <v>0</v>
      </c>
      <c r="DD359" s="0" t="n">
        <v>5</v>
      </c>
      <c r="DE359" s="0" t="n">
        <v>1</v>
      </c>
      <c r="DF359" s="0" t="n">
        <v>0</v>
      </c>
      <c r="DG359" s="0" t="n">
        <v>0</v>
      </c>
      <c r="DH359" s="0" t="n">
        <v>0</v>
      </c>
      <c r="DI359" s="0" t="n">
        <v>0</v>
      </c>
      <c r="DJ359" s="0" t="n">
        <v>0</v>
      </c>
      <c r="DK359" s="0" t="n">
        <v>0</v>
      </c>
      <c r="DL359" s="0" t="n">
        <v>0</v>
      </c>
      <c r="DM359" s="0" t="n">
        <v>0</v>
      </c>
      <c r="DN359" s="0" t="n">
        <v>2</v>
      </c>
      <c r="DO359" s="0" t="n">
        <v>0</v>
      </c>
      <c r="DP359" s="0" t="n">
        <v>0</v>
      </c>
      <c r="DQ359" s="0" t="n">
        <v>0</v>
      </c>
      <c r="DR359" s="0" t="n">
        <v>0</v>
      </c>
      <c r="DS359" s="0" t="n">
        <v>0</v>
      </c>
      <c r="DT359" s="0" t="n">
        <v>1</v>
      </c>
      <c r="DU359" s="0" t="n">
        <v>0</v>
      </c>
      <c r="DV359" s="0" t="n">
        <v>0</v>
      </c>
      <c r="DW359" s="0" t="n">
        <v>0</v>
      </c>
      <c r="DX359" s="0" t="n">
        <v>0</v>
      </c>
      <c r="DY359" s="0" t="n">
        <v>0</v>
      </c>
      <c r="DZ359" s="0" t="n">
        <v>0</v>
      </c>
      <c r="EA359" s="0" t="n">
        <v>0</v>
      </c>
      <c r="EB359" s="0" t="n">
        <v>0</v>
      </c>
      <c r="EC359" s="0" t="n">
        <v>0</v>
      </c>
      <c r="ED359" s="0" t="n">
        <v>0</v>
      </c>
      <c r="EE359" s="0" t="n">
        <v>0</v>
      </c>
      <c r="EF359" s="0" t="n">
        <v>0</v>
      </c>
      <c r="EG359" s="0" t="n">
        <v>0</v>
      </c>
      <c r="EH359" s="0" t="n">
        <v>0</v>
      </c>
      <c r="EI359" s="0" t="n">
        <v>0</v>
      </c>
      <c r="EJ359" s="0" t="n">
        <v>0</v>
      </c>
      <c r="EK359" s="0" t="n">
        <v>0</v>
      </c>
      <c r="EL359" s="0" t="n">
        <v>0</v>
      </c>
      <c r="EM359" s="0" t="n">
        <v>0</v>
      </c>
      <c r="EN359" s="0" t="n">
        <v>0</v>
      </c>
      <c r="EO359" s="0" t="n">
        <v>0</v>
      </c>
      <c r="EP359" s="0" t="n">
        <v>7</v>
      </c>
      <c r="EQ359" s="0" t="n">
        <v>0</v>
      </c>
      <c r="ER359" s="0" t="n">
        <v>0</v>
      </c>
      <c r="ES359" s="0" t="n">
        <v>2</v>
      </c>
      <c r="ET359" s="0" t="n">
        <v>0</v>
      </c>
      <c r="EU359" s="0" t="n">
        <v>0</v>
      </c>
      <c r="EV359" s="0" t="n">
        <v>0</v>
      </c>
      <c r="EW359" s="0" t="n">
        <v>0</v>
      </c>
      <c r="EX359" s="0" t="n">
        <v>0</v>
      </c>
      <c r="EY359" s="0" t="n">
        <v>1</v>
      </c>
      <c r="EZ359" s="0" t="n">
        <v>0</v>
      </c>
      <c r="FA359" s="0" t="n">
        <v>0</v>
      </c>
      <c r="FB359" s="0" t="n">
        <v>0</v>
      </c>
      <c r="FC359" s="0" t="n">
        <v>0</v>
      </c>
      <c r="FD359" s="0" t="n">
        <v>0</v>
      </c>
      <c r="FE359" s="0" t="n">
        <v>9</v>
      </c>
      <c r="FF359" s="0" t="n">
        <v>0</v>
      </c>
      <c r="FG359" s="0" t="n">
        <v>0</v>
      </c>
      <c r="FH359" s="0" t="n">
        <v>0</v>
      </c>
      <c r="FI359" s="0" t="n">
        <v>1</v>
      </c>
      <c r="FJ359" s="0" t="n">
        <v>0</v>
      </c>
      <c r="FK359" s="0" t="n">
        <v>0</v>
      </c>
      <c r="FL359" s="0" t="n">
        <v>0</v>
      </c>
      <c r="FM359" s="0" t="n">
        <v>0</v>
      </c>
      <c r="FN359" s="0" t="n">
        <v>0</v>
      </c>
      <c r="FO359" s="0" t="n">
        <v>0</v>
      </c>
      <c r="FP359" s="0" t="n">
        <v>0</v>
      </c>
      <c r="FQ359" s="0" t="n">
        <v>0</v>
      </c>
      <c r="FR359" s="0" t="n">
        <v>0</v>
      </c>
      <c r="FS359" s="0" t="n">
        <v>2</v>
      </c>
      <c r="FT359" s="0" t="n">
        <v>0</v>
      </c>
      <c r="FU359" s="0" t="n">
        <v>0</v>
      </c>
      <c r="FV359" s="0" t="n">
        <v>0</v>
      </c>
      <c r="FW359" s="0" t="n">
        <v>0</v>
      </c>
      <c r="FX359" s="0" t="n">
        <v>0</v>
      </c>
      <c r="FY359" s="0" t="n">
        <v>6</v>
      </c>
      <c r="FZ359" s="0" t="n">
        <v>2</v>
      </c>
      <c r="GA359" s="0" t="n">
        <v>0</v>
      </c>
      <c r="GB359" s="0" t="n">
        <v>0</v>
      </c>
      <c r="GC359" s="0" t="n">
        <v>0</v>
      </c>
      <c r="GD359" s="0" t="n">
        <v>0</v>
      </c>
      <c r="GE359" s="0" t="n">
        <v>0</v>
      </c>
      <c r="GF359" s="0" t="n">
        <v>0</v>
      </c>
      <c r="GG359" s="0" t="n">
        <v>0</v>
      </c>
      <c r="GH359" s="0" t="n">
        <v>0</v>
      </c>
      <c r="GI359" s="0" t="n">
        <v>0</v>
      </c>
      <c r="GJ359" s="0" t="n">
        <v>0</v>
      </c>
      <c r="GK359" s="0" t="n">
        <v>0</v>
      </c>
      <c r="GL359" s="0" t="n">
        <v>0</v>
      </c>
      <c r="GM359" s="0" t="n">
        <v>0</v>
      </c>
      <c r="GN359" s="0" t="n">
        <v>0</v>
      </c>
      <c r="GO359" s="0" t="n">
        <v>2</v>
      </c>
      <c r="GP359" s="0" t="n">
        <v>0</v>
      </c>
      <c r="GQ359" s="0" t="n">
        <v>0</v>
      </c>
    </row>
    <row r="360" customFormat="false" ht="12" hidden="false" customHeight="false" outlineLevel="0" collapsed="false">
      <c r="A360" s="0" t="n">
        <v>0</v>
      </c>
      <c r="B360" s="0" t="n">
        <v>0</v>
      </c>
      <c r="C360" s="0" t="n">
        <v>0</v>
      </c>
      <c r="D360" s="0" t="n">
        <v>0</v>
      </c>
      <c r="E360" s="0" t="n">
        <v>0</v>
      </c>
      <c r="F360" s="0" t="n">
        <v>0</v>
      </c>
      <c r="G360" s="0" t="n">
        <v>0</v>
      </c>
      <c r="H360" s="0" t="n">
        <v>0</v>
      </c>
      <c r="I360" s="0" t="n">
        <v>0</v>
      </c>
      <c r="J360" s="0" t="n">
        <v>0</v>
      </c>
      <c r="K360" s="0" t="n">
        <v>0</v>
      </c>
      <c r="L360" s="0" t="n">
        <v>0</v>
      </c>
      <c r="M360" s="0" t="n">
        <v>0</v>
      </c>
      <c r="N360" s="0" t="n">
        <v>0</v>
      </c>
      <c r="O360" s="0" t="n">
        <v>0</v>
      </c>
      <c r="P360" s="0" t="n">
        <v>0</v>
      </c>
      <c r="Q360" s="0" t="n">
        <v>0</v>
      </c>
      <c r="R360" s="0" t="n">
        <v>0</v>
      </c>
      <c r="S360" s="0" t="n">
        <v>0</v>
      </c>
      <c r="T360" s="0" t="n">
        <v>0</v>
      </c>
      <c r="U360" s="0" t="n">
        <v>0</v>
      </c>
      <c r="V360" s="0" t="n">
        <v>0</v>
      </c>
      <c r="W360" s="0" t="n">
        <v>0</v>
      </c>
      <c r="X360" s="0" t="n">
        <v>0</v>
      </c>
      <c r="Y360" s="0" t="n">
        <v>0</v>
      </c>
      <c r="Z360" s="0" t="n">
        <v>0</v>
      </c>
      <c r="AA360" s="0" t="n">
        <v>0</v>
      </c>
      <c r="AB360" s="0" t="n">
        <v>0</v>
      </c>
      <c r="AC360" s="0" t="n">
        <v>0</v>
      </c>
      <c r="AD360" s="0" t="n">
        <v>0</v>
      </c>
      <c r="AE360" s="0" t="n">
        <v>0</v>
      </c>
      <c r="AF360" s="0" t="n">
        <v>0</v>
      </c>
      <c r="AG360" s="0" t="n">
        <v>0</v>
      </c>
      <c r="AH360" s="0" t="n">
        <v>0</v>
      </c>
      <c r="AI360" s="0" t="n">
        <v>0</v>
      </c>
      <c r="AJ360" s="0" t="n">
        <v>0</v>
      </c>
      <c r="AK360" s="0" t="n">
        <v>0</v>
      </c>
      <c r="AL360" s="0" t="n">
        <v>0</v>
      </c>
      <c r="AM360" s="0" t="n">
        <v>0</v>
      </c>
      <c r="AN360" s="0" t="n">
        <v>0</v>
      </c>
      <c r="AO360" s="0" t="n">
        <v>0</v>
      </c>
      <c r="AP360" s="0" t="n">
        <v>0</v>
      </c>
      <c r="AQ360" s="0" t="n">
        <v>0</v>
      </c>
      <c r="AR360" s="0" t="n">
        <v>0</v>
      </c>
      <c r="AS360" s="0" t="n">
        <v>0</v>
      </c>
      <c r="AT360" s="0" t="n">
        <v>0</v>
      </c>
      <c r="AU360" s="0" t="n">
        <v>0</v>
      </c>
      <c r="AV360" s="0" t="n">
        <v>0</v>
      </c>
      <c r="AW360" s="0" t="n">
        <v>0</v>
      </c>
      <c r="AX360" s="0" t="n">
        <v>0</v>
      </c>
      <c r="AY360" s="0" t="n">
        <v>0</v>
      </c>
      <c r="AZ360" s="0" t="n">
        <v>0</v>
      </c>
      <c r="BA360" s="0" t="n">
        <v>0</v>
      </c>
      <c r="BB360" s="0" t="n">
        <v>0</v>
      </c>
      <c r="BC360" s="0" t="n">
        <v>0</v>
      </c>
      <c r="BD360" s="0" t="n">
        <v>0</v>
      </c>
      <c r="BE360" s="0" t="n">
        <v>0</v>
      </c>
      <c r="BF360" s="0" t="n">
        <v>0</v>
      </c>
      <c r="BG360" s="0" t="n">
        <v>0</v>
      </c>
      <c r="BH360" s="0" t="n">
        <v>0</v>
      </c>
      <c r="BI360" s="0" t="n">
        <v>0</v>
      </c>
      <c r="BJ360" s="0" t="n">
        <v>1</v>
      </c>
      <c r="BK360" s="0" t="n">
        <v>0</v>
      </c>
      <c r="BL360" s="0" t="n">
        <v>0</v>
      </c>
      <c r="BM360" s="0" t="n">
        <v>0</v>
      </c>
      <c r="BN360" s="0" t="n">
        <v>0</v>
      </c>
      <c r="BO360" s="0" t="n">
        <v>0</v>
      </c>
      <c r="BP360" s="0" t="n">
        <v>0</v>
      </c>
      <c r="BQ360" s="0" t="n">
        <v>0</v>
      </c>
      <c r="BR360" s="0" t="n">
        <v>0</v>
      </c>
      <c r="BS360" s="0" t="n">
        <v>0</v>
      </c>
      <c r="BT360" s="0" t="n">
        <v>0</v>
      </c>
      <c r="BU360" s="0" t="n">
        <v>0</v>
      </c>
      <c r="BV360" s="0" t="n">
        <v>0</v>
      </c>
      <c r="BW360" s="0" t="n">
        <v>0</v>
      </c>
      <c r="BX360" s="0" t="n">
        <v>0</v>
      </c>
      <c r="BY360" s="0" t="n">
        <v>0</v>
      </c>
      <c r="BZ360" s="0" t="n">
        <v>0</v>
      </c>
      <c r="CA360" s="0" t="n">
        <v>0</v>
      </c>
      <c r="CB360" s="0" t="n">
        <v>1</v>
      </c>
      <c r="CC360" s="0" t="n">
        <v>0</v>
      </c>
      <c r="CD360" s="0" t="n">
        <v>0</v>
      </c>
      <c r="CE360" s="0" t="n">
        <v>0</v>
      </c>
      <c r="CF360" s="0" t="n">
        <v>1</v>
      </c>
      <c r="CG360" s="0" t="n">
        <v>0</v>
      </c>
      <c r="CH360" s="0" t="n">
        <v>0</v>
      </c>
      <c r="CI360" s="0" t="n">
        <v>0</v>
      </c>
      <c r="CJ360" s="0" t="n">
        <v>0</v>
      </c>
      <c r="CK360" s="0" t="n">
        <v>0</v>
      </c>
      <c r="CL360" s="0" t="n">
        <v>0</v>
      </c>
      <c r="CM360" s="0" t="n">
        <v>0</v>
      </c>
      <c r="CN360" s="0" t="n">
        <v>0</v>
      </c>
      <c r="CO360" s="0" t="n">
        <v>0</v>
      </c>
      <c r="CP360" s="0" t="n">
        <v>0</v>
      </c>
      <c r="CQ360" s="0" t="n">
        <v>0</v>
      </c>
      <c r="CR360" s="0" t="n">
        <v>0</v>
      </c>
      <c r="CS360" s="0" t="n">
        <v>0</v>
      </c>
      <c r="CT360" s="0" t="n">
        <v>0</v>
      </c>
      <c r="CU360" s="0" t="n">
        <v>0</v>
      </c>
      <c r="CV360" s="0" t="n">
        <v>0</v>
      </c>
      <c r="CW360" s="0" t="n">
        <v>0</v>
      </c>
      <c r="CX360" s="0" t="n">
        <v>0</v>
      </c>
      <c r="CY360" s="0" t="n">
        <v>0</v>
      </c>
      <c r="CZ360" s="0" t="n">
        <v>0</v>
      </c>
      <c r="DA360" s="0" t="n">
        <v>0</v>
      </c>
      <c r="DB360" s="0" t="n">
        <v>0</v>
      </c>
      <c r="DC360" s="0" t="n">
        <v>0</v>
      </c>
      <c r="DD360" s="0" t="n">
        <v>0</v>
      </c>
      <c r="DE360" s="0" t="n">
        <v>0</v>
      </c>
      <c r="DF360" s="0" t="n">
        <v>0</v>
      </c>
      <c r="DG360" s="0" t="n">
        <v>0</v>
      </c>
      <c r="DH360" s="0" t="n">
        <v>0</v>
      </c>
      <c r="DI360" s="0" t="n">
        <v>0</v>
      </c>
      <c r="DJ360" s="0" t="n">
        <v>0</v>
      </c>
      <c r="DK360" s="0" t="n">
        <v>0</v>
      </c>
      <c r="DL360" s="0" t="n">
        <v>0</v>
      </c>
      <c r="DM360" s="0" t="n">
        <v>0</v>
      </c>
      <c r="DN360" s="0" t="n">
        <v>0</v>
      </c>
      <c r="DO360" s="0" t="n">
        <v>0</v>
      </c>
      <c r="DP360" s="0" t="n">
        <v>0</v>
      </c>
      <c r="DQ360" s="0" t="n">
        <v>0</v>
      </c>
      <c r="DR360" s="0" t="n">
        <v>0</v>
      </c>
      <c r="DS360" s="0" t="n">
        <v>0</v>
      </c>
      <c r="DT360" s="0" t="n">
        <v>0</v>
      </c>
      <c r="DU360" s="0" t="n">
        <v>0</v>
      </c>
      <c r="DV360" s="0" t="n">
        <v>0</v>
      </c>
      <c r="DW360" s="0" t="n">
        <v>0</v>
      </c>
      <c r="DX360" s="0" t="n">
        <v>0</v>
      </c>
      <c r="DY360" s="0" t="n">
        <v>0</v>
      </c>
      <c r="DZ360" s="0" t="n">
        <v>0</v>
      </c>
      <c r="EA360" s="0" t="n">
        <v>0</v>
      </c>
      <c r="EB360" s="0" t="n">
        <v>0</v>
      </c>
      <c r="EC360" s="0" t="n">
        <v>0</v>
      </c>
      <c r="ED360" s="0" t="n">
        <v>0</v>
      </c>
      <c r="EE360" s="0" t="n">
        <v>0</v>
      </c>
      <c r="EF360" s="0" t="n">
        <v>0</v>
      </c>
      <c r="EG360" s="0" t="n">
        <v>0</v>
      </c>
      <c r="EH360" s="0" t="n">
        <v>0</v>
      </c>
      <c r="EI360" s="0" t="n">
        <v>0</v>
      </c>
      <c r="EJ360" s="0" t="n">
        <v>0</v>
      </c>
      <c r="EK360" s="0" t="n">
        <v>0</v>
      </c>
      <c r="EL360" s="0" t="n">
        <v>0</v>
      </c>
      <c r="EM360" s="0" t="n">
        <v>0</v>
      </c>
      <c r="EN360" s="0" t="n">
        <v>0</v>
      </c>
      <c r="EO360" s="0" t="n">
        <v>0</v>
      </c>
      <c r="EP360" s="0" t="n">
        <v>0</v>
      </c>
      <c r="EQ360" s="0" t="n">
        <v>0</v>
      </c>
      <c r="ER360" s="0" t="n">
        <v>0</v>
      </c>
      <c r="ES360" s="0" t="n">
        <v>0</v>
      </c>
      <c r="ET360" s="0" t="n">
        <v>0</v>
      </c>
      <c r="EU360" s="0" t="n">
        <v>0</v>
      </c>
      <c r="EV360" s="0" t="n">
        <v>0</v>
      </c>
      <c r="EW360" s="0" t="n">
        <v>0</v>
      </c>
      <c r="EX360" s="0" t="n">
        <v>0</v>
      </c>
      <c r="EY360" s="0" t="n">
        <v>0</v>
      </c>
      <c r="EZ360" s="0" t="n">
        <v>0</v>
      </c>
      <c r="FA360" s="0" t="n">
        <v>0</v>
      </c>
      <c r="FB360" s="0" t="n">
        <v>0</v>
      </c>
      <c r="FC360" s="0" t="n">
        <v>0</v>
      </c>
      <c r="FD360" s="0" t="n">
        <v>0</v>
      </c>
      <c r="FE360" s="0" t="n">
        <v>0</v>
      </c>
      <c r="FF360" s="0" t="n">
        <v>0</v>
      </c>
      <c r="FG360" s="0" t="n">
        <v>0</v>
      </c>
      <c r="FH360" s="0" t="n">
        <v>0</v>
      </c>
      <c r="FI360" s="0" t="n">
        <v>0</v>
      </c>
      <c r="FJ360" s="0" t="n">
        <v>0</v>
      </c>
      <c r="FK360" s="0" t="n">
        <v>0</v>
      </c>
      <c r="FL360" s="0" t="n">
        <v>0</v>
      </c>
      <c r="FM360" s="0" t="n">
        <v>0</v>
      </c>
      <c r="FN360" s="0" t="n">
        <v>0</v>
      </c>
      <c r="FO360" s="0" t="n">
        <v>0</v>
      </c>
      <c r="FP360" s="0" t="n">
        <v>0</v>
      </c>
      <c r="FQ360" s="0" t="n">
        <v>0</v>
      </c>
      <c r="FR360" s="0" t="n">
        <v>0</v>
      </c>
      <c r="FS360" s="0" t="n">
        <v>2</v>
      </c>
      <c r="FT360" s="0" t="n">
        <v>0</v>
      </c>
      <c r="FU360" s="0" t="n">
        <v>0</v>
      </c>
      <c r="FV360" s="0" t="n">
        <v>0</v>
      </c>
      <c r="FW360" s="0" t="n">
        <v>0</v>
      </c>
      <c r="FX360" s="0" t="n">
        <v>0</v>
      </c>
      <c r="FY360" s="0" t="n">
        <v>0</v>
      </c>
      <c r="FZ360" s="0" t="n">
        <v>0</v>
      </c>
      <c r="GA360" s="0" t="n">
        <v>0</v>
      </c>
      <c r="GB360" s="0" t="n">
        <v>0</v>
      </c>
      <c r="GC360" s="0" t="n">
        <v>0</v>
      </c>
      <c r="GD360" s="0" t="n">
        <v>0</v>
      </c>
      <c r="GE360" s="0" t="n">
        <v>0</v>
      </c>
      <c r="GF360" s="0" t="n">
        <v>0</v>
      </c>
      <c r="GG360" s="0" t="n">
        <v>0</v>
      </c>
      <c r="GH360" s="0" t="n">
        <v>0</v>
      </c>
      <c r="GI360" s="0" t="n">
        <v>0</v>
      </c>
      <c r="GJ360" s="0" t="n">
        <v>0</v>
      </c>
      <c r="GK360" s="0" t="n">
        <v>0</v>
      </c>
      <c r="GL360" s="0" t="n">
        <v>0</v>
      </c>
      <c r="GM360" s="0" t="n">
        <v>0</v>
      </c>
      <c r="GN360" s="0" t="n">
        <v>0</v>
      </c>
      <c r="GO360" s="0" t="n">
        <v>0</v>
      </c>
      <c r="GP360" s="0" t="n">
        <v>0</v>
      </c>
      <c r="GQ360" s="0" t="n">
        <v>0</v>
      </c>
    </row>
    <row r="361" customFormat="false" ht="12" hidden="false" customHeight="false" outlineLevel="0" collapsed="false">
      <c r="A361" s="0" t="n">
        <v>0</v>
      </c>
      <c r="B361" s="0" t="n">
        <v>0</v>
      </c>
      <c r="C361" s="0" t="n">
        <v>0</v>
      </c>
      <c r="D361" s="0" t="n">
        <v>0</v>
      </c>
      <c r="E361" s="0" t="n">
        <v>0</v>
      </c>
      <c r="F361" s="0" t="n">
        <v>0</v>
      </c>
      <c r="G361" s="0" t="n">
        <v>0</v>
      </c>
      <c r="H361" s="0" t="n">
        <v>0</v>
      </c>
      <c r="I361" s="0" t="n">
        <v>0</v>
      </c>
      <c r="J361" s="0" t="n">
        <v>0</v>
      </c>
      <c r="K361" s="0" t="n">
        <v>0</v>
      </c>
      <c r="L361" s="0" t="n">
        <v>0</v>
      </c>
      <c r="M361" s="0" t="n">
        <v>0</v>
      </c>
      <c r="N361" s="0" t="n">
        <v>0</v>
      </c>
      <c r="O361" s="0" t="n">
        <v>0</v>
      </c>
      <c r="P361" s="0" t="n">
        <v>0</v>
      </c>
      <c r="Q361" s="0" t="n">
        <v>0</v>
      </c>
      <c r="R361" s="0" t="n">
        <v>0</v>
      </c>
      <c r="S361" s="0" t="n">
        <v>0</v>
      </c>
      <c r="T361" s="0" t="n">
        <v>0</v>
      </c>
      <c r="U361" s="0" t="n">
        <v>0</v>
      </c>
      <c r="V361" s="0" t="n">
        <v>0</v>
      </c>
      <c r="W361" s="0" t="n">
        <v>0</v>
      </c>
      <c r="X361" s="0" t="n">
        <v>0</v>
      </c>
      <c r="Y361" s="0" t="n">
        <v>0</v>
      </c>
      <c r="Z361" s="0" t="n">
        <v>0</v>
      </c>
      <c r="AA361" s="0" t="n">
        <v>0</v>
      </c>
      <c r="AB361" s="0" t="n">
        <v>0</v>
      </c>
      <c r="AC361" s="0" t="n">
        <v>2</v>
      </c>
      <c r="AD361" s="0" t="n">
        <v>0</v>
      </c>
      <c r="AE361" s="0" t="n">
        <v>0</v>
      </c>
      <c r="AF361" s="0" t="n">
        <v>0</v>
      </c>
      <c r="AG361" s="0" t="n">
        <v>0</v>
      </c>
      <c r="AH361" s="0" t="n">
        <v>0</v>
      </c>
      <c r="AI361" s="0" t="n">
        <v>0</v>
      </c>
      <c r="AJ361" s="0" t="n">
        <v>0</v>
      </c>
      <c r="AK361" s="0" t="n">
        <v>0</v>
      </c>
      <c r="AL361" s="0" t="n">
        <v>0</v>
      </c>
      <c r="AM361" s="0" t="n">
        <v>0</v>
      </c>
      <c r="AN361" s="0" t="n">
        <v>0</v>
      </c>
      <c r="AO361" s="0" t="n">
        <v>0</v>
      </c>
      <c r="AP361" s="0" t="n">
        <v>0</v>
      </c>
      <c r="AQ361" s="0" t="n">
        <v>0</v>
      </c>
      <c r="AR361" s="0" t="n">
        <v>0</v>
      </c>
      <c r="AS361" s="0" t="n">
        <v>0</v>
      </c>
      <c r="AT361" s="0" t="n">
        <v>0</v>
      </c>
      <c r="AU361" s="0" t="n">
        <v>0</v>
      </c>
      <c r="AV361" s="0" t="n">
        <v>0</v>
      </c>
      <c r="AW361" s="0" t="n">
        <v>0</v>
      </c>
      <c r="AX361" s="0" t="n">
        <v>0</v>
      </c>
      <c r="AY361" s="0" t="n">
        <v>1</v>
      </c>
      <c r="AZ361" s="0" t="n">
        <v>1</v>
      </c>
      <c r="BA361" s="0" t="n">
        <v>0</v>
      </c>
      <c r="BB361" s="0" t="n">
        <v>0</v>
      </c>
      <c r="BC361" s="0" t="n">
        <v>0</v>
      </c>
      <c r="BD361" s="0" t="n">
        <v>1</v>
      </c>
      <c r="BE361" s="0" t="n">
        <v>0</v>
      </c>
      <c r="BF361" s="0" t="n">
        <v>0</v>
      </c>
      <c r="BG361" s="0" t="n">
        <v>0</v>
      </c>
      <c r="BH361" s="0" t="n">
        <v>0</v>
      </c>
      <c r="BI361" s="0" t="n">
        <v>0</v>
      </c>
      <c r="BJ361" s="0" t="n">
        <v>0</v>
      </c>
      <c r="BK361" s="0" t="n">
        <v>0</v>
      </c>
      <c r="BL361" s="0" t="n">
        <v>0</v>
      </c>
      <c r="BM361" s="0" t="n">
        <v>0</v>
      </c>
      <c r="BN361" s="0" t="n">
        <v>0</v>
      </c>
      <c r="BO361" s="0" t="n">
        <v>0</v>
      </c>
      <c r="BP361" s="0" t="n">
        <v>0</v>
      </c>
      <c r="BQ361" s="0" t="n">
        <v>1</v>
      </c>
      <c r="BR361" s="0" t="n">
        <v>0</v>
      </c>
      <c r="BS361" s="0" t="n">
        <v>0</v>
      </c>
      <c r="BT361" s="0" t="n">
        <v>0</v>
      </c>
      <c r="BU361" s="0" t="n">
        <v>0</v>
      </c>
      <c r="BV361" s="0" t="n">
        <v>0</v>
      </c>
      <c r="BW361" s="0" t="n">
        <v>0</v>
      </c>
      <c r="BX361" s="0" t="n">
        <v>0</v>
      </c>
      <c r="BY361" s="0" t="n">
        <v>0</v>
      </c>
      <c r="BZ361" s="0" t="n">
        <v>0</v>
      </c>
      <c r="CA361" s="0" t="n">
        <v>0</v>
      </c>
      <c r="CB361" s="0" t="n">
        <v>0</v>
      </c>
      <c r="CC361" s="0" t="n">
        <v>0</v>
      </c>
      <c r="CD361" s="0" t="n">
        <v>0</v>
      </c>
      <c r="CE361" s="0" t="n">
        <v>0</v>
      </c>
      <c r="CF361" s="0" t="n">
        <v>0</v>
      </c>
      <c r="CG361" s="0" t="n">
        <v>0</v>
      </c>
      <c r="CH361" s="0" t="n">
        <v>0</v>
      </c>
      <c r="CI361" s="0" t="n">
        <v>0</v>
      </c>
      <c r="CJ361" s="0" t="n">
        <v>0</v>
      </c>
      <c r="CK361" s="0" t="n">
        <v>0</v>
      </c>
      <c r="CL361" s="0" t="n">
        <v>0</v>
      </c>
      <c r="CM361" s="0" t="n">
        <v>0</v>
      </c>
      <c r="CN361" s="0" t="n">
        <v>0</v>
      </c>
      <c r="CO361" s="0" t="n">
        <v>0</v>
      </c>
      <c r="CP361" s="0" t="n">
        <v>0</v>
      </c>
      <c r="CQ361" s="0" t="n">
        <v>0</v>
      </c>
      <c r="CR361" s="0" t="n">
        <v>0</v>
      </c>
      <c r="CS361" s="0" t="n">
        <v>0</v>
      </c>
      <c r="CT361" s="0" t="n">
        <v>0</v>
      </c>
      <c r="CU361" s="0" t="n">
        <v>0</v>
      </c>
      <c r="CV361" s="0" t="n">
        <v>0</v>
      </c>
      <c r="CW361" s="0" t="n">
        <v>0</v>
      </c>
      <c r="CX361" s="0" t="n">
        <v>0</v>
      </c>
      <c r="CY361" s="0" t="n">
        <v>0</v>
      </c>
      <c r="CZ361" s="0" t="n">
        <v>0</v>
      </c>
      <c r="DA361" s="0" t="n">
        <v>0</v>
      </c>
      <c r="DB361" s="0" t="n">
        <v>0</v>
      </c>
      <c r="DC361" s="0" t="n">
        <v>0</v>
      </c>
      <c r="DD361" s="0" t="n">
        <v>0</v>
      </c>
      <c r="DE361" s="0" t="n">
        <v>0</v>
      </c>
      <c r="DF361" s="0" t="n">
        <v>0</v>
      </c>
      <c r="DG361" s="0" t="n">
        <v>0</v>
      </c>
      <c r="DH361" s="0" t="n">
        <v>0</v>
      </c>
      <c r="DI361" s="0" t="n">
        <v>0</v>
      </c>
      <c r="DJ361" s="0" t="n">
        <v>0</v>
      </c>
      <c r="DK361" s="0" t="n">
        <v>0</v>
      </c>
      <c r="DL361" s="0" t="n">
        <v>0</v>
      </c>
      <c r="DM361" s="0" t="n">
        <v>0</v>
      </c>
      <c r="DN361" s="0" t="n">
        <v>0</v>
      </c>
      <c r="DO361" s="0" t="n">
        <v>0</v>
      </c>
      <c r="DP361" s="0" t="n">
        <v>0</v>
      </c>
      <c r="DQ361" s="0" t="n">
        <v>0</v>
      </c>
      <c r="DR361" s="0" t="n">
        <v>0</v>
      </c>
      <c r="DS361" s="0" t="n">
        <v>1</v>
      </c>
      <c r="DT361" s="0" t="n">
        <v>0</v>
      </c>
      <c r="DU361" s="0" t="n">
        <v>0</v>
      </c>
      <c r="DV361" s="0" t="n">
        <v>0</v>
      </c>
      <c r="DW361" s="0" t="n">
        <v>0</v>
      </c>
      <c r="DX361" s="0" t="n">
        <v>0</v>
      </c>
      <c r="DY361" s="0" t="n">
        <v>0</v>
      </c>
      <c r="DZ361" s="0" t="n">
        <v>0</v>
      </c>
      <c r="EA361" s="0" t="n">
        <v>3</v>
      </c>
      <c r="EB361" s="0" t="n">
        <v>0</v>
      </c>
      <c r="EC361" s="0" t="n">
        <v>0</v>
      </c>
      <c r="ED361" s="0" t="n">
        <v>0</v>
      </c>
      <c r="EE361" s="0" t="n">
        <v>0</v>
      </c>
      <c r="EF361" s="0" t="n">
        <v>0</v>
      </c>
      <c r="EG361" s="0" t="n">
        <v>0</v>
      </c>
      <c r="EH361" s="0" t="n">
        <v>0</v>
      </c>
      <c r="EI361" s="0" t="n">
        <v>0</v>
      </c>
      <c r="EJ361" s="0" t="n">
        <v>0</v>
      </c>
      <c r="EK361" s="0" t="n">
        <v>0</v>
      </c>
      <c r="EL361" s="0" t="n">
        <v>0</v>
      </c>
      <c r="EM361" s="0" t="n">
        <v>0</v>
      </c>
      <c r="EN361" s="0" t="n">
        <v>0</v>
      </c>
      <c r="EO361" s="0" t="n">
        <v>0</v>
      </c>
      <c r="EP361" s="0" t="n">
        <v>2</v>
      </c>
      <c r="EQ361" s="0" t="n">
        <v>0</v>
      </c>
      <c r="ER361" s="0" t="n">
        <v>0</v>
      </c>
      <c r="ES361" s="0" t="n">
        <v>0</v>
      </c>
      <c r="ET361" s="0" t="n">
        <v>0</v>
      </c>
      <c r="EU361" s="0" t="n">
        <v>6</v>
      </c>
      <c r="EV361" s="0" t="n">
        <v>0</v>
      </c>
      <c r="EW361" s="0" t="n">
        <v>0</v>
      </c>
      <c r="EX361" s="0" t="n">
        <v>0</v>
      </c>
      <c r="EY361" s="0" t="n">
        <v>0</v>
      </c>
      <c r="EZ361" s="0" t="n">
        <v>0</v>
      </c>
      <c r="FA361" s="0" t="n">
        <v>0</v>
      </c>
      <c r="FB361" s="0" t="n">
        <v>0</v>
      </c>
      <c r="FC361" s="0" t="n">
        <v>0</v>
      </c>
      <c r="FD361" s="0" t="n">
        <v>0</v>
      </c>
      <c r="FE361" s="0" t="n">
        <v>0</v>
      </c>
      <c r="FF361" s="0" t="n">
        <v>0</v>
      </c>
      <c r="FG361" s="0" t="n">
        <v>1</v>
      </c>
      <c r="FH361" s="0" t="n">
        <v>0</v>
      </c>
      <c r="FI361" s="0" t="n">
        <v>0</v>
      </c>
      <c r="FJ361" s="0" t="n">
        <v>0</v>
      </c>
      <c r="FK361" s="0" t="n">
        <v>0</v>
      </c>
      <c r="FL361" s="0" t="n">
        <v>1</v>
      </c>
      <c r="FM361" s="0" t="n">
        <v>0</v>
      </c>
      <c r="FN361" s="0" t="n">
        <v>0</v>
      </c>
      <c r="FO361" s="0" t="n">
        <v>0</v>
      </c>
      <c r="FP361" s="0" t="n">
        <v>0</v>
      </c>
      <c r="FQ361" s="0" t="n">
        <v>0</v>
      </c>
      <c r="FR361" s="0" t="n">
        <v>0</v>
      </c>
      <c r="FS361" s="0" t="n">
        <v>0</v>
      </c>
      <c r="FT361" s="0" t="n">
        <v>0</v>
      </c>
      <c r="FU361" s="0" t="n">
        <v>0</v>
      </c>
      <c r="FV361" s="0" t="n">
        <v>0</v>
      </c>
      <c r="FW361" s="0" t="n">
        <v>0</v>
      </c>
      <c r="FX361" s="0" t="n">
        <v>0</v>
      </c>
      <c r="FY361" s="0" t="n">
        <v>0</v>
      </c>
      <c r="FZ361" s="0" t="n">
        <v>0</v>
      </c>
      <c r="GA361" s="0" t="n">
        <v>0</v>
      </c>
      <c r="GB361" s="0" t="n">
        <v>0</v>
      </c>
      <c r="GC361" s="0" t="n">
        <v>0</v>
      </c>
      <c r="GD361" s="0" t="n">
        <v>1</v>
      </c>
      <c r="GE361" s="0" t="n">
        <v>0</v>
      </c>
      <c r="GF361" s="0" t="n">
        <v>0</v>
      </c>
      <c r="GG361" s="0" t="n">
        <v>0</v>
      </c>
      <c r="GH361" s="0" t="n">
        <v>0</v>
      </c>
      <c r="GI361" s="0" t="n">
        <v>0</v>
      </c>
      <c r="GJ361" s="0" t="n">
        <v>0</v>
      </c>
      <c r="GK361" s="0" t="n">
        <v>0</v>
      </c>
      <c r="GL361" s="0" t="n">
        <v>0</v>
      </c>
      <c r="GM361" s="0" t="n">
        <v>0</v>
      </c>
      <c r="GN361" s="0" t="n">
        <v>0</v>
      </c>
      <c r="GO361" s="0" t="n">
        <v>0</v>
      </c>
      <c r="GP361" s="0" t="n">
        <v>0</v>
      </c>
      <c r="GQ361" s="0" t="n">
        <v>0</v>
      </c>
    </row>
    <row r="362" customFormat="false" ht="12" hidden="false" customHeight="false" outlineLevel="0" collapsed="false">
      <c r="A362" s="0" t="n">
        <v>0</v>
      </c>
      <c r="B362" s="0" t="n">
        <v>0</v>
      </c>
      <c r="C362" s="0" t="n">
        <v>0</v>
      </c>
      <c r="D362" s="0" t="n">
        <v>0</v>
      </c>
      <c r="E362" s="0" t="n">
        <v>0</v>
      </c>
      <c r="F362" s="0" t="n">
        <v>0</v>
      </c>
      <c r="G362" s="0" t="n">
        <v>0</v>
      </c>
      <c r="H362" s="0" t="n">
        <v>0</v>
      </c>
      <c r="I362" s="0" t="n">
        <v>0</v>
      </c>
      <c r="J362" s="0" t="n">
        <v>0</v>
      </c>
      <c r="K362" s="0" t="n">
        <v>0</v>
      </c>
      <c r="L362" s="0" t="n">
        <v>0</v>
      </c>
      <c r="M362" s="0" t="n">
        <v>0</v>
      </c>
      <c r="N362" s="0" t="n">
        <v>0</v>
      </c>
      <c r="O362" s="0" t="n">
        <v>0</v>
      </c>
      <c r="P362" s="0" t="n">
        <v>0</v>
      </c>
      <c r="Q362" s="0" t="n">
        <v>0</v>
      </c>
      <c r="R362" s="0" t="n">
        <v>3</v>
      </c>
      <c r="S362" s="0" t="n">
        <v>0</v>
      </c>
      <c r="T362" s="0" t="n">
        <v>0</v>
      </c>
      <c r="U362" s="0" t="n">
        <v>0</v>
      </c>
      <c r="V362" s="0" t="n">
        <v>1</v>
      </c>
      <c r="W362" s="0" t="n">
        <v>0</v>
      </c>
      <c r="X362" s="0" t="n">
        <v>0</v>
      </c>
      <c r="Y362" s="0" t="n">
        <v>0</v>
      </c>
      <c r="Z362" s="0" t="n">
        <v>0</v>
      </c>
      <c r="AA362" s="0" t="n">
        <v>0</v>
      </c>
      <c r="AB362" s="0" t="n">
        <v>1</v>
      </c>
      <c r="AC362" s="0" t="n">
        <v>0</v>
      </c>
      <c r="AD362" s="0" t="n">
        <v>0</v>
      </c>
      <c r="AE362" s="0" t="n">
        <v>0</v>
      </c>
      <c r="AF362" s="0" t="n">
        <v>1</v>
      </c>
      <c r="AG362" s="0" t="n">
        <v>0</v>
      </c>
      <c r="AH362" s="0" t="n">
        <v>0</v>
      </c>
      <c r="AI362" s="0" t="n">
        <v>0</v>
      </c>
      <c r="AJ362" s="0" t="n">
        <v>0</v>
      </c>
      <c r="AK362" s="0" t="n">
        <v>0</v>
      </c>
      <c r="AL362" s="0" t="n">
        <v>0</v>
      </c>
      <c r="AM362" s="0" t="n">
        <v>0</v>
      </c>
      <c r="AN362" s="0" t="n">
        <v>0</v>
      </c>
      <c r="AO362" s="0" t="n">
        <v>0</v>
      </c>
      <c r="AP362" s="0" t="n">
        <v>1</v>
      </c>
      <c r="AQ362" s="0" t="n">
        <v>0</v>
      </c>
      <c r="AR362" s="0" t="n">
        <v>0</v>
      </c>
      <c r="AS362" s="0" t="n">
        <v>0</v>
      </c>
      <c r="AT362" s="0" t="n">
        <v>0</v>
      </c>
      <c r="AU362" s="0" t="n">
        <v>0</v>
      </c>
      <c r="AV362" s="0" t="n">
        <v>0</v>
      </c>
      <c r="AW362" s="0" t="n">
        <v>0</v>
      </c>
      <c r="AX362" s="0" t="n">
        <v>0</v>
      </c>
      <c r="AY362" s="0" t="n">
        <v>0</v>
      </c>
      <c r="AZ362" s="0" t="n">
        <v>0</v>
      </c>
      <c r="BA362" s="0" t="n">
        <v>0</v>
      </c>
      <c r="BB362" s="0" t="n">
        <v>0</v>
      </c>
      <c r="BC362" s="0" t="n">
        <v>0</v>
      </c>
      <c r="BD362" s="0" t="n">
        <v>0</v>
      </c>
      <c r="BE362" s="0" t="n">
        <v>0</v>
      </c>
      <c r="BF362" s="0" t="n">
        <v>1</v>
      </c>
      <c r="BG362" s="0" t="n">
        <v>0</v>
      </c>
      <c r="BH362" s="0" t="n">
        <v>0</v>
      </c>
      <c r="BI362" s="0" t="n">
        <v>0</v>
      </c>
      <c r="BJ362" s="0" t="n">
        <v>0</v>
      </c>
      <c r="BK362" s="0" t="n">
        <v>0</v>
      </c>
      <c r="BL362" s="0" t="n">
        <v>0</v>
      </c>
      <c r="BM362" s="0" t="n">
        <v>0</v>
      </c>
      <c r="BN362" s="0" t="n">
        <v>0</v>
      </c>
      <c r="BO362" s="0" t="n">
        <v>0</v>
      </c>
      <c r="BP362" s="0" t="n">
        <v>0</v>
      </c>
      <c r="BQ362" s="0" t="n">
        <v>1</v>
      </c>
      <c r="BR362" s="0" t="n">
        <v>0</v>
      </c>
      <c r="BS362" s="0" t="n">
        <v>1</v>
      </c>
      <c r="BT362" s="0" t="n">
        <v>0</v>
      </c>
      <c r="BU362" s="0" t="n">
        <v>0</v>
      </c>
      <c r="BV362" s="0" t="n">
        <v>0</v>
      </c>
      <c r="BW362" s="0" t="n">
        <v>0</v>
      </c>
      <c r="BX362" s="0" t="n">
        <v>0</v>
      </c>
      <c r="BY362" s="0" t="n">
        <v>0</v>
      </c>
      <c r="BZ362" s="0" t="n">
        <v>0</v>
      </c>
      <c r="CA362" s="0" t="n">
        <v>0</v>
      </c>
      <c r="CB362" s="0" t="n">
        <v>1</v>
      </c>
      <c r="CC362" s="0" t="n">
        <v>0</v>
      </c>
      <c r="CD362" s="0" t="n">
        <v>0</v>
      </c>
      <c r="CE362" s="0" t="n">
        <v>0</v>
      </c>
      <c r="CF362" s="0" t="n">
        <v>0</v>
      </c>
      <c r="CG362" s="0" t="n">
        <v>0</v>
      </c>
      <c r="CH362" s="0" t="n">
        <v>0</v>
      </c>
      <c r="CI362" s="0" t="n">
        <v>0</v>
      </c>
      <c r="CJ362" s="0" t="n">
        <v>0</v>
      </c>
      <c r="CK362" s="0" t="n">
        <v>0</v>
      </c>
      <c r="CL362" s="0" t="n">
        <v>0</v>
      </c>
      <c r="CM362" s="0" t="n">
        <v>0</v>
      </c>
      <c r="CN362" s="0" t="n">
        <v>0</v>
      </c>
      <c r="CO362" s="0" t="n">
        <v>0</v>
      </c>
      <c r="CP362" s="0" t="n">
        <v>0</v>
      </c>
      <c r="CQ362" s="0" t="n">
        <v>0</v>
      </c>
      <c r="CR362" s="0" t="n">
        <v>0</v>
      </c>
      <c r="CS362" s="0" t="n">
        <v>0</v>
      </c>
      <c r="CT362" s="0" t="n">
        <v>0</v>
      </c>
      <c r="CU362" s="0" t="n">
        <v>0</v>
      </c>
      <c r="CV362" s="0" t="n">
        <v>0</v>
      </c>
      <c r="CW362" s="0" t="n">
        <v>0</v>
      </c>
      <c r="CX362" s="0" t="n">
        <v>0</v>
      </c>
      <c r="CY362" s="0" t="n">
        <v>0</v>
      </c>
      <c r="CZ362" s="0" t="n">
        <v>1</v>
      </c>
      <c r="DA362" s="0" t="n">
        <v>0</v>
      </c>
      <c r="DB362" s="0" t="n">
        <v>0</v>
      </c>
      <c r="DC362" s="0" t="n">
        <v>0</v>
      </c>
      <c r="DD362" s="0" t="n">
        <v>0</v>
      </c>
      <c r="DE362" s="0" t="n">
        <v>0</v>
      </c>
      <c r="DF362" s="0" t="n">
        <v>0</v>
      </c>
      <c r="DG362" s="0" t="n">
        <v>0</v>
      </c>
      <c r="DH362" s="0" t="n">
        <v>0</v>
      </c>
      <c r="DI362" s="0" t="n">
        <v>0</v>
      </c>
      <c r="DJ362" s="0" t="n">
        <v>0</v>
      </c>
      <c r="DK362" s="0" t="n">
        <v>0</v>
      </c>
      <c r="DL362" s="0" t="n">
        <v>0</v>
      </c>
      <c r="DM362" s="0" t="n">
        <v>0</v>
      </c>
      <c r="DN362" s="0" t="n">
        <v>0</v>
      </c>
      <c r="DO362" s="0" t="n">
        <v>0</v>
      </c>
      <c r="DP362" s="0" t="n">
        <v>1</v>
      </c>
      <c r="DQ362" s="0" t="n">
        <v>0</v>
      </c>
      <c r="DR362" s="0" t="n">
        <v>0</v>
      </c>
      <c r="DS362" s="0" t="n">
        <v>0</v>
      </c>
      <c r="DT362" s="0" t="n">
        <v>0</v>
      </c>
      <c r="DU362" s="0" t="n">
        <v>0</v>
      </c>
      <c r="DV362" s="0" t="n">
        <v>0</v>
      </c>
      <c r="DW362" s="0" t="n">
        <v>0</v>
      </c>
      <c r="DX362" s="0" t="n">
        <v>0</v>
      </c>
      <c r="DY362" s="0" t="n">
        <v>0</v>
      </c>
      <c r="DZ362" s="0" t="n">
        <v>0</v>
      </c>
      <c r="EA362" s="0" t="n">
        <v>0</v>
      </c>
      <c r="EB362" s="0" t="n">
        <v>0</v>
      </c>
      <c r="EC362" s="0" t="n">
        <v>0</v>
      </c>
      <c r="ED362" s="0" t="n">
        <v>0</v>
      </c>
      <c r="EE362" s="0" t="n">
        <v>0</v>
      </c>
      <c r="EF362" s="0" t="n">
        <v>0</v>
      </c>
      <c r="EG362" s="0" t="n">
        <v>0</v>
      </c>
      <c r="EH362" s="0" t="n">
        <v>0</v>
      </c>
      <c r="EI362" s="0" t="n">
        <v>0</v>
      </c>
      <c r="EJ362" s="0" t="n">
        <v>0</v>
      </c>
      <c r="EK362" s="0" t="n">
        <v>0</v>
      </c>
      <c r="EL362" s="0" t="n">
        <v>0</v>
      </c>
      <c r="EM362" s="0" t="n">
        <v>1</v>
      </c>
      <c r="EN362" s="0" t="n">
        <v>0</v>
      </c>
      <c r="EO362" s="0" t="n">
        <v>0</v>
      </c>
      <c r="EP362" s="0" t="n">
        <v>0</v>
      </c>
      <c r="EQ362" s="0" t="n">
        <v>0</v>
      </c>
      <c r="ER362" s="0" t="n">
        <v>0</v>
      </c>
      <c r="ES362" s="0" t="n">
        <v>0</v>
      </c>
      <c r="ET362" s="0" t="n">
        <v>0</v>
      </c>
      <c r="EU362" s="0" t="n">
        <v>0</v>
      </c>
      <c r="EV362" s="0" t="n">
        <v>0</v>
      </c>
      <c r="EW362" s="0" t="n">
        <v>0</v>
      </c>
      <c r="EX362" s="0" t="n">
        <v>0</v>
      </c>
      <c r="EY362" s="0" t="n">
        <v>0</v>
      </c>
      <c r="EZ362" s="0" t="n">
        <v>5</v>
      </c>
      <c r="FA362" s="0" t="n">
        <v>0</v>
      </c>
      <c r="FB362" s="0" t="n">
        <v>0</v>
      </c>
      <c r="FC362" s="0" t="n">
        <v>0</v>
      </c>
      <c r="FD362" s="0" t="n">
        <v>0</v>
      </c>
      <c r="FE362" s="0" t="n">
        <v>0</v>
      </c>
      <c r="FF362" s="0" t="n">
        <v>0</v>
      </c>
      <c r="FG362" s="0" t="n">
        <v>1</v>
      </c>
      <c r="FH362" s="0" t="n">
        <v>0</v>
      </c>
      <c r="FI362" s="0" t="n">
        <v>0</v>
      </c>
      <c r="FJ362" s="0" t="n">
        <v>0</v>
      </c>
      <c r="FK362" s="0" t="n">
        <v>0</v>
      </c>
      <c r="FL362" s="0" t="n">
        <v>0</v>
      </c>
      <c r="FM362" s="0" t="n">
        <v>0</v>
      </c>
      <c r="FN362" s="0" t="n">
        <v>0</v>
      </c>
      <c r="FO362" s="0" t="n">
        <v>0</v>
      </c>
      <c r="FP362" s="0" t="n">
        <v>0</v>
      </c>
      <c r="FQ362" s="0" t="n">
        <v>0</v>
      </c>
      <c r="FR362" s="0" t="n">
        <v>0</v>
      </c>
      <c r="FS362" s="0" t="n">
        <v>0</v>
      </c>
      <c r="FT362" s="0" t="n">
        <v>0</v>
      </c>
      <c r="FU362" s="0" t="n">
        <v>0</v>
      </c>
      <c r="FV362" s="0" t="n">
        <v>0</v>
      </c>
      <c r="FW362" s="0" t="n">
        <v>0</v>
      </c>
      <c r="FX362" s="0" t="n">
        <v>0</v>
      </c>
      <c r="FY362" s="0" t="n">
        <v>0</v>
      </c>
      <c r="FZ362" s="0" t="n">
        <v>0</v>
      </c>
      <c r="GA362" s="0" t="n">
        <v>0</v>
      </c>
      <c r="GB362" s="0" t="n">
        <v>0</v>
      </c>
      <c r="GC362" s="0" t="n">
        <v>0</v>
      </c>
      <c r="GD362" s="0" t="n">
        <v>0</v>
      </c>
      <c r="GE362" s="0" t="n">
        <v>0</v>
      </c>
      <c r="GF362" s="0" t="n">
        <v>0</v>
      </c>
      <c r="GG362" s="0" t="n">
        <v>0</v>
      </c>
      <c r="GH362" s="0" t="n">
        <v>0</v>
      </c>
      <c r="GI362" s="0" t="n">
        <v>3</v>
      </c>
      <c r="GJ362" s="0" t="n">
        <v>0</v>
      </c>
      <c r="GK362" s="0" t="n">
        <v>2</v>
      </c>
      <c r="GL362" s="0" t="n">
        <v>0</v>
      </c>
      <c r="GM362" s="0" t="n">
        <v>0</v>
      </c>
      <c r="GN362" s="0" t="n">
        <v>0</v>
      </c>
      <c r="GO362" s="0" t="n">
        <v>1</v>
      </c>
      <c r="GP362" s="0" t="n">
        <v>0</v>
      </c>
      <c r="GQ362" s="0" t="n">
        <v>0</v>
      </c>
    </row>
    <row r="363" customFormat="false" ht="12" hidden="false" customHeight="false" outlineLevel="0" collapsed="false">
      <c r="A363" s="0" t="n">
        <v>0</v>
      </c>
      <c r="B363" s="0" t="n">
        <v>0</v>
      </c>
      <c r="C363" s="0" t="n">
        <v>1</v>
      </c>
      <c r="D363" s="0" t="n">
        <v>0</v>
      </c>
      <c r="E363" s="0" t="n">
        <v>0</v>
      </c>
      <c r="F363" s="0" t="n">
        <v>0</v>
      </c>
      <c r="G363" s="0" t="n">
        <v>0</v>
      </c>
      <c r="H363" s="0" t="n">
        <v>0</v>
      </c>
      <c r="I363" s="0" t="n">
        <v>0</v>
      </c>
      <c r="J363" s="0" t="n">
        <v>0</v>
      </c>
      <c r="K363" s="0" t="n">
        <v>0</v>
      </c>
      <c r="L363" s="0" t="n">
        <v>0</v>
      </c>
      <c r="M363" s="0" t="n">
        <v>0</v>
      </c>
      <c r="N363" s="0" t="n">
        <v>0</v>
      </c>
      <c r="O363" s="0" t="n">
        <v>0</v>
      </c>
      <c r="P363" s="0" t="n">
        <v>0</v>
      </c>
      <c r="Q363" s="0" t="n">
        <v>0</v>
      </c>
      <c r="R363" s="0" t="n">
        <v>2</v>
      </c>
      <c r="S363" s="0" t="n">
        <v>0</v>
      </c>
      <c r="T363" s="0" t="n">
        <v>0</v>
      </c>
      <c r="U363" s="0" t="n">
        <v>0</v>
      </c>
      <c r="V363" s="0" t="n">
        <v>1</v>
      </c>
      <c r="W363" s="0" t="n">
        <v>0</v>
      </c>
      <c r="X363" s="0" t="n">
        <v>0</v>
      </c>
      <c r="Y363" s="0" t="n">
        <v>0</v>
      </c>
      <c r="Z363" s="0" t="n">
        <v>1</v>
      </c>
      <c r="AA363" s="0" t="n">
        <v>1</v>
      </c>
      <c r="AB363" s="0" t="n">
        <v>0</v>
      </c>
      <c r="AC363" s="0" t="n">
        <v>0</v>
      </c>
      <c r="AD363" s="0" t="n">
        <v>1</v>
      </c>
      <c r="AE363" s="0" t="n">
        <v>0</v>
      </c>
      <c r="AF363" s="0" t="n">
        <v>1</v>
      </c>
      <c r="AG363" s="0" t="n">
        <v>0</v>
      </c>
      <c r="AH363" s="0" t="n">
        <v>0</v>
      </c>
      <c r="AI363" s="0" t="n">
        <v>0</v>
      </c>
      <c r="AJ363" s="0" t="n">
        <v>0</v>
      </c>
      <c r="AK363" s="0" t="n">
        <v>0</v>
      </c>
      <c r="AL363" s="0" t="n">
        <v>0</v>
      </c>
      <c r="AM363" s="0" t="n">
        <v>0</v>
      </c>
      <c r="AN363" s="0" t="n">
        <v>0</v>
      </c>
      <c r="AO363" s="0" t="n">
        <v>0</v>
      </c>
      <c r="AP363" s="0" t="n">
        <v>0</v>
      </c>
      <c r="AQ363" s="0" t="n">
        <v>0</v>
      </c>
      <c r="AR363" s="0" t="n">
        <v>0</v>
      </c>
      <c r="AS363" s="0" t="n">
        <v>0</v>
      </c>
      <c r="AT363" s="0" t="n">
        <v>0</v>
      </c>
      <c r="AU363" s="0" t="n">
        <v>0</v>
      </c>
      <c r="AV363" s="0" t="n">
        <v>0</v>
      </c>
      <c r="AW363" s="0" t="n">
        <v>1</v>
      </c>
      <c r="AX363" s="0" t="n">
        <v>0</v>
      </c>
      <c r="AY363" s="0" t="n">
        <v>0</v>
      </c>
      <c r="AZ363" s="0" t="n">
        <v>0</v>
      </c>
      <c r="BA363" s="0" t="n">
        <v>0</v>
      </c>
      <c r="BB363" s="0" t="n">
        <v>0</v>
      </c>
      <c r="BC363" s="0" t="n">
        <v>0</v>
      </c>
      <c r="BD363" s="0" t="n">
        <v>0</v>
      </c>
      <c r="BE363" s="0" t="n">
        <v>1</v>
      </c>
      <c r="BF363" s="0" t="n">
        <v>0</v>
      </c>
      <c r="BG363" s="0" t="n">
        <v>0</v>
      </c>
      <c r="BH363" s="0" t="n">
        <v>0</v>
      </c>
      <c r="BI363" s="0" t="n">
        <v>0</v>
      </c>
      <c r="BJ363" s="0" t="n">
        <v>0</v>
      </c>
      <c r="BK363" s="0" t="n">
        <v>0</v>
      </c>
      <c r="BL363" s="0" t="n">
        <v>0</v>
      </c>
      <c r="BM363" s="0" t="n">
        <v>0</v>
      </c>
      <c r="BN363" s="0" t="n">
        <v>0</v>
      </c>
      <c r="BO363" s="0" t="n">
        <v>0</v>
      </c>
      <c r="BP363" s="0" t="n">
        <v>0</v>
      </c>
      <c r="BQ363" s="0" t="n">
        <v>1</v>
      </c>
      <c r="BR363" s="0" t="n">
        <v>0</v>
      </c>
      <c r="BS363" s="0" t="n">
        <v>4</v>
      </c>
      <c r="BT363" s="0" t="n">
        <v>0</v>
      </c>
      <c r="BU363" s="0" t="n">
        <v>0</v>
      </c>
      <c r="BV363" s="0" t="n">
        <v>0</v>
      </c>
      <c r="BW363" s="0" t="n">
        <v>0</v>
      </c>
      <c r="BX363" s="0" t="n">
        <v>0</v>
      </c>
      <c r="BY363" s="0" t="n">
        <v>0</v>
      </c>
      <c r="BZ363" s="0" t="n">
        <v>0</v>
      </c>
      <c r="CA363" s="0" t="n">
        <v>0</v>
      </c>
      <c r="CB363" s="0" t="n">
        <v>3</v>
      </c>
      <c r="CC363" s="0" t="n">
        <v>0</v>
      </c>
      <c r="CD363" s="0" t="n">
        <v>0</v>
      </c>
      <c r="CE363" s="0" t="n">
        <v>0</v>
      </c>
      <c r="CF363" s="0" t="n">
        <v>4</v>
      </c>
      <c r="CG363" s="0" t="n">
        <v>0</v>
      </c>
      <c r="CH363" s="0" t="n">
        <v>0</v>
      </c>
      <c r="CI363" s="0" t="n">
        <v>1</v>
      </c>
      <c r="CJ363" s="0" t="n">
        <v>0</v>
      </c>
      <c r="CK363" s="0" t="n">
        <v>0</v>
      </c>
      <c r="CL363" s="0" t="n">
        <v>0</v>
      </c>
      <c r="CM363" s="0" t="n">
        <v>0</v>
      </c>
      <c r="CN363" s="0" t="n">
        <v>1</v>
      </c>
      <c r="CO363" s="0" t="n">
        <v>0</v>
      </c>
      <c r="CP363" s="0" t="n">
        <v>0</v>
      </c>
      <c r="CQ363" s="0" t="n">
        <v>0</v>
      </c>
      <c r="CR363" s="0" t="n">
        <v>0</v>
      </c>
      <c r="CS363" s="0" t="n">
        <v>0</v>
      </c>
      <c r="CT363" s="0" t="n">
        <v>0</v>
      </c>
      <c r="CU363" s="0" t="n">
        <v>0</v>
      </c>
      <c r="CV363" s="0" t="n">
        <v>0</v>
      </c>
      <c r="CW363" s="0" t="n">
        <v>0</v>
      </c>
      <c r="CX363" s="0" t="n">
        <v>0</v>
      </c>
      <c r="CY363" s="0" t="n">
        <v>0</v>
      </c>
      <c r="CZ363" s="0" t="n">
        <v>2</v>
      </c>
      <c r="DA363" s="0" t="n">
        <v>0</v>
      </c>
      <c r="DB363" s="0" t="n">
        <v>0</v>
      </c>
      <c r="DC363" s="0" t="n">
        <v>0</v>
      </c>
      <c r="DD363" s="0" t="n">
        <v>0</v>
      </c>
      <c r="DE363" s="0" t="n">
        <v>0</v>
      </c>
      <c r="DF363" s="0" t="n">
        <v>0</v>
      </c>
      <c r="DG363" s="0" t="n">
        <v>0</v>
      </c>
      <c r="DH363" s="0" t="n">
        <v>0</v>
      </c>
      <c r="DI363" s="0" t="n">
        <v>0</v>
      </c>
      <c r="DJ363" s="0" t="n">
        <v>0</v>
      </c>
      <c r="DK363" s="0" t="n">
        <v>0</v>
      </c>
      <c r="DL363" s="0" t="n">
        <v>0</v>
      </c>
      <c r="DM363" s="0" t="n">
        <v>0</v>
      </c>
      <c r="DN363" s="0" t="n">
        <v>0</v>
      </c>
      <c r="DO363" s="0" t="n">
        <v>0</v>
      </c>
      <c r="DP363" s="0" t="n">
        <v>2</v>
      </c>
      <c r="DQ363" s="0" t="n">
        <v>0</v>
      </c>
      <c r="DR363" s="0" t="n">
        <v>0</v>
      </c>
      <c r="DS363" s="0" t="n">
        <v>0</v>
      </c>
      <c r="DT363" s="0" t="n">
        <v>0</v>
      </c>
      <c r="DU363" s="0" t="n">
        <v>0</v>
      </c>
      <c r="DV363" s="0" t="n">
        <v>0</v>
      </c>
      <c r="DW363" s="0" t="n">
        <v>0</v>
      </c>
      <c r="DX363" s="0" t="n">
        <v>0</v>
      </c>
      <c r="DY363" s="0" t="n">
        <v>0</v>
      </c>
      <c r="DZ363" s="0" t="n">
        <v>0</v>
      </c>
      <c r="EA363" s="0" t="n">
        <v>0</v>
      </c>
      <c r="EB363" s="0" t="n">
        <v>0</v>
      </c>
      <c r="EC363" s="0" t="n">
        <v>1</v>
      </c>
      <c r="ED363" s="0" t="n">
        <v>0</v>
      </c>
      <c r="EE363" s="0" t="n">
        <v>0</v>
      </c>
      <c r="EF363" s="0" t="n">
        <v>0</v>
      </c>
      <c r="EG363" s="0" t="n">
        <v>0</v>
      </c>
      <c r="EH363" s="0" t="n">
        <v>0</v>
      </c>
      <c r="EI363" s="0" t="n">
        <v>0</v>
      </c>
      <c r="EJ363" s="0" t="n">
        <v>0</v>
      </c>
      <c r="EK363" s="0" t="n">
        <v>0</v>
      </c>
      <c r="EL363" s="0" t="n">
        <v>0</v>
      </c>
      <c r="EM363" s="0" t="n">
        <v>2</v>
      </c>
      <c r="EN363" s="0" t="n">
        <v>0</v>
      </c>
      <c r="EO363" s="0" t="n">
        <v>0</v>
      </c>
      <c r="EP363" s="0" t="n">
        <v>2</v>
      </c>
      <c r="EQ363" s="0" t="n">
        <v>0</v>
      </c>
      <c r="ER363" s="0" t="n">
        <v>0</v>
      </c>
      <c r="ES363" s="0" t="n">
        <v>0</v>
      </c>
      <c r="ET363" s="0" t="n">
        <v>0</v>
      </c>
      <c r="EU363" s="0" t="n">
        <v>1</v>
      </c>
      <c r="EV363" s="0" t="n">
        <v>0</v>
      </c>
      <c r="EW363" s="0" t="n">
        <v>0</v>
      </c>
      <c r="EX363" s="0" t="n">
        <v>0</v>
      </c>
      <c r="EY363" s="0" t="n">
        <v>0</v>
      </c>
      <c r="EZ363" s="0" t="n">
        <v>0</v>
      </c>
      <c r="FA363" s="0" t="n">
        <v>3</v>
      </c>
      <c r="FB363" s="0" t="n">
        <v>0</v>
      </c>
      <c r="FC363" s="0" t="n">
        <v>0</v>
      </c>
      <c r="FD363" s="0" t="n">
        <v>0</v>
      </c>
      <c r="FE363" s="0" t="n">
        <v>0</v>
      </c>
      <c r="FF363" s="0" t="n">
        <v>0</v>
      </c>
      <c r="FG363" s="0" t="n">
        <v>2</v>
      </c>
      <c r="FH363" s="0" t="n">
        <v>0</v>
      </c>
      <c r="FI363" s="0" t="n">
        <v>1</v>
      </c>
      <c r="FJ363" s="0" t="n">
        <v>0</v>
      </c>
      <c r="FK363" s="0" t="n">
        <v>0</v>
      </c>
      <c r="FL363" s="0" t="n">
        <v>0</v>
      </c>
      <c r="FM363" s="0" t="n">
        <v>0</v>
      </c>
      <c r="FN363" s="0" t="n">
        <v>3</v>
      </c>
      <c r="FO363" s="0" t="n">
        <v>1</v>
      </c>
      <c r="FP363" s="0" t="n">
        <v>0</v>
      </c>
      <c r="FQ363" s="0" t="n">
        <v>0</v>
      </c>
      <c r="FR363" s="0" t="n">
        <v>0</v>
      </c>
      <c r="FS363" s="0" t="n">
        <v>0</v>
      </c>
      <c r="FT363" s="0" t="n">
        <v>0</v>
      </c>
      <c r="FU363" s="0" t="n">
        <v>0</v>
      </c>
      <c r="FV363" s="0" t="n">
        <v>0</v>
      </c>
      <c r="FW363" s="0" t="n">
        <v>0</v>
      </c>
      <c r="FX363" s="0" t="n">
        <v>0</v>
      </c>
      <c r="FY363" s="0" t="n">
        <v>3</v>
      </c>
      <c r="FZ363" s="0" t="n">
        <v>0</v>
      </c>
      <c r="GA363" s="0" t="n">
        <v>1</v>
      </c>
      <c r="GB363" s="0" t="n">
        <v>0</v>
      </c>
      <c r="GC363" s="0" t="n">
        <v>0</v>
      </c>
      <c r="GD363" s="0" t="n">
        <v>0</v>
      </c>
      <c r="GE363" s="0" t="n">
        <v>0</v>
      </c>
      <c r="GF363" s="0" t="n">
        <v>0</v>
      </c>
      <c r="GG363" s="0" t="n">
        <v>0</v>
      </c>
      <c r="GH363" s="0" t="n">
        <v>0</v>
      </c>
      <c r="GI363" s="0" t="n">
        <v>9</v>
      </c>
      <c r="GJ363" s="0" t="n">
        <v>0</v>
      </c>
      <c r="GK363" s="0" t="n">
        <v>9</v>
      </c>
      <c r="GL363" s="0" t="n">
        <v>0</v>
      </c>
      <c r="GM363" s="0" t="n">
        <v>0</v>
      </c>
      <c r="GN363" s="0" t="n">
        <v>0</v>
      </c>
      <c r="GO363" s="0" t="n">
        <v>0</v>
      </c>
      <c r="GP363" s="0" t="n">
        <v>0</v>
      </c>
      <c r="GQ363" s="0" t="n">
        <v>0</v>
      </c>
    </row>
    <row r="364" customFormat="false" ht="12" hidden="false" customHeight="false" outlineLevel="0" collapsed="false">
      <c r="A364" s="0" t="n">
        <v>1</v>
      </c>
      <c r="B364" s="0" t="n">
        <v>3</v>
      </c>
      <c r="C364" s="0" t="n">
        <v>1</v>
      </c>
      <c r="D364" s="0" t="n">
        <v>0</v>
      </c>
      <c r="E364" s="0" t="n">
        <v>0</v>
      </c>
      <c r="F364" s="0" t="n">
        <v>0</v>
      </c>
      <c r="G364" s="0" t="n">
        <v>0</v>
      </c>
      <c r="H364" s="0" t="n">
        <v>0</v>
      </c>
      <c r="I364" s="0" t="n">
        <v>0</v>
      </c>
      <c r="J364" s="0" t="n">
        <v>0</v>
      </c>
      <c r="K364" s="0" t="n">
        <v>0</v>
      </c>
      <c r="L364" s="0" t="n">
        <v>3</v>
      </c>
      <c r="M364" s="0" t="n">
        <v>0</v>
      </c>
      <c r="N364" s="0" t="n">
        <v>0</v>
      </c>
      <c r="O364" s="0" t="n">
        <v>0</v>
      </c>
      <c r="P364" s="0" t="n">
        <v>0</v>
      </c>
      <c r="Q364" s="0" t="n">
        <v>0</v>
      </c>
      <c r="R364" s="0" t="n">
        <v>0</v>
      </c>
      <c r="S364" s="0" t="n">
        <v>0</v>
      </c>
      <c r="T364" s="0" t="n">
        <v>0</v>
      </c>
      <c r="U364" s="0" t="n">
        <v>0</v>
      </c>
      <c r="V364" s="0" t="n">
        <v>2</v>
      </c>
      <c r="W364" s="0" t="n">
        <v>0</v>
      </c>
      <c r="X364" s="0" t="n">
        <v>0</v>
      </c>
      <c r="Y364" s="0" t="n">
        <v>0</v>
      </c>
      <c r="Z364" s="0" t="n">
        <v>0</v>
      </c>
      <c r="AA364" s="0" t="n">
        <v>0</v>
      </c>
      <c r="AB364" s="0" t="n">
        <v>1</v>
      </c>
      <c r="AC364" s="0" t="n">
        <v>0</v>
      </c>
      <c r="AD364" s="0" t="n">
        <v>0</v>
      </c>
      <c r="AE364" s="0" t="n">
        <v>0</v>
      </c>
      <c r="AF364" s="0" t="n">
        <v>0</v>
      </c>
      <c r="AG364" s="0" t="n">
        <v>0</v>
      </c>
      <c r="AH364" s="0" t="n">
        <v>0</v>
      </c>
      <c r="AI364" s="0" t="n">
        <v>0</v>
      </c>
      <c r="AJ364" s="0" t="n">
        <v>0</v>
      </c>
      <c r="AK364" s="0" t="n">
        <v>0</v>
      </c>
      <c r="AL364" s="0" t="n">
        <v>0</v>
      </c>
      <c r="AM364" s="0" t="n">
        <v>0</v>
      </c>
      <c r="AN364" s="0" t="n">
        <v>0</v>
      </c>
      <c r="AO364" s="0" t="n">
        <v>0</v>
      </c>
      <c r="AP364" s="0" t="n">
        <v>0</v>
      </c>
      <c r="AQ364" s="0" t="n">
        <v>0</v>
      </c>
      <c r="AR364" s="0" t="n">
        <v>0</v>
      </c>
      <c r="AS364" s="0" t="n">
        <v>0</v>
      </c>
      <c r="AT364" s="0" t="n">
        <v>0</v>
      </c>
      <c r="AU364" s="0" t="n">
        <v>0</v>
      </c>
      <c r="AV364" s="0" t="n">
        <v>0</v>
      </c>
      <c r="AW364" s="0" t="n">
        <v>1</v>
      </c>
      <c r="AX364" s="0" t="n">
        <v>0</v>
      </c>
      <c r="AY364" s="0" t="n">
        <v>0</v>
      </c>
      <c r="AZ364" s="0" t="n">
        <v>1</v>
      </c>
      <c r="BA364" s="0" t="n">
        <v>0</v>
      </c>
      <c r="BB364" s="0" t="n">
        <v>0</v>
      </c>
      <c r="BC364" s="0" t="n">
        <v>0</v>
      </c>
      <c r="BD364" s="0" t="n">
        <v>0</v>
      </c>
      <c r="BE364" s="0" t="n">
        <v>0</v>
      </c>
      <c r="BF364" s="0" t="n">
        <v>0</v>
      </c>
      <c r="BG364" s="0" t="n">
        <v>0</v>
      </c>
      <c r="BH364" s="0" t="n">
        <v>0</v>
      </c>
      <c r="BI364" s="0" t="n">
        <v>0</v>
      </c>
      <c r="BJ364" s="0" t="n">
        <v>0</v>
      </c>
      <c r="BK364" s="0" t="n">
        <v>0</v>
      </c>
      <c r="BL364" s="0" t="n">
        <v>0</v>
      </c>
      <c r="BM364" s="0" t="n">
        <v>0</v>
      </c>
      <c r="BN364" s="0" t="n">
        <v>0</v>
      </c>
      <c r="BO364" s="0" t="n">
        <v>0</v>
      </c>
      <c r="BP364" s="0" t="n">
        <v>0</v>
      </c>
      <c r="BQ364" s="0" t="n">
        <v>1</v>
      </c>
      <c r="BR364" s="0" t="n">
        <v>0</v>
      </c>
      <c r="BS364" s="0" t="n">
        <v>2</v>
      </c>
      <c r="BT364" s="0" t="n">
        <v>0</v>
      </c>
      <c r="BU364" s="0" t="n">
        <v>0</v>
      </c>
      <c r="BV364" s="0" t="n">
        <v>0</v>
      </c>
      <c r="BW364" s="0" t="n">
        <v>0</v>
      </c>
      <c r="BX364" s="0" t="n">
        <v>0</v>
      </c>
      <c r="BY364" s="0" t="n">
        <v>0</v>
      </c>
      <c r="BZ364" s="0" t="n">
        <v>0</v>
      </c>
      <c r="CA364" s="0" t="n">
        <v>0</v>
      </c>
      <c r="CB364" s="0" t="n">
        <v>4</v>
      </c>
      <c r="CC364" s="0" t="n">
        <v>0</v>
      </c>
      <c r="CD364" s="0" t="n">
        <v>0</v>
      </c>
      <c r="CE364" s="0" t="n">
        <v>0</v>
      </c>
      <c r="CF364" s="0" t="n">
        <v>4</v>
      </c>
      <c r="CG364" s="0" t="n">
        <v>0</v>
      </c>
      <c r="CH364" s="0" t="n">
        <v>0</v>
      </c>
      <c r="CI364" s="0" t="n">
        <v>1</v>
      </c>
      <c r="CJ364" s="0" t="n">
        <v>0</v>
      </c>
      <c r="CK364" s="0" t="n">
        <v>0</v>
      </c>
      <c r="CL364" s="0" t="n">
        <v>0</v>
      </c>
      <c r="CM364" s="0" t="n">
        <v>0</v>
      </c>
      <c r="CN364" s="0" t="n">
        <v>0</v>
      </c>
      <c r="CO364" s="0" t="n">
        <v>0</v>
      </c>
      <c r="CP364" s="0" t="n">
        <v>0</v>
      </c>
      <c r="CQ364" s="0" t="n">
        <v>0</v>
      </c>
      <c r="CR364" s="0" t="n">
        <v>0</v>
      </c>
      <c r="CS364" s="0" t="n">
        <v>0</v>
      </c>
      <c r="CT364" s="0" t="n">
        <v>0</v>
      </c>
      <c r="CU364" s="0" t="n">
        <v>0</v>
      </c>
      <c r="CV364" s="0" t="n">
        <v>0</v>
      </c>
      <c r="CW364" s="0" t="n">
        <v>0</v>
      </c>
      <c r="CX364" s="0" t="n">
        <v>0</v>
      </c>
      <c r="CY364" s="0" t="n">
        <v>0</v>
      </c>
      <c r="CZ364" s="0" t="n">
        <v>2</v>
      </c>
      <c r="DA364" s="0" t="n">
        <v>0</v>
      </c>
      <c r="DB364" s="0" t="n">
        <v>0</v>
      </c>
      <c r="DC364" s="0" t="n">
        <v>0</v>
      </c>
      <c r="DD364" s="0" t="n">
        <v>0</v>
      </c>
      <c r="DE364" s="0" t="n">
        <v>0</v>
      </c>
      <c r="DF364" s="0" t="n">
        <v>0</v>
      </c>
      <c r="DG364" s="0" t="n">
        <v>0</v>
      </c>
      <c r="DH364" s="0" t="n">
        <v>0</v>
      </c>
      <c r="DI364" s="0" t="n">
        <v>0</v>
      </c>
      <c r="DJ364" s="0" t="n">
        <v>0</v>
      </c>
      <c r="DK364" s="0" t="n">
        <v>0</v>
      </c>
      <c r="DL364" s="0" t="n">
        <v>0</v>
      </c>
      <c r="DM364" s="0" t="n">
        <v>0</v>
      </c>
      <c r="DN364" s="0" t="n">
        <v>0</v>
      </c>
      <c r="DO364" s="0" t="n">
        <v>0</v>
      </c>
      <c r="DP364" s="0" t="n">
        <v>2</v>
      </c>
      <c r="DQ364" s="0" t="n">
        <v>0</v>
      </c>
      <c r="DR364" s="0" t="n">
        <v>0</v>
      </c>
      <c r="DS364" s="0" t="n">
        <v>0</v>
      </c>
      <c r="DT364" s="0" t="n">
        <v>0</v>
      </c>
      <c r="DU364" s="0" t="n">
        <v>0</v>
      </c>
      <c r="DV364" s="0" t="n">
        <v>0</v>
      </c>
      <c r="DW364" s="0" t="n">
        <v>0</v>
      </c>
      <c r="DX364" s="0" t="n">
        <v>0</v>
      </c>
      <c r="DY364" s="0" t="n">
        <v>0</v>
      </c>
      <c r="DZ364" s="0" t="n">
        <v>0</v>
      </c>
      <c r="EA364" s="0" t="n">
        <v>0</v>
      </c>
      <c r="EB364" s="0" t="n">
        <v>0</v>
      </c>
      <c r="EC364" s="0" t="n">
        <v>1</v>
      </c>
      <c r="ED364" s="0" t="n">
        <v>0</v>
      </c>
      <c r="EE364" s="0" t="n">
        <v>0</v>
      </c>
      <c r="EF364" s="0" t="n">
        <v>0</v>
      </c>
      <c r="EG364" s="0" t="n">
        <v>0</v>
      </c>
      <c r="EH364" s="0" t="n">
        <v>2</v>
      </c>
      <c r="EI364" s="0" t="n">
        <v>0</v>
      </c>
      <c r="EJ364" s="0" t="n">
        <v>0</v>
      </c>
      <c r="EK364" s="0" t="n">
        <v>0</v>
      </c>
      <c r="EL364" s="0" t="n">
        <v>0</v>
      </c>
      <c r="EM364" s="0" t="n">
        <v>2</v>
      </c>
      <c r="EN364" s="0" t="n">
        <v>0</v>
      </c>
      <c r="EO364" s="0" t="n">
        <v>0</v>
      </c>
      <c r="EP364" s="0" t="n">
        <v>0</v>
      </c>
      <c r="EQ364" s="0" t="n">
        <v>0</v>
      </c>
      <c r="ER364" s="0" t="n">
        <v>0</v>
      </c>
      <c r="ES364" s="0" t="n">
        <v>0</v>
      </c>
      <c r="ET364" s="0" t="n">
        <v>0</v>
      </c>
      <c r="EU364" s="0" t="n">
        <v>0</v>
      </c>
      <c r="EV364" s="0" t="n">
        <v>0</v>
      </c>
      <c r="EW364" s="0" t="n">
        <v>0</v>
      </c>
      <c r="EX364" s="0" t="n">
        <v>0</v>
      </c>
      <c r="EY364" s="0" t="n">
        <v>0</v>
      </c>
      <c r="EZ364" s="0" t="n">
        <v>0</v>
      </c>
      <c r="FA364" s="0" t="n">
        <v>3</v>
      </c>
      <c r="FB364" s="0" t="n">
        <v>0</v>
      </c>
      <c r="FC364" s="0" t="n">
        <v>0</v>
      </c>
      <c r="FD364" s="0" t="n">
        <v>0</v>
      </c>
      <c r="FE364" s="0" t="n">
        <v>0</v>
      </c>
      <c r="FF364" s="0" t="n">
        <v>0</v>
      </c>
      <c r="FG364" s="0" t="n">
        <v>2</v>
      </c>
      <c r="FH364" s="0" t="n">
        <v>0</v>
      </c>
      <c r="FI364" s="0" t="n">
        <v>0</v>
      </c>
      <c r="FJ364" s="0" t="n">
        <v>0</v>
      </c>
      <c r="FK364" s="0" t="n">
        <v>0</v>
      </c>
      <c r="FL364" s="0" t="n">
        <v>0</v>
      </c>
      <c r="FM364" s="0" t="n">
        <v>0</v>
      </c>
      <c r="FN364" s="0" t="n">
        <v>1</v>
      </c>
      <c r="FO364" s="0" t="n">
        <v>0</v>
      </c>
      <c r="FP364" s="0" t="n">
        <v>0</v>
      </c>
      <c r="FQ364" s="0" t="n">
        <v>0</v>
      </c>
      <c r="FR364" s="0" t="n">
        <v>0</v>
      </c>
      <c r="FS364" s="0" t="n">
        <v>0</v>
      </c>
      <c r="FT364" s="0" t="n">
        <v>1</v>
      </c>
      <c r="FU364" s="0" t="n">
        <v>1</v>
      </c>
      <c r="FV364" s="0" t="n">
        <v>0</v>
      </c>
      <c r="FW364" s="0" t="n">
        <v>0</v>
      </c>
      <c r="FX364" s="0" t="n">
        <v>0</v>
      </c>
      <c r="FY364" s="0" t="n">
        <v>0</v>
      </c>
      <c r="FZ364" s="0" t="n">
        <v>0</v>
      </c>
      <c r="GA364" s="0" t="n">
        <v>0</v>
      </c>
      <c r="GB364" s="0" t="n">
        <v>0</v>
      </c>
      <c r="GC364" s="0" t="n">
        <v>0</v>
      </c>
      <c r="GD364" s="0" t="n">
        <v>0</v>
      </c>
      <c r="GE364" s="0" t="n">
        <v>0</v>
      </c>
      <c r="GF364" s="0" t="n">
        <v>0</v>
      </c>
      <c r="GG364" s="0" t="n">
        <v>0</v>
      </c>
      <c r="GH364" s="0" t="n">
        <v>0</v>
      </c>
      <c r="GI364" s="0" t="n">
        <v>8</v>
      </c>
      <c r="GJ364" s="0" t="n">
        <v>0</v>
      </c>
      <c r="GK364" s="0" t="n">
        <v>6</v>
      </c>
      <c r="GL364" s="0" t="n">
        <v>0</v>
      </c>
      <c r="GM364" s="0" t="n">
        <v>0</v>
      </c>
      <c r="GN364" s="0" t="n">
        <v>0</v>
      </c>
      <c r="GO364" s="0" t="n">
        <v>0</v>
      </c>
      <c r="GP364" s="0" t="n">
        <v>0</v>
      </c>
      <c r="GQ364" s="0" t="n">
        <v>0</v>
      </c>
    </row>
    <row r="365" customFormat="false" ht="12" hidden="false" customHeight="false" outlineLevel="0" collapsed="false">
      <c r="A365" s="0" t="n">
        <v>0</v>
      </c>
      <c r="B365" s="0" t="n">
        <v>3</v>
      </c>
      <c r="C365" s="0" t="n">
        <v>0</v>
      </c>
      <c r="D365" s="0" t="n">
        <v>0</v>
      </c>
      <c r="E365" s="0" t="n">
        <v>3</v>
      </c>
      <c r="F365" s="0" t="n">
        <v>0</v>
      </c>
      <c r="G365" s="0" t="n">
        <v>4</v>
      </c>
      <c r="H365" s="0" t="n">
        <v>1</v>
      </c>
      <c r="I365" s="0" t="n">
        <v>0</v>
      </c>
      <c r="J365" s="0" t="n">
        <v>4</v>
      </c>
      <c r="K365" s="0" t="n">
        <v>0</v>
      </c>
      <c r="L365" s="0" t="n">
        <v>0</v>
      </c>
      <c r="M365" s="0" t="n">
        <v>0</v>
      </c>
      <c r="N365" s="0" t="n">
        <v>0</v>
      </c>
      <c r="O365" s="0" t="n">
        <v>0</v>
      </c>
      <c r="P365" s="0" t="n">
        <v>0</v>
      </c>
      <c r="Q365" s="0" t="n">
        <v>0</v>
      </c>
      <c r="R365" s="0" t="n">
        <v>0</v>
      </c>
      <c r="S365" s="0" t="n">
        <v>0</v>
      </c>
      <c r="T365" s="0" t="n">
        <v>0</v>
      </c>
      <c r="U365" s="0" t="n">
        <v>0</v>
      </c>
      <c r="V365" s="0" t="n">
        <v>0</v>
      </c>
      <c r="W365" s="0" t="n">
        <v>0</v>
      </c>
      <c r="X365" s="0" t="n">
        <v>0</v>
      </c>
      <c r="Y365" s="0" t="n">
        <v>0</v>
      </c>
      <c r="Z365" s="0" t="n">
        <v>0</v>
      </c>
      <c r="AA365" s="0" t="n">
        <v>0</v>
      </c>
      <c r="AB365" s="0" t="n">
        <v>0</v>
      </c>
      <c r="AC365" s="0" t="n">
        <v>0</v>
      </c>
      <c r="AD365" s="0" t="n">
        <v>0</v>
      </c>
      <c r="AE365" s="0" t="n">
        <v>0</v>
      </c>
      <c r="AF365" s="0" t="n">
        <v>0</v>
      </c>
      <c r="AG365" s="0" t="n">
        <v>0</v>
      </c>
      <c r="AH365" s="0" t="n">
        <v>0</v>
      </c>
      <c r="AI365" s="0" t="n">
        <v>0</v>
      </c>
      <c r="AJ365" s="0" t="n">
        <v>0</v>
      </c>
      <c r="AK365" s="0" t="n">
        <v>0</v>
      </c>
      <c r="AL365" s="0" t="n">
        <v>0</v>
      </c>
      <c r="AM365" s="0" t="n">
        <v>0</v>
      </c>
      <c r="AN365" s="0" t="n">
        <v>1</v>
      </c>
      <c r="AO365" s="0" t="n">
        <v>3</v>
      </c>
      <c r="AP365" s="0" t="n">
        <v>0</v>
      </c>
      <c r="AQ365" s="0" t="n">
        <v>0</v>
      </c>
      <c r="AR365" s="0" t="n">
        <v>2</v>
      </c>
      <c r="AS365" s="0" t="n">
        <v>1</v>
      </c>
      <c r="AT365" s="0" t="n">
        <v>0</v>
      </c>
      <c r="AU365" s="0" t="n">
        <v>0</v>
      </c>
      <c r="AV365" s="0" t="n">
        <v>0</v>
      </c>
      <c r="AW365" s="0" t="n">
        <v>3</v>
      </c>
      <c r="AX365" s="0" t="n">
        <v>0</v>
      </c>
      <c r="AY365" s="0" t="n">
        <v>1</v>
      </c>
      <c r="AZ365" s="0" t="n">
        <v>0</v>
      </c>
      <c r="BA365" s="0" t="n">
        <v>4</v>
      </c>
      <c r="BB365" s="0" t="n">
        <v>0</v>
      </c>
      <c r="BC365" s="0" t="n">
        <v>0</v>
      </c>
      <c r="BD365" s="0" t="n">
        <v>0</v>
      </c>
      <c r="BE365" s="0" t="n">
        <v>0</v>
      </c>
      <c r="BF365" s="0" t="n">
        <v>0</v>
      </c>
      <c r="BG365" s="0" t="n">
        <v>0</v>
      </c>
      <c r="BH365" s="0" t="n">
        <v>0</v>
      </c>
      <c r="BI365" s="0" t="n">
        <v>5</v>
      </c>
      <c r="BJ365" s="0" t="n">
        <v>0</v>
      </c>
      <c r="BK365" s="0" t="n">
        <v>0</v>
      </c>
      <c r="BL365" s="0" t="n">
        <v>0</v>
      </c>
      <c r="BM365" s="0" t="n">
        <v>0</v>
      </c>
      <c r="BN365" s="0" t="n">
        <v>0</v>
      </c>
      <c r="BO365" s="0" t="n">
        <v>0</v>
      </c>
      <c r="BP365" s="0" t="n">
        <v>0</v>
      </c>
      <c r="BQ365" s="0" t="n">
        <v>2</v>
      </c>
      <c r="BR365" s="0" t="n">
        <v>3</v>
      </c>
      <c r="BS365" s="0" t="n">
        <v>2</v>
      </c>
      <c r="BT365" s="0" t="n">
        <v>0</v>
      </c>
      <c r="BU365" s="0" t="n">
        <v>0</v>
      </c>
      <c r="BV365" s="0" t="n">
        <v>0</v>
      </c>
      <c r="BW365" s="0" t="n">
        <v>0</v>
      </c>
      <c r="BX365" s="0" t="n">
        <v>0</v>
      </c>
      <c r="BY365" s="0" t="n">
        <v>0</v>
      </c>
      <c r="BZ365" s="0" t="n">
        <v>0</v>
      </c>
      <c r="CA365" s="0" t="n">
        <v>0</v>
      </c>
      <c r="CB365" s="0" t="n">
        <v>1</v>
      </c>
      <c r="CC365" s="0" t="n">
        <v>0</v>
      </c>
      <c r="CD365" s="0" t="n">
        <v>0</v>
      </c>
      <c r="CE365" s="0" t="n">
        <v>0</v>
      </c>
      <c r="CF365" s="0" t="n">
        <v>0</v>
      </c>
      <c r="CG365" s="0" t="n">
        <v>1</v>
      </c>
      <c r="CH365" s="0" t="n">
        <v>0</v>
      </c>
      <c r="CI365" s="0" t="n">
        <v>0</v>
      </c>
      <c r="CJ365" s="0" t="n">
        <v>0</v>
      </c>
      <c r="CK365" s="0" t="n">
        <v>2</v>
      </c>
      <c r="CL365" s="0" t="n">
        <v>3</v>
      </c>
      <c r="CM365" s="0" t="n">
        <v>0</v>
      </c>
      <c r="CN365" s="0" t="n">
        <v>0</v>
      </c>
      <c r="CO365" s="0" t="n">
        <v>0</v>
      </c>
      <c r="CP365" s="0" t="n">
        <v>1</v>
      </c>
      <c r="CQ365" s="0" t="n">
        <v>0</v>
      </c>
      <c r="CR365" s="0" t="n">
        <v>0</v>
      </c>
      <c r="CS365" s="0" t="n">
        <v>0</v>
      </c>
      <c r="CT365" s="0" t="n">
        <v>0</v>
      </c>
      <c r="CU365" s="0" t="n">
        <v>0</v>
      </c>
      <c r="CV365" s="0" t="n">
        <v>0</v>
      </c>
      <c r="CW365" s="0" t="n">
        <v>0</v>
      </c>
      <c r="CX365" s="0" t="n">
        <v>1</v>
      </c>
      <c r="CY365" s="0" t="n">
        <v>1</v>
      </c>
      <c r="CZ365" s="0" t="n">
        <v>0</v>
      </c>
      <c r="DA365" s="0" t="n">
        <v>0</v>
      </c>
      <c r="DB365" s="0" t="n">
        <v>0</v>
      </c>
      <c r="DC365" s="0" t="n">
        <v>0</v>
      </c>
      <c r="DD365" s="0" t="n">
        <v>0</v>
      </c>
      <c r="DE365" s="0" t="n">
        <v>0</v>
      </c>
      <c r="DF365" s="0" t="n">
        <v>6</v>
      </c>
      <c r="DG365" s="0" t="n">
        <v>0</v>
      </c>
      <c r="DH365" s="0" t="n">
        <v>0</v>
      </c>
      <c r="DI365" s="0" t="n">
        <v>0</v>
      </c>
      <c r="DJ365" s="0" t="n">
        <v>3</v>
      </c>
      <c r="DK365" s="0" t="n">
        <v>1</v>
      </c>
      <c r="DL365" s="0" t="n">
        <v>0</v>
      </c>
      <c r="DM365" s="0" t="n">
        <v>0</v>
      </c>
      <c r="DN365" s="0" t="n">
        <v>0</v>
      </c>
      <c r="DO365" s="0" t="n">
        <v>0</v>
      </c>
      <c r="DP365" s="0" t="n">
        <v>0</v>
      </c>
      <c r="DQ365" s="0" t="n">
        <v>0</v>
      </c>
      <c r="DR365" s="0" t="n">
        <v>1</v>
      </c>
      <c r="DS365" s="0" t="n">
        <v>0</v>
      </c>
      <c r="DT365" s="0" t="n">
        <v>2</v>
      </c>
      <c r="DU365" s="0" t="n">
        <v>1</v>
      </c>
      <c r="DV365" s="0" t="n">
        <v>0</v>
      </c>
      <c r="DW365" s="0" t="n">
        <v>0</v>
      </c>
      <c r="DX365" s="0" t="n">
        <v>0</v>
      </c>
      <c r="DY365" s="0" t="n">
        <v>0</v>
      </c>
      <c r="DZ365" s="0" t="n">
        <v>0</v>
      </c>
      <c r="EA365" s="0" t="n">
        <v>1</v>
      </c>
      <c r="EB365" s="0" t="n">
        <v>0</v>
      </c>
      <c r="EC365" s="0" t="n">
        <v>1</v>
      </c>
      <c r="ED365" s="0" t="n">
        <v>0</v>
      </c>
      <c r="EE365" s="0" t="n">
        <v>0</v>
      </c>
      <c r="EF365" s="0" t="n">
        <v>0</v>
      </c>
      <c r="EG365" s="0" t="n">
        <v>0</v>
      </c>
      <c r="EH365" s="0" t="n">
        <v>0</v>
      </c>
      <c r="EI365" s="0" t="n">
        <v>0</v>
      </c>
      <c r="EJ365" s="0" t="n">
        <v>0</v>
      </c>
      <c r="EK365" s="0" t="n">
        <v>0</v>
      </c>
      <c r="EL365" s="0" t="n">
        <v>0</v>
      </c>
      <c r="EM365" s="0" t="n">
        <v>0</v>
      </c>
      <c r="EN365" s="0" t="n">
        <v>0</v>
      </c>
      <c r="EO365" s="0" t="n">
        <v>1</v>
      </c>
      <c r="EP365" s="0" t="n">
        <v>0</v>
      </c>
      <c r="EQ365" s="0" t="n">
        <v>0</v>
      </c>
      <c r="ER365" s="0" t="n">
        <v>0</v>
      </c>
      <c r="ES365" s="0" t="n">
        <v>0</v>
      </c>
      <c r="ET365" s="0" t="n">
        <v>1</v>
      </c>
      <c r="EU365" s="0" t="n">
        <v>0</v>
      </c>
      <c r="EV365" s="0" t="n">
        <v>0</v>
      </c>
      <c r="EW365" s="0" t="n">
        <v>1</v>
      </c>
      <c r="EX365" s="0" t="n">
        <v>0</v>
      </c>
      <c r="EY365" s="0" t="n">
        <v>1</v>
      </c>
      <c r="EZ365" s="0" t="n">
        <v>0</v>
      </c>
      <c r="FA365" s="0" t="n">
        <v>0</v>
      </c>
      <c r="FB365" s="0" t="n">
        <v>0</v>
      </c>
      <c r="FC365" s="0" t="n">
        <v>0</v>
      </c>
      <c r="FD365" s="0" t="n">
        <v>3</v>
      </c>
      <c r="FE365" s="0" t="n">
        <v>0</v>
      </c>
      <c r="FF365" s="0" t="n">
        <v>0</v>
      </c>
      <c r="FG365" s="0" t="n">
        <v>0</v>
      </c>
      <c r="FH365" s="0" t="n">
        <v>0</v>
      </c>
      <c r="FI365" s="0" t="n">
        <v>0</v>
      </c>
      <c r="FJ365" s="0" t="n">
        <v>0</v>
      </c>
      <c r="FK365" s="0" t="n">
        <v>0</v>
      </c>
      <c r="FL365" s="0" t="n">
        <v>0</v>
      </c>
      <c r="FM365" s="0" t="n">
        <v>0</v>
      </c>
      <c r="FN365" s="0" t="n">
        <v>1</v>
      </c>
      <c r="FO365" s="0" t="n">
        <v>1</v>
      </c>
      <c r="FP365" s="0" t="n">
        <v>0</v>
      </c>
      <c r="FQ365" s="0" t="n">
        <v>0</v>
      </c>
      <c r="FR365" s="0" t="n">
        <v>4</v>
      </c>
      <c r="FS365" s="0" t="n">
        <v>1</v>
      </c>
      <c r="FT365" s="0" t="n">
        <v>0</v>
      </c>
      <c r="FU365" s="0" t="n">
        <v>0</v>
      </c>
      <c r="FV365" s="0" t="n">
        <v>0</v>
      </c>
      <c r="FW365" s="0" t="n">
        <v>0</v>
      </c>
      <c r="FX365" s="0" t="n">
        <v>0</v>
      </c>
      <c r="FY365" s="0" t="n">
        <v>0</v>
      </c>
      <c r="FZ365" s="0" t="n">
        <v>0</v>
      </c>
      <c r="GA365" s="0" t="n">
        <v>0</v>
      </c>
      <c r="GB365" s="0" t="n">
        <v>1</v>
      </c>
      <c r="GC365" s="0" t="n">
        <v>0</v>
      </c>
      <c r="GD365" s="0" t="n">
        <v>0</v>
      </c>
      <c r="GE365" s="0" t="n">
        <v>0</v>
      </c>
      <c r="GF365" s="0" t="n">
        <v>0</v>
      </c>
      <c r="GG365" s="0" t="n">
        <v>0</v>
      </c>
      <c r="GH365" s="0" t="n">
        <v>0</v>
      </c>
      <c r="GI365" s="0" t="n">
        <v>0</v>
      </c>
      <c r="GJ365" s="0" t="n">
        <v>2</v>
      </c>
      <c r="GK365" s="0" t="n">
        <v>1</v>
      </c>
      <c r="GL365" s="0" t="n">
        <v>0</v>
      </c>
      <c r="GM365" s="0" t="n">
        <v>1</v>
      </c>
      <c r="GN365" s="0" t="n">
        <v>0</v>
      </c>
      <c r="GO365" s="0" t="n">
        <v>2</v>
      </c>
      <c r="GP365" s="0" t="n">
        <v>0</v>
      </c>
      <c r="GQ365" s="0" t="n">
        <v>0</v>
      </c>
    </row>
    <row r="366" customFormat="false" ht="12" hidden="false" customHeight="false" outlineLevel="0" collapsed="false">
      <c r="A366" s="0" t="n">
        <v>0</v>
      </c>
      <c r="B366" s="0" t="n">
        <v>0</v>
      </c>
      <c r="C366" s="0" t="n">
        <v>0</v>
      </c>
      <c r="D366" s="0" t="n">
        <v>0</v>
      </c>
      <c r="E366" s="0" t="n">
        <v>0</v>
      </c>
      <c r="F366" s="0" t="n">
        <v>0</v>
      </c>
      <c r="G366" s="0" t="n">
        <v>1</v>
      </c>
      <c r="H366" s="0" t="n">
        <v>0</v>
      </c>
      <c r="I366" s="0" t="n">
        <v>0</v>
      </c>
      <c r="J366" s="0" t="n">
        <v>0</v>
      </c>
      <c r="K366" s="0" t="n">
        <v>0</v>
      </c>
      <c r="L366" s="0" t="n">
        <v>0</v>
      </c>
      <c r="M366" s="0" t="n">
        <v>0</v>
      </c>
      <c r="N366" s="0" t="n">
        <v>0</v>
      </c>
      <c r="O366" s="0" t="n">
        <v>0</v>
      </c>
      <c r="P366" s="0" t="n">
        <v>1</v>
      </c>
      <c r="Q366" s="0" t="n">
        <v>1</v>
      </c>
      <c r="R366" s="0" t="n">
        <v>0</v>
      </c>
      <c r="S366" s="0" t="n">
        <v>0</v>
      </c>
      <c r="T366" s="0" t="n">
        <v>0</v>
      </c>
      <c r="U366" s="0" t="n">
        <v>0</v>
      </c>
      <c r="V366" s="0" t="n">
        <v>0</v>
      </c>
      <c r="W366" s="0" t="n">
        <v>0</v>
      </c>
      <c r="X366" s="0" t="n">
        <v>0</v>
      </c>
      <c r="Y366" s="0" t="n">
        <v>0</v>
      </c>
      <c r="Z366" s="0" t="n">
        <v>2</v>
      </c>
      <c r="AA366" s="0" t="n">
        <v>0</v>
      </c>
      <c r="AB366" s="0" t="n">
        <v>1</v>
      </c>
      <c r="AC366" s="0" t="n">
        <v>0</v>
      </c>
      <c r="AD366" s="0" t="n">
        <v>1</v>
      </c>
      <c r="AE366" s="0" t="n">
        <v>0</v>
      </c>
      <c r="AF366" s="0" t="n">
        <v>0</v>
      </c>
      <c r="AG366" s="0" t="n">
        <v>0</v>
      </c>
      <c r="AH366" s="0" t="n">
        <v>0</v>
      </c>
      <c r="AI366" s="0" t="n">
        <v>0</v>
      </c>
      <c r="AJ366" s="0" t="n">
        <v>0</v>
      </c>
      <c r="AK366" s="0" t="n">
        <v>1</v>
      </c>
      <c r="AL366" s="0" t="n">
        <v>0</v>
      </c>
      <c r="AM366" s="0" t="n">
        <v>0</v>
      </c>
      <c r="AN366" s="0" t="n">
        <v>0</v>
      </c>
      <c r="AO366" s="0" t="n">
        <v>0</v>
      </c>
      <c r="AP366" s="0" t="n">
        <v>1</v>
      </c>
      <c r="AQ366" s="0" t="n">
        <v>0</v>
      </c>
      <c r="AR366" s="0" t="n">
        <v>0</v>
      </c>
      <c r="AS366" s="0" t="n">
        <v>0</v>
      </c>
      <c r="AT366" s="0" t="n">
        <v>2</v>
      </c>
      <c r="AU366" s="0" t="n">
        <v>0</v>
      </c>
      <c r="AV366" s="0" t="n">
        <v>0</v>
      </c>
      <c r="AW366" s="0" t="n">
        <v>0</v>
      </c>
      <c r="AX366" s="0" t="n">
        <v>0</v>
      </c>
      <c r="AY366" s="0" t="n">
        <v>0</v>
      </c>
      <c r="AZ366" s="0" t="n">
        <v>0</v>
      </c>
      <c r="BA366" s="0" t="n">
        <v>0</v>
      </c>
      <c r="BB366" s="0" t="n">
        <v>0</v>
      </c>
      <c r="BC366" s="0" t="n">
        <v>1</v>
      </c>
      <c r="BD366" s="0" t="n">
        <v>0</v>
      </c>
      <c r="BE366" s="0" t="n">
        <v>0</v>
      </c>
      <c r="BF366" s="0" t="n">
        <v>0</v>
      </c>
      <c r="BG366" s="0" t="n">
        <v>0</v>
      </c>
      <c r="BH366" s="0" t="n">
        <v>0</v>
      </c>
      <c r="BI366" s="0" t="n">
        <v>0</v>
      </c>
      <c r="BJ366" s="0" t="n">
        <v>0</v>
      </c>
      <c r="BK366" s="0" t="n">
        <v>0</v>
      </c>
      <c r="BL366" s="0" t="n">
        <v>0</v>
      </c>
      <c r="BM366" s="0" t="n">
        <v>0</v>
      </c>
      <c r="BN366" s="0" t="n">
        <v>0</v>
      </c>
      <c r="BO366" s="0" t="n">
        <v>0</v>
      </c>
      <c r="BP366" s="0" t="n">
        <v>0</v>
      </c>
      <c r="BQ366" s="0" t="n">
        <v>1</v>
      </c>
      <c r="BR366" s="0" t="n">
        <v>0</v>
      </c>
      <c r="BS366" s="0" t="n">
        <v>0</v>
      </c>
      <c r="BT366" s="0" t="n">
        <v>0</v>
      </c>
      <c r="BU366" s="0" t="n">
        <v>0</v>
      </c>
      <c r="BV366" s="0" t="n">
        <v>0</v>
      </c>
      <c r="BW366" s="0" t="n">
        <v>0</v>
      </c>
      <c r="BX366" s="0" t="n">
        <v>0</v>
      </c>
      <c r="BY366" s="0" t="n">
        <v>0</v>
      </c>
      <c r="BZ366" s="0" t="n">
        <v>1</v>
      </c>
      <c r="CA366" s="0" t="n">
        <v>3</v>
      </c>
      <c r="CB366" s="0" t="n">
        <v>1</v>
      </c>
      <c r="CC366" s="0" t="n">
        <v>0</v>
      </c>
      <c r="CD366" s="0" t="n">
        <v>1</v>
      </c>
      <c r="CE366" s="0" t="n">
        <v>0</v>
      </c>
      <c r="CF366" s="0" t="n">
        <v>0</v>
      </c>
      <c r="CG366" s="0" t="n">
        <v>0</v>
      </c>
      <c r="CH366" s="0" t="n">
        <v>0</v>
      </c>
      <c r="CI366" s="0" t="n">
        <v>0</v>
      </c>
      <c r="CJ366" s="0" t="n">
        <v>0</v>
      </c>
      <c r="CK366" s="0" t="n">
        <v>0</v>
      </c>
      <c r="CL366" s="0" t="n">
        <v>2</v>
      </c>
      <c r="CM366" s="0" t="n">
        <v>0</v>
      </c>
      <c r="CN366" s="0" t="n">
        <v>0</v>
      </c>
      <c r="CO366" s="0" t="n">
        <v>0</v>
      </c>
      <c r="CP366" s="0" t="n">
        <v>2</v>
      </c>
      <c r="CQ366" s="0" t="n">
        <v>0</v>
      </c>
      <c r="CR366" s="0" t="n">
        <v>0</v>
      </c>
      <c r="CS366" s="0" t="n">
        <v>0</v>
      </c>
      <c r="CT366" s="0" t="n">
        <v>0</v>
      </c>
      <c r="CU366" s="0" t="n">
        <v>0</v>
      </c>
      <c r="CV366" s="0" t="n">
        <v>0</v>
      </c>
      <c r="CW366" s="0" t="n">
        <v>0</v>
      </c>
      <c r="CX366" s="0" t="n">
        <v>0</v>
      </c>
      <c r="CY366" s="0" t="n">
        <v>0</v>
      </c>
      <c r="CZ366" s="0" t="n">
        <v>0</v>
      </c>
      <c r="DA366" s="0" t="n">
        <v>0</v>
      </c>
      <c r="DB366" s="0" t="n">
        <v>0</v>
      </c>
      <c r="DC366" s="0" t="n">
        <v>6</v>
      </c>
      <c r="DD366" s="0" t="n">
        <v>0</v>
      </c>
      <c r="DE366" s="0" t="n">
        <v>2</v>
      </c>
      <c r="DF366" s="0" t="n">
        <v>0</v>
      </c>
      <c r="DG366" s="0" t="n">
        <v>0</v>
      </c>
      <c r="DH366" s="0" t="n">
        <v>0</v>
      </c>
      <c r="DI366" s="0" t="n">
        <v>0</v>
      </c>
      <c r="DJ366" s="0" t="n">
        <v>0</v>
      </c>
      <c r="DK366" s="0" t="n">
        <v>0</v>
      </c>
      <c r="DL366" s="0" t="n">
        <v>0</v>
      </c>
      <c r="DM366" s="0" t="n">
        <v>0</v>
      </c>
      <c r="DN366" s="0" t="n">
        <v>0</v>
      </c>
      <c r="DO366" s="0" t="n">
        <v>0</v>
      </c>
      <c r="DP366" s="0" t="n">
        <v>0</v>
      </c>
      <c r="DQ366" s="0" t="n">
        <v>0</v>
      </c>
      <c r="DR366" s="0" t="n">
        <v>1</v>
      </c>
      <c r="DS366" s="0" t="n">
        <v>0</v>
      </c>
      <c r="DT366" s="0" t="n">
        <v>0</v>
      </c>
      <c r="DU366" s="0" t="n">
        <v>1</v>
      </c>
      <c r="DV366" s="0" t="n">
        <v>0</v>
      </c>
      <c r="DW366" s="0" t="n">
        <v>0</v>
      </c>
      <c r="DX366" s="0" t="n">
        <v>0</v>
      </c>
      <c r="DY366" s="0" t="n">
        <v>0</v>
      </c>
      <c r="DZ366" s="0" t="n">
        <v>1</v>
      </c>
      <c r="EA366" s="0" t="n">
        <v>0</v>
      </c>
      <c r="EB366" s="0" t="n">
        <v>0</v>
      </c>
      <c r="EC366" s="0" t="n">
        <v>1</v>
      </c>
      <c r="ED366" s="0" t="n">
        <v>0</v>
      </c>
      <c r="EE366" s="0" t="n">
        <v>0</v>
      </c>
      <c r="EF366" s="0" t="n">
        <v>0</v>
      </c>
      <c r="EG366" s="0" t="n">
        <v>0</v>
      </c>
      <c r="EH366" s="0" t="n">
        <v>0</v>
      </c>
      <c r="EI366" s="0" t="n">
        <v>0</v>
      </c>
      <c r="EJ366" s="0" t="n">
        <v>0</v>
      </c>
      <c r="EK366" s="0" t="n">
        <v>1</v>
      </c>
      <c r="EL366" s="0" t="n">
        <v>0</v>
      </c>
      <c r="EM366" s="0" t="n">
        <v>0</v>
      </c>
      <c r="EN366" s="0" t="n">
        <v>0</v>
      </c>
      <c r="EO366" s="0" t="n">
        <v>0</v>
      </c>
      <c r="EP366" s="0" t="n">
        <v>0</v>
      </c>
      <c r="EQ366" s="0" t="n">
        <v>0</v>
      </c>
      <c r="ER366" s="0" t="n">
        <v>0</v>
      </c>
      <c r="ES366" s="0" t="n">
        <v>0</v>
      </c>
      <c r="ET366" s="0" t="n">
        <v>0</v>
      </c>
      <c r="EU366" s="0" t="n">
        <v>0</v>
      </c>
      <c r="EV366" s="0" t="n">
        <v>0</v>
      </c>
      <c r="EW366" s="0" t="n">
        <v>1</v>
      </c>
      <c r="EX366" s="0" t="n">
        <v>0</v>
      </c>
      <c r="EY366" s="0" t="n">
        <v>0</v>
      </c>
      <c r="EZ366" s="0" t="n">
        <v>0</v>
      </c>
      <c r="FA366" s="0" t="n">
        <v>0</v>
      </c>
      <c r="FB366" s="0" t="n">
        <v>0</v>
      </c>
      <c r="FC366" s="0" t="n">
        <v>0</v>
      </c>
      <c r="FD366" s="0" t="n">
        <v>0</v>
      </c>
      <c r="FE366" s="0" t="n">
        <v>9</v>
      </c>
      <c r="FF366" s="0" t="n">
        <v>0</v>
      </c>
      <c r="FG366" s="0" t="n">
        <v>0</v>
      </c>
      <c r="FH366" s="0" t="n">
        <v>0</v>
      </c>
      <c r="FI366" s="0" t="n">
        <v>0</v>
      </c>
      <c r="FJ366" s="0" t="n">
        <v>0</v>
      </c>
      <c r="FK366" s="0" t="n">
        <v>0</v>
      </c>
      <c r="FL366" s="0" t="n">
        <v>0</v>
      </c>
      <c r="FM366" s="0" t="n">
        <v>0</v>
      </c>
      <c r="FN366" s="0" t="n">
        <v>0</v>
      </c>
      <c r="FO366" s="0" t="n">
        <v>0</v>
      </c>
      <c r="FP366" s="0" t="n">
        <v>0</v>
      </c>
      <c r="FQ366" s="0" t="n">
        <v>0</v>
      </c>
      <c r="FR366" s="0" t="n">
        <v>0</v>
      </c>
      <c r="FS366" s="0" t="n">
        <v>1</v>
      </c>
      <c r="FT366" s="0" t="n">
        <v>0</v>
      </c>
      <c r="FU366" s="0" t="n">
        <v>0</v>
      </c>
      <c r="FV366" s="0" t="n">
        <v>0</v>
      </c>
      <c r="FW366" s="0" t="n">
        <v>0</v>
      </c>
      <c r="FX366" s="0" t="n">
        <v>0</v>
      </c>
      <c r="FY366" s="0" t="n">
        <v>0</v>
      </c>
      <c r="FZ366" s="0" t="n">
        <v>0</v>
      </c>
      <c r="GA366" s="0" t="n">
        <v>1</v>
      </c>
      <c r="GB366" s="0" t="n">
        <v>0</v>
      </c>
      <c r="GC366" s="0" t="n">
        <v>0</v>
      </c>
      <c r="GD366" s="0" t="n">
        <v>0</v>
      </c>
      <c r="GE366" s="0" t="n">
        <v>1</v>
      </c>
      <c r="GF366" s="0" t="n">
        <v>0</v>
      </c>
      <c r="GG366" s="0" t="n">
        <v>7</v>
      </c>
      <c r="GH366" s="0" t="n">
        <v>0</v>
      </c>
      <c r="GI366" s="0" t="n">
        <v>0</v>
      </c>
      <c r="GJ366" s="0" t="n">
        <v>0</v>
      </c>
      <c r="GK366" s="0" t="n">
        <v>0</v>
      </c>
      <c r="GL366" s="0" t="n">
        <v>2</v>
      </c>
      <c r="GM366" s="0" t="n">
        <v>0</v>
      </c>
      <c r="GN366" s="0" t="n">
        <v>0</v>
      </c>
      <c r="GO366" s="0" t="n">
        <v>0</v>
      </c>
      <c r="GP366" s="0" t="n">
        <v>0</v>
      </c>
      <c r="GQ366" s="0" t="n">
        <v>0</v>
      </c>
    </row>
    <row r="367" customFormat="false" ht="12" hidden="false" customHeight="false" outlineLevel="0" collapsed="false">
      <c r="A367" s="0" t="n">
        <v>0</v>
      </c>
      <c r="B367" s="0" t="n">
        <v>2</v>
      </c>
      <c r="C367" s="0" t="n">
        <v>0</v>
      </c>
      <c r="D367" s="0" t="n">
        <v>0</v>
      </c>
      <c r="E367" s="0" t="n">
        <v>0</v>
      </c>
      <c r="F367" s="0" t="n">
        <v>0</v>
      </c>
      <c r="G367" s="0" t="n">
        <v>0</v>
      </c>
      <c r="H367" s="0" t="n">
        <v>0</v>
      </c>
      <c r="I367" s="0" t="n">
        <v>0</v>
      </c>
      <c r="J367" s="0" t="n">
        <v>0</v>
      </c>
      <c r="K367" s="0" t="n">
        <v>0</v>
      </c>
      <c r="L367" s="0" t="n">
        <v>0</v>
      </c>
      <c r="M367" s="0" t="n">
        <v>0</v>
      </c>
      <c r="N367" s="0" t="n">
        <v>0</v>
      </c>
      <c r="O367" s="0" t="n">
        <v>0</v>
      </c>
      <c r="P367" s="0" t="n">
        <v>1</v>
      </c>
      <c r="Q367" s="0" t="n">
        <v>0</v>
      </c>
      <c r="R367" s="0" t="n">
        <v>0</v>
      </c>
      <c r="S367" s="0" t="n">
        <v>0</v>
      </c>
      <c r="T367" s="0" t="n">
        <v>0</v>
      </c>
      <c r="U367" s="0" t="n">
        <v>0</v>
      </c>
      <c r="V367" s="0" t="n">
        <v>0</v>
      </c>
      <c r="W367" s="0" t="n">
        <v>0</v>
      </c>
      <c r="X367" s="0" t="n">
        <v>2</v>
      </c>
      <c r="Y367" s="0" t="n">
        <v>0</v>
      </c>
      <c r="Z367" s="0" t="n">
        <v>6</v>
      </c>
      <c r="AA367" s="0" t="n">
        <v>0</v>
      </c>
      <c r="AB367" s="0" t="n">
        <v>4</v>
      </c>
      <c r="AC367" s="0" t="n">
        <v>0</v>
      </c>
      <c r="AD367" s="0" t="n">
        <v>0</v>
      </c>
      <c r="AE367" s="0" t="n">
        <v>0</v>
      </c>
      <c r="AF367" s="0" t="n">
        <v>0</v>
      </c>
      <c r="AG367" s="0" t="n">
        <v>0</v>
      </c>
      <c r="AH367" s="0" t="n">
        <v>0</v>
      </c>
      <c r="AI367" s="0" t="n">
        <v>0</v>
      </c>
      <c r="AJ367" s="0" t="n">
        <v>0</v>
      </c>
      <c r="AK367" s="0" t="n">
        <v>1</v>
      </c>
      <c r="AL367" s="0" t="n">
        <v>0</v>
      </c>
      <c r="AM367" s="0" t="n">
        <v>0</v>
      </c>
      <c r="AN367" s="0" t="n">
        <v>0</v>
      </c>
      <c r="AO367" s="0" t="n">
        <v>0</v>
      </c>
      <c r="AP367" s="0" t="n">
        <v>0</v>
      </c>
      <c r="AQ367" s="0" t="n">
        <v>0</v>
      </c>
      <c r="AR367" s="0" t="n">
        <v>0</v>
      </c>
      <c r="AS367" s="0" t="n">
        <v>0</v>
      </c>
      <c r="AT367" s="0" t="n">
        <v>0</v>
      </c>
      <c r="AU367" s="0" t="n">
        <v>0</v>
      </c>
      <c r="AV367" s="0" t="n">
        <v>1</v>
      </c>
      <c r="AW367" s="0" t="n">
        <v>0</v>
      </c>
      <c r="AX367" s="0" t="n">
        <v>0</v>
      </c>
      <c r="AY367" s="0" t="n">
        <v>0</v>
      </c>
      <c r="AZ367" s="0" t="n">
        <v>0</v>
      </c>
      <c r="BA367" s="0" t="n">
        <v>0</v>
      </c>
      <c r="BB367" s="0" t="n">
        <v>0</v>
      </c>
      <c r="BC367" s="0" t="n">
        <v>0</v>
      </c>
      <c r="BD367" s="0" t="n">
        <v>1</v>
      </c>
      <c r="BE367" s="0" t="n">
        <v>0</v>
      </c>
      <c r="BF367" s="0" t="n">
        <v>1</v>
      </c>
      <c r="BG367" s="0" t="n">
        <v>1</v>
      </c>
      <c r="BH367" s="0" t="n">
        <v>0</v>
      </c>
      <c r="BI367" s="0" t="n">
        <v>0</v>
      </c>
      <c r="BJ367" s="0" t="n">
        <v>0</v>
      </c>
      <c r="BK367" s="0" t="n">
        <v>0</v>
      </c>
      <c r="BL367" s="0" t="n">
        <v>0</v>
      </c>
      <c r="BM367" s="0" t="n">
        <v>3</v>
      </c>
      <c r="BN367" s="0" t="n">
        <v>0</v>
      </c>
      <c r="BO367" s="0" t="n">
        <v>0</v>
      </c>
      <c r="BP367" s="0" t="n">
        <v>0</v>
      </c>
      <c r="BQ367" s="0" t="n">
        <v>2</v>
      </c>
      <c r="BR367" s="0" t="n">
        <v>3</v>
      </c>
      <c r="BS367" s="0" t="n">
        <v>0</v>
      </c>
      <c r="BT367" s="0" t="n">
        <v>0</v>
      </c>
      <c r="BU367" s="0" t="n">
        <v>0</v>
      </c>
      <c r="BV367" s="0" t="n">
        <v>0</v>
      </c>
      <c r="BW367" s="0" t="n">
        <v>0</v>
      </c>
      <c r="BX367" s="0" t="n">
        <v>1</v>
      </c>
      <c r="BY367" s="0" t="n">
        <v>0</v>
      </c>
      <c r="BZ367" s="0" t="n">
        <v>2</v>
      </c>
      <c r="CA367" s="0" t="n">
        <v>1</v>
      </c>
      <c r="CB367" s="0" t="n">
        <v>1</v>
      </c>
      <c r="CC367" s="0" t="n">
        <v>0</v>
      </c>
      <c r="CD367" s="0" t="n">
        <v>1</v>
      </c>
      <c r="CE367" s="0" t="n">
        <v>0</v>
      </c>
      <c r="CF367" s="0" t="n">
        <v>0</v>
      </c>
      <c r="CG367" s="0" t="n">
        <v>0</v>
      </c>
      <c r="CH367" s="0" t="n">
        <v>0</v>
      </c>
      <c r="CI367" s="0" t="n">
        <v>1</v>
      </c>
      <c r="CJ367" s="0" t="n">
        <v>0</v>
      </c>
      <c r="CK367" s="0" t="n">
        <v>0</v>
      </c>
      <c r="CL367" s="0" t="n">
        <v>0</v>
      </c>
      <c r="CM367" s="0" t="n">
        <v>0</v>
      </c>
      <c r="CN367" s="0" t="n">
        <v>0</v>
      </c>
      <c r="CO367" s="0" t="n">
        <v>0</v>
      </c>
      <c r="CP367" s="0" t="n">
        <v>0</v>
      </c>
      <c r="CQ367" s="0" t="n">
        <v>0</v>
      </c>
      <c r="CR367" s="0" t="n">
        <v>0</v>
      </c>
      <c r="CS367" s="0" t="n">
        <v>0</v>
      </c>
      <c r="CT367" s="0" t="n">
        <v>0</v>
      </c>
      <c r="CU367" s="0" t="n">
        <v>0</v>
      </c>
      <c r="CV367" s="0" t="n">
        <v>0</v>
      </c>
      <c r="CW367" s="0" t="n">
        <v>0</v>
      </c>
      <c r="CX367" s="0" t="n">
        <v>0</v>
      </c>
      <c r="CY367" s="0" t="n">
        <v>0</v>
      </c>
      <c r="CZ367" s="0" t="n">
        <v>0</v>
      </c>
      <c r="DA367" s="0" t="n">
        <v>0</v>
      </c>
      <c r="DB367" s="0" t="n">
        <v>0</v>
      </c>
      <c r="DC367" s="0" t="n">
        <v>1</v>
      </c>
      <c r="DD367" s="0" t="n">
        <v>0</v>
      </c>
      <c r="DE367" s="0" t="n">
        <v>3</v>
      </c>
      <c r="DF367" s="0" t="n">
        <v>0</v>
      </c>
      <c r="DG367" s="0" t="n">
        <v>0</v>
      </c>
      <c r="DH367" s="0" t="n">
        <v>0</v>
      </c>
      <c r="DI367" s="0" t="n">
        <v>0</v>
      </c>
      <c r="DJ367" s="0" t="n">
        <v>0</v>
      </c>
      <c r="DK367" s="0" t="n">
        <v>0</v>
      </c>
      <c r="DL367" s="0" t="n">
        <v>0</v>
      </c>
      <c r="DM367" s="0" t="n">
        <v>0</v>
      </c>
      <c r="DN367" s="0" t="n">
        <v>0</v>
      </c>
      <c r="DO367" s="0" t="n">
        <v>0</v>
      </c>
      <c r="DP367" s="0" t="n">
        <v>0</v>
      </c>
      <c r="DQ367" s="0" t="n">
        <v>0</v>
      </c>
      <c r="DR367" s="0" t="n">
        <v>1</v>
      </c>
      <c r="DS367" s="0" t="n">
        <v>0</v>
      </c>
      <c r="DT367" s="0" t="n">
        <v>0</v>
      </c>
      <c r="DU367" s="0" t="n">
        <v>0</v>
      </c>
      <c r="DV367" s="0" t="n">
        <v>0</v>
      </c>
      <c r="DW367" s="0" t="n">
        <v>0</v>
      </c>
      <c r="DX367" s="0" t="n">
        <v>0</v>
      </c>
      <c r="DY367" s="0" t="n">
        <v>0</v>
      </c>
      <c r="DZ367" s="0" t="n">
        <v>0</v>
      </c>
      <c r="EA367" s="0" t="n">
        <v>0</v>
      </c>
      <c r="EB367" s="0" t="n">
        <v>0</v>
      </c>
      <c r="EC367" s="0" t="n">
        <v>2</v>
      </c>
      <c r="ED367" s="0" t="n">
        <v>0</v>
      </c>
      <c r="EE367" s="0" t="n">
        <v>0</v>
      </c>
      <c r="EF367" s="0" t="n">
        <v>0</v>
      </c>
      <c r="EG367" s="0" t="n">
        <v>0</v>
      </c>
      <c r="EH367" s="0" t="n">
        <v>1</v>
      </c>
      <c r="EI367" s="0" t="n">
        <v>0</v>
      </c>
      <c r="EJ367" s="0" t="n">
        <v>0</v>
      </c>
      <c r="EK367" s="0" t="n">
        <v>0</v>
      </c>
      <c r="EL367" s="0" t="n">
        <v>0</v>
      </c>
      <c r="EM367" s="0" t="n">
        <v>0</v>
      </c>
      <c r="EN367" s="0" t="n">
        <v>1</v>
      </c>
      <c r="EO367" s="0" t="n">
        <v>0</v>
      </c>
      <c r="EP367" s="0" t="n">
        <v>0</v>
      </c>
      <c r="EQ367" s="0" t="n">
        <v>0</v>
      </c>
      <c r="ER367" s="0" t="n">
        <v>0</v>
      </c>
      <c r="ES367" s="0" t="n">
        <v>0</v>
      </c>
      <c r="ET367" s="0" t="n">
        <v>0</v>
      </c>
      <c r="EU367" s="0" t="n">
        <v>1</v>
      </c>
      <c r="EV367" s="0" t="n">
        <v>0</v>
      </c>
      <c r="EW367" s="0" t="n">
        <v>1</v>
      </c>
      <c r="EX367" s="0" t="n">
        <v>0</v>
      </c>
      <c r="EY367" s="0" t="n">
        <v>1</v>
      </c>
      <c r="EZ367" s="0" t="n">
        <v>0</v>
      </c>
      <c r="FA367" s="0" t="n">
        <v>0</v>
      </c>
      <c r="FB367" s="0" t="n">
        <v>0</v>
      </c>
      <c r="FC367" s="0" t="n">
        <v>0</v>
      </c>
      <c r="FD367" s="0" t="n">
        <v>0</v>
      </c>
      <c r="FE367" s="0" t="n">
        <v>0</v>
      </c>
      <c r="FF367" s="0" t="n">
        <v>0</v>
      </c>
      <c r="FG367" s="0" t="n">
        <v>0</v>
      </c>
      <c r="FH367" s="0" t="n">
        <v>0</v>
      </c>
      <c r="FI367" s="0" t="n">
        <v>0</v>
      </c>
      <c r="FJ367" s="0" t="n">
        <v>0</v>
      </c>
      <c r="FK367" s="0" t="n">
        <v>0</v>
      </c>
      <c r="FL367" s="0" t="n">
        <v>0</v>
      </c>
      <c r="FM367" s="0" t="n">
        <v>0</v>
      </c>
      <c r="FN367" s="0" t="n">
        <v>0</v>
      </c>
      <c r="FO367" s="0" t="n">
        <v>1</v>
      </c>
      <c r="FP367" s="0" t="n">
        <v>0</v>
      </c>
      <c r="FQ367" s="0" t="n">
        <v>0</v>
      </c>
      <c r="FR367" s="0" t="n">
        <v>0</v>
      </c>
      <c r="FS367" s="0" t="n">
        <v>0</v>
      </c>
      <c r="FT367" s="0" t="n">
        <v>0</v>
      </c>
      <c r="FU367" s="0" t="n">
        <v>1</v>
      </c>
      <c r="FV367" s="0" t="n">
        <v>0</v>
      </c>
      <c r="FW367" s="0" t="n">
        <v>1</v>
      </c>
      <c r="FX367" s="0" t="n">
        <v>0</v>
      </c>
      <c r="FY367" s="0" t="n">
        <v>0</v>
      </c>
      <c r="FZ367" s="0" t="n">
        <v>2</v>
      </c>
      <c r="GA367" s="0" t="n">
        <v>0</v>
      </c>
      <c r="GB367" s="0" t="n">
        <v>0</v>
      </c>
      <c r="GC367" s="0" t="n">
        <v>1</v>
      </c>
      <c r="GD367" s="0" t="n">
        <v>0</v>
      </c>
      <c r="GE367" s="0" t="n">
        <v>0</v>
      </c>
      <c r="GF367" s="0" t="n">
        <v>0</v>
      </c>
      <c r="GG367" s="0" t="n">
        <v>0</v>
      </c>
      <c r="GH367" s="0" t="n">
        <v>0</v>
      </c>
      <c r="GI367" s="0" t="n">
        <v>0</v>
      </c>
      <c r="GJ367" s="0" t="n">
        <v>0</v>
      </c>
      <c r="GK367" s="0" t="n">
        <v>0</v>
      </c>
      <c r="GL367" s="0" t="n">
        <v>0</v>
      </c>
      <c r="GM367" s="0" t="n">
        <v>0</v>
      </c>
      <c r="GN367" s="0" t="n">
        <v>0</v>
      </c>
      <c r="GO367" s="0" t="n">
        <v>0</v>
      </c>
      <c r="GP367" s="0" t="n">
        <v>0</v>
      </c>
      <c r="GQ367" s="0" t="n">
        <v>0</v>
      </c>
    </row>
    <row r="368" customFormat="false" ht="12" hidden="false" customHeight="false" outlineLevel="0" collapsed="false">
      <c r="A368" s="0" t="n">
        <v>0</v>
      </c>
      <c r="B368" s="0" t="n">
        <v>0</v>
      </c>
      <c r="C368" s="0" t="n">
        <v>1</v>
      </c>
      <c r="D368" s="0" t="n">
        <v>0</v>
      </c>
      <c r="E368" s="0" t="n">
        <v>0</v>
      </c>
      <c r="F368" s="0" t="n">
        <v>0</v>
      </c>
      <c r="G368" s="0" t="n">
        <v>0</v>
      </c>
      <c r="H368" s="0" t="n">
        <v>0</v>
      </c>
      <c r="I368" s="0" t="n">
        <v>0</v>
      </c>
      <c r="J368" s="0" t="n">
        <v>0</v>
      </c>
      <c r="K368" s="0" t="n">
        <v>0</v>
      </c>
      <c r="L368" s="0" t="n">
        <v>1</v>
      </c>
      <c r="M368" s="0" t="n">
        <v>0</v>
      </c>
      <c r="N368" s="0" t="n">
        <v>0</v>
      </c>
      <c r="O368" s="0" t="n">
        <v>0</v>
      </c>
      <c r="P368" s="0" t="n">
        <v>0</v>
      </c>
      <c r="Q368" s="0" t="n">
        <v>0</v>
      </c>
      <c r="R368" s="0" t="n">
        <v>0</v>
      </c>
      <c r="S368" s="0" t="n">
        <v>0</v>
      </c>
      <c r="T368" s="0" t="n">
        <v>0</v>
      </c>
      <c r="U368" s="0" t="n">
        <v>0</v>
      </c>
      <c r="V368" s="0" t="n">
        <v>0</v>
      </c>
      <c r="W368" s="0" t="n">
        <v>0</v>
      </c>
      <c r="X368" s="0" t="n">
        <v>0</v>
      </c>
      <c r="Y368" s="0" t="n">
        <v>0</v>
      </c>
      <c r="Z368" s="0" t="n">
        <v>1</v>
      </c>
      <c r="AA368" s="0" t="n">
        <v>0</v>
      </c>
      <c r="AB368" s="0" t="n">
        <v>0</v>
      </c>
      <c r="AC368" s="0" t="n">
        <v>0</v>
      </c>
      <c r="AD368" s="0" t="n">
        <v>0</v>
      </c>
      <c r="AE368" s="0" t="n">
        <v>0</v>
      </c>
      <c r="AF368" s="0" t="n">
        <v>1</v>
      </c>
      <c r="AG368" s="0" t="n">
        <v>0</v>
      </c>
      <c r="AH368" s="0" t="n">
        <v>1</v>
      </c>
      <c r="AI368" s="0" t="n">
        <v>1</v>
      </c>
      <c r="AJ368" s="0" t="n">
        <v>0</v>
      </c>
      <c r="AK368" s="0" t="n">
        <v>0</v>
      </c>
      <c r="AL368" s="0" t="n">
        <v>0</v>
      </c>
      <c r="AM368" s="0" t="n">
        <v>0</v>
      </c>
      <c r="AN368" s="0" t="n">
        <v>0</v>
      </c>
      <c r="AO368" s="0" t="n">
        <v>0</v>
      </c>
      <c r="AP368" s="0" t="n">
        <v>0</v>
      </c>
      <c r="AQ368" s="0" t="n">
        <v>0</v>
      </c>
      <c r="AR368" s="0" t="n">
        <v>0</v>
      </c>
      <c r="AS368" s="0" t="n">
        <v>0</v>
      </c>
      <c r="AT368" s="0" t="n">
        <v>0</v>
      </c>
      <c r="AU368" s="0" t="n">
        <v>0</v>
      </c>
      <c r="AV368" s="0" t="n">
        <v>0</v>
      </c>
      <c r="AW368" s="0" t="n">
        <v>0</v>
      </c>
      <c r="AX368" s="0" t="n">
        <v>0</v>
      </c>
      <c r="AY368" s="0" t="n">
        <v>0</v>
      </c>
      <c r="AZ368" s="0" t="n">
        <v>2</v>
      </c>
      <c r="BA368" s="0" t="n">
        <v>0</v>
      </c>
      <c r="BB368" s="0" t="n">
        <v>0</v>
      </c>
      <c r="BC368" s="0" t="n">
        <v>0</v>
      </c>
      <c r="BD368" s="0" t="n">
        <v>2</v>
      </c>
      <c r="BE368" s="0" t="n">
        <v>0</v>
      </c>
      <c r="BF368" s="0" t="n">
        <v>0</v>
      </c>
      <c r="BG368" s="0" t="n">
        <v>0</v>
      </c>
      <c r="BH368" s="0" t="n">
        <v>0</v>
      </c>
      <c r="BI368" s="0" t="n">
        <v>0</v>
      </c>
      <c r="BJ368" s="0" t="n">
        <v>0</v>
      </c>
      <c r="BK368" s="0" t="n">
        <v>0</v>
      </c>
      <c r="BL368" s="0" t="n">
        <v>0</v>
      </c>
      <c r="BM368" s="0" t="n">
        <v>2</v>
      </c>
      <c r="BN368" s="0" t="n">
        <v>0</v>
      </c>
      <c r="BO368" s="0" t="n">
        <v>0</v>
      </c>
      <c r="BP368" s="0" t="n">
        <v>0</v>
      </c>
      <c r="BQ368" s="0" t="n">
        <v>1</v>
      </c>
      <c r="BR368" s="0" t="n">
        <v>0</v>
      </c>
      <c r="BS368" s="0" t="n">
        <v>0</v>
      </c>
      <c r="BT368" s="0" t="n">
        <v>0</v>
      </c>
      <c r="BU368" s="0" t="n">
        <v>0</v>
      </c>
      <c r="BV368" s="0" t="n">
        <v>4</v>
      </c>
      <c r="BW368" s="0" t="n">
        <v>0</v>
      </c>
      <c r="BX368" s="0" t="n">
        <v>0</v>
      </c>
      <c r="BY368" s="0" t="n">
        <v>0</v>
      </c>
      <c r="BZ368" s="0" t="n">
        <v>0</v>
      </c>
      <c r="CA368" s="0" t="n">
        <v>0</v>
      </c>
      <c r="CB368" s="0" t="n">
        <v>5</v>
      </c>
      <c r="CC368" s="0" t="n">
        <v>0</v>
      </c>
      <c r="CD368" s="0" t="n">
        <v>1</v>
      </c>
      <c r="CE368" s="0" t="n">
        <v>0</v>
      </c>
      <c r="CF368" s="0" t="n">
        <v>0</v>
      </c>
      <c r="CG368" s="0" t="n">
        <v>1</v>
      </c>
      <c r="CH368" s="0" t="n">
        <v>0</v>
      </c>
      <c r="CI368" s="0" t="n">
        <v>4</v>
      </c>
      <c r="CJ368" s="0" t="n">
        <v>0</v>
      </c>
      <c r="CK368" s="0" t="n">
        <v>0</v>
      </c>
      <c r="CL368" s="0" t="n">
        <v>0</v>
      </c>
      <c r="CM368" s="0" t="n">
        <v>0</v>
      </c>
      <c r="CN368" s="0" t="n">
        <v>0</v>
      </c>
      <c r="CO368" s="0" t="n">
        <v>0</v>
      </c>
      <c r="CP368" s="0" t="n">
        <v>0</v>
      </c>
      <c r="CQ368" s="0" t="n">
        <v>0</v>
      </c>
      <c r="CR368" s="0" t="n">
        <v>0</v>
      </c>
      <c r="CS368" s="0" t="n">
        <v>0</v>
      </c>
      <c r="CT368" s="0" t="n">
        <v>0</v>
      </c>
      <c r="CU368" s="0" t="n">
        <v>0</v>
      </c>
      <c r="CV368" s="0" t="n">
        <v>0</v>
      </c>
      <c r="CW368" s="0" t="n">
        <v>0</v>
      </c>
      <c r="CX368" s="0" t="n">
        <v>1</v>
      </c>
      <c r="CY368" s="0" t="n">
        <v>0</v>
      </c>
      <c r="CZ368" s="0" t="n">
        <v>1</v>
      </c>
      <c r="DA368" s="0" t="n">
        <v>0</v>
      </c>
      <c r="DB368" s="0" t="n">
        <v>0</v>
      </c>
      <c r="DC368" s="0" t="n">
        <v>0</v>
      </c>
      <c r="DD368" s="0" t="n">
        <v>1</v>
      </c>
      <c r="DE368" s="0" t="n">
        <v>1</v>
      </c>
      <c r="DF368" s="0" t="n">
        <v>0</v>
      </c>
      <c r="DG368" s="0" t="n">
        <v>1</v>
      </c>
      <c r="DH368" s="0" t="n">
        <v>0</v>
      </c>
      <c r="DI368" s="0" t="n">
        <v>0</v>
      </c>
      <c r="DJ368" s="0" t="n">
        <v>0</v>
      </c>
      <c r="DK368" s="0" t="n">
        <v>0</v>
      </c>
      <c r="DL368" s="0" t="n">
        <v>0</v>
      </c>
      <c r="DM368" s="0" t="n">
        <v>0</v>
      </c>
      <c r="DN368" s="0" t="n">
        <v>4</v>
      </c>
      <c r="DO368" s="0" t="n">
        <v>0</v>
      </c>
      <c r="DP368" s="0" t="n">
        <v>1</v>
      </c>
      <c r="DQ368" s="0" t="n">
        <v>0</v>
      </c>
      <c r="DR368" s="0" t="n">
        <v>2</v>
      </c>
      <c r="DS368" s="0" t="n">
        <v>0</v>
      </c>
      <c r="DT368" s="0" t="n">
        <v>0</v>
      </c>
      <c r="DU368" s="0" t="n">
        <v>0</v>
      </c>
      <c r="DV368" s="0" t="n">
        <v>0</v>
      </c>
      <c r="DW368" s="0" t="n">
        <v>0</v>
      </c>
      <c r="DX368" s="0" t="n">
        <v>0</v>
      </c>
      <c r="DY368" s="0" t="n">
        <v>0</v>
      </c>
      <c r="DZ368" s="0" t="n">
        <v>0</v>
      </c>
      <c r="EA368" s="0" t="n">
        <v>0</v>
      </c>
      <c r="EB368" s="0" t="n">
        <v>0</v>
      </c>
      <c r="EC368" s="0" t="n">
        <v>1</v>
      </c>
      <c r="ED368" s="0" t="n">
        <v>0</v>
      </c>
      <c r="EE368" s="0" t="n">
        <v>0</v>
      </c>
      <c r="EF368" s="0" t="n">
        <v>0</v>
      </c>
      <c r="EG368" s="0" t="n">
        <v>0</v>
      </c>
      <c r="EH368" s="0" t="n">
        <v>0</v>
      </c>
      <c r="EI368" s="0" t="n">
        <v>0</v>
      </c>
      <c r="EJ368" s="0" t="n">
        <v>0</v>
      </c>
      <c r="EK368" s="0" t="n">
        <v>0</v>
      </c>
      <c r="EL368" s="0" t="n">
        <v>0</v>
      </c>
      <c r="EM368" s="0" t="n">
        <v>0</v>
      </c>
      <c r="EN368" s="0" t="n">
        <v>0</v>
      </c>
      <c r="EO368" s="0" t="n">
        <v>0</v>
      </c>
      <c r="EP368" s="0" t="n">
        <v>0</v>
      </c>
      <c r="EQ368" s="0" t="n">
        <v>0</v>
      </c>
      <c r="ER368" s="0" t="n">
        <v>0</v>
      </c>
      <c r="ES368" s="0" t="n">
        <v>1</v>
      </c>
      <c r="ET368" s="0" t="n">
        <v>0</v>
      </c>
      <c r="EU368" s="0" t="n">
        <v>1</v>
      </c>
      <c r="EV368" s="0" t="n">
        <v>0</v>
      </c>
      <c r="EW368" s="0" t="n">
        <v>0</v>
      </c>
      <c r="EX368" s="0" t="n">
        <v>0</v>
      </c>
      <c r="EY368" s="0" t="n">
        <v>0</v>
      </c>
      <c r="EZ368" s="0" t="n">
        <v>0</v>
      </c>
      <c r="FA368" s="0" t="n">
        <v>0</v>
      </c>
      <c r="FB368" s="0" t="n">
        <v>0</v>
      </c>
      <c r="FC368" s="0" t="n">
        <v>0</v>
      </c>
      <c r="FD368" s="0" t="n">
        <v>0</v>
      </c>
      <c r="FE368" s="0" t="n">
        <v>0</v>
      </c>
      <c r="FF368" s="0" t="n">
        <v>0</v>
      </c>
      <c r="FG368" s="0" t="n">
        <v>2</v>
      </c>
      <c r="FH368" s="0" t="n">
        <v>0</v>
      </c>
      <c r="FI368" s="0" t="n">
        <v>1</v>
      </c>
      <c r="FJ368" s="0" t="n">
        <v>0</v>
      </c>
      <c r="FK368" s="0" t="n">
        <v>0</v>
      </c>
      <c r="FL368" s="0" t="n">
        <v>1</v>
      </c>
      <c r="FM368" s="0" t="n">
        <v>0</v>
      </c>
      <c r="FN368" s="0" t="n">
        <v>1</v>
      </c>
      <c r="FO368" s="0" t="n">
        <v>0</v>
      </c>
      <c r="FP368" s="0" t="n">
        <v>0</v>
      </c>
      <c r="FQ368" s="0" t="n">
        <v>0</v>
      </c>
      <c r="FR368" s="0" t="n">
        <v>0</v>
      </c>
      <c r="FS368" s="0" t="n">
        <v>0</v>
      </c>
      <c r="FT368" s="0" t="n">
        <v>0</v>
      </c>
      <c r="FU368" s="0" t="n">
        <v>0</v>
      </c>
      <c r="FV368" s="0" t="n">
        <v>1</v>
      </c>
      <c r="FW368" s="0" t="n">
        <v>0</v>
      </c>
      <c r="FX368" s="0" t="n">
        <v>0</v>
      </c>
      <c r="FY368" s="0" t="n">
        <v>0</v>
      </c>
      <c r="FZ368" s="0" t="n">
        <v>2</v>
      </c>
      <c r="GA368" s="0" t="n">
        <v>0</v>
      </c>
      <c r="GB368" s="0" t="n">
        <v>0</v>
      </c>
      <c r="GC368" s="0" t="n">
        <v>0</v>
      </c>
      <c r="GD368" s="0" t="n">
        <v>0</v>
      </c>
      <c r="GE368" s="0" t="n">
        <v>2</v>
      </c>
      <c r="GF368" s="0" t="n">
        <v>0</v>
      </c>
      <c r="GG368" s="0" t="n">
        <v>0</v>
      </c>
      <c r="GH368" s="0" t="n">
        <v>0</v>
      </c>
      <c r="GI368" s="0" t="n">
        <v>0</v>
      </c>
      <c r="GJ368" s="0" t="n">
        <v>0</v>
      </c>
      <c r="GK368" s="0" t="n">
        <v>0</v>
      </c>
      <c r="GL368" s="0" t="n">
        <v>0</v>
      </c>
      <c r="GM368" s="0" t="n">
        <v>1</v>
      </c>
      <c r="GN368" s="0" t="n">
        <v>0</v>
      </c>
      <c r="GO368" s="0" t="n">
        <v>1</v>
      </c>
      <c r="GP368" s="0" t="n">
        <v>0</v>
      </c>
      <c r="GQ368" s="0" t="n">
        <v>0</v>
      </c>
    </row>
    <row r="369" customFormat="false" ht="12" hidden="false" customHeight="false" outlineLevel="0" collapsed="false">
      <c r="A369" s="0" t="n">
        <v>0</v>
      </c>
      <c r="B369" s="0" t="n">
        <v>0</v>
      </c>
      <c r="C369" s="0" t="n">
        <v>0</v>
      </c>
      <c r="D369" s="0" t="n">
        <v>0</v>
      </c>
      <c r="E369" s="0" t="n">
        <v>7</v>
      </c>
      <c r="F369" s="0" t="n">
        <v>0</v>
      </c>
      <c r="G369" s="0" t="n">
        <v>0</v>
      </c>
      <c r="H369" s="0" t="n">
        <v>0</v>
      </c>
      <c r="I369" s="0" t="n">
        <v>0</v>
      </c>
      <c r="J369" s="0" t="n">
        <v>0</v>
      </c>
      <c r="K369" s="0" t="n">
        <v>0</v>
      </c>
      <c r="L369" s="0" t="n">
        <v>0</v>
      </c>
      <c r="M369" s="0" t="n">
        <v>0</v>
      </c>
      <c r="N369" s="0" t="n">
        <v>0</v>
      </c>
      <c r="O369" s="0" t="n">
        <v>0</v>
      </c>
      <c r="P369" s="0" t="n">
        <v>0</v>
      </c>
      <c r="Q369" s="0" t="n">
        <v>4</v>
      </c>
      <c r="R369" s="0" t="n">
        <v>0</v>
      </c>
      <c r="S369" s="0" t="n">
        <v>0</v>
      </c>
      <c r="T369" s="0" t="n">
        <v>0</v>
      </c>
      <c r="U369" s="0" t="n">
        <v>0</v>
      </c>
      <c r="V369" s="0" t="n">
        <v>0</v>
      </c>
      <c r="W369" s="0" t="n">
        <v>0</v>
      </c>
      <c r="X369" s="0" t="n">
        <v>0</v>
      </c>
      <c r="Y369" s="0" t="n">
        <v>0</v>
      </c>
      <c r="Z369" s="0" t="n">
        <v>0</v>
      </c>
      <c r="AA369" s="0" t="n">
        <v>0</v>
      </c>
      <c r="AB369" s="0" t="n">
        <v>1</v>
      </c>
      <c r="AC369" s="0" t="n">
        <v>0</v>
      </c>
      <c r="AD369" s="0" t="n">
        <v>0</v>
      </c>
      <c r="AE369" s="0" t="n">
        <v>0</v>
      </c>
      <c r="AF369" s="0" t="n">
        <v>0</v>
      </c>
      <c r="AG369" s="0" t="n">
        <v>0</v>
      </c>
      <c r="AH369" s="0" t="n">
        <v>0</v>
      </c>
      <c r="AI369" s="0" t="n">
        <v>0</v>
      </c>
      <c r="AJ369" s="0" t="n">
        <v>0</v>
      </c>
      <c r="AK369" s="0" t="n">
        <v>4</v>
      </c>
      <c r="AL369" s="0" t="n">
        <v>0</v>
      </c>
      <c r="AM369" s="0" t="n">
        <v>0</v>
      </c>
      <c r="AN369" s="0" t="n">
        <v>0</v>
      </c>
      <c r="AO369" s="0" t="n">
        <v>5</v>
      </c>
      <c r="AP369" s="0" t="n">
        <v>0</v>
      </c>
      <c r="AQ369" s="0" t="n">
        <v>0</v>
      </c>
      <c r="AR369" s="0" t="n">
        <v>1</v>
      </c>
      <c r="AS369" s="0" t="n">
        <v>0</v>
      </c>
      <c r="AT369" s="0" t="n">
        <v>0</v>
      </c>
      <c r="AU369" s="0" t="n">
        <v>0</v>
      </c>
      <c r="AV369" s="0" t="n">
        <v>0</v>
      </c>
      <c r="AW369" s="0" t="n">
        <v>1</v>
      </c>
      <c r="AX369" s="0" t="n">
        <v>0</v>
      </c>
      <c r="AY369" s="0" t="n">
        <v>1</v>
      </c>
      <c r="AZ369" s="0" t="n">
        <v>0</v>
      </c>
      <c r="BA369" s="0" t="n">
        <v>0</v>
      </c>
      <c r="BB369" s="0" t="n">
        <v>0</v>
      </c>
      <c r="BC369" s="0" t="n">
        <v>0</v>
      </c>
      <c r="BD369" s="0" t="n">
        <v>0</v>
      </c>
      <c r="BE369" s="0" t="n">
        <v>2</v>
      </c>
      <c r="BF369" s="0" t="n">
        <v>1</v>
      </c>
      <c r="BG369" s="0" t="n">
        <v>0</v>
      </c>
      <c r="BH369" s="0" t="n">
        <v>0</v>
      </c>
      <c r="BI369" s="0" t="n">
        <v>0</v>
      </c>
      <c r="BJ369" s="0" t="n">
        <v>5</v>
      </c>
      <c r="BK369" s="0" t="n">
        <v>0</v>
      </c>
      <c r="BL369" s="0" t="n">
        <v>0</v>
      </c>
      <c r="BM369" s="0" t="n">
        <v>0</v>
      </c>
      <c r="BN369" s="0" t="n">
        <v>0</v>
      </c>
      <c r="BO369" s="0" t="n">
        <v>0</v>
      </c>
      <c r="BP369" s="0" t="n">
        <v>0</v>
      </c>
      <c r="BQ369" s="0" t="n">
        <v>0</v>
      </c>
      <c r="BR369" s="0" t="n">
        <v>0</v>
      </c>
      <c r="BS369" s="0" t="n">
        <v>0</v>
      </c>
      <c r="BT369" s="0" t="n">
        <v>1</v>
      </c>
      <c r="BU369" s="0" t="n">
        <v>0</v>
      </c>
      <c r="BV369" s="0" t="n">
        <v>0</v>
      </c>
      <c r="BW369" s="0" t="n">
        <v>0</v>
      </c>
      <c r="BX369" s="0" t="n">
        <v>1</v>
      </c>
      <c r="BY369" s="0" t="n">
        <v>0</v>
      </c>
      <c r="BZ369" s="0" t="n">
        <v>1</v>
      </c>
      <c r="CA369" s="0" t="n">
        <v>1</v>
      </c>
      <c r="CB369" s="0" t="n">
        <v>0</v>
      </c>
      <c r="CC369" s="0" t="n">
        <v>0</v>
      </c>
      <c r="CD369" s="0" t="n">
        <v>0</v>
      </c>
      <c r="CE369" s="0" t="n">
        <v>0</v>
      </c>
      <c r="CF369" s="0" t="n">
        <v>3</v>
      </c>
      <c r="CG369" s="0" t="n">
        <v>1</v>
      </c>
      <c r="CH369" s="0" t="n">
        <v>0</v>
      </c>
      <c r="CI369" s="0" t="n">
        <v>0</v>
      </c>
      <c r="CJ369" s="0" t="n">
        <v>0</v>
      </c>
      <c r="CK369" s="0" t="n">
        <v>0</v>
      </c>
      <c r="CL369" s="0" t="n">
        <v>0</v>
      </c>
      <c r="CM369" s="0" t="n">
        <v>0</v>
      </c>
      <c r="CN369" s="0" t="n">
        <v>0</v>
      </c>
      <c r="CO369" s="0" t="n">
        <v>0</v>
      </c>
      <c r="CP369" s="0" t="n">
        <v>2</v>
      </c>
      <c r="CQ369" s="0" t="n">
        <v>0</v>
      </c>
      <c r="CR369" s="0" t="n">
        <v>0</v>
      </c>
      <c r="CS369" s="0" t="n">
        <v>1</v>
      </c>
      <c r="CT369" s="0" t="n">
        <v>0</v>
      </c>
      <c r="CU369" s="0" t="n">
        <v>0</v>
      </c>
      <c r="CV369" s="0" t="n">
        <v>0</v>
      </c>
      <c r="CW369" s="0" t="n">
        <v>0</v>
      </c>
      <c r="CX369" s="0" t="n">
        <v>0</v>
      </c>
      <c r="CY369" s="0" t="n">
        <v>0</v>
      </c>
      <c r="CZ369" s="0" t="n">
        <v>1</v>
      </c>
      <c r="DA369" s="0" t="n">
        <v>0</v>
      </c>
      <c r="DB369" s="0" t="n">
        <v>0</v>
      </c>
      <c r="DC369" s="0" t="n">
        <v>0</v>
      </c>
      <c r="DD369" s="0" t="n">
        <v>4</v>
      </c>
      <c r="DE369" s="0" t="n">
        <v>1</v>
      </c>
      <c r="DF369" s="0" t="n">
        <v>0</v>
      </c>
      <c r="DG369" s="0" t="n">
        <v>0</v>
      </c>
      <c r="DH369" s="0" t="n">
        <v>0</v>
      </c>
      <c r="DI369" s="0" t="n">
        <v>0</v>
      </c>
      <c r="DJ369" s="0" t="n">
        <v>1</v>
      </c>
      <c r="DK369" s="0" t="n">
        <v>0</v>
      </c>
      <c r="DL369" s="0" t="n">
        <v>0</v>
      </c>
      <c r="DM369" s="0" t="n">
        <v>0</v>
      </c>
      <c r="DN369" s="0" t="n">
        <v>0</v>
      </c>
      <c r="DO369" s="0" t="n">
        <v>0</v>
      </c>
      <c r="DP369" s="0" t="n">
        <v>0</v>
      </c>
      <c r="DQ369" s="0" t="n">
        <v>0</v>
      </c>
      <c r="DR369" s="0" t="n">
        <v>3</v>
      </c>
      <c r="DS369" s="0" t="n">
        <v>1</v>
      </c>
      <c r="DT369" s="0" t="n">
        <v>0</v>
      </c>
      <c r="DU369" s="0" t="n">
        <v>0</v>
      </c>
      <c r="DV369" s="0" t="n">
        <v>0</v>
      </c>
      <c r="DW369" s="0" t="n">
        <v>0</v>
      </c>
      <c r="DX369" s="0" t="n">
        <v>0</v>
      </c>
      <c r="DY369" s="0" t="n">
        <v>0</v>
      </c>
      <c r="DZ369" s="0" t="n">
        <v>0</v>
      </c>
      <c r="EA369" s="0" t="n">
        <v>0</v>
      </c>
      <c r="EB369" s="0" t="n">
        <v>0</v>
      </c>
      <c r="EC369" s="0" t="n">
        <v>0</v>
      </c>
      <c r="ED369" s="0" t="n">
        <v>0</v>
      </c>
      <c r="EE369" s="0" t="n">
        <v>0</v>
      </c>
      <c r="EF369" s="0" t="n">
        <v>0</v>
      </c>
      <c r="EG369" s="0" t="n">
        <v>0</v>
      </c>
      <c r="EH369" s="0" t="n">
        <v>0</v>
      </c>
      <c r="EI369" s="0" t="n">
        <v>0</v>
      </c>
      <c r="EJ369" s="0" t="n">
        <v>0</v>
      </c>
      <c r="EK369" s="0" t="n">
        <v>4</v>
      </c>
      <c r="EL369" s="0" t="n">
        <v>0</v>
      </c>
      <c r="EM369" s="0" t="n">
        <v>0</v>
      </c>
      <c r="EN369" s="0" t="n">
        <v>0</v>
      </c>
      <c r="EO369" s="0" t="n">
        <v>3</v>
      </c>
      <c r="EP369" s="0" t="n">
        <v>0</v>
      </c>
      <c r="EQ369" s="0" t="n">
        <v>0</v>
      </c>
      <c r="ER369" s="0" t="n">
        <v>0</v>
      </c>
      <c r="ES369" s="0" t="n">
        <v>0</v>
      </c>
      <c r="ET369" s="0" t="n">
        <v>0</v>
      </c>
      <c r="EU369" s="0" t="n">
        <v>0</v>
      </c>
      <c r="EV369" s="0" t="n">
        <v>0</v>
      </c>
      <c r="EW369" s="0" t="n">
        <v>1</v>
      </c>
      <c r="EX369" s="0" t="n">
        <v>2</v>
      </c>
      <c r="EY369" s="0" t="n">
        <v>1</v>
      </c>
      <c r="EZ369" s="0" t="n">
        <v>0</v>
      </c>
      <c r="FA369" s="0" t="n">
        <v>2</v>
      </c>
      <c r="FB369" s="0" t="n">
        <v>0</v>
      </c>
      <c r="FC369" s="0" t="n">
        <v>0</v>
      </c>
      <c r="FD369" s="0" t="n">
        <v>0</v>
      </c>
      <c r="FE369" s="0" t="n">
        <v>0</v>
      </c>
      <c r="FF369" s="0" t="n">
        <v>0</v>
      </c>
      <c r="FG369" s="0" t="n">
        <v>0</v>
      </c>
      <c r="FH369" s="0" t="n">
        <v>0</v>
      </c>
      <c r="FI369" s="0" t="n">
        <v>0</v>
      </c>
      <c r="FJ369" s="0" t="n">
        <v>0</v>
      </c>
      <c r="FK369" s="0" t="n">
        <v>0</v>
      </c>
      <c r="FL369" s="0" t="n">
        <v>0</v>
      </c>
      <c r="FM369" s="0" t="n">
        <v>0</v>
      </c>
      <c r="FN369" s="0" t="n">
        <v>0</v>
      </c>
      <c r="FO369" s="0" t="n">
        <v>0</v>
      </c>
      <c r="FP369" s="0" t="n">
        <v>0</v>
      </c>
      <c r="FQ369" s="0" t="n">
        <v>0</v>
      </c>
      <c r="FR369" s="0" t="n">
        <v>0</v>
      </c>
      <c r="FS369" s="0" t="n">
        <v>1</v>
      </c>
      <c r="FT369" s="0" t="n">
        <v>0</v>
      </c>
      <c r="FU369" s="0" t="n">
        <v>1</v>
      </c>
      <c r="FV369" s="0" t="n">
        <v>1</v>
      </c>
      <c r="FW369" s="0" t="n">
        <v>0</v>
      </c>
      <c r="FX369" s="0" t="n">
        <v>0</v>
      </c>
      <c r="FY369" s="0" t="n">
        <v>0</v>
      </c>
      <c r="FZ369" s="0" t="n">
        <v>0</v>
      </c>
      <c r="GA369" s="0" t="n">
        <v>0</v>
      </c>
      <c r="GB369" s="0" t="n">
        <v>0</v>
      </c>
      <c r="GC369" s="0" t="n">
        <v>0</v>
      </c>
      <c r="GD369" s="0" t="n">
        <v>4</v>
      </c>
      <c r="GE369" s="0" t="n">
        <v>2</v>
      </c>
      <c r="GF369" s="0" t="n">
        <v>0</v>
      </c>
      <c r="GG369" s="0" t="n">
        <v>0</v>
      </c>
      <c r="GH369" s="0" t="n">
        <v>0</v>
      </c>
      <c r="GI369" s="0" t="n">
        <v>0</v>
      </c>
      <c r="GJ369" s="0" t="n">
        <v>0</v>
      </c>
      <c r="GK369" s="0" t="n">
        <v>0</v>
      </c>
      <c r="GL369" s="0" t="n">
        <v>0</v>
      </c>
      <c r="GM369" s="0" t="n">
        <v>1</v>
      </c>
      <c r="GN369" s="0" t="n">
        <v>0</v>
      </c>
      <c r="GO369" s="0" t="n">
        <v>0</v>
      </c>
      <c r="GP369" s="0" t="n">
        <v>0</v>
      </c>
      <c r="GQ369" s="0" t="n">
        <v>0</v>
      </c>
    </row>
    <row r="370" customFormat="false" ht="12" hidden="false" customHeight="false" outlineLevel="0" collapsed="false">
      <c r="A370" s="0" t="n">
        <v>0</v>
      </c>
      <c r="B370" s="0" t="n">
        <v>0</v>
      </c>
      <c r="C370" s="0" t="n">
        <v>5</v>
      </c>
      <c r="D370" s="0" t="n">
        <v>0</v>
      </c>
      <c r="E370" s="0" t="n">
        <v>0</v>
      </c>
      <c r="F370" s="0" t="n">
        <v>0</v>
      </c>
      <c r="G370" s="0" t="n">
        <v>0</v>
      </c>
      <c r="H370" s="0" t="n">
        <v>0</v>
      </c>
      <c r="I370" s="0" t="n">
        <v>1</v>
      </c>
      <c r="J370" s="0" t="n">
        <v>0</v>
      </c>
      <c r="K370" s="0" t="n">
        <v>0</v>
      </c>
      <c r="L370" s="0" t="n">
        <v>0</v>
      </c>
      <c r="M370" s="0" t="n">
        <v>0</v>
      </c>
      <c r="N370" s="0" t="n">
        <v>0</v>
      </c>
      <c r="O370" s="0" t="n">
        <v>0</v>
      </c>
      <c r="P370" s="0" t="n">
        <v>2</v>
      </c>
      <c r="Q370" s="0" t="n">
        <v>0</v>
      </c>
      <c r="R370" s="0" t="n">
        <v>0</v>
      </c>
      <c r="S370" s="0" t="n">
        <v>0</v>
      </c>
      <c r="T370" s="0" t="n">
        <v>0</v>
      </c>
      <c r="U370" s="0" t="n">
        <v>0</v>
      </c>
      <c r="V370" s="0" t="n">
        <v>0</v>
      </c>
      <c r="W370" s="0" t="n">
        <v>0</v>
      </c>
      <c r="X370" s="0" t="n">
        <v>1</v>
      </c>
      <c r="Y370" s="0" t="n">
        <v>0</v>
      </c>
      <c r="Z370" s="0" t="n">
        <v>1</v>
      </c>
      <c r="AA370" s="0" t="n">
        <v>2</v>
      </c>
      <c r="AB370" s="0" t="n">
        <v>0</v>
      </c>
      <c r="AC370" s="0" t="n">
        <v>1</v>
      </c>
      <c r="AD370" s="0" t="n">
        <v>0</v>
      </c>
      <c r="AE370" s="0" t="n">
        <v>0</v>
      </c>
      <c r="AF370" s="0" t="n">
        <v>1</v>
      </c>
      <c r="AG370" s="0" t="n">
        <v>0</v>
      </c>
      <c r="AH370" s="0" t="n">
        <v>1</v>
      </c>
      <c r="AI370" s="0" t="n">
        <v>0</v>
      </c>
      <c r="AJ370" s="0" t="n">
        <v>0</v>
      </c>
      <c r="AK370" s="0" t="n">
        <v>1</v>
      </c>
      <c r="AL370" s="0" t="n">
        <v>0</v>
      </c>
      <c r="AM370" s="0" t="n">
        <v>0</v>
      </c>
      <c r="AN370" s="0" t="n">
        <v>0</v>
      </c>
      <c r="AO370" s="0" t="n">
        <v>0</v>
      </c>
      <c r="AP370" s="0" t="n">
        <v>0</v>
      </c>
      <c r="AQ370" s="0" t="n">
        <v>1</v>
      </c>
      <c r="AR370" s="0" t="n">
        <v>1</v>
      </c>
      <c r="AS370" s="0" t="n">
        <v>0</v>
      </c>
      <c r="AT370" s="0" t="n">
        <v>0</v>
      </c>
      <c r="AU370" s="0" t="n">
        <v>1</v>
      </c>
      <c r="AV370" s="0" t="n">
        <v>0</v>
      </c>
      <c r="AW370" s="0" t="n">
        <v>5</v>
      </c>
      <c r="AX370" s="0" t="n">
        <v>0</v>
      </c>
      <c r="AY370" s="0" t="n">
        <v>1</v>
      </c>
      <c r="AZ370" s="0" t="n">
        <v>3</v>
      </c>
      <c r="BA370" s="0" t="n">
        <v>0</v>
      </c>
      <c r="BB370" s="0" t="n">
        <v>0</v>
      </c>
      <c r="BC370" s="0" t="n">
        <v>0</v>
      </c>
      <c r="BD370" s="0" t="n">
        <v>0</v>
      </c>
      <c r="BE370" s="0" t="n">
        <v>1</v>
      </c>
      <c r="BF370" s="0" t="n">
        <v>0</v>
      </c>
      <c r="BG370" s="0" t="n">
        <v>2</v>
      </c>
      <c r="BH370" s="0" t="n">
        <v>0</v>
      </c>
      <c r="BI370" s="0" t="n">
        <v>0</v>
      </c>
      <c r="BJ370" s="0" t="n">
        <v>0</v>
      </c>
      <c r="BK370" s="0" t="n">
        <v>0</v>
      </c>
      <c r="BL370" s="0" t="n">
        <v>0</v>
      </c>
      <c r="BM370" s="0" t="n">
        <v>0</v>
      </c>
      <c r="BN370" s="0" t="n">
        <v>0</v>
      </c>
      <c r="BO370" s="0" t="n">
        <v>0</v>
      </c>
      <c r="BP370" s="0" t="n">
        <v>0</v>
      </c>
      <c r="BQ370" s="0" t="n">
        <v>3</v>
      </c>
      <c r="BR370" s="0" t="n">
        <v>0</v>
      </c>
      <c r="BS370" s="0" t="n">
        <v>0</v>
      </c>
      <c r="BT370" s="0" t="n">
        <v>0</v>
      </c>
      <c r="BU370" s="0" t="n">
        <v>0</v>
      </c>
      <c r="BV370" s="0" t="n">
        <v>0</v>
      </c>
      <c r="BW370" s="0" t="n">
        <v>8</v>
      </c>
      <c r="BX370" s="0" t="n">
        <v>0</v>
      </c>
      <c r="BY370" s="0" t="n">
        <v>0</v>
      </c>
      <c r="BZ370" s="0" t="n">
        <v>0</v>
      </c>
      <c r="CA370" s="0" t="n">
        <v>0</v>
      </c>
      <c r="CB370" s="0" t="n">
        <v>1</v>
      </c>
      <c r="CC370" s="0" t="n">
        <v>1</v>
      </c>
      <c r="CD370" s="0" t="n">
        <v>2</v>
      </c>
      <c r="CE370" s="0" t="n">
        <v>0</v>
      </c>
      <c r="CF370" s="0" t="n">
        <v>0</v>
      </c>
      <c r="CG370" s="0" t="n">
        <v>0</v>
      </c>
      <c r="CH370" s="0" t="n">
        <v>0</v>
      </c>
      <c r="CI370" s="0" t="n">
        <v>3</v>
      </c>
      <c r="CJ370" s="0" t="n">
        <v>0</v>
      </c>
      <c r="CK370" s="0" t="n">
        <v>2</v>
      </c>
      <c r="CL370" s="0" t="n">
        <v>0</v>
      </c>
      <c r="CM370" s="0" t="n">
        <v>0</v>
      </c>
      <c r="CN370" s="0" t="n">
        <v>0</v>
      </c>
      <c r="CO370" s="0" t="n">
        <v>0</v>
      </c>
      <c r="CP370" s="0" t="n">
        <v>0</v>
      </c>
      <c r="CQ370" s="0" t="n">
        <v>2</v>
      </c>
      <c r="CR370" s="0" t="n">
        <v>0</v>
      </c>
      <c r="CS370" s="0" t="n">
        <v>0</v>
      </c>
      <c r="CT370" s="0" t="n">
        <v>0</v>
      </c>
      <c r="CU370" s="0" t="n">
        <v>0</v>
      </c>
      <c r="CV370" s="0" t="n">
        <v>1</v>
      </c>
      <c r="CW370" s="0" t="n">
        <v>0</v>
      </c>
      <c r="CX370" s="0" t="n">
        <v>0</v>
      </c>
      <c r="CY370" s="0" t="n">
        <v>2</v>
      </c>
      <c r="CZ370" s="0" t="n">
        <v>1</v>
      </c>
      <c r="DA370" s="0" t="n">
        <v>0</v>
      </c>
      <c r="DB370" s="0" t="n">
        <v>0</v>
      </c>
      <c r="DC370" s="0" t="n">
        <v>0</v>
      </c>
      <c r="DD370" s="0" t="n">
        <v>0</v>
      </c>
      <c r="DE370" s="0" t="n">
        <v>3</v>
      </c>
      <c r="DF370" s="0" t="n">
        <v>0</v>
      </c>
      <c r="DG370" s="0" t="n">
        <v>0</v>
      </c>
      <c r="DH370" s="0" t="n">
        <v>1</v>
      </c>
      <c r="DI370" s="0" t="n">
        <v>0</v>
      </c>
      <c r="DJ370" s="0" t="n">
        <v>1</v>
      </c>
      <c r="DK370" s="0" t="n">
        <v>2</v>
      </c>
      <c r="DL370" s="0" t="n">
        <v>2</v>
      </c>
      <c r="DM370" s="0" t="n">
        <v>0</v>
      </c>
      <c r="DN370" s="0" t="n">
        <v>0</v>
      </c>
      <c r="DO370" s="0" t="n">
        <v>0</v>
      </c>
      <c r="DP370" s="0" t="n">
        <v>0</v>
      </c>
      <c r="DQ370" s="0" t="n">
        <v>1</v>
      </c>
      <c r="DR370" s="0" t="n">
        <v>1</v>
      </c>
      <c r="DS370" s="0" t="n">
        <v>0</v>
      </c>
      <c r="DT370" s="0" t="n">
        <v>0</v>
      </c>
      <c r="DU370" s="0" t="n">
        <v>1</v>
      </c>
      <c r="DV370" s="0" t="n">
        <v>1</v>
      </c>
      <c r="DW370" s="0" t="n">
        <v>0</v>
      </c>
      <c r="DX370" s="0" t="n">
        <v>0</v>
      </c>
      <c r="DY370" s="0" t="n">
        <v>0</v>
      </c>
      <c r="DZ370" s="0" t="n">
        <v>0</v>
      </c>
      <c r="EA370" s="0" t="n">
        <v>0</v>
      </c>
      <c r="EB370" s="0" t="n">
        <v>0</v>
      </c>
      <c r="EC370" s="0" t="n">
        <v>0</v>
      </c>
      <c r="ED370" s="0" t="n">
        <v>0</v>
      </c>
      <c r="EE370" s="0" t="n">
        <v>0</v>
      </c>
      <c r="EF370" s="0" t="n">
        <v>0</v>
      </c>
      <c r="EG370" s="0" t="n">
        <v>0</v>
      </c>
      <c r="EH370" s="0" t="n">
        <v>0</v>
      </c>
      <c r="EI370" s="0" t="n">
        <v>0</v>
      </c>
      <c r="EJ370" s="0" t="n">
        <v>0</v>
      </c>
      <c r="EK370" s="0" t="n">
        <v>0</v>
      </c>
      <c r="EL370" s="0" t="n">
        <v>0</v>
      </c>
      <c r="EM370" s="0" t="n">
        <v>0</v>
      </c>
      <c r="EN370" s="0" t="n">
        <v>0</v>
      </c>
      <c r="EO370" s="0" t="n">
        <v>0</v>
      </c>
      <c r="EP370" s="0" t="n">
        <v>0</v>
      </c>
      <c r="EQ370" s="0" t="n">
        <v>0</v>
      </c>
      <c r="ER370" s="0" t="n">
        <v>0</v>
      </c>
      <c r="ES370" s="0" t="n">
        <v>8</v>
      </c>
      <c r="ET370" s="0" t="n">
        <v>0</v>
      </c>
      <c r="EU370" s="0" t="n">
        <v>0</v>
      </c>
      <c r="EV370" s="0" t="n">
        <v>0</v>
      </c>
      <c r="EW370" s="0" t="n">
        <v>1</v>
      </c>
      <c r="EX370" s="0" t="n">
        <v>0</v>
      </c>
      <c r="EY370" s="0" t="n">
        <v>0</v>
      </c>
      <c r="EZ370" s="0" t="n">
        <v>0</v>
      </c>
      <c r="FA370" s="0" t="n">
        <v>0</v>
      </c>
      <c r="FB370" s="0" t="n">
        <v>0</v>
      </c>
      <c r="FC370" s="0" t="n">
        <v>2</v>
      </c>
      <c r="FD370" s="0" t="n">
        <v>0</v>
      </c>
      <c r="FE370" s="0" t="n">
        <v>0</v>
      </c>
      <c r="FF370" s="0" t="n">
        <v>0</v>
      </c>
      <c r="FG370" s="0" t="n">
        <v>1</v>
      </c>
      <c r="FH370" s="0" t="n">
        <v>0</v>
      </c>
      <c r="FI370" s="0" t="n">
        <v>1</v>
      </c>
      <c r="FJ370" s="0" t="n">
        <v>0</v>
      </c>
      <c r="FK370" s="0" t="n">
        <v>0</v>
      </c>
      <c r="FL370" s="0" t="n">
        <v>3</v>
      </c>
      <c r="FM370" s="0" t="n">
        <v>0</v>
      </c>
      <c r="FN370" s="0" t="n">
        <v>0</v>
      </c>
      <c r="FO370" s="0" t="n">
        <v>0</v>
      </c>
      <c r="FP370" s="0" t="n">
        <v>0</v>
      </c>
      <c r="FQ370" s="0" t="n">
        <v>0</v>
      </c>
      <c r="FR370" s="0" t="n">
        <v>1</v>
      </c>
      <c r="FS370" s="0" t="n">
        <v>0</v>
      </c>
      <c r="FT370" s="0" t="n">
        <v>0</v>
      </c>
      <c r="FU370" s="0" t="n">
        <v>0</v>
      </c>
      <c r="FV370" s="0" t="n">
        <v>0</v>
      </c>
      <c r="FW370" s="0" t="n">
        <v>0</v>
      </c>
      <c r="FX370" s="0" t="n">
        <v>0</v>
      </c>
      <c r="FY370" s="0" t="n">
        <v>0</v>
      </c>
      <c r="FZ370" s="0" t="n">
        <v>0</v>
      </c>
      <c r="GA370" s="0" t="n">
        <v>0</v>
      </c>
      <c r="GB370" s="0" t="n">
        <v>0</v>
      </c>
      <c r="GC370" s="0" t="n">
        <v>0</v>
      </c>
      <c r="GD370" s="0" t="n">
        <v>0</v>
      </c>
      <c r="GE370" s="0" t="n">
        <v>0</v>
      </c>
      <c r="GF370" s="0" t="n">
        <v>0</v>
      </c>
      <c r="GG370" s="0" t="n">
        <v>0</v>
      </c>
      <c r="GH370" s="0" t="n">
        <v>0</v>
      </c>
      <c r="GI370" s="0" t="n">
        <v>0</v>
      </c>
      <c r="GJ370" s="0" t="n">
        <v>0</v>
      </c>
      <c r="GK370" s="0" t="n">
        <v>0</v>
      </c>
      <c r="GL370" s="0" t="n">
        <v>3</v>
      </c>
      <c r="GM370" s="0" t="n">
        <v>0</v>
      </c>
      <c r="GN370" s="0" t="n">
        <v>0</v>
      </c>
      <c r="GO370" s="0" t="n">
        <v>0</v>
      </c>
      <c r="GP370" s="0" t="n">
        <v>0</v>
      </c>
      <c r="GQ370" s="0" t="n">
        <v>0</v>
      </c>
    </row>
    <row r="371" customFormat="false" ht="12" hidden="false" customHeight="false" outlineLevel="0" collapsed="false">
      <c r="A371" s="0" t="n">
        <v>4</v>
      </c>
      <c r="B371" s="0" t="n">
        <v>0</v>
      </c>
      <c r="C371" s="0" t="n">
        <v>0</v>
      </c>
      <c r="D371" s="0" t="n">
        <v>0</v>
      </c>
      <c r="E371" s="0" t="n">
        <v>4</v>
      </c>
      <c r="F371" s="0" t="n">
        <v>0</v>
      </c>
      <c r="G371" s="0" t="n">
        <v>2</v>
      </c>
      <c r="H371" s="0" t="n">
        <v>0</v>
      </c>
      <c r="I371" s="0" t="n">
        <v>0</v>
      </c>
      <c r="J371" s="0" t="n">
        <v>1</v>
      </c>
      <c r="K371" s="0" t="n">
        <v>0</v>
      </c>
      <c r="L371" s="0" t="n">
        <v>0</v>
      </c>
      <c r="M371" s="0" t="n">
        <v>0</v>
      </c>
      <c r="N371" s="0" t="n">
        <v>0</v>
      </c>
      <c r="O371" s="0" t="n">
        <v>0</v>
      </c>
      <c r="P371" s="0" t="n">
        <v>1</v>
      </c>
      <c r="Q371" s="0" t="n">
        <v>4</v>
      </c>
      <c r="R371" s="0" t="n">
        <v>0</v>
      </c>
      <c r="S371" s="0" t="n">
        <v>0</v>
      </c>
      <c r="T371" s="0" t="n">
        <v>0</v>
      </c>
      <c r="U371" s="0" t="n">
        <v>0</v>
      </c>
      <c r="V371" s="0" t="n">
        <v>0</v>
      </c>
      <c r="W371" s="0" t="n">
        <v>5</v>
      </c>
      <c r="X371" s="0" t="n">
        <v>1</v>
      </c>
      <c r="Y371" s="0" t="n">
        <v>0</v>
      </c>
      <c r="Z371" s="0" t="n">
        <v>6</v>
      </c>
      <c r="AA371" s="0" t="n">
        <v>1</v>
      </c>
      <c r="AB371" s="0" t="n">
        <v>2</v>
      </c>
      <c r="AC371" s="0" t="n">
        <v>0</v>
      </c>
      <c r="AD371" s="0" t="n">
        <v>4</v>
      </c>
      <c r="AE371" s="0" t="n">
        <v>3</v>
      </c>
      <c r="AF371" s="0" t="n">
        <v>0</v>
      </c>
      <c r="AG371" s="0" t="n">
        <v>0</v>
      </c>
      <c r="AH371" s="0" t="n">
        <v>1</v>
      </c>
      <c r="AI371" s="0" t="n">
        <v>0</v>
      </c>
      <c r="AJ371" s="0" t="n">
        <v>0</v>
      </c>
      <c r="AK371" s="0" t="n">
        <v>2</v>
      </c>
      <c r="AL371" s="0" t="n">
        <v>0</v>
      </c>
      <c r="AM371" s="0" t="n">
        <v>0</v>
      </c>
      <c r="AN371" s="0" t="n">
        <v>0</v>
      </c>
      <c r="AO371" s="0" t="n">
        <v>0</v>
      </c>
      <c r="AP371" s="0" t="n">
        <v>1</v>
      </c>
      <c r="AQ371" s="0" t="n">
        <v>0</v>
      </c>
      <c r="AR371" s="0" t="n">
        <v>1</v>
      </c>
      <c r="AS371" s="0" t="n">
        <v>0</v>
      </c>
      <c r="AT371" s="0" t="n">
        <v>2</v>
      </c>
      <c r="AU371" s="0" t="n">
        <v>3</v>
      </c>
      <c r="AV371" s="0" t="n">
        <v>1</v>
      </c>
      <c r="AW371" s="0" t="n">
        <v>1</v>
      </c>
      <c r="AX371" s="0" t="n">
        <v>0</v>
      </c>
      <c r="AY371" s="0" t="n">
        <v>1</v>
      </c>
      <c r="AZ371" s="0" t="n">
        <v>1</v>
      </c>
      <c r="BA371" s="0" t="n">
        <v>0</v>
      </c>
      <c r="BB371" s="0" t="n">
        <v>0</v>
      </c>
      <c r="BC371" s="0" t="n">
        <v>0</v>
      </c>
      <c r="BD371" s="0" t="n">
        <v>1</v>
      </c>
      <c r="BE371" s="0" t="n">
        <v>7</v>
      </c>
      <c r="BF371" s="0" t="n">
        <v>3</v>
      </c>
      <c r="BG371" s="0" t="n">
        <v>1</v>
      </c>
      <c r="BH371" s="0" t="n">
        <v>1</v>
      </c>
      <c r="BI371" s="0" t="n">
        <v>0</v>
      </c>
      <c r="BJ371" s="0" t="n">
        <v>0</v>
      </c>
      <c r="BK371" s="0" t="n">
        <v>0</v>
      </c>
      <c r="BL371" s="0" t="n">
        <v>0</v>
      </c>
      <c r="BM371" s="0" t="n">
        <v>1</v>
      </c>
      <c r="BN371" s="0" t="n">
        <v>2</v>
      </c>
      <c r="BO371" s="0" t="n">
        <v>0</v>
      </c>
      <c r="BP371" s="0" t="n">
        <v>0</v>
      </c>
      <c r="BQ371" s="0" t="n">
        <v>3</v>
      </c>
      <c r="BR371" s="0" t="n">
        <v>0</v>
      </c>
      <c r="BS371" s="0" t="n">
        <v>1</v>
      </c>
      <c r="BT371" s="0" t="n">
        <v>3</v>
      </c>
      <c r="BU371" s="0" t="n">
        <v>0</v>
      </c>
      <c r="BV371" s="0" t="n">
        <v>2</v>
      </c>
      <c r="BW371" s="0" t="n">
        <v>0</v>
      </c>
      <c r="BX371" s="0" t="n">
        <v>0</v>
      </c>
      <c r="BY371" s="0" t="n">
        <v>0</v>
      </c>
      <c r="BZ371" s="0" t="n">
        <v>1</v>
      </c>
      <c r="CA371" s="0" t="n">
        <v>3</v>
      </c>
      <c r="CB371" s="0" t="n">
        <v>6</v>
      </c>
      <c r="CC371" s="0" t="n">
        <v>0</v>
      </c>
      <c r="CD371" s="0" t="n">
        <v>2</v>
      </c>
      <c r="CE371" s="0" t="n">
        <v>0</v>
      </c>
      <c r="CF371" s="0" t="n">
        <v>4</v>
      </c>
      <c r="CG371" s="0" t="n">
        <v>0</v>
      </c>
      <c r="CH371" s="0" t="n">
        <v>0</v>
      </c>
      <c r="CI371" s="0" t="n">
        <v>2</v>
      </c>
      <c r="CJ371" s="0" t="n">
        <v>1</v>
      </c>
      <c r="CK371" s="0" t="n">
        <v>1</v>
      </c>
      <c r="CL371" s="0" t="n">
        <v>4</v>
      </c>
      <c r="CM371" s="0" t="n">
        <v>0</v>
      </c>
      <c r="CN371" s="0" t="n">
        <v>0</v>
      </c>
      <c r="CO371" s="0" t="n">
        <v>0</v>
      </c>
      <c r="CP371" s="0" t="n">
        <v>0</v>
      </c>
      <c r="CQ371" s="0" t="n">
        <v>2</v>
      </c>
      <c r="CR371" s="0" t="n">
        <v>0</v>
      </c>
      <c r="CS371" s="0" t="n">
        <v>3</v>
      </c>
      <c r="CT371" s="0" t="n">
        <v>0</v>
      </c>
      <c r="CU371" s="0" t="n">
        <v>0</v>
      </c>
      <c r="CV371" s="0" t="n">
        <v>2</v>
      </c>
      <c r="CW371" s="0" t="n">
        <v>0</v>
      </c>
      <c r="CX371" s="0" t="n">
        <v>0</v>
      </c>
      <c r="CY371" s="0" t="n">
        <v>0</v>
      </c>
      <c r="CZ371" s="0" t="n">
        <v>1</v>
      </c>
      <c r="DA371" s="0" t="n">
        <v>0</v>
      </c>
      <c r="DB371" s="0" t="n">
        <v>1</v>
      </c>
      <c r="DC371" s="0" t="n">
        <v>0</v>
      </c>
      <c r="DD371" s="0" t="n">
        <v>3</v>
      </c>
      <c r="DE371" s="0" t="n">
        <v>4</v>
      </c>
      <c r="DF371" s="0" t="n">
        <v>0</v>
      </c>
      <c r="DG371" s="0" t="n">
        <v>0</v>
      </c>
      <c r="DH371" s="0" t="n">
        <v>3</v>
      </c>
      <c r="DI371" s="0" t="n">
        <v>0</v>
      </c>
      <c r="DJ371" s="0" t="n">
        <v>2</v>
      </c>
      <c r="DK371" s="0" t="n">
        <v>6</v>
      </c>
      <c r="DL371" s="0" t="n">
        <v>0</v>
      </c>
      <c r="DM371" s="0" t="n">
        <v>0</v>
      </c>
      <c r="DN371" s="0" t="n">
        <v>2</v>
      </c>
      <c r="DO371" s="0" t="n">
        <v>0</v>
      </c>
      <c r="DP371" s="0" t="n">
        <v>2</v>
      </c>
      <c r="DQ371" s="0" t="n">
        <v>0</v>
      </c>
      <c r="DR371" s="0" t="n">
        <v>2</v>
      </c>
      <c r="DS371" s="0" t="n">
        <v>1</v>
      </c>
      <c r="DT371" s="0" t="n">
        <v>4</v>
      </c>
      <c r="DU371" s="0" t="n">
        <v>0</v>
      </c>
      <c r="DV371" s="0" t="n">
        <v>0</v>
      </c>
      <c r="DW371" s="0" t="n">
        <v>0</v>
      </c>
      <c r="DX371" s="0" t="n">
        <v>0</v>
      </c>
      <c r="DY371" s="0" t="n">
        <v>0</v>
      </c>
      <c r="DZ371" s="0" t="n">
        <v>2</v>
      </c>
      <c r="EA371" s="0" t="n">
        <v>2</v>
      </c>
      <c r="EB371" s="0" t="n">
        <v>0</v>
      </c>
      <c r="EC371" s="0" t="n">
        <v>0</v>
      </c>
      <c r="ED371" s="0" t="n">
        <v>0</v>
      </c>
      <c r="EE371" s="0" t="n">
        <v>0</v>
      </c>
      <c r="EF371" s="0" t="n">
        <v>0</v>
      </c>
      <c r="EG371" s="0" t="n">
        <v>0</v>
      </c>
      <c r="EH371" s="0" t="n">
        <v>0</v>
      </c>
      <c r="EI371" s="0" t="n">
        <v>0</v>
      </c>
      <c r="EJ371" s="0" t="n">
        <v>0</v>
      </c>
      <c r="EK371" s="0" t="n">
        <v>0</v>
      </c>
      <c r="EL371" s="0" t="n">
        <v>0</v>
      </c>
      <c r="EM371" s="0" t="n">
        <v>0</v>
      </c>
      <c r="EN371" s="0" t="n">
        <v>0</v>
      </c>
      <c r="EO371" s="0" t="n">
        <v>3</v>
      </c>
      <c r="EP371" s="0" t="n">
        <v>1</v>
      </c>
      <c r="EQ371" s="0" t="n">
        <v>4</v>
      </c>
      <c r="ER371" s="0" t="n">
        <v>0</v>
      </c>
      <c r="ES371" s="0" t="n">
        <v>2</v>
      </c>
      <c r="ET371" s="0" t="n">
        <v>0</v>
      </c>
      <c r="EU371" s="0" t="n">
        <v>2</v>
      </c>
      <c r="EV371" s="0" t="n">
        <v>0</v>
      </c>
      <c r="EW371" s="0" t="n">
        <v>1</v>
      </c>
      <c r="EX371" s="0" t="n">
        <v>0</v>
      </c>
      <c r="EY371" s="0" t="n">
        <v>4</v>
      </c>
      <c r="EZ371" s="0" t="n">
        <v>0</v>
      </c>
      <c r="FA371" s="0" t="n">
        <v>1</v>
      </c>
      <c r="FB371" s="0" t="n">
        <v>0</v>
      </c>
      <c r="FC371" s="0" t="n">
        <v>0</v>
      </c>
      <c r="FD371" s="0" t="n">
        <v>1</v>
      </c>
      <c r="FE371" s="0" t="n">
        <v>9</v>
      </c>
      <c r="FF371" s="0" t="n">
        <v>0</v>
      </c>
      <c r="FG371" s="0" t="n">
        <v>2</v>
      </c>
      <c r="FH371" s="0" t="n">
        <v>0</v>
      </c>
      <c r="FI371" s="0" t="n">
        <v>3</v>
      </c>
      <c r="FJ371" s="0" t="n">
        <v>0</v>
      </c>
      <c r="FK371" s="0" t="n">
        <v>8</v>
      </c>
      <c r="FL371" s="0" t="n">
        <v>0</v>
      </c>
      <c r="FM371" s="0" t="n">
        <v>1</v>
      </c>
      <c r="FN371" s="0" t="n">
        <v>0</v>
      </c>
      <c r="FO371" s="0" t="n">
        <v>3</v>
      </c>
      <c r="FP371" s="0" t="n">
        <v>0</v>
      </c>
      <c r="FQ371" s="0" t="n">
        <v>0</v>
      </c>
      <c r="FR371" s="0" t="n">
        <v>2</v>
      </c>
      <c r="FS371" s="0" t="n">
        <v>2</v>
      </c>
      <c r="FT371" s="0" t="n">
        <v>0</v>
      </c>
      <c r="FU371" s="0" t="n">
        <v>1</v>
      </c>
      <c r="FV371" s="0" t="n">
        <v>3</v>
      </c>
      <c r="FW371" s="0" t="n">
        <v>0</v>
      </c>
      <c r="FX371" s="0" t="n">
        <v>1</v>
      </c>
      <c r="FY371" s="0" t="n">
        <v>0</v>
      </c>
      <c r="FZ371" s="0" t="n">
        <v>2</v>
      </c>
      <c r="GA371" s="0" t="n">
        <v>0</v>
      </c>
      <c r="GB371" s="0" t="n">
        <v>0</v>
      </c>
      <c r="GC371" s="0" t="n">
        <v>0</v>
      </c>
      <c r="GD371" s="0" t="n">
        <v>5</v>
      </c>
      <c r="GE371" s="0" t="n">
        <v>7</v>
      </c>
      <c r="GF371" s="0" t="n">
        <v>0</v>
      </c>
      <c r="GG371" s="0" t="n">
        <v>0</v>
      </c>
      <c r="GH371" s="0" t="n">
        <v>0</v>
      </c>
      <c r="GI371" s="0" t="n">
        <v>0</v>
      </c>
      <c r="GJ371" s="0" t="n">
        <v>0</v>
      </c>
      <c r="GK371" s="0" t="n">
        <v>0</v>
      </c>
      <c r="GL371" s="0" t="n">
        <v>1</v>
      </c>
      <c r="GM371" s="0" t="n">
        <v>1</v>
      </c>
      <c r="GN371" s="0" t="n">
        <v>0</v>
      </c>
      <c r="GO371" s="0" t="n">
        <v>4</v>
      </c>
      <c r="GP371" s="0" t="n">
        <v>0</v>
      </c>
      <c r="GQ371" s="0" t="n">
        <v>0</v>
      </c>
    </row>
    <row r="372" customFormat="false" ht="12" hidden="false" customHeight="false" outlineLevel="0" collapsed="false">
      <c r="A372" s="0" t="n">
        <v>0</v>
      </c>
      <c r="B372" s="0" t="n">
        <v>5</v>
      </c>
      <c r="C372" s="0" t="n">
        <v>0</v>
      </c>
      <c r="D372" s="0" t="n">
        <v>0</v>
      </c>
      <c r="E372" s="0" t="n">
        <v>1</v>
      </c>
      <c r="F372" s="0" t="n">
        <v>1</v>
      </c>
      <c r="G372" s="0" t="n">
        <v>1</v>
      </c>
      <c r="H372" s="0" t="n">
        <v>0</v>
      </c>
      <c r="I372" s="0" t="n">
        <v>0</v>
      </c>
      <c r="J372" s="0" t="n">
        <v>1</v>
      </c>
      <c r="K372" s="0" t="n">
        <v>0</v>
      </c>
      <c r="L372" s="0" t="n">
        <v>0</v>
      </c>
      <c r="M372" s="0" t="n">
        <v>1</v>
      </c>
      <c r="N372" s="0" t="n">
        <v>0</v>
      </c>
      <c r="O372" s="0" t="n">
        <v>1</v>
      </c>
      <c r="P372" s="0" t="n">
        <v>2</v>
      </c>
      <c r="Q372" s="0" t="n">
        <v>1</v>
      </c>
      <c r="R372" s="0" t="n">
        <v>0</v>
      </c>
      <c r="S372" s="0" t="n">
        <v>1</v>
      </c>
      <c r="T372" s="0" t="n">
        <v>0</v>
      </c>
      <c r="U372" s="0" t="n">
        <v>0</v>
      </c>
      <c r="V372" s="0" t="n">
        <v>1</v>
      </c>
      <c r="W372" s="0" t="n">
        <v>0</v>
      </c>
      <c r="X372" s="0" t="n">
        <v>2</v>
      </c>
      <c r="Y372" s="0" t="n">
        <v>0</v>
      </c>
      <c r="Z372" s="0" t="n">
        <v>1</v>
      </c>
      <c r="AA372" s="0" t="n">
        <v>0</v>
      </c>
      <c r="AB372" s="0" t="n">
        <v>2</v>
      </c>
      <c r="AC372" s="0" t="n">
        <v>1</v>
      </c>
      <c r="AD372" s="0" t="n">
        <v>0</v>
      </c>
      <c r="AE372" s="0" t="n">
        <v>1</v>
      </c>
      <c r="AF372" s="0" t="n">
        <v>1</v>
      </c>
      <c r="AG372" s="0" t="n">
        <v>0</v>
      </c>
      <c r="AH372" s="0" t="n">
        <v>1</v>
      </c>
      <c r="AI372" s="0" t="n">
        <v>0</v>
      </c>
      <c r="AJ372" s="0" t="n">
        <v>0</v>
      </c>
      <c r="AK372" s="0" t="n">
        <v>5</v>
      </c>
      <c r="AL372" s="0" t="n">
        <v>4</v>
      </c>
      <c r="AM372" s="0" t="n">
        <v>0</v>
      </c>
      <c r="AN372" s="0" t="n">
        <v>0</v>
      </c>
      <c r="AO372" s="0" t="n">
        <v>0</v>
      </c>
      <c r="AP372" s="0" t="n">
        <v>5</v>
      </c>
      <c r="AQ372" s="0" t="n">
        <v>0</v>
      </c>
      <c r="AR372" s="0" t="n">
        <v>2</v>
      </c>
      <c r="AS372" s="0" t="n">
        <v>0</v>
      </c>
      <c r="AT372" s="0" t="n">
        <v>3</v>
      </c>
      <c r="AU372" s="0" t="n">
        <v>0</v>
      </c>
      <c r="AV372" s="0" t="n">
        <v>1</v>
      </c>
      <c r="AW372" s="0" t="n">
        <v>2</v>
      </c>
      <c r="AX372" s="0" t="n">
        <v>0</v>
      </c>
      <c r="AY372" s="0" t="n">
        <v>1</v>
      </c>
      <c r="AZ372" s="0" t="n">
        <v>0</v>
      </c>
      <c r="BA372" s="0" t="n">
        <v>0</v>
      </c>
      <c r="BB372" s="0" t="n">
        <v>0</v>
      </c>
      <c r="BC372" s="0" t="n">
        <v>5</v>
      </c>
      <c r="BD372" s="0" t="n">
        <v>2</v>
      </c>
      <c r="BE372" s="0" t="n">
        <v>4</v>
      </c>
      <c r="BF372" s="0" t="n">
        <v>1</v>
      </c>
      <c r="BG372" s="0" t="n">
        <v>5</v>
      </c>
      <c r="BH372" s="0" t="n">
        <v>8</v>
      </c>
      <c r="BI372" s="0" t="n">
        <v>0</v>
      </c>
      <c r="BJ372" s="0" t="n">
        <v>0</v>
      </c>
      <c r="BK372" s="0" t="n">
        <v>0</v>
      </c>
      <c r="BL372" s="0" t="n">
        <v>0</v>
      </c>
      <c r="BM372" s="0" t="n">
        <v>0</v>
      </c>
      <c r="BN372" s="0" t="n">
        <v>0</v>
      </c>
      <c r="BO372" s="0" t="n">
        <v>0</v>
      </c>
      <c r="BP372" s="0" t="n">
        <v>0</v>
      </c>
      <c r="BQ372" s="0" t="n">
        <v>2</v>
      </c>
      <c r="BR372" s="0" t="n">
        <v>4</v>
      </c>
      <c r="BS372" s="0" t="n">
        <v>1</v>
      </c>
      <c r="BT372" s="0" t="n">
        <v>2</v>
      </c>
      <c r="BU372" s="0" t="n">
        <v>0</v>
      </c>
      <c r="BV372" s="0" t="n">
        <v>4</v>
      </c>
      <c r="BW372" s="0" t="n">
        <v>1</v>
      </c>
      <c r="BX372" s="0" t="n">
        <v>0</v>
      </c>
      <c r="BY372" s="0" t="n">
        <v>7</v>
      </c>
      <c r="BZ372" s="0" t="n">
        <v>0</v>
      </c>
      <c r="CA372" s="0" t="n">
        <v>1</v>
      </c>
      <c r="CB372" s="0" t="n">
        <v>2</v>
      </c>
      <c r="CC372" s="0" t="n">
        <v>1</v>
      </c>
      <c r="CD372" s="0" t="n">
        <v>0</v>
      </c>
      <c r="CE372" s="0" t="n">
        <v>0</v>
      </c>
      <c r="CF372" s="0" t="n">
        <v>1</v>
      </c>
      <c r="CG372" s="0" t="n">
        <v>1</v>
      </c>
      <c r="CH372" s="0" t="n">
        <v>0</v>
      </c>
      <c r="CI372" s="0" t="n">
        <v>2</v>
      </c>
      <c r="CJ372" s="0" t="n">
        <v>0</v>
      </c>
      <c r="CK372" s="0" t="n">
        <v>2</v>
      </c>
      <c r="CL372" s="0" t="n">
        <v>1</v>
      </c>
      <c r="CM372" s="0" t="n">
        <v>0</v>
      </c>
      <c r="CN372" s="0" t="n">
        <v>0</v>
      </c>
      <c r="CO372" s="0" t="n">
        <v>0</v>
      </c>
      <c r="CP372" s="0" t="n">
        <v>7</v>
      </c>
      <c r="CQ372" s="0" t="n">
        <v>0</v>
      </c>
      <c r="CR372" s="0" t="n">
        <v>0</v>
      </c>
      <c r="CS372" s="0" t="n">
        <v>0</v>
      </c>
      <c r="CT372" s="0" t="n">
        <v>1</v>
      </c>
      <c r="CU372" s="0" t="n">
        <v>0</v>
      </c>
      <c r="CV372" s="0" t="n">
        <v>0</v>
      </c>
      <c r="CW372" s="0" t="n">
        <v>0</v>
      </c>
      <c r="CX372" s="0" t="n">
        <v>0</v>
      </c>
      <c r="CY372" s="0" t="n">
        <v>4</v>
      </c>
      <c r="CZ372" s="0" t="n">
        <v>1</v>
      </c>
      <c r="DA372" s="0" t="n">
        <v>0</v>
      </c>
      <c r="DB372" s="0" t="n">
        <v>1</v>
      </c>
      <c r="DC372" s="0" t="n">
        <v>8</v>
      </c>
      <c r="DD372" s="0" t="n">
        <v>1</v>
      </c>
      <c r="DE372" s="0" t="n">
        <v>4</v>
      </c>
      <c r="DF372" s="0" t="n">
        <v>0</v>
      </c>
      <c r="DG372" s="0" t="n">
        <v>1</v>
      </c>
      <c r="DH372" s="0" t="n">
        <v>2</v>
      </c>
      <c r="DI372" s="0" t="n">
        <v>0</v>
      </c>
      <c r="DJ372" s="0" t="n">
        <v>1</v>
      </c>
      <c r="DK372" s="0" t="n">
        <v>0</v>
      </c>
      <c r="DL372" s="0" t="n">
        <v>2</v>
      </c>
      <c r="DM372" s="0" t="n">
        <v>0</v>
      </c>
      <c r="DN372" s="0" t="n">
        <v>2</v>
      </c>
      <c r="DO372" s="0" t="n">
        <v>0</v>
      </c>
      <c r="DP372" s="0" t="n">
        <v>1</v>
      </c>
      <c r="DQ372" s="0" t="n">
        <v>1</v>
      </c>
      <c r="DR372" s="0" t="n">
        <v>5</v>
      </c>
      <c r="DS372" s="0" t="n">
        <v>0</v>
      </c>
      <c r="DT372" s="0" t="n">
        <v>3</v>
      </c>
      <c r="DU372" s="0" t="n">
        <v>3</v>
      </c>
      <c r="DV372" s="0" t="n">
        <v>1</v>
      </c>
      <c r="DW372" s="0" t="n">
        <v>3</v>
      </c>
      <c r="DX372" s="0" t="n">
        <v>0</v>
      </c>
      <c r="DY372" s="0" t="n">
        <v>0</v>
      </c>
      <c r="DZ372" s="0" t="n">
        <v>2</v>
      </c>
      <c r="EA372" s="0" t="n">
        <v>0</v>
      </c>
      <c r="EB372" s="0" t="n">
        <v>0</v>
      </c>
      <c r="EC372" s="0" t="n">
        <v>6</v>
      </c>
      <c r="ED372" s="0" t="n">
        <v>0</v>
      </c>
      <c r="EE372" s="0" t="n">
        <v>0</v>
      </c>
      <c r="EF372" s="0" t="n">
        <v>2</v>
      </c>
      <c r="EG372" s="0" t="n">
        <v>1</v>
      </c>
      <c r="EH372" s="0" t="n">
        <v>0</v>
      </c>
      <c r="EI372" s="0" t="n">
        <v>0</v>
      </c>
      <c r="EJ372" s="0" t="n">
        <v>2</v>
      </c>
      <c r="EK372" s="0" t="n">
        <v>0</v>
      </c>
      <c r="EL372" s="0" t="n">
        <v>7</v>
      </c>
      <c r="EM372" s="0" t="n">
        <v>2</v>
      </c>
      <c r="EN372" s="0" t="n">
        <v>0</v>
      </c>
      <c r="EO372" s="0" t="n">
        <v>1</v>
      </c>
      <c r="EP372" s="0" t="n">
        <v>1</v>
      </c>
      <c r="EQ372" s="0" t="n">
        <v>0</v>
      </c>
      <c r="ER372" s="0" t="n">
        <v>0</v>
      </c>
      <c r="ES372" s="0" t="n">
        <v>2</v>
      </c>
      <c r="ET372" s="0" t="n">
        <v>0</v>
      </c>
      <c r="EU372" s="0" t="n">
        <v>0</v>
      </c>
      <c r="EV372" s="0" t="n">
        <v>0</v>
      </c>
      <c r="EW372" s="0" t="n">
        <v>0</v>
      </c>
      <c r="EX372" s="0" t="n">
        <v>2</v>
      </c>
      <c r="EY372" s="0" t="n">
        <v>0</v>
      </c>
      <c r="EZ372" s="0" t="n">
        <v>5</v>
      </c>
      <c r="FA372" s="0" t="n">
        <v>1</v>
      </c>
      <c r="FB372" s="0" t="n">
        <v>1</v>
      </c>
      <c r="FC372" s="0" t="n">
        <v>0</v>
      </c>
      <c r="FD372" s="0" t="n">
        <v>4</v>
      </c>
      <c r="FE372" s="0" t="n">
        <v>9</v>
      </c>
      <c r="FF372" s="0" t="n">
        <v>6</v>
      </c>
      <c r="FG372" s="0" t="n">
        <v>6</v>
      </c>
      <c r="FH372" s="0" t="n">
        <v>2</v>
      </c>
      <c r="FI372" s="0" t="n">
        <v>6</v>
      </c>
      <c r="FJ372" s="0" t="n">
        <v>0</v>
      </c>
      <c r="FK372" s="0" t="n">
        <v>0</v>
      </c>
      <c r="FL372" s="0" t="n">
        <v>0</v>
      </c>
      <c r="FM372" s="0" t="n">
        <v>3</v>
      </c>
      <c r="FN372" s="0" t="n">
        <v>2</v>
      </c>
      <c r="FO372" s="0" t="n">
        <v>3</v>
      </c>
      <c r="FP372" s="0" t="n">
        <v>1</v>
      </c>
      <c r="FQ372" s="0" t="n">
        <v>0</v>
      </c>
      <c r="FR372" s="0" t="n">
        <v>6</v>
      </c>
      <c r="FS372" s="0" t="n">
        <v>3</v>
      </c>
      <c r="FT372" s="0" t="n">
        <v>0</v>
      </c>
      <c r="FU372" s="0" t="n">
        <v>5</v>
      </c>
      <c r="FV372" s="0" t="n">
        <v>1</v>
      </c>
      <c r="FW372" s="0" t="n">
        <v>0</v>
      </c>
      <c r="FX372" s="0" t="n">
        <v>8</v>
      </c>
      <c r="FY372" s="0" t="n">
        <v>1</v>
      </c>
      <c r="FZ372" s="0" t="n">
        <v>2</v>
      </c>
      <c r="GA372" s="0" t="n">
        <v>6</v>
      </c>
      <c r="GB372" s="0" t="n">
        <v>0</v>
      </c>
      <c r="GC372" s="0" t="n">
        <v>3</v>
      </c>
      <c r="GD372" s="0" t="n">
        <v>1</v>
      </c>
      <c r="GE372" s="0" t="n">
        <v>7</v>
      </c>
      <c r="GF372" s="0" t="n">
        <v>0</v>
      </c>
      <c r="GG372" s="0" t="n">
        <v>9</v>
      </c>
      <c r="GH372" s="0" t="n">
        <v>0</v>
      </c>
      <c r="GI372" s="0" t="n">
        <v>3</v>
      </c>
      <c r="GJ372" s="0" t="n">
        <v>3</v>
      </c>
      <c r="GK372" s="0" t="n">
        <v>2</v>
      </c>
      <c r="GL372" s="0" t="n">
        <v>4</v>
      </c>
      <c r="GM372" s="0" t="n">
        <v>1</v>
      </c>
      <c r="GN372" s="0" t="n">
        <v>1</v>
      </c>
      <c r="GO372" s="0" t="n">
        <v>2</v>
      </c>
      <c r="GP372" s="0" t="n">
        <v>0</v>
      </c>
      <c r="GQ372" s="0" t="n">
        <v>0</v>
      </c>
    </row>
    <row r="373" customFormat="false" ht="12" hidden="false" customHeight="false" outlineLevel="0" collapsed="false">
      <c r="A373" s="0" t="n">
        <v>0</v>
      </c>
      <c r="B373" s="0" t="n">
        <v>2</v>
      </c>
      <c r="C373" s="0" t="n">
        <v>0</v>
      </c>
      <c r="D373" s="0" t="n">
        <v>0</v>
      </c>
      <c r="E373" s="0" t="n">
        <v>0</v>
      </c>
      <c r="F373" s="0" t="n">
        <v>0</v>
      </c>
      <c r="G373" s="0" t="n">
        <v>0</v>
      </c>
      <c r="H373" s="0" t="n">
        <v>1</v>
      </c>
      <c r="I373" s="0" t="n">
        <v>0</v>
      </c>
      <c r="J373" s="0" t="n">
        <v>0</v>
      </c>
      <c r="K373" s="0" t="n">
        <v>0</v>
      </c>
      <c r="L373" s="0" t="n">
        <v>0</v>
      </c>
      <c r="M373" s="0" t="n">
        <v>0</v>
      </c>
      <c r="N373" s="0" t="n">
        <v>0</v>
      </c>
      <c r="O373" s="0" t="n">
        <v>0</v>
      </c>
      <c r="P373" s="0" t="n">
        <v>0</v>
      </c>
      <c r="Q373" s="0" t="n">
        <v>2</v>
      </c>
      <c r="R373" s="0" t="n">
        <v>2</v>
      </c>
      <c r="S373" s="0" t="n">
        <v>0</v>
      </c>
      <c r="T373" s="0" t="n">
        <v>0</v>
      </c>
      <c r="U373" s="0" t="n">
        <v>0</v>
      </c>
      <c r="V373" s="0" t="n">
        <v>0</v>
      </c>
      <c r="W373" s="0" t="n">
        <v>0</v>
      </c>
      <c r="X373" s="0" t="n">
        <v>1</v>
      </c>
      <c r="Y373" s="0" t="n">
        <v>0</v>
      </c>
      <c r="Z373" s="0" t="n">
        <v>0</v>
      </c>
      <c r="AA373" s="0" t="n">
        <v>0</v>
      </c>
      <c r="AB373" s="0" t="n">
        <v>2</v>
      </c>
      <c r="AC373" s="0" t="n">
        <v>0</v>
      </c>
      <c r="AD373" s="0" t="n">
        <v>0</v>
      </c>
      <c r="AE373" s="0" t="n">
        <v>1</v>
      </c>
      <c r="AF373" s="0" t="n">
        <v>1</v>
      </c>
      <c r="AG373" s="0" t="n">
        <v>5</v>
      </c>
      <c r="AH373" s="0" t="n">
        <v>1</v>
      </c>
      <c r="AI373" s="0" t="n">
        <v>0</v>
      </c>
      <c r="AJ373" s="0" t="n">
        <v>0</v>
      </c>
      <c r="AK373" s="0" t="n">
        <v>1</v>
      </c>
      <c r="AL373" s="0" t="n">
        <v>1</v>
      </c>
      <c r="AM373" s="0" t="n">
        <v>0</v>
      </c>
      <c r="AN373" s="0" t="n">
        <v>0</v>
      </c>
      <c r="AO373" s="0" t="n">
        <v>0</v>
      </c>
      <c r="AP373" s="0" t="n">
        <v>0</v>
      </c>
      <c r="AQ373" s="0" t="n">
        <v>0</v>
      </c>
      <c r="AR373" s="0" t="n">
        <v>0</v>
      </c>
      <c r="AS373" s="0" t="n">
        <v>0</v>
      </c>
      <c r="AT373" s="0" t="n">
        <v>0</v>
      </c>
      <c r="AU373" s="0" t="n">
        <v>2</v>
      </c>
      <c r="AV373" s="0" t="n">
        <v>1</v>
      </c>
      <c r="AW373" s="0" t="n">
        <v>1</v>
      </c>
      <c r="AX373" s="0" t="n">
        <v>0</v>
      </c>
      <c r="AY373" s="0" t="n">
        <v>6</v>
      </c>
      <c r="AZ373" s="0" t="n">
        <v>1</v>
      </c>
      <c r="BA373" s="0" t="n">
        <v>5</v>
      </c>
      <c r="BB373" s="0" t="n">
        <v>1</v>
      </c>
      <c r="BC373" s="0" t="n">
        <v>0</v>
      </c>
      <c r="BD373" s="0" t="n">
        <v>0</v>
      </c>
      <c r="BE373" s="0" t="n">
        <v>0</v>
      </c>
      <c r="BF373" s="0" t="n">
        <v>0</v>
      </c>
      <c r="BG373" s="0" t="n">
        <v>2</v>
      </c>
      <c r="BH373" s="0" t="n">
        <v>0</v>
      </c>
      <c r="BI373" s="0" t="n">
        <v>0</v>
      </c>
      <c r="BJ373" s="0" t="n">
        <v>1</v>
      </c>
      <c r="BK373" s="0" t="n">
        <v>0</v>
      </c>
      <c r="BL373" s="0" t="n">
        <v>0</v>
      </c>
      <c r="BM373" s="0" t="n">
        <v>0</v>
      </c>
      <c r="BN373" s="0" t="n">
        <v>0</v>
      </c>
      <c r="BO373" s="0" t="n">
        <v>0</v>
      </c>
      <c r="BP373" s="0" t="n">
        <v>0</v>
      </c>
      <c r="BQ373" s="0" t="n">
        <v>2</v>
      </c>
      <c r="BR373" s="0" t="n">
        <v>0</v>
      </c>
      <c r="BS373" s="0" t="n">
        <v>5</v>
      </c>
      <c r="BT373" s="0" t="n">
        <v>0</v>
      </c>
      <c r="BU373" s="0" t="n">
        <v>0</v>
      </c>
      <c r="BV373" s="0" t="n">
        <v>0</v>
      </c>
      <c r="BW373" s="0" t="n">
        <v>0</v>
      </c>
      <c r="BX373" s="0" t="n">
        <v>0</v>
      </c>
      <c r="BY373" s="0" t="n">
        <v>2</v>
      </c>
      <c r="BZ373" s="0" t="n">
        <v>0</v>
      </c>
      <c r="CA373" s="0" t="n">
        <v>0</v>
      </c>
      <c r="CB373" s="0" t="n">
        <v>1</v>
      </c>
      <c r="CC373" s="0" t="n">
        <v>0</v>
      </c>
      <c r="CD373" s="0" t="n">
        <v>1</v>
      </c>
      <c r="CE373" s="0" t="n">
        <v>0</v>
      </c>
      <c r="CF373" s="0" t="n">
        <v>0</v>
      </c>
      <c r="CG373" s="0" t="n">
        <v>1</v>
      </c>
      <c r="CH373" s="0" t="n">
        <v>0</v>
      </c>
      <c r="CI373" s="0" t="n">
        <v>0</v>
      </c>
      <c r="CJ373" s="0" t="n">
        <v>0</v>
      </c>
      <c r="CK373" s="0" t="n">
        <v>2</v>
      </c>
      <c r="CL373" s="0" t="n">
        <v>0</v>
      </c>
      <c r="CM373" s="0" t="n">
        <v>7</v>
      </c>
      <c r="CN373" s="0" t="n">
        <v>0</v>
      </c>
      <c r="CO373" s="0" t="n">
        <v>0</v>
      </c>
      <c r="CP373" s="0" t="n">
        <v>0</v>
      </c>
      <c r="CQ373" s="0" t="n">
        <v>0</v>
      </c>
      <c r="CR373" s="0" t="n">
        <v>0</v>
      </c>
      <c r="CS373" s="0" t="n">
        <v>0</v>
      </c>
      <c r="CT373" s="0" t="n">
        <v>0</v>
      </c>
      <c r="CU373" s="0" t="n">
        <v>0</v>
      </c>
      <c r="CV373" s="0" t="n">
        <v>0</v>
      </c>
      <c r="CW373" s="0" t="n">
        <v>0</v>
      </c>
      <c r="CX373" s="0" t="n">
        <v>4</v>
      </c>
      <c r="CY373" s="0" t="n">
        <v>1</v>
      </c>
      <c r="CZ373" s="0" t="n">
        <v>0</v>
      </c>
      <c r="DA373" s="0" t="n">
        <v>0</v>
      </c>
      <c r="DB373" s="0" t="n">
        <v>0</v>
      </c>
      <c r="DC373" s="0" t="n">
        <v>0</v>
      </c>
      <c r="DD373" s="0" t="n">
        <v>0</v>
      </c>
      <c r="DE373" s="0" t="n">
        <v>1</v>
      </c>
      <c r="DF373" s="0" t="n">
        <v>0</v>
      </c>
      <c r="DG373" s="0" t="n">
        <v>1</v>
      </c>
      <c r="DH373" s="0" t="n">
        <v>0</v>
      </c>
      <c r="DI373" s="0" t="n">
        <v>2</v>
      </c>
      <c r="DJ373" s="0" t="n">
        <v>4</v>
      </c>
      <c r="DK373" s="0" t="n">
        <v>0</v>
      </c>
      <c r="DL373" s="0" t="n">
        <v>0</v>
      </c>
      <c r="DM373" s="0" t="n">
        <v>0</v>
      </c>
      <c r="DN373" s="0" t="n">
        <v>1</v>
      </c>
      <c r="DO373" s="0" t="n">
        <v>5</v>
      </c>
      <c r="DP373" s="0" t="n">
        <v>0</v>
      </c>
      <c r="DQ373" s="0" t="n">
        <v>0</v>
      </c>
      <c r="DR373" s="0" t="n">
        <v>2</v>
      </c>
      <c r="DS373" s="0" t="n">
        <v>0</v>
      </c>
      <c r="DT373" s="0" t="n">
        <v>2</v>
      </c>
      <c r="DU373" s="0" t="n">
        <v>0</v>
      </c>
      <c r="DV373" s="0" t="n">
        <v>0</v>
      </c>
      <c r="DW373" s="0" t="n">
        <v>0</v>
      </c>
      <c r="DX373" s="0" t="n">
        <v>0</v>
      </c>
      <c r="DY373" s="0" t="n">
        <v>0</v>
      </c>
      <c r="DZ373" s="0" t="n">
        <v>1</v>
      </c>
      <c r="EA373" s="0" t="n">
        <v>0</v>
      </c>
      <c r="EB373" s="0" t="n">
        <v>4</v>
      </c>
      <c r="EC373" s="0" t="n">
        <v>1</v>
      </c>
      <c r="ED373" s="0" t="n">
        <v>0</v>
      </c>
      <c r="EE373" s="0" t="n">
        <v>0</v>
      </c>
      <c r="EF373" s="0" t="n">
        <v>0</v>
      </c>
      <c r="EG373" s="0" t="n">
        <v>0</v>
      </c>
      <c r="EH373" s="0" t="n">
        <v>0</v>
      </c>
      <c r="EI373" s="0" t="n">
        <v>0</v>
      </c>
      <c r="EJ373" s="0" t="n">
        <v>0</v>
      </c>
      <c r="EK373" s="0" t="n">
        <v>0</v>
      </c>
      <c r="EL373" s="0" t="n">
        <v>3</v>
      </c>
      <c r="EM373" s="0" t="n">
        <v>0</v>
      </c>
      <c r="EN373" s="0" t="n">
        <v>0</v>
      </c>
      <c r="EO373" s="0" t="n">
        <v>0</v>
      </c>
      <c r="EP373" s="0" t="n">
        <v>1</v>
      </c>
      <c r="EQ373" s="0" t="n">
        <v>0</v>
      </c>
      <c r="ER373" s="0" t="n">
        <v>2</v>
      </c>
      <c r="ES373" s="0" t="n">
        <v>0</v>
      </c>
      <c r="ET373" s="0" t="n">
        <v>0</v>
      </c>
      <c r="EU373" s="0" t="n">
        <v>1</v>
      </c>
      <c r="EV373" s="0" t="n">
        <v>0</v>
      </c>
      <c r="EW373" s="0" t="n">
        <v>6</v>
      </c>
      <c r="EX373" s="0" t="n">
        <v>0</v>
      </c>
      <c r="EY373" s="0" t="n">
        <v>5</v>
      </c>
      <c r="EZ373" s="0" t="n">
        <v>2</v>
      </c>
      <c r="FA373" s="0" t="n">
        <v>1</v>
      </c>
      <c r="FB373" s="0" t="n">
        <v>0</v>
      </c>
      <c r="FC373" s="0" t="n">
        <v>0</v>
      </c>
      <c r="FD373" s="0" t="n">
        <v>0</v>
      </c>
      <c r="FE373" s="0" t="n">
        <v>0</v>
      </c>
      <c r="FF373" s="0" t="n">
        <v>0</v>
      </c>
      <c r="FG373" s="0" t="n">
        <v>0</v>
      </c>
      <c r="FH373" s="0" t="n">
        <v>0</v>
      </c>
      <c r="FI373" s="0" t="n">
        <v>1</v>
      </c>
      <c r="FJ373" s="0" t="n">
        <v>1</v>
      </c>
      <c r="FK373" s="0" t="n">
        <v>0</v>
      </c>
      <c r="FL373" s="0" t="n">
        <v>1</v>
      </c>
      <c r="FM373" s="0" t="n">
        <v>0</v>
      </c>
      <c r="FN373" s="0" t="n">
        <v>2</v>
      </c>
      <c r="FO373" s="0" t="n">
        <v>0</v>
      </c>
      <c r="FP373" s="0" t="n">
        <v>0</v>
      </c>
      <c r="FQ373" s="0" t="n">
        <v>0</v>
      </c>
      <c r="FR373" s="0" t="n">
        <v>0</v>
      </c>
      <c r="FS373" s="0" t="n">
        <v>3</v>
      </c>
      <c r="FT373" s="0" t="n">
        <v>0</v>
      </c>
      <c r="FU373" s="0" t="n">
        <v>0</v>
      </c>
      <c r="FV373" s="0" t="n">
        <v>0</v>
      </c>
      <c r="FW373" s="0" t="n">
        <v>0</v>
      </c>
      <c r="FX373" s="0" t="n">
        <v>0</v>
      </c>
      <c r="FY373" s="0" t="n">
        <v>0</v>
      </c>
      <c r="FZ373" s="0" t="n">
        <v>0</v>
      </c>
      <c r="GA373" s="0" t="n">
        <v>1</v>
      </c>
      <c r="GB373" s="0" t="n">
        <v>1</v>
      </c>
      <c r="GC373" s="0" t="n">
        <v>0</v>
      </c>
      <c r="GD373" s="0" t="n">
        <v>1</v>
      </c>
      <c r="GE373" s="0" t="n">
        <v>0</v>
      </c>
      <c r="GF373" s="0" t="n">
        <v>8</v>
      </c>
      <c r="GG373" s="0" t="n">
        <v>0</v>
      </c>
      <c r="GH373" s="0" t="n">
        <v>0</v>
      </c>
      <c r="GI373" s="0" t="n">
        <v>0</v>
      </c>
      <c r="GJ373" s="0" t="n">
        <v>3</v>
      </c>
      <c r="GK373" s="0" t="n">
        <v>0</v>
      </c>
      <c r="GL373" s="0" t="n">
        <v>0</v>
      </c>
      <c r="GM373" s="0" t="n">
        <v>1</v>
      </c>
      <c r="GN373" s="0" t="n">
        <v>1</v>
      </c>
      <c r="GO373" s="0" t="n">
        <v>1</v>
      </c>
      <c r="GP373" s="0" t="n">
        <v>0</v>
      </c>
      <c r="GQ373" s="0" t="n">
        <v>0</v>
      </c>
    </row>
    <row r="374" customFormat="false" ht="12" hidden="false" customHeight="false" outlineLevel="0" collapsed="false">
      <c r="A374" s="0" t="n">
        <v>0</v>
      </c>
      <c r="B374" s="0" t="n">
        <v>0</v>
      </c>
      <c r="C374" s="0" t="n">
        <v>2</v>
      </c>
      <c r="D374" s="0" t="n">
        <v>0</v>
      </c>
      <c r="E374" s="0" t="n">
        <v>0</v>
      </c>
      <c r="F374" s="0" t="n">
        <v>0</v>
      </c>
      <c r="G374" s="0" t="n">
        <v>0</v>
      </c>
      <c r="H374" s="0" t="n">
        <v>0</v>
      </c>
      <c r="I374" s="0" t="n">
        <v>0</v>
      </c>
      <c r="J374" s="0" t="n">
        <v>0</v>
      </c>
      <c r="K374" s="0" t="n">
        <v>0</v>
      </c>
      <c r="L374" s="0" t="n">
        <v>0</v>
      </c>
      <c r="M374" s="0" t="n">
        <v>0</v>
      </c>
      <c r="N374" s="0" t="n">
        <v>0</v>
      </c>
      <c r="O374" s="0" t="n">
        <v>0</v>
      </c>
      <c r="P374" s="0" t="n">
        <v>0</v>
      </c>
      <c r="Q374" s="0" t="n">
        <v>1</v>
      </c>
      <c r="R374" s="0" t="n">
        <v>0</v>
      </c>
      <c r="S374" s="0" t="n">
        <v>0</v>
      </c>
      <c r="T374" s="0" t="n">
        <v>0</v>
      </c>
      <c r="U374" s="0" t="n">
        <v>0</v>
      </c>
      <c r="V374" s="0" t="n">
        <v>0</v>
      </c>
      <c r="W374" s="0" t="n">
        <v>0</v>
      </c>
      <c r="X374" s="0" t="n">
        <v>1</v>
      </c>
      <c r="Y374" s="0" t="n">
        <v>0</v>
      </c>
      <c r="Z374" s="0" t="n">
        <v>1</v>
      </c>
      <c r="AA374" s="0" t="n">
        <v>0</v>
      </c>
      <c r="AB374" s="0" t="n">
        <v>1</v>
      </c>
      <c r="AC374" s="0" t="n">
        <v>0</v>
      </c>
      <c r="AD374" s="0" t="n">
        <v>0</v>
      </c>
      <c r="AE374" s="0" t="n">
        <v>0</v>
      </c>
      <c r="AF374" s="0" t="n">
        <v>1</v>
      </c>
      <c r="AG374" s="0" t="n">
        <v>0</v>
      </c>
      <c r="AH374" s="0" t="n">
        <v>1</v>
      </c>
      <c r="AI374" s="0" t="n">
        <v>0</v>
      </c>
      <c r="AJ374" s="0" t="n">
        <v>0</v>
      </c>
      <c r="AK374" s="0" t="n">
        <v>0</v>
      </c>
      <c r="AL374" s="0" t="n">
        <v>0</v>
      </c>
      <c r="AM374" s="0" t="n">
        <v>0</v>
      </c>
      <c r="AN374" s="0" t="n">
        <v>0</v>
      </c>
      <c r="AO374" s="0" t="n">
        <v>0</v>
      </c>
      <c r="AP374" s="0" t="n">
        <v>0</v>
      </c>
      <c r="AQ374" s="0" t="n">
        <v>0</v>
      </c>
      <c r="AR374" s="0" t="n">
        <v>0</v>
      </c>
      <c r="AS374" s="0" t="n">
        <v>0</v>
      </c>
      <c r="AT374" s="0" t="n">
        <v>0</v>
      </c>
      <c r="AU374" s="0" t="n">
        <v>0</v>
      </c>
      <c r="AV374" s="0" t="n">
        <v>1</v>
      </c>
      <c r="AW374" s="0" t="n">
        <v>1</v>
      </c>
      <c r="AX374" s="0" t="n">
        <v>0</v>
      </c>
      <c r="AY374" s="0" t="n">
        <v>0</v>
      </c>
      <c r="AZ374" s="0" t="n">
        <v>0</v>
      </c>
      <c r="BA374" s="0" t="n">
        <v>0</v>
      </c>
      <c r="BB374" s="0" t="n">
        <v>0</v>
      </c>
      <c r="BC374" s="0" t="n">
        <v>1</v>
      </c>
      <c r="BD374" s="0" t="n">
        <v>0</v>
      </c>
      <c r="BE374" s="0" t="n">
        <v>0</v>
      </c>
      <c r="BF374" s="0" t="n">
        <v>1</v>
      </c>
      <c r="BG374" s="0" t="n">
        <v>1</v>
      </c>
      <c r="BH374" s="0" t="n">
        <v>0</v>
      </c>
      <c r="BI374" s="0" t="n">
        <v>0</v>
      </c>
      <c r="BJ374" s="0" t="n">
        <v>0</v>
      </c>
      <c r="BK374" s="0" t="n">
        <v>0</v>
      </c>
      <c r="BL374" s="0" t="n">
        <v>1</v>
      </c>
      <c r="BM374" s="0" t="n">
        <v>0</v>
      </c>
      <c r="BN374" s="0" t="n">
        <v>0</v>
      </c>
      <c r="BO374" s="0" t="n">
        <v>0</v>
      </c>
      <c r="BP374" s="0" t="n">
        <v>0</v>
      </c>
      <c r="BQ374" s="0" t="n">
        <v>1</v>
      </c>
      <c r="BR374" s="0" t="n">
        <v>0</v>
      </c>
      <c r="BS374" s="0" t="n">
        <v>0</v>
      </c>
      <c r="BT374" s="0" t="n">
        <v>0</v>
      </c>
      <c r="BU374" s="0" t="n">
        <v>0</v>
      </c>
      <c r="BV374" s="0" t="n">
        <v>0</v>
      </c>
      <c r="BW374" s="0" t="n">
        <v>0</v>
      </c>
      <c r="BX374" s="0" t="n">
        <v>0</v>
      </c>
      <c r="BY374" s="0" t="n">
        <v>0</v>
      </c>
      <c r="BZ374" s="0" t="n">
        <v>1</v>
      </c>
      <c r="CA374" s="0" t="n">
        <v>0</v>
      </c>
      <c r="CB374" s="0" t="n">
        <v>1</v>
      </c>
      <c r="CC374" s="0" t="n">
        <v>1</v>
      </c>
      <c r="CD374" s="0" t="n">
        <v>2</v>
      </c>
      <c r="CE374" s="0" t="n">
        <v>0</v>
      </c>
      <c r="CF374" s="0" t="n">
        <v>0</v>
      </c>
      <c r="CG374" s="0" t="n">
        <v>0</v>
      </c>
      <c r="CH374" s="0" t="n">
        <v>0</v>
      </c>
      <c r="CI374" s="0" t="n">
        <v>0</v>
      </c>
      <c r="CJ374" s="0" t="n">
        <v>0</v>
      </c>
      <c r="CK374" s="0" t="n">
        <v>0</v>
      </c>
      <c r="CL374" s="0" t="n">
        <v>0</v>
      </c>
      <c r="CM374" s="0" t="n">
        <v>0</v>
      </c>
      <c r="CN374" s="0" t="n">
        <v>0</v>
      </c>
      <c r="CO374" s="0" t="n">
        <v>0</v>
      </c>
      <c r="CP374" s="0" t="n">
        <v>0</v>
      </c>
      <c r="CQ374" s="0" t="n">
        <v>0</v>
      </c>
      <c r="CR374" s="0" t="n">
        <v>0</v>
      </c>
      <c r="CS374" s="0" t="n">
        <v>0</v>
      </c>
      <c r="CT374" s="0" t="n">
        <v>0</v>
      </c>
      <c r="CU374" s="0" t="n">
        <v>0</v>
      </c>
      <c r="CV374" s="0" t="n">
        <v>0</v>
      </c>
      <c r="CW374" s="0" t="n">
        <v>0</v>
      </c>
      <c r="CX374" s="0" t="n">
        <v>0</v>
      </c>
      <c r="CY374" s="0" t="n">
        <v>0</v>
      </c>
      <c r="CZ374" s="0" t="n">
        <v>1</v>
      </c>
      <c r="DA374" s="0" t="n">
        <v>0</v>
      </c>
      <c r="DB374" s="0" t="n">
        <v>0</v>
      </c>
      <c r="DC374" s="0" t="n">
        <v>0</v>
      </c>
      <c r="DD374" s="0" t="n">
        <v>0</v>
      </c>
      <c r="DE374" s="0" t="n">
        <v>0</v>
      </c>
      <c r="DF374" s="0" t="n">
        <v>0</v>
      </c>
      <c r="DG374" s="0" t="n">
        <v>0</v>
      </c>
      <c r="DH374" s="0" t="n">
        <v>0</v>
      </c>
      <c r="DI374" s="0" t="n">
        <v>0</v>
      </c>
      <c r="DJ374" s="0" t="n">
        <v>0</v>
      </c>
      <c r="DK374" s="0" t="n">
        <v>0</v>
      </c>
      <c r="DL374" s="0" t="n">
        <v>0</v>
      </c>
      <c r="DM374" s="0" t="n">
        <v>0</v>
      </c>
      <c r="DN374" s="0" t="n">
        <v>0</v>
      </c>
      <c r="DO374" s="0" t="n">
        <v>0</v>
      </c>
      <c r="DP374" s="0" t="n">
        <v>2</v>
      </c>
      <c r="DQ374" s="0" t="n">
        <v>0</v>
      </c>
      <c r="DR374" s="0" t="n">
        <v>2</v>
      </c>
      <c r="DS374" s="0" t="n">
        <v>0</v>
      </c>
      <c r="DT374" s="0" t="n">
        <v>0</v>
      </c>
      <c r="DU374" s="0" t="n">
        <v>1</v>
      </c>
      <c r="DV374" s="0" t="n">
        <v>0</v>
      </c>
      <c r="DW374" s="0" t="n">
        <v>0</v>
      </c>
      <c r="DX374" s="0" t="n">
        <v>0</v>
      </c>
      <c r="DY374" s="0" t="n">
        <v>0</v>
      </c>
      <c r="DZ374" s="0" t="n">
        <v>0</v>
      </c>
      <c r="EA374" s="0" t="n">
        <v>0</v>
      </c>
      <c r="EB374" s="0" t="n">
        <v>0</v>
      </c>
      <c r="EC374" s="0" t="n">
        <v>1</v>
      </c>
      <c r="ED374" s="0" t="n">
        <v>0</v>
      </c>
      <c r="EE374" s="0" t="n">
        <v>0</v>
      </c>
      <c r="EF374" s="0" t="n">
        <v>0</v>
      </c>
      <c r="EG374" s="0" t="n">
        <v>0</v>
      </c>
      <c r="EH374" s="0" t="n">
        <v>0</v>
      </c>
      <c r="EI374" s="0" t="n">
        <v>0</v>
      </c>
      <c r="EJ374" s="0" t="n">
        <v>0</v>
      </c>
      <c r="EK374" s="0" t="n">
        <v>0</v>
      </c>
      <c r="EL374" s="0" t="n">
        <v>0</v>
      </c>
      <c r="EM374" s="0" t="n">
        <v>0</v>
      </c>
      <c r="EN374" s="0" t="n">
        <v>0</v>
      </c>
      <c r="EO374" s="0" t="n">
        <v>0</v>
      </c>
      <c r="EP374" s="0" t="n">
        <v>1</v>
      </c>
      <c r="EQ374" s="0" t="n">
        <v>0</v>
      </c>
      <c r="ER374" s="0" t="n">
        <v>1</v>
      </c>
      <c r="ES374" s="0" t="n">
        <v>0</v>
      </c>
      <c r="ET374" s="0" t="n">
        <v>0</v>
      </c>
      <c r="EU374" s="0" t="n">
        <v>2</v>
      </c>
      <c r="EV374" s="0" t="n">
        <v>0</v>
      </c>
      <c r="EW374" s="0" t="n">
        <v>0</v>
      </c>
      <c r="EX374" s="0" t="n">
        <v>0</v>
      </c>
      <c r="EY374" s="0" t="n">
        <v>0</v>
      </c>
      <c r="EZ374" s="0" t="n">
        <v>0</v>
      </c>
      <c r="FA374" s="0" t="n">
        <v>0</v>
      </c>
      <c r="FB374" s="0" t="n">
        <v>0</v>
      </c>
      <c r="FC374" s="0" t="n">
        <v>0</v>
      </c>
      <c r="FD374" s="0" t="n">
        <v>0</v>
      </c>
      <c r="FE374" s="0" t="n">
        <v>0</v>
      </c>
      <c r="FF374" s="0" t="n">
        <v>0</v>
      </c>
      <c r="FG374" s="0" t="n">
        <v>1</v>
      </c>
      <c r="FH374" s="0" t="n">
        <v>0</v>
      </c>
      <c r="FI374" s="0" t="n">
        <v>0</v>
      </c>
      <c r="FJ374" s="0" t="n">
        <v>0</v>
      </c>
      <c r="FK374" s="0" t="n">
        <v>0</v>
      </c>
      <c r="FL374" s="0" t="n">
        <v>0</v>
      </c>
      <c r="FM374" s="0" t="n">
        <v>0</v>
      </c>
      <c r="FN374" s="0" t="n">
        <v>1</v>
      </c>
      <c r="FO374" s="0" t="n">
        <v>0</v>
      </c>
      <c r="FP374" s="0" t="n">
        <v>0</v>
      </c>
      <c r="FQ374" s="0" t="n">
        <v>0</v>
      </c>
      <c r="FR374" s="0" t="n">
        <v>0</v>
      </c>
      <c r="FS374" s="0" t="n">
        <v>1</v>
      </c>
      <c r="FT374" s="0" t="n">
        <v>0</v>
      </c>
      <c r="FU374" s="0" t="n">
        <v>1</v>
      </c>
      <c r="FV374" s="0" t="n">
        <v>0</v>
      </c>
      <c r="FW374" s="0" t="n">
        <v>0</v>
      </c>
      <c r="FX374" s="0" t="n">
        <v>0</v>
      </c>
      <c r="FY374" s="0" t="n">
        <v>0</v>
      </c>
      <c r="FZ374" s="0" t="n">
        <v>0</v>
      </c>
      <c r="GA374" s="0" t="n">
        <v>0</v>
      </c>
      <c r="GB374" s="0" t="n">
        <v>0</v>
      </c>
      <c r="GC374" s="0" t="n">
        <v>0</v>
      </c>
      <c r="GD374" s="0" t="n">
        <v>0</v>
      </c>
      <c r="GE374" s="0" t="n">
        <v>0</v>
      </c>
      <c r="GF374" s="0" t="n">
        <v>0</v>
      </c>
      <c r="GG374" s="0" t="n">
        <v>0</v>
      </c>
      <c r="GH374" s="0" t="n">
        <v>0</v>
      </c>
      <c r="GI374" s="0" t="n">
        <v>0</v>
      </c>
      <c r="GJ374" s="0" t="n">
        <v>0</v>
      </c>
      <c r="GK374" s="0" t="n">
        <v>0</v>
      </c>
      <c r="GL374" s="0" t="n">
        <v>0</v>
      </c>
      <c r="GM374" s="0" t="n">
        <v>0</v>
      </c>
      <c r="GN374" s="0" t="n">
        <v>0</v>
      </c>
      <c r="GO374" s="0" t="n">
        <v>0</v>
      </c>
      <c r="GP374" s="0" t="n">
        <v>0</v>
      </c>
      <c r="GQ374" s="0" t="n">
        <v>0</v>
      </c>
    </row>
    <row r="375" customFormat="false" ht="12" hidden="false" customHeight="false" outlineLevel="0" collapsed="false">
      <c r="A375" s="0" t="n">
        <v>0</v>
      </c>
      <c r="B375" s="0" t="n">
        <v>2</v>
      </c>
      <c r="C375" s="0" t="n">
        <v>3</v>
      </c>
      <c r="D375" s="0" t="n">
        <v>0</v>
      </c>
      <c r="E375" s="0" t="n">
        <v>0</v>
      </c>
      <c r="F375" s="0" t="n">
        <v>0</v>
      </c>
      <c r="G375" s="0" t="n">
        <v>0</v>
      </c>
      <c r="H375" s="0" t="n">
        <v>0</v>
      </c>
      <c r="I375" s="0" t="n">
        <v>0</v>
      </c>
      <c r="J375" s="0" t="n">
        <v>0</v>
      </c>
      <c r="K375" s="0" t="n">
        <v>0</v>
      </c>
      <c r="L375" s="0" t="n">
        <v>0</v>
      </c>
      <c r="M375" s="0" t="n">
        <v>1</v>
      </c>
      <c r="N375" s="0" t="n">
        <v>0</v>
      </c>
      <c r="O375" s="0" t="n">
        <v>0</v>
      </c>
      <c r="P375" s="0" t="n">
        <v>0</v>
      </c>
      <c r="Q375" s="0" t="n">
        <v>0</v>
      </c>
      <c r="R375" s="0" t="n">
        <v>1</v>
      </c>
      <c r="S375" s="0" t="n">
        <v>0</v>
      </c>
      <c r="T375" s="0" t="n">
        <v>0</v>
      </c>
      <c r="U375" s="0" t="n">
        <v>0</v>
      </c>
      <c r="V375" s="0" t="n">
        <v>3</v>
      </c>
      <c r="W375" s="0" t="n">
        <v>0</v>
      </c>
      <c r="X375" s="0" t="n">
        <v>2</v>
      </c>
      <c r="Y375" s="0" t="n">
        <v>0</v>
      </c>
      <c r="Z375" s="0" t="n">
        <v>0</v>
      </c>
      <c r="AA375" s="0" t="n">
        <v>0</v>
      </c>
      <c r="AB375" s="0" t="n">
        <v>1</v>
      </c>
      <c r="AC375" s="0" t="n">
        <v>0</v>
      </c>
      <c r="AD375" s="0" t="n">
        <v>0</v>
      </c>
      <c r="AE375" s="0" t="n">
        <v>0</v>
      </c>
      <c r="AF375" s="0" t="n">
        <v>1</v>
      </c>
      <c r="AG375" s="0" t="n">
        <v>0</v>
      </c>
      <c r="AH375" s="0" t="n">
        <v>4</v>
      </c>
      <c r="AI375" s="0" t="n">
        <v>0</v>
      </c>
      <c r="AJ375" s="0" t="n">
        <v>0</v>
      </c>
      <c r="AK375" s="0" t="n">
        <v>1</v>
      </c>
      <c r="AL375" s="0" t="n">
        <v>0</v>
      </c>
      <c r="AM375" s="0" t="n">
        <v>0</v>
      </c>
      <c r="AN375" s="0" t="n">
        <v>0</v>
      </c>
      <c r="AO375" s="0" t="n">
        <v>0</v>
      </c>
      <c r="AP375" s="0" t="n">
        <v>2</v>
      </c>
      <c r="AQ375" s="0" t="n">
        <v>0</v>
      </c>
      <c r="AR375" s="0" t="n">
        <v>0</v>
      </c>
      <c r="AS375" s="0" t="n">
        <v>0</v>
      </c>
      <c r="AT375" s="0" t="n">
        <v>1</v>
      </c>
      <c r="AU375" s="0" t="n">
        <v>0</v>
      </c>
      <c r="AV375" s="0" t="n">
        <v>0</v>
      </c>
      <c r="AW375" s="0" t="n">
        <v>1</v>
      </c>
      <c r="AX375" s="0" t="n">
        <v>0</v>
      </c>
      <c r="AY375" s="0" t="n">
        <v>1</v>
      </c>
      <c r="AZ375" s="0" t="n">
        <v>0</v>
      </c>
      <c r="BA375" s="0" t="n">
        <v>0</v>
      </c>
      <c r="BB375" s="0" t="n">
        <v>0</v>
      </c>
      <c r="BC375" s="0" t="n">
        <v>1</v>
      </c>
      <c r="BD375" s="0" t="n">
        <v>2</v>
      </c>
      <c r="BE375" s="0" t="n">
        <v>0</v>
      </c>
      <c r="BF375" s="0" t="n">
        <v>1</v>
      </c>
      <c r="BG375" s="0" t="n">
        <v>1</v>
      </c>
      <c r="BH375" s="0" t="n">
        <v>0</v>
      </c>
      <c r="BI375" s="0" t="n">
        <v>0</v>
      </c>
      <c r="BJ375" s="0" t="n">
        <v>0</v>
      </c>
      <c r="BK375" s="0" t="n">
        <v>0</v>
      </c>
      <c r="BL375" s="0" t="n">
        <v>0</v>
      </c>
      <c r="BM375" s="0" t="n">
        <v>4</v>
      </c>
      <c r="BN375" s="0" t="n">
        <v>0</v>
      </c>
      <c r="BO375" s="0" t="n">
        <v>0</v>
      </c>
      <c r="BP375" s="0" t="n">
        <v>0</v>
      </c>
      <c r="BQ375" s="0" t="n">
        <v>5</v>
      </c>
      <c r="BR375" s="0" t="n">
        <v>0</v>
      </c>
      <c r="BS375" s="0" t="n">
        <v>2</v>
      </c>
      <c r="BT375" s="0" t="n">
        <v>0</v>
      </c>
      <c r="BU375" s="0" t="n">
        <v>0</v>
      </c>
      <c r="BV375" s="0" t="n">
        <v>0</v>
      </c>
      <c r="BW375" s="0" t="n">
        <v>2</v>
      </c>
      <c r="BX375" s="0" t="n">
        <v>0</v>
      </c>
      <c r="BY375" s="0" t="n">
        <v>0</v>
      </c>
      <c r="BZ375" s="0" t="n">
        <v>0</v>
      </c>
      <c r="CA375" s="0" t="n">
        <v>0</v>
      </c>
      <c r="CB375" s="0" t="n">
        <v>2</v>
      </c>
      <c r="CC375" s="0" t="n">
        <v>0</v>
      </c>
      <c r="CD375" s="0" t="n">
        <v>2</v>
      </c>
      <c r="CE375" s="0" t="n">
        <v>0</v>
      </c>
      <c r="CF375" s="0" t="n">
        <v>0</v>
      </c>
      <c r="CG375" s="0" t="n">
        <v>0</v>
      </c>
      <c r="CH375" s="0" t="n">
        <v>0</v>
      </c>
      <c r="CI375" s="0" t="n">
        <v>2</v>
      </c>
      <c r="CJ375" s="0" t="n">
        <v>0</v>
      </c>
      <c r="CK375" s="0" t="n">
        <v>0</v>
      </c>
      <c r="CL375" s="0" t="n">
        <v>0</v>
      </c>
      <c r="CM375" s="0" t="n">
        <v>0</v>
      </c>
      <c r="CN375" s="0" t="n">
        <v>0</v>
      </c>
      <c r="CO375" s="0" t="n">
        <v>0</v>
      </c>
      <c r="CP375" s="0" t="n">
        <v>0</v>
      </c>
      <c r="CQ375" s="0" t="n">
        <v>0</v>
      </c>
      <c r="CR375" s="0" t="n">
        <v>0</v>
      </c>
      <c r="CS375" s="0" t="n">
        <v>0</v>
      </c>
      <c r="CT375" s="0" t="n">
        <v>0</v>
      </c>
      <c r="CU375" s="0" t="n">
        <v>0</v>
      </c>
      <c r="CV375" s="0" t="n">
        <v>0</v>
      </c>
      <c r="CW375" s="0" t="n">
        <v>0</v>
      </c>
      <c r="CX375" s="0" t="n">
        <v>0</v>
      </c>
      <c r="CY375" s="0" t="n">
        <v>0</v>
      </c>
      <c r="CZ375" s="0" t="n">
        <v>2</v>
      </c>
      <c r="DA375" s="0" t="n">
        <v>0</v>
      </c>
      <c r="DB375" s="0" t="n">
        <v>0</v>
      </c>
      <c r="DC375" s="0" t="n">
        <v>0</v>
      </c>
      <c r="DD375" s="0" t="n">
        <v>1</v>
      </c>
      <c r="DE375" s="0" t="n">
        <v>0</v>
      </c>
      <c r="DF375" s="0" t="n">
        <v>0</v>
      </c>
      <c r="DG375" s="0" t="n">
        <v>2</v>
      </c>
      <c r="DH375" s="0" t="n">
        <v>0</v>
      </c>
      <c r="DI375" s="0" t="n">
        <v>0</v>
      </c>
      <c r="DJ375" s="0" t="n">
        <v>0</v>
      </c>
      <c r="DK375" s="0" t="n">
        <v>0</v>
      </c>
      <c r="DL375" s="0" t="n">
        <v>0</v>
      </c>
      <c r="DM375" s="0" t="n">
        <v>0</v>
      </c>
      <c r="DN375" s="0" t="n">
        <v>2</v>
      </c>
      <c r="DO375" s="0" t="n">
        <v>0</v>
      </c>
      <c r="DP375" s="0" t="n">
        <v>3</v>
      </c>
      <c r="DQ375" s="0" t="n">
        <v>0</v>
      </c>
      <c r="DR375" s="0" t="n">
        <v>5</v>
      </c>
      <c r="DS375" s="0" t="n">
        <v>1</v>
      </c>
      <c r="DT375" s="0" t="n">
        <v>0</v>
      </c>
      <c r="DU375" s="0" t="n">
        <v>1</v>
      </c>
      <c r="DV375" s="0" t="n">
        <v>0</v>
      </c>
      <c r="DW375" s="0" t="n">
        <v>0</v>
      </c>
      <c r="DX375" s="0" t="n">
        <v>0</v>
      </c>
      <c r="DY375" s="0" t="n">
        <v>0</v>
      </c>
      <c r="DZ375" s="0" t="n">
        <v>0</v>
      </c>
      <c r="EA375" s="0" t="n">
        <v>0</v>
      </c>
      <c r="EB375" s="0" t="n">
        <v>0</v>
      </c>
      <c r="EC375" s="0" t="n">
        <v>1</v>
      </c>
      <c r="ED375" s="0" t="n">
        <v>0</v>
      </c>
      <c r="EE375" s="0" t="n">
        <v>0</v>
      </c>
      <c r="EF375" s="0" t="n">
        <v>0</v>
      </c>
      <c r="EG375" s="0" t="n">
        <v>0</v>
      </c>
      <c r="EH375" s="0" t="n">
        <v>1</v>
      </c>
      <c r="EI375" s="0" t="n">
        <v>0</v>
      </c>
      <c r="EJ375" s="0" t="n">
        <v>0</v>
      </c>
      <c r="EK375" s="0" t="n">
        <v>0</v>
      </c>
      <c r="EL375" s="0" t="n">
        <v>1</v>
      </c>
      <c r="EM375" s="0" t="n">
        <v>0</v>
      </c>
      <c r="EN375" s="0" t="n">
        <v>0</v>
      </c>
      <c r="EO375" s="0" t="n">
        <v>0</v>
      </c>
      <c r="EP375" s="0" t="n">
        <v>0</v>
      </c>
      <c r="EQ375" s="0" t="n">
        <v>0</v>
      </c>
      <c r="ER375" s="0" t="n">
        <v>3</v>
      </c>
      <c r="ES375" s="0" t="n">
        <v>1</v>
      </c>
      <c r="ET375" s="0" t="n">
        <v>0</v>
      </c>
      <c r="EU375" s="0" t="n">
        <v>3</v>
      </c>
      <c r="EV375" s="0" t="n">
        <v>0</v>
      </c>
      <c r="EW375" s="0" t="n">
        <v>0</v>
      </c>
      <c r="EX375" s="0" t="n">
        <v>0</v>
      </c>
      <c r="EY375" s="0" t="n">
        <v>0</v>
      </c>
      <c r="EZ375" s="0" t="n">
        <v>5</v>
      </c>
      <c r="FA375" s="0" t="n">
        <v>6</v>
      </c>
      <c r="FB375" s="0" t="n">
        <v>0</v>
      </c>
      <c r="FC375" s="0" t="n">
        <v>0</v>
      </c>
      <c r="FD375" s="0" t="n">
        <v>0</v>
      </c>
      <c r="FE375" s="0" t="n">
        <v>0</v>
      </c>
      <c r="FF375" s="0" t="n">
        <v>0</v>
      </c>
      <c r="FG375" s="0" t="n">
        <v>4</v>
      </c>
      <c r="FH375" s="0" t="n">
        <v>3</v>
      </c>
      <c r="FI375" s="0" t="n">
        <v>0</v>
      </c>
      <c r="FJ375" s="0" t="n">
        <v>0</v>
      </c>
      <c r="FK375" s="0" t="n">
        <v>0</v>
      </c>
      <c r="FL375" s="0" t="n">
        <v>0</v>
      </c>
      <c r="FM375" s="0" t="n">
        <v>0</v>
      </c>
      <c r="FN375" s="0" t="n">
        <v>3</v>
      </c>
      <c r="FO375" s="0" t="n">
        <v>0</v>
      </c>
      <c r="FP375" s="0" t="n">
        <v>0</v>
      </c>
      <c r="FQ375" s="0" t="n">
        <v>0</v>
      </c>
      <c r="FR375" s="0" t="n">
        <v>0</v>
      </c>
      <c r="FS375" s="0" t="n">
        <v>2</v>
      </c>
      <c r="FT375" s="0" t="n">
        <v>0</v>
      </c>
      <c r="FU375" s="0" t="n">
        <v>4</v>
      </c>
      <c r="FV375" s="0" t="n">
        <v>0</v>
      </c>
      <c r="FW375" s="0" t="n">
        <v>1</v>
      </c>
      <c r="FX375" s="0" t="n">
        <v>0</v>
      </c>
      <c r="FY375" s="0" t="n">
        <v>0</v>
      </c>
      <c r="FZ375" s="0" t="n">
        <v>2</v>
      </c>
      <c r="GA375" s="0" t="n">
        <v>1</v>
      </c>
      <c r="GB375" s="0" t="n">
        <v>0</v>
      </c>
      <c r="GC375" s="0" t="n">
        <v>0</v>
      </c>
      <c r="GD375" s="0" t="n">
        <v>0</v>
      </c>
      <c r="GE375" s="0" t="n">
        <v>0</v>
      </c>
      <c r="GF375" s="0" t="n">
        <v>0</v>
      </c>
      <c r="GG375" s="0" t="n">
        <v>0</v>
      </c>
      <c r="GH375" s="0" t="n">
        <v>0</v>
      </c>
      <c r="GI375" s="0" t="n">
        <v>0</v>
      </c>
      <c r="GJ375" s="0" t="n">
        <v>1</v>
      </c>
      <c r="GK375" s="0" t="n">
        <v>0</v>
      </c>
      <c r="GL375" s="0" t="n">
        <v>0</v>
      </c>
      <c r="GM375" s="0" t="n">
        <v>0</v>
      </c>
      <c r="GN375" s="0" t="n">
        <v>0</v>
      </c>
      <c r="GO375" s="0" t="n">
        <v>1</v>
      </c>
      <c r="GP375" s="0" t="n">
        <v>0</v>
      </c>
      <c r="GQ375" s="0" t="n">
        <v>0</v>
      </c>
    </row>
    <row r="376" customFormat="false" ht="12" hidden="false" customHeight="false" outlineLevel="0" collapsed="false">
      <c r="A376" s="0" t="n">
        <v>0</v>
      </c>
      <c r="B376" s="0" t="n">
        <v>2</v>
      </c>
      <c r="C376" s="0" t="n">
        <v>3</v>
      </c>
      <c r="D376" s="0" t="n">
        <v>0</v>
      </c>
      <c r="E376" s="0" t="n">
        <v>0</v>
      </c>
      <c r="F376" s="0" t="n">
        <v>0</v>
      </c>
      <c r="G376" s="0" t="n">
        <v>0</v>
      </c>
      <c r="H376" s="0" t="n">
        <v>0</v>
      </c>
      <c r="I376" s="0" t="n">
        <v>0</v>
      </c>
      <c r="J376" s="0" t="n">
        <v>0</v>
      </c>
      <c r="K376" s="0" t="n">
        <v>0</v>
      </c>
      <c r="L376" s="0" t="n">
        <v>0</v>
      </c>
      <c r="M376" s="0" t="n">
        <v>1</v>
      </c>
      <c r="N376" s="0" t="n">
        <v>0</v>
      </c>
      <c r="O376" s="0" t="n">
        <v>1</v>
      </c>
      <c r="P376" s="0" t="n">
        <v>1</v>
      </c>
      <c r="Q376" s="0" t="n">
        <v>3</v>
      </c>
      <c r="R376" s="0" t="n">
        <v>0</v>
      </c>
      <c r="S376" s="0" t="n">
        <v>0</v>
      </c>
      <c r="T376" s="0" t="n">
        <v>0</v>
      </c>
      <c r="U376" s="0" t="n">
        <v>0</v>
      </c>
      <c r="V376" s="0" t="n">
        <v>0</v>
      </c>
      <c r="W376" s="0" t="n">
        <v>1</v>
      </c>
      <c r="X376" s="0" t="n">
        <v>3</v>
      </c>
      <c r="Y376" s="0" t="n">
        <v>0</v>
      </c>
      <c r="Z376" s="0" t="n">
        <v>0</v>
      </c>
      <c r="AA376" s="0" t="n">
        <v>0</v>
      </c>
      <c r="AB376" s="0" t="n">
        <v>4</v>
      </c>
      <c r="AC376" s="0" t="n">
        <v>1</v>
      </c>
      <c r="AD376" s="0" t="n">
        <v>0</v>
      </c>
      <c r="AE376" s="0" t="n">
        <v>0</v>
      </c>
      <c r="AF376" s="0" t="n">
        <v>1</v>
      </c>
      <c r="AG376" s="0" t="n">
        <v>0</v>
      </c>
      <c r="AH376" s="0" t="n">
        <v>3</v>
      </c>
      <c r="AI376" s="0" t="n">
        <v>0</v>
      </c>
      <c r="AJ376" s="0" t="n">
        <v>0</v>
      </c>
      <c r="AK376" s="0" t="n">
        <v>1</v>
      </c>
      <c r="AL376" s="0" t="n">
        <v>0</v>
      </c>
      <c r="AM376" s="0" t="n">
        <v>0</v>
      </c>
      <c r="AN376" s="0" t="n">
        <v>0</v>
      </c>
      <c r="AO376" s="0" t="n">
        <v>0</v>
      </c>
      <c r="AP376" s="0" t="n">
        <v>2</v>
      </c>
      <c r="AQ376" s="0" t="n">
        <v>0</v>
      </c>
      <c r="AR376" s="0" t="n">
        <v>0</v>
      </c>
      <c r="AS376" s="0" t="n">
        <v>0</v>
      </c>
      <c r="AT376" s="0" t="n">
        <v>1</v>
      </c>
      <c r="AU376" s="0" t="n">
        <v>0</v>
      </c>
      <c r="AV376" s="0" t="n">
        <v>4</v>
      </c>
      <c r="AW376" s="0" t="n">
        <v>1</v>
      </c>
      <c r="AX376" s="0" t="n">
        <v>0</v>
      </c>
      <c r="AY376" s="0" t="n">
        <v>0</v>
      </c>
      <c r="AZ376" s="0" t="n">
        <v>0</v>
      </c>
      <c r="BA376" s="0" t="n">
        <v>0</v>
      </c>
      <c r="BB376" s="0" t="n">
        <v>0</v>
      </c>
      <c r="BC376" s="0" t="n">
        <v>3</v>
      </c>
      <c r="BD376" s="0" t="n">
        <v>2</v>
      </c>
      <c r="BE376" s="0" t="n">
        <v>1</v>
      </c>
      <c r="BF376" s="0" t="n">
        <v>0</v>
      </c>
      <c r="BG376" s="0" t="n">
        <v>1</v>
      </c>
      <c r="BH376" s="0" t="n">
        <v>0</v>
      </c>
      <c r="BI376" s="0" t="n">
        <v>0</v>
      </c>
      <c r="BJ376" s="0" t="n">
        <v>2</v>
      </c>
      <c r="BK376" s="0" t="n">
        <v>0</v>
      </c>
      <c r="BL376" s="0" t="n">
        <v>4</v>
      </c>
      <c r="BM376" s="0" t="n">
        <v>4</v>
      </c>
      <c r="BN376" s="0" t="n">
        <v>1</v>
      </c>
      <c r="BO376" s="0" t="n">
        <v>1</v>
      </c>
      <c r="BP376" s="0" t="n">
        <v>0</v>
      </c>
      <c r="BQ376" s="0" t="n">
        <v>5</v>
      </c>
      <c r="BR376" s="0" t="n">
        <v>1</v>
      </c>
      <c r="BS376" s="0" t="n">
        <v>2</v>
      </c>
      <c r="BT376" s="0" t="n">
        <v>1</v>
      </c>
      <c r="BU376" s="0" t="n">
        <v>0</v>
      </c>
      <c r="BV376" s="0" t="n">
        <v>0</v>
      </c>
      <c r="BW376" s="0" t="n">
        <v>1</v>
      </c>
      <c r="BX376" s="0" t="n">
        <v>0</v>
      </c>
      <c r="BY376" s="0" t="n">
        <v>0</v>
      </c>
      <c r="BZ376" s="0" t="n">
        <v>1</v>
      </c>
      <c r="CA376" s="0" t="n">
        <v>1</v>
      </c>
      <c r="CB376" s="0" t="n">
        <v>3</v>
      </c>
      <c r="CC376" s="0" t="n">
        <v>1</v>
      </c>
      <c r="CD376" s="0" t="n">
        <v>3</v>
      </c>
      <c r="CE376" s="0" t="n">
        <v>1</v>
      </c>
      <c r="CF376" s="0" t="n">
        <v>0</v>
      </c>
      <c r="CG376" s="0" t="n">
        <v>1</v>
      </c>
      <c r="CH376" s="0" t="n">
        <v>0</v>
      </c>
      <c r="CI376" s="0" t="n">
        <v>3</v>
      </c>
      <c r="CJ376" s="0" t="n">
        <v>0</v>
      </c>
      <c r="CK376" s="0" t="n">
        <v>2</v>
      </c>
      <c r="CL376" s="0" t="n">
        <v>0</v>
      </c>
      <c r="CM376" s="0" t="n">
        <v>0</v>
      </c>
      <c r="CN376" s="0" t="n">
        <v>0</v>
      </c>
      <c r="CO376" s="0" t="n">
        <v>0</v>
      </c>
      <c r="CP376" s="0" t="n">
        <v>1</v>
      </c>
      <c r="CQ376" s="0" t="n">
        <v>2</v>
      </c>
      <c r="CR376" s="0" t="n">
        <v>0</v>
      </c>
      <c r="CS376" s="0" t="n">
        <v>0</v>
      </c>
      <c r="CT376" s="0" t="n">
        <v>1</v>
      </c>
      <c r="CU376" s="0" t="n">
        <v>0</v>
      </c>
      <c r="CV376" s="0" t="n">
        <v>2</v>
      </c>
      <c r="CW376" s="0" t="n">
        <v>0</v>
      </c>
      <c r="CX376" s="0" t="n">
        <v>0</v>
      </c>
      <c r="CY376" s="0" t="n">
        <v>0</v>
      </c>
      <c r="CZ376" s="0" t="n">
        <v>2</v>
      </c>
      <c r="DA376" s="0" t="n">
        <v>0</v>
      </c>
      <c r="DB376" s="0" t="n">
        <v>1</v>
      </c>
      <c r="DC376" s="0" t="n">
        <v>0</v>
      </c>
      <c r="DD376" s="0" t="n">
        <v>0</v>
      </c>
      <c r="DE376" s="0" t="n">
        <v>1</v>
      </c>
      <c r="DF376" s="0" t="n">
        <v>0</v>
      </c>
      <c r="DG376" s="0" t="n">
        <v>0</v>
      </c>
      <c r="DH376" s="0" t="n">
        <v>1</v>
      </c>
      <c r="DI376" s="0" t="n">
        <v>0</v>
      </c>
      <c r="DJ376" s="0" t="n">
        <v>0</v>
      </c>
      <c r="DK376" s="0" t="n">
        <v>0</v>
      </c>
      <c r="DL376" s="0" t="n">
        <v>0</v>
      </c>
      <c r="DM376" s="0" t="n">
        <v>0</v>
      </c>
      <c r="DN376" s="0" t="n">
        <v>2</v>
      </c>
      <c r="DO376" s="0" t="n">
        <v>0</v>
      </c>
      <c r="DP376" s="0" t="n">
        <v>2</v>
      </c>
      <c r="DQ376" s="0" t="n">
        <v>0</v>
      </c>
      <c r="DR376" s="0" t="n">
        <v>3</v>
      </c>
      <c r="DS376" s="0" t="n">
        <v>0</v>
      </c>
      <c r="DT376" s="0" t="n">
        <v>1</v>
      </c>
      <c r="DU376" s="0" t="n">
        <v>1</v>
      </c>
      <c r="DV376" s="0" t="n">
        <v>2</v>
      </c>
      <c r="DW376" s="0" t="n">
        <v>0</v>
      </c>
      <c r="DX376" s="0" t="n">
        <v>0</v>
      </c>
      <c r="DY376" s="0" t="n">
        <v>0</v>
      </c>
      <c r="DZ376" s="0" t="n">
        <v>0</v>
      </c>
      <c r="EA376" s="0" t="n">
        <v>0</v>
      </c>
      <c r="EB376" s="0" t="n">
        <v>0</v>
      </c>
      <c r="EC376" s="0" t="n">
        <v>3</v>
      </c>
      <c r="ED376" s="0" t="n">
        <v>0</v>
      </c>
      <c r="EE376" s="0" t="n">
        <v>0</v>
      </c>
      <c r="EF376" s="0" t="n">
        <v>0</v>
      </c>
      <c r="EG376" s="0" t="n">
        <v>3</v>
      </c>
      <c r="EH376" s="0" t="n">
        <v>0</v>
      </c>
      <c r="EI376" s="0" t="n">
        <v>0</v>
      </c>
      <c r="EJ376" s="0" t="n">
        <v>0</v>
      </c>
      <c r="EK376" s="0" t="n">
        <v>0</v>
      </c>
      <c r="EL376" s="0" t="n">
        <v>1</v>
      </c>
      <c r="EM376" s="0" t="n">
        <v>0</v>
      </c>
      <c r="EN376" s="0" t="n">
        <v>1</v>
      </c>
      <c r="EO376" s="0" t="n">
        <v>0</v>
      </c>
      <c r="EP376" s="0" t="n">
        <v>0</v>
      </c>
      <c r="EQ376" s="0" t="n">
        <v>0</v>
      </c>
      <c r="ER376" s="0" t="n">
        <v>2</v>
      </c>
      <c r="ES376" s="0" t="n">
        <v>1</v>
      </c>
      <c r="ET376" s="0" t="n">
        <v>1</v>
      </c>
      <c r="EU376" s="0" t="n">
        <v>2</v>
      </c>
      <c r="EV376" s="0" t="n">
        <v>0</v>
      </c>
      <c r="EW376" s="0" t="n">
        <v>2</v>
      </c>
      <c r="EX376" s="0" t="n">
        <v>0</v>
      </c>
      <c r="EY376" s="0" t="n">
        <v>0</v>
      </c>
      <c r="EZ376" s="0" t="n">
        <v>0</v>
      </c>
      <c r="FA376" s="0" t="n">
        <v>0</v>
      </c>
      <c r="FB376" s="0" t="n">
        <v>0</v>
      </c>
      <c r="FC376" s="0" t="n">
        <v>0</v>
      </c>
      <c r="FD376" s="0" t="n">
        <v>1</v>
      </c>
      <c r="FE376" s="0" t="n">
        <v>0</v>
      </c>
      <c r="FF376" s="0" t="n">
        <v>0</v>
      </c>
      <c r="FG376" s="0" t="n">
        <v>3</v>
      </c>
      <c r="FH376" s="0" t="n">
        <v>3</v>
      </c>
      <c r="FI376" s="0" t="n">
        <v>0</v>
      </c>
      <c r="FJ376" s="0" t="n">
        <v>0</v>
      </c>
      <c r="FK376" s="0" t="n">
        <v>0</v>
      </c>
      <c r="FL376" s="0" t="n">
        <v>0</v>
      </c>
      <c r="FM376" s="0" t="n">
        <v>0</v>
      </c>
      <c r="FN376" s="0" t="n">
        <v>3</v>
      </c>
      <c r="FO376" s="0" t="n">
        <v>0</v>
      </c>
      <c r="FP376" s="0" t="n">
        <v>0</v>
      </c>
      <c r="FQ376" s="0" t="n">
        <v>0</v>
      </c>
      <c r="FR376" s="0" t="n">
        <v>0</v>
      </c>
      <c r="FS376" s="0" t="n">
        <v>2</v>
      </c>
      <c r="FT376" s="0" t="n">
        <v>0</v>
      </c>
      <c r="FU376" s="0" t="n">
        <v>3</v>
      </c>
      <c r="FV376" s="0" t="n">
        <v>0</v>
      </c>
      <c r="FW376" s="0" t="n">
        <v>1</v>
      </c>
      <c r="FX376" s="0" t="n">
        <v>0</v>
      </c>
      <c r="FY376" s="0" t="n">
        <v>0</v>
      </c>
      <c r="FZ376" s="0" t="n">
        <v>3</v>
      </c>
      <c r="GA376" s="0" t="n">
        <v>3</v>
      </c>
      <c r="GB376" s="0" t="n">
        <v>0</v>
      </c>
      <c r="GC376" s="0" t="n">
        <v>1</v>
      </c>
      <c r="GD376" s="0" t="n">
        <v>0</v>
      </c>
      <c r="GE376" s="0" t="n">
        <v>5</v>
      </c>
      <c r="GF376" s="0" t="n">
        <v>0</v>
      </c>
      <c r="GG376" s="0" t="n">
        <v>9</v>
      </c>
      <c r="GH376" s="0" t="n">
        <v>0</v>
      </c>
      <c r="GI376" s="0" t="n">
        <v>0</v>
      </c>
      <c r="GJ376" s="0" t="n">
        <v>0</v>
      </c>
      <c r="GK376" s="0" t="n">
        <v>1</v>
      </c>
      <c r="GL376" s="0" t="n">
        <v>1</v>
      </c>
      <c r="GM376" s="0" t="n">
        <v>1</v>
      </c>
      <c r="GN376" s="0" t="n">
        <v>0</v>
      </c>
      <c r="GO376" s="0" t="n">
        <v>2</v>
      </c>
      <c r="GP376" s="0" t="n">
        <v>0</v>
      </c>
      <c r="GQ376" s="0" t="n">
        <v>0</v>
      </c>
    </row>
    <row r="377" customFormat="false" ht="12" hidden="false" customHeight="false" outlineLevel="0" collapsed="false">
      <c r="A377" s="0" t="n">
        <v>0</v>
      </c>
      <c r="B377" s="0" t="n">
        <v>0</v>
      </c>
      <c r="C377" s="0" t="n">
        <v>5</v>
      </c>
      <c r="D377" s="0" t="n">
        <v>0</v>
      </c>
      <c r="E377" s="0" t="n">
        <v>0</v>
      </c>
      <c r="F377" s="0" t="n">
        <v>0</v>
      </c>
      <c r="G377" s="0" t="n">
        <v>0</v>
      </c>
      <c r="H377" s="0" t="n">
        <v>0</v>
      </c>
      <c r="I377" s="0" t="n">
        <v>1</v>
      </c>
      <c r="J377" s="0" t="n">
        <v>0</v>
      </c>
      <c r="K377" s="0" t="n">
        <v>0</v>
      </c>
      <c r="L377" s="0" t="n">
        <v>0</v>
      </c>
      <c r="M377" s="0" t="n">
        <v>0</v>
      </c>
      <c r="N377" s="0" t="n">
        <v>0</v>
      </c>
      <c r="O377" s="0" t="n">
        <v>0</v>
      </c>
      <c r="P377" s="0" t="n">
        <v>2</v>
      </c>
      <c r="Q377" s="0" t="n">
        <v>0</v>
      </c>
      <c r="R377" s="0" t="n">
        <v>0</v>
      </c>
      <c r="S377" s="0" t="n">
        <v>0</v>
      </c>
      <c r="T377" s="0" t="n">
        <v>0</v>
      </c>
      <c r="U377" s="0" t="n">
        <v>0</v>
      </c>
      <c r="V377" s="0" t="n">
        <v>3</v>
      </c>
      <c r="W377" s="0" t="n">
        <v>0</v>
      </c>
      <c r="X377" s="0" t="n">
        <v>1</v>
      </c>
      <c r="Y377" s="0" t="n">
        <v>0</v>
      </c>
      <c r="Z377" s="0" t="n">
        <v>0</v>
      </c>
      <c r="AA377" s="0" t="n">
        <v>8</v>
      </c>
      <c r="AB377" s="0" t="n">
        <v>0</v>
      </c>
      <c r="AC377" s="0" t="n">
        <v>2</v>
      </c>
      <c r="AD377" s="0" t="n">
        <v>0</v>
      </c>
      <c r="AE377" s="0" t="n">
        <v>0</v>
      </c>
      <c r="AF377" s="0" t="n">
        <v>1</v>
      </c>
      <c r="AG377" s="0" t="n">
        <v>0</v>
      </c>
      <c r="AH377" s="0" t="n">
        <v>0</v>
      </c>
      <c r="AI377" s="0" t="n">
        <v>0</v>
      </c>
      <c r="AJ377" s="0" t="n">
        <v>0</v>
      </c>
      <c r="AK377" s="0" t="n">
        <v>2</v>
      </c>
      <c r="AL377" s="0" t="n">
        <v>0</v>
      </c>
      <c r="AM377" s="0" t="n">
        <v>0</v>
      </c>
      <c r="AN377" s="0" t="n">
        <v>0</v>
      </c>
      <c r="AO377" s="0" t="n">
        <v>0</v>
      </c>
      <c r="AP377" s="0" t="n">
        <v>0</v>
      </c>
      <c r="AQ377" s="0" t="n">
        <v>3</v>
      </c>
      <c r="AR377" s="0" t="n">
        <v>1</v>
      </c>
      <c r="AS377" s="0" t="n">
        <v>0</v>
      </c>
      <c r="AT377" s="0" t="n">
        <v>0</v>
      </c>
      <c r="AU377" s="0" t="n">
        <v>1</v>
      </c>
      <c r="AV377" s="0" t="n">
        <v>0</v>
      </c>
      <c r="AW377" s="0" t="n">
        <v>1</v>
      </c>
      <c r="AX377" s="0" t="n">
        <v>0</v>
      </c>
      <c r="AY377" s="0" t="n">
        <v>0</v>
      </c>
      <c r="AZ377" s="0" t="n">
        <v>3</v>
      </c>
      <c r="BA377" s="0" t="n">
        <v>0</v>
      </c>
      <c r="BB377" s="0" t="n">
        <v>0</v>
      </c>
      <c r="BC377" s="0" t="n">
        <v>0</v>
      </c>
      <c r="BD377" s="0" t="n">
        <v>1</v>
      </c>
      <c r="BE377" s="0" t="n">
        <v>1</v>
      </c>
      <c r="BF377" s="0" t="n">
        <v>0</v>
      </c>
      <c r="BG377" s="0" t="n">
        <v>1</v>
      </c>
      <c r="BH377" s="0" t="n">
        <v>0</v>
      </c>
      <c r="BI377" s="0" t="n">
        <v>0</v>
      </c>
      <c r="BJ377" s="0" t="n">
        <v>0</v>
      </c>
      <c r="BK377" s="0" t="n">
        <v>0</v>
      </c>
      <c r="BL377" s="0" t="n">
        <v>0</v>
      </c>
      <c r="BM377" s="0" t="n">
        <v>0</v>
      </c>
      <c r="BN377" s="0" t="n">
        <v>0</v>
      </c>
      <c r="BO377" s="0" t="n">
        <v>0</v>
      </c>
      <c r="BP377" s="0" t="n">
        <v>0</v>
      </c>
      <c r="BQ377" s="0" t="n">
        <v>3</v>
      </c>
      <c r="BR377" s="0" t="n">
        <v>0</v>
      </c>
      <c r="BS377" s="0" t="n">
        <v>0</v>
      </c>
      <c r="BT377" s="0" t="n">
        <v>0</v>
      </c>
      <c r="BU377" s="0" t="n">
        <v>0</v>
      </c>
      <c r="BV377" s="0" t="n">
        <v>0</v>
      </c>
      <c r="BW377" s="0" t="n">
        <v>8</v>
      </c>
      <c r="BX377" s="0" t="n">
        <v>0</v>
      </c>
      <c r="BY377" s="0" t="n">
        <v>0</v>
      </c>
      <c r="BZ377" s="0" t="n">
        <v>0</v>
      </c>
      <c r="CA377" s="0" t="n">
        <v>0</v>
      </c>
      <c r="CB377" s="0" t="n">
        <v>0</v>
      </c>
      <c r="CC377" s="0" t="n">
        <v>1</v>
      </c>
      <c r="CD377" s="0" t="n">
        <v>2</v>
      </c>
      <c r="CE377" s="0" t="n">
        <v>0</v>
      </c>
      <c r="CF377" s="0" t="n">
        <v>0</v>
      </c>
      <c r="CG377" s="0" t="n">
        <v>0</v>
      </c>
      <c r="CH377" s="0" t="n">
        <v>0</v>
      </c>
      <c r="CI377" s="0" t="n">
        <v>1</v>
      </c>
      <c r="CJ377" s="0" t="n">
        <v>0</v>
      </c>
      <c r="CK377" s="0" t="n">
        <v>2</v>
      </c>
      <c r="CL377" s="0" t="n">
        <v>0</v>
      </c>
      <c r="CM377" s="0" t="n">
        <v>0</v>
      </c>
      <c r="CN377" s="0" t="n">
        <v>0</v>
      </c>
      <c r="CO377" s="0" t="n">
        <v>0</v>
      </c>
      <c r="CP377" s="0" t="n">
        <v>0</v>
      </c>
      <c r="CQ377" s="0" t="n">
        <v>2</v>
      </c>
      <c r="CR377" s="0" t="n">
        <v>0</v>
      </c>
      <c r="CS377" s="0" t="n">
        <v>0</v>
      </c>
      <c r="CT377" s="0" t="n">
        <v>0</v>
      </c>
      <c r="CU377" s="0" t="n">
        <v>0</v>
      </c>
      <c r="CV377" s="0" t="n">
        <v>1</v>
      </c>
      <c r="CW377" s="0" t="n">
        <v>0</v>
      </c>
      <c r="CX377" s="0" t="n">
        <v>0</v>
      </c>
      <c r="CY377" s="0" t="n">
        <v>2</v>
      </c>
      <c r="CZ377" s="0" t="n">
        <v>0</v>
      </c>
      <c r="DA377" s="0" t="n">
        <v>0</v>
      </c>
      <c r="DB377" s="0" t="n">
        <v>0</v>
      </c>
      <c r="DC377" s="0" t="n">
        <v>0</v>
      </c>
      <c r="DD377" s="0" t="n">
        <v>0</v>
      </c>
      <c r="DE377" s="0" t="n">
        <v>4</v>
      </c>
      <c r="DF377" s="0" t="n">
        <v>0</v>
      </c>
      <c r="DG377" s="0" t="n">
        <v>0</v>
      </c>
      <c r="DH377" s="0" t="n">
        <v>1</v>
      </c>
      <c r="DI377" s="0" t="n">
        <v>0</v>
      </c>
      <c r="DJ377" s="0" t="n">
        <v>0</v>
      </c>
      <c r="DK377" s="0" t="n">
        <v>2</v>
      </c>
      <c r="DL377" s="0" t="n">
        <v>3</v>
      </c>
      <c r="DM377" s="0" t="n">
        <v>0</v>
      </c>
      <c r="DN377" s="0" t="n">
        <v>0</v>
      </c>
      <c r="DO377" s="0" t="n">
        <v>0</v>
      </c>
      <c r="DP377" s="0" t="n">
        <v>0</v>
      </c>
      <c r="DQ377" s="0" t="n">
        <v>1</v>
      </c>
      <c r="DR377" s="0" t="n">
        <v>1</v>
      </c>
      <c r="DS377" s="0" t="n">
        <v>0</v>
      </c>
      <c r="DT377" s="0" t="n">
        <v>0</v>
      </c>
      <c r="DU377" s="0" t="n">
        <v>0</v>
      </c>
      <c r="DV377" s="0" t="n">
        <v>1</v>
      </c>
      <c r="DW377" s="0" t="n">
        <v>0</v>
      </c>
      <c r="DX377" s="0" t="n">
        <v>0</v>
      </c>
      <c r="DY377" s="0" t="n">
        <v>0</v>
      </c>
      <c r="DZ377" s="0" t="n">
        <v>0</v>
      </c>
      <c r="EA377" s="0" t="n">
        <v>0</v>
      </c>
      <c r="EB377" s="0" t="n">
        <v>0</v>
      </c>
      <c r="EC377" s="0" t="n">
        <v>0</v>
      </c>
      <c r="ED377" s="0" t="n">
        <v>0</v>
      </c>
      <c r="EE377" s="0" t="n">
        <v>0</v>
      </c>
      <c r="EF377" s="0" t="n">
        <v>0</v>
      </c>
      <c r="EG377" s="0" t="n">
        <v>0</v>
      </c>
      <c r="EH377" s="0" t="n">
        <v>0</v>
      </c>
      <c r="EI377" s="0" t="n">
        <v>0</v>
      </c>
      <c r="EJ377" s="0" t="n">
        <v>0</v>
      </c>
      <c r="EK377" s="0" t="n">
        <v>0</v>
      </c>
      <c r="EL377" s="0" t="n">
        <v>0</v>
      </c>
      <c r="EM377" s="0" t="n">
        <v>0</v>
      </c>
      <c r="EN377" s="0" t="n">
        <v>0</v>
      </c>
      <c r="EO377" s="0" t="n">
        <v>0</v>
      </c>
      <c r="EP377" s="0" t="n">
        <v>0</v>
      </c>
      <c r="EQ377" s="0" t="n">
        <v>0</v>
      </c>
      <c r="ER377" s="0" t="n">
        <v>0</v>
      </c>
      <c r="ES377" s="0" t="n">
        <v>3</v>
      </c>
      <c r="ET377" s="0" t="n">
        <v>0</v>
      </c>
      <c r="EU377" s="0" t="n">
        <v>0</v>
      </c>
      <c r="EV377" s="0" t="n">
        <v>0</v>
      </c>
      <c r="EW377" s="0" t="n">
        <v>0</v>
      </c>
      <c r="EX377" s="0" t="n">
        <v>0</v>
      </c>
      <c r="EY377" s="0" t="n">
        <v>0</v>
      </c>
      <c r="EZ377" s="0" t="n">
        <v>0</v>
      </c>
      <c r="FA377" s="0" t="n">
        <v>0</v>
      </c>
      <c r="FB377" s="0" t="n">
        <v>0</v>
      </c>
      <c r="FC377" s="0" t="n">
        <v>2</v>
      </c>
      <c r="FD377" s="0" t="n">
        <v>0</v>
      </c>
      <c r="FE377" s="0" t="n">
        <v>0</v>
      </c>
      <c r="FF377" s="0" t="n">
        <v>0</v>
      </c>
      <c r="FG377" s="0" t="n">
        <v>1</v>
      </c>
      <c r="FH377" s="0" t="n">
        <v>0</v>
      </c>
      <c r="FI377" s="0" t="n">
        <v>1</v>
      </c>
      <c r="FJ377" s="0" t="n">
        <v>0</v>
      </c>
      <c r="FK377" s="0" t="n">
        <v>0</v>
      </c>
      <c r="FL377" s="0" t="n">
        <v>5</v>
      </c>
      <c r="FM377" s="0" t="n">
        <v>0</v>
      </c>
      <c r="FN377" s="0" t="n">
        <v>0</v>
      </c>
      <c r="FO377" s="0" t="n">
        <v>0</v>
      </c>
      <c r="FP377" s="0" t="n">
        <v>0</v>
      </c>
      <c r="FQ377" s="0" t="n">
        <v>0</v>
      </c>
      <c r="FR377" s="0" t="n">
        <v>2</v>
      </c>
      <c r="FS377" s="0" t="n">
        <v>0</v>
      </c>
      <c r="FT377" s="0" t="n">
        <v>0</v>
      </c>
      <c r="FU377" s="0" t="n">
        <v>1</v>
      </c>
      <c r="FV377" s="0" t="n">
        <v>0</v>
      </c>
      <c r="FW377" s="0" t="n">
        <v>0</v>
      </c>
      <c r="FX377" s="0" t="n">
        <v>0</v>
      </c>
      <c r="FY377" s="0" t="n">
        <v>0</v>
      </c>
      <c r="FZ377" s="0" t="n">
        <v>0</v>
      </c>
      <c r="GA377" s="0" t="n">
        <v>0</v>
      </c>
      <c r="GB377" s="0" t="n">
        <v>0</v>
      </c>
      <c r="GC377" s="0" t="n">
        <v>0</v>
      </c>
      <c r="GD377" s="0" t="n">
        <v>0</v>
      </c>
      <c r="GE377" s="0" t="n">
        <v>0</v>
      </c>
      <c r="GF377" s="0" t="n">
        <v>0</v>
      </c>
      <c r="GG377" s="0" t="n">
        <v>0</v>
      </c>
      <c r="GH377" s="0" t="n">
        <v>0</v>
      </c>
      <c r="GI377" s="0" t="n">
        <v>0</v>
      </c>
      <c r="GJ377" s="0" t="n">
        <v>0</v>
      </c>
      <c r="GK377" s="0" t="n">
        <v>0</v>
      </c>
      <c r="GL377" s="0" t="n">
        <v>3</v>
      </c>
      <c r="GM377" s="0" t="n">
        <v>0</v>
      </c>
      <c r="GN377" s="0" t="n">
        <v>0</v>
      </c>
      <c r="GO377" s="0" t="n">
        <v>0</v>
      </c>
      <c r="GP377" s="0" t="n">
        <v>0</v>
      </c>
      <c r="GQ377" s="0" t="n">
        <v>0</v>
      </c>
    </row>
    <row r="378" customFormat="false" ht="12" hidden="false" customHeight="false" outlineLevel="0" collapsed="false">
      <c r="A378" s="0" t="n">
        <v>0</v>
      </c>
      <c r="B378" s="0" t="n">
        <v>0</v>
      </c>
      <c r="C378" s="0" t="n">
        <v>1</v>
      </c>
      <c r="D378" s="0" t="n">
        <v>0</v>
      </c>
      <c r="E378" s="0" t="n">
        <v>0</v>
      </c>
      <c r="F378" s="0" t="n">
        <v>0</v>
      </c>
      <c r="G378" s="0" t="n">
        <v>0</v>
      </c>
      <c r="H378" s="0" t="n">
        <v>0</v>
      </c>
      <c r="I378" s="0" t="n">
        <v>0</v>
      </c>
      <c r="J378" s="0" t="n">
        <v>0</v>
      </c>
      <c r="K378" s="0" t="n">
        <v>0</v>
      </c>
      <c r="L378" s="0" t="n">
        <v>0</v>
      </c>
      <c r="M378" s="0" t="n">
        <v>0</v>
      </c>
      <c r="N378" s="0" t="n">
        <v>0</v>
      </c>
      <c r="O378" s="0" t="n">
        <v>0</v>
      </c>
      <c r="P378" s="0" t="n">
        <v>0</v>
      </c>
      <c r="Q378" s="0" t="n">
        <v>0</v>
      </c>
      <c r="R378" s="0" t="n">
        <v>0</v>
      </c>
      <c r="S378" s="0" t="n">
        <v>1</v>
      </c>
      <c r="T378" s="0" t="n">
        <v>0</v>
      </c>
      <c r="U378" s="0" t="n">
        <v>0</v>
      </c>
      <c r="V378" s="0" t="n">
        <v>0</v>
      </c>
      <c r="W378" s="0" t="n">
        <v>0</v>
      </c>
      <c r="X378" s="0" t="n">
        <v>0</v>
      </c>
      <c r="Y378" s="0" t="n">
        <v>0</v>
      </c>
      <c r="Z378" s="0" t="n">
        <v>0</v>
      </c>
      <c r="AA378" s="0" t="n">
        <v>0</v>
      </c>
      <c r="AB378" s="0" t="n">
        <v>0</v>
      </c>
      <c r="AC378" s="0" t="n">
        <v>1</v>
      </c>
      <c r="AD378" s="0" t="n">
        <v>0</v>
      </c>
      <c r="AE378" s="0" t="n">
        <v>0</v>
      </c>
      <c r="AF378" s="0" t="n">
        <v>1</v>
      </c>
      <c r="AG378" s="0" t="n">
        <v>0</v>
      </c>
      <c r="AH378" s="0" t="n">
        <v>0</v>
      </c>
      <c r="AI378" s="0" t="n">
        <v>0</v>
      </c>
      <c r="AJ378" s="0" t="n">
        <v>0</v>
      </c>
      <c r="AK378" s="0" t="n">
        <v>0</v>
      </c>
      <c r="AL378" s="0" t="n">
        <v>0</v>
      </c>
      <c r="AM378" s="0" t="n">
        <v>0</v>
      </c>
      <c r="AN378" s="0" t="n">
        <v>1</v>
      </c>
      <c r="AO378" s="0" t="n">
        <v>0</v>
      </c>
      <c r="AP378" s="0" t="n">
        <v>0</v>
      </c>
      <c r="AQ378" s="0" t="n">
        <v>0</v>
      </c>
      <c r="AR378" s="0" t="n">
        <v>0</v>
      </c>
      <c r="AS378" s="0" t="n">
        <v>0</v>
      </c>
      <c r="AT378" s="0" t="n">
        <v>0</v>
      </c>
      <c r="AU378" s="0" t="n">
        <v>0</v>
      </c>
      <c r="AV378" s="0" t="n">
        <v>0</v>
      </c>
      <c r="AW378" s="0" t="n">
        <v>1</v>
      </c>
      <c r="AX378" s="0" t="n">
        <v>0</v>
      </c>
      <c r="AY378" s="0" t="n">
        <v>1</v>
      </c>
      <c r="AZ378" s="0" t="n">
        <v>0</v>
      </c>
      <c r="BA378" s="0" t="n">
        <v>0</v>
      </c>
      <c r="BB378" s="0" t="n">
        <v>0</v>
      </c>
      <c r="BC378" s="0" t="n">
        <v>0</v>
      </c>
      <c r="BD378" s="0" t="n">
        <v>0</v>
      </c>
      <c r="BE378" s="0" t="n">
        <v>0</v>
      </c>
      <c r="BF378" s="0" t="n">
        <v>0</v>
      </c>
      <c r="BG378" s="0" t="n">
        <v>0</v>
      </c>
      <c r="BH378" s="0" t="n">
        <v>0</v>
      </c>
      <c r="BI378" s="0" t="n">
        <v>0</v>
      </c>
      <c r="BJ378" s="0" t="n">
        <v>0</v>
      </c>
      <c r="BK378" s="0" t="n">
        <v>0</v>
      </c>
      <c r="BL378" s="0" t="n">
        <v>0</v>
      </c>
      <c r="BM378" s="0" t="n">
        <v>0</v>
      </c>
      <c r="BN378" s="0" t="n">
        <v>0</v>
      </c>
      <c r="BO378" s="0" t="n">
        <v>0</v>
      </c>
      <c r="BP378" s="0" t="n">
        <v>0</v>
      </c>
      <c r="BQ378" s="0" t="n">
        <v>0</v>
      </c>
      <c r="BR378" s="0" t="n">
        <v>0</v>
      </c>
      <c r="BS378" s="0" t="n">
        <v>0</v>
      </c>
      <c r="BT378" s="0" t="n">
        <v>0</v>
      </c>
      <c r="BU378" s="0" t="n">
        <v>0</v>
      </c>
      <c r="BV378" s="0" t="n">
        <v>0</v>
      </c>
      <c r="BW378" s="0" t="n">
        <v>0</v>
      </c>
      <c r="BX378" s="0" t="n">
        <v>0</v>
      </c>
      <c r="BY378" s="0" t="n">
        <v>0</v>
      </c>
      <c r="BZ378" s="0" t="n">
        <v>0</v>
      </c>
      <c r="CA378" s="0" t="n">
        <v>0</v>
      </c>
      <c r="CB378" s="0" t="n">
        <v>3</v>
      </c>
      <c r="CC378" s="0" t="n">
        <v>0</v>
      </c>
      <c r="CD378" s="0" t="n">
        <v>1</v>
      </c>
      <c r="CE378" s="0" t="n">
        <v>0</v>
      </c>
      <c r="CF378" s="0" t="n">
        <v>0</v>
      </c>
      <c r="CG378" s="0" t="n">
        <v>0</v>
      </c>
      <c r="CH378" s="0" t="n">
        <v>0</v>
      </c>
      <c r="CI378" s="0" t="n">
        <v>0</v>
      </c>
      <c r="CJ378" s="0" t="n">
        <v>0</v>
      </c>
      <c r="CK378" s="0" t="n">
        <v>1</v>
      </c>
      <c r="CL378" s="0" t="n">
        <v>0</v>
      </c>
      <c r="CM378" s="0" t="n">
        <v>0</v>
      </c>
      <c r="CN378" s="0" t="n">
        <v>0</v>
      </c>
      <c r="CO378" s="0" t="n">
        <v>0</v>
      </c>
      <c r="CP378" s="0" t="n">
        <v>0</v>
      </c>
      <c r="CQ378" s="0" t="n">
        <v>0</v>
      </c>
      <c r="CR378" s="0" t="n">
        <v>0</v>
      </c>
      <c r="CS378" s="0" t="n">
        <v>0</v>
      </c>
      <c r="CT378" s="0" t="n">
        <v>0</v>
      </c>
      <c r="CU378" s="0" t="n">
        <v>0</v>
      </c>
      <c r="CV378" s="0" t="n">
        <v>0</v>
      </c>
      <c r="CW378" s="0" t="n">
        <v>0</v>
      </c>
      <c r="CX378" s="0" t="n">
        <v>0</v>
      </c>
      <c r="CY378" s="0" t="n">
        <v>0</v>
      </c>
      <c r="CZ378" s="0" t="n">
        <v>0</v>
      </c>
      <c r="DA378" s="0" t="n">
        <v>0</v>
      </c>
      <c r="DB378" s="0" t="n">
        <v>0</v>
      </c>
      <c r="DC378" s="0" t="n">
        <v>0</v>
      </c>
      <c r="DD378" s="0" t="n">
        <v>0</v>
      </c>
      <c r="DE378" s="0" t="n">
        <v>3</v>
      </c>
      <c r="DF378" s="0" t="n">
        <v>0</v>
      </c>
      <c r="DG378" s="0" t="n">
        <v>0</v>
      </c>
      <c r="DH378" s="0" t="n">
        <v>0</v>
      </c>
      <c r="DI378" s="0" t="n">
        <v>0</v>
      </c>
      <c r="DJ378" s="0" t="n">
        <v>0</v>
      </c>
      <c r="DK378" s="0" t="n">
        <v>1</v>
      </c>
      <c r="DL378" s="0" t="n">
        <v>0</v>
      </c>
      <c r="DM378" s="0" t="n">
        <v>0</v>
      </c>
      <c r="DN378" s="0" t="n">
        <v>1</v>
      </c>
      <c r="DO378" s="0" t="n">
        <v>0</v>
      </c>
      <c r="DP378" s="0" t="n">
        <v>0</v>
      </c>
      <c r="DQ378" s="0" t="n">
        <v>0</v>
      </c>
      <c r="DR378" s="0" t="n">
        <v>1</v>
      </c>
      <c r="DS378" s="0" t="n">
        <v>0</v>
      </c>
      <c r="DT378" s="0" t="n">
        <v>0</v>
      </c>
      <c r="DU378" s="0" t="n">
        <v>0</v>
      </c>
      <c r="DV378" s="0" t="n">
        <v>0</v>
      </c>
      <c r="DW378" s="0" t="n">
        <v>0</v>
      </c>
      <c r="DX378" s="0" t="n">
        <v>0</v>
      </c>
      <c r="DY378" s="0" t="n">
        <v>0</v>
      </c>
      <c r="DZ378" s="0" t="n">
        <v>0</v>
      </c>
      <c r="EA378" s="0" t="n">
        <v>0</v>
      </c>
      <c r="EB378" s="0" t="n">
        <v>0</v>
      </c>
      <c r="EC378" s="0" t="n">
        <v>0</v>
      </c>
      <c r="ED378" s="0" t="n">
        <v>0</v>
      </c>
      <c r="EE378" s="0" t="n">
        <v>0</v>
      </c>
      <c r="EF378" s="0" t="n">
        <v>0</v>
      </c>
      <c r="EG378" s="0" t="n">
        <v>0</v>
      </c>
      <c r="EH378" s="0" t="n">
        <v>0</v>
      </c>
      <c r="EI378" s="0" t="n">
        <v>0</v>
      </c>
      <c r="EJ378" s="0" t="n">
        <v>0</v>
      </c>
      <c r="EK378" s="0" t="n">
        <v>0</v>
      </c>
      <c r="EL378" s="0" t="n">
        <v>0</v>
      </c>
      <c r="EM378" s="0" t="n">
        <v>0</v>
      </c>
      <c r="EN378" s="0" t="n">
        <v>0</v>
      </c>
      <c r="EO378" s="0" t="n">
        <v>5</v>
      </c>
      <c r="EP378" s="0" t="n">
        <v>0</v>
      </c>
      <c r="EQ378" s="0" t="n">
        <v>0</v>
      </c>
      <c r="ER378" s="0" t="n">
        <v>2</v>
      </c>
      <c r="ES378" s="0" t="n">
        <v>1</v>
      </c>
      <c r="ET378" s="0" t="n">
        <v>0</v>
      </c>
      <c r="EU378" s="0" t="n">
        <v>1</v>
      </c>
      <c r="EV378" s="0" t="n">
        <v>0</v>
      </c>
      <c r="EW378" s="0" t="n">
        <v>0</v>
      </c>
      <c r="EX378" s="0" t="n">
        <v>0</v>
      </c>
      <c r="EY378" s="0" t="n">
        <v>0</v>
      </c>
      <c r="EZ378" s="0" t="n">
        <v>0</v>
      </c>
      <c r="FA378" s="0" t="n">
        <v>0</v>
      </c>
      <c r="FB378" s="0" t="n">
        <v>0</v>
      </c>
      <c r="FC378" s="0" t="n">
        <v>0</v>
      </c>
      <c r="FD378" s="0" t="n">
        <v>0</v>
      </c>
      <c r="FE378" s="0" t="n">
        <v>0</v>
      </c>
      <c r="FF378" s="0" t="n">
        <v>0</v>
      </c>
      <c r="FG378" s="0" t="n">
        <v>0</v>
      </c>
      <c r="FH378" s="0" t="n">
        <v>0</v>
      </c>
      <c r="FI378" s="0" t="n">
        <v>0</v>
      </c>
      <c r="FJ378" s="0" t="n">
        <v>0</v>
      </c>
      <c r="FK378" s="0" t="n">
        <v>0</v>
      </c>
      <c r="FL378" s="0" t="n">
        <v>0</v>
      </c>
      <c r="FM378" s="0" t="n">
        <v>0</v>
      </c>
      <c r="FN378" s="0" t="n">
        <v>1</v>
      </c>
      <c r="FO378" s="0" t="n">
        <v>0</v>
      </c>
      <c r="FP378" s="0" t="n">
        <v>0</v>
      </c>
      <c r="FQ378" s="0" t="n">
        <v>0</v>
      </c>
      <c r="FR378" s="0" t="n">
        <v>0</v>
      </c>
      <c r="FS378" s="0" t="n">
        <v>1</v>
      </c>
      <c r="FT378" s="0" t="n">
        <v>0</v>
      </c>
      <c r="FU378" s="0" t="n">
        <v>1</v>
      </c>
      <c r="FV378" s="0" t="n">
        <v>0</v>
      </c>
      <c r="FW378" s="0" t="n">
        <v>0</v>
      </c>
      <c r="FX378" s="0" t="n">
        <v>0</v>
      </c>
      <c r="FY378" s="0" t="n">
        <v>0</v>
      </c>
      <c r="FZ378" s="0" t="n">
        <v>0</v>
      </c>
      <c r="GA378" s="0" t="n">
        <v>0</v>
      </c>
      <c r="GB378" s="0" t="n">
        <v>0</v>
      </c>
      <c r="GC378" s="0" t="n">
        <v>0</v>
      </c>
      <c r="GD378" s="0" t="n">
        <v>0</v>
      </c>
      <c r="GE378" s="0" t="n">
        <v>0</v>
      </c>
      <c r="GF378" s="0" t="n">
        <v>0</v>
      </c>
      <c r="GG378" s="0" t="n">
        <v>0</v>
      </c>
      <c r="GH378" s="0" t="n">
        <v>0</v>
      </c>
      <c r="GI378" s="0" t="n">
        <v>0</v>
      </c>
      <c r="GJ378" s="0" t="n">
        <v>0</v>
      </c>
      <c r="GK378" s="0" t="n">
        <v>0</v>
      </c>
      <c r="GL378" s="0" t="n">
        <v>0</v>
      </c>
      <c r="GM378" s="0" t="n">
        <v>0</v>
      </c>
      <c r="GN378" s="0" t="n">
        <v>0</v>
      </c>
      <c r="GO378" s="0" t="n">
        <v>1</v>
      </c>
      <c r="GP378" s="0" t="n">
        <v>0</v>
      </c>
      <c r="GQ378" s="0" t="n">
        <v>0</v>
      </c>
    </row>
    <row r="379" customFormat="false" ht="12" hidden="false" customHeight="false" outlineLevel="0" collapsed="false">
      <c r="A379" s="0" t="n">
        <v>0</v>
      </c>
      <c r="B379" s="0" t="n">
        <v>2</v>
      </c>
      <c r="C379" s="0" t="n">
        <v>0</v>
      </c>
      <c r="D379" s="0" t="n">
        <v>0</v>
      </c>
      <c r="E379" s="0" t="n">
        <v>0</v>
      </c>
      <c r="F379" s="0" t="n">
        <v>0</v>
      </c>
      <c r="G379" s="0" t="n">
        <v>0</v>
      </c>
      <c r="H379" s="0" t="n">
        <v>0</v>
      </c>
      <c r="I379" s="0" t="n">
        <v>0</v>
      </c>
      <c r="J379" s="0" t="n">
        <v>1</v>
      </c>
      <c r="K379" s="0" t="n">
        <v>0</v>
      </c>
      <c r="L379" s="0" t="n">
        <v>0</v>
      </c>
      <c r="M379" s="0" t="n">
        <v>0</v>
      </c>
      <c r="N379" s="0" t="n">
        <v>0</v>
      </c>
      <c r="O379" s="0" t="n">
        <v>0</v>
      </c>
      <c r="P379" s="0" t="n">
        <v>1</v>
      </c>
      <c r="Q379" s="0" t="n">
        <v>0</v>
      </c>
      <c r="R379" s="0" t="n">
        <v>0</v>
      </c>
      <c r="S379" s="0" t="n">
        <v>0</v>
      </c>
      <c r="T379" s="0" t="n">
        <v>0</v>
      </c>
      <c r="U379" s="0" t="n">
        <v>0</v>
      </c>
      <c r="V379" s="0" t="n">
        <v>0</v>
      </c>
      <c r="W379" s="0" t="n">
        <v>0</v>
      </c>
      <c r="X379" s="0" t="n">
        <v>1</v>
      </c>
      <c r="Y379" s="0" t="n">
        <v>0</v>
      </c>
      <c r="Z379" s="0" t="n">
        <v>1</v>
      </c>
      <c r="AA379" s="0" t="n">
        <v>0</v>
      </c>
      <c r="AB379" s="0" t="n">
        <v>2</v>
      </c>
      <c r="AC379" s="0" t="n">
        <v>0</v>
      </c>
      <c r="AD379" s="0" t="n">
        <v>0</v>
      </c>
      <c r="AE379" s="0" t="n">
        <v>1</v>
      </c>
      <c r="AF379" s="0" t="n">
        <v>0</v>
      </c>
      <c r="AG379" s="0" t="n">
        <v>0</v>
      </c>
      <c r="AH379" s="0" t="n">
        <v>3</v>
      </c>
      <c r="AI379" s="0" t="n">
        <v>0</v>
      </c>
      <c r="AJ379" s="0" t="n">
        <v>0</v>
      </c>
      <c r="AK379" s="0" t="n">
        <v>0</v>
      </c>
      <c r="AL379" s="0" t="n">
        <v>0</v>
      </c>
      <c r="AM379" s="0" t="n">
        <v>0</v>
      </c>
      <c r="AN379" s="0" t="n">
        <v>0</v>
      </c>
      <c r="AO379" s="0" t="n">
        <v>0</v>
      </c>
      <c r="AP379" s="0" t="n">
        <v>0</v>
      </c>
      <c r="AQ379" s="0" t="n">
        <v>1</v>
      </c>
      <c r="AR379" s="0" t="n">
        <v>0</v>
      </c>
      <c r="AS379" s="0" t="n">
        <v>0</v>
      </c>
      <c r="AT379" s="0" t="n">
        <v>1</v>
      </c>
      <c r="AU379" s="0" t="n">
        <v>0</v>
      </c>
      <c r="AV379" s="0" t="n">
        <v>1</v>
      </c>
      <c r="AW379" s="0" t="n">
        <v>1</v>
      </c>
      <c r="AX379" s="0" t="n">
        <v>0</v>
      </c>
      <c r="AY379" s="0" t="n">
        <v>1</v>
      </c>
      <c r="AZ379" s="0" t="n">
        <v>0</v>
      </c>
      <c r="BA379" s="0" t="n">
        <v>0</v>
      </c>
      <c r="BB379" s="0" t="n">
        <v>0</v>
      </c>
      <c r="BC379" s="0" t="n">
        <v>5</v>
      </c>
      <c r="BD379" s="0" t="n">
        <v>1</v>
      </c>
      <c r="BE379" s="0" t="n">
        <v>1</v>
      </c>
      <c r="BF379" s="0" t="n">
        <v>1</v>
      </c>
      <c r="BG379" s="0" t="n">
        <v>1</v>
      </c>
      <c r="BH379" s="0" t="n">
        <v>0</v>
      </c>
      <c r="BI379" s="0" t="n">
        <v>0</v>
      </c>
      <c r="BJ379" s="0" t="n">
        <v>2</v>
      </c>
      <c r="BK379" s="0" t="n">
        <v>0</v>
      </c>
      <c r="BL379" s="0" t="n">
        <v>0</v>
      </c>
      <c r="BM379" s="0" t="n">
        <v>2</v>
      </c>
      <c r="BN379" s="0" t="n">
        <v>0</v>
      </c>
      <c r="BO379" s="0" t="n">
        <v>0</v>
      </c>
      <c r="BP379" s="0" t="n">
        <v>0</v>
      </c>
      <c r="BQ379" s="0" t="n">
        <v>3</v>
      </c>
      <c r="BR379" s="0" t="n">
        <v>0</v>
      </c>
      <c r="BS379" s="0" t="n">
        <v>1</v>
      </c>
      <c r="BT379" s="0" t="n">
        <v>0</v>
      </c>
      <c r="BU379" s="0" t="n">
        <v>0</v>
      </c>
      <c r="BV379" s="0" t="n">
        <v>0</v>
      </c>
      <c r="BW379" s="0" t="n">
        <v>0</v>
      </c>
      <c r="BX379" s="0" t="n">
        <v>0</v>
      </c>
      <c r="BY379" s="0" t="n">
        <v>0</v>
      </c>
      <c r="BZ379" s="0" t="n">
        <v>5</v>
      </c>
      <c r="CA379" s="0" t="n">
        <v>1</v>
      </c>
      <c r="CB379" s="0" t="n">
        <v>2</v>
      </c>
      <c r="CC379" s="0" t="n">
        <v>0</v>
      </c>
      <c r="CD379" s="0" t="n">
        <v>1</v>
      </c>
      <c r="CE379" s="0" t="n">
        <v>1</v>
      </c>
      <c r="CF379" s="0" t="n">
        <v>0</v>
      </c>
      <c r="CG379" s="0" t="n">
        <v>2</v>
      </c>
      <c r="CH379" s="0" t="n">
        <v>0</v>
      </c>
      <c r="CI379" s="0" t="n">
        <v>2</v>
      </c>
      <c r="CJ379" s="0" t="n">
        <v>3</v>
      </c>
      <c r="CK379" s="0" t="n">
        <v>1</v>
      </c>
      <c r="CL379" s="0" t="n">
        <v>0</v>
      </c>
      <c r="CM379" s="0" t="n">
        <v>0</v>
      </c>
      <c r="CN379" s="0" t="n">
        <v>0</v>
      </c>
      <c r="CO379" s="0" t="n">
        <v>0</v>
      </c>
      <c r="CP379" s="0" t="n">
        <v>0</v>
      </c>
      <c r="CQ379" s="0" t="n">
        <v>0</v>
      </c>
      <c r="CR379" s="0" t="n">
        <v>0</v>
      </c>
      <c r="CS379" s="0" t="n">
        <v>0</v>
      </c>
      <c r="CT379" s="0" t="n">
        <v>0</v>
      </c>
      <c r="CU379" s="0" t="n">
        <v>0</v>
      </c>
      <c r="CV379" s="0" t="n">
        <v>0</v>
      </c>
      <c r="CW379" s="0" t="n">
        <v>0</v>
      </c>
      <c r="CX379" s="0" t="n">
        <v>0</v>
      </c>
      <c r="CY379" s="0" t="n">
        <v>0</v>
      </c>
      <c r="CZ379" s="0" t="n">
        <v>0</v>
      </c>
      <c r="DA379" s="0" t="n">
        <v>0</v>
      </c>
      <c r="DB379" s="0" t="n">
        <v>1</v>
      </c>
      <c r="DC379" s="0" t="n">
        <v>0</v>
      </c>
      <c r="DD379" s="0" t="n">
        <v>0</v>
      </c>
      <c r="DE379" s="0" t="n">
        <v>0</v>
      </c>
      <c r="DF379" s="0" t="n">
        <v>1</v>
      </c>
      <c r="DG379" s="0" t="n">
        <v>1</v>
      </c>
      <c r="DH379" s="0" t="n">
        <v>0</v>
      </c>
      <c r="DI379" s="0" t="n">
        <v>0</v>
      </c>
      <c r="DJ379" s="0" t="n">
        <v>0</v>
      </c>
      <c r="DK379" s="0" t="n">
        <v>0</v>
      </c>
      <c r="DL379" s="0" t="n">
        <v>0</v>
      </c>
      <c r="DM379" s="0" t="n">
        <v>0</v>
      </c>
      <c r="DN379" s="0" t="n">
        <v>4</v>
      </c>
      <c r="DO379" s="0" t="n">
        <v>0</v>
      </c>
      <c r="DP379" s="0" t="n">
        <v>0</v>
      </c>
      <c r="DQ379" s="0" t="n">
        <v>0</v>
      </c>
      <c r="DR379" s="0" t="n">
        <v>2</v>
      </c>
      <c r="DS379" s="0" t="n">
        <v>0</v>
      </c>
      <c r="DT379" s="0" t="n">
        <v>1</v>
      </c>
      <c r="DU379" s="0" t="n">
        <v>0</v>
      </c>
      <c r="DV379" s="0" t="n">
        <v>3</v>
      </c>
      <c r="DW379" s="0" t="n">
        <v>0</v>
      </c>
      <c r="DX379" s="0" t="n">
        <v>0</v>
      </c>
      <c r="DY379" s="0" t="n">
        <v>0</v>
      </c>
      <c r="DZ379" s="0" t="n">
        <v>0</v>
      </c>
      <c r="EA379" s="0" t="n">
        <v>0</v>
      </c>
      <c r="EB379" s="0" t="n">
        <v>0</v>
      </c>
      <c r="EC379" s="0" t="n">
        <v>1</v>
      </c>
      <c r="ED379" s="0" t="n">
        <v>0</v>
      </c>
      <c r="EE379" s="0" t="n">
        <v>0</v>
      </c>
      <c r="EF379" s="0" t="n">
        <v>0</v>
      </c>
      <c r="EG379" s="0" t="n">
        <v>3</v>
      </c>
      <c r="EH379" s="0" t="n">
        <v>0</v>
      </c>
      <c r="EI379" s="0" t="n">
        <v>0</v>
      </c>
      <c r="EJ379" s="0" t="n">
        <v>0</v>
      </c>
      <c r="EK379" s="0" t="n">
        <v>0</v>
      </c>
      <c r="EL379" s="0" t="n">
        <v>1</v>
      </c>
      <c r="EM379" s="0" t="n">
        <v>0</v>
      </c>
      <c r="EN379" s="0" t="n">
        <v>0</v>
      </c>
      <c r="EO379" s="0" t="n">
        <v>1</v>
      </c>
      <c r="EP379" s="0" t="n">
        <v>1</v>
      </c>
      <c r="EQ379" s="0" t="n">
        <v>0</v>
      </c>
      <c r="ER379" s="0" t="n">
        <v>0</v>
      </c>
      <c r="ES379" s="0" t="n">
        <v>1</v>
      </c>
      <c r="ET379" s="0" t="n">
        <v>0</v>
      </c>
      <c r="EU379" s="0" t="n">
        <v>1</v>
      </c>
      <c r="EV379" s="0" t="n">
        <v>0</v>
      </c>
      <c r="EW379" s="0" t="n">
        <v>0</v>
      </c>
      <c r="EX379" s="0" t="n">
        <v>0</v>
      </c>
      <c r="EY379" s="0" t="n">
        <v>0</v>
      </c>
      <c r="EZ379" s="0" t="n">
        <v>0</v>
      </c>
      <c r="FA379" s="0" t="n">
        <v>0</v>
      </c>
      <c r="FB379" s="0" t="n">
        <v>0</v>
      </c>
      <c r="FC379" s="0" t="n">
        <v>0</v>
      </c>
      <c r="FD379" s="0" t="n">
        <v>0</v>
      </c>
      <c r="FE379" s="0" t="n">
        <v>0</v>
      </c>
      <c r="FF379" s="0" t="n">
        <v>0</v>
      </c>
      <c r="FG379" s="0" t="n">
        <v>3</v>
      </c>
      <c r="FH379" s="0" t="n">
        <v>0</v>
      </c>
      <c r="FI379" s="0" t="n">
        <v>1</v>
      </c>
      <c r="FJ379" s="0" t="n">
        <v>0</v>
      </c>
      <c r="FK379" s="0" t="n">
        <v>0</v>
      </c>
      <c r="FL379" s="0" t="n">
        <v>1</v>
      </c>
      <c r="FM379" s="0" t="n">
        <v>0</v>
      </c>
      <c r="FN379" s="0" t="n">
        <v>1</v>
      </c>
      <c r="FO379" s="0" t="n">
        <v>0</v>
      </c>
      <c r="FP379" s="0" t="n">
        <v>0</v>
      </c>
      <c r="FQ379" s="0" t="n">
        <v>0</v>
      </c>
      <c r="FR379" s="0" t="n">
        <v>4</v>
      </c>
      <c r="FS379" s="0" t="n">
        <v>1</v>
      </c>
      <c r="FT379" s="0" t="n">
        <v>0</v>
      </c>
      <c r="FU379" s="0" t="n">
        <v>0</v>
      </c>
      <c r="FV379" s="0" t="n">
        <v>0</v>
      </c>
      <c r="FW379" s="0" t="n">
        <v>0</v>
      </c>
      <c r="FX379" s="0" t="n">
        <v>0</v>
      </c>
      <c r="FY379" s="0" t="n">
        <v>0</v>
      </c>
      <c r="FZ379" s="0" t="n">
        <v>0</v>
      </c>
      <c r="GA379" s="0" t="n">
        <v>0</v>
      </c>
      <c r="GB379" s="0" t="n">
        <v>1</v>
      </c>
      <c r="GC379" s="0" t="n">
        <v>0</v>
      </c>
      <c r="GD379" s="0" t="n">
        <v>1</v>
      </c>
      <c r="GE379" s="0" t="n">
        <v>0</v>
      </c>
      <c r="GF379" s="0" t="n">
        <v>0</v>
      </c>
      <c r="GG379" s="0" t="n">
        <v>0</v>
      </c>
      <c r="GH379" s="0" t="n">
        <v>0</v>
      </c>
      <c r="GI379" s="0" t="n">
        <v>0</v>
      </c>
      <c r="GJ379" s="0" t="n">
        <v>3</v>
      </c>
      <c r="GK379" s="0" t="n">
        <v>0</v>
      </c>
      <c r="GL379" s="0" t="n">
        <v>0</v>
      </c>
      <c r="GM379" s="0" t="n">
        <v>0</v>
      </c>
      <c r="GN379" s="0" t="n">
        <v>0</v>
      </c>
      <c r="GO379" s="0" t="n">
        <v>1</v>
      </c>
      <c r="GP379" s="0" t="n">
        <v>0</v>
      </c>
      <c r="GQ379" s="0" t="n">
        <v>0</v>
      </c>
    </row>
    <row r="380" customFormat="false" ht="12" hidden="false" customHeight="false" outlineLevel="0" collapsed="false">
      <c r="A380" s="0" t="n">
        <v>0</v>
      </c>
      <c r="B380" s="0" t="n">
        <v>0</v>
      </c>
      <c r="C380" s="0" t="n">
        <v>0</v>
      </c>
      <c r="D380" s="0" t="n">
        <v>0</v>
      </c>
      <c r="E380" s="0" t="n">
        <v>0</v>
      </c>
      <c r="F380" s="0" t="n">
        <v>0</v>
      </c>
      <c r="G380" s="0" t="n">
        <v>0</v>
      </c>
      <c r="H380" s="0" t="n">
        <v>0</v>
      </c>
      <c r="I380" s="0" t="n">
        <v>0</v>
      </c>
      <c r="J380" s="0" t="n">
        <v>1</v>
      </c>
      <c r="K380" s="0" t="n">
        <v>0</v>
      </c>
      <c r="L380" s="0" t="n">
        <v>0</v>
      </c>
      <c r="M380" s="0" t="n">
        <v>0</v>
      </c>
      <c r="N380" s="0" t="n">
        <v>0</v>
      </c>
      <c r="O380" s="0" t="n">
        <v>0</v>
      </c>
      <c r="P380" s="0" t="n">
        <v>0</v>
      </c>
      <c r="Q380" s="0" t="n">
        <v>0</v>
      </c>
      <c r="R380" s="0" t="n">
        <v>0</v>
      </c>
      <c r="S380" s="0" t="n">
        <v>0</v>
      </c>
      <c r="T380" s="0" t="n">
        <v>0</v>
      </c>
      <c r="U380" s="0" t="n">
        <v>0</v>
      </c>
      <c r="V380" s="0" t="n">
        <v>0</v>
      </c>
      <c r="W380" s="0" t="n">
        <v>0</v>
      </c>
      <c r="X380" s="0" t="n">
        <v>0</v>
      </c>
      <c r="Y380" s="0" t="n">
        <v>0</v>
      </c>
      <c r="Z380" s="0" t="n">
        <v>0</v>
      </c>
      <c r="AA380" s="0" t="n">
        <v>0</v>
      </c>
      <c r="AB380" s="0" t="n">
        <v>0</v>
      </c>
      <c r="AC380" s="0" t="n">
        <v>0</v>
      </c>
      <c r="AD380" s="0" t="n">
        <v>1</v>
      </c>
      <c r="AE380" s="0" t="n">
        <v>0</v>
      </c>
      <c r="AF380" s="0" t="n">
        <v>0</v>
      </c>
      <c r="AG380" s="0" t="n">
        <v>0</v>
      </c>
      <c r="AH380" s="0" t="n">
        <v>0</v>
      </c>
      <c r="AI380" s="0" t="n">
        <v>0</v>
      </c>
      <c r="AJ380" s="0" t="n">
        <v>0</v>
      </c>
      <c r="AK380" s="0" t="n">
        <v>2</v>
      </c>
      <c r="AL380" s="0" t="n">
        <v>0</v>
      </c>
      <c r="AM380" s="0" t="n">
        <v>0</v>
      </c>
      <c r="AN380" s="0" t="n">
        <v>0</v>
      </c>
      <c r="AO380" s="0" t="n">
        <v>0</v>
      </c>
      <c r="AP380" s="0" t="n">
        <v>0</v>
      </c>
      <c r="AQ380" s="0" t="n">
        <v>0</v>
      </c>
      <c r="AR380" s="0" t="n">
        <v>1</v>
      </c>
      <c r="AS380" s="0" t="n">
        <v>0</v>
      </c>
      <c r="AT380" s="0" t="n">
        <v>0</v>
      </c>
      <c r="AU380" s="0" t="n">
        <v>0</v>
      </c>
      <c r="AV380" s="0" t="n">
        <v>0</v>
      </c>
      <c r="AW380" s="0" t="n">
        <v>0</v>
      </c>
      <c r="AX380" s="0" t="n">
        <v>3</v>
      </c>
      <c r="AY380" s="0" t="n">
        <v>0</v>
      </c>
      <c r="AZ380" s="0" t="n">
        <v>0</v>
      </c>
      <c r="BA380" s="0" t="n">
        <v>0</v>
      </c>
      <c r="BB380" s="0" t="n">
        <v>0</v>
      </c>
      <c r="BC380" s="0" t="n">
        <v>0</v>
      </c>
      <c r="BD380" s="0" t="n">
        <v>0</v>
      </c>
      <c r="BE380" s="0" t="n">
        <v>0</v>
      </c>
      <c r="BF380" s="0" t="n">
        <v>0</v>
      </c>
      <c r="BG380" s="0" t="n">
        <v>0</v>
      </c>
      <c r="BH380" s="0" t="n">
        <v>0</v>
      </c>
      <c r="BI380" s="0" t="n">
        <v>0</v>
      </c>
      <c r="BJ380" s="0" t="n">
        <v>1</v>
      </c>
      <c r="BK380" s="0" t="n">
        <v>0</v>
      </c>
      <c r="BL380" s="0" t="n">
        <v>0</v>
      </c>
      <c r="BM380" s="0" t="n">
        <v>0</v>
      </c>
      <c r="BN380" s="0" t="n">
        <v>0</v>
      </c>
      <c r="BO380" s="0" t="n">
        <v>0</v>
      </c>
      <c r="BP380" s="0" t="n">
        <v>0</v>
      </c>
      <c r="BQ380" s="0" t="n">
        <v>0</v>
      </c>
      <c r="BR380" s="0" t="n">
        <v>0</v>
      </c>
      <c r="BS380" s="0" t="n">
        <v>2</v>
      </c>
      <c r="BT380" s="0" t="n">
        <v>0</v>
      </c>
      <c r="BU380" s="0" t="n">
        <v>0</v>
      </c>
      <c r="BV380" s="0" t="n">
        <v>0</v>
      </c>
      <c r="BW380" s="0" t="n">
        <v>0</v>
      </c>
      <c r="BX380" s="0" t="n">
        <v>0</v>
      </c>
      <c r="BY380" s="0" t="n">
        <v>0</v>
      </c>
      <c r="BZ380" s="0" t="n">
        <v>0</v>
      </c>
      <c r="CA380" s="0" t="n">
        <v>0</v>
      </c>
      <c r="CB380" s="0" t="n">
        <v>1</v>
      </c>
      <c r="CC380" s="0" t="n">
        <v>0</v>
      </c>
      <c r="CD380" s="0" t="n">
        <v>0</v>
      </c>
      <c r="CE380" s="0" t="n">
        <v>0</v>
      </c>
      <c r="CF380" s="0" t="n">
        <v>0</v>
      </c>
      <c r="CG380" s="0" t="n">
        <v>0</v>
      </c>
      <c r="CH380" s="0" t="n">
        <v>0</v>
      </c>
      <c r="CI380" s="0" t="n">
        <v>0</v>
      </c>
      <c r="CJ380" s="0" t="n">
        <v>0</v>
      </c>
      <c r="CK380" s="0" t="n">
        <v>1</v>
      </c>
      <c r="CL380" s="0" t="n">
        <v>0</v>
      </c>
      <c r="CM380" s="0" t="n">
        <v>0</v>
      </c>
      <c r="CN380" s="0" t="n">
        <v>0</v>
      </c>
      <c r="CO380" s="0" t="n">
        <v>1</v>
      </c>
      <c r="CP380" s="0" t="n">
        <v>0</v>
      </c>
      <c r="CQ380" s="0" t="n">
        <v>0</v>
      </c>
      <c r="CR380" s="0" t="n">
        <v>9</v>
      </c>
      <c r="CS380" s="0" t="n">
        <v>0</v>
      </c>
      <c r="CT380" s="0" t="n">
        <v>0</v>
      </c>
      <c r="CU380" s="0" t="n">
        <v>0</v>
      </c>
      <c r="CV380" s="0" t="n">
        <v>0</v>
      </c>
      <c r="CW380" s="0" t="n">
        <v>0</v>
      </c>
      <c r="CX380" s="0" t="n">
        <v>5</v>
      </c>
      <c r="CY380" s="0" t="n">
        <v>0</v>
      </c>
      <c r="CZ380" s="0" t="n">
        <v>1</v>
      </c>
      <c r="DA380" s="0" t="n">
        <v>0</v>
      </c>
      <c r="DB380" s="0" t="n">
        <v>1</v>
      </c>
      <c r="DC380" s="0" t="n">
        <v>0</v>
      </c>
      <c r="DD380" s="0" t="n">
        <v>1</v>
      </c>
      <c r="DE380" s="0" t="n">
        <v>1</v>
      </c>
      <c r="DF380" s="0" t="n">
        <v>4</v>
      </c>
      <c r="DG380" s="0" t="n">
        <v>0</v>
      </c>
      <c r="DH380" s="0" t="n">
        <v>0</v>
      </c>
      <c r="DI380" s="0" t="n">
        <v>0</v>
      </c>
      <c r="DJ380" s="0" t="n">
        <v>0</v>
      </c>
      <c r="DK380" s="0" t="n">
        <v>1</v>
      </c>
      <c r="DL380" s="0" t="n">
        <v>0</v>
      </c>
      <c r="DM380" s="0" t="n">
        <v>0</v>
      </c>
      <c r="DN380" s="0" t="n">
        <v>1</v>
      </c>
      <c r="DO380" s="0" t="n">
        <v>7</v>
      </c>
      <c r="DP380" s="0" t="n">
        <v>0</v>
      </c>
      <c r="DQ380" s="0" t="n">
        <v>0</v>
      </c>
      <c r="DR380" s="0" t="n">
        <v>0</v>
      </c>
      <c r="DS380" s="0" t="n">
        <v>0</v>
      </c>
      <c r="DT380" s="0" t="n">
        <v>1</v>
      </c>
      <c r="DU380" s="0" t="n">
        <v>0</v>
      </c>
      <c r="DV380" s="0" t="n">
        <v>2</v>
      </c>
      <c r="DW380" s="0" t="n">
        <v>0</v>
      </c>
      <c r="DX380" s="0" t="n">
        <v>0</v>
      </c>
      <c r="DY380" s="0" t="n">
        <v>0</v>
      </c>
      <c r="DZ380" s="0" t="n">
        <v>0</v>
      </c>
      <c r="EA380" s="0" t="n">
        <v>0</v>
      </c>
      <c r="EB380" s="0" t="n">
        <v>0</v>
      </c>
      <c r="EC380" s="0" t="n">
        <v>0</v>
      </c>
      <c r="ED380" s="0" t="n">
        <v>0</v>
      </c>
      <c r="EE380" s="0" t="n">
        <v>0</v>
      </c>
      <c r="EF380" s="0" t="n">
        <v>0</v>
      </c>
      <c r="EG380" s="0" t="n">
        <v>0</v>
      </c>
      <c r="EH380" s="0" t="n">
        <v>0</v>
      </c>
      <c r="EI380" s="0" t="n">
        <v>0</v>
      </c>
      <c r="EJ380" s="0" t="n">
        <v>0</v>
      </c>
      <c r="EK380" s="0" t="n">
        <v>0</v>
      </c>
      <c r="EL380" s="0" t="n">
        <v>0</v>
      </c>
      <c r="EM380" s="0" t="n">
        <v>0</v>
      </c>
      <c r="EN380" s="0" t="n">
        <v>0</v>
      </c>
      <c r="EO380" s="0" t="n">
        <v>0</v>
      </c>
      <c r="EP380" s="0" t="n">
        <v>0</v>
      </c>
      <c r="EQ380" s="0" t="n">
        <v>0</v>
      </c>
      <c r="ER380" s="0" t="n">
        <v>3</v>
      </c>
      <c r="ES380" s="0" t="n">
        <v>1</v>
      </c>
      <c r="ET380" s="0" t="n">
        <v>0</v>
      </c>
      <c r="EU380" s="0" t="n">
        <v>0</v>
      </c>
      <c r="EV380" s="0" t="n">
        <v>0</v>
      </c>
      <c r="EW380" s="0" t="n">
        <v>4</v>
      </c>
      <c r="EX380" s="0" t="n">
        <v>0</v>
      </c>
      <c r="EY380" s="0" t="n">
        <v>0</v>
      </c>
      <c r="EZ380" s="0" t="n">
        <v>0</v>
      </c>
      <c r="FA380" s="0" t="n">
        <v>0</v>
      </c>
      <c r="FB380" s="0" t="n">
        <v>0</v>
      </c>
      <c r="FC380" s="0" t="n">
        <v>0</v>
      </c>
      <c r="FD380" s="0" t="n">
        <v>0</v>
      </c>
      <c r="FE380" s="0" t="n">
        <v>9</v>
      </c>
      <c r="FF380" s="0" t="n">
        <v>0</v>
      </c>
      <c r="FG380" s="0" t="n">
        <v>1</v>
      </c>
      <c r="FH380" s="0" t="n">
        <v>0</v>
      </c>
      <c r="FI380" s="0" t="n">
        <v>0</v>
      </c>
      <c r="FJ380" s="0" t="n">
        <v>0</v>
      </c>
      <c r="FK380" s="0" t="n">
        <v>0</v>
      </c>
      <c r="FL380" s="0" t="n">
        <v>0</v>
      </c>
      <c r="FM380" s="0" t="n">
        <v>0</v>
      </c>
      <c r="FN380" s="0" t="n">
        <v>0</v>
      </c>
      <c r="FO380" s="0" t="n">
        <v>0</v>
      </c>
      <c r="FP380" s="0" t="n">
        <v>0</v>
      </c>
      <c r="FQ380" s="0" t="n">
        <v>1</v>
      </c>
      <c r="FR380" s="0" t="n">
        <v>4</v>
      </c>
      <c r="FS380" s="0" t="n">
        <v>0</v>
      </c>
      <c r="FT380" s="0" t="n">
        <v>0</v>
      </c>
      <c r="FU380" s="0" t="n">
        <v>0</v>
      </c>
      <c r="FV380" s="0" t="n">
        <v>0</v>
      </c>
      <c r="FW380" s="0" t="n">
        <v>0</v>
      </c>
      <c r="FX380" s="0" t="n">
        <v>1</v>
      </c>
      <c r="FY380" s="0" t="n">
        <v>0</v>
      </c>
      <c r="FZ380" s="0" t="n">
        <v>0</v>
      </c>
      <c r="GA380" s="0" t="n">
        <v>1</v>
      </c>
      <c r="GB380" s="0" t="n">
        <v>1</v>
      </c>
      <c r="GC380" s="0" t="n">
        <v>0</v>
      </c>
      <c r="GD380" s="0" t="n">
        <v>0</v>
      </c>
      <c r="GE380" s="0" t="n">
        <v>0</v>
      </c>
      <c r="GF380" s="0" t="n">
        <v>0</v>
      </c>
      <c r="GG380" s="0" t="n">
        <v>0</v>
      </c>
      <c r="GH380" s="0" t="n">
        <v>0</v>
      </c>
      <c r="GI380" s="0" t="n">
        <v>0</v>
      </c>
      <c r="GJ380" s="0" t="n">
        <v>3</v>
      </c>
      <c r="GK380" s="0" t="n">
        <v>0</v>
      </c>
      <c r="GL380" s="0" t="n">
        <v>1</v>
      </c>
      <c r="GM380" s="0" t="n">
        <v>0</v>
      </c>
      <c r="GN380" s="0" t="n">
        <v>0</v>
      </c>
      <c r="GO380" s="0" t="n">
        <v>1</v>
      </c>
      <c r="GP380" s="0" t="n">
        <v>0</v>
      </c>
      <c r="GQ380" s="0" t="n">
        <v>0</v>
      </c>
    </row>
    <row r="381" customFormat="false" ht="12" hidden="false" customHeight="false" outlineLevel="0" collapsed="false">
      <c r="A381" s="0" t="n">
        <v>2</v>
      </c>
      <c r="B381" s="0" t="n">
        <v>2</v>
      </c>
      <c r="C381" s="0" t="n">
        <v>0</v>
      </c>
      <c r="D381" s="0" t="n">
        <v>0</v>
      </c>
      <c r="E381" s="0" t="n">
        <v>0</v>
      </c>
      <c r="F381" s="0" t="n">
        <v>0</v>
      </c>
      <c r="G381" s="0" t="n">
        <v>0</v>
      </c>
      <c r="H381" s="0" t="n">
        <v>0</v>
      </c>
      <c r="I381" s="0" t="n">
        <v>0</v>
      </c>
      <c r="J381" s="0" t="n">
        <v>0</v>
      </c>
      <c r="K381" s="0" t="n">
        <v>0</v>
      </c>
      <c r="L381" s="0" t="n">
        <v>0</v>
      </c>
      <c r="M381" s="0" t="n">
        <v>1</v>
      </c>
      <c r="N381" s="0" t="n">
        <v>0</v>
      </c>
      <c r="O381" s="0" t="n">
        <v>0</v>
      </c>
      <c r="P381" s="0" t="n">
        <v>1</v>
      </c>
      <c r="Q381" s="0" t="n">
        <v>1</v>
      </c>
      <c r="R381" s="0" t="n">
        <v>0</v>
      </c>
      <c r="S381" s="0" t="n">
        <v>1</v>
      </c>
      <c r="T381" s="0" t="n">
        <v>0</v>
      </c>
      <c r="U381" s="0" t="n">
        <v>0</v>
      </c>
      <c r="V381" s="0" t="n">
        <v>0</v>
      </c>
      <c r="W381" s="0" t="n">
        <v>0</v>
      </c>
      <c r="X381" s="0" t="n">
        <v>0</v>
      </c>
      <c r="Y381" s="0" t="n">
        <v>0</v>
      </c>
      <c r="Z381" s="0" t="n">
        <v>2</v>
      </c>
      <c r="AA381" s="0" t="n">
        <v>0</v>
      </c>
      <c r="AB381" s="0" t="n">
        <v>0</v>
      </c>
      <c r="AC381" s="0" t="n">
        <v>0</v>
      </c>
      <c r="AD381" s="0" t="n">
        <v>1</v>
      </c>
      <c r="AE381" s="0" t="n">
        <v>0</v>
      </c>
      <c r="AF381" s="0" t="n">
        <v>0</v>
      </c>
      <c r="AG381" s="0" t="n">
        <v>3</v>
      </c>
      <c r="AH381" s="0" t="n">
        <v>0</v>
      </c>
      <c r="AI381" s="0" t="n">
        <v>1</v>
      </c>
      <c r="AJ381" s="0" t="n">
        <v>0</v>
      </c>
      <c r="AK381" s="0" t="n">
        <v>2</v>
      </c>
      <c r="AL381" s="0" t="n">
        <v>0</v>
      </c>
      <c r="AM381" s="0" t="n">
        <v>0</v>
      </c>
      <c r="AN381" s="0" t="n">
        <v>0</v>
      </c>
      <c r="AO381" s="0" t="n">
        <v>0</v>
      </c>
      <c r="AP381" s="0" t="n">
        <v>2</v>
      </c>
      <c r="AQ381" s="0" t="n">
        <v>1</v>
      </c>
      <c r="AR381" s="0" t="n">
        <v>0</v>
      </c>
      <c r="AS381" s="0" t="n">
        <v>0</v>
      </c>
      <c r="AT381" s="0" t="n">
        <v>1</v>
      </c>
      <c r="AU381" s="0" t="n">
        <v>0</v>
      </c>
      <c r="AV381" s="0" t="n">
        <v>2</v>
      </c>
      <c r="AW381" s="0" t="n">
        <v>0</v>
      </c>
      <c r="AX381" s="0" t="n">
        <v>0</v>
      </c>
      <c r="AY381" s="0" t="n">
        <v>0</v>
      </c>
      <c r="AZ381" s="0" t="n">
        <v>0</v>
      </c>
      <c r="BA381" s="0" t="n">
        <v>0</v>
      </c>
      <c r="BB381" s="0" t="n">
        <v>0</v>
      </c>
      <c r="BC381" s="0" t="n">
        <v>0</v>
      </c>
      <c r="BD381" s="0" t="n">
        <v>2</v>
      </c>
      <c r="BE381" s="0" t="n">
        <v>1</v>
      </c>
      <c r="BF381" s="0" t="n">
        <v>1</v>
      </c>
      <c r="BG381" s="0" t="n">
        <v>1</v>
      </c>
      <c r="BH381" s="0" t="n">
        <v>0</v>
      </c>
      <c r="BI381" s="0" t="n">
        <v>0</v>
      </c>
      <c r="BJ381" s="0" t="n">
        <v>2</v>
      </c>
      <c r="BK381" s="0" t="n">
        <v>0</v>
      </c>
      <c r="BL381" s="0" t="n">
        <v>0</v>
      </c>
      <c r="BM381" s="0" t="n">
        <v>1</v>
      </c>
      <c r="BN381" s="0" t="n">
        <v>0</v>
      </c>
      <c r="BO381" s="0" t="n">
        <v>0</v>
      </c>
      <c r="BP381" s="0" t="n">
        <v>0</v>
      </c>
      <c r="BQ381" s="0" t="n">
        <v>0</v>
      </c>
      <c r="BR381" s="0" t="n">
        <v>1</v>
      </c>
      <c r="BS381" s="0" t="n">
        <v>2</v>
      </c>
      <c r="BT381" s="0" t="n">
        <v>0</v>
      </c>
      <c r="BU381" s="0" t="n">
        <v>0</v>
      </c>
      <c r="BV381" s="0" t="n">
        <v>0</v>
      </c>
      <c r="BW381" s="0" t="n">
        <v>0</v>
      </c>
      <c r="BX381" s="0" t="n">
        <v>0</v>
      </c>
      <c r="BY381" s="0" t="n">
        <v>0</v>
      </c>
      <c r="BZ381" s="0" t="n">
        <v>0</v>
      </c>
      <c r="CA381" s="0" t="n">
        <v>1</v>
      </c>
      <c r="CB381" s="0" t="n">
        <v>1</v>
      </c>
      <c r="CC381" s="0" t="n">
        <v>0</v>
      </c>
      <c r="CD381" s="0" t="n">
        <v>1</v>
      </c>
      <c r="CE381" s="0" t="n">
        <v>0</v>
      </c>
      <c r="CF381" s="0" t="n">
        <v>4</v>
      </c>
      <c r="CG381" s="0" t="n">
        <v>0</v>
      </c>
      <c r="CH381" s="0" t="n">
        <v>0</v>
      </c>
      <c r="CI381" s="0" t="n">
        <v>2</v>
      </c>
      <c r="CJ381" s="0" t="n">
        <v>0</v>
      </c>
      <c r="CK381" s="0" t="n">
        <v>0</v>
      </c>
      <c r="CL381" s="0" t="n">
        <v>0</v>
      </c>
      <c r="CM381" s="0" t="n">
        <v>0</v>
      </c>
      <c r="CN381" s="0" t="n">
        <v>0</v>
      </c>
      <c r="CO381" s="0" t="n">
        <v>6</v>
      </c>
      <c r="CP381" s="0" t="n">
        <v>0</v>
      </c>
      <c r="CQ381" s="0" t="n">
        <v>0</v>
      </c>
      <c r="CR381" s="0" t="n">
        <v>0</v>
      </c>
      <c r="CS381" s="0" t="n">
        <v>0</v>
      </c>
      <c r="CT381" s="0" t="n">
        <v>0</v>
      </c>
      <c r="CU381" s="0" t="n">
        <v>0</v>
      </c>
      <c r="CV381" s="0" t="n">
        <v>0</v>
      </c>
      <c r="CW381" s="0" t="n">
        <v>0</v>
      </c>
      <c r="CX381" s="0" t="n">
        <v>6</v>
      </c>
      <c r="CY381" s="0" t="n">
        <v>2</v>
      </c>
      <c r="CZ381" s="0" t="n">
        <v>1</v>
      </c>
      <c r="DA381" s="0" t="n">
        <v>0</v>
      </c>
      <c r="DB381" s="0" t="n">
        <v>3</v>
      </c>
      <c r="DC381" s="0" t="n">
        <v>0</v>
      </c>
      <c r="DD381" s="0" t="n">
        <v>0</v>
      </c>
      <c r="DE381" s="0" t="n">
        <v>0</v>
      </c>
      <c r="DF381" s="0" t="n">
        <v>2</v>
      </c>
      <c r="DG381" s="0" t="n">
        <v>1</v>
      </c>
      <c r="DH381" s="0" t="n">
        <v>0</v>
      </c>
      <c r="DI381" s="0" t="n">
        <v>0</v>
      </c>
      <c r="DJ381" s="0" t="n">
        <v>0</v>
      </c>
      <c r="DK381" s="0" t="n">
        <v>0</v>
      </c>
      <c r="DL381" s="0" t="n">
        <v>0</v>
      </c>
      <c r="DM381" s="0" t="n">
        <v>0</v>
      </c>
      <c r="DN381" s="0" t="n">
        <v>0</v>
      </c>
      <c r="DO381" s="0" t="n">
        <v>4</v>
      </c>
      <c r="DP381" s="0" t="n">
        <v>0</v>
      </c>
      <c r="DQ381" s="0" t="n">
        <v>1</v>
      </c>
      <c r="DR381" s="0" t="n">
        <v>0</v>
      </c>
      <c r="DS381" s="0" t="n">
        <v>1</v>
      </c>
      <c r="DT381" s="0" t="n">
        <v>0</v>
      </c>
      <c r="DU381" s="0" t="n">
        <v>0</v>
      </c>
      <c r="DV381" s="0" t="n">
        <v>1</v>
      </c>
      <c r="DW381" s="0" t="n">
        <v>0</v>
      </c>
      <c r="DX381" s="0" t="n">
        <v>0</v>
      </c>
      <c r="DY381" s="0" t="n">
        <v>0</v>
      </c>
      <c r="DZ381" s="0" t="n">
        <v>0</v>
      </c>
      <c r="EA381" s="0" t="n">
        <v>0</v>
      </c>
      <c r="EB381" s="0" t="n">
        <v>0</v>
      </c>
      <c r="EC381" s="0" t="n">
        <v>1</v>
      </c>
      <c r="ED381" s="0" t="n">
        <v>0</v>
      </c>
      <c r="EE381" s="0" t="n">
        <v>0</v>
      </c>
      <c r="EF381" s="0" t="n">
        <v>0</v>
      </c>
      <c r="EG381" s="0" t="n">
        <v>4</v>
      </c>
      <c r="EH381" s="0" t="n">
        <v>0</v>
      </c>
      <c r="EI381" s="0" t="n">
        <v>0</v>
      </c>
      <c r="EJ381" s="0" t="n">
        <v>0</v>
      </c>
      <c r="EK381" s="0" t="n">
        <v>0</v>
      </c>
      <c r="EL381" s="0" t="n">
        <v>0</v>
      </c>
      <c r="EM381" s="0" t="n">
        <v>0</v>
      </c>
      <c r="EN381" s="0" t="n">
        <v>0</v>
      </c>
      <c r="EO381" s="0" t="n">
        <v>0</v>
      </c>
      <c r="EP381" s="0" t="n">
        <v>1</v>
      </c>
      <c r="EQ381" s="0" t="n">
        <v>0</v>
      </c>
      <c r="ER381" s="0" t="n">
        <v>1</v>
      </c>
      <c r="ES381" s="0" t="n">
        <v>0</v>
      </c>
      <c r="ET381" s="0" t="n">
        <v>1</v>
      </c>
      <c r="EU381" s="0" t="n">
        <v>0</v>
      </c>
      <c r="EV381" s="0" t="n">
        <v>0</v>
      </c>
      <c r="EW381" s="0" t="n">
        <v>3</v>
      </c>
      <c r="EX381" s="0" t="n">
        <v>0</v>
      </c>
      <c r="EY381" s="0" t="n">
        <v>1</v>
      </c>
      <c r="EZ381" s="0" t="n">
        <v>0</v>
      </c>
      <c r="FA381" s="0" t="n">
        <v>1</v>
      </c>
      <c r="FB381" s="0" t="n">
        <v>0</v>
      </c>
      <c r="FC381" s="0" t="n">
        <v>0</v>
      </c>
      <c r="FD381" s="0" t="n">
        <v>1</v>
      </c>
      <c r="FE381" s="0" t="n">
        <v>0</v>
      </c>
      <c r="FF381" s="0" t="n">
        <v>2</v>
      </c>
      <c r="FG381" s="0" t="n">
        <v>0</v>
      </c>
      <c r="FH381" s="0" t="n">
        <v>0</v>
      </c>
      <c r="FI381" s="0" t="n">
        <v>0</v>
      </c>
      <c r="FJ381" s="0" t="n">
        <v>0</v>
      </c>
      <c r="FK381" s="0" t="n">
        <v>0</v>
      </c>
      <c r="FL381" s="0" t="n">
        <v>0</v>
      </c>
      <c r="FM381" s="0" t="n">
        <v>1</v>
      </c>
      <c r="FN381" s="0" t="n">
        <v>0</v>
      </c>
      <c r="FO381" s="0" t="n">
        <v>0</v>
      </c>
      <c r="FP381" s="0" t="n">
        <v>0</v>
      </c>
      <c r="FQ381" s="0" t="n">
        <v>1</v>
      </c>
      <c r="FR381" s="0" t="n">
        <v>1</v>
      </c>
      <c r="FS381" s="0" t="n">
        <v>0</v>
      </c>
      <c r="FT381" s="0" t="n">
        <v>0</v>
      </c>
      <c r="FU381" s="0" t="n">
        <v>1</v>
      </c>
      <c r="FV381" s="0" t="n">
        <v>0</v>
      </c>
      <c r="FW381" s="0" t="n">
        <v>0</v>
      </c>
      <c r="FX381" s="0" t="n">
        <v>1</v>
      </c>
      <c r="FY381" s="0" t="n">
        <v>1</v>
      </c>
      <c r="FZ381" s="0" t="n">
        <v>0</v>
      </c>
      <c r="GA381" s="0" t="n">
        <v>1</v>
      </c>
      <c r="GB381" s="0" t="n">
        <v>2</v>
      </c>
      <c r="GC381" s="0" t="n">
        <v>0</v>
      </c>
      <c r="GD381" s="0" t="n">
        <v>0</v>
      </c>
      <c r="GE381" s="0" t="n">
        <v>0</v>
      </c>
      <c r="GF381" s="0" t="n">
        <v>0</v>
      </c>
      <c r="GG381" s="0" t="n">
        <v>0</v>
      </c>
      <c r="GH381" s="0" t="n">
        <v>0</v>
      </c>
      <c r="GI381" s="0" t="n">
        <v>0</v>
      </c>
      <c r="GJ381" s="0" t="n">
        <v>3</v>
      </c>
      <c r="GK381" s="0" t="n">
        <v>0</v>
      </c>
      <c r="GL381" s="0" t="n">
        <v>0</v>
      </c>
      <c r="GM381" s="0" t="n">
        <v>0</v>
      </c>
      <c r="GN381" s="0" t="n">
        <v>0</v>
      </c>
      <c r="GO381" s="0" t="n">
        <v>0</v>
      </c>
      <c r="GP381" s="0" t="n">
        <v>0</v>
      </c>
      <c r="GQ381" s="0" t="n">
        <v>0</v>
      </c>
    </row>
    <row r="382" customFormat="false" ht="12" hidden="false" customHeight="false" outlineLevel="0" collapsed="false">
      <c r="A382" s="0" t="n">
        <v>0</v>
      </c>
      <c r="B382" s="0" t="n">
        <v>0</v>
      </c>
      <c r="C382" s="0" t="n">
        <v>0</v>
      </c>
      <c r="D382" s="0" t="n">
        <v>0</v>
      </c>
      <c r="E382" s="0" t="n">
        <v>0</v>
      </c>
      <c r="F382" s="0" t="n">
        <v>5</v>
      </c>
      <c r="G382" s="0" t="n">
        <v>0</v>
      </c>
      <c r="H382" s="0" t="n">
        <v>0</v>
      </c>
      <c r="I382" s="0" t="n">
        <v>0</v>
      </c>
      <c r="J382" s="0" t="n">
        <v>2</v>
      </c>
      <c r="K382" s="0" t="n">
        <v>0</v>
      </c>
      <c r="L382" s="0" t="n">
        <v>0</v>
      </c>
      <c r="M382" s="0" t="n">
        <v>0</v>
      </c>
      <c r="N382" s="0" t="n">
        <v>0</v>
      </c>
      <c r="O382" s="0" t="n">
        <v>1</v>
      </c>
      <c r="P382" s="0" t="n">
        <v>0</v>
      </c>
      <c r="Q382" s="0" t="n">
        <v>2</v>
      </c>
      <c r="R382" s="0" t="n">
        <v>1</v>
      </c>
      <c r="S382" s="0" t="n">
        <v>0</v>
      </c>
      <c r="T382" s="0" t="n">
        <v>0</v>
      </c>
      <c r="U382" s="0" t="n">
        <v>0</v>
      </c>
      <c r="V382" s="0" t="n">
        <v>0</v>
      </c>
      <c r="W382" s="0" t="n">
        <v>0</v>
      </c>
      <c r="X382" s="0" t="n">
        <v>2</v>
      </c>
      <c r="Y382" s="0" t="n">
        <v>0</v>
      </c>
      <c r="Z382" s="0" t="n">
        <v>1</v>
      </c>
      <c r="AA382" s="0" t="n">
        <v>0</v>
      </c>
      <c r="AB382" s="0" t="n">
        <v>0</v>
      </c>
      <c r="AC382" s="0" t="n">
        <v>0</v>
      </c>
      <c r="AD382" s="0" t="n">
        <v>0</v>
      </c>
      <c r="AE382" s="0" t="n">
        <v>1</v>
      </c>
      <c r="AF382" s="0" t="n">
        <v>0</v>
      </c>
      <c r="AG382" s="0" t="n">
        <v>0</v>
      </c>
      <c r="AH382" s="0" t="n">
        <v>0</v>
      </c>
      <c r="AI382" s="0" t="n">
        <v>2</v>
      </c>
      <c r="AJ382" s="0" t="n">
        <v>4</v>
      </c>
      <c r="AK382" s="0" t="n">
        <v>2</v>
      </c>
      <c r="AL382" s="0" t="n">
        <v>0</v>
      </c>
      <c r="AM382" s="0" t="n">
        <v>0</v>
      </c>
      <c r="AN382" s="0" t="n">
        <v>0</v>
      </c>
      <c r="AO382" s="0" t="n">
        <v>0</v>
      </c>
      <c r="AP382" s="0" t="n">
        <v>0</v>
      </c>
      <c r="AQ382" s="0" t="n">
        <v>0</v>
      </c>
      <c r="AR382" s="0" t="n">
        <v>4</v>
      </c>
      <c r="AS382" s="0" t="n">
        <v>1</v>
      </c>
      <c r="AT382" s="0" t="n">
        <v>1</v>
      </c>
      <c r="AU382" s="0" t="n">
        <v>0</v>
      </c>
      <c r="AV382" s="0" t="n">
        <v>1</v>
      </c>
      <c r="AW382" s="0" t="n">
        <v>0</v>
      </c>
      <c r="AX382" s="0" t="n">
        <v>0</v>
      </c>
      <c r="AY382" s="0" t="n">
        <v>0</v>
      </c>
      <c r="AZ382" s="0" t="n">
        <v>0</v>
      </c>
      <c r="BA382" s="0" t="n">
        <v>0</v>
      </c>
      <c r="BB382" s="0" t="n">
        <v>0</v>
      </c>
      <c r="BC382" s="0" t="n">
        <v>0</v>
      </c>
      <c r="BD382" s="0" t="n">
        <v>4</v>
      </c>
      <c r="BE382" s="0" t="n">
        <v>1</v>
      </c>
      <c r="BF382" s="0" t="n">
        <v>1</v>
      </c>
      <c r="BG382" s="0" t="n">
        <v>0</v>
      </c>
      <c r="BH382" s="0" t="n">
        <v>0</v>
      </c>
      <c r="BI382" s="0" t="n">
        <v>1</v>
      </c>
      <c r="BJ382" s="0" t="n">
        <v>1</v>
      </c>
      <c r="BK382" s="0" t="n">
        <v>0</v>
      </c>
      <c r="BL382" s="0" t="n">
        <v>0</v>
      </c>
      <c r="BM382" s="0" t="n">
        <v>4</v>
      </c>
      <c r="BN382" s="0" t="n">
        <v>0</v>
      </c>
      <c r="BO382" s="0" t="n">
        <v>0</v>
      </c>
      <c r="BP382" s="0" t="n">
        <v>0</v>
      </c>
      <c r="BQ382" s="0" t="n">
        <v>3</v>
      </c>
      <c r="BR382" s="0" t="n">
        <v>1</v>
      </c>
      <c r="BS382" s="0" t="n">
        <v>0</v>
      </c>
      <c r="BT382" s="0" t="n">
        <v>0</v>
      </c>
      <c r="BU382" s="0" t="n">
        <v>0</v>
      </c>
      <c r="BV382" s="0" t="n">
        <v>0</v>
      </c>
      <c r="BW382" s="0" t="n">
        <v>0</v>
      </c>
      <c r="BX382" s="0" t="n">
        <v>0</v>
      </c>
      <c r="BY382" s="0" t="n">
        <v>0</v>
      </c>
      <c r="BZ382" s="0" t="n">
        <v>0</v>
      </c>
      <c r="CA382" s="0" t="n">
        <v>3</v>
      </c>
      <c r="CB382" s="0" t="n">
        <v>1</v>
      </c>
      <c r="CC382" s="0" t="n">
        <v>0</v>
      </c>
      <c r="CD382" s="0" t="n">
        <v>4</v>
      </c>
      <c r="CE382" s="0" t="n">
        <v>0</v>
      </c>
      <c r="CF382" s="0" t="n">
        <v>0</v>
      </c>
      <c r="CG382" s="0" t="n">
        <v>0</v>
      </c>
      <c r="CH382" s="0" t="n">
        <v>0</v>
      </c>
      <c r="CI382" s="0" t="n">
        <v>1</v>
      </c>
      <c r="CJ382" s="0" t="n">
        <v>0</v>
      </c>
      <c r="CK382" s="0" t="n">
        <v>5</v>
      </c>
      <c r="CL382" s="0" t="n">
        <v>0</v>
      </c>
      <c r="CM382" s="0" t="n">
        <v>0</v>
      </c>
      <c r="CN382" s="0" t="n">
        <v>0</v>
      </c>
      <c r="CO382" s="0" t="n">
        <v>0</v>
      </c>
      <c r="CP382" s="0" t="n">
        <v>1</v>
      </c>
      <c r="CQ382" s="0" t="n">
        <v>0</v>
      </c>
      <c r="CR382" s="0" t="n">
        <v>2</v>
      </c>
      <c r="CS382" s="0" t="n">
        <v>1</v>
      </c>
      <c r="CT382" s="0" t="n">
        <v>0</v>
      </c>
      <c r="CU382" s="0" t="n">
        <v>0</v>
      </c>
      <c r="CV382" s="0" t="n">
        <v>0</v>
      </c>
      <c r="CW382" s="0" t="n">
        <v>0</v>
      </c>
      <c r="CX382" s="0" t="n">
        <v>0</v>
      </c>
      <c r="CY382" s="0" t="n">
        <v>0</v>
      </c>
      <c r="CZ382" s="0" t="n">
        <v>1</v>
      </c>
      <c r="DA382" s="0" t="n">
        <v>0</v>
      </c>
      <c r="DB382" s="0" t="n">
        <v>5</v>
      </c>
      <c r="DC382" s="0" t="n">
        <v>0</v>
      </c>
      <c r="DD382" s="0" t="n">
        <v>1</v>
      </c>
      <c r="DE382" s="0" t="n">
        <v>3</v>
      </c>
      <c r="DF382" s="0" t="n">
        <v>1</v>
      </c>
      <c r="DG382" s="0" t="n">
        <v>0</v>
      </c>
      <c r="DH382" s="0" t="n">
        <v>0</v>
      </c>
      <c r="DI382" s="0" t="n">
        <v>0</v>
      </c>
      <c r="DJ382" s="0" t="n">
        <v>0</v>
      </c>
      <c r="DK382" s="0" t="n">
        <v>0</v>
      </c>
      <c r="DL382" s="0" t="n">
        <v>0</v>
      </c>
      <c r="DM382" s="0" t="n">
        <v>0</v>
      </c>
      <c r="DN382" s="0" t="n">
        <v>2</v>
      </c>
      <c r="DO382" s="0" t="n">
        <v>0</v>
      </c>
      <c r="DP382" s="0" t="n">
        <v>3</v>
      </c>
      <c r="DQ382" s="0" t="n">
        <v>0</v>
      </c>
      <c r="DR382" s="0" t="n">
        <v>1</v>
      </c>
      <c r="DS382" s="0" t="n">
        <v>0</v>
      </c>
      <c r="DT382" s="0" t="n">
        <v>1</v>
      </c>
      <c r="DU382" s="0" t="n">
        <v>2</v>
      </c>
      <c r="DV382" s="0" t="n">
        <v>1</v>
      </c>
      <c r="DW382" s="0" t="n">
        <v>0</v>
      </c>
      <c r="DX382" s="0" t="n">
        <v>0</v>
      </c>
      <c r="DY382" s="0" t="n">
        <v>0</v>
      </c>
      <c r="DZ382" s="0" t="n">
        <v>0</v>
      </c>
      <c r="EA382" s="0" t="n">
        <v>0</v>
      </c>
      <c r="EB382" s="0" t="n">
        <v>0</v>
      </c>
      <c r="EC382" s="0" t="n">
        <v>1</v>
      </c>
      <c r="ED382" s="0" t="n">
        <v>0</v>
      </c>
      <c r="EE382" s="0" t="n">
        <v>0</v>
      </c>
      <c r="EF382" s="0" t="n">
        <v>0</v>
      </c>
      <c r="EG382" s="0" t="n">
        <v>1</v>
      </c>
      <c r="EH382" s="0" t="n">
        <v>0</v>
      </c>
      <c r="EI382" s="0" t="n">
        <v>0</v>
      </c>
      <c r="EJ382" s="0" t="n">
        <v>0</v>
      </c>
      <c r="EK382" s="0" t="n">
        <v>0</v>
      </c>
      <c r="EL382" s="0" t="n">
        <v>4</v>
      </c>
      <c r="EM382" s="0" t="n">
        <v>0</v>
      </c>
      <c r="EN382" s="0" t="n">
        <v>0</v>
      </c>
      <c r="EO382" s="0" t="n">
        <v>0</v>
      </c>
      <c r="EP382" s="0" t="n">
        <v>0</v>
      </c>
      <c r="EQ382" s="0" t="n">
        <v>0</v>
      </c>
      <c r="ER382" s="0" t="n">
        <v>0</v>
      </c>
      <c r="ES382" s="0" t="n">
        <v>1</v>
      </c>
      <c r="ET382" s="0" t="n">
        <v>0</v>
      </c>
      <c r="EU382" s="0" t="n">
        <v>3</v>
      </c>
      <c r="EV382" s="0" t="n">
        <v>0</v>
      </c>
      <c r="EW382" s="0" t="n">
        <v>1</v>
      </c>
      <c r="EX382" s="0" t="n">
        <v>0</v>
      </c>
      <c r="EY382" s="0" t="n">
        <v>0</v>
      </c>
      <c r="EZ382" s="0" t="n">
        <v>0</v>
      </c>
      <c r="FA382" s="0" t="n">
        <v>0</v>
      </c>
      <c r="FB382" s="0" t="n">
        <v>0</v>
      </c>
      <c r="FC382" s="0" t="n">
        <v>0</v>
      </c>
      <c r="FD382" s="0" t="n">
        <v>3</v>
      </c>
      <c r="FE382" s="0" t="n">
        <v>9</v>
      </c>
      <c r="FF382" s="0" t="n">
        <v>0</v>
      </c>
      <c r="FG382" s="0" t="n">
        <v>1</v>
      </c>
      <c r="FH382" s="0" t="n">
        <v>0</v>
      </c>
      <c r="FI382" s="0" t="n">
        <v>0</v>
      </c>
      <c r="FJ382" s="0" t="n">
        <v>0</v>
      </c>
      <c r="FK382" s="0" t="n">
        <v>0</v>
      </c>
      <c r="FL382" s="0" t="n">
        <v>0</v>
      </c>
      <c r="FM382" s="0" t="n">
        <v>4</v>
      </c>
      <c r="FN382" s="0" t="n">
        <v>1</v>
      </c>
      <c r="FO382" s="0" t="n">
        <v>0</v>
      </c>
      <c r="FP382" s="0" t="n">
        <v>0</v>
      </c>
      <c r="FQ382" s="0" t="n">
        <v>2</v>
      </c>
      <c r="FR382" s="0" t="n">
        <v>0</v>
      </c>
      <c r="FS382" s="0" t="n">
        <v>0</v>
      </c>
      <c r="FT382" s="0" t="n">
        <v>0</v>
      </c>
      <c r="FU382" s="0" t="n">
        <v>0</v>
      </c>
      <c r="FV382" s="0" t="n">
        <v>0</v>
      </c>
      <c r="FW382" s="0" t="n">
        <v>0</v>
      </c>
      <c r="FX382" s="0" t="n">
        <v>0</v>
      </c>
      <c r="FY382" s="0" t="n">
        <v>0</v>
      </c>
      <c r="FZ382" s="0" t="n">
        <v>0</v>
      </c>
      <c r="GA382" s="0" t="n">
        <v>0</v>
      </c>
      <c r="GB382" s="0" t="n">
        <v>1</v>
      </c>
      <c r="GC382" s="0" t="n">
        <v>0</v>
      </c>
      <c r="GD382" s="0" t="n">
        <v>0</v>
      </c>
      <c r="GE382" s="0" t="n">
        <v>0</v>
      </c>
      <c r="GF382" s="0" t="n">
        <v>0</v>
      </c>
      <c r="GG382" s="0" t="n">
        <v>0</v>
      </c>
      <c r="GH382" s="0" t="n">
        <v>0</v>
      </c>
      <c r="GI382" s="0" t="n">
        <v>0</v>
      </c>
      <c r="GJ382" s="0" t="n">
        <v>0</v>
      </c>
      <c r="GK382" s="0" t="n">
        <v>0</v>
      </c>
      <c r="GL382" s="0" t="n">
        <v>0</v>
      </c>
      <c r="GM382" s="0" t="n">
        <v>0</v>
      </c>
      <c r="GN382" s="0" t="n">
        <v>0</v>
      </c>
      <c r="GO382" s="0" t="n">
        <v>1</v>
      </c>
      <c r="GP382" s="0" t="n">
        <v>0</v>
      </c>
      <c r="GQ382" s="0" t="n">
        <v>0</v>
      </c>
    </row>
    <row r="383" customFormat="false" ht="12" hidden="false" customHeight="false" outlineLevel="0" collapsed="false">
      <c r="A383" s="0" t="n">
        <v>0</v>
      </c>
      <c r="B383" s="0" t="n">
        <v>0</v>
      </c>
      <c r="C383" s="0" t="n">
        <v>0</v>
      </c>
      <c r="D383" s="0" t="n">
        <v>0</v>
      </c>
      <c r="E383" s="0" t="n">
        <v>0</v>
      </c>
      <c r="F383" s="0" t="n">
        <v>1</v>
      </c>
      <c r="G383" s="0" t="n">
        <v>1</v>
      </c>
      <c r="H383" s="0" t="n">
        <v>0</v>
      </c>
      <c r="I383" s="0" t="n">
        <v>0</v>
      </c>
      <c r="J383" s="0" t="n">
        <v>0</v>
      </c>
      <c r="K383" s="0" t="n">
        <v>0</v>
      </c>
      <c r="L383" s="0" t="n">
        <v>0</v>
      </c>
      <c r="M383" s="0" t="n">
        <v>0</v>
      </c>
      <c r="N383" s="0" t="n">
        <v>0</v>
      </c>
      <c r="O383" s="0" t="n">
        <v>1</v>
      </c>
      <c r="P383" s="0" t="n">
        <v>0</v>
      </c>
      <c r="Q383" s="0" t="n">
        <v>0</v>
      </c>
      <c r="R383" s="0" t="n">
        <v>1</v>
      </c>
      <c r="S383" s="0" t="n">
        <v>0</v>
      </c>
      <c r="T383" s="0" t="n">
        <v>0</v>
      </c>
      <c r="U383" s="0" t="n">
        <v>0</v>
      </c>
      <c r="V383" s="0" t="n">
        <v>0</v>
      </c>
      <c r="W383" s="0" t="n">
        <v>0</v>
      </c>
      <c r="X383" s="0" t="n">
        <v>0</v>
      </c>
      <c r="Y383" s="0" t="n">
        <v>0</v>
      </c>
      <c r="Z383" s="0" t="n">
        <v>1</v>
      </c>
      <c r="AA383" s="0" t="n">
        <v>0</v>
      </c>
      <c r="AB383" s="0" t="n">
        <v>0</v>
      </c>
      <c r="AC383" s="0" t="n">
        <v>0</v>
      </c>
      <c r="AD383" s="0" t="n">
        <v>0</v>
      </c>
      <c r="AE383" s="0" t="n">
        <v>3</v>
      </c>
      <c r="AF383" s="0" t="n">
        <v>0</v>
      </c>
      <c r="AG383" s="0" t="n">
        <v>0</v>
      </c>
      <c r="AH383" s="0" t="n">
        <v>0</v>
      </c>
      <c r="AI383" s="0" t="n">
        <v>0</v>
      </c>
      <c r="AJ383" s="0" t="n">
        <v>0</v>
      </c>
      <c r="AK383" s="0" t="n">
        <v>0</v>
      </c>
      <c r="AL383" s="0" t="n">
        <v>0</v>
      </c>
      <c r="AM383" s="0" t="n">
        <v>0</v>
      </c>
      <c r="AN383" s="0" t="n">
        <v>1</v>
      </c>
      <c r="AO383" s="0" t="n">
        <v>0</v>
      </c>
      <c r="AP383" s="0" t="n">
        <v>0</v>
      </c>
      <c r="AQ383" s="0" t="n">
        <v>0</v>
      </c>
      <c r="AR383" s="0" t="n">
        <v>0</v>
      </c>
      <c r="AS383" s="0" t="n">
        <v>1</v>
      </c>
      <c r="AT383" s="0" t="n">
        <v>3</v>
      </c>
      <c r="AU383" s="0" t="n">
        <v>0</v>
      </c>
      <c r="AV383" s="0" t="n">
        <v>1</v>
      </c>
      <c r="AW383" s="0" t="n">
        <v>2</v>
      </c>
      <c r="AX383" s="0" t="n">
        <v>0</v>
      </c>
      <c r="AY383" s="0" t="n">
        <v>0</v>
      </c>
      <c r="AZ383" s="0" t="n">
        <v>0</v>
      </c>
      <c r="BA383" s="0" t="n">
        <v>0</v>
      </c>
      <c r="BB383" s="0" t="n">
        <v>0</v>
      </c>
      <c r="BC383" s="0" t="n">
        <v>2</v>
      </c>
      <c r="BD383" s="0" t="n">
        <v>2</v>
      </c>
      <c r="BE383" s="0" t="n">
        <v>0</v>
      </c>
      <c r="BF383" s="0" t="n">
        <v>0</v>
      </c>
      <c r="BG383" s="0" t="n">
        <v>0</v>
      </c>
      <c r="BH383" s="0" t="n">
        <v>0</v>
      </c>
      <c r="BI383" s="0" t="n">
        <v>1</v>
      </c>
      <c r="BJ383" s="0" t="n">
        <v>1</v>
      </c>
      <c r="BK383" s="0" t="n">
        <v>0</v>
      </c>
      <c r="BL383" s="0" t="n">
        <v>0</v>
      </c>
      <c r="BM383" s="0" t="n">
        <v>0</v>
      </c>
      <c r="BN383" s="0" t="n">
        <v>0</v>
      </c>
      <c r="BO383" s="0" t="n">
        <v>0</v>
      </c>
      <c r="BP383" s="0" t="n">
        <v>0</v>
      </c>
      <c r="BQ383" s="0" t="n">
        <v>0</v>
      </c>
      <c r="BR383" s="0" t="n">
        <v>0</v>
      </c>
      <c r="BS383" s="0" t="n">
        <v>0</v>
      </c>
      <c r="BT383" s="0" t="n">
        <v>1</v>
      </c>
      <c r="BU383" s="0" t="n">
        <v>0</v>
      </c>
      <c r="BV383" s="0" t="n">
        <v>0</v>
      </c>
      <c r="BW383" s="0" t="n">
        <v>0</v>
      </c>
      <c r="BX383" s="0" t="n">
        <v>0</v>
      </c>
      <c r="BY383" s="0" t="n">
        <v>0</v>
      </c>
      <c r="BZ383" s="0" t="n">
        <v>0</v>
      </c>
      <c r="CA383" s="0" t="n">
        <v>0</v>
      </c>
      <c r="CB383" s="0" t="n">
        <v>1</v>
      </c>
      <c r="CC383" s="0" t="n">
        <v>0</v>
      </c>
      <c r="CD383" s="0" t="n">
        <v>0</v>
      </c>
      <c r="CE383" s="0" t="n">
        <v>0</v>
      </c>
      <c r="CF383" s="0" t="n">
        <v>0</v>
      </c>
      <c r="CG383" s="0" t="n">
        <v>0</v>
      </c>
      <c r="CH383" s="0" t="n">
        <v>0</v>
      </c>
      <c r="CI383" s="0" t="n">
        <v>0</v>
      </c>
      <c r="CJ383" s="0" t="n">
        <v>0</v>
      </c>
      <c r="CK383" s="0" t="n">
        <v>1</v>
      </c>
      <c r="CL383" s="0" t="n">
        <v>0</v>
      </c>
      <c r="CM383" s="0" t="n">
        <v>0</v>
      </c>
      <c r="CN383" s="0" t="n">
        <v>0</v>
      </c>
      <c r="CO383" s="0" t="n">
        <v>0</v>
      </c>
      <c r="CP383" s="0" t="n">
        <v>0</v>
      </c>
      <c r="CQ383" s="0" t="n">
        <v>0</v>
      </c>
      <c r="CR383" s="0" t="n">
        <v>0</v>
      </c>
      <c r="CS383" s="0" t="n">
        <v>0</v>
      </c>
      <c r="CT383" s="0" t="n">
        <v>0</v>
      </c>
      <c r="CU383" s="0" t="n">
        <v>0</v>
      </c>
      <c r="CV383" s="0" t="n">
        <v>0</v>
      </c>
      <c r="CW383" s="0" t="n">
        <v>0</v>
      </c>
      <c r="CX383" s="0" t="n">
        <v>0</v>
      </c>
      <c r="CY383" s="0" t="n">
        <v>0</v>
      </c>
      <c r="CZ383" s="0" t="n">
        <v>1</v>
      </c>
      <c r="DA383" s="0" t="n">
        <v>0</v>
      </c>
      <c r="DB383" s="0" t="n">
        <v>0</v>
      </c>
      <c r="DC383" s="0" t="n">
        <v>1</v>
      </c>
      <c r="DD383" s="0" t="n">
        <v>0</v>
      </c>
      <c r="DE383" s="0" t="n">
        <v>2</v>
      </c>
      <c r="DF383" s="0" t="n">
        <v>0</v>
      </c>
      <c r="DG383" s="0" t="n">
        <v>0</v>
      </c>
      <c r="DH383" s="0" t="n">
        <v>0</v>
      </c>
      <c r="DI383" s="0" t="n">
        <v>0</v>
      </c>
      <c r="DJ383" s="0" t="n">
        <v>0</v>
      </c>
      <c r="DK383" s="0" t="n">
        <v>1</v>
      </c>
      <c r="DL383" s="0" t="n">
        <v>0</v>
      </c>
      <c r="DM383" s="0" t="n">
        <v>0</v>
      </c>
      <c r="DN383" s="0" t="n">
        <v>0</v>
      </c>
      <c r="DO383" s="0" t="n">
        <v>0</v>
      </c>
      <c r="DP383" s="0" t="n">
        <v>0</v>
      </c>
      <c r="DQ383" s="0" t="n">
        <v>0</v>
      </c>
      <c r="DR383" s="0" t="n">
        <v>1</v>
      </c>
      <c r="DS383" s="0" t="n">
        <v>0</v>
      </c>
      <c r="DT383" s="0" t="n">
        <v>0</v>
      </c>
      <c r="DU383" s="0" t="n">
        <v>0</v>
      </c>
      <c r="DV383" s="0" t="n">
        <v>0</v>
      </c>
      <c r="DW383" s="0" t="n">
        <v>0</v>
      </c>
      <c r="DX383" s="0" t="n">
        <v>0</v>
      </c>
      <c r="DY383" s="0" t="n">
        <v>0</v>
      </c>
      <c r="DZ383" s="0" t="n">
        <v>0</v>
      </c>
      <c r="EA383" s="0" t="n">
        <v>0</v>
      </c>
      <c r="EB383" s="0" t="n">
        <v>0</v>
      </c>
      <c r="EC383" s="0" t="n">
        <v>0</v>
      </c>
      <c r="ED383" s="0" t="n">
        <v>0</v>
      </c>
      <c r="EE383" s="0" t="n">
        <v>0</v>
      </c>
      <c r="EF383" s="0" t="n">
        <v>0</v>
      </c>
      <c r="EG383" s="0" t="n">
        <v>0</v>
      </c>
      <c r="EH383" s="0" t="n">
        <v>0</v>
      </c>
      <c r="EI383" s="0" t="n">
        <v>0</v>
      </c>
      <c r="EJ383" s="0" t="n">
        <v>0</v>
      </c>
      <c r="EK383" s="0" t="n">
        <v>0</v>
      </c>
      <c r="EL383" s="0" t="n">
        <v>0</v>
      </c>
      <c r="EM383" s="0" t="n">
        <v>0</v>
      </c>
      <c r="EN383" s="0" t="n">
        <v>0</v>
      </c>
      <c r="EO383" s="0" t="n">
        <v>1</v>
      </c>
      <c r="EP383" s="0" t="n">
        <v>0</v>
      </c>
      <c r="EQ383" s="0" t="n">
        <v>0</v>
      </c>
      <c r="ER383" s="0" t="n">
        <v>0</v>
      </c>
      <c r="ES383" s="0" t="n">
        <v>0</v>
      </c>
      <c r="ET383" s="0" t="n">
        <v>0</v>
      </c>
      <c r="EU383" s="0" t="n">
        <v>1</v>
      </c>
      <c r="EV383" s="0" t="n">
        <v>0</v>
      </c>
      <c r="EW383" s="0" t="n">
        <v>0</v>
      </c>
      <c r="EX383" s="0" t="n">
        <v>0</v>
      </c>
      <c r="EY383" s="0" t="n">
        <v>0</v>
      </c>
      <c r="EZ383" s="0" t="n">
        <v>0</v>
      </c>
      <c r="FA383" s="0" t="n">
        <v>0</v>
      </c>
      <c r="FB383" s="0" t="n">
        <v>0</v>
      </c>
      <c r="FC383" s="0" t="n">
        <v>0</v>
      </c>
      <c r="FD383" s="0" t="n">
        <v>0</v>
      </c>
      <c r="FE383" s="0" t="n">
        <v>0</v>
      </c>
      <c r="FF383" s="0" t="n">
        <v>0</v>
      </c>
      <c r="FG383" s="0" t="n">
        <v>0</v>
      </c>
      <c r="FH383" s="0" t="n">
        <v>0</v>
      </c>
      <c r="FI383" s="0" t="n">
        <v>0</v>
      </c>
      <c r="FJ383" s="0" t="n">
        <v>0</v>
      </c>
      <c r="FK383" s="0" t="n">
        <v>2</v>
      </c>
      <c r="FL383" s="0" t="n">
        <v>0</v>
      </c>
      <c r="FM383" s="0" t="n">
        <v>1</v>
      </c>
      <c r="FN383" s="0" t="n">
        <v>0</v>
      </c>
      <c r="FO383" s="0" t="n">
        <v>0</v>
      </c>
      <c r="FP383" s="0" t="n">
        <v>0</v>
      </c>
      <c r="FQ383" s="0" t="n">
        <v>1</v>
      </c>
      <c r="FR383" s="0" t="n">
        <v>0</v>
      </c>
      <c r="FS383" s="0" t="n">
        <v>0</v>
      </c>
      <c r="FT383" s="0" t="n">
        <v>0</v>
      </c>
      <c r="FU383" s="0" t="n">
        <v>0</v>
      </c>
      <c r="FV383" s="0" t="n">
        <v>0</v>
      </c>
      <c r="FW383" s="0" t="n">
        <v>0</v>
      </c>
      <c r="FX383" s="0" t="n">
        <v>0</v>
      </c>
      <c r="FY383" s="0" t="n">
        <v>0</v>
      </c>
      <c r="FZ383" s="0" t="n">
        <v>0</v>
      </c>
      <c r="GA383" s="0" t="n">
        <v>0</v>
      </c>
      <c r="GB383" s="0" t="n">
        <v>0</v>
      </c>
      <c r="GC383" s="0" t="n">
        <v>0</v>
      </c>
      <c r="GD383" s="0" t="n">
        <v>0</v>
      </c>
      <c r="GE383" s="0" t="n">
        <v>0</v>
      </c>
      <c r="GF383" s="0" t="n">
        <v>0</v>
      </c>
      <c r="GG383" s="0" t="n">
        <v>0</v>
      </c>
      <c r="GH383" s="0" t="n">
        <v>0</v>
      </c>
      <c r="GI383" s="0" t="n">
        <v>0</v>
      </c>
      <c r="GJ383" s="0" t="n">
        <v>0</v>
      </c>
      <c r="GK383" s="0" t="n">
        <v>0</v>
      </c>
      <c r="GL383" s="0" t="n">
        <v>0</v>
      </c>
      <c r="GM383" s="0" t="n">
        <v>0</v>
      </c>
      <c r="GN383" s="0" t="n">
        <v>0</v>
      </c>
      <c r="GO383" s="0" t="n">
        <v>1</v>
      </c>
      <c r="GP383" s="0" t="n">
        <v>0</v>
      </c>
      <c r="GQ383" s="0" t="n">
        <v>0</v>
      </c>
    </row>
    <row r="384" customFormat="false" ht="12" hidden="false" customHeight="false" outlineLevel="0" collapsed="false">
      <c r="A384" s="0" t="n">
        <v>1</v>
      </c>
      <c r="B384" s="0" t="n">
        <v>2</v>
      </c>
      <c r="C384" s="0" t="n">
        <v>0</v>
      </c>
      <c r="D384" s="0" t="n">
        <v>0</v>
      </c>
      <c r="E384" s="0" t="n">
        <v>0</v>
      </c>
      <c r="F384" s="0" t="n">
        <v>0</v>
      </c>
      <c r="G384" s="0" t="n">
        <v>1</v>
      </c>
      <c r="H384" s="0" t="n">
        <v>0</v>
      </c>
      <c r="I384" s="0" t="n">
        <v>0</v>
      </c>
      <c r="J384" s="0" t="n">
        <v>1</v>
      </c>
      <c r="K384" s="0" t="n">
        <v>1</v>
      </c>
      <c r="L384" s="0" t="n">
        <v>1</v>
      </c>
      <c r="M384" s="0" t="n">
        <v>0</v>
      </c>
      <c r="N384" s="0" t="n">
        <v>0</v>
      </c>
      <c r="O384" s="0" t="n">
        <v>0</v>
      </c>
      <c r="P384" s="0" t="n">
        <v>0</v>
      </c>
      <c r="Q384" s="0" t="n">
        <v>0</v>
      </c>
      <c r="R384" s="0" t="n">
        <v>2</v>
      </c>
      <c r="S384" s="0" t="n">
        <v>7</v>
      </c>
      <c r="T384" s="0" t="n">
        <v>0</v>
      </c>
      <c r="U384" s="0" t="n">
        <v>0</v>
      </c>
      <c r="V384" s="0" t="n">
        <v>0</v>
      </c>
      <c r="W384" s="0" t="n">
        <v>0</v>
      </c>
      <c r="X384" s="0" t="n">
        <v>3</v>
      </c>
      <c r="Y384" s="0" t="n">
        <v>0</v>
      </c>
      <c r="Z384" s="0" t="n">
        <v>1</v>
      </c>
      <c r="AA384" s="0" t="n">
        <v>0</v>
      </c>
      <c r="AB384" s="0" t="n">
        <v>0</v>
      </c>
      <c r="AC384" s="0" t="n">
        <v>0</v>
      </c>
      <c r="AD384" s="0" t="n">
        <v>0</v>
      </c>
      <c r="AE384" s="0" t="n">
        <v>3</v>
      </c>
      <c r="AF384" s="0" t="n">
        <v>0</v>
      </c>
      <c r="AG384" s="0" t="n">
        <v>1</v>
      </c>
      <c r="AH384" s="0" t="n">
        <v>0</v>
      </c>
      <c r="AI384" s="0" t="n">
        <v>0</v>
      </c>
      <c r="AJ384" s="0" t="n">
        <v>1</v>
      </c>
      <c r="AK384" s="0" t="n">
        <v>0</v>
      </c>
      <c r="AL384" s="0" t="n">
        <v>0</v>
      </c>
      <c r="AM384" s="0" t="n">
        <v>0</v>
      </c>
      <c r="AN384" s="0" t="n">
        <v>0</v>
      </c>
      <c r="AO384" s="0" t="n">
        <v>0</v>
      </c>
      <c r="AP384" s="0" t="n">
        <v>0</v>
      </c>
      <c r="AQ384" s="0" t="n">
        <v>0</v>
      </c>
      <c r="AR384" s="0" t="n">
        <v>0</v>
      </c>
      <c r="AS384" s="0" t="n">
        <v>3</v>
      </c>
      <c r="AT384" s="0" t="n">
        <v>2</v>
      </c>
      <c r="AU384" s="0" t="n">
        <v>0</v>
      </c>
      <c r="AV384" s="0" t="n">
        <v>0</v>
      </c>
      <c r="AW384" s="0" t="n">
        <v>0</v>
      </c>
      <c r="AX384" s="0" t="n">
        <v>0</v>
      </c>
      <c r="AY384" s="0" t="n">
        <v>0</v>
      </c>
      <c r="AZ384" s="0" t="n">
        <v>0</v>
      </c>
      <c r="BA384" s="0" t="n">
        <v>0</v>
      </c>
      <c r="BB384" s="0" t="n">
        <v>0</v>
      </c>
      <c r="BC384" s="0" t="n">
        <v>1</v>
      </c>
      <c r="BD384" s="0" t="n">
        <v>2</v>
      </c>
      <c r="BE384" s="0" t="n">
        <v>1</v>
      </c>
      <c r="BF384" s="0" t="n">
        <v>1</v>
      </c>
      <c r="BG384" s="0" t="n">
        <v>0</v>
      </c>
      <c r="BH384" s="0" t="n">
        <v>0</v>
      </c>
      <c r="BI384" s="0" t="n">
        <v>2</v>
      </c>
      <c r="BJ384" s="0" t="n">
        <v>1</v>
      </c>
      <c r="BK384" s="0" t="n">
        <v>0</v>
      </c>
      <c r="BL384" s="0" t="n">
        <v>0</v>
      </c>
      <c r="BM384" s="0" t="n">
        <v>0</v>
      </c>
      <c r="BN384" s="0" t="n">
        <v>0</v>
      </c>
      <c r="BO384" s="0" t="n">
        <v>0</v>
      </c>
      <c r="BP384" s="0" t="n">
        <v>0</v>
      </c>
      <c r="BQ384" s="0" t="n">
        <v>0</v>
      </c>
      <c r="BR384" s="0" t="n">
        <v>0</v>
      </c>
      <c r="BS384" s="0" t="n">
        <v>0</v>
      </c>
      <c r="BT384" s="0" t="n">
        <v>0</v>
      </c>
      <c r="BU384" s="0" t="n">
        <v>0</v>
      </c>
      <c r="BV384" s="0" t="n">
        <v>0</v>
      </c>
      <c r="BW384" s="0" t="n">
        <v>0</v>
      </c>
      <c r="BX384" s="0" t="n">
        <v>0</v>
      </c>
      <c r="BY384" s="0" t="n">
        <v>0</v>
      </c>
      <c r="BZ384" s="0" t="n">
        <v>0</v>
      </c>
      <c r="CA384" s="0" t="n">
        <v>0</v>
      </c>
      <c r="CB384" s="0" t="n">
        <v>3</v>
      </c>
      <c r="CC384" s="0" t="n">
        <v>1</v>
      </c>
      <c r="CD384" s="0" t="n">
        <v>0</v>
      </c>
      <c r="CE384" s="0" t="n">
        <v>0</v>
      </c>
      <c r="CF384" s="0" t="n">
        <v>2</v>
      </c>
      <c r="CG384" s="0" t="n">
        <v>3</v>
      </c>
      <c r="CH384" s="0" t="n">
        <v>0</v>
      </c>
      <c r="CI384" s="0" t="n">
        <v>0</v>
      </c>
      <c r="CJ384" s="0" t="n">
        <v>0</v>
      </c>
      <c r="CK384" s="0" t="n">
        <v>0</v>
      </c>
      <c r="CL384" s="0" t="n">
        <v>0</v>
      </c>
      <c r="CM384" s="0" t="n">
        <v>0</v>
      </c>
      <c r="CN384" s="0" t="n">
        <v>0</v>
      </c>
      <c r="CO384" s="0" t="n">
        <v>7</v>
      </c>
      <c r="CP384" s="0" t="n">
        <v>0</v>
      </c>
      <c r="CQ384" s="0" t="n">
        <v>0</v>
      </c>
      <c r="CR384" s="0" t="n">
        <v>0</v>
      </c>
      <c r="CS384" s="0" t="n">
        <v>0</v>
      </c>
      <c r="CT384" s="0" t="n">
        <v>0</v>
      </c>
      <c r="CU384" s="0" t="n">
        <v>0</v>
      </c>
      <c r="CV384" s="0" t="n">
        <v>0</v>
      </c>
      <c r="CW384" s="0" t="n">
        <v>0</v>
      </c>
      <c r="CX384" s="0" t="n">
        <v>1</v>
      </c>
      <c r="CY384" s="0" t="n">
        <v>0</v>
      </c>
      <c r="CZ384" s="0" t="n">
        <v>1</v>
      </c>
      <c r="DA384" s="0" t="n">
        <v>0</v>
      </c>
      <c r="DB384" s="0" t="n">
        <v>0</v>
      </c>
      <c r="DC384" s="0" t="n">
        <v>2</v>
      </c>
      <c r="DD384" s="0" t="n">
        <v>1</v>
      </c>
      <c r="DE384" s="0" t="n">
        <v>0</v>
      </c>
      <c r="DF384" s="0" t="n">
        <v>7</v>
      </c>
      <c r="DG384" s="0" t="n">
        <v>0</v>
      </c>
      <c r="DH384" s="0" t="n">
        <v>0</v>
      </c>
      <c r="DI384" s="0" t="n">
        <v>0</v>
      </c>
      <c r="DJ384" s="0" t="n">
        <v>0</v>
      </c>
      <c r="DK384" s="0" t="n">
        <v>0</v>
      </c>
      <c r="DL384" s="0" t="n">
        <v>1</v>
      </c>
      <c r="DM384" s="0" t="n">
        <v>0</v>
      </c>
      <c r="DN384" s="0" t="n">
        <v>2</v>
      </c>
      <c r="DO384" s="0" t="n">
        <v>0</v>
      </c>
      <c r="DP384" s="0" t="n">
        <v>1</v>
      </c>
      <c r="DQ384" s="0" t="n">
        <v>0</v>
      </c>
      <c r="DR384" s="0" t="n">
        <v>3</v>
      </c>
      <c r="DS384" s="0" t="n">
        <v>0</v>
      </c>
      <c r="DT384" s="0" t="n">
        <v>0</v>
      </c>
      <c r="DU384" s="0" t="n">
        <v>0</v>
      </c>
      <c r="DV384" s="0" t="n">
        <v>0</v>
      </c>
      <c r="DW384" s="0" t="n">
        <v>0</v>
      </c>
      <c r="DX384" s="0" t="n">
        <v>0</v>
      </c>
      <c r="DY384" s="0" t="n">
        <v>0</v>
      </c>
      <c r="DZ384" s="0" t="n">
        <v>0</v>
      </c>
      <c r="EA384" s="0" t="n">
        <v>0</v>
      </c>
      <c r="EB384" s="0" t="n">
        <v>0</v>
      </c>
      <c r="EC384" s="0" t="n">
        <v>0</v>
      </c>
      <c r="ED384" s="0" t="n">
        <v>0</v>
      </c>
      <c r="EE384" s="0" t="n">
        <v>0</v>
      </c>
      <c r="EF384" s="0" t="n">
        <v>0</v>
      </c>
      <c r="EG384" s="0" t="n">
        <v>6</v>
      </c>
      <c r="EH384" s="0" t="n">
        <v>0</v>
      </c>
      <c r="EI384" s="0" t="n">
        <v>0</v>
      </c>
      <c r="EJ384" s="0" t="n">
        <v>0</v>
      </c>
      <c r="EK384" s="0" t="n">
        <v>0</v>
      </c>
      <c r="EL384" s="0" t="n">
        <v>0</v>
      </c>
      <c r="EM384" s="0" t="n">
        <v>0</v>
      </c>
      <c r="EN384" s="0" t="n">
        <v>0</v>
      </c>
      <c r="EO384" s="0" t="n">
        <v>1</v>
      </c>
      <c r="EP384" s="0" t="n">
        <v>1</v>
      </c>
      <c r="EQ384" s="0" t="n">
        <v>0</v>
      </c>
      <c r="ER384" s="0" t="n">
        <v>4</v>
      </c>
      <c r="ES384" s="0" t="n">
        <v>1</v>
      </c>
      <c r="ET384" s="0" t="n">
        <v>0</v>
      </c>
      <c r="EU384" s="0" t="n">
        <v>1</v>
      </c>
      <c r="EV384" s="0" t="n">
        <v>0</v>
      </c>
      <c r="EW384" s="0" t="n">
        <v>2</v>
      </c>
      <c r="EX384" s="0" t="n">
        <v>0</v>
      </c>
      <c r="EY384" s="0" t="n">
        <v>1</v>
      </c>
      <c r="EZ384" s="0" t="n">
        <v>0</v>
      </c>
      <c r="FA384" s="0" t="n">
        <v>0</v>
      </c>
      <c r="FB384" s="0" t="n">
        <v>0</v>
      </c>
      <c r="FC384" s="0" t="n">
        <v>0</v>
      </c>
      <c r="FD384" s="0" t="n">
        <v>1</v>
      </c>
      <c r="FE384" s="0" t="n">
        <v>9</v>
      </c>
      <c r="FF384" s="0" t="n">
        <v>0</v>
      </c>
      <c r="FG384" s="0" t="n">
        <v>0</v>
      </c>
      <c r="FH384" s="0" t="n">
        <v>0</v>
      </c>
      <c r="FI384" s="0" t="n">
        <v>0</v>
      </c>
      <c r="FJ384" s="0" t="n">
        <v>0</v>
      </c>
      <c r="FK384" s="0" t="n">
        <v>0</v>
      </c>
      <c r="FL384" s="0" t="n">
        <v>0</v>
      </c>
      <c r="FM384" s="0" t="n">
        <v>0</v>
      </c>
      <c r="FN384" s="0" t="n">
        <v>0</v>
      </c>
      <c r="FO384" s="0" t="n">
        <v>0</v>
      </c>
      <c r="FP384" s="0" t="n">
        <v>0</v>
      </c>
      <c r="FQ384" s="0" t="n">
        <v>0</v>
      </c>
      <c r="FR384" s="0" t="n">
        <v>5</v>
      </c>
      <c r="FS384" s="0" t="n">
        <v>0</v>
      </c>
      <c r="FT384" s="0" t="n">
        <v>0</v>
      </c>
      <c r="FU384" s="0" t="n">
        <v>1</v>
      </c>
      <c r="FV384" s="0" t="n">
        <v>0</v>
      </c>
      <c r="FW384" s="0" t="n">
        <v>0</v>
      </c>
      <c r="FX384" s="0" t="n">
        <v>0</v>
      </c>
      <c r="FY384" s="0" t="n">
        <v>0</v>
      </c>
      <c r="FZ384" s="0" t="n">
        <v>0</v>
      </c>
      <c r="GA384" s="0" t="n">
        <v>1</v>
      </c>
      <c r="GB384" s="0" t="n">
        <v>0</v>
      </c>
      <c r="GC384" s="0" t="n">
        <v>0</v>
      </c>
      <c r="GD384" s="0" t="n">
        <v>0</v>
      </c>
      <c r="GE384" s="0" t="n">
        <v>1</v>
      </c>
      <c r="GF384" s="0" t="n">
        <v>0</v>
      </c>
      <c r="GG384" s="0" t="n">
        <v>0</v>
      </c>
      <c r="GH384" s="0" t="n">
        <v>0</v>
      </c>
      <c r="GI384" s="0" t="n">
        <v>0</v>
      </c>
      <c r="GJ384" s="0" t="n">
        <v>0</v>
      </c>
      <c r="GK384" s="0" t="n">
        <v>0</v>
      </c>
      <c r="GL384" s="0" t="n">
        <v>0</v>
      </c>
      <c r="GM384" s="0" t="n">
        <v>1</v>
      </c>
      <c r="GN384" s="0" t="n">
        <v>0</v>
      </c>
      <c r="GO384" s="0" t="n">
        <v>1</v>
      </c>
      <c r="GP384" s="0" t="n">
        <v>0</v>
      </c>
      <c r="GQ384" s="0" t="n">
        <v>0</v>
      </c>
    </row>
    <row r="385" customFormat="false" ht="12" hidden="false" customHeight="false" outlineLevel="0" collapsed="false">
      <c r="A385" s="0" t="n">
        <v>0</v>
      </c>
      <c r="B385" s="0" t="n">
        <v>0</v>
      </c>
      <c r="C385" s="0" t="n">
        <v>0</v>
      </c>
      <c r="D385" s="0" t="n">
        <v>0</v>
      </c>
      <c r="E385" s="0" t="n">
        <v>0</v>
      </c>
      <c r="F385" s="0" t="n">
        <v>0</v>
      </c>
      <c r="G385" s="0" t="n">
        <v>3</v>
      </c>
      <c r="H385" s="0" t="n">
        <v>0</v>
      </c>
      <c r="I385" s="0" t="n">
        <v>0</v>
      </c>
      <c r="J385" s="0" t="n">
        <v>0</v>
      </c>
      <c r="K385" s="0" t="n">
        <v>0</v>
      </c>
      <c r="L385" s="0" t="n">
        <v>0</v>
      </c>
      <c r="M385" s="0" t="n">
        <v>0</v>
      </c>
      <c r="N385" s="0" t="n">
        <v>0</v>
      </c>
      <c r="O385" s="0" t="n">
        <v>2</v>
      </c>
      <c r="P385" s="0" t="n">
        <v>0</v>
      </c>
      <c r="Q385" s="0" t="n">
        <v>0</v>
      </c>
      <c r="R385" s="0" t="n">
        <v>0</v>
      </c>
      <c r="S385" s="0" t="n">
        <v>3</v>
      </c>
      <c r="T385" s="0" t="n">
        <v>0</v>
      </c>
      <c r="U385" s="0" t="n">
        <v>0</v>
      </c>
      <c r="V385" s="0" t="n">
        <v>0</v>
      </c>
      <c r="W385" s="0" t="n">
        <v>0</v>
      </c>
      <c r="X385" s="0" t="n">
        <v>0</v>
      </c>
      <c r="Y385" s="0" t="n">
        <v>1</v>
      </c>
      <c r="Z385" s="0" t="n">
        <v>0</v>
      </c>
      <c r="AA385" s="0" t="n">
        <v>0</v>
      </c>
      <c r="AB385" s="0" t="n">
        <v>0</v>
      </c>
      <c r="AC385" s="0" t="n">
        <v>0</v>
      </c>
      <c r="AD385" s="0" t="n">
        <v>0</v>
      </c>
      <c r="AE385" s="0" t="n">
        <v>1</v>
      </c>
      <c r="AF385" s="0" t="n">
        <v>0</v>
      </c>
      <c r="AG385" s="0" t="n">
        <v>1</v>
      </c>
      <c r="AH385" s="0" t="n">
        <v>0</v>
      </c>
      <c r="AI385" s="0" t="n">
        <v>0</v>
      </c>
      <c r="AJ385" s="0" t="n">
        <v>0</v>
      </c>
      <c r="AK385" s="0" t="n">
        <v>1</v>
      </c>
      <c r="AL385" s="0" t="n">
        <v>0</v>
      </c>
      <c r="AM385" s="0" t="n">
        <v>0</v>
      </c>
      <c r="AN385" s="0" t="n">
        <v>0</v>
      </c>
      <c r="AO385" s="0" t="n">
        <v>0</v>
      </c>
      <c r="AP385" s="0" t="n">
        <v>0</v>
      </c>
      <c r="AQ385" s="0" t="n">
        <v>0</v>
      </c>
      <c r="AR385" s="0" t="n">
        <v>1</v>
      </c>
      <c r="AS385" s="0" t="n">
        <v>1</v>
      </c>
      <c r="AT385" s="0" t="n">
        <v>0</v>
      </c>
      <c r="AU385" s="0" t="n">
        <v>0</v>
      </c>
      <c r="AV385" s="0" t="n">
        <v>2</v>
      </c>
      <c r="AW385" s="0" t="n">
        <v>0</v>
      </c>
      <c r="AX385" s="0" t="n">
        <v>0</v>
      </c>
      <c r="AY385" s="0" t="n">
        <v>0</v>
      </c>
      <c r="AZ385" s="0" t="n">
        <v>0</v>
      </c>
      <c r="BA385" s="0" t="n">
        <v>2</v>
      </c>
      <c r="BB385" s="0" t="n">
        <v>0</v>
      </c>
      <c r="BC385" s="0" t="n">
        <v>0</v>
      </c>
      <c r="BD385" s="0" t="n">
        <v>0</v>
      </c>
      <c r="BE385" s="0" t="n">
        <v>0</v>
      </c>
      <c r="BF385" s="0" t="n">
        <v>0</v>
      </c>
      <c r="BG385" s="0" t="n">
        <v>1</v>
      </c>
      <c r="BH385" s="0" t="n">
        <v>0</v>
      </c>
      <c r="BI385" s="0" t="n">
        <v>0</v>
      </c>
      <c r="BJ385" s="0" t="n">
        <v>1</v>
      </c>
      <c r="BK385" s="0" t="n">
        <v>0</v>
      </c>
      <c r="BL385" s="0" t="n">
        <v>0</v>
      </c>
      <c r="BM385" s="0" t="n">
        <v>0</v>
      </c>
      <c r="BN385" s="0" t="n">
        <v>0</v>
      </c>
      <c r="BO385" s="0" t="n">
        <v>0</v>
      </c>
      <c r="BP385" s="0" t="n">
        <v>0</v>
      </c>
      <c r="BQ385" s="0" t="n">
        <v>2</v>
      </c>
      <c r="BR385" s="0" t="n">
        <v>0</v>
      </c>
      <c r="BS385" s="0" t="n">
        <v>0</v>
      </c>
      <c r="BT385" s="0" t="n">
        <v>0</v>
      </c>
      <c r="BU385" s="0" t="n">
        <v>0</v>
      </c>
      <c r="BV385" s="0" t="n">
        <v>0</v>
      </c>
      <c r="BW385" s="0" t="n">
        <v>0</v>
      </c>
      <c r="BX385" s="0" t="n">
        <v>0</v>
      </c>
      <c r="BY385" s="0" t="n">
        <v>0</v>
      </c>
      <c r="BZ385" s="0" t="n">
        <v>0</v>
      </c>
      <c r="CA385" s="0" t="n">
        <v>0</v>
      </c>
      <c r="CB385" s="0" t="n">
        <v>2</v>
      </c>
      <c r="CC385" s="0" t="n">
        <v>2</v>
      </c>
      <c r="CD385" s="0" t="n">
        <v>0</v>
      </c>
      <c r="CE385" s="0" t="n">
        <v>0</v>
      </c>
      <c r="CF385" s="0" t="n">
        <v>4</v>
      </c>
      <c r="CG385" s="0" t="n">
        <v>0</v>
      </c>
      <c r="CH385" s="0" t="n">
        <v>0</v>
      </c>
      <c r="CI385" s="0" t="n">
        <v>1</v>
      </c>
      <c r="CJ385" s="0" t="n">
        <v>0</v>
      </c>
      <c r="CK385" s="0" t="n">
        <v>1</v>
      </c>
      <c r="CL385" s="0" t="n">
        <v>0</v>
      </c>
      <c r="CM385" s="0" t="n">
        <v>0</v>
      </c>
      <c r="CN385" s="0" t="n">
        <v>0</v>
      </c>
      <c r="CO385" s="0" t="n">
        <v>4</v>
      </c>
      <c r="CP385" s="0" t="n">
        <v>0</v>
      </c>
      <c r="CQ385" s="0" t="n">
        <v>0</v>
      </c>
      <c r="CR385" s="0" t="n">
        <v>0</v>
      </c>
      <c r="CS385" s="0" t="n">
        <v>0</v>
      </c>
      <c r="CT385" s="0" t="n">
        <v>0</v>
      </c>
      <c r="CU385" s="0" t="n">
        <v>0</v>
      </c>
      <c r="CV385" s="0" t="n">
        <v>0</v>
      </c>
      <c r="CW385" s="0" t="n">
        <v>0</v>
      </c>
      <c r="CX385" s="0" t="n">
        <v>2</v>
      </c>
      <c r="CY385" s="0" t="n">
        <v>5</v>
      </c>
      <c r="CZ385" s="0" t="n">
        <v>0</v>
      </c>
      <c r="DA385" s="0" t="n">
        <v>0</v>
      </c>
      <c r="DB385" s="0" t="n">
        <v>0</v>
      </c>
      <c r="DC385" s="0" t="n">
        <v>0</v>
      </c>
      <c r="DD385" s="0" t="n">
        <v>0</v>
      </c>
      <c r="DE385" s="0" t="n">
        <v>1</v>
      </c>
      <c r="DF385" s="0" t="n">
        <v>7</v>
      </c>
      <c r="DG385" s="0" t="n">
        <v>0</v>
      </c>
      <c r="DH385" s="0" t="n">
        <v>0</v>
      </c>
      <c r="DI385" s="0" t="n">
        <v>0</v>
      </c>
      <c r="DJ385" s="0" t="n">
        <v>1</v>
      </c>
      <c r="DK385" s="0" t="n">
        <v>2</v>
      </c>
      <c r="DL385" s="0" t="n">
        <v>0</v>
      </c>
      <c r="DM385" s="0" t="n">
        <v>0</v>
      </c>
      <c r="DN385" s="0" t="n">
        <v>0</v>
      </c>
      <c r="DO385" s="0" t="n">
        <v>0</v>
      </c>
      <c r="DP385" s="0" t="n">
        <v>0</v>
      </c>
      <c r="DQ385" s="0" t="n">
        <v>0</v>
      </c>
      <c r="DR385" s="0" t="n">
        <v>0</v>
      </c>
      <c r="DS385" s="0" t="n">
        <v>0</v>
      </c>
      <c r="DT385" s="0" t="n">
        <v>0</v>
      </c>
      <c r="DU385" s="0" t="n">
        <v>2</v>
      </c>
      <c r="DV385" s="0" t="n">
        <v>0</v>
      </c>
      <c r="DW385" s="0" t="n">
        <v>0</v>
      </c>
      <c r="DX385" s="0" t="n">
        <v>0</v>
      </c>
      <c r="DY385" s="0" t="n">
        <v>0</v>
      </c>
      <c r="DZ385" s="0" t="n">
        <v>1</v>
      </c>
      <c r="EA385" s="0" t="n">
        <v>0</v>
      </c>
      <c r="EB385" s="0" t="n">
        <v>0</v>
      </c>
      <c r="EC385" s="0" t="n">
        <v>0</v>
      </c>
      <c r="ED385" s="0" t="n">
        <v>0</v>
      </c>
      <c r="EE385" s="0" t="n">
        <v>0</v>
      </c>
      <c r="EF385" s="0" t="n">
        <v>0</v>
      </c>
      <c r="EG385" s="0" t="n">
        <v>0</v>
      </c>
      <c r="EH385" s="0" t="n">
        <v>0</v>
      </c>
      <c r="EI385" s="0" t="n">
        <v>0</v>
      </c>
      <c r="EJ385" s="0" t="n">
        <v>0</v>
      </c>
      <c r="EK385" s="0" t="n">
        <v>0</v>
      </c>
      <c r="EL385" s="0" t="n">
        <v>0</v>
      </c>
      <c r="EM385" s="0" t="n">
        <v>0</v>
      </c>
      <c r="EN385" s="0" t="n">
        <v>0</v>
      </c>
      <c r="EO385" s="0" t="n">
        <v>1</v>
      </c>
      <c r="EP385" s="0" t="n">
        <v>0</v>
      </c>
      <c r="EQ385" s="0" t="n">
        <v>0</v>
      </c>
      <c r="ER385" s="0" t="n">
        <v>4</v>
      </c>
      <c r="ES385" s="0" t="n">
        <v>0</v>
      </c>
      <c r="ET385" s="0" t="n">
        <v>0</v>
      </c>
      <c r="EU385" s="0" t="n">
        <v>0</v>
      </c>
      <c r="EV385" s="0" t="n">
        <v>0</v>
      </c>
      <c r="EW385" s="0" t="n">
        <v>1</v>
      </c>
      <c r="EX385" s="0" t="n">
        <v>0</v>
      </c>
      <c r="EY385" s="0" t="n">
        <v>0</v>
      </c>
      <c r="EZ385" s="0" t="n">
        <v>0</v>
      </c>
      <c r="FA385" s="0" t="n">
        <v>0</v>
      </c>
      <c r="FB385" s="0" t="n">
        <v>0</v>
      </c>
      <c r="FC385" s="0" t="n">
        <v>0</v>
      </c>
      <c r="FD385" s="0" t="n">
        <v>2</v>
      </c>
      <c r="FE385" s="0" t="n">
        <v>0</v>
      </c>
      <c r="FF385" s="0" t="n">
        <v>0</v>
      </c>
      <c r="FG385" s="0" t="n">
        <v>0</v>
      </c>
      <c r="FH385" s="0" t="n">
        <v>0</v>
      </c>
      <c r="FI385" s="0" t="n">
        <v>0</v>
      </c>
      <c r="FJ385" s="0" t="n">
        <v>0</v>
      </c>
      <c r="FK385" s="0" t="n">
        <v>1</v>
      </c>
      <c r="FL385" s="0" t="n">
        <v>0</v>
      </c>
      <c r="FM385" s="0" t="n">
        <v>0</v>
      </c>
      <c r="FN385" s="0" t="n">
        <v>0</v>
      </c>
      <c r="FO385" s="0" t="n">
        <v>0</v>
      </c>
      <c r="FP385" s="0" t="n">
        <v>0</v>
      </c>
      <c r="FQ385" s="0" t="n">
        <v>1</v>
      </c>
      <c r="FR385" s="0" t="n">
        <v>4</v>
      </c>
      <c r="FS385" s="0" t="n">
        <v>0</v>
      </c>
      <c r="FT385" s="0" t="n">
        <v>0</v>
      </c>
      <c r="FU385" s="0" t="n">
        <v>0</v>
      </c>
      <c r="FV385" s="0" t="n">
        <v>0</v>
      </c>
      <c r="FW385" s="0" t="n">
        <v>0</v>
      </c>
      <c r="FX385" s="0" t="n">
        <v>0</v>
      </c>
      <c r="FY385" s="0" t="n">
        <v>0</v>
      </c>
      <c r="FZ385" s="0" t="n">
        <v>0</v>
      </c>
      <c r="GA385" s="0" t="n">
        <v>0</v>
      </c>
      <c r="GB385" s="0" t="n">
        <v>0</v>
      </c>
      <c r="GC385" s="0" t="n">
        <v>0</v>
      </c>
      <c r="GD385" s="0" t="n">
        <v>0</v>
      </c>
      <c r="GE385" s="0" t="n">
        <v>1</v>
      </c>
      <c r="GF385" s="0" t="n">
        <v>0</v>
      </c>
      <c r="GG385" s="0" t="n">
        <v>0</v>
      </c>
      <c r="GH385" s="0" t="n">
        <v>0</v>
      </c>
      <c r="GI385" s="0" t="n">
        <v>0</v>
      </c>
      <c r="GJ385" s="0" t="n">
        <v>0</v>
      </c>
      <c r="GK385" s="0" t="n">
        <v>0</v>
      </c>
      <c r="GL385" s="0" t="n">
        <v>0</v>
      </c>
      <c r="GM385" s="0" t="n">
        <v>0</v>
      </c>
      <c r="GN385" s="0" t="n">
        <v>0</v>
      </c>
      <c r="GO385" s="0" t="n">
        <v>3</v>
      </c>
      <c r="GP385" s="0" t="n">
        <v>0</v>
      </c>
      <c r="GQ385" s="0" t="n">
        <v>0</v>
      </c>
    </row>
    <row r="386" customFormat="false" ht="12" hidden="false" customHeight="false" outlineLevel="0" collapsed="false">
      <c r="A386" s="0" t="n">
        <v>0</v>
      </c>
      <c r="B386" s="0" t="n">
        <v>0</v>
      </c>
      <c r="C386" s="0" t="n">
        <v>1</v>
      </c>
      <c r="D386" s="0" t="n">
        <v>0</v>
      </c>
      <c r="E386" s="0" t="n">
        <v>0</v>
      </c>
      <c r="F386" s="0" t="n">
        <v>0</v>
      </c>
      <c r="G386" s="0" t="n">
        <v>0</v>
      </c>
      <c r="H386" s="0" t="n">
        <v>0</v>
      </c>
      <c r="I386" s="0" t="n">
        <v>0</v>
      </c>
      <c r="J386" s="0" t="n">
        <v>0</v>
      </c>
      <c r="K386" s="0" t="n">
        <v>0</v>
      </c>
      <c r="L386" s="0" t="n">
        <v>0</v>
      </c>
      <c r="M386" s="0" t="n">
        <v>0</v>
      </c>
      <c r="N386" s="0" t="n">
        <v>0</v>
      </c>
      <c r="O386" s="0" t="n">
        <v>0</v>
      </c>
      <c r="P386" s="0" t="n">
        <v>0</v>
      </c>
      <c r="Q386" s="0" t="n">
        <v>0</v>
      </c>
      <c r="R386" s="0" t="n">
        <v>0</v>
      </c>
      <c r="S386" s="0" t="n">
        <v>0</v>
      </c>
      <c r="T386" s="0" t="n">
        <v>0</v>
      </c>
      <c r="U386" s="0" t="n">
        <v>0</v>
      </c>
      <c r="V386" s="0" t="n">
        <v>0</v>
      </c>
      <c r="W386" s="0" t="n">
        <v>0</v>
      </c>
      <c r="X386" s="0" t="n">
        <v>2</v>
      </c>
      <c r="Y386" s="0" t="n">
        <v>0</v>
      </c>
      <c r="Z386" s="0" t="n">
        <v>1</v>
      </c>
      <c r="AA386" s="0" t="n">
        <v>0</v>
      </c>
      <c r="AB386" s="0" t="n">
        <v>0</v>
      </c>
      <c r="AC386" s="0" t="n">
        <v>0</v>
      </c>
      <c r="AD386" s="0" t="n">
        <v>0</v>
      </c>
      <c r="AE386" s="0" t="n">
        <v>1</v>
      </c>
      <c r="AF386" s="0" t="n">
        <v>2</v>
      </c>
      <c r="AG386" s="0" t="n">
        <v>0</v>
      </c>
      <c r="AH386" s="0" t="n">
        <v>0</v>
      </c>
      <c r="AI386" s="0" t="n">
        <v>0</v>
      </c>
      <c r="AJ386" s="0" t="n">
        <v>0</v>
      </c>
      <c r="AK386" s="0" t="n">
        <v>0</v>
      </c>
      <c r="AL386" s="0" t="n">
        <v>0</v>
      </c>
      <c r="AM386" s="0" t="n">
        <v>0</v>
      </c>
      <c r="AN386" s="0" t="n">
        <v>0</v>
      </c>
      <c r="AO386" s="0" t="n">
        <v>0</v>
      </c>
      <c r="AP386" s="0" t="n">
        <v>0</v>
      </c>
      <c r="AQ386" s="0" t="n">
        <v>0</v>
      </c>
      <c r="AR386" s="0" t="n">
        <v>0</v>
      </c>
      <c r="AS386" s="0" t="n">
        <v>0</v>
      </c>
      <c r="AT386" s="0" t="n">
        <v>0</v>
      </c>
      <c r="AU386" s="0" t="n">
        <v>1</v>
      </c>
      <c r="AV386" s="0" t="n">
        <v>1</v>
      </c>
      <c r="AW386" s="0" t="n">
        <v>1</v>
      </c>
      <c r="AX386" s="0" t="n">
        <v>0</v>
      </c>
      <c r="AY386" s="0" t="n">
        <v>0</v>
      </c>
      <c r="AZ386" s="0" t="n">
        <v>0</v>
      </c>
      <c r="BA386" s="0" t="n">
        <v>0</v>
      </c>
      <c r="BB386" s="0" t="n">
        <v>0</v>
      </c>
      <c r="BC386" s="0" t="n">
        <v>0</v>
      </c>
      <c r="BD386" s="0" t="n">
        <v>0</v>
      </c>
      <c r="BE386" s="0" t="n">
        <v>1</v>
      </c>
      <c r="BF386" s="0" t="n">
        <v>1</v>
      </c>
      <c r="BG386" s="0" t="n">
        <v>0</v>
      </c>
      <c r="BH386" s="0" t="n">
        <v>0</v>
      </c>
      <c r="BI386" s="0" t="n">
        <v>0</v>
      </c>
      <c r="BJ386" s="0" t="n">
        <v>0</v>
      </c>
      <c r="BK386" s="0" t="n">
        <v>0</v>
      </c>
      <c r="BL386" s="0" t="n">
        <v>0</v>
      </c>
      <c r="BM386" s="0" t="n">
        <v>0</v>
      </c>
      <c r="BN386" s="0" t="n">
        <v>0</v>
      </c>
      <c r="BO386" s="0" t="n">
        <v>0</v>
      </c>
      <c r="BP386" s="0" t="n">
        <v>0</v>
      </c>
      <c r="BQ386" s="0" t="n">
        <v>2</v>
      </c>
      <c r="BR386" s="0" t="n">
        <v>0</v>
      </c>
      <c r="BS386" s="0" t="n">
        <v>0</v>
      </c>
      <c r="BT386" s="0" t="n">
        <v>0</v>
      </c>
      <c r="BU386" s="0" t="n">
        <v>0</v>
      </c>
      <c r="BV386" s="0" t="n">
        <v>0</v>
      </c>
      <c r="BW386" s="0" t="n">
        <v>0</v>
      </c>
      <c r="BX386" s="0" t="n">
        <v>0</v>
      </c>
      <c r="BY386" s="0" t="n">
        <v>0</v>
      </c>
      <c r="BZ386" s="0" t="n">
        <v>0</v>
      </c>
      <c r="CA386" s="0" t="n">
        <v>0</v>
      </c>
      <c r="CB386" s="0" t="n">
        <v>1</v>
      </c>
      <c r="CC386" s="0" t="n">
        <v>0</v>
      </c>
      <c r="CD386" s="0" t="n">
        <v>1</v>
      </c>
      <c r="CE386" s="0" t="n">
        <v>0</v>
      </c>
      <c r="CF386" s="0" t="n">
        <v>0</v>
      </c>
      <c r="CG386" s="0" t="n">
        <v>0</v>
      </c>
      <c r="CH386" s="0" t="n">
        <v>0</v>
      </c>
      <c r="CI386" s="0" t="n">
        <v>0</v>
      </c>
      <c r="CJ386" s="0" t="n">
        <v>0</v>
      </c>
      <c r="CK386" s="0" t="n">
        <v>0</v>
      </c>
      <c r="CL386" s="0" t="n">
        <v>0</v>
      </c>
      <c r="CM386" s="0" t="n">
        <v>0</v>
      </c>
      <c r="CN386" s="0" t="n">
        <v>0</v>
      </c>
      <c r="CO386" s="0" t="n">
        <v>0</v>
      </c>
      <c r="CP386" s="0" t="n">
        <v>0</v>
      </c>
      <c r="CQ386" s="0" t="n">
        <v>0</v>
      </c>
      <c r="CR386" s="0" t="n">
        <v>0</v>
      </c>
      <c r="CS386" s="0" t="n">
        <v>0</v>
      </c>
      <c r="CT386" s="0" t="n">
        <v>0</v>
      </c>
      <c r="CU386" s="0" t="n">
        <v>0</v>
      </c>
      <c r="CV386" s="0" t="n">
        <v>0</v>
      </c>
      <c r="CW386" s="0" t="n">
        <v>0</v>
      </c>
      <c r="CX386" s="0" t="n">
        <v>0</v>
      </c>
      <c r="CY386" s="0" t="n">
        <v>0</v>
      </c>
      <c r="CZ386" s="0" t="n">
        <v>1</v>
      </c>
      <c r="DA386" s="0" t="n">
        <v>0</v>
      </c>
      <c r="DB386" s="0" t="n">
        <v>0</v>
      </c>
      <c r="DC386" s="0" t="n">
        <v>0</v>
      </c>
      <c r="DD386" s="0" t="n">
        <v>0</v>
      </c>
      <c r="DE386" s="0" t="n">
        <v>0</v>
      </c>
      <c r="DF386" s="0" t="n">
        <v>0</v>
      </c>
      <c r="DG386" s="0" t="n">
        <v>0</v>
      </c>
      <c r="DH386" s="0" t="n">
        <v>0</v>
      </c>
      <c r="DI386" s="0" t="n">
        <v>0</v>
      </c>
      <c r="DJ386" s="0" t="n">
        <v>0</v>
      </c>
      <c r="DK386" s="0" t="n">
        <v>0</v>
      </c>
      <c r="DL386" s="0" t="n">
        <v>0</v>
      </c>
      <c r="DM386" s="0" t="n">
        <v>0</v>
      </c>
      <c r="DN386" s="0" t="n">
        <v>0</v>
      </c>
      <c r="DO386" s="0" t="n">
        <v>0</v>
      </c>
      <c r="DP386" s="0" t="n">
        <v>4</v>
      </c>
      <c r="DQ386" s="0" t="n">
        <v>0</v>
      </c>
      <c r="DR386" s="0" t="n">
        <v>2</v>
      </c>
      <c r="DS386" s="0" t="n">
        <v>0</v>
      </c>
      <c r="DT386" s="0" t="n">
        <v>0</v>
      </c>
      <c r="DU386" s="0" t="n">
        <v>1</v>
      </c>
      <c r="DV386" s="0" t="n">
        <v>0</v>
      </c>
      <c r="DW386" s="0" t="n">
        <v>0</v>
      </c>
      <c r="DX386" s="0" t="n">
        <v>0</v>
      </c>
      <c r="DY386" s="0" t="n">
        <v>0</v>
      </c>
      <c r="DZ386" s="0" t="n">
        <v>0</v>
      </c>
      <c r="EA386" s="0" t="n">
        <v>0</v>
      </c>
      <c r="EB386" s="0" t="n">
        <v>0</v>
      </c>
      <c r="EC386" s="0" t="n">
        <v>0</v>
      </c>
      <c r="ED386" s="0" t="n">
        <v>0</v>
      </c>
      <c r="EE386" s="0" t="n">
        <v>0</v>
      </c>
      <c r="EF386" s="0" t="n">
        <v>0</v>
      </c>
      <c r="EG386" s="0" t="n">
        <v>0</v>
      </c>
      <c r="EH386" s="0" t="n">
        <v>0</v>
      </c>
      <c r="EI386" s="0" t="n">
        <v>0</v>
      </c>
      <c r="EJ386" s="0" t="n">
        <v>0</v>
      </c>
      <c r="EK386" s="0" t="n">
        <v>0</v>
      </c>
      <c r="EL386" s="0" t="n">
        <v>0</v>
      </c>
      <c r="EM386" s="0" t="n">
        <v>0</v>
      </c>
      <c r="EN386" s="0" t="n">
        <v>0</v>
      </c>
      <c r="EO386" s="0" t="n">
        <v>0</v>
      </c>
      <c r="EP386" s="0" t="n">
        <v>0</v>
      </c>
      <c r="EQ386" s="0" t="n">
        <v>0</v>
      </c>
      <c r="ER386" s="0" t="n">
        <v>0</v>
      </c>
      <c r="ES386" s="0" t="n">
        <v>0</v>
      </c>
      <c r="ET386" s="0" t="n">
        <v>0</v>
      </c>
      <c r="EU386" s="0" t="n">
        <v>2</v>
      </c>
      <c r="EV386" s="0" t="n">
        <v>0</v>
      </c>
      <c r="EW386" s="0" t="n">
        <v>0</v>
      </c>
      <c r="EX386" s="0" t="n">
        <v>0</v>
      </c>
      <c r="EY386" s="0" t="n">
        <v>0</v>
      </c>
      <c r="EZ386" s="0" t="n">
        <v>0</v>
      </c>
      <c r="FA386" s="0" t="n">
        <v>0</v>
      </c>
      <c r="FB386" s="0" t="n">
        <v>0</v>
      </c>
      <c r="FC386" s="0" t="n">
        <v>0</v>
      </c>
      <c r="FD386" s="0" t="n">
        <v>1</v>
      </c>
      <c r="FE386" s="0" t="n">
        <v>0</v>
      </c>
      <c r="FF386" s="0" t="n">
        <v>0</v>
      </c>
      <c r="FG386" s="0" t="n">
        <v>1</v>
      </c>
      <c r="FH386" s="0" t="n">
        <v>0</v>
      </c>
      <c r="FI386" s="0" t="n">
        <v>0</v>
      </c>
      <c r="FJ386" s="0" t="n">
        <v>0</v>
      </c>
      <c r="FK386" s="0" t="n">
        <v>0</v>
      </c>
      <c r="FL386" s="0" t="n">
        <v>0</v>
      </c>
      <c r="FM386" s="0" t="n">
        <v>0</v>
      </c>
      <c r="FN386" s="0" t="n">
        <v>6</v>
      </c>
      <c r="FO386" s="0" t="n">
        <v>0</v>
      </c>
      <c r="FP386" s="0" t="n">
        <v>0</v>
      </c>
      <c r="FQ386" s="0" t="n">
        <v>0</v>
      </c>
      <c r="FR386" s="0" t="n">
        <v>0</v>
      </c>
      <c r="FS386" s="0" t="n">
        <v>1</v>
      </c>
      <c r="FT386" s="0" t="n">
        <v>0</v>
      </c>
      <c r="FU386" s="0" t="n">
        <v>1</v>
      </c>
      <c r="FV386" s="0" t="n">
        <v>0</v>
      </c>
      <c r="FW386" s="0" t="n">
        <v>0</v>
      </c>
      <c r="FX386" s="0" t="n">
        <v>0</v>
      </c>
      <c r="FY386" s="0" t="n">
        <v>0</v>
      </c>
      <c r="FZ386" s="0" t="n">
        <v>0</v>
      </c>
      <c r="GA386" s="0" t="n">
        <v>0</v>
      </c>
      <c r="GB386" s="0" t="n">
        <v>0</v>
      </c>
      <c r="GC386" s="0" t="n">
        <v>0</v>
      </c>
      <c r="GD386" s="0" t="n">
        <v>0</v>
      </c>
      <c r="GE386" s="0" t="n">
        <v>0</v>
      </c>
      <c r="GF386" s="0" t="n">
        <v>0</v>
      </c>
      <c r="GG386" s="0" t="n">
        <v>0</v>
      </c>
      <c r="GH386" s="0" t="n">
        <v>0</v>
      </c>
      <c r="GI386" s="0" t="n">
        <v>0</v>
      </c>
      <c r="GJ386" s="0" t="n">
        <v>2</v>
      </c>
      <c r="GK386" s="0" t="n">
        <v>0</v>
      </c>
      <c r="GL386" s="0" t="n">
        <v>0</v>
      </c>
      <c r="GM386" s="0" t="n">
        <v>1</v>
      </c>
      <c r="GN386" s="0" t="n">
        <v>0</v>
      </c>
      <c r="GO386" s="0" t="n">
        <v>0</v>
      </c>
      <c r="GP386" s="0" t="n">
        <v>0</v>
      </c>
      <c r="GQ386" s="0" t="n">
        <v>0</v>
      </c>
    </row>
    <row r="387" customFormat="false" ht="12" hidden="false" customHeight="false" outlineLevel="0" collapsed="false">
      <c r="A387" s="0" t="n">
        <v>0</v>
      </c>
      <c r="B387" s="0" t="n">
        <v>0</v>
      </c>
      <c r="C387" s="0" t="n">
        <v>1</v>
      </c>
      <c r="D387" s="0" t="n">
        <v>0</v>
      </c>
      <c r="E387" s="0" t="n">
        <v>0</v>
      </c>
      <c r="F387" s="0" t="n">
        <v>0</v>
      </c>
      <c r="G387" s="0" t="n">
        <v>0</v>
      </c>
      <c r="H387" s="0" t="n">
        <v>0</v>
      </c>
      <c r="I387" s="0" t="n">
        <v>0</v>
      </c>
      <c r="J387" s="0" t="n">
        <v>0</v>
      </c>
      <c r="K387" s="0" t="n">
        <v>0</v>
      </c>
      <c r="L387" s="0" t="n">
        <v>1</v>
      </c>
      <c r="M387" s="0" t="n">
        <v>0</v>
      </c>
      <c r="N387" s="0" t="n">
        <v>0</v>
      </c>
      <c r="O387" s="0" t="n">
        <v>0</v>
      </c>
      <c r="P387" s="0" t="n">
        <v>0</v>
      </c>
      <c r="Q387" s="0" t="n">
        <v>0</v>
      </c>
      <c r="R387" s="0" t="n">
        <v>0</v>
      </c>
      <c r="S387" s="0" t="n">
        <v>0</v>
      </c>
      <c r="T387" s="0" t="n">
        <v>0</v>
      </c>
      <c r="U387" s="0" t="n">
        <v>0</v>
      </c>
      <c r="V387" s="0" t="n">
        <v>1</v>
      </c>
      <c r="W387" s="0" t="n">
        <v>0</v>
      </c>
      <c r="X387" s="0" t="n">
        <v>1</v>
      </c>
      <c r="Y387" s="0" t="n">
        <v>0</v>
      </c>
      <c r="Z387" s="0" t="n">
        <v>0</v>
      </c>
      <c r="AA387" s="0" t="n">
        <v>0</v>
      </c>
      <c r="AB387" s="0" t="n">
        <v>0</v>
      </c>
      <c r="AC387" s="0" t="n">
        <v>0</v>
      </c>
      <c r="AD387" s="0" t="n">
        <v>0</v>
      </c>
      <c r="AE387" s="0" t="n">
        <v>0</v>
      </c>
      <c r="AF387" s="0" t="n">
        <v>0</v>
      </c>
      <c r="AG387" s="0" t="n">
        <v>0</v>
      </c>
      <c r="AH387" s="0" t="n">
        <v>1</v>
      </c>
      <c r="AI387" s="0" t="n">
        <v>0</v>
      </c>
      <c r="AJ387" s="0" t="n">
        <v>0</v>
      </c>
      <c r="AK387" s="0" t="n">
        <v>0</v>
      </c>
      <c r="AL387" s="0" t="n">
        <v>0</v>
      </c>
      <c r="AM387" s="0" t="n">
        <v>0</v>
      </c>
      <c r="AN387" s="0" t="n">
        <v>0</v>
      </c>
      <c r="AO387" s="0" t="n">
        <v>0</v>
      </c>
      <c r="AP387" s="0" t="n">
        <v>0</v>
      </c>
      <c r="AQ387" s="0" t="n">
        <v>0</v>
      </c>
      <c r="AR387" s="0" t="n">
        <v>0</v>
      </c>
      <c r="AS387" s="0" t="n">
        <v>0</v>
      </c>
      <c r="AT387" s="0" t="n">
        <v>0</v>
      </c>
      <c r="AU387" s="0" t="n">
        <v>0</v>
      </c>
      <c r="AV387" s="0" t="n">
        <v>0</v>
      </c>
      <c r="AW387" s="0" t="n">
        <v>2</v>
      </c>
      <c r="AX387" s="0" t="n">
        <v>0</v>
      </c>
      <c r="AY387" s="0" t="n">
        <v>0</v>
      </c>
      <c r="AZ387" s="0" t="n">
        <v>0</v>
      </c>
      <c r="BA387" s="0" t="n">
        <v>0</v>
      </c>
      <c r="BB387" s="0" t="n">
        <v>0</v>
      </c>
      <c r="BC387" s="0" t="n">
        <v>0</v>
      </c>
      <c r="BD387" s="0" t="n">
        <v>0</v>
      </c>
      <c r="BE387" s="0" t="n">
        <v>0</v>
      </c>
      <c r="BF387" s="0" t="n">
        <v>0</v>
      </c>
      <c r="BG387" s="0" t="n">
        <v>0</v>
      </c>
      <c r="BH387" s="0" t="n">
        <v>0</v>
      </c>
      <c r="BI387" s="0" t="n">
        <v>0</v>
      </c>
      <c r="BJ387" s="0" t="n">
        <v>0</v>
      </c>
      <c r="BK387" s="0" t="n">
        <v>0</v>
      </c>
      <c r="BL387" s="0" t="n">
        <v>0</v>
      </c>
      <c r="BM387" s="0" t="n">
        <v>1</v>
      </c>
      <c r="BN387" s="0" t="n">
        <v>0</v>
      </c>
      <c r="BO387" s="0" t="n">
        <v>0</v>
      </c>
      <c r="BP387" s="0" t="n">
        <v>0</v>
      </c>
      <c r="BQ387" s="0" t="n">
        <v>2</v>
      </c>
      <c r="BR387" s="0" t="n">
        <v>0</v>
      </c>
      <c r="BS387" s="0" t="n">
        <v>0</v>
      </c>
      <c r="BT387" s="0" t="n">
        <v>0</v>
      </c>
      <c r="BU387" s="0" t="n">
        <v>0</v>
      </c>
      <c r="BV387" s="0" t="n">
        <v>0</v>
      </c>
      <c r="BW387" s="0" t="n">
        <v>0</v>
      </c>
      <c r="BX387" s="0" t="n">
        <v>0</v>
      </c>
      <c r="BY387" s="0" t="n">
        <v>0</v>
      </c>
      <c r="BZ387" s="0" t="n">
        <v>0</v>
      </c>
      <c r="CA387" s="0" t="n">
        <v>0</v>
      </c>
      <c r="CB387" s="0" t="n">
        <v>2</v>
      </c>
      <c r="CC387" s="0" t="n">
        <v>1</v>
      </c>
      <c r="CD387" s="0" t="n">
        <v>0</v>
      </c>
      <c r="CE387" s="0" t="n">
        <v>0</v>
      </c>
      <c r="CF387" s="0" t="n">
        <v>6</v>
      </c>
      <c r="CG387" s="0" t="n">
        <v>0</v>
      </c>
      <c r="CH387" s="0" t="n">
        <v>0</v>
      </c>
      <c r="CI387" s="0" t="n">
        <v>0</v>
      </c>
      <c r="CJ387" s="0" t="n">
        <v>0</v>
      </c>
      <c r="CK387" s="0" t="n">
        <v>0</v>
      </c>
      <c r="CL387" s="0" t="n">
        <v>0</v>
      </c>
      <c r="CM387" s="0" t="n">
        <v>0</v>
      </c>
      <c r="CN387" s="0" t="n">
        <v>0</v>
      </c>
      <c r="CO387" s="0" t="n">
        <v>0</v>
      </c>
      <c r="CP387" s="0" t="n">
        <v>0</v>
      </c>
      <c r="CQ387" s="0" t="n">
        <v>1</v>
      </c>
      <c r="CR387" s="0" t="n">
        <v>0</v>
      </c>
      <c r="CS387" s="0" t="n">
        <v>0</v>
      </c>
      <c r="CT387" s="0" t="n">
        <v>0</v>
      </c>
      <c r="CU387" s="0" t="n">
        <v>0</v>
      </c>
      <c r="CV387" s="0" t="n">
        <v>0</v>
      </c>
      <c r="CW387" s="0" t="n">
        <v>0</v>
      </c>
      <c r="CX387" s="0" t="n">
        <v>0</v>
      </c>
      <c r="CY387" s="0" t="n">
        <v>0</v>
      </c>
      <c r="CZ387" s="0" t="n">
        <v>4</v>
      </c>
      <c r="DA387" s="0" t="n">
        <v>0</v>
      </c>
      <c r="DB387" s="0" t="n">
        <v>0</v>
      </c>
      <c r="DC387" s="0" t="n">
        <v>0</v>
      </c>
      <c r="DD387" s="0" t="n">
        <v>0</v>
      </c>
      <c r="DE387" s="0" t="n">
        <v>0</v>
      </c>
      <c r="DF387" s="0" t="n">
        <v>0</v>
      </c>
      <c r="DG387" s="0" t="n">
        <v>0</v>
      </c>
      <c r="DH387" s="0" t="n">
        <v>5</v>
      </c>
      <c r="DI387" s="0" t="n">
        <v>0</v>
      </c>
      <c r="DJ387" s="0" t="n">
        <v>0</v>
      </c>
      <c r="DK387" s="0" t="n">
        <v>0</v>
      </c>
      <c r="DL387" s="0" t="n">
        <v>0</v>
      </c>
      <c r="DM387" s="0" t="n">
        <v>0</v>
      </c>
      <c r="DN387" s="0" t="n">
        <v>0</v>
      </c>
      <c r="DO387" s="0" t="n">
        <v>0</v>
      </c>
      <c r="DP387" s="0" t="n">
        <v>2</v>
      </c>
      <c r="DQ387" s="0" t="n">
        <v>0</v>
      </c>
      <c r="DR387" s="0" t="n">
        <v>0</v>
      </c>
      <c r="DS387" s="0" t="n">
        <v>0</v>
      </c>
      <c r="DT387" s="0" t="n">
        <v>0</v>
      </c>
      <c r="DU387" s="0" t="n">
        <v>0</v>
      </c>
      <c r="DV387" s="0" t="n">
        <v>0</v>
      </c>
      <c r="DW387" s="0" t="n">
        <v>0</v>
      </c>
      <c r="DX387" s="0" t="n">
        <v>0</v>
      </c>
      <c r="DY387" s="0" t="n">
        <v>0</v>
      </c>
      <c r="DZ387" s="0" t="n">
        <v>0</v>
      </c>
      <c r="EA387" s="0" t="n">
        <v>0</v>
      </c>
      <c r="EB387" s="0" t="n">
        <v>0</v>
      </c>
      <c r="EC387" s="0" t="n">
        <v>0</v>
      </c>
      <c r="ED387" s="0" t="n">
        <v>0</v>
      </c>
      <c r="EE387" s="0" t="n">
        <v>0</v>
      </c>
      <c r="EF387" s="0" t="n">
        <v>0</v>
      </c>
      <c r="EG387" s="0" t="n">
        <v>0</v>
      </c>
      <c r="EH387" s="0" t="n">
        <v>0</v>
      </c>
      <c r="EI387" s="0" t="n">
        <v>0</v>
      </c>
      <c r="EJ387" s="0" t="n">
        <v>0</v>
      </c>
      <c r="EK387" s="0" t="n">
        <v>0</v>
      </c>
      <c r="EL387" s="0" t="n">
        <v>0</v>
      </c>
      <c r="EM387" s="0" t="n">
        <v>0</v>
      </c>
      <c r="EN387" s="0" t="n">
        <v>0</v>
      </c>
      <c r="EO387" s="0" t="n">
        <v>0</v>
      </c>
      <c r="EP387" s="0" t="n">
        <v>0</v>
      </c>
      <c r="EQ387" s="0" t="n">
        <v>0</v>
      </c>
      <c r="ER387" s="0" t="n">
        <v>0</v>
      </c>
      <c r="ES387" s="0" t="n">
        <v>1</v>
      </c>
      <c r="ET387" s="0" t="n">
        <v>0</v>
      </c>
      <c r="EU387" s="0" t="n">
        <v>1</v>
      </c>
      <c r="EV387" s="0" t="n">
        <v>0</v>
      </c>
      <c r="EW387" s="0" t="n">
        <v>0</v>
      </c>
      <c r="EX387" s="0" t="n">
        <v>0</v>
      </c>
      <c r="EY387" s="0" t="n">
        <v>0</v>
      </c>
      <c r="EZ387" s="0" t="n">
        <v>0</v>
      </c>
      <c r="FA387" s="0" t="n">
        <v>2</v>
      </c>
      <c r="FB387" s="0" t="n">
        <v>0</v>
      </c>
      <c r="FC387" s="0" t="n">
        <v>0</v>
      </c>
      <c r="FD387" s="0" t="n">
        <v>0</v>
      </c>
      <c r="FE387" s="0" t="n">
        <v>0</v>
      </c>
      <c r="FF387" s="0" t="n">
        <v>0</v>
      </c>
      <c r="FG387" s="0" t="n">
        <v>0</v>
      </c>
      <c r="FH387" s="0" t="n">
        <v>0</v>
      </c>
      <c r="FI387" s="0" t="n">
        <v>0</v>
      </c>
      <c r="FJ387" s="0" t="n">
        <v>0</v>
      </c>
      <c r="FK387" s="0" t="n">
        <v>0</v>
      </c>
      <c r="FL387" s="0" t="n">
        <v>0</v>
      </c>
      <c r="FM387" s="0" t="n">
        <v>0</v>
      </c>
      <c r="FN387" s="0" t="n">
        <v>6</v>
      </c>
      <c r="FO387" s="0" t="n">
        <v>1</v>
      </c>
      <c r="FP387" s="0" t="n">
        <v>0</v>
      </c>
      <c r="FQ387" s="0" t="n">
        <v>0</v>
      </c>
      <c r="FR387" s="0" t="n">
        <v>0</v>
      </c>
      <c r="FS387" s="0" t="n">
        <v>0</v>
      </c>
      <c r="FT387" s="0" t="n">
        <v>0</v>
      </c>
      <c r="FU387" s="0" t="n">
        <v>1</v>
      </c>
      <c r="FV387" s="0" t="n">
        <v>0</v>
      </c>
      <c r="FW387" s="0" t="n">
        <v>0</v>
      </c>
      <c r="FX387" s="0" t="n">
        <v>0</v>
      </c>
      <c r="FY387" s="0" t="n">
        <v>0</v>
      </c>
      <c r="FZ387" s="0" t="n">
        <v>0</v>
      </c>
      <c r="GA387" s="0" t="n">
        <v>0</v>
      </c>
      <c r="GB387" s="0" t="n">
        <v>0</v>
      </c>
      <c r="GC387" s="0" t="n">
        <v>0</v>
      </c>
      <c r="GD387" s="0" t="n">
        <v>0</v>
      </c>
      <c r="GE387" s="0" t="n">
        <v>0</v>
      </c>
      <c r="GF387" s="0" t="n">
        <v>0</v>
      </c>
      <c r="GG387" s="0" t="n">
        <v>0</v>
      </c>
      <c r="GH387" s="0" t="n">
        <v>0</v>
      </c>
      <c r="GI387" s="0" t="n">
        <v>0</v>
      </c>
      <c r="GJ387" s="0" t="n">
        <v>0</v>
      </c>
      <c r="GK387" s="0" t="n">
        <v>0</v>
      </c>
      <c r="GL387" s="0" t="n">
        <v>0</v>
      </c>
      <c r="GM387" s="0" t="n">
        <v>0</v>
      </c>
      <c r="GN387" s="0" t="n">
        <v>0</v>
      </c>
      <c r="GO387" s="0" t="n">
        <v>0</v>
      </c>
      <c r="GP387" s="0" t="n">
        <v>0</v>
      </c>
      <c r="GQ387" s="0" t="n">
        <v>0</v>
      </c>
    </row>
    <row r="388" customFormat="false" ht="12" hidden="false" customHeight="false" outlineLevel="0" collapsed="false">
      <c r="A388" s="0" t="n">
        <v>0</v>
      </c>
      <c r="B388" s="0" t="n">
        <v>3</v>
      </c>
      <c r="C388" s="0" t="n">
        <v>1</v>
      </c>
      <c r="D388" s="0" t="n">
        <v>0</v>
      </c>
      <c r="E388" s="0" t="n">
        <v>0</v>
      </c>
      <c r="F388" s="0" t="n">
        <v>0</v>
      </c>
      <c r="G388" s="0" t="n">
        <v>0</v>
      </c>
      <c r="H388" s="0" t="n">
        <v>0</v>
      </c>
      <c r="I388" s="0" t="n">
        <v>0</v>
      </c>
      <c r="J388" s="0" t="n">
        <v>0</v>
      </c>
      <c r="K388" s="0" t="n">
        <v>0</v>
      </c>
      <c r="L388" s="0" t="n">
        <v>0</v>
      </c>
      <c r="M388" s="0" t="n">
        <v>1</v>
      </c>
      <c r="N388" s="0" t="n">
        <v>0</v>
      </c>
      <c r="O388" s="0" t="n">
        <v>0</v>
      </c>
      <c r="P388" s="0" t="n">
        <v>0</v>
      </c>
      <c r="Q388" s="0" t="n">
        <v>0</v>
      </c>
      <c r="R388" s="0" t="n">
        <v>0</v>
      </c>
      <c r="S388" s="0" t="n">
        <v>0</v>
      </c>
      <c r="T388" s="0" t="n">
        <v>0</v>
      </c>
      <c r="U388" s="0" t="n">
        <v>1</v>
      </c>
      <c r="V388" s="0" t="n">
        <v>0</v>
      </c>
      <c r="W388" s="0" t="n">
        <v>0</v>
      </c>
      <c r="X388" s="0" t="n">
        <v>1</v>
      </c>
      <c r="Y388" s="0" t="n">
        <v>0</v>
      </c>
      <c r="Z388" s="0" t="n">
        <v>2</v>
      </c>
      <c r="AA388" s="0" t="n">
        <v>0</v>
      </c>
      <c r="AB388" s="0" t="n">
        <v>0</v>
      </c>
      <c r="AC388" s="0" t="n">
        <v>1</v>
      </c>
      <c r="AD388" s="0" t="n">
        <v>0</v>
      </c>
      <c r="AE388" s="0" t="n">
        <v>1</v>
      </c>
      <c r="AF388" s="0" t="n">
        <v>1</v>
      </c>
      <c r="AG388" s="0" t="n">
        <v>0</v>
      </c>
      <c r="AH388" s="0" t="n">
        <v>0</v>
      </c>
      <c r="AI388" s="0" t="n">
        <v>2</v>
      </c>
      <c r="AJ388" s="0" t="n">
        <v>0</v>
      </c>
      <c r="AK388" s="0" t="n">
        <v>1</v>
      </c>
      <c r="AL388" s="0" t="n">
        <v>0</v>
      </c>
      <c r="AM388" s="0" t="n">
        <v>0</v>
      </c>
      <c r="AN388" s="0" t="n">
        <v>1</v>
      </c>
      <c r="AO388" s="0" t="n">
        <v>0</v>
      </c>
      <c r="AP388" s="0" t="n">
        <v>0</v>
      </c>
      <c r="AQ388" s="0" t="n">
        <v>0</v>
      </c>
      <c r="AR388" s="0" t="n">
        <v>0</v>
      </c>
      <c r="AS388" s="0" t="n">
        <v>0</v>
      </c>
      <c r="AT388" s="0" t="n">
        <v>0</v>
      </c>
      <c r="AU388" s="0" t="n">
        <v>0</v>
      </c>
      <c r="AV388" s="0" t="n">
        <v>2</v>
      </c>
      <c r="AW388" s="0" t="n">
        <v>1</v>
      </c>
      <c r="AX388" s="0" t="n">
        <v>0</v>
      </c>
      <c r="AY388" s="0" t="n">
        <v>0</v>
      </c>
      <c r="AZ388" s="0" t="n">
        <v>0</v>
      </c>
      <c r="BA388" s="0" t="n">
        <v>2</v>
      </c>
      <c r="BB388" s="0" t="n">
        <v>1</v>
      </c>
      <c r="BC388" s="0" t="n">
        <v>0</v>
      </c>
      <c r="BD388" s="0" t="n">
        <v>0</v>
      </c>
      <c r="BE388" s="0" t="n">
        <v>5</v>
      </c>
      <c r="BF388" s="0" t="n">
        <v>4</v>
      </c>
      <c r="BG388" s="0" t="n">
        <v>1</v>
      </c>
      <c r="BH388" s="0" t="n">
        <v>0</v>
      </c>
      <c r="BI388" s="0" t="n">
        <v>0</v>
      </c>
      <c r="BJ388" s="0" t="n">
        <v>1</v>
      </c>
      <c r="BK388" s="0" t="n">
        <v>0</v>
      </c>
      <c r="BL388" s="0" t="n">
        <v>0</v>
      </c>
      <c r="BM388" s="0" t="n">
        <v>1</v>
      </c>
      <c r="BN388" s="0" t="n">
        <v>0</v>
      </c>
      <c r="BO388" s="0" t="n">
        <v>0</v>
      </c>
      <c r="BP388" s="0" t="n">
        <v>0</v>
      </c>
      <c r="BQ388" s="0" t="n">
        <v>5</v>
      </c>
      <c r="BR388" s="0" t="n">
        <v>0</v>
      </c>
      <c r="BS388" s="0" t="n">
        <v>2</v>
      </c>
      <c r="BT388" s="0" t="n">
        <v>0</v>
      </c>
      <c r="BU388" s="0" t="n">
        <v>0</v>
      </c>
      <c r="BV388" s="0" t="n">
        <v>1</v>
      </c>
      <c r="BW388" s="0" t="n">
        <v>0</v>
      </c>
      <c r="BX388" s="0" t="n">
        <v>0</v>
      </c>
      <c r="BY388" s="0" t="n">
        <v>0</v>
      </c>
      <c r="BZ388" s="0" t="n">
        <v>0</v>
      </c>
      <c r="CA388" s="0" t="n">
        <v>1</v>
      </c>
      <c r="CB388" s="0" t="n">
        <v>1</v>
      </c>
      <c r="CC388" s="0" t="n">
        <v>0</v>
      </c>
      <c r="CD388" s="0" t="n">
        <v>1</v>
      </c>
      <c r="CE388" s="0" t="n">
        <v>0</v>
      </c>
      <c r="CF388" s="0" t="n">
        <v>0</v>
      </c>
      <c r="CG388" s="0" t="n">
        <v>0</v>
      </c>
      <c r="CH388" s="0" t="n">
        <v>0</v>
      </c>
      <c r="CI388" s="0" t="n">
        <v>1</v>
      </c>
      <c r="CJ388" s="0" t="n">
        <v>0</v>
      </c>
      <c r="CK388" s="0" t="n">
        <v>1</v>
      </c>
      <c r="CL388" s="0" t="n">
        <v>0</v>
      </c>
      <c r="CM388" s="0" t="n">
        <v>0</v>
      </c>
      <c r="CN388" s="0" t="n">
        <v>0</v>
      </c>
      <c r="CO388" s="0" t="n">
        <v>0</v>
      </c>
      <c r="CP388" s="0" t="n">
        <v>0</v>
      </c>
      <c r="CQ388" s="0" t="n">
        <v>4</v>
      </c>
      <c r="CR388" s="0" t="n">
        <v>1</v>
      </c>
      <c r="CS388" s="0" t="n">
        <v>0</v>
      </c>
      <c r="CT388" s="0" t="n">
        <v>0</v>
      </c>
      <c r="CU388" s="0" t="n">
        <v>1</v>
      </c>
      <c r="CV388" s="0" t="n">
        <v>2</v>
      </c>
      <c r="CW388" s="0" t="n">
        <v>0</v>
      </c>
      <c r="CX388" s="0" t="n">
        <v>0</v>
      </c>
      <c r="CY388" s="0" t="n">
        <v>0</v>
      </c>
      <c r="CZ388" s="0" t="n">
        <v>1</v>
      </c>
      <c r="DA388" s="0" t="n">
        <v>0</v>
      </c>
      <c r="DB388" s="0" t="n">
        <v>0</v>
      </c>
      <c r="DC388" s="0" t="n">
        <v>0</v>
      </c>
      <c r="DD388" s="0" t="n">
        <v>1</v>
      </c>
      <c r="DE388" s="0" t="n">
        <v>0</v>
      </c>
      <c r="DF388" s="0" t="n">
        <v>0</v>
      </c>
      <c r="DG388" s="0" t="n">
        <v>5</v>
      </c>
      <c r="DH388" s="0" t="n">
        <v>0</v>
      </c>
      <c r="DI388" s="0" t="n">
        <v>6</v>
      </c>
      <c r="DJ388" s="0" t="n">
        <v>1</v>
      </c>
      <c r="DK388" s="0" t="n">
        <v>0</v>
      </c>
      <c r="DL388" s="0" t="n">
        <v>0</v>
      </c>
      <c r="DM388" s="0" t="n">
        <v>0</v>
      </c>
      <c r="DN388" s="0" t="n">
        <v>2</v>
      </c>
      <c r="DO388" s="0" t="n">
        <v>1</v>
      </c>
      <c r="DP388" s="0" t="n">
        <v>2</v>
      </c>
      <c r="DQ388" s="0" t="n">
        <v>0</v>
      </c>
      <c r="DR388" s="0" t="n">
        <v>4</v>
      </c>
      <c r="DS388" s="0" t="n">
        <v>0</v>
      </c>
      <c r="DT388" s="0" t="n">
        <v>0</v>
      </c>
      <c r="DU388" s="0" t="n">
        <v>1</v>
      </c>
      <c r="DV388" s="0" t="n">
        <v>0</v>
      </c>
      <c r="DW388" s="0" t="n">
        <v>0</v>
      </c>
      <c r="DX388" s="0" t="n">
        <v>0</v>
      </c>
      <c r="DY388" s="0" t="n">
        <v>0</v>
      </c>
      <c r="DZ388" s="0" t="n">
        <v>0</v>
      </c>
      <c r="EA388" s="0" t="n">
        <v>1</v>
      </c>
      <c r="EB388" s="0" t="n">
        <v>1</v>
      </c>
      <c r="EC388" s="0" t="n">
        <v>0</v>
      </c>
      <c r="ED388" s="0" t="n">
        <v>0</v>
      </c>
      <c r="EE388" s="0" t="n">
        <v>0</v>
      </c>
      <c r="EF388" s="0" t="n">
        <v>0</v>
      </c>
      <c r="EG388" s="0" t="n">
        <v>0</v>
      </c>
      <c r="EH388" s="0" t="n">
        <v>1</v>
      </c>
      <c r="EI388" s="0" t="n">
        <v>0</v>
      </c>
      <c r="EJ388" s="0" t="n">
        <v>0</v>
      </c>
      <c r="EK388" s="0" t="n">
        <v>0</v>
      </c>
      <c r="EL388" s="0" t="n">
        <v>0</v>
      </c>
      <c r="EM388" s="0" t="n">
        <v>1</v>
      </c>
      <c r="EN388" s="0" t="n">
        <v>0</v>
      </c>
      <c r="EO388" s="0" t="n">
        <v>0</v>
      </c>
      <c r="EP388" s="0" t="n">
        <v>0</v>
      </c>
      <c r="EQ388" s="0" t="n">
        <v>0</v>
      </c>
      <c r="ER388" s="0" t="n">
        <v>0</v>
      </c>
      <c r="ES388" s="0" t="n">
        <v>0</v>
      </c>
      <c r="ET388" s="0" t="n">
        <v>1</v>
      </c>
      <c r="EU388" s="0" t="n">
        <v>2</v>
      </c>
      <c r="EV388" s="0" t="n">
        <v>0</v>
      </c>
      <c r="EW388" s="0" t="n">
        <v>1</v>
      </c>
      <c r="EX388" s="0" t="n">
        <v>0</v>
      </c>
      <c r="EY388" s="0" t="n">
        <v>0</v>
      </c>
      <c r="EZ388" s="0" t="n">
        <v>0</v>
      </c>
      <c r="FA388" s="0" t="n">
        <v>2</v>
      </c>
      <c r="FB388" s="0" t="n">
        <v>0</v>
      </c>
      <c r="FC388" s="0" t="n">
        <v>0</v>
      </c>
      <c r="FD388" s="0" t="n">
        <v>0</v>
      </c>
      <c r="FE388" s="0" t="n">
        <v>9</v>
      </c>
      <c r="FF388" s="0" t="n">
        <v>0</v>
      </c>
      <c r="FG388" s="0" t="n">
        <v>2</v>
      </c>
      <c r="FH388" s="0" t="n">
        <v>0</v>
      </c>
      <c r="FI388" s="0" t="n">
        <v>0</v>
      </c>
      <c r="FJ388" s="0" t="n">
        <v>0</v>
      </c>
      <c r="FK388" s="0" t="n">
        <v>0</v>
      </c>
      <c r="FL388" s="0" t="n">
        <v>1</v>
      </c>
      <c r="FM388" s="0" t="n">
        <v>1</v>
      </c>
      <c r="FN388" s="0" t="n">
        <v>6</v>
      </c>
      <c r="FO388" s="0" t="n">
        <v>0</v>
      </c>
      <c r="FP388" s="0" t="n">
        <v>0</v>
      </c>
      <c r="FQ388" s="0" t="n">
        <v>0</v>
      </c>
      <c r="FR388" s="0" t="n">
        <v>1</v>
      </c>
      <c r="FS388" s="0" t="n">
        <v>2</v>
      </c>
      <c r="FT388" s="0" t="n">
        <v>0</v>
      </c>
      <c r="FU388" s="0" t="n">
        <v>2</v>
      </c>
      <c r="FV388" s="0" t="n">
        <v>0</v>
      </c>
      <c r="FW388" s="0" t="n">
        <v>0</v>
      </c>
      <c r="FX388" s="0" t="n">
        <v>0</v>
      </c>
      <c r="FY388" s="0" t="n">
        <v>0</v>
      </c>
      <c r="FZ388" s="0" t="n">
        <v>6</v>
      </c>
      <c r="GA388" s="0" t="n">
        <v>0</v>
      </c>
      <c r="GB388" s="0" t="n">
        <v>1</v>
      </c>
      <c r="GC388" s="0" t="n">
        <v>0</v>
      </c>
      <c r="GD388" s="0" t="n">
        <v>0</v>
      </c>
      <c r="GE388" s="0" t="n">
        <v>0</v>
      </c>
      <c r="GF388" s="0" t="n">
        <v>2</v>
      </c>
      <c r="GG388" s="0" t="n">
        <v>0</v>
      </c>
      <c r="GH388" s="0" t="n">
        <v>0</v>
      </c>
      <c r="GI388" s="0" t="n">
        <v>0</v>
      </c>
      <c r="GJ388" s="0" t="n">
        <v>0</v>
      </c>
      <c r="GK388" s="0" t="n">
        <v>0</v>
      </c>
      <c r="GL388" s="0" t="n">
        <v>0</v>
      </c>
      <c r="GM388" s="0" t="n">
        <v>1</v>
      </c>
      <c r="GN388" s="0" t="n">
        <v>1</v>
      </c>
      <c r="GO388" s="0" t="n">
        <v>0</v>
      </c>
      <c r="GP388" s="0" t="n">
        <v>0</v>
      </c>
      <c r="GQ388" s="0" t="n">
        <v>0</v>
      </c>
    </row>
    <row r="389" customFormat="false" ht="12" hidden="false" customHeight="false" outlineLevel="0" collapsed="false">
      <c r="A389" s="0" t="n">
        <v>0</v>
      </c>
      <c r="B389" s="0" t="n">
        <v>1</v>
      </c>
      <c r="C389" s="0" t="n">
        <v>1</v>
      </c>
      <c r="D389" s="0" t="n">
        <v>0</v>
      </c>
      <c r="E389" s="0" t="n">
        <v>0</v>
      </c>
      <c r="F389" s="0" t="n">
        <v>1</v>
      </c>
      <c r="G389" s="0" t="n">
        <v>0</v>
      </c>
      <c r="H389" s="0" t="n">
        <v>0</v>
      </c>
      <c r="I389" s="0" t="n">
        <v>0</v>
      </c>
      <c r="J389" s="0" t="n">
        <v>0</v>
      </c>
      <c r="K389" s="0" t="n">
        <v>0</v>
      </c>
      <c r="L389" s="0" t="n">
        <v>0</v>
      </c>
      <c r="M389" s="0" t="n">
        <v>1</v>
      </c>
      <c r="N389" s="0" t="n">
        <v>0</v>
      </c>
      <c r="O389" s="0" t="n">
        <v>0</v>
      </c>
      <c r="P389" s="0" t="n">
        <v>0</v>
      </c>
      <c r="Q389" s="0" t="n">
        <v>0</v>
      </c>
      <c r="R389" s="0" t="n">
        <v>0</v>
      </c>
      <c r="S389" s="0" t="n">
        <v>0</v>
      </c>
      <c r="T389" s="0" t="n">
        <v>0</v>
      </c>
      <c r="U389" s="0" t="n">
        <v>1</v>
      </c>
      <c r="V389" s="0" t="n">
        <v>0</v>
      </c>
      <c r="W389" s="0" t="n">
        <v>0</v>
      </c>
      <c r="X389" s="0" t="n">
        <v>2</v>
      </c>
      <c r="Y389" s="0" t="n">
        <v>0</v>
      </c>
      <c r="Z389" s="0" t="n">
        <v>2</v>
      </c>
      <c r="AA389" s="0" t="n">
        <v>0</v>
      </c>
      <c r="AB389" s="0" t="n">
        <v>1</v>
      </c>
      <c r="AC389" s="0" t="n">
        <v>1</v>
      </c>
      <c r="AD389" s="0" t="n">
        <v>1</v>
      </c>
      <c r="AE389" s="0" t="n">
        <v>1</v>
      </c>
      <c r="AF389" s="0" t="n">
        <v>1</v>
      </c>
      <c r="AG389" s="0" t="n">
        <v>1</v>
      </c>
      <c r="AH389" s="0" t="n">
        <v>1</v>
      </c>
      <c r="AI389" s="0" t="n">
        <v>2</v>
      </c>
      <c r="AJ389" s="0" t="n">
        <v>0</v>
      </c>
      <c r="AK389" s="0" t="n">
        <v>0</v>
      </c>
      <c r="AL389" s="0" t="n">
        <v>0</v>
      </c>
      <c r="AM389" s="0" t="n">
        <v>0</v>
      </c>
      <c r="AN389" s="0" t="n">
        <v>1</v>
      </c>
      <c r="AO389" s="0" t="n">
        <v>0</v>
      </c>
      <c r="AP389" s="0" t="n">
        <v>0</v>
      </c>
      <c r="AQ389" s="0" t="n">
        <v>0</v>
      </c>
      <c r="AR389" s="0" t="n">
        <v>0</v>
      </c>
      <c r="AS389" s="0" t="n">
        <v>0</v>
      </c>
      <c r="AT389" s="0" t="n">
        <v>0</v>
      </c>
      <c r="AU389" s="0" t="n">
        <v>0</v>
      </c>
      <c r="AV389" s="0" t="n">
        <v>1</v>
      </c>
      <c r="AW389" s="0" t="n">
        <v>1</v>
      </c>
      <c r="AX389" s="0" t="n">
        <v>0</v>
      </c>
      <c r="AY389" s="0" t="n">
        <v>0</v>
      </c>
      <c r="AZ389" s="0" t="n">
        <v>0</v>
      </c>
      <c r="BA389" s="0" t="n">
        <v>1</v>
      </c>
      <c r="BB389" s="0" t="n">
        <v>2</v>
      </c>
      <c r="BC389" s="0" t="n">
        <v>0</v>
      </c>
      <c r="BD389" s="0" t="n">
        <v>0</v>
      </c>
      <c r="BE389" s="0" t="n">
        <v>5</v>
      </c>
      <c r="BF389" s="0" t="n">
        <v>3</v>
      </c>
      <c r="BG389" s="0" t="n">
        <v>1</v>
      </c>
      <c r="BH389" s="0" t="n">
        <v>0</v>
      </c>
      <c r="BI389" s="0" t="n">
        <v>0</v>
      </c>
      <c r="BJ389" s="0" t="n">
        <v>0</v>
      </c>
      <c r="BK389" s="0" t="n">
        <v>0</v>
      </c>
      <c r="BL389" s="0" t="n">
        <v>0</v>
      </c>
      <c r="BM389" s="0" t="n">
        <v>1</v>
      </c>
      <c r="BN389" s="0" t="n">
        <v>0</v>
      </c>
      <c r="BO389" s="0" t="n">
        <v>0</v>
      </c>
      <c r="BP389" s="0" t="n">
        <v>0</v>
      </c>
      <c r="BQ389" s="0" t="n">
        <v>4</v>
      </c>
      <c r="BR389" s="0" t="n">
        <v>0</v>
      </c>
      <c r="BS389" s="0" t="n">
        <v>1</v>
      </c>
      <c r="BT389" s="0" t="n">
        <v>0</v>
      </c>
      <c r="BU389" s="0" t="n">
        <v>0</v>
      </c>
      <c r="BV389" s="0" t="n">
        <v>0</v>
      </c>
      <c r="BW389" s="0" t="n">
        <v>0</v>
      </c>
      <c r="BX389" s="0" t="n">
        <v>0</v>
      </c>
      <c r="BY389" s="0" t="n">
        <v>0</v>
      </c>
      <c r="BZ389" s="0" t="n">
        <v>1</v>
      </c>
      <c r="CA389" s="0" t="n">
        <v>1</v>
      </c>
      <c r="CB389" s="0" t="n">
        <v>1</v>
      </c>
      <c r="CC389" s="0" t="n">
        <v>0</v>
      </c>
      <c r="CD389" s="0" t="n">
        <v>1</v>
      </c>
      <c r="CE389" s="0" t="n">
        <v>0</v>
      </c>
      <c r="CF389" s="0" t="n">
        <v>0</v>
      </c>
      <c r="CG389" s="0" t="n">
        <v>0</v>
      </c>
      <c r="CH389" s="0" t="n">
        <v>0</v>
      </c>
      <c r="CI389" s="0" t="n">
        <v>1</v>
      </c>
      <c r="CJ389" s="0" t="n">
        <v>0</v>
      </c>
      <c r="CK389" s="0" t="n">
        <v>1</v>
      </c>
      <c r="CL389" s="0" t="n">
        <v>0</v>
      </c>
      <c r="CM389" s="0" t="n">
        <v>2</v>
      </c>
      <c r="CN389" s="0" t="n">
        <v>0</v>
      </c>
      <c r="CO389" s="0" t="n">
        <v>0</v>
      </c>
      <c r="CP389" s="0" t="n">
        <v>0</v>
      </c>
      <c r="CQ389" s="0" t="n">
        <v>4</v>
      </c>
      <c r="CR389" s="0" t="n">
        <v>0</v>
      </c>
      <c r="CS389" s="0" t="n">
        <v>0</v>
      </c>
      <c r="CT389" s="0" t="n">
        <v>0</v>
      </c>
      <c r="CU389" s="0" t="n">
        <v>0</v>
      </c>
      <c r="CV389" s="0" t="n">
        <v>2</v>
      </c>
      <c r="CW389" s="0" t="n">
        <v>0</v>
      </c>
      <c r="CX389" s="0" t="n">
        <v>0</v>
      </c>
      <c r="CY389" s="0" t="n">
        <v>0</v>
      </c>
      <c r="CZ389" s="0" t="n">
        <v>1</v>
      </c>
      <c r="DA389" s="0" t="n">
        <v>0</v>
      </c>
      <c r="DB389" s="0" t="n">
        <v>0</v>
      </c>
      <c r="DC389" s="0" t="n">
        <v>0</v>
      </c>
      <c r="DD389" s="0" t="n">
        <v>1</v>
      </c>
      <c r="DE389" s="0" t="n">
        <v>0</v>
      </c>
      <c r="DF389" s="0" t="n">
        <v>0</v>
      </c>
      <c r="DG389" s="0" t="n">
        <v>3</v>
      </c>
      <c r="DH389" s="0" t="n">
        <v>0</v>
      </c>
      <c r="DI389" s="0" t="n">
        <v>2</v>
      </c>
      <c r="DJ389" s="0" t="n">
        <v>1</v>
      </c>
      <c r="DK389" s="0" t="n">
        <v>0</v>
      </c>
      <c r="DL389" s="0" t="n">
        <v>0</v>
      </c>
      <c r="DM389" s="0" t="n">
        <v>0</v>
      </c>
      <c r="DN389" s="0" t="n">
        <v>2</v>
      </c>
      <c r="DO389" s="0" t="n">
        <v>0</v>
      </c>
      <c r="DP389" s="0" t="n">
        <v>2</v>
      </c>
      <c r="DQ389" s="0" t="n">
        <v>0</v>
      </c>
      <c r="DR389" s="0" t="n">
        <v>3</v>
      </c>
      <c r="DS389" s="0" t="n">
        <v>0</v>
      </c>
      <c r="DT389" s="0" t="n">
        <v>0</v>
      </c>
      <c r="DU389" s="0" t="n">
        <v>0</v>
      </c>
      <c r="DV389" s="0" t="n">
        <v>0</v>
      </c>
      <c r="DW389" s="0" t="n">
        <v>1</v>
      </c>
      <c r="DX389" s="0" t="n">
        <v>0</v>
      </c>
      <c r="DY389" s="0" t="n">
        <v>0</v>
      </c>
      <c r="DZ389" s="0" t="n">
        <v>0</v>
      </c>
      <c r="EA389" s="0" t="n">
        <v>0</v>
      </c>
      <c r="EB389" s="0" t="n">
        <v>0</v>
      </c>
      <c r="EC389" s="0" t="n">
        <v>0</v>
      </c>
      <c r="ED389" s="0" t="n">
        <v>1</v>
      </c>
      <c r="EE389" s="0" t="n">
        <v>0</v>
      </c>
      <c r="EF389" s="0" t="n">
        <v>0</v>
      </c>
      <c r="EG389" s="0" t="n">
        <v>1</v>
      </c>
      <c r="EH389" s="0" t="n">
        <v>0</v>
      </c>
      <c r="EI389" s="0" t="n">
        <v>0</v>
      </c>
      <c r="EJ389" s="0" t="n">
        <v>0</v>
      </c>
      <c r="EK389" s="0" t="n">
        <v>0</v>
      </c>
      <c r="EL389" s="0" t="n">
        <v>0</v>
      </c>
      <c r="EM389" s="0" t="n">
        <v>0</v>
      </c>
      <c r="EN389" s="0" t="n">
        <v>0</v>
      </c>
      <c r="EO389" s="0" t="n">
        <v>0</v>
      </c>
      <c r="EP389" s="0" t="n">
        <v>0</v>
      </c>
      <c r="EQ389" s="0" t="n">
        <v>0</v>
      </c>
      <c r="ER389" s="0" t="n">
        <v>0</v>
      </c>
      <c r="ES389" s="0" t="n">
        <v>0</v>
      </c>
      <c r="ET389" s="0" t="n">
        <v>1</v>
      </c>
      <c r="EU389" s="0" t="n">
        <v>2</v>
      </c>
      <c r="EV389" s="0" t="n">
        <v>0</v>
      </c>
      <c r="EW389" s="0" t="n">
        <v>0</v>
      </c>
      <c r="EX389" s="0" t="n">
        <v>0</v>
      </c>
      <c r="EY389" s="0" t="n">
        <v>0</v>
      </c>
      <c r="EZ389" s="0" t="n">
        <v>0</v>
      </c>
      <c r="FA389" s="0" t="n">
        <v>1</v>
      </c>
      <c r="FB389" s="0" t="n">
        <v>0</v>
      </c>
      <c r="FC389" s="0" t="n">
        <v>0</v>
      </c>
      <c r="FD389" s="0" t="n">
        <v>0</v>
      </c>
      <c r="FE389" s="0" t="n">
        <v>9</v>
      </c>
      <c r="FF389" s="0" t="n">
        <v>0</v>
      </c>
      <c r="FG389" s="0" t="n">
        <v>2</v>
      </c>
      <c r="FH389" s="0" t="n">
        <v>0</v>
      </c>
      <c r="FI389" s="0" t="n">
        <v>1</v>
      </c>
      <c r="FJ389" s="0" t="n">
        <v>0</v>
      </c>
      <c r="FK389" s="0" t="n">
        <v>0</v>
      </c>
      <c r="FL389" s="0" t="n">
        <v>1</v>
      </c>
      <c r="FM389" s="0" t="n">
        <v>1</v>
      </c>
      <c r="FN389" s="0" t="n">
        <v>3</v>
      </c>
      <c r="FO389" s="0" t="n">
        <v>0</v>
      </c>
      <c r="FP389" s="0" t="n">
        <v>1</v>
      </c>
      <c r="FQ389" s="0" t="n">
        <v>0</v>
      </c>
      <c r="FR389" s="0" t="n">
        <v>0</v>
      </c>
      <c r="FS389" s="0" t="n">
        <v>1</v>
      </c>
      <c r="FT389" s="0" t="n">
        <v>1</v>
      </c>
      <c r="FU389" s="0" t="n">
        <v>1</v>
      </c>
      <c r="FV389" s="0" t="n">
        <v>0</v>
      </c>
      <c r="FW389" s="0" t="n">
        <v>0</v>
      </c>
      <c r="FX389" s="0" t="n">
        <v>0</v>
      </c>
      <c r="FY389" s="0" t="n">
        <v>0</v>
      </c>
      <c r="FZ389" s="0" t="n">
        <v>5</v>
      </c>
      <c r="GA389" s="0" t="n">
        <v>0</v>
      </c>
      <c r="GB389" s="0" t="n">
        <v>0</v>
      </c>
      <c r="GC389" s="0" t="n">
        <v>0</v>
      </c>
      <c r="GD389" s="0" t="n">
        <v>0</v>
      </c>
      <c r="GE389" s="0" t="n">
        <v>0</v>
      </c>
      <c r="GF389" s="0" t="n">
        <v>0</v>
      </c>
      <c r="GG389" s="0" t="n">
        <v>1</v>
      </c>
      <c r="GH389" s="0" t="n">
        <v>0</v>
      </c>
      <c r="GI389" s="0" t="n">
        <v>0</v>
      </c>
      <c r="GJ389" s="0" t="n">
        <v>0</v>
      </c>
      <c r="GK389" s="0" t="n">
        <v>0</v>
      </c>
      <c r="GL389" s="0" t="n">
        <v>0</v>
      </c>
      <c r="GM389" s="0" t="n">
        <v>0</v>
      </c>
      <c r="GN389" s="0" t="n">
        <v>0</v>
      </c>
      <c r="GO389" s="0" t="n">
        <v>1</v>
      </c>
      <c r="GP389" s="0" t="n">
        <v>1</v>
      </c>
      <c r="GQ389" s="0" t="n">
        <v>0</v>
      </c>
    </row>
    <row r="390" customFormat="false" ht="12" hidden="false" customHeight="false" outlineLevel="0" collapsed="false">
      <c r="A390" s="0" t="n">
        <v>0</v>
      </c>
      <c r="B390" s="0" t="n">
        <v>0</v>
      </c>
      <c r="C390" s="0" t="n">
        <v>0</v>
      </c>
      <c r="D390" s="0" t="n">
        <v>0</v>
      </c>
      <c r="E390" s="0" t="n">
        <v>0</v>
      </c>
      <c r="F390" s="0" t="n">
        <v>0</v>
      </c>
      <c r="G390" s="0" t="n">
        <v>0</v>
      </c>
      <c r="H390" s="0" t="n">
        <v>0</v>
      </c>
      <c r="I390" s="0" t="n">
        <v>0</v>
      </c>
      <c r="J390" s="0" t="n">
        <v>0</v>
      </c>
      <c r="K390" s="0" t="n">
        <v>0</v>
      </c>
      <c r="L390" s="0" t="n">
        <v>0</v>
      </c>
      <c r="M390" s="0" t="n">
        <v>0</v>
      </c>
      <c r="N390" s="0" t="n">
        <v>0</v>
      </c>
      <c r="O390" s="0" t="n">
        <v>0</v>
      </c>
      <c r="P390" s="0" t="n">
        <v>0</v>
      </c>
      <c r="Q390" s="0" t="n">
        <v>0</v>
      </c>
      <c r="R390" s="0" t="n">
        <v>0</v>
      </c>
      <c r="S390" s="0" t="n">
        <v>0</v>
      </c>
      <c r="T390" s="0" t="n">
        <v>0</v>
      </c>
      <c r="U390" s="0" t="n">
        <v>0</v>
      </c>
      <c r="V390" s="0" t="n">
        <v>0</v>
      </c>
      <c r="W390" s="0" t="n">
        <v>0</v>
      </c>
      <c r="X390" s="0" t="n">
        <v>1</v>
      </c>
      <c r="Y390" s="0" t="n">
        <v>0</v>
      </c>
      <c r="Z390" s="0" t="n">
        <v>1</v>
      </c>
      <c r="AA390" s="0" t="n">
        <v>0</v>
      </c>
      <c r="AB390" s="0" t="n">
        <v>0</v>
      </c>
      <c r="AC390" s="0" t="n">
        <v>0</v>
      </c>
      <c r="AD390" s="0" t="n">
        <v>0</v>
      </c>
      <c r="AE390" s="0" t="n">
        <v>1</v>
      </c>
      <c r="AF390" s="0" t="n">
        <v>0</v>
      </c>
      <c r="AG390" s="0" t="n">
        <v>0</v>
      </c>
      <c r="AH390" s="0" t="n">
        <v>0</v>
      </c>
      <c r="AI390" s="0" t="n">
        <v>0</v>
      </c>
      <c r="AJ390" s="0" t="n">
        <v>0</v>
      </c>
      <c r="AK390" s="0" t="n">
        <v>1</v>
      </c>
      <c r="AL390" s="0" t="n">
        <v>0</v>
      </c>
      <c r="AM390" s="0" t="n">
        <v>0</v>
      </c>
      <c r="AN390" s="0" t="n">
        <v>0</v>
      </c>
      <c r="AO390" s="0" t="n">
        <v>0</v>
      </c>
      <c r="AP390" s="0" t="n">
        <v>0</v>
      </c>
      <c r="AQ390" s="0" t="n">
        <v>0</v>
      </c>
      <c r="AR390" s="0" t="n">
        <v>0</v>
      </c>
      <c r="AS390" s="0" t="n">
        <v>0</v>
      </c>
      <c r="AT390" s="0" t="n">
        <v>0</v>
      </c>
      <c r="AU390" s="0" t="n">
        <v>0</v>
      </c>
      <c r="AV390" s="0" t="n">
        <v>0</v>
      </c>
      <c r="AW390" s="0" t="n">
        <v>1</v>
      </c>
      <c r="AX390" s="0" t="n">
        <v>0</v>
      </c>
      <c r="AY390" s="0" t="n">
        <v>0</v>
      </c>
      <c r="AZ390" s="0" t="n">
        <v>0</v>
      </c>
      <c r="BA390" s="0" t="n">
        <v>0</v>
      </c>
      <c r="BB390" s="0" t="n">
        <v>0</v>
      </c>
      <c r="BC390" s="0" t="n">
        <v>1</v>
      </c>
      <c r="BD390" s="0" t="n">
        <v>0</v>
      </c>
      <c r="BE390" s="0" t="n">
        <v>1</v>
      </c>
      <c r="BF390" s="0" t="n">
        <v>3</v>
      </c>
      <c r="BG390" s="0" t="n">
        <v>1</v>
      </c>
      <c r="BH390" s="0" t="n">
        <v>0</v>
      </c>
      <c r="BI390" s="0" t="n">
        <v>0</v>
      </c>
      <c r="BJ390" s="0" t="n">
        <v>0</v>
      </c>
      <c r="BK390" s="0" t="n">
        <v>0</v>
      </c>
      <c r="BL390" s="0" t="n">
        <v>0</v>
      </c>
      <c r="BM390" s="0" t="n">
        <v>0</v>
      </c>
      <c r="BN390" s="0" t="n">
        <v>0</v>
      </c>
      <c r="BO390" s="0" t="n">
        <v>0</v>
      </c>
      <c r="BP390" s="0" t="n">
        <v>0</v>
      </c>
      <c r="BQ390" s="0" t="n">
        <v>1</v>
      </c>
      <c r="BR390" s="0" t="n">
        <v>0</v>
      </c>
      <c r="BS390" s="0" t="n">
        <v>0</v>
      </c>
      <c r="BT390" s="0" t="n">
        <v>0</v>
      </c>
      <c r="BU390" s="0" t="n">
        <v>0</v>
      </c>
      <c r="BV390" s="0" t="n">
        <v>0</v>
      </c>
      <c r="BW390" s="0" t="n">
        <v>0</v>
      </c>
      <c r="BX390" s="0" t="n">
        <v>0</v>
      </c>
      <c r="BY390" s="0" t="n">
        <v>0</v>
      </c>
      <c r="BZ390" s="0" t="n">
        <v>1</v>
      </c>
      <c r="CA390" s="0" t="n">
        <v>0</v>
      </c>
      <c r="CB390" s="0" t="n">
        <v>1</v>
      </c>
      <c r="CC390" s="0" t="n">
        <v>1</v>
      </c>
      <c r="CD390" s="0" t="n">
        <v>0</v>
      </c>
      <c r="CE390" s="0" t="n">
        <v>0</v>
      </c>
      <c r="CF390" s="0" t="n">
        <v>0</v>
      </c>
      <c r="CG390" s="0" t="n">
        <v>0</v>
      </c>
      <c r="CH390" s="0" t="n">
        <v>0</v>
      </c>
      <c r="CI390" s="0" t="n">
        <v>1</v>
      </c>
      <c r="CJ390" s="0" t="n">
        <v>0</v>
      </c>
      <c r="CK390" s="0" t="n">
        <v>1</v>
      </c>
      <c r="CL390" s="0" t="n">
        <v>0</v>
      </c>
      <c r="CM390" s="0" t="n">
        <v>0</v>
      </c>
      <c r="CN390" s="0" t="n">
        <v>0</v>
      </c>
      <c r="CO390" s="0" t="n">
        <v>0</v>
      </c>
      <c r="CP390" s="0" t="n">
        <v>0</v>
      </c>
      <c r="CQ390" s="0" t="n">
        <v>0</v>
      </c>
      <c r="CR390" s="0" t="n">
        <v>0</v>
      </c>
      <c r="CS390" s="0" t="n">
        <v>0</v>
      </c>
      <c r="CT390" s="0" t="n">
        <v>0</v>
      </c>
      <c r="CU390" s="0" t="n">
        <v>0</v>
      </c>
      <c r="CV390" s="0" t="n">
        <v>0</v>
      </c>
      <c r="CW390" s="0" t="n">
        <v>0</v>
      </c>
      <c r="CX390" s="0" t="n">
        <v>0</v>
      </c>
      <c r="CY390" s="0" t="n">
        <v>0</v>
      </c>
      <c r="CZ390" s="0" t="n">
        <v>1</v>
      </c>
      <c r="DA390" s="0" t="n">
        <v>0</v>
      </c>
      <c r="DB390" s="0" t="n">
        <v>0</v>
      </c>
      <c r="DC390" s="0" t="n">
        <v>0</v>
      </c>
      <c r="DD390" s="0" t="n">
        <v>0</v>
      </c>
      <c r="DE390" s="0" t="n">
        <v>0</v>
      </c>
      <c r="DF390" s="0" t="n">
        <v>0</v>
      </c>
      <c r="DG390" s="0" t="n">
        <v>0</v>
      </c>
      <c r="DH390" s="0" t="n">
        <v>1</v>
      </c>
      <c r="DI390" s="0" t="n">
        <v>0</v>
      </c>
      <c r="DJ390" s="0" t="n">
        <v>0</v>
      </c>
      <c r="DK390" s="0" t="n">
        <v>0</v>
      </c>
      <c r="DL390" s="0" t="n">
        <v>0</v>
      </c>
      <c r="DM390" s="0" t="n">
        <v>0</v>
      </c>
      <c r="DN390" s="0" t="n">
        <v>0</v>
      </c>
      <c r="DO390" s="0" t="n">
        <v>0</v>
      </c>
      <c r="DP390" s="0" t="n">
        <v>1</v>
      </c>
      <c r="DQ390" s="0" t="n">
        <v>0</v>
      </c>
      <c r="DR390" s="0" t="n">
        <v>1</v>
      </c>
      <c r="DS390" s="0" t="n">
        <v>0</v>
      </c>
      <c r="DT390" s="0" t="n">
        <v>0</v>
      </c>
      <c r="DU390" s="0" t="n">
        <v>0</v>
      </c>
      <c r="DV390" s="0" t="n">
        <v>0</v>
      </c>
      <c r="DW390" s="0" t="n">
        <v>0</v>
      </c>
      <c r="DX390" s="0" t="n">
        <v>0</v>
      </c>
      <c r="DY390" s="0" t="n">
        <v>0</v>
      </c>
      <c r="DZ390" s="0" t="n">
        <v>0</v>
      </c>
      <c r="EA390" s="0" t="n">
        <v>0</v>
      </c>
      <c r="EB390" s="0" t="n">
        <v>0</v>
      </c>
      <c r="EC390" s="0" t="n">
        <v>1</v>
      </c>
      <c r="ED390" s="0" t="n">
        <v>1</v>
      </c>
      <c r="EE390" s="0" t="n">
        <v>0</v>
      </c>
      <c r="EF390" s="0" t="n">
        <v>0</v>
      </c>
      <c r="EG390" s="0" t="n">
        <v>0</v>
      </c>
      <c r="EH390" s="0" t="n">
        <v>2</v>
      </c>
      <c r="EI390" s="0" t="n">
        <v>0</v>
      </c>
      <c r="EJ390" s="0" t="n">
        <v>0</v>
      </c>
      <c r="EK390" s="0" t="n">
        <v>0</v>
      </c>
      <c r="EL390" s="0" t="n">
        <v>0</v>
      </c>
      <c r="EM390" s="0" t="n">
        <v>0</v>
      </c>
      <c r="EN390" s="0" t="n">
        <v>0</v>
      </c>
      <c r="EO390" s="0" t="n">
        <v>0</v>
      </c>
      <c r="EP390" s="0" t="n">
        <v>0</v>
      </c>
      <c r="EQ390" s="0" t="n">
        <v>0</v>
      </c>
      <c r="ER390" s="0" t="n">
        <v>0</v>
      </c>
      <c r="ES390" s="0" t="n">
        <v>1</v>
      </c>
      <c r="ET390" s="0" t="n">
        <v>0</v>
      </c>
      <c r="EU390" s="0" t="n">
        <v>1</v>
      </c>
      <c r="EV390" s="0" t="n">
        <v>0</v>
      </c>
      <c r="EW390" s="0" t="n">
        <v>0</v>
      </c>
      <c r="EX390" s="0" t="n">
        <v>0</v>
      </c>
      <c r="EY390" s="0" t="n">
        <v>0</v>
      </c>
      <c r="EZ390" s="0" t="n">
        <v>0</v>
      </c>
      <c r="FA390" s="0" t="n">
        <v>1</v>
      </c>
      <c r="FB390" s="0" t="n">
        <v>0</v>
      </c>
      <c r="FC390" s="0" t="n">
        <v>0</v>
      </c>
      <c r="FD390" s="0" t="n">
        <v>0</v>
      </c>
      <c r="FE390" s="0" t="n">
        <v>0</v>
      </c>
      <c r="FF390" s="0" t="n">
        <v>0</v>
      </c>
      <c r="FG390" s="0" t="n">
        <v>1</v>
      </c>
      <c r="FH390" s="0" t="n">
        <v>0</v>
      </c>
      <c r="FI390" s="0" t="n">
        <v>0</v>
      </c>
      <c r="FJ390" s="0" t="n">
        <v>0</v>
      </c>
      <c r="FK390" s="0" t="n">
        <v>0</v>
      </c>
      <c r="FL390" s="0" t="n">
        <v>0</v>
      </c>
      <c r="FM390" s="0" t="n">
        <v>0</v>
      </c>
      <c r="FN390" s="0" t="n">
        <v>5</v>
      </c>
      <c r="FO390" s="0" t="n">
        <v>0</v>
      </c>
      <c r="FP390" s="0" t="n">
        <v>0</v>
      </c>
      <c r="FQ390" s="0" t="n">
        <v>0</v>
      </c>
      <c r="FR390" s="0" t="n">
        <v>0</v>
      </c>
      <c r="FS390" s="0" t="n">
        <v>0</v>
      </c>
      <c r="FT390" s="0" t="n">
        <v>1</v>
      </c>
      <c r="FU390" s="0" t="n">
        <v>0</v>
      </c>
      <c r="FV390" s="0" t="n">
        <v>0</v>
      </c>
      <c r="FW390" s="0" t="n">
        <v>0</v>
      </c>
      <c r="FX390" s="0" t="n">
        <v>0</v>
      </c>
      <c r="FY390" s="0" t="n">
        <v>0</v>
      </c>
      <c r="FZ390" s="0" t="n">
        <v>0</v>
      </c>
      <c r="GA390" s="0" t="n">
        <v>0</v>
      </c>
      <c r="GB390" s="0" t="n">
        <v>0</v>
      </c>
      <c r="GC390" s="0" t="n">
        <v>0</v>
      </c>
      <c r="GD390" s="0" t="n">
        <v>0</v>
      </c>
      <c r="GE390" s="0" t="n">
        <v>0</v>
      </c>
      <c r="GF390" s="0" t="n">
        <v>0</v>
      </c>
      <c r="GG390" s="0" t="n">
        <v>0</v>
      </c>
      <c r="GH390" s="0" t="n">
        <v>0</v>
      </c>
      <c r="GI390" s="0" t="n">
        <v>0</v>
      </c>
      <c r="GJ390" s="0" t="n">
        <v>0</v>
      </c>
      <c r="GK390" s="0" t="n">
        <v>0</v>
      </c>
      <c r="GL390" s="0" t="n">
        <v>0</v>
      </c>
      <c r="GM390" s="0" t="n">
        <v>0</v>
      </c>
      <c r="GN390" s="0" t="n">
        <v>0</v>
      </c>
      <c r="GO390" s="0" t="n">
        <v>0</v>
      </c>
      <c r="GP390" s="0" t="n">
        <v>0</v>
      </c>
      <c r="GQ390" s="0" t="n">
        <v>0</v>
      </c>
    </row>
    <row r="391" customFormat="false" ht="12" hidden="false" customHeight="false" outlineLevel="0" collapsed="false">
      <c r="A391" s="0" t="n">
        <v>0</v>
      </c>
      <c r="B391" s="0" t="n">
        <v>0</v>
      </c>
      <c r="C391" s="0" t="n">
        <v>0</v>
      </c>
      <c r="D391" s="0" t="n">
        <v>0</v>
      </c>
      <c r="E391" s="0" t="n">
        <v>0</v>
      </c>
      <c r="F391" s="0" t="n">
        <v>6</v>
      </c>
      <c r="G391" s="0" t="n">
        <v>1</v>
      </c>
      <c r="H391" s="0" t="n">
        <v>0</v>
      </c>
      <c r="I391" s="0" t="n">
        <v>0</v>
      </c>
      <c r="J391" s="0" t="n">
        <v>3</v>
      </c>
      <c r="K391" s="0" t="n">
        <v>0</v>
      </c>
      <c r="L391" s="0" t="n">
        <v>0</v>
      </c>
      <c r="M391" s="0" t="n">
        <v>0</v>
      </c>
      <c r="N391" s="0" t="n">
        <v>0</v>
      </c>
      <c r="O391" s="0" t="n">
        <v>0</v>
      </c>
      <c r="P391" s="0" t="n">
        <v>1</v>
      </c>
      <c r="Q391" s="0" t="n">
        <v>0</v>
      </c>
      <c r="R391" s="0" t="n">
        <v>0</v>
      </c>
      <c r="S391" s="0" t="n">
        <v>0</v>
      </c>
      <c r="T391" s="0" t="n">
        <v>0</v>
      </c>
      <c r="U391" s="0" t="n">
        <v>0</v>
      </c>
      <c r="V391" s="0" t="n">
        <v>0</v>
      </c>
      <c r="W391" s="0" t="n">
        <v>1</v>
      </c>
      <c r="X391" s="0" t="n">
        <v>2</v>
      </c>
      <c r="Y391" s="0" t="n">
        <v>0</v>
      </c>
      <c r="Z391" s="0" t="n">
        <v>3</v>
      </c>
      <c r="AA391" s="0" t="n">
        <v>0</v>
      </c>
      <c r="AB391" s="0" t="n">
        <v>0</v>
      </c>
      <c r="AC391" s="0" t="n">
        <v>0</v>
      </c>
      <c r="AD391" s="0" t="n">
        <v>0</v>
      </c>
      <c r="AE391" s="0" t="n">
        <v>3</v>
      </c>
      <c r="AF391" s="0" t="n">
        <v>2</v>
      </c>
      <c r="AG391" s="0" t="n">
        <v>0</v>
      </c>
      <c r="AH391" s="0" t="n">
        <v>0</v>
      </c>
      <c r="AI391" s="0" t="n">
        <v>2</v>
      </c>
      <c r="AJ391" s="0" t="n">
        <v>4</v>
      </c>
      <c r="AK391" s="0" t="n">
        <v>2</v>
      </c>
      <c r="AL391" s="0" t="n">
        <v>3</v>
      </c>
      <c r="AM391" s="0" t="n">
        <v>0</v>
      </c>
      <c r="AN391" s="0" t="n">
        <v>0</v>
      </c>
      <c r="AO391" s="0" t="n">
        <v>0</v>
      </c>
      <c r="AP391" s="0" t="n">
        <v>0</v>
      </c>
      <c r="AQ391" s="0" t="n">
        <v>0</v>
      </c>
      <c r="AR391" s="0" t="n">
        <v>0</v>
      </c>
      <c r="AS391" s="0" t="n">
        <v>0</v>
      </c>
      <c r="AT391" s="0" t="n">
        <v>0</v>
      </c>
      <c r="AU391" s="0" t="n">
        <v>0</v>
      </c>
      <c r="AV391" s="0" t="n">
        <v>0</v>
      </c>
      <c r="AW391" s="0" t="n">
        <v>1</v>
      </c>
      <c r="AX391" s="0" t="n">
        <v>0</v>
      </c>
      <c r="AY391" s="0" t="n">
        <v>3</v>
      </c>
      <c r="AZ391" s="0" t="n">
        <v>0</v>
      </c>
      <c r="BA391" s="0" t="n">
        <v>0</v>
      </c>
      <c r="BB391" s="0" t="n">
        <v>0</v>
      </c>
      <c r="BC391" s="0" t="n">
        <v>0</v>
      </c>
      <c r="BD391" s="0" t="n">
        <v>2</v>
      </c>
      <c r="BE391" s="0" t="n">
        <v>0</v>
      </c>
      <c r="BF391" s="0" t="n">
        <v>0</v>
      </c>
      <c r="BG391" s="0" t="n">
        <v>1</v>
      </c>
      <c r="BH391" s="0" t="n">
        <v>0</v>
      </c>
      <c r="BI391" s="0" t="n">
        <v>1</v>
      </c>
      <c r="BJ391" s="0" t="n">
        <v>0</v>
      </c>
      <c r="BK391" s="0" t="n">
        <v>0</v>
      </c>
      <c r="BL391" s="0" t="n">
        <v>0</v>
      </c>
      <c r="BM391" s="0" t="n">
        <v>0</v>
      </c>
      <c r="BN391" s="0" t="n">
        <v>0</v>
      </c>
      <c r="BO391" s="0" t="n">
        <v>0</v>
      </c>
      <c r="BP391" s="0" t="n">
        <v>0</v>
      </c>
      <c r="BQ391" s="0" t="n">
        <v>1</v>
      </c>
      <c r="BR391" s="0" t="n">
        <v>0</v>
      </c>
      <c r="BS391" s="0" t="n">
        <v>0</v>
      </c>
      <c r="BT391" s="0" t="n">
        <v>0</v>
      </c>
      <c r="BU391" s="0" t="n">
        <v>0</v>
      </c>
      <c r="BV391" s="0" t="n">
        <v>1</v>
      </c>
      <c r="BW391" s="0" t="n">
        <v>0</v>
      </c>
      <c r="BX391" s="0" t="n">
        <v>0</v>
      </c>
      <c r="BY391" s="0" t="n">
        <v>0</v>
      </c>
      <c r="BZ391" s="0" t="n">
        <v>0</v>
      </c>
      <c r="CA391" s="0" t="n">
        <v>6</v>
      </c>
      <c r="CB391" s="0" t="n">
        <v>2</v>
      </c>
      <c r="CC391" s="0" t="n">
        <v>1</v>
      </c>
      <c r="CD391" s="0" t="n">
        <v>1</v>
      </c>
      <c r="CE391" s="0" t="n">
        <v>0</v>
      </c>
      <c r="CF391" s="0" t="n">
        <v>0</v>
      </c>
      <c r="CG391" s="0" t="n">
        <v>0</v>
      </c>
      <c r="CH391" s="0" t="n">
        <v>0</v>
      </c>
      <c r="CI391" s="0" t="n">
        <v>6</v>
      </c>
      <c r="CJ391" s="0" t="n">
        <v>1</v>
      </c>
      <c r="CK391" s="0" t="n">
        <v>5</v>
      </c>
      <c r="CL391" s="0" t="n">
        <v>0</v>
      </c>
      <c r="CM391" s="0" t="n">
        <v>0</v>
      </c>
      <c r="CN391" s="0" t="n">
        <v>0</v>
      </c>
      <c r="CO391" s="0" t="n">
        <v>0</v>
      </c>
      <c r="CP391" s="0" t="n">
        <v>5</v>
      </c>
      <c r="CQ391" s="0" t="n">
        <v>0</v>
      </c>
      <c r="CR391" s="0" t="n">
        <v>0</v>
      </c>
      <c r="CS391" s="0" t="n">
        <v>0</v>
      </c>
      <c r="CT391" s="0" t="n">
        <v>0</v>
      </c>
      <c r="CU391" s="0" t="n">
        <v>0</v>
      </c>
      <c r="CV391" s="0" t="n">
        <v>2</v>
      </c>
      <c r="CW391" s="0" t="n">
        <v>0</v>
      </c>
      <c r="CX391" s="0" t="n">
        <v>0</v>
      </c>
      <c r="CY391" s="0" t="n">
        <v>0</v>
      </c>
      <c r="CZ391" s="0" t="n">
        <v>0</v>
      </c>
      <c r="DA391" s="0" t="n">
        <v>0</v>
      </c>
      <c r="DB391" s="0" t="n">
        <v>3</v>
      </c>
      <c r="DC391" s="0" t="n">
        <v>0</v>
      </c>
      <c r="DD391" s="0" t="n">
        <v>5</v>
      </c>
      <c r="DE391" s="0" t="n">
        <v>2</v>
      </c>
      <c r="DF391" s="0" t="n">
        <v>0</v>
      </c>
      <c r="DG391" s="0" t="n">
        <v>0</v>
      </c>
      <c r="DH391" s="0" t="n">
        <v>0</v>
      </c>
      <c r="DI391" s="0" t="n">
        <v>0</v>
      </c>
      <c r="DJ391" s="0" t="n">
        <v>0</v>
      </c>
      <c r="DK391" s="0" t="n">
        <v>0</v>
      </c>
      <c r="DL391" s="0" t="n">
        <v>0</v>
      </c>
      <c r="DM391" s="0" t="n">
        <v>0</v>
      </c>
      <c r="DN391" s="0" t="n">
        <v>0</v>
      </c>
      <c r="DO391" s="0" t="n">
        <v>0</v>
      </c>
      <c r="DP391" s="0" t="n">
        <v>0</v>
      </c>
      <c r="DQ391" s="0" t="n">
        <v>0</v>
      </c>
      <c r="DR391" s="0" t="n">
        <v>0</v>
      </c>
      <c r="DS391" s="0" t="n">
        <v>0</v>
      </c>
      <c r="DT391" s="0" t="n">
        <v>0</v>
      </c>
      <c r="DU391" s="0" t="n">
        <v>3</v>
      </c>
      <c r="DV391" s="0" t="n">
        <v>0</v>
      </c>
      <c r="DW391" s="0" t="n">
        <v>0</v>
      </c>
      <c r="DX391" s="0" t="n">
        <v>0</v>
      </c>
      <c r="DY391" s="0" t="n">
        <v>0</v>
      </c>
      <c r="DZ391" s="0" t="n">
        <v>0</v>
      </c>
      <c r="EA391" s="0" t="n">
        <v>0</v>
      </c>
      <c r="EB391" s="0" t="n">
        <v>0</v>
      </c>
      <c r="EC391" s="0" t="n">
        <v>0</v>
      </c>
      <c r="ED391" s="0" t="n">
        <v>0</v>
      </c>
      <c r="EE391" s="0" t="n">
        <v>0</v>
      </c>
      <c r="EF391" s="0" t="n">
        <v>0</v>
      </c>
      <c r="EG391" s="0" t="n">
        <v>0</v>
      </c>
      <c r="EH391" s="0" t="n">
        <v>0</v>
      </c>
      <c r="EI391" s="0" t="n">
        <v>2</v>
      </c>
      <c r="EJ391" s="0" t="n">
        <v>0</v>
      </c>
      <c r="EK391" s="0" t="n">
        <v>0</v>
      </c>
      <c r="EL391" s="0" t="n">
        <v>4</v>
      </c>
      <c r="EM391" s="0" t="n">
        <v>0</v>
      </c>
      <c r="EN391" s="0" t="n">
        <v>0</v>
      </c>
      <c r="EO391" s="0" t="n">
        <v>0</v>
      </c>
      <c r="EP391" s="0" t="n">
        <v>0</v>
      </c>
      <c r="EQ391" s="0" t="n">
        <v>0</v>
      </c>
      <c r="ER391" s="0" t="n">
        <v>0</v>
      </c>
      <c r="ES391" s="0" t="n">
        <v>3</v>
      </c>
      <c r="ET391" s="0" t="n">
        <v>0</v>
      </c>
      <c r="EU391" s="0" t="n">
        <v>3</v>
      </c>
      <c r="EV391" s="0" t="n">
        <v>0</v>
      </c>
      <c r="EW391" s="0" t="n">
        <v>3</v>
      </c>
      <c r="EX391" s="0" t="n">
        <v>0</v>
      </c>
      <c r="EY391" s="0" t="n">
        <v>0</v>
      </c>
      <c r="EZ391" s="0" t="n">
        <v>0</v>
      </c>
      <c r="FA391" s="0" t="n">
        <v>1</v>
      </c>
      <c r="FB391" s="0" t="n">
        <v>0</v>
      </c>
      <c r="FC391" s="0" t="n">
        <v>0</v>
      </c>
      <c r="FD391" s="0" t="n">
        <v>0</v>
      </c>
      <c r="FE391" s="0" t="n">
        <v>9</v>
      </c>
      <c r="FF391" s="0" t="n">
        <v>0</v>
      </c>
      <c r="FG391" s="0" t="n">
        <v>1</v>
      </c>
      <c r="FH391" s="0" t="n">
        <v>0</v>
      </c>
      <c r="FI391" s="0" t="n">
        <v>0</v>
      </c>
      <c r="FJ391" s="0" t="n">
        <v>0</v>
      </c>
      <c r="FK391" s="0" t="n">
        <v>1</v>
      </c>
      <c r="FL391" s="0" t="n">
        <v>0</v>
      </c>
      <c r="FM391" s="0" t="n">
        <v>5</v>
      </c>
      <c r="FN391" s="0" t="n">
        <v>0</v>
      </c>
      <c r="FO391" s="0" t="n">
        <v>0</v>
      </c>
      <c r="FP391" s="0" t="n">
        <v>1</v>
      </c>
      <c r="FQ391" s="0" t="n">
        <v>9</v>
      </c>
      <c r="FR391" s="0" t="n">
        <v>0</v>
      </c>
      <c r="FS391" s="0" t="n">
        <v>0</v>
      </c>
      <c r="FT391" s="0" t="n">
        <v>0</v>
      </c>
      <c r="FU391" s="0" t="n">
        <v>0</v>
      </c>
      <c r="FV391" s="0" t="n">
        <v>0</v>
      </c>
      <c r="FW391" s="0" t="n">
        <v>0</v>
      </c>
      <c r="FX391" s="0" t="n">
        <v>0</v>
      </c>
      <c r="FY391" s="0" t="n">
        <v>0</v>
      </c>
      <c r="FZ391" s="0" t="n">
        <v>3</v>
      </c>
      <c r="GA391" s="0" t="n">
        <v>0</v>
      </c>
      <c r="GB391" s="0" t="n">
        <v>1</v>
      </c>
      <c r="GC391" s="0" t="n">
        <v>0</v>
      </c>
      <c r="GD391" s="0" t="n">
        <v>0</v>
      </c>
      <c r="GE391" s="0" t="n">
        <v>2</v>
      </c>
      <c r="GF391" s="0" t="n">
        <v>0</v>
      </c>
      <c r="GG391" s="0" t="n">
        <v>0</v>
      </c>
      <c r="GH391" s="0" t="n">
        <v>0</v>
      </c>
      <c r="GI391" s="0" t="n">
        <v>0</v>
      </c>
      <c r="GJ391" s="0" t="n">
        <v>0</v>
      </c>
      <c r="GK391" s="0" t="n">
        <v>0</v>
      </c>
      <c r="GL391" s="0" t="n">
        <v>0</v>
      </c>
      <c r="GM391" s="0" t="n">
        <v>2</v>
      </c>
      <c r="GN391" s="0" t="n">
        <v>0</v>
      </c>
      <c r="GO391" s="0" t="n">
        <v>5</v>
      </c>
      <c r="GP391" s="0" t="n">
        <v>0</v>
      </c>
      <c r="GQ391" s="0" t="n">
        <v>0</v>
      </c>
    </row>
    <row r="392" customFormat="false" ht="12" hidden="false" customHeight="false" outlineLevel="0" collapsed="false">
      <c r="A392" s="0" t="n">
        <v>0</v>
      </c>
      <c r="B392" s="0" t="n">
        <v>2</v>
      </c>
      <c r="C392" s="0" t="n">
        <v>2</v>
      </c>
      <c r="D392" s="0" t="n">
        <v>0</v>
      </c>
      <c r="E392" s="0" t="n">
        <v>0</v>
      </c>
      <c r="F392" s="0" t="n">
        <v>0</v>
      </c>
      <c r="G392" s="0" t="n">
        <v>0</v>
      </c>
      <c r="H392" s="0" t="n">
        <v>0</v>
      </c>
      <c r="I392" s="0" t="n">
        <v>0</v>
      </c>
      <c r="J392" s="0" t="n">
        <v>0</v>
      </c>
      <c r="K392" s="0" t="n">
        <v>0</v>
      </c>
      <c r="L392" s="0" t="n">
        <v>0</v>
      </c>
      <c r="M392" s="0" t="n">
        <v>0</v>
      </c>
      <c r="N392" s="0" t="n">
        <v>0</v>
      </c>
      <c r="O392" s="0" t="n">
        <v>0</v>
      </c>
      <c r="P392" s="0" t="n">
        <v>1</v>
      </c>
      <c r="Q392" s="0" t="n">
        <v>0</v>
      </c>
      <c r="R392" s="0" t="n">
        <v>0</v>
      </c>
      <c r="S392" s="0" t="n">
        <v>0</v>
      </c>
      <c r="T392" s="0" t="n">
        <v>0</v>
      </c>
      <c r="U392" s="0" t="n">
        <v>0</v>
      </c>
      <c r="V392" s="0" t="n">
        <v>0</v>
      </c>
      <c r="W392" s="0" t="n">
        <v>0</v>
      </c>
      <c r="X392" s="0" t="n">
        <v>0</v>
      </c>
      <c r="Y392" s="0" t="n">
        <v>0</v>
      </c>
      <c r="Z392" s="0" t="n">
        <v>0</v>
      </c>
      <c r="AA392" s="0" t="n">
        <v>0</v>
      </c>
      <c r="AB392" s="0" t="n">
        <v>0</v>
      </c>
      <c r="AC392" s="0" t="n">
        <v>7</v>
      </c>
      <c r="AD392" s="0" t="n">
        <v>0</v>
      </c>
      <c r="AE392" s="0" t="n">
        <v>0</v>
      </c>
      <c r="AF392" s="0" t="n">
        <v>2</v>
      </c>
      <c r="AG392" s="0" t="n">
        <v>0</v>
      </c>
      <c r="AH392" s="0" t="n">
        <v>0</v>
      </c>
      <c r="AI392" s="0" t="n">
        <v>0</v>
      </c>
      <c r="AJ392" s="0" t="n">
        <v>0</v>
      </c>
      <c r="AK392" s="0" t="n">
        <v>1</v>
      </c>
      <c r="AL392" s="0" t="n">
        <v>0</v>
      </c>
      <c r="AM392" s="0" t="n">
        <v>0</v>
      </c>
      <c r="AN392" s="0" t="n">
        <v>0</v>
      </c>
      <c r="AO392" s="0" t="n">
        <v>0</v>
      </c>
      <c r="AP392" s="0" t="n">
        <v>0</v>
      </c>
      <c r="AQ392" s="0" t="n">
        <v>0</v>
      </c>
      <c r="AR392" s="0" t="n">
        <v>0</v>
      </c>
      <c r="AS392" s="0" t="n">
        <v>0</v>
      </c>
      <c r="AT392" s="0" t="n">
        <v>0</v>
      </c>
      <c r="AU392" s="0" t="n">
        <v>0</v>
      </c>
      <c r="AV392" s="0" t="n">
        <v>0</v>
      </c>
      <c r="AW392" s="0" t="n">
        <v>0</v>
      </c>
      <c r="AX392" s="0" t="n">
        <v>0</v>
      </c>
      <c r="AY392" s="0" t="n">
        <v>0</v>
      </c>
      <c r="AZ392" s="0" t="n">
        <v>0</v>
      </c>
      <c r="BA392" s="0" t="n">
        <v>0</v>
      </c>
      <c r="BB392" s="0" t="n">
        <v>0</v>
      </c>
      <c r="BC392" s="0" t="n">
        <v>0</v>
      </c>
      <c r="BD392" s="0" t="n">
        <v>0</v>
      </c>
      <c r="BE392" s="0" t="n">
        <v>4</v>
      </c>
      <c r="BF392" s="0" t="n">
        <v>4</v>
      </c>
      <c r="BG392" s="0" t="n">
        <v>0</v>
      </c>
      <c r="BH392" s="0" t="n">
        <v>0</v>
      </c>
      <c r="BI392" s="0" t="n">
        <v>0</v>
      </c>
      <c r="BJ392" s="0" t="n">
        <v>0</v>
      </c>
      <c r="BK392" s="0" t="n">
        <v>0</v>
      </c>
      <c r="BL392" s="0" t="n">
        <v>0</v>
      </c>
      <c r="BM392" s="0" t="n">
        <v>0</v>
      </c>
      <c r="BN392" s="0" t="n">
        <v>0</v>
      </c>
      <c r="BO392" s="0" t="n">
        <v>0</v>
      </c>
      <c r="BP392" s="0" t="n">
        <v>0</v>
      </c>
      <c r="BQ392" s="0" t="n">
        <v>1</v>
      </c>
      <c r="BR392" s="0" t="n">
        <v>0</v>
      </c>
      <c r="BS392" s="0" t="n">
        <v>0</v>
      </c>
      <c r="BT392" s="0" t="n">
        <v>0</v>
      </c>
      <c r="BU392" s="0" t="n">
        <v>0</v>
      </c>
      <c r="BV392" s="0" t="n">
        <v>0</v>
      </c>
      <c r="BW392" s="0" t="n">
        <v>0</v>
      </c>
      <c r="BX392" s="0" t="n">
        <v>0</v>
      </c>
      <c r="BY392" s="0" t="n">
        <v>0</v>
      </c>
      <c r="BZ392" s="0" t="n">
        <v>0</v>
      </c>
      <c r="CA392" s="0" t="n">
        <v>1</v>
      </c>
      <c r="CB392" s="0" t="n">
        <v>1</v>
      </c>
      <c r="CC392" s="0" t="n">
        <v>1</v>
      </c>
      <c r="CD392" s="0" t="n">
        <v>0</v>
      </c>
      <c r="CE392" s="0" t="n">
        <v>0</v>
      </c>
      <c r="CF392" s="0" t="n">
        <v>0</v>
      </c>
      <c r="CG392" s="0" t="n">
        <v>0</v>
      </c>
      <c r="CH392" s="0" t="n">
        <v>0</v>
      </c>
      <c r="CI392" s="0" t="n">
        <v>1</v>
      </c>
      <c r="CJ392" s="0" t="n">
        <v>0</v>
      </c>
      <c r="CK392" s="0" t="n">
        <v>2</v>
      </c>
      <c r="CL392" s="0" t="n">
        <v>0</v>
      </c>
      <c r="CM392" s="0" t="n">
        <v>0</v>
      </c>
      <c r="CN392" s="0" t="n">
        <v>0</v>
      </c>
      <c r="CO392" s="0" t="n">
        <v>0</v>
      </c>
      <c r="CP392" s="0" t="n">
        <v>0</v>
      </c>
      <c r="CQ392" s="0" t="n">
        <v>0</v>
      </c>
      <c r="CR392" s="0" t="n">
        <v>0</v>
      </c>
      <c r="CS392" s="0" t="n">
        <v>0</v>
      </c>
      <c r="CT392" s="0" t="n">
        <v>0</v>
      </c>
      <c r="CU392" s="0" t="n">
        <v>0</v>
      </c>
      <c r="CV392" s="0" t="n">
        <v>0</v>
      </c>
      <c r="CW392" s="0" t="n">
        <v>0</v>
      </c>
      <c r="CX392" s="0" t="n">
        <v>0</v>
      </c>
      <c r="CY392" s="0" t="n">
        <v>0</v>
      </c>
      <c r="CZ392" s="0" t="n">
        <v>2</v>
      </c>
      <c r="DA392" s="0" t="n">
        <v>0</v>
      </c>
      <c r="DB392" s="0" t="n">
        <v>0</v>
      </c>
      <c r="DC392" s="0" t="n">
        <v>0</v>
      </c>
      <c r="DD392" s="0" t="n">
        <v>0</v>
      </c>
      <c r="DE392" s="0" t="n">
        <v>0</v>
      </c>
      <c r="DF392" s="0" t="n">
        <v>0</v>
      </c>
      <c r="DG392" s="0" t="n">
        <v>1</v>
      </c>
      <c r="DH392" s="0" t="n">
        <v>0</v>
      </c>
      <c r="DI392" s="0" t="n">
        <v>0</v>
      </c>
      <c r="DJ392" s="0" t="n">
        <v>0</v>
      </c>
      <c r="DK392" s="0" t="n">
        <v>0</v>
      </c>
      <c r="DL392" s="0" t="n">
        <v>0</v>
      </c>
      <c r="DM392" s="0" t="n">
        <v>0</v>
      </c>
      <c r="DN392" s="0" t="n">
        <v>0</v>
      </c>
      <c r="DO392" s="0" t="n">
        <v>0</v>
      </c>
      <c r="DP392" s="0" t="n">
        <v>0</v>
      </c>
      <c r="DQ392" s="0" t="n">
        <v>0</v>
      </c>
      <c r="DR392" s="0" t="n">
        <v>2</v>
      </c>
      <c r="DS392" s="0" t="n">
        <v>0</v>
      </c>
      <c r="DT392" s="0" t="n">
        <v>0</v>
      </c>
      <c r="DU392" s="0" t="n">
        <v>0</v>
      </c>
      <c r="DV392" s="0" t="n">
        <v>0</v>
      </c>
      <c r="DW392" s="0" t="n">
        <v>0</v>
      </c>
      <c r="DX392" s="0" t="n">
        <v>0</v>
      </c>
      <c r="DY392" s="0" t="n">
        <v>0</v>
      </c>
      <c r="DZ392" s="0" t="n">
        <v>0</v>
      </c>
      <c r="EA392" s="0" t="n">
        <v>0</v>
      </c>
      <c r="EB392" s="0" t="n">
        <v>0</v>
      </c>
      <c r="EC392" s="0" t="n">
        <v>0</v>
      </c>
      <c r="ED392" s="0" t="n">
        <v>0</v>
      </c>
      <c r="EE392" s="0" t="n">
        <v>0</v>
      </c>
      <c r="EF392" s="0" t="n">
        <v>0</v>
      </c>
      <c r="EG392" s="0" t="n">
        <v>0</v>
      </c>
      <c r="EH392" s="0" t="n">
        <v>0</v>
      </c>
      <c r="EI392" s="0" t="n">
        <v>0</v>
      </c>
      <c r="EJ392" s="0" t="n">
        <v>0</v>
      </c>
      <c r="EK392" s="0" t="n">
        <v>0</v>
      </c>
      <c r="EL392" s="0" t="n">
        <v>0</v>
      </c>
      <c r="EM392" s="0" t="n">
        <v>0</v>
      </c>
      <c r="EN392" s="0" t="n">
        <v>0</v>
      </c>
      <c r="EO392" s="0" t="n">
        <v>0</v>
      </c>
      <c r="EP392" s="0" t="n">
        <v>0</v>
      </c>
      <c r="EQ392" s="0" t="n">
        <v>0</v>
      </c>
      <c r="ER392" s="0" t="n">
        <v>0</v>
      </c>
      <c r="ES392" s="0" t="n">
        <v>0</v>
      </c>
      <c r="ET392" s="0" t="n">
        <v>0</v>
      </c>
      <c r="EU392" s="0" t="n">
        <v>2</v>
      </c>
      <c r="EV392" s="0" t="n">
        <v>0</v>
      </c>
      <c r="EW392" s="0" t="n">
        <v>0</v>
      </c>
      <c r="EX392" s="0" t="n">
        <v>0</v>
      </c>
      <c r="EY392" s="0" t="n">
        <v>0</v>
      </c>
      <c r="EZ392" s="0" t="n">
        <v>0</v>
      </c>
      <c r="FA392" s="0" t="n">
        <v>0</v>
      </c>
      <c r="FB392" s="0" t="n">
        <v>0</v>
      </c>
      <c r="FC392" s="0" t="n">
        <v>0</v>
      </c>
      <c r="FD392" s="0" t="n">
        <v>0</v>
      </c>
      <c r="FE392" s="0" t="n">
        <v>0</v>
      </c>
      <c r="FF392" s="0" t="n">
        <v>0</v>
      </c>
      <c r="FG392" s="0" t="n">
        <v>1</v>
      </c>
      <c r="FH392" s="0" t="n">
        <v>1</v>
      </c>
      <c r="FI392" s="0" t="n">
        <v>0</v>
      </c>
      <c r="FJ392" s="0" t="n">
        <v>0</v>
      </c>
      <c r="FK392" s="0" t="n">
        <v>0</v>
      </c>
      <c r="FL392" s="0" t="n">
        <v>0</v>
      </c>
      <c r="FM392" s="0" t="n">
        <v>0</v>
      </c>
      <c r="FN392" s="0" t="n">
        <v>0</v>
      </c>
      <c r="FO392" s="0" t="n">
        <v>0</v>
      </c>
      <c r="FP392" s="0" t="n">
        <v>1</v>
      </c>
      <c r="FQ392" s="0" t="n">
        <v>0</v>
      </c>
      <c r="FR392" s="0" t="n">
        <v>0</v>
      </c>
      <c r="FS392" s="0" t="n">
        <v>0</v>
      </c>
      <c r="FT392" s="0" t="n">
        <v>0</v>
      </c>
      <c r="FU392" s="0" t="n">
        <v>0</v>
      </c>
      <c r="FV392" s="0" t="n">
        <v>0</v>
      </c>
      <c r="FW392" s="0" t="n">
        <v>0</v>
      </c>
      <c r="FX392" s="0" t="n">
        <v>0</v>
      </c>
      <c r="FY392" s="0" t="n">
        <v>0</v>
      </c>
      <c r="FZ392" s="0" t="n">
        <v>0</v>
      </c>
      <c r="GA392" s="0" t="n">
        <v>0</v>
      </c>
      <c r="GB392" s="0" t="n">
        <v>0</v>
      </c>
      <c r="GC392" s="0" t="n">
        <v>0</v>
      </c>
      <c r="GD392" s="0" t="n">
        <v>0</v>
      </c>
      <c r="GE392" s="0" t="n">
        <v>0</v>
      </c>
      <c r="GF392" s="0" t="n">
        <v>2</v>
      </c>
      <c r="GG392" s="0" t="n">
        <v>0</v>
      </c>
      <c r="GH392" s="0" t="n">
        <v>0</v>
      </c>
      <c r="GI392" s="0" t="n">
        <v>0</v>
      </c>
      <c r="GJ392" s="0" t="n">
        <v>0</v>
      </c>
      <c r="GK392" s="0" t="n">
        <v>0</v>
      </c>
      <c r="GL392" s="0" t="n">
        <v>0</v>
      </c>
      <c r="GM392" s="0" t="n">
        <v>1</v>
      </c>
      <c r="GN392" s="0" t="n">
        <v>0</v>
      </c>
      <c r="GO392" s="0" t="n">
        <v>0</v>
      </c>
      <c r="GP392" s="0" t="n">
        <v>0</v>
      </c>
      <c r="GQ392" s="0" t="n">
        <v>0</v>
      </c>
    </row>
    <row r="393" customFormat="false" ht="12" hidden="false" customHeight="false" outlineLevel="0" collapsed="false">
      <c r="A393" s="0" t="n">
        <v>0</v>
      </c>
      <c r="B393" s="0" t="n">
        <v>0</v>
      </c>
      <c r="C393" s="0" t="n">
        <v>0</v>
      </c>
      <c r="D393" s="0" t="n">
        <v>0</v>
      </c>
      <c r="E393" s="0" t="n">
        <v>0</v>
      </c>
      <c r="F393" s="0" t="n">
        <v>0</v>
      </c>
      <c r="G393" s="0" t="n">
        <v>0</v>
      </c>
      <c r="H393" s="0" t="n">
        <v>0</v>
      </c>
      <c r="I393" s="0" t="n">
        <v>0</v>
      </c>
      <c r="J393" s="0" t="n">
        <v>1</v>
      </c>
      <c r="K393" s="0" t="n">
        <v>0</v>
      </c>
      <c r="L393" s="0" t="n">
        <v>0</v>
      </c>
      <c r="M393" s="0" t="n">
        <v>0</v>
      </c>
      <c r="N393" s="0" t="n">
        <v>0</v>
      </c>
      <c r="O393" s="0" t="n">
        <v>0</v>
      </c>
      <c r="P393" s="0" t="n">
        <v>1</v>
      </c>
      <c r="Q393" s="0" t="n">
        <v>0</v>
      </c>
      <c r="R393" s="0" t="n">
        <v>0</v>
      </c>
      <c r="S393" s="0" t="n">
        <v>1</v>
      </c>
      <c r="T393" s="0" t="n">
        <v>0</v>
      </c>
      <c r="U393" s="0" t="n">
        <v>0</v>
      </c>
      <c r="V393" s="0" t="n">
        <v>0</v>
      </c>
      <c r="W393" s="0" t="n">
        <v>0</v>
      </c>
      <c r="X393" s="0" t="n">
        <v>0</v>
      </c>
      <c r="Y393" s="0" t="n">
        <v>0</v>
      </c>
      <c r="Z393" s="0" t="n">
        <v>0</v>
      </c>
      <c r="AA393" s="0" t="n">
        <v>0</v>
      </c>
      <c r="AB393" s="0" t="n">
        <v>0</v>
      </c>
      <c r="AC393" s="0" t="n">
        <v>2</v>
      </c>
      <c r="AD393" s="0" t="n">
        <v>0</v>
      </c>
      <c r="AE393" s="0" t="n">
        <v>1</v>
      </c>
      <c r="AF393" s="0" t="n">
        <v>1</v>
      </c>
      <c r="AG393" s="0" t="n">
        <v>0</v>
      </c>
      <c r="AH393" s="0" t="n">
        <v>5</v>
      </c>
      <c r="AI393" s="0" t="n">
        <v>0</v>
      </c>
      <c r="AJ393" s="0" t="n">
        <v>0</v>
      </c>
      <c r="AK393" s="0" t="n">
        <v>0</v>
      </c>
      <c r="AL393" s="0" t="n">
        <v>0</v>
      </c>
      <c r="AM393" s="0" t="n">
        <v>0</v>
      </c>
      <c r="AN393" s="0" t="n">
        <v>0</v>
      </c>
      <c r="AO393" s="0" t="n">
        <v>0</v>
      </c>
      <c r="AP393" s="0" t="n">
        <v>0</v>
      </c>
      <c r="AQ393" s="0" t="n">
        <v>0</v>
      </c>
      <c r="AR393" s="0" t="n">
        <v>2</v>
      </c>
      <c r="AS393" s="0" t="n">
        <v>0</v>
      </c>
      <c r="AT393" s="0" t="n">
        <v>0</v>
      </c>
      <c r="AU393" s="0" t="n">
        <v>1</v>
      </c>
      <c r="AV393" s="0" t="n">
        <v>2</v>
      </c>
      <c r="AW393" s="0" t="n">
        <v>1</v>
      </c>
      <c r="AX393" s="0" t="n">
        <v>0</v>
      </c>
      <c r="AY393" s="0" t="n">
        <v>1</v>
      </c>
      <c r="AZ393" s="0" t="n">
        <v>0</v>
      </c>
      <c r="BA393" s="0" t="n">
        <v>0</v>
      </c>
      <c r="BB393" s="0" t="n">
        <v>0</v>
      </c>
      <c r="BC393" s="0" t="n">
        <v>0</v>
      </c>
      <c r="BD393" s="0" t="n">
        <v>0</v>
      </c>
      <c r="BE393" s="0" t="n">
        <v>4</v>
      </c>
      <c r="BF393" s="0" t="n">
        <v>2</v>
      </c>
      <c r="BG393" s="0" t="n">
        <v>2</v>
      </c>
      <c r="BH393" s="0" t="n">
        <v>0</v>
      </c>
      <c r="BI393" s="0" t="n">
        <v>0</v>
      </c>
      <c r="BJ393" s="0" t="n">
        <v>0</v>
      </c>
      <c r="BK393" s="0" t="n">
        <v>0</v>
      </c>
      <c r="BL393" s="0" t="n">
        <v>0</v>
      </c>
      <c r="BM393" s="0" t="n">
        <v>0</v>
      </c>
      <c r="BN393" s="0" t="n">
        <v>0</v>
      </c>
      <c r="BO393" s="0" t="n">
        <v>0</v>
      </c>
      <c r="BP393" s="0" t="n">
        <v>0</v>
      </c>
      <c r="BQ393" s="0" t="n">
        <v>0</v>
      </c>
      <c r="BR393" s="0" t="n">
        <v>0</v>
      </c>
      <c r="BS393" s="0" t="n">
        <v>2</v>
      </c>
      <c r="BT393" s="0" t="n">
        <v>1</v>
      </c>
      <c r="BU393" s="0" t="n">
        <v>0</v>
      </c>
      <c r="BV393" s="0" t="n">
        <v>1</v>
      </c>
      <c r="BW393" s="0" t="n">
        <v>0</v>
      </c>
      <c r="BX393" s="0" t="n">
        <v>0</v>
      </c>
      <c r="BY393" s="0" t="n">
        <v>0</v>
      </c>
      <c r="BZ393" s="0" t="n">
        <v>0</v>
      </c>
      <c r="CA393" s="0" t="n">
        <v>0</v>
      </c>
      <c r="CB393" s="0" t="n">
        <v>1</v>
      </c>
      <c r="CC393" s="0" t="n">
        <v>0</v>
      </c>
      <c r="CD393" s="0" t="n">
        <v>0</v>
      </c>
      <c r="CE393" s="0" t="n">
        <v>0</v>
      </c>
      <c r="CF393" s="0" t="n">
        <v>0</v>
      </c>
      <c r="CG393" s="0" t="n">
        <v>0</v>
      </c>
      <c r="CH393" s="0" t="n">
        <v>0</v>
      </c>
      <c r="CI393" s="0" t="n">
        <v>3</v>
      </c>
      <c r="CJ393" s="0" t="n">
        <v>0</v>
      </c>
      <c r="CK393" s="0" t="n">
        <v>0</v>
      </c>
      <c r="CL393" s="0" t="n">
        <v>0</v>
      </c>
      <c r="CM393" s="0" t="n">
        <v>0</v>
      </c>
      <c r="CN393" s="0" t="n">
        <v>0</v>
      </c>
      <c r="CO393" s="0" t="n">
        <v>0</v>
      </c>
      <c r="CP393" s="0" t="n">
        <v>0</v>
      </c>
      <c r="CQ393" s="0" t="n">
        <v>2</v>
      </c>
      <c r="CR393" s="0" t="n">
        <v>0</v>
      </c>
      <c r="CS393" s="0" t="n">
        <v>0</v>
      </c>
      <c r="CT393" s="0" t="n">
        <v>0</v>
      </c>
      <c r="CU393" s="0" t="n">
        <v>0</v>
      </c>
      <c r="CV393" s="0" t="n">
        <v>0</v>
      </c>
      <c r="CW393" s="0" t="n">
        <v>0</v>
      </c>
      <c r="CX393" s="0" t="n">
        <v>0</v>
      </c>
      <c r="CY393" s="0" t="n">
        <v>0</v>
      </c>
      <c r="CZ393" s="0" t="n">
        <v>3</v>
      </c>
      <c r="DA393" s="0" t="n">
        <v>0</v>
      </c>
      <c r="DB393" s="0" t="n">
        <v>0</v>
      </c>
      <c r="DC393" s="0" t="n">
        <v>0</v>
      </c>
      <c r="DD393" s="0" t="n">
        <v>1</v>
      </c>
      <c r="DE393" s="0" t="n">
        <v>2</v>
      </c>
      <c r="DF393" s="0" t="n">
        <v>0</v>
      </c>
      <c r="DG393" s="0" t="n">
        <v>0</v>
      </c>
      <c r="DH393" s="0" t="n">
        <v>0</v>
      </c>
      <c r="DI393" s="0" t="n">
        <v>0</v>
      </c>
      <c r="DJ393" s="0" t="n">
        <v>0</v>
      </c>
      <c r="DK393" s="0" t="n">
        <v>0</v>
      </c>
      <c r="DL393" s="0" t="n">
        <v>0</v>
      </c>
      <c r="DM393" s="0" t="n">
        <v>0</v>
      </c>
      <c r="DN393" s="0" t="n">
        <v>0</v>
      </c>
      <c r="DO393" s="0" t="n">
        <v>0</v>
      </c>
      <c r="DP393" s="0" t="n">
        <v>0</v>
      </c>
      <c r="DQ393" s="0" t="n">
        <v>0</v>
      </c>
      <c r="DR393" s="0" t="n">
        <v>0</v>
      </c>
      <c r="DS393" s="0" t="n">
        <v>0</v>
      </c>
      <c r="DT393" s="0" t="n">
        <v>0</v>
      </c>
      <c r="DU393" s="0" t="n">
        <v>0</v>
      </c>
      <c r="DV393" s="0" t="n">
        <v>0</v>
      </c>
      <c r="DW393" s="0" t="n">
        <v>0</v>
      </c>
      <c r="DX393" s="0" t="n">
        <v>0</v>
      </c>
      <c r="DY393" s="0" t="n">
        <v>0</v>
      </c>
      <c r="DZ393" s="0" t="n">
        <v>0</v>
      </c>
      <c r="EA393" s="0" t="n">
        <v>0</v>
      </c>
      <c r="EB393" s="0" t="n">
        <v>0</v>
      </c>
      <c r="EC393" s="0" t="n">
        <v>0</v>
      </c>
      <c r="ED393" s="0" t="n">
        <v>0</v>
      </c>
      <c r="EE393" s="0" t="n">
        <v>0</v>
      </c>
      <c r="EF393" s="0" t="n">
        <v>0</v>
      </c>
      <c r="EG393" s="0" t="n">
        <v>0</v>
      </c>
      <c r="EH393" s="0" t="n">
        <v>0</v>
      </c>
      <c r="EI393" s="0" t="n">
        <v>0</v>
      </c>
      <c r="EJ393" s="0" t="n">
        <v>3</v>
      </c>
      <c r="EK393" s="0" t="n">
        <v>0</v>
      </c>
      <c r="EL393" s="0" t="n">
        <v>0</v>
      </c>
      <c r="EM393" s="0" t="n">
        <v>0</v>
      </c>
      <c r="EN393" s="0" t="n">
        <v>0</v>
      </c>
      <c r="EO393" s="0" t="n">
        <v>1</v>
      </c>
      <c r="EP393" s="0" t="n">
        <v>0</v>
      </c>
      <c r="EQ393" s="0" t="n">
        <v>0</v>
      </c>
      <c r="ER393" s="0" t="n">
        <v>0</v>
      </c>
      <c r="ES393" s="0" t="n">
        <v>0</v>
      </c>
      <c r="ET393" s="0" t="n">
        <v>0</v>
      </c>
      <c r="EU393" s="0" t="n">
        <v>1</v>
      </c>
      <c r="EV393" s="0" t="n">
        <v>0</v>
      </c>
      <c r="EW393" s="0" t="n">
        <v>0</v>
      </c>
      <c r="EX393" s="0" t="n">
        <v>0</v>
      </c>
      <c r="EY393" s="0" t="n">
        <v>0</v>
      </c>
      <c r="EZ393" s="0" t="n">
        <v>0</v>
      </c>
      <c r="FA393" s="0" t="n">
        <v>1</v>
      </c>
      <c r="FB393" s="0" t="n">
        <v>0</v>
      </c>
      <c r="FC393" s="0" t="n">
        <v>0</v>
      </c>
      <c r="FD393" s="0" t="n">
        <v>0</v>
      </c>
      <c r="FE393" s="0" t="n">
        <v>0</v>
      </c>
      <c r="FF393" s="0" t="n">
        <v>0</v>
      </c>
      <c r="FG393" s="0" t="n">
        <v>1</v>
      </c>
      <c r="FH393" s="0" t="n">
        <v>0</v>
      </c>
      <c r="FI393" s="0" t="n">
        <v>1</v>
      </c>
      <c r="FJ393" s="0" t="n">
        <v>0</v>
      </c>
      <c r="FK393" s="0" t="n">
        <v>0</v>
      </c>
      <c r="FL393" s="0" t="n">
        <v>0</v>
      </c>
      <c r="FM393" s="0" t="n">
        <v>1</v>
      </c>
      <c r="FN393" s="0" t="n">
        <v>1</v>
      </c>
      <c r="FO393" s="0" t="n">
        <v>0</v>
      </c>
      <c r="FP393" s="0" t="n">
        <v>0</v>
      </c>
      <c r="FQ393" s="0" t="n">
        <v>0</v>
      </c>
      <c r="FR393" s="0" t="n">
        <v>1</v>
      </c>
      <c r="FS393" s="0" t="n">
        <v>0</v>
      </c>
      <c r="FT393" s="0" t="n">
        <v>0</v>
      </c>
      <c r="FU393" s="0" t="n">
        <v>0</v>
      </c>
      <c r="FV393" s="0" t="n">
        <v>0</v>
      </c>
      <c r="FW393" s="0" t="n">
        <v>0</v>
      </c>
      <c r="FX393" s="0" t="n">
        <v>0</v>
      </c>
      <c r="FY393" s="0" t="n">
        <v>0</v>
      </c>
      <c r="FZ393" s="0" t="n">
        <v>0</v>
      </c>
      <c r="GA393" s="0" t="n">
        <v>0</v>
      </c>
      <c r="GB393" s="0" t="n">
        <v>0</v>
      </c>
      <c r="GC393" s="0" t="n">
        <v>1</v>
      </c>
      <c r="GD393" s="0" t="n">
        <v>0</v>
      </c>
      <c r="GE393" s="0" t="n">
        <v>0</v>
      </c>
      <c r="GF393" s="0" t="n">
        <v>2</v>
      </c>
      <c r="GG393" s="0" t="n">
        <v>0</v>
      </c>
      <c r="GH393" s="0" t="n">
        <v>0</v>
      </c>
      <c r="GI393" s="0" t="n">
        <v>0</v>
      </c>
      <c r="GJ393" s="0" t="n">
        <v>1</v>
      </c>
      <c r="GK393" s="0" t="n">
        <v>0</v>
      </c>
      <c r="GL393" s="0" t="n">
        <v>0</v>
      </c>
      <c r="GM393" s="0" t="n">
        <v>2</v>
      </c>
      <c r="GN393" s="0" t="n">
        <v>0</v>
      </c>
      <c r="GO393" s="0" t="n">
        <v>0</v>
      </c>
      <c r="GP393" s="0" t="n">
        <v>0</v>
      </c>
      <c r="GQ393" s="0" t="n">
        <v>0</v>
      </c>
    </row>
    <row r="394" customFormat="false" ht="12" hidden="false" customHeight="false" outlineLevel="0" collapsed="false">
      <c r="A394" s="0" t="n">
        <v>0</v>
      </c>
      <c r="B394" s="0" t="n">
        <v>2</v>
      </c>
      <c r="C394" s="0" t="n">
        <v>1</v>
      </c>
      <c r="D394" s="0" t="n">
        <v>0</v>
      </c>
      <c r="E394" s="0" t="n">
        <v>0</v>
      </c>
      <c r="F394" s="0" t="n">
        <v>0</v>
      </c>
      <c r="G394" s="0" t="n">
        <v>1</v>
      </c>
      <c r="H394" s="0" t="n">
        <v>0</v>
      </c>
      <c r="I394" s="0" t="n">
        <v>1</v>
      </c>
      <c r="J394" s="0" t="n">
        <v>1</v>
      </c>
      <c r="K394" s="0" t="n">
        <v>0</v>
      </c>
      <c r="L394" s="0" t="n">
        <v>0</v>
      </c>
      <c r="M394" s="0" t="n">
        <v>0</v>
      </c>
      <c r="N394" s="0" t="n">
        <v>0</v>
      </c>
      <c r="O394" s="0" t="n">
        <v>0</v>
      </c>
      <c r="P394" s="0" t="n">
        <v>0</v>
      </c>
      <c r="Q394" s="0" t="n">
        <v>0</v>
      </c>
      <c r="R394" s="0" t="n">
        <v>1</v>
      </c>
      <c r="S394" s="0" t="n">
        <v>0</v>
      </c>
      <c r="T394" s="0" t="n">
        <v>0</v>
      </c>
      <c r="U394" s="0" t="n">
        <v>0</v>
      </c>
      <c r="V394" s="0" t="n">
        <v>0</v>
      </c>
      <c r="W394" s="0" t="n">
        <v>0</v>
      </c>
      <c r="X394" s="0" t="n">
        <v>0</v>
      </c>
      <c r="Y394" s="0" t="n">
        <v>0</v>
      </c>
      <c r="Z394" s="0" t="n">
        <v>1</v>
      </c>
      <c r="AA394" s="0" t="n">
        <v>0</v>
      </c>
      <c r="AB394" s="0" t="n">
        <v>1</v>
      </c>
      <c r="AC394" s="0" t="n">
        <v>4</v>
      </c>
      <c r="AD394" s="0" t="n">
        <v>0</v>
      </c>
      <c r="AE394" s="0" t="n">
        <v>1</v>
      </c>
      <c r="AF394" s="0" t="n">
        <v>0</v>
      </c>
      <c r="AG394" s="0" t="n">
        <v>0</v>
      </c>
      <c r="AH394" s="0" t="n">
        <v>2</v>
      </c>
      <c r="AI394" s="0" t="n">
        <v>0</v>
      </c>
      <c r="AJ394" s="0" t="n">
        <v>0</v>
      </c>
      <c r="AK394" s="0" t="n">
        <v>1</v>
      </c>
      <c r="AL394" s="0" t="n">
        <v>0</v>
      </c>
      <c r="AM394" s="0" t="n">
        <v>0</v>
      </c>
      <c r="AN394" s="0" t="n">
        <v>1</v>
      </c>
      <c r="AO394" s="0" t="n">
        <v>0</v>
      </c>
      <c r="AP394" s="0" t="n">
        <v>0</v>
      </c>
      <c r="AQ394" s="0" t="n">
        <v>0</v>
      </c>
      <c r="AR394" s="0" t="n">
        <v>0</v>
      </c>
      <c r="AS394" s="0" t="n">
        <v>0</v>
      </c>
      <c r="AT394" s="0" t="n">
        <v>0</v>
      </c>
      <c r="AU394" s="0" t="n">
        <v>0</v>
      </c>
      <c r="AV394" s="0" t="n">
        <v>0</v>
      </c>
      <c r="AW394" s="0" t="n">
        <v>0</v>
      </c>
      <c r="AX394" s="0" t="n">
        <v>0</v>
      </c>
      <c r="AY394" s="0" t="n">
        <v>0</v>
      </c>
      <c r="AZ394" s="0" t="n">
        <v>0</v>
      </c>
      <c r="BA394" s="0" t="n">
        <v>0</v>
      </c>
      <c r="BB394" s="0" t="n">
        <v>0</v>
      </c>
      <c r="BC394" s="0" t="n">
        <v>0</v>
      </c>
      <c r="BD394" s="0" t="n">
        <v>3</v>
      </c>
      <c r="BE394" s="0" t="n">
        <v>4</v>
      </c>
      <c r="BF394" s="0" t="n">
        <v>2</v>
      </c>
      <c r="BG394" s="0" t="n">
        <v>0</v>
      </c>
      <c r="BH394" s="0" t="n">
        <v>0</v>
      </c>
      <c r="BI394" s="0" t="n">
        <v>0</v>
      </c>
      <c r="BJ394" s="0" t="n">
        <v>0</v>
      </c>
      <c r="BK394" s="0" t="n">
        <v>0</v>
      </c>
      <c r="BL394" s="0" t="n">
        <v>0</v>
      </c>
      <c r="BM394" s="0" t="n">
        <v>0</v>
      </c>
      <c r="BN394" s="0" t="n">
        <v>0</v>
      </c>
      <c r="BO394" s="0" t="n">
        <v>0</v>
      </c>
      <c r="BP394" s="0" t="n">
        <v>0</v>
      </c>
      <c r="BQ394" s="0" t="n">
        <v>0</v>
      </c>
      <c r="BR394" s="0" t="n">
        <v>0</v>
      </c>
      <c r="BS394" s="0" t="n">
        <v>0</v>
      </c>
      <c r="BT394" s="0" t="n">
        <v>0</v>
      </c>
      <c r="BU394" s="0" t="n">
        <v>0</v>
      </c>
      <c r="BV394" s="0" t="n">
        <v>1</v>
      </c>
      <c r="BW394" s="0" t="n">
        <v>0</v>
      </c>
      <c r="BX394" s="0" t="n">
        <v>0</v>
      </c>
      <c r="BY394" s="0" t="n">
        <v>0</v>
      </c>
      <c r="BZ394" s="0" t="n">
        <v>0</v>
      </c>
      <c r="CA394" s="0" t="n">
        <v>0</v>
      </c>
      <c r="CB394" s="0" t="n">
        <v>1</v>
      </c>
      <c r="CC394" s="0" t="n">
        <v>0</v>
      </c>
      <c r="CD394" s="0" t="n">
        <v>1</v>
      </c>
      <c r="CE394" s="0" t="n">
        <v>0</v>
      </c>
      <c r="CF394" s="0" t="n">
        <v>0</v>
      </c>
      <c r="CG394" s="0" t="n">
        <v>0</v>
      </c>
      <c r="CH394" s="0" t="n">
        <v>0</v>
      </c>
      <c r="CI394" s="0" t="n">
        <v>1</v>
      </c>
      <c r="CJ394" s="0" t="n">
        <v>0</v>
      </c>
      <c r="CK394" s="0" t="n">
        <v>0</v>
      </c>
      <c r="CL394" s="0" t="n">
        <v>0</v>
      </c>
      <c r="CM394" s="0" t="n">
        <v>0</v>
      </c>
      <c r="CN394" s="0" t="n">
        <v>0</v>
      </c>
      <c r="CO394" s="0" t="n">
        <v>0</v>
      </c>
      <c r="CP394" s="0" t="n">
        <v>0</v>
      </c>
      <c r="CQ394" s="0" t="n">
        <v>0</v>
      </c>
      <c r="CR394" s="0" t="n">
        <v>0</v>
      </c>
      <c r="CS394" s="0" t="n">
        <v>0</v>
      </c>
      <c r="CT394" s="0" t="n">
        <v>0</v>
      </c>
      <c r="CU394" s="0" t="n">
        <v>0</v>
      </c>
      <c r="CV394" s="0" t="n">
        <v>0</v>
      </c>
      <c r="CW394" s="0" t="n">
        <v>0</v>
      </c>
      <c r="CX394" s="0" t="n">
        <v>0</v>
      </c>
      <c r="CY394" s="0" t="n">
        <v>0</v>
      </c>
      <c r="CZ394" s="0" t="n">
        <v>2</v>
      </c>
      <c r="DA394" s="0" t="n">
        <v>0</v>
      </c>
      <c r="DB394" s="0" t="n">
        <v>0</v>
      </c>
      <c r="DC394" s="0" t="n">
        <v>0</v>
      </c>
      <c r="DD394" s="0" t="n">
        <v>1</v>
      </c>
      <c r="DE394" s="0" t="n">
        <v>0</v>
      </c>
      <c r="DF394" s="0" t="n">
        <v>0</v>
      </c>
      <c r="DG394" s="0" t="n">
        <v>0</v>
      </c>
      <c r="DH394" s="0" t="n">
        <v>0</v>
      </c>
      <c r="DI394" s="0" t="n">
        <v>0</v>
      </c>
      <c r="DJ394" s="0" t="n">
        <v>0</v>
      </c>
      <c r="DK394" s="0" t="n">
        <v>0</v>
      </c>
      <c r="DL394" s="0" t="n">
        <v>0</v>
      </c>
      <c r="DM394" s="0" t="n">
        <v>0</v>
      </c>
      <c r="DN394" s="0" t="n">
        <v>0</v>
      </c>
      <c r="DO394" s="0" t="n">
        <v>0</v>
      </c>
      <c r="DP394" s="0" t="n">
        <v>0</v>
      </c>
      <c r="DQ394" s="0" t="n">
        <v>0</v>
      </c>
      <c r="DR394" s="0" t="n">
        <v>0</v>
      </c>
      <c r="DS394" s="0" t="n">
        <v>0</v>
      </c>
      <c r="DT394" s="0" t="n">
        <v>0</v>
      </c>
      <c r="DU394" s="0" t="n">
        <v>0</v>
      </c>
      <c r="DV394" s="0" t="n">
        <v>0</v>
      </c>
      <c r="DW394" s="0" t="n">
        <v>0</v>
      </c>
      <c r="DX394" s="0" t="n">
        <v>0</v>
      </c>
      <c r="DY394" s="0" t="n">
        <v>0</v>
      </c>
      <c r="DZ394" s="0" t="n">
        <v>0</v>
      </c>
      <c r="EA394" s="0" t="n">
        <v>0</v>
      </c>
      <c r="EB394" s="0" t="n">
        <v>1</v>
      </c>
      <c r="EC394" s="0" t="n">
        <v>0</v>
      </c>
      <c r="ED394" s="0" t="n">
        <v>0</v>
      </c>
      <c r="EE394" s="0" t="n">
        <v>0</v>
      </c>
      <c r="EF394" s="0" t="n">
        <v>0</v>
      </c>
      <c r="EG394" s="0" t="n">
        <v>0</v>
      </c>
      <c r="EH394" s="0" t="n">
        <v>0</v>
      </c>
      <c r="EI394" s="0" t="n">
        <v>0</v>
      </c>
      <c r="EJ394" s="0" t="n">
        <v>6</v>
      </c>
      <c r="EK394" s="0" t="n">
        <v>0</v>
      </c>
      <c r="EL394" s="0" t="n">
        <v>2</v>
      </c>
      <c r="EM394" s="0" t="n">
        <v>0</v>
      </c>
      <c r="EN394" s="0" t="n">
        <v>0</v>
      </c>
      <c r="EO394" s="0" t="n">
        <v>1</v>
      </c>
      <c r="EP394" s="0" t="n">
        <v>0</v>
      </c>
      <c r="EQ394" s="0" t="n">
        <v>0</v>
      </c>
      <c r="ER394" s="0" t="n">
        <v>0</v>
      </c>
      <c r="ES394" s="0" t="n">
        <v>0</v>
      </c>
      <c r="ET394" s="0" t="n">
        <v>0</v>
      </c>
      <c r="EU394" s="0" t="n">
        <v>1</v>
      </c>
      <c r="EV394" s="0" t="n">
        <v>0</v>
      </c>
      <c r="EW394" s="0" t="n">
        <v>0</v>
      </c>
      <c r="EX394" s="0" t="n">
        <v>0</v>
      </c>
      <c r="EY394" s="0" t="n">
        <v>0</v>
      </c>
      <c r="EZ394" s="0" t="n">
        <v>0</v>
      </c>
      <c r="FA394" s="0" t="n">
        <v>0</v>
      </c>
      <c r="FB394" s="0" t="n">
        <v>0</v>
      </c>
      <c r="FC394" s="0" t="n">
        <v>0</v>
      </c>
      <c r="FD394" s="0" t="n">
        <v>0</v>
      </c>
      <c r="FE394" s="0" t="n">
        <v>9</v>
      </c>
      <c r="FF394" s="0" t="n">
        <v>0</v>
      </c>
      <c r="FG394" s="0" t="n">
        <v>2</v>
      </c>
      <c r="FH394" s="0" t="n">
        <v>0</v>
      </c>
      <c r="FI394" s="0" t="n">
        <v>0</v>
      </c>
      <c r="FJ394" s="0" t="n">
        <v>0</v>
      </c>
      <c r="FK394" s="0" t="n">
        <v>0</v>
      </c>
      <c r="FL394" s="0" t="n">
        <v>0</v>
      </c>
      <c r="FM394" s="0" t="n">
        <v>1</v>
      </c>
      <c r="FN394" s="0" t="n">
        <v>1</v>
      </c>
      <c r="FO394" s="0" t="n">
        <v>1</v>
      </c>
      <c r="FP394" s="0" t="n">
        <v>0</v>
      </c>
      <c r="FQ394" s="0" t="n">
        <v>0</v>
      </c>
      <c r="FR394" s="0" t="n">
        <v>0</v>
      </c>
      <c r="FS394" s="0" t="n">
        <v>1</v>
      </c>
      <c r="FT394" s="0" t="n">
        <v>0</v>
      </c>
      <c r="FU394" s="0" t="n">
        <v>1</v>
      </c>
      <c r="FV394" s="0" t="n">
        <v>0</v>
      </c>
      <c r="FW394" s="0" t="n">
        <v>0</v>
      </c>
      <c r="FX394" s="0" t="n">
        <v>0</v>
      </c>
      <c r="FY394" s="0" t="n">
        <v>0</v>
      </c>
      <c r="FZ394" s="0" t="n">
        <v>0</v>
      </c>
      <c r="GA394" s="0" t="n">
        <v>0</v>
      </c>
      <c r="GB394" s="0" t="n">
        <v>0</v>
      </c>
      <c r="GC394" s="0" t="n">
        <v>0</v>
      </c>
      <c r="GD394" s="0" t="n">
        <v>0</v>
      </c>
      <c r="GE394" s="0" t="n">
        <v>2</v>
      </c>
      <c r="GF394" s="0" t="n">
        <v>0</v>
      </c>
      <c r="GG394" s="0" t="n">
        <v>0</v>
      </c>
      <c r="GH394" s="0" t="n">
        <v>0</v>
      </c>
      <c r="GI394" s="0" t="n">
        <v>0</v>
      </c>
      <c r="GJ394" s="0" t="n">
        <v>0</v>
      </c>
      <c r="GK394" s="0" t="n">
        <v>0</v>
      </c>
      <c r="GL394" s="0" t="n">
        <v>1</v>
      </c>
      <c r="GM394" s="0" t="n">
        <v>5</v>
      </c>
      <c r="GN394" s="0" t="n">
        <v>0</v>
      </c>
      <c r="GO394" s="0" t="n">
        <v>0</v>
      </c>
      <c r="GP394" s="0" t="n">
        <v>0</v>
      </c>
      <c r="GQ394" s="0" t="n">
        <v>0</v>
      </c>
    </row>
    <row r="395" customFormat="false" ht="12" hidden="false" customHeight="false" outlineLevel="0" collapsed="false">
      <c r="A395" s="0" t="n">
        <v>2</v>
      </c>
      <c r="B395" s="0" t="n">
        <v>3</v>
      </c>
      <c r="C395" s="0" t="n">
        <v>0</v>
      </c>
      <c r="D395" s="0" t="n">
        <v>0</v>
      </c>
      <c r="E395" s="0" t="n">
        <v>1</v>
      </c>
      <c r="F395" s="0" t="n">
        <v>1</v>
      </c>
      <c r="G395" s="0" t="n">
        <v>2</v>
      </c>
      <c r="H395" s="0" t="n">
        <v>2</v>
      </c>
      <c r="I395" s="0" t="n">
        <v>3</v>
      </c>
      <c r="J395" s="0" t="n">
        <v>0</v>
      </c>
      <c r="K395" s="0" t="n">
        <v>2</v>
      </c>
      <c r="L395" s="0" t="n">
        <v>0</v>
      </c>
      <c r="M395" s="0" t="n">
        <v>0</v>
      </c>
      <c r="N395" s="0" t="n">
        <v>0</v>
      </c>
      <c r="O395" s="0" t="n">
        <v>1</v>
      </c>
      <c r="P395" s="0" t="n">
        <v>2</v>
      </c>
      <c r="Q395" s="0" t="n">
        <v>1</v>
      </c>
      <c r="R395" s="0" t="n">
        <v>0</v>
      </c>
      <c r="S395" s="0" t="n">
        <v>4</v>
      </c>
      <c r="T395" s="0" t="n">
        <v>0</v>
      </c>
      <c r="U395" s="0" t="n">
        <v>0</v>
      </c>
      <c r="V395" s="0" t="n">
        <v>0</v>
      </c>
      <c r="W395" s="0" t="n">
        <v>0</v>
      </c>
      <c r="X395" s="0" t="n">
        <v>1</v>
      </c>
      <c r="Y395" s="0" t="n">
        <v>2</v>
      </c>
      <c r="Z395" s="0" t="n">
        <v>2</v>
      </c>
      <c r="AA395" s="0" t="n">
        <v>0</v>
      </c>
      <c r="AB395" s="0" t="n">
        <v>0</v>
      </c>
      <c r="AC395" s="0" t="n">
        <v>0</v>
      </c>
      <c r="AD395" s="0" t="n">
        <v>1</v>
      </c>
      <c r="AE395" s="0" t="n">
        <v>3</v>
      </c>
      <c r="AF395" s="0" t="n">
        <v>1</v>
      </c>
      <c r="AG395" s="0" t="n">
        <v>2</v>
      </c>
      <c r="AH395" s="0" t="n">
        <v>1</v>
      </c>
      <c r="AI395" s="0" t="n">
        <v>0</v>
      </c>
      <c r="AJ395" s="0" t="n">
        <v>0</v>
      </c>
      <c r="AK395" s="0" t="n">
        <v>2</v>
      </c>
      <c r="AL395" s="0" t="n">
        <v>1</v>
      </c>
      <c r="AM395" s="0" t="n">
        <v>1</v>
      </c>
      <c r="AN395" s="0" t="n">
        <v>4</v>
      </c>
      <c r="AO395" s="0" t="n">
        <v>1</v>
      </c>
      <c r="AP395" s="0" t="n">
        <v>1</v>
      </c>
      <c r="AQ395" s="0" t="n">
        <v>1</v>
      </c>
      <c r="AR395" s="0" t="n">
        <v>1</v>
      </c>
      <c r="AS395" s="0" t="n">
        <v>1</v>
      </c>
      <c r="AT395" s="0" t="n">
        <v>0</v>
      </c>
      <c r="AU395" s="0" t="n">
        <v>1</v>
      </c>
      <c r="AV395" s="0" t="n">
        <v>0</v>
      </c>
      <c r="AW395" s="0" t="n">
        <v>1</v>
      </c>
      <c r="AX395" s="0" t="n">
        <v>0</v>
      </c>
      <c r="AY395" s="0" t="n">
        <v>1</v>
      </c>
      <c r="AZ395" s="0" t="n">
        <v>3</v>
      </c>
      <c r="BA395" s="0" t="n">
        <v>0</v>
      </c>
      <c r="BB395" s="0" t="n">
        <v>1</v>
      </c>
      <c r="BC395" s="0" t="n">
        <v>0</v>
      </c>
      <c r="BD395" s="0" t="n">
        <v>1</v>
      </c>
      <c r="BE395" s="0" t="n">
        <v>1</v>
      </c>
      <c r="BF395" s="0" t="n">
        <v>1</v>
      </c>
      <c r="BG395" s="0" t="n">
        <v>1</v>
      </c>
      <c r="BH395" s="0" t="n">
        <v>0</v>
      </c>
      <c r="BI395" s="0" t="n">
        <v>0</v>
      </c>
      <c r="BJ395" s="0" t="n">
        <v>1</v>
      </c>
      <c r="BK395" s="0" t="n">
        <v>0</v>
      </c>
      <c r="BL395" s="0" t="n">
        <v>0</v>
      </c>
      <c r="BM395" s="0" t="n">
        <v>0</v>
      </c>
      <c r="BN395" s="0" t="n">
        <v>1</v>
      </c>
      <c r="BO395" s="0" t="n">
        <v>0</v>
      </c>
      <c r="BP395" s="0" t="n">
        <v>0</v>
      </c>
      <c r="BQ395" s="0" t="n">
        <v>1</v>
      </c>
      <c r="BR395" s="0" t="n">
        <v>2</v>
      </c>
      <c r="BS395" s="0" t="n">
        <v>0</v>
      </c>
      <c r="BT395" s="0" t="n">
        <v>2</v>
      </c>
      <c r="BU395" s="0" t="n">
        <v>0</v>
      </c>
      <c r="BV395" s="0" t="n">
        <v>2</v>
      </c>
      <c r="BW395" s="0" t="n">
        <v>0</v>
      </c>
      <c r="BX395" s="0" t="n">
        <v>0</v>
      </c>
      <c r="BY395" s="0" t="n">
        <v>0</v>
      </c>
      <c r="BZ395" s="0" t="n">
        <v>0</v>
      </c>
      <c r="CA395" s="0" t="n">
        <v>2</v>
      </c>
      <c r="CB395" s="0" t="n">
        <v>1</v>
      </c>
      <c r="CC395" s="0" t="n">
        <v>0</v>
      </c>
      <c r="CD395" s="0" t="n">
        <v>1</v>
      </c>
      <c r="CE395" s="0" t="n">
        <v>3</v>
      </c>
      <c r="CF395" s="0" t="n">
        <v>2</v>
      </c>
      <c r="CG395" s="0" t="n">
        <v>1</v>
      </c>
      <c r="CH395" s="0" t="n">
        <v>0</v>
      </c>
      <c r="CI395" s="0" t="n">
        <v>1</v>
      </c>
      <c r="CJ395" s="0" t="n">
        <v>1</v>
      </c>
      <c r="CK395" s="0" t="n">
        <v>2</v>
      </c>
      <c r="CL395" s="0" t="n">
        <v>3</v>
      </c>
      <c r="CM395" s="0" t="n">
        <v>0</v>
      </c>
      <c r="CN395" s="0" t="n">
        <v>0</v>
      </c>
      <c r="CO395" s="0" t="n">
        <v>4</v>
      </c>
      <c r="CP395" s="0" t="n">
        <v>1</v>
      </c>
      <c r="CQ395" s="0" t="n">
        <v>0</v>
      </c>
      <c r="CR395" s="0" t="n">
        <v>0</v>
      </c>
      <c r="CS395" s="0" t="n">
        <v>1</v>
      </c>
      <c r="CT395" s="0" t="n">
        <v>0</v>
      </c>
      <c r="CU395" s="0" t="n">
        <v>0</v>
      </c>
      <c r="CV395" s="0" t="n">
        <v>2</v>
      </c>
      <c r="CW395" s="0" t="n">
        <v>0</v>
      </c>
      <c r="CX395" s="0" t="n">
        <v>1</v>
      </c>
      <c r="CY395" s="0" t="n">
        <v>9</v>
      </c>
      <c r="CZ395" s="0" t="n">
        <v>7</v>
      </c>
      <c r="DA395" s="0" t="n">
        <v>0</v>
      </c>
      <c r="DB395" s="0" t="n">
        <v>1</v>
      </c>
      <c r="DC395" s="0" t="n">
        <v>0</v>
      </c>
      <c r="DD395" s="0" t="n">
        <v>3</v>
      </c>
      <c r="DE395" s="0" t="n">
        <v>7</v>
      </c>
      <c r="DF395" s="0" t="n">
        <v>2</v>
      </c>
      <c r="DG395" s="0" t="n">
        <v>2</v>
      </c>
      <c r="DH395" s="0" t="n">
        <v>1</v>
      </c>
      <c r="DI395" s="0" t="n">
        <v>0</v>
      </c>
      <c r="DJ395" s="0" t="n">
        <v>0</v>
      </c>
      <c r="DK395" s="0" t="n">
        <v>2</v>
      </c>
      <c r="DL395" s="0" t="n">
        <v>0</v>
      </c>
      <c r="DM395" s="0" t="n">
        <v>0</v>
      </c>
      <c r="DN395" s="0" t="n">
        <v>4</v>
      </c>
      <c r="DO395" s="0" t="n">
        <v>0</v>
      </c>
      <c r="DP395" s="0" t="n">
        <v>1</v>
      </c>
      <c r="DQ395" s="0" t="n">
        <v>0</v>
      </c>
      <c r="DR395" s="0" t="n">
        <v>2</v>
      </c>
      <c r="DS395" s="0" t="n">
        <v>0</v>
      </c>
      <c r="DT395" s="0" t="n">
        <v>2</v>
      </c>
      <c r="DU395" s="0" t="n">
        <v>1</v>
      </c>
      <c r="DV395" s="0" t="n">
        <v>0</v>
      </c>
      <c r="DW395" s="0" t="n">
        <v>0</v>
      </c>
      <c r="DX395" s="0" t="n">
        <v>0</v>
      </c>
      <c r="DY395" s="0" t="n">
        <v>0</v>
      </c>
      <c r="DZ395" s="0" t="n">
        <v>1</v>
      </c>
      <c r="EA395" s="0" t="n">
        <v>0</v>
      </c>
      <c r="EB395" s="0" t="n">
        <v>1</v>
      </c>
      <c r="EC395" s="0" t="n">
        <v>1</v>
      </c>
      <c r="ED395" s="0" t="n">
        <v>0</v>
      </c>
      <c r="EE395" s="0" t="n">
        <v>0</v>
      </c>
      <c r="EF395" s="0" t="n">
        <v>0</v>
      </c>
      <c r="EG395" s="0" t="n">
        <v>0</v>
      </c>
      <c r="EH395" s="0" t="n">
        <v>2</v>
      </c>
      <c r="EI395" s="0" t="n">
        <v>1</v>
      </c>
      <c r="EJ395" s="0" t="n">
        <v>7</v>
      </c>
      <c r="EK395" s="0" t="n">
        <v>0</v>
      </c>
      <c r="EL395" s="0" t="n">
        <v>1</v>
      </c>
      <c r="EM395" s="0" t="n">
        <v>0</v>
      </c>
      <c r="EN395" s="0" t="n">
        <v>0</v>
      </c>
      <c r="EO395" s="0" t="n">
        <v>2</v>
      </c>
      <c r="EP395" s="0" t="n">
        <v>0</v>
      </c>
      <c r="EQ395" s="0" t="n">
        <v>1</v>
      </c>
      <c r="ER395" s="0" t="n">
        <v>0</v>
      </c>
      <c r="ES395" s="0" t="n">
        <v>1</v>
      </c>
      <c r="ET395" s="0" t="n">
        <v>2</v>
      </c>
      <c r="EU395" s="0" t="n">
        <v>1</v>
      </c>
      <c r="EV395" s="0" t="n">
        <v>0</v>
      </c>
      <c r="EW395" s="0" t="n">
        <v>1</v>
      </c>
      <c r="EX395" s="0" t="n">
        <v>1</v>
      </c>
      <c r="EY395" s="0" t="n">
        <v>0</v>
      </c>
      <c r="EZ395" s="0" t="n">
        <v>0</v>
      </c>
      <c r="FA395" s="0" t="n">
        <v>1</v>
      </c>
      <c r="FB395" s="0" t="n">
        <v>0</v>
      </c>
      <c r="FC395" s="0" t="n">
        <v>0</v>
      </c>
      <c r="FD395" s="0" t="n">
        <v>1</v>
      </c>
      <c r="FE395" s="0" t="n">
        <v>9</v>
      </c>
      <c r="FF395" s="0" t="n">
        <v>2</v>
      </c>
      <c r="FG395" s="0" t="n">
        <v>3</v>
      </c>
      <c r="FH395" s="0" t="n">
        <v>0</v>
      </c>
      <c r="FI395" s="0" t="n">
        <v>1</v>
      </c>
      <c r="FJ395" s="0" t="n">
        <v>1</v>
      </c>
      <c r="FK395" s="0" t="n">
        <v>8</v>
      </c>
      <c r="FL395" s="0" t="n">
        <v>0</v>
      </c>
      <c r="FM395" s="0" t="n">
        <v>1</v>
      </c>
      <c r="FN395" s="0" t="n">
        <v>3</v>
      </c>
      <c r="FO395" s="0" t="n">
        <v>0</v>
      </c>
      <c r="FP395" s="0" t="n">
        <v>0</v>
      </c>
      <c r="FQ395" s="0" t="n">
        <v>7</v>
      </c>
      <c r="FR395" s="0" t="n">
        <v>4</v>
      </c>
      <c r="FS395" s="0" t="n">
        <v>2</v>
      </c>
      <c r="FT395" s="0" t="n">
        <v>0</v>
      </c>
      <c r="FU395" s="0" t="n">
        <v>0</v>
      </c>
      <c r="FV395" s="0" t="n">
        <v>0</v>
      </c>
      <c r="FW395" s="0" t="n">
        <v>0</v>
      </c>
      <c r="FX395" s="0" t="n">
        <v>0</v>
      </c>
      <c r="FY395" s="0" t="n">
        <v>1</v>
      </c>
      <c r="FZ395" s="0" t="n">
        <v>2</v>
      </c>
      <c r="GA395" s="0" t="n">
        <v>0</v>
      </c>
      <c r="GB395" s="0" t="n">
        <v>1</v>
      </c>
      <c r="GC395" s="0" t="n">
        <v>1</v>
      </c>
      <c r="GD395" s="0" t="n">
        <v>1</v>
      </c>
      <c r="GE395" s="0" t="n">
        <v>3</v>
      </c>
      <c r="GF395" s="0" t="n">
        <v>0</v>
      </c>
      <c r="GG395" s="0" t="n">
        <v>0</v>
      </c>
      <c r="GH395" s="0" t="n">
        <v>0</v>
      </c>
      <c r="GI395" s="0" t="n">
        <v>0</v>
      </c>
      <c r="GJ395" s="0" t="n">
        <v>1</v>
      </c>
      <c r="GK395" s="0" t="n">
        <v>0</v>
      </c>
      <c r="GL395" s="0" t="n">
        <v>1</v>
      </c>
      <c r="GM395" s="0" t="n">
        <v>8</v>
      </c>
      <c r="GN395" s="0" t="n">
        <v>0</v>
      </c>
      <c r="GO395" s="0" t="n">
        <v>2</v>
      </c>
      <c r="GP395" s="0" t="n">
        <v>0</v>
      </c>
      <c r="GQ395" s="0" t="n">
        <v>0</v>
      </c>
    </row>
    <row r="396" customFormat="false" ht="12" hidden="false" customHeight="false" outlineLevel="0" collapsed="false">
      <c r="A396" s="0" t="n">
        <v>0</v>
      </c>
      <c r="B396" s="0" t="n">
        <v>0</v>
      </c>
      <c r="C396" s="0" t="n">
        <v>0</v>
      </c>
      <c r="D396" s="0" t="n">
        <v>0</v>
      </c>
      <c r="E396" s="0" t="n">
        <v>0</v>
      </c>
      <c r="F396" s="0" t="n">
        <v>0</v>
      </c>
      <c r="G396" s="0" t="n">
        <v>0</v>
      </c>
      <c r="H396" s="0" t="n">
        <v>0</v>
      </c>
      <c r="I396" s="0" t="n">
        <v>0</v>
      </c>
      <c r="J396" s="0" t="n">
        <v>0</v>
      </c>
      <c r="K396" s="0" t="n">
        <v>0</v>
      </c>
      <c r="L396" s="0" t="n">
        <v>0</v>
      </c>
      <c r="M396" s="0" t="n">
        <v>0</v>
      </c>
      <c r="N396" s="0" t="n">
        <v>0</v>
      </c>
      <c r="O396" s="0" t="n">
        <v>0</v>
      </c>
      <c r="P396" s="0" t="n">
        <v>0</v>
      </c>
      <c r="Q396" s="0" t="n">
        <v>0</v>
      </c>
      <c r="R396" s="0" t="n">
        <v>0</v>
      </c>
      <c r="S396" s="0" t="n">
        <v>0</v>
      </c>
      <c r="T396" s="0" t="n">
        <v>0</v>
      </c>
      <c r="U396" s="0" t="n">
        <v>0</v>
      </c>
      <c r="V396" s="0" t="n">
        <v>0</v>
      </c>
      <c r="W396" s="0" t="n">
        <v>0</v>
      </c>
      <c r="X396" s="0" t="n">
        <v>0</v>
      </c>
      <c r="Y396" s="0" t="n">
        <v>0</v>
      </c>
      <c r="Z396" s="0" t="n">
        <v>0</v>
      </c>
      <c r="AA396" s="0" t="n">
        <v>0</v>
      </c>
      <c r="AB396" s="0" t="n">
        <v>0</v>
      </c>
      <c r="AC396" s="0" t="n">
        <v>0</v>
      </c>
      <c r="AD396" s="0" t="n">
        <v>0</v>
      </c>
      <c r="AE396" s="0" t="n">
        <v>1</v>
      </c>
      <c r="AF396" s="0" t="n">
        <v>0</v>
      </c>
      <c r="AG396" s="0" t="n">
        <v>0</v>
      </c>
      <c r="AH396" s="0" t="n">
        <v>0</v>
      </c>
      <c r="AI396" s="0" t="n">
        <v>0</v>
      </c>
      <c r="AJ396" s="0" t="n">
        <v>0</v>
      </c>
      <c r="AK396" s="0" t="n">
        <v>0</v>
      </c>
      <c r="AL396" s="0" t="n">
        <v>0</v>
      </c>
      <c r="AM396" s="0" t="n">
        <v>0</v>
      </c>
      <c r="AN396" s="0" t="n">
        <v>0</v>
      </c>
      <c r="AO396" s="0" t="n">
        <v>0</v>
      </c>
      <c r="AP396" s="0" t="n">
        <v>0</v>
      </c>
      <c r="AQ396" s="0" t="n">
        <v>0</v>
      </c>
      <c r="AR396" s="0" t="n">
        <v>0</v>
      </c>
      <c r="AS396" s="0" t="n">
        <v>0</v>
      </c>
      <c r="AT396" s="0" t="n">
        <v>0</v>
      </c>
      <c r="AU396" s="0" t="n">
        <v>0</v>
      </c>
      <c r="AV396" s="0" t="n">
        <v>0</v>
      </c>
      <c r="AW396" s="0" t="n">
        <v>0</v>
      </c>
      <c r="AX396" s="0" t="n">
        <v>0</v>
      </c>
      <c r="AY396" s="0" t="n">
        <v>0</v>
      </c>
      <c r="AZ396" s="0" t="n">
        <v>0</v>
      </c>
      <c r="BA396" s="0" t="n">
        <v>0</v>
      </c>
      <c r="BB396" s="0" t="n">
        <v>0</v>
      </c>
      <c r="BC396" s="0" t="n">
        <v>0</v>
      </c>
      <c r="BD396" s="0" t="n">
        <v>0</v>
      </c>
      <c r="BE396" s="0" t="n">
        <v>0</v>
      </c>
      <c r="BF396" s="0" t="n">
        <v>0</v>
      </c>
      <c r="BG396" s="0" t="n">
        <v>0</v>
      </c>
      <c r="BH396" s="0" t="n">
        <v>0</v>
      </c>
      <c r="BI396" s="0" t="n">
        <v>0</v>
      </c>
      <c r="BJ396" s="0" t="n">
        <v>0</v>
      </c>
      <c r="BK396" s="0" t="n">
        <v>0</v>
      </c>
      <c r="BL396" s="0" t="n">
        <v>0</v>
      </c>
      <c r="BM396" s="0" t="n">
        <v>0</v>
      </c>
      <c r="BN396" s="0" t="n">
        <v>0</v>
      </c>
      <c r="BO396" s="0" t="n">
        <v>0</v>
      </c>
      <c r="BP396" s="0" t="n">
        <v>0</v>
      </c>
      <c r="BQ396" s="0" t="n">
        <v>0</v>
      </c>
      <c r="BR396" s="0" t="n">
        <v>0</v>
      </c>
      <c r="BS396" s="0" t="n">
        <v>0</v>
      </c>
      <c r="BT396" s="0" t="n">
        <v>0</v>
      </c>
      <c r="BU396" s="0" t="n">
        <v>0</v>
      </c>
      <c r="BV396" s="0" t="n">
        <v>0</v>
      </c>
      <c r="BW396" s="0" t="n">
        <v>0</v>
      </c>
      <c r="BX396" s="0" t="n">
        <v>0</v>
      </c>
      <c r="BY396" s="0" t="n">
        <v>0</v>
      </c>
      <c r="BZ396" s="0" t="n">
        <v>0</v>
      </c>
      <c r="CA396" s="0" t="n">
        <v>0</v>
      </c>
      <c r="CB396" s="0" t="n">
        <v>0</v>
      </c>
      <c r="CC396" s="0" t="n">
        <v>0</v>
      </c>
      <c r="CD396" s="0" t="n">
        <v>0</v>
      </c>
      <c r="CE396" s="0" t="n">
        <v>0</v>
      </c>
      <c r="CF396" s="0" t="n">
        <v>1</v>
      </c>
      <c r="CG396" s="0" t="n">
        <v>0</v>
      </c>
      <c r="CH396" s="0" t="n">
        <v>0</v>
      </c>
      <c r="CI396" s="0" t="n">
        <v>0</v>
      </c>
      <c r="CJ396" s="0" t="n">
        <v>0</v>
      </c>
      <c r="CK396" s="0" t="n">
        <v>0</v>
      </c>
      <c r="CL396" s="0" t="n">
        <v>0</v>
      </c>
      <c r="CM396" s="0" t="n">
        <v>0</v>
      </c>
      <c r="CN396" s="0" t="n">
        <v>0</v>
      </c>
      <c r="CO396" s="0" t="n">
        <v>1</v>
      </c>
      <c r="CP396" s="0" t="n">
        <v>0</v>
      </c>
      <c r="CQ396" s="0" t="n">
        <v>0</v>
      </c>
      <c r="CR396" s="0" t="n">
        <v>0</v>
      </c>
      <c r="CS396" s="0" t="n">
        <v>0</v>
      </c>
      <c r="CT396" s="0" t="n">
        <v>0</v>
      </c>
      <c r="CU396" s="0" t="n">
        <v>0</v>
      </c>
      <c r="CV396" s="0" t="n">
        <v>0</v>
      </c>
      <c r="CW396" s="0" t="n">
        <v>0</v>
      </c>
      <c r="CX396" s="0" t="n">
        <v>0</v>
      </c>
      <c r="CY396" s="0" t="n">
        <v>0</v>
      </c>
      <c r="CZ396" s="0" t="n">
        <v>0</v>
      </c>
      <c r="DA396" s="0" t="n">
        <v>0</v>
      </c>
      <c r="DB396" s="0" t="n">
        <v>0</v>
      </c>
      <c r="DC396" s="0" t="n">
        <v>0</v>
      </c>
      <c r="DD396" s="0" t="n">
        <v>0</v>
      </c>
      <c r="DE396" s="0" t="n">
        <v>0</v>
      </c>
      <c r="DF396" s="0" t="n">
        <v>0</v>
      </c>
      <c r="DG396" s="0" t="n">
        <v>0</v>
      </c>
      <c r="DH396" s="0" t="n">
        <v>0</v>
      </c>
      <c r="DI396" s="0" t="n">
        <v>0</v>
      </c>
      <c r="DJ396" s="0" t="n">
        <v>0</v>
      </c>
      <c r="DK396" s="0" t="n">
        <v>0</v>
      </c>
      <c r="DL396" s="0" t="n">
        <v>0</v>
      </c>
      <c r="DM396" s="0" t="n">
        <v>0</v>
      </c>
      <c r="DN396" s="0" t="n">
        <v>0</v>
      </c>
      <c r="DO396" s="0" t="n">
        <v>0</v>
      </c>
      <c r="DP396" s="0" t="n">
        <v>0</v>
      </c>
      <c r="DQ396" s="0" t="n">
        <v>0</v>
      </c>
      <c r="DR396" s="0" t="n">
        <v>1</v>
      </c>
      <c r="DS396" s="0" t="n">
        <v>0</v>
      </c>
      <c r="DT396" s="0" t="n">
        <v>0</v>
      </c>
      <c r="DU396" s="0" t="n">
        <v>0</v>
      </c>
      <c r="DV396" s="0" t="n">
        <v>0</v>
      </c>
      <c r="DW396" s="0" t="n">
        <v>0</v>
      </c>
      <c r="DX396" s="0" t="n">
        <v>0</v>
      </c>
      <c r="DY396" s="0" t="n">
        <v>0</v>
      </c>
      <c r="DZ396" s="0" t="n">
        <v>0</v>
      </c>
      <c r="EA396" s="0" t="n">
        <v>0</v>
      </c>
      <c r="EB396" s="0" t="n">
        <v>0</v>
      </c>
      <c r="EC396" s="0" t="n">
        <v>0</v>
      </c>
      <c r="ED396" s="0" t="n">
        <v>0</v>
      </c>
      <c r="EE396" s="0" t="n">
        <v>0</v>
      </c>
      <c r="EF396" s="0" t="n">
        <v>0</v>
      </c>
      <c r="EG396" s="0" t="n">
        <v>0</v>
      </c>
      <c r="EH396" s="0" t="n">
        <v>0</v>
      </c>
      <c r="EI396" s="0" t="n">
        <v>0</v>
      </c>
      <c r="EJ396" s="0" t="n">
        <v>0</v>
      </c>
      <c r="EK396" s="0" t="n">
        <v>0</v>
      </c>
      <c r="EL396" s="0" t="n">
        <v>0</v>
      </c>
      <c r="EM396" s="0" t="n">
        <v>0</v>
      </c>
      <c r="EN396" s="0" t="n">
        <v>0</v>
      </c>
      <c r="EO396" s="0" t="n">
        <v>0</v>
      </c>
      <c r="EP396" s="0" t="n">
        <v>0</v>
      </c>
      <c r="EQ396" s="0" t="n">
        <v>0</v>
      </c>
      <c r="ER396" s="0" t="n">
        <v>0</v>
      </c>
      <c r="ES396" s="0" t="n">
        <v>0</v>
      </c>
      <c r="ET396" s="0" t="n">
        <v>0</v>
      </c>
      <c r="EU396" s="0" t="n">
        <v>0</v>
      </c>
      <c r="EV396" s="0" t="n">
        <v>0</v>
      </c>
      <c r="EW396" s="0" t="n">
        <v>0</v>
      </c>
      <c r="EX396" s="0" t="n">
        <v>0</v>
      </c>
      <c r="EY396" s="0" t="n">
        <v>0</v>
      </c>
      <c r="EZ396" s="0" t="n">
        <v>0</v>
      </c>
      <c r="FA396" s="0" t="n">
        <v>0</v>
      </c>
      <c r="FB396" s="0" t="n">
        <v>0</v>
      </c>
      <c r="FC396" s="0" t="n">
        <v>0</v>
      </c>
      <c r="FD396" s="0" t="n">
        <v>0</v>
      </c>
      <c r="FE396" s="0" t="n">
        <v>0</v>
      </c>
      <c r="FF396" s="0" t="n">
        <v>0</v>
      </c>
      <c r="FG396" s="0" t="n">
        <v>1</v>
      </c>
      <c r="FH396" s="0" t="n">
        <v>0</v>
      </c>
      <c r="FI396" s="0" t="n">
        <v>0</v>
      </c>
      <c r="FJ396" s="0" t="n">
        <v>0</v>
      </c>
      <c r="FK396" s="0" t="n">
        <v>0</v>
      </c>
      <c r="FL396" s="0" t="n">
        <v>0</v>
      </c>
      <c r="FM396" s="0" t="n">
        <v>0</v>
      </c>
      <c r="FN396" s="0" t="n">
        <v>0</v>
      </c>
      <c r="FO396" s="0" t="n">
        <v>0</v>
      </c>
      <c r="FP396" s="0" t="n">
        <v>0</v>
      </c>
      <c r="FQ396" s="0" t="n">
        <v>0</v>
      </c>
      <c r="FR396" s="0" t="n">
        <v>0</v>
      </c>
      <c r="FS396" s="0" t="n">
        <v>0</v>
      </c>
      <c r="FT396" s="0" t="n">
        <v>0</v>
      </c>
      <c r="FU396" s="0" t="n">
        <v>0</v>
      </c>
      <c r="FV396" s="0" t="n">
        <v>0</v>
      </c>
      <c r="FW396" s="0" t="n">
        <v>0</v>
      </c>
      <c r="FX396" s="0" t="n">
        <v>0</v>
      </c>
      <c r="FY396" s="0" t="n">
        <v>0</v>
      </c>
      <c r="FZ396" s="0" t="n">
        <v>0</v>
      </c>
      <c r="GA396" s="0" t="n">
        <v>0</v>
      </c>
      <c r="GB396" s="0" t="n">
        <v>0</v>
      </c>
      <c r="GC396" s="0" t="n">
        <v>0</v>
      </c>
      <c r="GD396" s="0" t="n">
        <v>0</v>
      </c>
      <c r="GE396" s="0" t="n">
        <v>0</v>
      </c>
      <c r="GF396" s="0" t="n">
        <v>0</v>
      </c>
      <c r="GG396" s="0" t="n">
        <v>0</v>
      </c>
      <c r="GH396" s="0" t="n">
        <v>0</v>
      </c>
      <c r="GI396" s="0" t="n">
        <v>0</v>
      </c>
      <c r="GJ396" s="0" t="n">
        <v>0</v>
      </c>
      <c r="GK396" s="0" t="n">
        <v>0</v>
      </c>
      <c r="GL396" s="0" t="n">
        <v>0</v>
      </c>
      <c r="GM396" s="0" t="n">
        <v>2</v>
      </c>
      <c r="GN396" s="0" t="n">
        <v>0</v>
      </c>
      <c r="GO396" s="0" t="n">
        <v>0</v>
      </c>
      <c r="GP396" s="0" t="n">
        <v>0</v>
      </c>
      <c r="GQ396" s="0" t="n">
        <v>0</v>
      </c>
    </row>
    <row r="397" customFormat="false" ht="12" hidden="false" customHeight="false" outlineLevel="0" collapsed="false">
      <c r="A397" s="0" t="n">
        <v>0</v>
      </c>
      <c r="B397" s="0" t="n">
        <v>3</v>
      </c>
      <c r="C397" s="0" t="n">
        <v>2</v>
      </c>
      <c r="D397" s="0" t="n">
        <v>0</v>
      </c>
      <c r="E397" s="0" t="n">
        <v>0</v>
      </c>
      <c r="F397" s="0" t="n">
        <v>0</v>
      </c>
      <c r="G397" s="0" t="n">
        <v>0</v>
      </c>
      <c r="H397" s="0" t="n">
        <v>0</v>
      </c>
      <c r="I397" s="0" t="n">
        <v>0</v>
      </c>
      <c r="J397" s="0" t="n">
        <v>0</v>
      </c>
      <c r="K397" s="0" t="n">
        <v>0</v>
      </c>
      <c r="L397" s="0" t="n">
        <v>0</v>
      </c>
      <c r="M397" s="0" t="n">
        <v>0</v>
      </c>
      <c r="N397" s="0" t="n">
        <v>0</v>
      </c>
      <c r="O397" s="0" t="n">
        <v>0</v>
      </c>
      <c r="P397" s="0" t="n">
        <v>1</v>
      </c>
      <c r="Q397" s="0" t="n">
        <v>1</v>
      </c>
      <c r="R397" s="0" t="n">
        <v>0</v>
      </c>
      <c r="S397" s="0" t="n">
        <v>0</v>
      </c>
      <c r="T397" s="0" t="n">
        <v>0</v>
      </c>
      <c r="U397" s="0" t="n">
        <v>0</v>
      </c>
      <c r="V397" s="0" t="n">
        <v>0</v>
      </c>
      <c r="W397" s="0" t="n">
        <v>0</v>
      </c>
      <c r="X397" s="0" t="n">
        <v>2</v>
      </c>
      <c r="Y397" s="0" t="n">
        <v>0</v>
      </c>
      <c r="Z397" s="0" t="n">
        <v>1</v>
      </c>
      <c r="AA397" s="0" t="n">
        <v>0</v>
      </c>
      <c r="AB397" s="0" t="n">
        <v>0</v>
      </c>
      <c r="AC397" s="0" t="n">
        <v>1</v>
      </c>
      <c r="AD397" s="0" t="n">
        <v>3</v>
      </c>
      <c r="AE397" s="0" t="n">
        <v>0</v>
      </c>
      <c r="AF397" s="0" t="n">
        <v>2</v>
      </c>
      <c r="AG397" s="0" t="n">
        <v>0</v>
      </c>
      <c r="AH397" s="0" t="n">
        <v>0</v>
      </c>
      <c r="AI397" s="0" t="n">
        <v>2</v>
      </c>
      <c r="AJ397" s="0" t="n">
        <v>0</v>
      </c>
      <c r="AK397" s="0" t="n">
        <v>0</v>
      </c>
      <c r="AL397" s="0" t="n">
        <v>0</v>
      </c>
      <c r="AM397" s="0" t="n">
        <v>0</v>
      </c>
      <c r="AN397" s="0" t="n">
        <v>0</v>
      </c>
      <c r="AO397" s="0" t="n">
        <v>0</v>
      </c>
      <c r="AP397" s="0" t="n">
        <v>0</v>
      </c>
      <c r="AQ397" s="0" t="n">
        <v>0</v>
      </c>
      <c r="AR397" s="0" t="n">
        <v>0</v>
      </c>
      <c r="AS397" s="0" t="n">
        <v>0</v>
      </c>
      <c r="AT397" s="0" t="n">
        <v>0</v>
      </c>
      <c r="AU397" s="0" t="n">
        <v>0</v>
      </c>
      <c r="AV397" s="0" t="n">
        <v>0</v>
      </c>
      <c r="AW397" s="0" t="n">
        <v>7</v>
      </c>
      <c r="AX397" s="0" t="n">
        <v>0</v>
      </c>
      <c r="AY397" s="0" t="n">
        <v>1</v>
      </c>
      <c r="AZ397" s="0" t="n">
        <v>1</v>
      </c>
      <c r="BA397" s="0" t="n">
        <v>0</v>
      </c>
      <c r="BB397" s="0" t="n">
        <v>0</v>
      </c>
      <c r="BC397" s="0" t="n">
        <v>0</v>
      </c>
      <c r="BD397" s="0" t="n">
        <v>0</v>
      </c>
      <c r="BE397" s="0" t="n">
        <v>0</v>
      </c>
      <c r="BF397" s="0" t="n">
        <v>2</v>
      </c>
      <c r="BG397" s="0" t="n">
        <v>1</v>
      </c>
      <c r="BH397" s="0" t="n">
        <v>0</v>
      </c>
      <c r="BI397" s="0" t="n">
        <v>0</v>
      </c>
      <c r="BJ397" s="0" t="n">
        <v>0</v>
      </c>
      <c r="BK397" s="0" t="n">
        <v>0</v>
      </c>
      <c r="BL397" s="0" t="n">
        <v>0</v>
      </c>
      <c r="BM397" s="0" t="n">
        <v>0</v>
      </c>
      <c r="BN397" s="0" t="n">
        <v>0</v>
      </c>
      <c r="BO397" s="0" t="n">
        <v>0</v>
      </c>
      <c r="BP397" s="0" t="n">
        <v>0</v>
      </c>
      <c r="BQ397" s="0" t="n">
        <v>0</v>
      </c>
      <c r="BR397" s="0" t="n">
        <v>0</v>
      </c>
      <c r="BS397" s="0" t="n">
        <v>0</v>
      </c>
      <c r="BT397" s="0" t="n">
        <v>0</v>
      </c>
      <c r="BU397" s="0" t="n">
        <v>0</v>
      </c>
      <c r="BV397" s="0" t="n">
        <v>0</v>
      </c>
      <c r="BW397" s="0" t="n">
        <v>1</v>
      </c>
      <c r="BX397" s="0" t="n">
        <v>0</v>
      </c>
      <c r="BY397" s="0" t="n">
        <v>0</v>
      </c>
      <c r="BZ397" s="0" t="n">
        <v>5</v>
      </c>
      <c r="CA397" s="0" t="n">
        <v>1</v>
      </c>
      <c r="CB397" s="0" t="n">
        <v>2</v>
      </c>
      <c r="CC397" s="0" t="n">
        <v>0</v>
      </c>
      <c r="CD397" s="0" t="n">
        <v>1</v>
      </c>
      <c r="CE397" s="0" t="n">
        <v>0</v>
      </c>
      <c r="CF397" s="0" t="n">
        <v>0</v>
      </c>
      <c r="CG397" s="0" t="n">
        <v>0</v>
      </c>
      <c r="CH397" s="0" t="n">
        <v>0</v>
      </c>
      <c r="CI397" s="0" t="n">
        <v>0</v>
      </c>
      <c r="CJ397" s="0" t="n">
        <v>0</v>
      </c>
      <c r="CK397" s="0" t="n">
        <v>3</v>
      </c>
      <c r="CL397" s="0" t="n">
        <v>0</v>
      </c>
      <c r="CM397" s="0" t="n">
        <v>0</v>
      </c>
      <c r="CN397" s="0" t="n">
        <v>0</v>
      </c>
      <c r="CO397" s="0" t="n">
        <v>0</v>
      </c>
      <c r="CP397" s="0" t="n">
        <v>0</v>
      </c>
      <c r="CQ397" s="0" t="n">
        <v>2</v>
      </c>
      <c r="CR397" s="0" t="n">
        <v>0</v>
      </c>
      <c r="CS397" s="0" t="n">
        <v>0</v>
      </c>
      <c r="CT397" s="0" t="n">
        <v>0</v>
      </c>
      <c r="CU397" s="0" t="n">
        <v>0</v>
      </c>
      <c r="CV397" s="0" t="n">
        <v>0</v>
      </c>
      <c r="CW397" s="0" t="n">
        <v>0</v>
      </c>
      <c r="CX397" s="0" t="n">
        <v>2</v>
      </c>
      <c r="CY397" s="0" t="n">
        <v>0</v>
      </c>
      <c r="CZ397" s="0" t="n">
        <v>0</v>
      </c>
      <c r="DA397" s="0" t="n">
        <v>0</v>
      </c>
      <c r="DB397" s="0" t="n">
        <v>0</v>
      </c>
      <c r="DC397" s="0" t="n">
        <v>0</v>
      </c>
      <c r="DD397" s="0" t="n">
        <v>0</v>
      </c>
      <c r="DE397" s="0" t="n">
        <v>0</v>
      </c>
      <c r="DF397" s="0" t="n">
        <v>0</v>
      </c>
      <c r="DG397" s="0" t="n">
        <v>1</v>
      </c>
      <c r="DH397" s="0" t="n">
        <v>0</v>
      </c>
      <c r="DI397" s="0" t="n">
        <v>0</v>
      </c>
      <c r="DJ397" s="0" t="n">
        <v>0</v>
      </c>
      <c r="DK397" s="0" t="n">
        <v>0</v>
      </c>
      <c r="DL397" s="0" t="n">
        <v>0</v>
      </c>
      <c r="DM397" s="0" t="n">
        <v>0</v>
      </c>
      <c r="DN397" s="0" t="n">
        <v>4</v>
      </c>
      <c r="DO397" s="0" t="n">
        <v>0</v>
      </c>
      <c r="DP397" s="0" t="n">
        <v>1</v>
      </c>
      <c r="DQ397" s="0" t="n">
        <v>0</v>
      </c>
      <c r="DR397" s="0" t="n">
        <v>4</v>
      </c>
      <c r="DS397" s="0" t="n">
        <v>0</v>
      </c>
      <c r="DT397" s="0" t="n">
        <v>0</v>
      </c>
      <c r="DU397" s="0" t="n">
        <v>0</v>
      </c>
      <c r="DV397" s="0" t="n">
        <v>0</v>
      </c>
      <c r="DW397" s="0" t="n">
        <v>0</v>
      </c>
      <c r="DX397" s="0" t="n">
        <v>0</v>
      </c>
      <c r="DY397" s="0" t="n">
        <v>0</v>
      </c>
      <c r="DZ397" s="0" t="n">
        <v>0</v>
      </c>
      <c r="EA397" s="0" t="n">
        <v>0</v>
      </c>
      <c r="EB397" s="0" t="n">
        <v>0</v>
      </c>
      <c r="EC397" s="0" t="n">
        <v>0</v>
      </c>
      <c r="ED397" s="0" t="n">
        <v>0</v>
      </c>
      <c r="EE397" s="0" t="n">
        <v>0</v>
      </c>
      <c r="EF397" s="0" t="n">
        <v>1</v>
      </c>
      <c r="EG397" s="0" t="n">
        <v>0</v>
      </c>
      <c r="EH397" s="0" t="n">
        <v>3</v>
      </c>
      <c r="EI397" s="0" t="n">
        <v>0</v>
      </c>
      <c r="EJ397" s="0" t="n">
        <v>0</v>
      </c>
      <c r="EK397" s="0" t="n">
        <v>7</v>
      </c>
      <c r="EL397" s="0" t="n">
        <v>1</v>
      </c>
      <c r="EM397" s="0" t="n">
        <v>0</v>
      </c>
      <c r="EN397" s="0" t="n">
        <v>0</v>
      </c>
      <c r="EO397" s="0" t="n">
        <v>0</v>
      </c>
      <c r="EP397" s="0" t="n">
        <v>0</v>
      </c>
      <c r="EQ397" s="0" t="n">
        <v>0</v>
      </c>
      <c r="ER397" s="0" t="n">
        <v>0</v>
      </c>
      <c r="ES397" s="0" t="n">
        <v>0</v>
      </c>
      <c r="ET397" s="0" t="n">
        <v>0</v>
      </c>
      <c r="EU397" s="0" t="n">
        <v>0</v>
      </c>
      <c r="EV397" s="0" t="n">
        <v>9</v>
      </c>
      <c r="EW397" s="0" t="n">
        <v>0</v>
      </c>
      <c r="EX397" s="0" t="n">
        <v>1</v>
      </c>
      <c r="EY397" s="0" t="n">
        <v>1</v>
      </c>
      <c r="EZ397" s="0" t="n">
        <v>0</v>
      </c>
      <c r="FA397" s="0" t="n">
        <v>0</v>
      </c>
      <c r="FB397" s="0" t="n">
        <v>7</v>
      </c>
      <c r="FC397" s="0" t="n">
        <v>0</v>
      </c>
      <c r="FD397" s="0" t="n">
        <v>0</v>
      </c>
      <c r="FE397" s="0" t="n">
        <v>0</v>
      </c>
      <c r="FF397" s="0" t="n">
        <v>0</v>
      </c>
      <c r="FG397" s="0" t="n">
        <v>1</v>
      </c>
      <c r="FH397" s="0" t="n">
        <v>0</v>
      </c>
      <c r="FI397" s="0" t="n">
        <v>0</v>
      </c>
      <c r="FJ397" s="0" t="n">
        <v>0</v>
      </c>
      <c r="FK397" s="0" t="n">
        <v>0</v>
      </c>
      <c r="FL397" s="0" t="n">
        <v>0</v>
      </c>
      <c r="FM397" s="0" t="n">
        <v>0</v>
      </c>
      <c r="FN397" s="0" t="n">
        <v>0</v>
      </c>
      <c r="FO397" s="0" t="n">
        <v>0</v>
      </c>
      <c r="FP397" s="0" t="n">
        <v>3</v>
      </c>
      <c r="FQ397" s="0" t="n">
        <v>0</v>
      </c>
      <c r="FR397" s="0" t="n">
        <v>2</v>
      </c>
      <c r="FS397" s="0" t="n">
        <v>1</v>
      </c>
      <c r="FT397" s="0" t="n">
        <v>0</v>
      </c>
      <c r="FU397" s="0" t="n">
        <v>0</v>
      </c>
      <c r="FV397" s="0" t="n">
        <v>0</v>
      </c>
      <c r="FW397" s="0" t="n">
        <v>0</v>
      </c>
      <c r="FX397" s="0" t="n">
        <v>0</v>
      </c>
      <c r="FY397" s="0" t="n">
        <v>0</v>
      </c>
      <c r="FZ397" s="0" t="n">
        <v>2</v>
      </c>
      <c r="GA397" s="0" t="n">
        <v>0</v>
      </c>
      <c r="GB397" s="0" t="n">
        <v>0</v>
      </c>
      <c r="GC397" s="0" t="n">
        <v>0</v>
      </c>
      <c r="GD397" s="0" t="n">
        <v>0</v>
      </c>
      <c r="GE397" s="0" t="n">
        <v>0</v>
      </c>
      <c r="GF397" s="0" t="n">
        <v>1</v>
      </c>
      <c r="GG397" s="0" t="n">
        <v>0</v>
      </c>
      <c r="GH397" s="0" t="n">
        <v>0</v>
      </c>
      <c r="GI397" s="0" t="n">
        <v>0</v>
      </c>
      <c r="GJ397" s="0" t="n">
        <v>0</v>
      </c>
      <c r="GK397" s="0" t="n">
        <v>0</v>
      </c>
      <c r="GL397" s="0" t="n">
        <v>0</v>
      </c>
      <c r="GM397" s="0" t="n">
        <v>0</v>
      </c>
      <c r="GN397" s="0" t="n">
        <v>0</v>
      </c>
      <c r="GO397" s="0" t="n">
        <v>0</v>
      </c>
      <c r="GP397" s="0" t="n">
        <v>0</v>
      </c>
      <c r="GQ397" s="0" t="n">
        <v>0</v>
      </c>
    </row>
    <row r="398" customFormat="false" ht="12" hidden="false" customHeight="false" outlineLevel="0" collapsed="false">
      <c r="A398" s="0" t="n">
        <v>2</v>
      </c>
      <c r="B398" s="0" t="n">
        <v>0</v>
      </c>
      <c r="C398" s="0" t="n">
        <v>0</v>
      </c>
      <c r="D398" s="0" t="n">
        <v>0</v>
      </c>
      <c r="E398" s="0" t="n">
        <v>0</v>
      </c>
      <c r="F398" s="0" t="n">
        <v>0</v>
      </c>
      <c r="G398" s="0" t="n">
        <v>0</v>
      </c>
      <c r="H398" s="0" t="n">
        <v>0</v>
      </c>
      <c r="I398" s="0" t="n">
        <v>0</v>
      </c>
      <c r="J398" s="0" t="n">
        <v>0</v>
      </c>
      <c r="K398" s="0" t="n">
        <v>5</v>
      </c>
      <c r="L398" s="0" t="n">
        <v>0</v>
      </c>
      <c r="M398" s="0" t="n">
        <v>0</v>
      </c>
      <c r="N398" s="0" t="n">
        <v>0</v>
      </c>
      <c r="O398" s="0" t="n">
        <v>0</v>
      </c>
      <c r="P398" s="0" t="n">
        <v>0</v>
      </c>
      <c r="Q398" s="0" t="n">
        <v>3</v>
      </c>
      <c r="R398" s="0" t="n">
        <v>0</v>
      </c>
      <c r="S398" s="0" t="n">
        <v>0</v>
      </c>
      <c r="T398" s="0" t="n">
        <v>0</v>
      </c>
      <c r="U398" s="0" t="n">
        <v>0</v>
      </c>
      <c r="V398" s="0" t="n">
        <v>0</v>
      </c>
      <c r="W398" s="0" t="n">
        <v>0</v>
      </c>
      <c r="X398" s="0" t="n">
        <v>1</v>
      </c>
      <c r="Y398" s="0" t="n">
        <v>0</v>
      </c>
      <c r="Z398" s="0" t="n">
        <v>2</v>
      </c>
      <c r="AA398" s="0" t="n">
        <v>0</v>
      </c>
      <c r="AB398" s="0" t="n">
        <v>0</v>
      </c>
      <c r="AC398" s="0" t="n">
        <v>0</v>
      </c>
      <c r="AD398" s="0" t="n">
        <v>1</v>
      </c>
      <c r="AE398" s="0" t="n">
        <v>1</v>
      </c>
      <c r="AF398" s="0" t="n">
        <v>0</v>
      </c>
      <c r="AG398" s="0" t="n">
        <v>0</v>
      </c>
      <c r="AH398" s="0" t="n">
        <v>1</v>
      </c>
      <c r="AI398" s="0" t="n">
        <v>0</v>
      </c>
      <c r="AJ398" s="0" t="n">
        <v>0</v>
      </c>
      <c r="AK398" s="0" t="n">
        <v>3</v>
      </c>
      <c r="AL398" s="0" t="n">
        <v>0</v>
      </c>
      <c r="AM398" s="0" t="n">
        <v>0</v>
      </c>
      <c r="AN398" s="0" t="n">
        <v>0</v>
      </c>
      <c r="AO398" s="0" t="n">
        <v>0</v>
      </c>
      <c r="AP398" s="0" t="n">
        <v>2</v>
      </c>
      <c r="AQ398" s="0" t="n">
        <v>0</v>
      </c>
      <c r="AR398" s="0" t="n">
        <v>0</v>
      </c>
      <c r="AS398" s="0" t="n">
        <v>0</v>
      </c>
      <c r="AT398" s="0" t="n">
        <v>0</v>
      </c>
      <c r="AU398" s="0" t="n">
        <v>0</v>
      </c>
      <c r="AV398" s="0" t="n">
        <v>0</v>
      </c>
      <c r="AW398" s="0" t="n">
        <v>0</v>
      </c>
      <c r="AX398" s="0" t="n">
        <v>0</v>
      </c>
      <c r="AY398" s="0" t="n">
        <v>0</v>
      </c>
      <c r="AZ398" s="0" t="n">
        <v>0</v>
      </c>
      <c r="BA398" s="0" t="n">
        <v>0</v>
      </c>
      <c r="BB398" s="0" t="n">
        <v>0</v>
      </c>
      <c r="BC398" s="0" t="n">
        <v>0</v>
      </c>
      <c r="BD398" s="0" t="n">
        <v>0</v>
      </c>
      <c r="BE398" s="0" t="n">
        <v>0</v>
      </c>
      <c r="BF398" s="0" t="n">
        <v>0</v>
      </c>
      <c r="BG398" s="0" t="n">
        <v>1</v>
      </c>
      <c r="BH398" s="0" t="n">
        <v>7</v>
      </c>
      <c r="BI398" s="0" t="n">
        <v>0</v>
      </c>
      <c r="BJ398" s="0" t="n">
        <v>0</v>
      </c>
      <c r="BK398" s="0" t="n">
        <v>0</v>
      </c>
      <c r="BL398" s="0" t="n">
        <v>0</v>
      </c>
      <c r="BM398" s="0" t="n">
        <v>0</v>
      </c>
      <c r="BN398" s="0" t="n">
        <v>1</v>
      </c>
      <c r="BO398" s="0" t="n">
        <v>0</v>
      </c>
      <c r="BP398" s="0" t="n">
        <v>0</v>
      </c>
      <c r="BQ398" s="0" t="n">
        <v>1</v>
      </c>
      <c r="BR398" s="0" t="n">
        <v>0</v>
      </c>
      <c r="BS398" s="0" t="n">
        <v>0</v>
      </c>
      <c r="BT398" s="0" t="n">
        <v>0</v>
      </c>
      <c r="BU398" s="0" t="n">
        <v>0</v>
      </c>
      <c r="BV398" s="0" t="n">
        <v>1</v>
      </c>
      <c r="BW398" s="0" t="n">
        <v>0</v>
      </c>
      <c r="BX398" s="0" t="n">
        <v>0</v>
      </c>
      <c r="BY398" s="0" t="n">
        <v>0</v>
      </c>
      <c r="BZ398" s="0" t="n">
        <v>0</v>
      </c>
      <c r="CA398" s="0" t="n">
        <v>0</v>
      </c>
      <c r="CB398" s="0" t="n">
        <v>0</v>
      </c>
      <c r="CC398" s="0" t="n">
        <v>0</v>
      </c>
      <c r="CD398" s="0" t="n">
        <v>1</v>
      </c>
      <c r="CE398" s="0" t="n">
        <v>0</v>
      </c>
      <c r="CF398" s="0" t="n">
        <v>0</v>
      </c>
      <c r="CG398" s="0" t="n">
        <v>0</v>
      </c>
      <c r="CH398" s="0" t="n">
        <v>0</v>
      </c>
      <c r="CI398" s="0" t="n">
        <v>1</v>
      </c>
      <c r="CJ398" s="0" t="n">
        <v>0</v>
      </c>
      <c r="CK398" s="0" t="n">
        <v>1</v>
      </c>
      <c r="CL398" s="0" t="n">
        <v>0</v>
      </c>
      <c r="CM398" s="0" t="n">
        <v>0</v>
      </c>
      <c r="CN398" s="0" t="n">
        <v>0</v>
      </c>
      <c r="CO398" s="0" t="n">
        <v>0</v>
      </c>
      <c r="CP398" s="0" t="n">
        <v>0</v>
      </c>
      <c r="CQ398" s="0" t="n">
        <v>0</v>
      </c>
      <c r="CR398" s="0" t="n">
        <v>0</v>
      </c>
      <c r="CS398" s="0" t="n">
        <v>0</v>
      </c>
      <c r="CT398" s="0" t="n">
        <v>0</v>
      </c>
      <c r="CU398" s="0" t="n">
        <v>0</v>
      </c>
      <c r="CV398" s="0" t="n">
        <v>2</v>
      </c>
      <c r="CW398" s="0" t="n">
        <v>0</v>
      </c>
      <c r="CX398" s="0" t="n">
        <v>0</v>
      </c>
      <c r="CY398" s="0" t="n">
        <v>0</v>
      </c>
      <c r="CZ398" s="0" t="n">
        <v>1</v>
      </c>
      <c r="DA398" s="0" t="n">
        <v>0</v>
      </c>
      <c r="DB398" s="0" t="n">
        <v>0</v>
      </c>
      <c r="DC398" s="0" t="n">
        <v>0</v>
      </c>
      <c r="DD398" s="0" t="n">
        <v>1</v>
      </c>
      <c r="DE398" s="0" t="n">
        <v>4</v>
      </c>
      <c r="DF398" s="0" t="n">
        <v>0</v>
      </c>
      <c r="DG398" s="0" t="n">
        <v>1</v>
      </c>
      <c r="DH398" s="0" t="n">
        <v>0</v>
      </c>
      <c r="DI398" s="0" t="n">
        <v>0</v>
      </c>
      <c r="DJ398" s="0" t="n">
        <v>0</v>
      </c>
      <c r="DK398" s="0" t="n">
        <v>0</v>
      </c>
      <c r="DL398" s="0" t="n">
        <v>0</v>
      </c>
      <c r="DM398" s="0" t="n">
        <v>0</v>
      </c>
      <c r="DN398" s="0" t="n">
        <v>0</v>
      </c>
      <c r="DO398" s="0" t="n">
        <v>0</v>
      </c>
      <c r="DP398" s="0" t="n">
        <v>2</v>
      </c>
      <c r="DQ398" s="0" t="n">
        <v>0</v>
      </c>
      <c r="DR398" s="0" t="n">
        <v>2</v>
      </c>
      <c r="DS398" s="0" t="n">
        <v>1</v>
      </c>
      <c r="DT398" s="0" t="n">
        <v>0</v>
      </c>
      <c r="DU398" s="0" t="n">
        <v>1</v>
      </c>
      <c r="DV398" s="0" t="n">
        <v>0</v>
      </c>
      <c r="DW398" s="0" t="n">
        <v>0</v>
      </c>
      <c r="DX398" s="0" t="n">
        <v>0</v>
      </c>
      <c r="DY398" s="0" t="n">
        <v>0</v>
      </c>
      <c r="DZ398" s="0" t="n">
        <v>2</v>
      </c>
      <c r="EA398" s="0" t="n">
        <v>0</v>
      </c>
      <c r="EB398" s="0" t="n">
        <v>0</v>
      </c>
      <c r="EC398" s="0" t="n">
        <v>1</v>
      </c>
      <c r="ED398" s="0" t="n">
        <v>0</v>
      </c>
      <c r="EE398" s="0" t="n">
        <v>0</v>
      </c>
      <c r="EF398" s="0" t="n">
        <v>0</v>
      </c>
      <c r="EG398" s="0" t="n">
        <v>0</v>
      </c>
      <c r="EH398" s="0" t="n">
        <v>0</v>
      </c>
      <c r="EI398" s="0" t="n">
        <v>0</v>
      </c>
      <c r="EJ398" s="0" t="n">
        <v>0</v>
      </c>
      <c r="EK398" s="0" t="n">
        <v>0</v>
      </c>
      <c r="EL398" s="0" t="n">
        <v>2</v>
      </c>
      <c r="EM398" s="0" t="n">
        <v>0</v>
      </c>
      <c r="EN398" s="0" t="n">
        <v>0</v>
      </c>
      <c r="EO398" s="0" t="n">
        <v>2</v>
      </c>
      <c r="EP398" s="0" t="n">
        <v>0</v>
      </c>
      <c r="EQ398" s="0" t="n">
        <v>4</v>
      </c>
      <c r="ER398" s="0" t="n">
        <v>0</v>
      </c>
      <c r="ES398" s="0" t="n">
        <v>0</v>
      </c>
      <c r="ET398" s="0" t="n">
        <v>0</v>
      </c>
      <c r="EU398" s="0" t="n">
        <v>0</v>
      </c>
      <c r="EV398" s="0" t="n">
        <v>0</v>
      </c>
      <c r="EW398" s="0" t="n">
        <v>0</v>
      </c>
      <c r="EX398" s="0" t="n">
        <v>0</v>
      </c>
      <c r="EY398" s="0" t="n">
        <v>1</v>
      </c>
      <c r="EZ398" s="0" t="n">
        <v>0</v>
      </c>
      <c r="FA398" s="0" t="n">
        <v>0</v>
      </c>
      <c r="FB398" s="0" t="n">
        <v>0</v>
      </c>
      <c r="FC398" s="0" t="n">
        <v>0</v>
      </c>
      <c r="FD398" s="0" t="n">
        <v>0</v>
      </c>
      <c r="FE398" s="0" t="n">
        <v>0</v>
      </c>
      <c r="FF398" s="0" t="n">
        <v>0</v>
      </c>
      <c r="FG398" s="0" t="n">
        <v>2</v>
      </c>
      <c r="FH398" s="0" t="n">
        <v>0</v>
      </c>
      <c r="FI398" s="0" t="n">
        <v>2</v>
      </c>
      <c r="FJ398" s="0" t="n">
        <v>0</v>
      </c>
      <c r="FK398" s="0" t="n">
        <v>0</v>
      </c>
      <c r="FL398" s="0" t="n">
        <v>0</v>
      </c>
      <c r="FM398" s="0" t="n">
        <v>0</v>
      </c>
      <c r="FN398" s="0" t="n">
        <v>0</v>
      </c>
      <c r="FO398" s="0" t="n">
        <v>1</v>
      </c>
      <c r="FP398" s="0" t="n">
        <v>0</v>
      </c>
      <c r="FQ398" s="0" t="n">
        <v>0</v>
      </c>
      <c r="FR398" s="0" t="n">
        <v>0</v>
      </c>
      <c r="FS398" s="0" t="n">
        <v>0</v>
      </c>
      <c r="FT398" s="0" t="n">
        <v>0</v>
      </c>
      <c r="FU398" s="0" t="n">
        <v>0</v>
      </c>
      <c r="FV398" s="0" t="n">
        <v>0</v>
      </c>
      <c r="FW398" s="0" t="n">
        <v>0</v>
      </c>
      <c r="FX398" s="0" t="n">
        <v>1</v>
      </c>
      <c r="FY398" s="0" t="n">
        <v>0</v>
      </c>
      <c r="FZ398" s="0" t="n">
        <v>0</v>
      </c>
      <c r="GA398" s="0" t="n">
        <v>1</v>
      </c>
      <c r="GB398" s="0" t="n">
        <v>0</v>
      </c>
      <c r="GC398" s="0" t="n">
        <v>0</v>
      </c>
      <c r="GD398" s="0" t="n">
        <v>0</v>
      </c>
      <c r="GE398" s="0" t="n">
        <v>0</v>
      </c>
      <c r="GF398" s="0" t="n">
        <v>0</v>
      </c>
      <c r="GG398" s="0" t="n">
        <v>0</v>
      </c>
      <c r="GH398" s="0" t="n">
        <v>0</v>
      </c>
      <c r="GI398" s="0" t="n">
        <v>1</v>
      </c>
      <c r="GJ398" s="0" t="n">
        <v>0</v>
      </c>
      <c r="GK398" s="0" t="n">
        <v>0</v>
      </c>
      <c r="GL398" s="0" t="n">
        <v>3</v>
      </c>
      <c r="GM398" s="0" t="n">
        <v>0</v>
      </c>
      <c r="GN398" s="0" t="n">
        <v>0</v>
      </c>
      <c r="GO398" s="0" t="n">
        <v>0</v>
      </c>
      <c r="GP398" s="0" t="n">
        <v>0</v>
      </c>
      <c r="GQ398" s="0" t="n">
        <v>0</v>
      </c>
    </row>
    <row r="399" customFormat="false" ht="12" hidden="false" customHeight="false" outlineLevel="0" collapsed="false">
      <c r="A399" s="0" t="n">
        <v>0</v>
      </c>
      <c r="B399" s="0" t="n">
        <v>5</v>
      </c>
      <c r="C399" s="0" t="n">
        <v>6</v>
      </c>
      <c r="D399" s="0" t="n">
        <v>0</v>
      </c>
      <c r="E399" s="0" t="n">
        <v>0</v>
      </c>
      <c r="F399" s="0" t="n">
        <v>1</v>
      </c>
      <c r="G399" s="0" t="n">
        <v>0</v>
      </c>
      <c r="H399" s="0" t="n">
        <v>0</v>
      </c>
      <c r="I399" s="0" t="n">
        <v>0</v>
      </c>
      <c r="J399" s="0" t="n">
        <v>0</v>
      </c>
      <c r="K399" s="0" t="n">
        <v>6</v>
      </c>
      <c r="L399" s="0" t="n">
        <v>0</v>
      </c>
      <c r="M399" s="0" t="n">
        <v>1</v>
      </c>
      <c r="N399" s="0" t="n">
        <v>0</v>
      </c>
      <c r="O399" s="0" t="n">
        <v>0</v>
      </c>
      <c r="P399" s="0" t="n">
        <v>4</v>
      </c>
      <c r="Q399" s="0" t="n">
        <v>2</v>
      </c>
      <c r="R399" s="0" t="n">
        <v>0</v>
      </c>
      <c r="S399" s="0" t="n">
        <v>1</v>
      </c>
      <c r="T399" s="0" t="n">
        <v>0</v>
      </c>
      <c r="U399" s="0" t="n">
        <v>0</v>
      </c>
      <c r="V399" s="0" t="n">
        <v>1</v>
      </c>
      <c r="W399" s="0" t="n">
        <v>0</v>
      </c>
      <c r="X399" s="0" t="n">
        <v>6</v>
      </c>
      <c r="Y399" s="0" t="n">
        <v>0</v>
      </c>
      <c r="Z399" s="0" t="n">
        <v>3</v>
      </c>
      <c r="AA399" s="0" t="n">
        <v>0</v>
      </c>
      <c r="AB399" s="0" t="n">
        <v>7</v>
      </c>
      <c r="AC399" s="0" t="n">
        <v>2</v>
      </c>
      <c r="AD399" s="0" t="n">
        <v>1</v>
      </c>
      <c r="AE399" s="0" t="n">
        <v>3</v>
      </c>
      <c r="AF399" s="0" t="n">
        <v>3</v>
      </c>
      <c r="AG399" s="0" t="n">
        <v>0</v>
      </c>
      <c r="AH399" s="0" t="n">
        <v>1</v>
      </c>
      <c r="AI399" s="0" t="n">
        <v>3</v>
      </c>
      <c r="AJ399" s="0" t="n">
        <v>0</v>
      </c>
      <c r="AK399" s="0" t="n">
        <v>3</v>
      </c>
      <c r="AL399" s="0" t="n">
        <v>0</v>
      </c>
      <c r="AM399" s="0" t="n">
        <v>0</v>
      </c>
      <c r="AN399" s="0" t="n">
        <v>1</v>
      </c>
      <c r="AO399" s="0" t="n">
        <v>0</v>
      </c>
      <c r="AP399" s="0" t="n">
        <v>0</v>
      </c>
      <c r="AQ399" s="0" t="n">
        <v>0</v>
      </c>
      <c r="AR399" s="0" t="n">
        <v>0</v>
      </c>
      <c r="AS399" s="0" t="n">
        <v>0</v>
      </c>
      <c r="AT399" s="0" t="n">
        <v>1</v>
      </c>
      <c r="AU399" s="0" t="n">
        <v>1</v>
      </c>
      <c r="AV399" s="0" t="n">
        <v>1</v>
      </c>
      <c r="AW399" s="0" t="n">
        <v>3</v>
      </c>
      <c r="AX399" s="0" t="n">
        <v>0</v>
      </c>
      <c r="AY399" s="0" t="n">
        <v>3</v>
      </c>
      <c r="AZ399" s="0" t="n">
        <v>2</v>
      </c>
      <c r="BA399" s="0" t="n">
        <v>0</v>
      </c>
      <c r="BB399" s="0" t="n">
        <v>3</v>
      </c>
      <c r="BC399" s="0" t="n">
        <v>0</v>
      </c>
      <c r="BD399" s="0" t="n">
        <v>1</v>
      </c>
      <c r="BE399" s="0" t="n">
        <v>3</v>
      </c>
      <c r="BF399" s="0" t="n">
        <v>2</v>
      </c>
      <c r="BG399" s="0" t="n">
        <v>2</v>
      </c>
      <c r="BH399" s="0" t="n">
        <v>0</v>
      </c>
      <c r="BI399" s="0" t="n">
        <v>0</v>
      </c>
      <c r="BJ399" s="0" t="n">
        <v>1</v>
      </c>
      <c r="BK399" s="0" t="n">
        <v>0</v>
      </c>
      <c r="BL399" s="0" t="n">
        <v>3</v>
      </c>
      <c r="BM399" s="0" t="n">
        <v>1</v>
      </c>
      <c r="BN399" s="0" t="n">
        <v>0</v>
      </c>
      <c r="BO399" s="0" t="n">
        <v>4</v>
      </c>
      <c r="BP399" s="0" t="n">
        <v>0</v>
      </c>
      <c r="BQ399" s="0" t="n">
        <v>5</v>
      </c>
      <c r="BR399" s="0" t="n">
        <v>1</v>
      </c>
      <c r="BS399" s="0" t="n">
        <v>3</v>
      </c>
      <c r="BT399" s="0" t="n">
        <v>0</v>
      </c>
      <c r="BU399" s="0" t="n">
        <v>0</v>
      </c>
      <c r="BV399" s="0" t="n">
        <v>1</v>
      </c>
      <c r="BW399" s="0" t="n">
        <v>0</v>
      </c>
      <c r="BX399" s="0" t="n">
        <v>1</v>
      </c>
      <c r="BY399" s="0" t="n">
        <v>2</v>
      </c>
      <c r="BZ399" s="0" t="n">
        <v>9</v>
      </c>
      <c r="CA399" s="0" t="n">
        <v>5</v>
      </c>
      <c r="CB399" s="0" t="n">
        <v>5</v>
      </c>
      <c r="CC399" s="0" t="n">
        <v>2</v>
      </c>
      <c r="CD399" s="0" t="n">
        <v>4</v>
      </c>
      <c r="CE399" s="0" t="n">
        <v>1</v>
      </c>
      <c r="CF399" s="0" t="n">
        <v>0</v>
      </c>
      <c r="CG399" s="0" t="n">
        <v>3</v>
      </c>
      <c r="CH399" s="0" t="n">
        <v>0</v>
      </c>
      <c r="CI399" s="0" t="n">
        <v>2</v>
      </c>
      <c r="CJ399" s="0" t="n">
        <v>0</v>
      </c>
      <c r="CK399" s="0" t="n">
        <v>6</v>
      </c>
      <c r="CL399" s="0" t="n">
        <v>0</v>
      </c>
      <c r="CM399" s="0" t="n">
        <v>0</v>
      </c>
      <c r="CN399" s="0" t="n">
        <v>0</v>
      </c>
      <c r="CO399" s="0" t="n">
        <v>0</v>
      </c>
      <c r="CP399" s="0" t="n">
        <v>0</v>
      </c>
      <c r="CQ399" s="0" t="n">
        <v>2</v>
      </c>
      <c r="CR399" s="0" t="n">
        <v>0</v>
      </c>
      <c r="CS399" s="0" t="n">
        <v>0</v>
      </c>
      <c r="CT399" s="0" t="n">
        <v>0</v>
      </c>
      <c r="CU399" s="0" t="n">
        <v>0</v>
      </c>
      <c r="CV399" s="0" t="n">
        <v>2</v>
      </c>
      <c r="CW399" s="0" t="n">
        <v>0</v>
      </c>
      <c r="CX399" s="0" t="n">
        <v>2</v>
      </c>
      <c r="CY399" s="0" t="n">
        <v>2</v>
      </c>
      <c r="CZ399" s="0" t="n">
        <v>1</v>
      </c>
      <c r="DA399" s="0" t="n">
        <v>0</v>
      </c>
      <c r="DB399" s="0" t="n">
        <v>1</v>
      </c>
      <c r="DC399" s="0" t="n">
        <v>0</v>
      </c>
      <c r="DD399" s="0" t="n">
        <v>0</v>
      </c>
      <c r="DE399" s="0" t="n">
        <v>1</v>
      </c>
      <c r="DF399" s="0" t="n">
        <v>0</v>
      </c>
      <c r="DG399" s="0" t="n">
        <v>2</v>
      </c>
      <c r="DH399" s="0" t="n">
        <v>0</v>
      </c>
      <c r="DI399" s="0" t="n">
        <v>2</v>
      </c>
      <c r="DJ399" s="0" t="n">
        <v>0</v>
      </c>
      <c r="DK399" s="0" t="n">
        <v>0</v>
      </c>
      <c r="DL399" s="0" t="n">
        <v>0</v>
      </c>
      <c r="DM399" s="0" t="n">
        <v>0</v>
      </c>
      <c r="DN399" s="0" t="n">
        <v>2</v>
      </c>
      <c r="DO399" s="0" t="n">
        <v>0</v>
      </c>
      <c r="DP399" s="0" t="n">
        <v>6</v>
      </c>
      <c r="DQ399" s="0" t="n">
        <v>0</v>
      </c>
      <c r="DR399" s="0" t="n">
        <v>4</v>
      </c>
      <c r="DS399" s="0" t="n">
        <v>0</v>
      </c>
      <c r="DT399" s="0" t="n">
        <v>1</v>
      </c>
      <c r="DU399" s="0" t="n">
        <v>0</v>
      </c>
      <c r="DV399" s="0" t="n">
        <v>4</v>
      </c>
      <c r="DW399" s="0" t="n">
        <v>0</v>
      </c>
      <c r="DX399" s="0" t="n">
        <v>0</v>
      </c>
      <c r="DY399" s="0" t="n">
        <v>0</v>
      </c>
      <c r="DZ399" s="0" t="n">
        <v>1</v>
      </c>
      <c r="EA399" s="0" t="n">
        <v>0</v>
      </c>
      <c r="EB399" s="0" t="n">
        <v>0</v>
      </c>
      <c r="EC399" s="0" t="n">
        <v>1</v>
      </c>
      <c r="ED399" s="0" t="n">
        <v>0</v>
      </c>
      <c r="EE399" s="0" t="n">
        <v>0</v>
      </c>
      <c r="EF399" s="0" t="n">
        <v>4</v>
      </c>
      <c r="EG399" s="0" t="n">
        <v>0</v>
      </c>
      <c r="EH399" s="0" t="n">
        <v>9</v>
      </c>
      <c r="EI399" s="0" t="n">
        <v>0</v>
      </c>
      <c r="EJ399" s="0" t="n">
        <v>2</v>
      </c>
      <c r="EK399" s="0" t="n">
        <v>2</v>
      </c>
      <c r="EL399" s="0" t="n">
        <v>4</v>
      </c>
      <c r="EM399" s="0" t="n">
        <v>0</v>
      </c>
      <c r="EN399" s="0" t="n">
        <v>7</v>
      </c>
      <c r="EO399" s="0" t="n">
        <v>0</v>
      </c>
      <c r="EP399" s="0" t="n">
        <v>1</v>
      </c>
      <c r="EQ399" s="0" t="n">
        <v>4</v>
      </c>
      <c r="ER399" s="0" t="n">
        <v>4</v>
      </c>
      <c r="ES399" s="0" t="n">
        <v>1</v>
      </c>
      <c r="ET399" s="0" t="n">
        <v>1</v>
      </c>
      <c r="EU399" s="0" t="n">
        <v>3</v>
      </c>
      <c r="EV399" s="0" t="n">
        <v>3</v>
      </c>
      <c r="EW399" s="0" t="n">
        <v>0</v>
      </c>
      <c r="EX399" s="0" t="n">
        <v>1</v>
      </c>
      <c r="EY399" s="0" t="n">
        <v>1</v>
      </c>
      <c r="EZ399" s="0" t="n">
        <v>0</v>
      </c>
      <c r="FA399" s="0" t="n">
        <v>1</v>
      </c>
      <c r="FB399" s="0" t="n">
        <v>6</v>
      </c>
      <c r="FC399" s="0" t="n">
        <v>0</v>
      </c>
      <c r="FD399" s="0" t="n">
        <v>0</v>
      </c>
      <c r="FE399" s="0" t="n">
        <v>9</v>
      </c>
      <c r="FF399" s="0" t="n">
        <v>0</v>
      </c>
      <c r="FG399" s="0" t="n">
        <v>4</v>
      </c>
      <c r="FH399" s="0" t="n">
        <v>6</v>
      </c>
      <c r="FI399" s="0" t="n">
        <v>0</v>
      </c>
      <c r="FJ399" s="0" t="n">
        <v>2</v>
      </c>
      <c r="FK399" s="0" t="n">
        <v>0</v>
      </c>
      <c r="FL399" s="0" t="n">
        <v>0</v>
      </c>
      <c r="FM399" s="0" t="n">
        <v>0</v>
      </c>
      <c r="FN399" s="0" t="n">
        <v>4</v>
      </c>
      <c r="FO399" s="0" t="n">
        <v>1</v>
      </c>
      <c r="FP399" s="0" t="n">
        <v>7</v>
      </c>
      <c r="FQ399" s="0" t="n">
        <v>3</v>
      </c>
      <c r="FR399" s="0" t="n">
        <v>2</v>
      </c>
      <c r="FS399" s="0" t="n">
        <v>5</v>
      </c>
      <c r="FT399" s="0" t="n">
        <v>1</v>
      </c>
      <c r="FU399" s="0" t="n">
        <v>5</v>
      </c>
      <c r="FV399" s="0" t="n">
        <v>0</v>
      </c>
      <c r="FW399" s="0" t="n">
        <v>0</v>
      </c>
      <c r="FX399" s="0" t="n">
        <v>0</v>
      </c>
      <c r="FY399" s="0" t="n">
        <v>0</v>
      </c>
      <c r="FZ399" s="0" t="n">
        <v>8</v>
      </c>
      <c r="GA399" s="0" t="n">
        <v>3</v>
      </c>
      <c r="GB399" s="0" t="n">
        <v>0</v>
      </c>
      <c r="GC399" s="0" t="n">
        <v>0</v>
      </c>
      <c r="GD399" s="0" t="n">
        <v>0</v>
      </c>
      <c r="GE399" s="0" t="n">
        <v>0</v>
      </c>
      <c r="GF399" s="0" t="n">
        <v>4</v>
      </c>
      <c r="GG399" s="0" t="n">
        <v>0</v>
      </c>
      <c r="GH399" s="0" t="n">
        <v>0</v>
      </c>
      <c r="GI399" s="0" t="n">
        <v>0</v>
      </c>
      <c r="GJ399" s="0" t="n">
        <v>0</v>
      </c>
      <c r="GK399" s="0" t="n">
        <v>0</v>
      </c>
      <c r="GL399" s="0" t="n">
        <v>0</v>
      </c>
      <c r="GM399" s="0" t="n">
        <v>2</v>
      </c>
      <c r="GN399" s="0" t="n">
        <v>0</v>
      </c>
      <c r="GO399" s="0" t="n">
        <v>1</v>
      </c>
      <c r="GP399" s="0" t="n">
        <v>0</v>
      </c>
      <c r="GQ399" s="0" t="n">
        <v>0</v>
      </c>
    </row>
    <row r="400" customFormat="false" ht="12" hidden="false" customHeight="false" outlineLevel="0" collapsed="false">
      <c r="A400" s="0" t="n">
        <v>0</v>
      </c>
      <c r="B400" s="0" t="n">
        <v>0</v>
      </c>
      <c r="C400" s="0" t="n">
        <v>1</v>
      </c>
      <c r="D400" s="0" t="n">
        <v>0</v>
      </c>
      <c r="E400" s="0" t="n">
        <v>0</v>
      </c>
      <c r="F400" s="0" t="n">
        <v>0</v>
      </c>
      <c r="G400" s="0" t="n">
        <v>0</v>
      </c>
      <c r="H400" s="0" t="n">
        <v>0</v>
      </c>
      <c r="I400" s="0" t="n">
        <v>0</v>
      </c>
      <c r="J400" s="0" t="n">
        <v>0</v>
      </c>
      <c r="K400" s="0" t="n">
        <v>0</v>
      </c>
      <c r="L400" s="0" t="n">
        <v>0</v>
      </c>
      <c r="M400" s="0" t="n">
        <v>0</v>
      </c>
      <c r="N400" s="0" t="n">
        <v>0</v>
      </c>
      <c r="O400" s="0" t="n">
        <v>0</v>
      </c>
      <c r="P400" s="0" t="n">
        <v>1</v>
      </c>
      <c r="Q400" s="0" t="n">
        <v>0</v>
      </c>
      <c r="R400" s="0" t="n">
        <v>0</v>
      </c>
      <c r="S400" s="0" t="n">
        <v>0</v>
      </c>
      <c r="T400" s="0" t="n">
        <v>0</v>
      </c>
      <c r="U400" s="0" t="n">
        <v>0</v>
      </c>
      <c r="V400" s="0" t="n">
        <v>1</v>
      </c>
      <c r="W400" s="0" t="n">
        <v>0</v>
      </c>
      <c r="X400" s="0" t="n">
        <v>5</v>
      </c>
      <c r="Y400" s="0" t="n">
        <v>0</v>
      </c>
      <c r="Z400" s="0" t="n">
        <v>2</v>
      </c>
      <c r="AA400" s="0" t="n">
        <v>7</v>
      </c>
      <c r="AB400" s="0" t="n">
        <v>2</v>
      </c>
      <c r="AC400" s="0" t="n">
        <v>3</v>
      </c>
      <c r="AD400" s="0" t="n">
        <v>0</v>
      </c>
      <c r="AE400" s="0" t="n">
        <v>1</v>
      </c>
      <c r="AF400" s="0" t="n">
        <v>0</v>
      </c>
      <c r="AG400" s="0" t="n">
        <v>0</v>
      </c>
      <c r="AH400" s="0" t="n">
        <v>0</v>
      </c>
      <c r="AI400" s="0" t="n">
        <v>5</v>
      </c>
      <c r="AJ400" s="0" t="n">
        <v>0</v>
      </c>
      <c r="AK400" s="0" t="n">
        <v>2</v>
      </c>
      <c r="AL400" s="0" t="n">
        <v>2</v>
      </c>
      <c r="AM400" s="0" t="n">
        <v>0</v>
      </c>
      <c r="AN400" s="0" t="n">
        <v>0</v>
      </c>
      <c r="AO400" s="0" t="n">
        <v>0</v>
      </c>
      <c r="AP400" s="0" t="n">
        <v>0</v>
      </c>
      <c r="AQ400" s="0" t="n">
        <v>0</v>
      </c>
      <c r="AR400" s="0" t="n">
        <v>0</v>
      </c>
      <c r="AS400" s="0" t="n">
        <v>0</v>
      </c>
      <c r="AT400" s="0" t="n">
        <v>0</v>
      </c>
      <c r="AU400" s="0" t="n">
        <v>0</v>
      </c>
      <c r="AV400" s="0" t="n">
        <v>1</v>
      </c>
      <c r="AW400" s="0" t="n">
        <v>1</v>
      </c>
      <c r="AX400" s="0" t="n">
        <v>0</v>
      </c>
      <c r="AY400" s="0" t="n">
        <v>1</v>
      </c>
      <c r="AZ400" s="0" t="n">
        <v>0</v>
      </c>
      <c r="BA400" s="0" t="n">
        <v>0</v>
      </c>
      <c r="BB400" s="0" t="n">
        <v>0</v>
      </c>
      <c r="BC400" s="0" t="n">
        <v>2</v>
      </c>
      <c r="BD400" s="0" t="n">
        <v>0</v>
      </c>
      <c r="BE400" s="0" t="n">
        <v>1</v>
      </c>
      <c r="BF400" s="0" t="n">
        <v>0</v>
      </c>
      <c r="BG400" s="0" t="n">
        <v>1</v>
      </c>
      <c r="BH400" s="0" t="n">
        <v>0</v>
      </c>
      <c r="BI400" s="0" t="n">
        <v>0</v>
      </c>
      <c r="BJ400" s="0" t="n">
        <v>1</v>
      </c>
      <c r="BK400" s="0" t="n">
        <v>0</v>
      </c>
      <c r="BL400" s="0" t="n">
        <v>3</v>
      </c>
      <c r="BM400" s="0" t="n">
        <v>5</v>
      </c>
      <c r="BN400" s="0" t="n">
        <v>3</v>
      </c>
      <c r="BO400" s="0" t="n">
        <v>3</v>
      </c>
      <c r="BP400" s="0" t="n">
        <v>0</v>
      </c>
      <c r="BQ400" s="0" t="n">
        <v>4</v>
      </c>
      <c r="BR400" s="0" t="n">
        <v>1</v>
      </c>
      <c r="BS400" s="0" t="n">
        <v>1</v>
      </c>
      <c r="BT400" s="0" t="n">
        <v>0</v>
      </c>
      <c r="BU400" s="0" t="n">
        <v>0</v>
      </c>
      <c r="BV400" s="0" t="n">
        <v>3</v>
      </c>
      <c r="BW400" s="0" t="n">
        <v>4</v>
      </c>
      <c r="BX400" s="0" t="n">
        <v>1</v>
      </c>
      <c r="BY400" s="0" t="n">
        <v>0</v>
      </c>
      <c r="BZ400" s="0" t="n">
        <v>0</v>
      </c>
      <c r="CA400" s="0" t="n">
        <v>1</v>
      </c>
      <c r="CB400" s="0" t="n">
        <v>1</v>
      </c>
      <c r="CC400" s="0" t="n">
        <v>1</v>
      </c>
      <c r="CD400" s="0" t="n">
        <v>0</v>
      </c>
      <c r="CE400" s="0" t="n">
        <v>0</v>
      </c>
      <c r="CF400" s="0" t="n">
        <v>0</v>
      </c>
      <c r="CG400" s="0" t="n">
        <v>2</v>
      </c>
      <c r="CH400" s="0" t="n">
        <v>0</v>
      </c>
      <c r="CI400" s="0" t="n">
        <v>1</v>
      </c>
      <c r="CJ400" s="0" t="n">
        <v>0</v>
      </c>
      <c r="CK400" s="0" t="n">
        <v>1</v>
      </c>
      <c r="CL400" s="0" t="n">
        <v>0</v>
      </c>
      <c r="CM400" s="0" t="n">
        <v>0</v>
      </c>
      <c r="CN400" s="0" t="n">
        <v>0</v>
      </c>
      <c r="CO400" s="0" t="n">
        <v>0</v>
      </c>
      <c r="CP400" s="0" t="n">
        <v>0</v>
      </c>
      <c r="CQ400" s="0" t="n">
        <v>0</v>
      </c>
      <c r="CR400" s="0" t="n">
        <v>0</v>
      </c>
      <c r="CS400" s="0" t="n">
        <v>1</v>
      </c>
      <c r="CT400" s="0" t="n">
        <v>0</v>
      </c>
      <c r="CU400" s="0" t="n">
        <v>0</v>
      </c>
      <c r="CV400" s="0" t="n">
        <v>2</v>
      </c>
      <c r="CW400" s="0" t="n">
        <v>0</v>
      </c>
      <c r="CX400" s="0" t="n">
        <v>0</v>
      </c>
      <c r="CY400" s="0" t="n">
        <v>2</v>
      </c>
      <c r="CZ400" s="0" t="n">
        <v>0</v>
      </c>
      <c r="DA400" s="0" t="n">
        <v>0</v>
      </c>
      <c r="DB400" s="0" t="n">
        <v>0</v>
      </c>
      <c r="DC400" s="0" t="n">
        <v>0</v>
      </c>
      <c r="DD400" s="0" t="n">
        <v>0</v>
      </c>
      <c r="DE400" s="0" t="n">
        <v>0</v>
      </c>
      <c r="DF400" s="0" t="n">
        <v>0</v>
      </c>
      <c r="DG400" s="0" t="n">
        <v>7</v>
      </c>
      <c r="DH400" s="0" t="n">
        <v>0</v>
      </c>
      <c r="DI400" s="0" t="n">
        <v>0</v>
      </c>
      <c r="DJ400" s="0" t="n">
        <v>0</v>
      </c>
      <c r="DK400" s="0" t="n">
        <v>0</v>
      </c>
      <c r="DL400" s="0" t="n">
        <v>0</v>
      </c>
      <c r="DM400" s="0" t="n">
        <v>0</v>
      </c>
      <c r="DN400" s="0" t="n">
        <v>2</v>
      </c>
      <c r="DO400" s="0" t="n">
        <v>0</v>
      </c>
      <c r="DP400" s="0" t="n">
        <v>2</v>
      </c>
      <c r="DQ400" s="0" t="n">
        <v>0</v>
      </c>
      <c r="DR400" s="0" t="n">
        <v>2</v>
      </c>
      <c r="DS400" s="0" t="n">
        <v>0</v>
      </c>
      <c r="DT400" s="0" t="n">
        <v>1</v>
      </c>
      <c r="DU400" s="0" t="n">
        <v>0</v>
      </c>
      <c r="DV400" s="0" t="n">
        <v>0</v>
      </c>
      <c r="DW400" s="0" t="n">
        <v>0</v>
      </c>
      <c r="DX400" s="0" t="n">
        <v>0</v>
      </c>
      <c r="DY400" s="0" t="n">
        <v>0</v>
      </c>
      <c r="DZ400" s="0" t="n">
        <v>0</v>
      </c>
      <c r="EA400" s="0" t="n">
        <v>0</v>
      </c>
      <c r="EB400" s="0" t="n">
        <v>0</v>
      </c>
      <c r="EC400" s="0" t="n">
        <v>0</v>
      </c>
      <c r="ED400" s="0" t="n">
        <v>0</v>
      </c>
      <c r="EE400" s="0" t="n">
        <v>0</v>
      </c>
      <c r="EF400" s="0" t="n">
        <v>3</v>
      </c>
      <c r="EG400" s="0" t="n">
        <v>0</v>
      </c>
      <c r="EH400" s="0" t="n">
        <v>3</v>
      </c>
      <c r="EI400" s="0" t="n">
        <v>0</v>
      </c>
      <c r="EJ400" s="0" t="n">
        <v>0</v>
      </c>
      <c r="EK400" s="0" t="n">
        <v>0</v>
      </c>
      <c r="EL400" s="0" t="n">
        <v>1</v>
      </c>
      <c r="EM400" s="0" t="n">
        <v>0</v>
      </c>
      <c r="EN400" s="0" t="n">
        <v>0</v>
      </c>
      <c r="EO400" s="0" t="n">
        <v>1</v>
      </c>
      <c r="EP400" s="0" t="n">
        <v>0</v>
      </c>
      <c r="EQ400" s="0" t="n">
        <v>0</v>
      </c>
      <c r="ER400" s="0" t="n">
        <v>0</v>
      </c>
      <c r="ES400" s="0" t="n">
        <v>0</v>
      </c>
      <c r="ET400" s="0" t="n">
        <v>1</v>
      </c>
      <c r="EU400" s="0" t="n">
        <v>1</v>
      </c>
      <c r="EV400" s="0" t="n">
        <v>9</v>
      </c>
      <c r="EW400" s="0" t="n">
        <v>0</v>
      </c>
      <c r="EX400" s="0" t="n">
        <v>0</v>
      </c>
      <c r="EY400" s="0" t="n">
        <v>1</v>
      </c>
      <c r="EZ400" s="0" t="n">
        <v>0</v>
      </c>
      <c r="FA400" s="0" t="n">
        <v>1</v>
      </c>
      <c r="FB400" s="0" t="n">
        <v>2</v>
      </c>
      <c r="FC400" s="0" t="n">
        <v>0</v>
      </c>
      <c r="FD400" s="0" t="n">
        <v>1</v>
      </c>
      <c r="FE400" s="0" t="n">
        <v>9</v>
      </c>
      <c r="FF400" s="0" t="n">
        <v>0</v>
      </c>
      <c r="FG400" s="0" t="n">
        <v>2</v>
      </c>
      <c r="FH400" s="0" t="n">
        <v>5</v>
      </c>
      <c r="FI400" s="0" t="n">
        <v>2</v>
      </c>
      <c r="FJ400" s="0" t="n">
        <v>2</v>
      </c>
      <c r="FK400" s="0" t="n">
        <v>1</v>
      </c>
      <c r="FL400" s="0" t="n">
        <v>0</v>
      </c>
      <c r="FM400" s="0" t="n">
        <v>1</v>
      </c>
      <c r="FN400" s="0" t="n">
        <v>1</v>
      </c>
      <c r="FO400" s="0" t="n">
        <v>0</v>
      </c>
      <c r="FP400" s="0" t="n">
        <v>2</v>
      </c>
      <c r="FQ400" s="0" t="n">
        <v>0</v>
      </c>
      <c r="FR400" s="0" t="n">
        <v>1</v>
      </c>
      <c r="FS400" s="0" t="n">
        <v>1</v>
      </c>
      <c r="FT400" s="0" t="n">
        <v>0</v>
      </c>
      <c r="FU400" s="0" t="n">
        <v>6</v>
      </c>
      <c r="FV400" s="0" t="n">
        <v>0</v>
      </c>
      <c r="FW400" s="0" t="n">
        <v>0</v>
      </c>
      <c r="FX400" s="0" t="n">
        <v>0</v>
      </c>
      <c r="FY400" s="0" t="n">
        <v>0</v>
      </c>
      <c r="FZ400" s="0" t="n">
        <v>5</v>
      </c>
      <c r="GA400" s="0" t="n">
        <v>1</v>
      </c>
      <c r="GB400" s="0" t="n">
        <v>0</v>
      </c>
      <c r="GC400" s="0" t="n">
        <v>0</v>
      </c>
      <c r="GD400" s="0" t="n">
        <v>0</v>
      </c>
      <c r="GE400" s="0" t="n">
        <v>0</v>
      </c>
      <c r="GF400" s="0" t="n">
        <v>0</v>
      </c>
      <c r="GG400" s="0" t="n">
        <v>0</v>
      </c>
      <c r="GH400" s="0" t="n">
        <v>0</v>
      </c>
      <c r="GI400" s="0" t="n">
        <v>0</v>
      </c>
      <c r="GJ400" s="0" t="n">
        <v>0</v>
      </c>
      <c r="GK400" s="0" t="n">
        <v>1</v>
      </c>
      <c r="GL400" s="0" t="n">
        <v>0</v>
      </c>
      <c r="GM400" s="0" t="n">
        <v>0</v>
      </c>
      <c r="GN400" s="0" t="n">
        <v>1</v>
      </c>
      <c r="GO400" s="0" t="n">
        <v>0</v>
      </c>
      <c r="GP400" s="0" t="n">
        <v>0</v>
      </c>
      <c r="GQ400" s="0" t="n">
        <v>0</v>
      </c>
    </row>
    <row r="401" customFormat="false" ht="12" hidden="false" customHeight="false" outlineLevel="0" collapsed="false">
      <c r="A401" s="0" t="n">
        <v>0</v>
      </c>
      <c r="B401" s="0" t="n">
        <v>0</v>
      </c>
      <c r="C401" s="0" t="n">
        <v>3</v>
      </c>
      <c r="D401" s="0" t="n">
        <v>0</v>
      </c>
      <c r="E401" s="0" t="n">
        <v>0</v>
      </c>
      <c r="F401" s="0" t="n">
        <v>0</v>
      </c>
      <c r="G401" s="0" t="n">
        <v>0</v>
      </c>
      <c r="H401" s="0" t="n">
        <v>0</v>
      </c>
      <c r="I401" s="0" t="n">
        <v>1</v>
      </c>
      <c r="J401" s="0" t="n">
        <v>0</v>
      </c>
      <c r="K401" s="0" t="n">
        <v>0</v>
      </c>
      <c r="L401" s="0" t="n">
        <v>1</v>
      </c>
      <c r="M401" s="0" t="n">
        <v>0</v>
      </c>
      <c r="N401" s="0" t="n">
        <v>0</v>
      </c>
      <c r="O401" s="0" t="n">
        <v>0</v>
      </c>
      <c r="P401" s="0" t="n">
        <v>0</v>
      </c>
      <c r="Q401" s="0" t="n">
        <v>0</v>
      </c>
      <c r="R401" s="0" t="n">
        <v>0</v>
      </c>
      <c r="S401" s="0" t="n">
        <v>0</v>
      </c>
      <c r="T401" s="0" t="n">
        <v>0</v>
      </c>
      <c r="U401" s="0" t="n">
        <v>0</v>
      </c>
      <c r="V401" s="0" t="n">
        <v>0</v>
      </c>
      <c r="W401" s="0" t="n">
        <v>0</v>
      </c>
      <c r="X401" s="0" t="n">
        <v>3</v>
      </c>
      <c r="Y401" s="0" t="n">
        <v>0</v>
      </c>
      <c r="Z401" s="0" t="n">
        <v>4</v>
      </c>
      <c r="AA401" s="0" t="n">
        <v>0</v>
      </c>
      <c r="AB401" s="0" t="n">
        <v>0</v>
      </c>
      <c r="AC401" s="0" t="n">
        <v>3</v>
      </c>
      <c r="AD401" s="0" t="n">
        <v>0</v>
      </c>
      <c r="AE401" s="0" t="n">
        <v>0</v>
      </c>
      <c r="AF401" s="0" t="n">
        <v>0</v>
      </c>
      <c r="AG401" s="0" t="n">
        <v>0</v>
      </c>
      <c r="AH401" s="0" t="n">
        <v>0</v>
      </c>
      <c r="AI401" s="0" t="n">
        <v>0</v>
      </c>
      <c r="AJ401" s="0" t="n">
        <v>0</v>
      </c>
      <c r="AK401" s="0" t="n">
        <v>1</v>
      </c>
      <c r="AL401" s="0" t="n">
        <v>0</v>
      </c>
      <c r="AM401" s="0" t="n">
        <v>0</v>
      </c>
      <c r="AN401" s="0" t="n">
        <v>0</v>
      </c>
      <c r="AO401" s="0" t="n">
        <v>0</v>
      </c>
      <c r="AP401" s="0" t="n">
        <v>0</v>
      </c>
      <c r="AQ401" s="0" t="n">
        <v>0</v>
      </c>
      <c r="AR401" s="0" t="n">
        <v>0</v>
      </c>
      <c r="AS401" s="0" t="n">
        <v>0</v>
      </c>
      <c r="AT401" s="0" t="n">
        <v>0</v>
      </c>
      <c r="AU401" s="0" t="n">
        <v>0</v>
      </c>
      <c r="AV401" s="0" t="n">
        <v>0</v>
      </c>
      <c r="AW401" s="0" t="n">
        <v>0</v>
      </c>
      <c r="AX401" s="0" t="n">
        <v>0</v>
      </c>
      <c r="AY401" s="0" t="n">
        <v>1</v>
      </c>
      <c r="AZ401" s="0" t="n">
        <v>1</v>
      </c>
      <c r="BA401" s="0" t="n">
        <v>0</v>
      </c>
      <c r="BB401" s="0" t="n">
        <v>0</v>
      </c>
      <c r="BC401" s="0" t="n">
        <v>0</v>
      </c>
      <c r="BD401" s="0" t="n">
        <v>1</v>
      </c>
      <c r="BE401" s="0" t="n">
        <v>1</v>
      </c>
      <c r="BF401" s="0" t="n">
        <v>4</v>
      </c>
      <c r="BG401" s="0" t="n">
        <v>1</v>
      </c>
      <c r="BH401" s="0" t="n">
        <v>0</v>
      </c>
      <c r="BI401" s="0" t="n">
        <v>0</v>
      </c>
      <c r="BJ401" s="0" t="n">
        <v>0</v>
      </c>
      <c r="BK401" s="0" t="n">
        <v>0</v>
      </c>
      <c r="BL401" s="0" t="n">
        <v>0</v>
      </c>
      <c r="BM401" s="0" t="n">
        <v>0</v>
      </c>
      <c r="BN401" s="0" t="n">
        <v>0</v>
      </c>
      <c r="BO401" s="0" t="n">
        <v>0</v>
      </c>
      <c r="BP401" s="0" t="n">
        <v>0</v>
      </c>
      <c r="BQ401" s="0" t="n">
        <v>0</v>
      </c>
      <c r="BR401" s="0" t="n">
        <v>0</v>
      </c>
      <c r="BS401" s="0" t="n">
        <v>0</v>
      </c>
      <c r="BT401" s="0" t="n">
        <v>0</v>
      </c>
      <c r="BU401" s="0" t="n">
        <v>0</v>
      </c>
      <c r="BV401" s="0" t="n">
        <v>0</v>
      </c>
      <c r="BW401" s="0" t="n">
        <v>4</v>
      </c>
      <c r="BX401" s="0" t="n">
        <v>0</v>
      </c>
      <c r="BY401" s="0" t="n">
        <v>0</v>
      </c>
      <c r="BZ401" s="0" t="n">
        <v>0</v>
      </c>
      <c r="CA401" s="0" t="n">
        <v>4</v>
      </c>
      <c r="CB401" s="0" t="n">
        <v>0</v>
      </c>
      <c r="CC401" s="0" t="n">
        <v>1</v>
      </c>
      <c r="CD401" s="0" t="n">
        <v>1</v>
      </c>
      <c r="CE401" s="0" t="n">
        <v>0</v>
      </c>
      <c r="CF401" s="0" t="n">
        <v>0</v>
      </c>
      <c r="CG401" s="0" t="n">
        <v>0</v>
      </c>
      <c r="CH401" s="0" t="n">
        <v>0</v>
      </c>
      <c r="CI401" s="0" t="n">
        <v>0</v>
      </c>
      <c r="CJ401" s="0" t="n">
        <v>0</v>
      </c>
      <c r="CK401" s="0" t="n">
        <v>0</v>
      </c>
      <c r="CL401" s="0" t="n">
        <v>0</v>
      </c>
      <c r="CM401" s="0" t="n">
        <v>0</v>
      </c>
      <c r="CN401" s="0" t="n">
        <v>0</v>
      </c>
      <c r="CO401" s="0" t="n">
        <v>0</v>
      </c>
      <c r="CP401" s="0" t="n">
        <v>0</v>
      </c>
      <c r="CQ401" s="0" t="n">
        <v>0</v>
      </c>
      <c r="CR401" s="0" t="n">
        <v>0</v>
      </c>
      <c r="CS401" s="0" t="n">
        <v>0</v>
      </c>
      <c r="CT401" s="0" t="n">
        <v>0</v>
      </c>
      <c r="CU401" s="0" t="n">
        <v>0</v>
      </c>
      <c r="CV401" s="0" t="n">
        <v>0</v>
      </c>
      <c r="CW401" s="0" t="n">
        <v>0</v>
      </c>
      <c r="CX401" s="0" t="n">
        <v>2</v>
      </c>
      <c r="CY401" s="0" t="n">
        <v>0</v>
      </c>
      <c r="CZ401" s="0" t="n">
        <v>0</v>
      </c>
      <c r="DA401" s="0" t="n">
        <v>0</v>
      </c>
      <c r="DB401" s="0" t="n">
        <v>0</v>
      </c>
      <c r="DC401" s="0" t="n">
        <v>0</v>
      </c>
      <c r="DD401" s="0" t="n">
        <v>0</v>
      </c>
      <c r="DE401" s="0" t="n">
        <v>0</v>
      </c>
      <c r="DF401" s="0" t="n">
        <v>0</v>
      </c>
      <c r="DG401" s="0" t="n">
        <v>0</v>
      </c>
      <c r="DH401" s="0" t="n">
        <v>0</v>
      </c>
      <c r="DI401" s="0" t="n">
        <v>0</v>
      </c>
      <c r="DJ401" s="0" t="n">
        <v>0</v>
      </c>
      <c r="DK401" s="0" t="n">
        <v>0</v>
      </c>
      <c r="DL401" s="0" t="n">
        <v>0</v>
      </c>
      <c r="DM401" s="0" t="n">
        <v>0</v>
      </c>
      <c r="DN401" s="0" t="n">
        <v>0</v>
      </c>
      <c r="DO401" s="0" t="n">
        <v>0</v>
      </c>
      <c r="DP401" s="0" t="n">
        <v>2</v>
      </c>
      <c r="DQ401" s="0" t="n">
        <v>0</v>
      </c>
      <c r="DR401" s="0" t="n">
        <v>0</v>
      </c>
      <c r="DS401" s="0" t="n">
        <v>0</v>
      </c>
      <c r="DT401" s="0" t="n">
        <v>0</v>
      </c>
      <c r="DU401" s="0" t="n">
        <v>0</v>
      </c>
      <c r="DV401" s="0" t="n">
        <v>0</v>
      </c>
      <c r="DW401" s="0" t="n">
        <v>0</v>
      </c>
      <c r="DX401" s="0" t="n">
        <v>0</v>
      </c>
      <c r="DY401" s="0" t="n">
        <v>0</v>
      </c>
      <c r="DZ401" s="0" t="n">
        <v>0</v>
      </c>
      <c r="EA401" s="0" t="n">
        <v>0</v>
      </c>
      <c r="EB401" s="0" t="n">
        <v>0</v>
      </c>
      <c r="EC401" s="0" t="n">
        <v>0</v>
      </c>
      <c r="ED401" s="0" t="n">
        <v>0</v>
      </c>
      <c r="EE401" s="0" t="n">
        <v>0</v>
      </c>
      <c r="EF401" s="0" t="n">
        <v>2</v>
      </c>
      <c r="EG401" s="0" t="n">
        <v>0</v>
      </c>
      <c r="EH401" s="0" t="n">
        <v>0</v>
      </c>
      <c r="EI401" s="0" t="n">
        <v>0</v>
      </c>
      <c r="EJ401" s="0" t="n">
        <v>0</v>
      </c>
      <c r="EK401" s="0" t="n">
        <v>1</v>
      </c>
      <c r="EL401" s="0" t="n">
        <v>0</v>
      </c>
      <c r="EM401" s="0" t="n">
        <v>0</v>
      </c>
      <c r="EN401" s="0" t="n">
        <v>0</v>
      </c>
      <c r="EO401" s="0" t="n">
        <v>0</v>
      </c>
      <c r="EP401" s="0" t="n">
        <v>3</v>
      </c>
      <c r="EQ401" s="0" t="n">
        <v>0</v>
      </c>
      <c r="ER401" s="0" t="n">
        <v>0</v>
      </c>
      <c r="ES401" s="0" t="n">
        <v>0</v>
      </c>
      <c r="ET401" s="0" t="n">
        <v>0</v>
      </c>
      <c r="EU401" s="0" t="n">
        <v>0</v>
      </c>
      <c r="EV401" s="0" t="n">
        <v>1</v>
      </c>
      <c r="EW401" s="0" t="n">
        <v>0</v>
      </c>
      <c r="EX401" s="0" t="n">
        <v>0</v>
      </c>
      <c r="EY401" s="0" t="n">
        <v>1</v>
      </c>
      <c r="EZ401" s="0" t="n">
        <v>0</v>
      </c>
      <c r="FA401" s="0" t="n">
        <v>0</v>
      </c>
      <c r="FB401" s="0" t="n">
        <v>0</v>
      </c>
      <c r="FC401" s="0" t="n">
        <v>0</v>
      </c>
      <c r="FD401" s="0" t="n">
        <v>0</v>
      </c>
      <c r="FE401" s="0" t="n">
        <v>0</v>
      </c>
      <c r="FF401" s="0" t="n">
        <v>0</v>
      </c>
      <c r="FG401" s="0" t="n">
        <v>0</v>
      </c>
      <c r="FH401" s="0" t="n">
        <v>1</v>
      </c>
      <c r="FI401" s="0" t="n">
        <v>0</v>
      </c>
      <c r="FJ401" s="0" t="n">
        <v>0</v>
      </c>
      <c r="FK401" s="0" t="n">
        <v>0</v>
      </c>
      <c r="FL401" s="0" t="n">
        <v>1</v>
      </c>
      <c r="FM401" s="0" t="n">
        <v>0</v>
      </c>
      <c r="FN401" s="0" t="n">
        <v>1</v>
      </c>
      <c r="FO401" s="0" t="n">
        <v>0</v>
      </c>
      <c r="FP401" s="0" t="n">
        <v>2</v>
      </c>
      <c r="FQ401" s="0" t="n">
        <v>0</v>
      </c>
      <c r="FR401" s="0" t="n">
        <v>0</v>
      </c>
      <c r="FS401" s="0" t="n">
        <v>0</v>
      </c>
      <c r="FT401" s="0" t="n">
        <v>0</v>
      </c>
      <c r="FU401" s="0" t="n">
        <v>0</v>
      </c>
      <c r="FV401" s="0" t="n">
        <v>0</v>
      </c>
      <c r="FW401" s="0" t="n">
        <v>0</v>
      </c>
      <c r="FX401" s="0" t="n">
        <v>0</v>
      </c>
      <c r="FY401" s="0" t="n">
        <v>0</v>
      </c>
      <c r="FZ401" s="0" t="n">
        <v>2</v>
      </c>
      <c r="GA401" s="0" t="n">
        <v>0</v>
      </c>
      <c r="GB401" s="0" t="n">
        <v>1</v>
      </c>
      <c r="GC401" s="0" t="n">
        <v>0</v>
      </c>
      <c r="GD401" s="0" t="n">
        <v>0</v>
      </c>
      <c r="GE401" s="0" t="n">
        <v>0</v>
      </c>
      <c r="GF401" s="0" t="n">
        <v>0</v>
      </c>
      <c r="GG401" s="0" t="n">
        <v>0</v>
      </c>
      <c r="GH401" s="0" t="n">
        <v>0</v>
      </c>
      <c r="GI401" s="0" t="n">
        <v>0</v>
      </c>
      <c r="GJ401" s="0" t="n">
        <v>0</v>
      </c>
      <c r="GK401" s="0" t="n">
        <v>0</v>
      </c>
      <c r="GL401" s="0" t="n">
        <v>0</v>
      </c>
      <c r="GM401" s="0" t="n">
        <v>1</v>
      </c>
      <c r="GN401" s="0" t="n">
        <v>0</v>
      </c>
      <c r="GO401" s="0" t="n">
        <v>0</v>
      </c>
      <c r="GP401" s="0" t="n">
        <v>0</v>
      </c>
      <c r="GQ401" s="0" t="n">
        <v>0</v>
      </c>
    </row>
    <row r="402" customFormat="false" ht="12" hidden="false" customHeight="false" outlineLevel="0" collapsed="false">
      <c r="A402" s="0" t="n">
        <v>1</v>
      </c>
      <c r="B402" s="0" t="n">
        <v>3</v>
      </c>
      <c r="C402" s="0" t="n">
        <v>2</v>
      </c>
      <c r="D402" s="0" t="n">
        <v>0</v>
      </c>
      <c r="E402" s="0" t="n">
        <v>0</v>
      </c>
      <c r="F402" s="0" t="n">
        <v>1</v>
      </c>
      <c r="G402" s="0" t="n">
        <v>2</v>
      </c>
      <c r="H402" s="0" t="n">
        <v>0</v>
      </c>
      <c r="I402" s="0" t="n">
        <v>1</v>
      </c>
      <c r="J402" s="0" t="n">
        <v>0</v>
      </c>
      <c r="K402" s="0" t="n">
        <v>0</v>
      </c>
      <c r="L402" s="0" t="n">
        <v>0</v>
      </c>
      <c r="M402" s="0" t="n">
        <v>1</v>
      </c>
      <c r="N402" s="0" t="n">
        <v>0</v>
      </c>
      <c r="O402" s="0" t="n">
        <v>0</v>
      </c>
      <c r="P402" s="0" t="n">
        <v>0</v>
      </c>
      <c r="Q402" s="0" t="n">
        <v>0</v>
      </c>
      <c r="R402" s="0" t="n">
        <v>2</v>
      </c>
      <c r="S402" s="0" t="n">
        <v>0</v>
      </c>
      <c r="T402" s="0" t="n">
        <v>0</v>
      </c>
      <c r="U402" s="0" t="n">
        <v>0</v>
      </c>
      <c r="V402" s="0" t="n">
        <v>0</v>
      </c>
      <c r="W402" s="0" t="n">
        <v>0</v>
      </c>
      <c r="X402" s="0" t="n">
        <v>1</v>
      </c>
      <c r="Y402" s="0" t="n">
        <v>0</v>
      </c>
      <c r="Z402" s="0" t="n">
        <v>1</v>
      </c>
      <c r="AA402" s="0" t="n">
        <v>1</v>
      </c>
      <c r="AB402" s="0" t="n">
        <v>0</v>
      </c>
      <c r="AC402" s="0" t="n">
        <v>0</v>
      </c>
      <c r="AD402" s="0" t="n">
        <v>0</v>
      </c>
      <c r="AE402" s="0" t="n">
        <v>0</v>
      </c>
      <c r="AF402" s="0" t="n">
        <v>0</v>
      </c>
      <c r="AG402" s="0" t="n">
        <v>0</v>
      </c>
      <c r="AH402" s="0" t="n">
        <v>0</v>
      </c>
      <c r="AI402" s="0" t="n">
        <v>1</v>
      </c>
      <c r="AJ402" s="0" t="n">
        <v>0</v>
      </c>
      <c r="AK402" s="0" t="n">
        <v>1</v>
      </c>
      <c r="AL402" s="0" t="n">
        <v>1</v>
      </c>
      <c r="AM402" s="0" t="n">
        <v>0</v>
      </c>
      <c r="AN402" s="0" t="n">
        <v>0</v>
      </c>
      <c r="AO402" s="0" t="n">
        <v>0</v>
      </c>
      <c r="AP402" s="0" t="n">
        <v>0</v>
      </c>
      <c r="AQ402" s="0" t="n">
        <v>0</v>
      </c>
      <c r="AR402" s="0" t="n">
        <v>0</v>
      </c>
      <c r="AS402" s="0" t="n">
        <v>0</v>
      </c>
      <c r="AT402" s="0" t="n">
        <v>1</v>
      </c>
      <c r="AU402" s="0" t="n">
        <v>0</v>
      </c>
      <c r="AV402" s="0" t="n">
        <v>0</v>
      </c>
      <c r="AW402" s="0" t="n">
        <v>3</v>
      </c>
      <c r="AX402" s="0" t="n">
        <v>0</v>
      </c>
      <c r="AY402" s="0" t="n">
        <v>2</v>
      </c>
      <c r="AZ402" s="0" t="n">
        <v>1</v>
      </c>
      <c r="BA402" s="0" t="n">
        <v>0</v>
      </c>
      <c r="BB402" s="0" t="n">
        <v>0</v>
      </c>
      <c r="BC402" s="0" t="n">
        <v>0</v>
      </c>
      <c r="BD402" s="0" t="n">
        <v>0</v>
      </c>
      <c r="BE402" s="0" t="n">
        <v>0</v>
      </c>
      <c r="BF402" s="0" t="n">
        <v>1</v>
      </c>
      <c r="BG402" s="0" t="n">
        <v>0</v>
      </c>
      <c r="BH402" s="0" t="n">
        <v>0</v>
      </c>
      <c r="BI402" s="0" t="n">
        <v>0</v>
      </c>
      <c r="BJ402" s="0" t="n">
        <v>0</v>
      </c>
      <c r="BK402" s="0" t="n">
        <v>0</v>
      </c>
      <c r="BL402" s="0" t="n">
        <v>0</v>
      </c>
      <c r="BM402" s="0" t="n">
        <v>3</v>
      </c>
      <c r="BN402" s="0" t="n">
        <v>1</v>
      </c>
      <c r="BO402" s="0" t="n">
        <v>0</v>
      </c>
      <c r="BP402" s="0" t="n">
        <v>0</v>
      </c>
      <c r="BQ402" s="0" t="n">
        <v>2</v>
      </c>
      <c r="BR402" s="0" t="n">
        <v>1</v>
      </c>
      <c r="BS402" s="0" t="n">
        <v>2</v>
      </c>
      <c r="BT402" s="0" t="n">
        <v>0</v>
      </c>
      <c r="BU402" s="0" t="n">
        <v>0</v>
      </c>
      <c r="BV402" s="0" t="n">
        <v>3</v>
      </c>
      <c r="BW402" s="0" t="n">
        <v>0</v>
      </c>
      <c r="BX402" s="0" t="n">
        <v>1</v>
      </c>
      <c r="BY402" s="0" t="n">
        <v>0</v>
      </c>
      <c r="BZ402" s="0" t="n">
        <v>0</v>
      </c>
      <c r="CA402" s="0" t="n">
        <v>0</v>
      </c>
      <c r="CB402" s="0" t="n">
        <v>2</v>
      </c>
      <c r="CC402" s="0" t="n">
        <v>0</v>
      </c>
      <c r="CD402" s="0" t="n">
        <v>1</v>
      </c>
      <c r="CE402" s="0" t="n">
        <v>3</v>
      </c>
      <c r="CF402" s="0" t="n">
        <v>0</v>
      </c>
      <c r="CG402" s="0" t="n">
        <v>1</v>
      </c>
      <c r="CH402" s="0" t="n">
        <v>0</v>
      </c>
      <c r="CI402" s="0" t="n">
        <v>0</v>
      </c>
      <c r="CJ402" s="0" t="n">
        <v>2</v>
      </c>
      <c r="CK402" s="0" t="n">
        <v>0</v>
      </c>
      <c r="CL402" s="0" t="n">
        <v>1</v>
      </c>
      <c r="CM402" s="0" t="n">
        <v>0</v>
      </c>
      <c r="CN402" s="0" t="n">
        <v>0</v>
      </c>
      <c r="CO402" s="0" t="n">
        <v>1</v>
      </c>
      <c r="CP402" s="0" t="n">
        <v>0</v>
      </c>
      <c r="CQ402" s="0" t="n">
        <v>0</v>
      </c>
      <c r="CR402" s="0" t="n">
        <v>0</v>
      </c>
      <c r="CS402" s="0" t="n">
        <v>0</v>
      </c>
      <c r="CT402" s="0" t="n">
        <v>0</v>
      </c>
      <c r="CU402" s="0" t="n">
        <v>0</v>
      </c>
      <c r="CV402" s="0" t="n">
        <v>0</v>
      </c>
      <c r="CW402" s="0" t="n">
        <v>0</v>
      </c>
      <c r="CX402" s="0" t="n">
        <v>0</v>
      </c>
      <c r="CY402" s="0" t="n">
        <v>0</v>
      </c>
      <c r="CZ402" s="0" t="n">
        <v>1</v>
      </c>
      <c r="DA402" s="0" t="n">
        <v>0</v>
      </c>
      <c r="DB402" s="0" t="n">
        <v>0</v>
      </c>
      <c r="DC402" s="0" t="n">
        <v>0</v>
      </c>
      <c r="DD402" s="0" t="n">
        <v>0</v>
      </c>
      <c r="DE402" s="0" t="n">
        <v>1</v>
      </c>
      <c r="DF402" s="0" t="n">
        <v>0</v>
      </c>
      <c r="DG402" s="0" t="n">
        <v>6</v>
      </c>
      <c r="DH402" s="0" t="n">
        <v>0</v>
      </c>
      <c r="DI402" s="0" t="n">
        <v>0</v>
      </c>
      <c r="DJ402" s="0" t="n">
        <v>0</v>
      </c>
      <c r="DK402" s="0" t="n">
        <v>0</v>
      </c>
      <c r="DL402" s="0" t="n">
        <v>0</v>
      </c>
      <c r="DM402" s="0" t="n">
        <v>0</v>
      </c>
      <c r="DN402" s="0" t="n">
        <v>0</v>
      </c>
      <c r="DO402" s="0" t="n">
        <v>0</v>
      </c>
      <c r="DP402" s="0" t="n">
        <v>0</v>
      </c>
      <c r="DQ402" s="0" t="n">
        <v>0</v>
      </c>
      <c r="DR402" s="0" t="n">
        <v>2</v>
      </c>
      <c r="DS402" s="0" t="n">
        <v>0</v>
      </c>
      <c r="DT402" s="0" t="n">
        <v>2</v>
      </c>
      <c r="DU402" s="0" t="n">
        <v>0</v>
      </c>
      <c r="DV402" s="0" t="n">
        <v>1</v>
      </c>
      <c r="DW402" s="0" t="n">
        <v>0</v>
      </c>
      <c r="DX402" s="0" t="n">
        <v>0</v>
      </c>
      <c r="DY402" s="0" t="n">
        <v>0</v>
      </c>
      <c r="DZ402" s="0" t="n">
        <v>0</v>
      </c>
      <c r="EA402" s="0" t="n">
        <v>0</v>
      </c>
      <c r="EB402" s="0" t="n">
        <v>0</v>
      </c>
      <c r="EC402" s="0" t="n">
        <v>2</v>
      </c>
      <c r="ED402" s="0" t="n">
        <v>0</v>
      </c>
      <c r="EE402" s="0" t="n">
        <v>0</v>
      </c>
      <c r="EF402" s="0" t="n">
        <v>1</v>
      </c>
      <c r="EG402" s="0" t="n">
        <v>0</v>
      </c>
      <c r="EH402" s="0" t="n">
        <v>3</v>
      </c>
      <c r="EI402" s="0" t="n">
        <v>0</v>
      </c>
      <c r="EJ402" s="0" t="n">
        <v>0</v>
      </c>
      <c r="EK402" s="0" t="n">
        <v>0</v>
      </c>
      <c r="EL402" s="0" t="n">
        <v>5</v>
      </c>
      <c r="EM402" s="0" t="n">
        <v>0</v>
      </c>
      <c r="EN402" s="0" t="n">
        <v>0</v>
      </c>
      <c r="EO402" s="0" t="n">
        <v>1</v>
      </c>
      <c r="EP402" s="0" t="n">
        <v>1</v>
      </c>
      <c r="EQ402" s="0" t="n">
        <v>0</v>
      </c>
      <c r="ER402" s="0" t="n">
        <v>2</v>
      </c>
      <c r="ES402" s="0" t="n">
        <v>0</v>
      </c>
      <c r="ET402" s="0" t="n">
        <v>1</v>
      </c>
      <c r="EU402" s="0" t="n">
        <v>0</v>
      </c>
      <c r="EV402" s="0" t="n">
        <v>2</v>
      </c>
      <c r="EW402" s="0" t="n">
        <v>0</v>
      </c>
      <c r="EX402" s="0" t="n">
        <v>3</v>
      </c>
      <c r="EY402" s="0" t="n">
        <v>1</v>
      </c>
      <c r="EZ402" s="0" t="n">
        <v>0</v>
      </c>
      <c r="FA402" s="0" t="n">
        <v>0</v>
      </c>
      <c r="FB402" s="0" t="n">
        <v>1</v>
      </c>
      <c r="FC402" s="0" t="n">
        <v>0</v>
      </c>
      <c r="FD402" s="0" t="n">
        <v>3</v>
      </c>
      <c r="FE402" s="0" t="n">
        <v>0</v>
      </c>
      <c r="FF402" s="0" t="n">
        <v>0</v>
      </c>
      <c r="FG402" s="0" t="n">
        <v>1</v>
      </c>
      <c r="FH402" s="0" t="n">
        <v>0</v>
      </c>
      <c r="FI402" s="0" t="n">
        <v>1</v>
      </c>
      <c r="FJ402" s="0" t="n">
        <v>1</v>
      </c>
      <c r="FK402" s="0" t="n">
        <v>0</v>
      </c>
      <c r="FL402" s="0" t="n">
        <v>0</v>
      </c>
      <c r="FM402" s="0" t="n">
        <v>2</v>
      </c>
      <c r="FN402" s="0" t="n">
        <v>1</v>
      </c>
      <c r="FO402" s="0" t="n">
        <v>0</v>
      </c>
      <c r="FP402" s="0" t="n">
        <v>0</v>
      </c>
      <c r="FQ402" s="0" t="n">
        <v>0</v>
      </c>
      <c r="FR402" s="0" t="n">
        <v>1</v>
      </c>
      <c r="FS402" s="0" t="n">
        <v>0</v>
      </c>
      <c r="FT402" s="0" t="n">
        <v>0</v>
      </c>
      <c r="FU402" s="0" t="n">
        <v>1</v>
      </c>
      <c r="FV402" s="0" t="n">
        <v>0</v>
      </c>
      <c r="FW402" s="0" t="n">
        <v>0</v>
      </c>
      <c r="FX402" s="0" t="n">
        <v>0</v>
      </c>
      <c r="FY402" s="0" t="n">
        <v>0</v>
      </c>
      <c r="FZ402" s="0" t="n">
        <v>1</v>
      </c>
      <c r="GA402" s="0" t="n">
        <v>0</v>
      </c>
      <c r="GB402" s="0" t="n">
        <v>0</v>
      </c>
      <c r="GC402" s="0" t="n">
        <v>0</v>
      </c>
      <c r="GD402" s="0" t="n">
        <v>0</v>
      </c>
      <c r="GE402" s="0" t="n">
        <v>0</v>
      </c>
      <c r="GF402" s="0" t="n">
        <v>0</v>
      </c>
      <c r="GG402" s="0" t="n">
        <v>0</v>
      </c>
      <c r="GH402" s="0" t="n">
        <v>0</v>
      </c>
      <c r="GI402" s="0" t="n">
        <v>0</v>
      </c>
      <c r="GJ402" s="0" t="n">
        <v>0</v>
      </c>
      <c r="GK402" s="0" t="n">
        <v>0</v>
      </c>
      <c r="GL402" s="0" t="n">
        <v>1</v>
      </c>
      <c r="GM402" s="0" t="n">
        <v>1</v>
      </c>
      <c r="GN402" s="0" t="n">
        <v>0</v>
      </c>
      <c r="GO402" s="0" t="n">
        <v>0</v>
      </c>
      <c r="GP402" s="0" t="n">
        <v>0</v>
      </c>
      <c r="GQ402" s="0" t="n">
        <v>0</v>
      </c>
    </row>
    <row r="403" customFormat="false" ht="12" hidden="false" customHeight="false" outlineLevel="0" collapsed="false">
      <c r="A403" s="0" t="n">
        <v>2</v>
      </c>
      <c r="B403" s="0" t="n">
        <v>0</v>
      </c>
      <c r="C403" s="0" t="n">
        <v>2</v>
      </c>
      <c r="D403" s="0" t="n">
        <v>0</v>
      </c>
      <c r="E403" s="0" t="n">
        <v>0</v>
      </c>
      <c r="F403" s="0" t="n">
        <v>1</v>
      </c>
      <c r="G403" s="0" t="n">
        <v>0</v>
      </c>
      <c r="H403" s="0" t="n">
        <v>0</v>
      </c>
      <c r="I403" s="0" t="n">
        <v>0</v>
      </c>
      <c r="J403" s="0" t="n">
        <v>1</v>
      </c>
      <c r="K403" s="0" t="n">
        <v>0</v>
      </c>
      <c r="L403" s="0" t="n">
        <v>0</v>
      </c>
      <c r="M403" s="0" t="n">
        <v>1</v>
      </c>
      <c r="N403" s="0" t="n">
        <v>0</v>
      </c>
      <c r="O403" s="0" t="n">
        <v>0</v>
      </c>
      <c r="P403" s="0" t="n">
        <v>1</v>
      </c>
      <c r="Q403" s="0" t="n">
        <v>0</v>
      </c>
      <c r="R403" s="0" t="n">
        <v>0</v>
      </c>
      <c r="S403" s="0" t="n">
        <v>0</v>
      </c>
      <c r="T403" s="0" t="n">
        <v>0</v>
      </c>
      <c r="U403" s="0" t="n">
        <v>0</v>
      </c>
      <c r="V403" s="0" t="n">
        <v>0</v>
      </c>
      <c r="W403" s="0" t="n">
        <v>0</v>
      </c>
      <c r="X403" s="0" t="n">
        <v>2</v>
      </c>
      <c r="Y403" s="0" t="n">
        <v>0</v>
      </c>
      <c r="Z403" s="0" t="n">
        <v>4</v>
      </c>
      <c r="AA403" s="0" t="n">
        <v>1</v>
      </c>
      <c r="AB403" s="0" t="n">
        <v>0</v>
      </c>
      <c r="AC403" s="0" t="n">
        <v>0</v>
      </c>
      <c r="AD403" s="0" t="n">
        <v>0</v>
      </c>
      <c r="AE403" s="0" t="n">
        <v>0</v>
      </c>
      <c r="AF403" s="0" t="n">
        <v>0</v>
      </c>
      <c r="AG403" s="0" t="n">
        <v>0</v>
      </c>
      <c r="AH403" s="0" t="n">
        <v>0</v>
      </c>
      <c r="AI403" s="0" t="n">
        <v>0</v>
      </c>
      <c r="AJ403" s="0" t="n">
        <v>0</v>
      </c>
      <c r="AK403" s="0" t="n">
        <v>0</v>
      </c>
      <c r="AL403" s="0" t="n">
        <v>0</v>
      </c>
      <c r="AM403" s="0" t="n">
        <v>0</v>
      </c>
      <c r="AN403" s="0" t="n">
        <v>0</v>
      </c>
      <c r="AO403" s="0" t="n">
        <v>0</v>
      </c>
      <c r="AP403" s="0" t="n">
        <v>0</v>
      </c>
      <c r="AQ403" s="0" t="n">
        <v>0</v>
      </c>
      <c r="AR403" s="0" t="n">
        <v>0</v>
      </c>
      <c r="AS403" s="0" t="n">
        <v>0</v>
      </c>
      <c r="AT403" s="0" t="n">
        <v>0</v>
      </c>
      <c r="AU403" s="0" t="n">
        <v>0</v>
      </c>
      <c r="AV403" s="0" t="n">
        <v>0</v>
      </c>
      <c r="AW403" s="0" t="n">
        <v>0</v>
      </c>
      <c r="AX403" s="0" t="n">
        <v>0</v>
      </c>
      <c r="AY403" s="0" t="n">
        <v>0</v>
      </c>
      <c r="AZ403" s="0" t="n">
        <v>1</v>
      </c>
      <c r="BA403" s="0" t="n">
        <v>0</v>
      </c>
      <c r="BB403" s="0" t="n">
        <v>1</v>
      </c>
      <c r="BC403" s="0" t="n">
        <v>1</v>
      </c>
      <c r="BD403" s="0" t="n">
        <v>0</v>
      </c>
      <c r="BE403" s="0" t="n">
        <v>0</v>
      </c>
      <c r="BF403" s="0" t="n">
        <v>0</v>
      </c>
      <c r="BG403" s="0" t="n">
        <v>0</v>
      </c>
      <c r="BH403" s="0" t="n">
        <v>0</v>
      </c>
      <c r="BI403" s="0" t="n">
        <v>0</v>
      </c>
      <c r="BJ403" s="0" t="n">
        <v>0</v>
      </c>
      <c r="BK403" s="0" t="n">
        <v>0</v>
      </c>
      <c r="BL403" s="0" t="n">
        <v>1</v>
      </c>
      <c r="BM403" s="0" t="n">
        <v>0</v>
      </c>
      <c r="BN403" s="0" t="n">
        <v>1</v>
      </c>
      <c r="BO403" s="0" t="n">
        <v>0</v>
      </c>
      <c r="BP403" s="0" t="n">
        <v>0</v>
      </c>
      <c r="BQ403" s="0" t="n">
        <v>1</v>
      </c>
      <c r="BR403" s="0" t="n">
        <v>1</v>
      </c>
      <c r="BS403" s="0" t="n">
        <v>0</v>
      </c>
      <c r="BT403" s="0" t="n">
        <v>0</v>
      </c>
      <c r="BU403" s="0" t="n">
        <v>0</v>
      </c>
      <c r="BV403" s="0" t="n">
        <v>2</v>
      </c>
      <c r="BW403" s="0" t="n">
        <v>0</v>
      </c>
      <c r="BX403" s="0" t="n">
        <v>1</v>
      </c>
      <c r="BY403" s="0" t="n">
        <v>0</v>
      </c>
      <c r="BZ403" s="0" t="n">
        <v>0</v>
      </c>
      <c r="CA403" s="0" t="n">
        <v>0</v>
      </c>
      <c r="CB403" s="0" t="n">
        <v>1</v>
      </c>
      <c r="CC403" s="0" t="n">
        <v>0</v>
      </c>
      <c r="CD403" s="0" t="n">
        <v>0</v>
      </c>
      <c r="CE403" s="0" t="n">
        <v>0</v>
      </c>
      <c r="CF403" s="0" t="n">
        <v>0</v>
      </c>
      <c r="CG403" s="0" t="n">
        <v>1</v>
      </c>
      <c r="CH403" s="0" t="n">
        <v>0</v>
      </c>
      <c r="CI403" s="0" t="n">
        <v>4</v>
      </c>
      <c r="CJ403" s="0" t="n">
        <v>0</v>
      </c>
      <c r="CK403" s="0" t="n">
        <v>1</v>
      </c>
      <c r="CL403" s="0" t="n">
        <v>0</v>
      </c>
      <c r="CM403" s="0" t="n">
        <v>0</v>
      </c>
      <c r="CN403" s="0" t="n">
        <v>0</v>
      </c>
      <c r="CO403" s="0" t="n">
        <v>0</v>
      </c>
      <c r="CP403" s="0" t="n">
        <v>0</v>
      </c>
      <c r="CQ403" s="0" t="n">
        <v>0</v>
      </c>
      <c r="CR403" s="0" t="n">
        <v>0</v>
      </c>
      <c r="CS403" s="0" t="n">
        <v>0</v>
      </c>
      <c r="CT403" s="0" t="n">
        <v>0</v>
      </c>
      <c r="CU403" s="0" t="n">
        <v>0</v>
      </c>
      <c r="CV403" s="0" t="n">
        <v>0</v>
      </c>
      <c r="CW403" s="0" t="n">
        <v>0</v>
      </c>
      <c r="CX403" s="0" t="n">
        <v>0</v>
      </c>
      <c r="CY403" s="0" t="n">
        <v>0</v>
      </c>
      <c r="CZ403" s="0" t="n">
        <v>0</v>
      </c>
      <c r="DA403" s="0" t="n">
        <v>0</v>
      </c>
      <c r="DB403" s="0" t="n">
        <v>0</v>
      </c>
      <c r="DC403" s="0" t="n">
        <v>0</v>
      </c>
      <c r="DD403" s="0" t="n">
        <v>0</v>
      </c>
      <c r="DE403" s="0" t="n">
        <v>0</v>
      </c>
      <c r="DF403" s="0" t="n">
        <v>0</v>
      </c>
      <c r="DG403" s="0" t="n">
        <v>1</v>
      </c>
      <c r="DH403" s="0" t="n">
        <v>0</v>
      </c>
      <c r="DI403" s="0" t="n">
        <v>0</v>
      </c>
      <c r="DJ403" s="0" t="n">
        <v>0</v>
      </c>
      <c r="DK403" s="0" t="n">
        <v>0</v>
      </c>
      <c r="DL403" s="0" t="n">
        <v>0</v>
      </c>
      <c r="DM403" s="0" t="n">
        <v>0</v>
      </c>
      <c r="DN403" s="0" t="n">
        <v>0</v>
      </c>
      <c r="DO403" s="0" t="n">
        <v>0</v>
      </c>
      <c r="DP403" s="0" t="n">
        <v>1</v>
      </c>
      <c r="DQ403" s="0" t="n">
        <v>0</v>
      </c>
      <c r="DR403" s="0" t="n">
        <v>0</v>
      </c>
      <c r="DS403" s="0" t="n">
        <v>0</v>
      </c>
      <c r="DT403" s="0" t="n">
        <v>1</v>
      </c>
      <c r="DU403" s="0" t="n">
        <v>0</v>
      </c>
      <c r="DV403" s="0" t="n">
        <v>0</v>
      </c>
      <c r="DW403" s="0" t="n">
        <v>0</v>
      </c>
      <c r="DX403" s="0" t="n">
        <v>0</v>
      </c>
      <c r="DY403" s="0" t="n">
        <v>0</v>
      </c>
      <c r="DZ403" s="0" t="n">
        <v>0</v>
      </c>
      <c r="EA403" s="0" t="n">
        <v>0</v>
      </c>
      <c r="EB403" s="0" t="n">
        <v>0</v>
      </c>
      <c r="EC403" s="0" t="n">
        <v>0</v>
      </c>
      <c r="ED403" s="0" t="n">
        <v>0</v>
      </c>
      <c r="EE403" s="0" t="n">
        <v>0</v>
      </c>
      <c r="EF403" s="0" t="n">
        <v>0</v>
      </c>
      <c r="EG403" s="0" t="n">
        <v>0</v>
      </c>
      <c r="EH403" s="0" t="n">
        <v>4</v>
      </c>
      <c r="EI403" s="0" t="n">
        <v>0</v>
      </c>
      <c r="EJ403" s="0" t="n">
        <v>0</v>
      </c>
      <c r="EK403" s="0" t="n">
        <v>0</v>
      </c>
      <c r="EL403" s="0" t="n">
        <v>2</v>
      </c>
      <c r="EM403" s="0" t="n">
        <v>0</v>
      </c>
      <c r="EN403" s="0" t="n">
        <v>0</v>
      </c>
      <c r="EO403" s="0" t="n">
        <v>0</v>
      </c>
      <c r="EP403" s="0" t="n">
        <v>0</v>
      </c>
      <c r="EQ403" s="0" t="n">
        <v>0</v>
      </c>
      <c r="ER403" s="0" t="n">
        <v>1</v>
      </c>
      <c r="ES403" s="0" t="n">
        <v>0</v>
      </c>
      <c r="ET403" s="0" t="n">
        <v>1</v>
      </c>
      <c r="EU403" s="0" t="n">
        <v>2</v>
      </c>
      <c r="EV403" s="0" t="n">
        <v>0</v>
      </c>
      <c r="EW403" s="0" t="n">
        <v>1</v>
      </c>
      <c r="EX403" s="0" t="n">
        <v>0</v>
      </c>
      <c r="EY403" s="0" t="n">
        <v>1</v>
      </c>
      <c r="EZ403" s="0" t="n">
        <v>0</v>
      </c>
      <c r="FA403" s="0" t="n">
        <v>0</v>
      </c>
      <c r="FB403" s="0" t="n">
        <v>1</v>
      </c>
      <c r="FC403" s="0" t="n">
        <v>0</v>
      </c>
      <c r="FD403" s="0" t="n">
        <v>0</v>
      </c>
      <c r="FE403" s="0" t="n">
        <v>0</v>
      </c>
      <c r="FF403" s="0" t="n">
        <v>0</v>
      </c>
      <c r="FG403" s="0" t="n">
        <v>0</v>
      </c>
      <c r="FH403" s="0" t="n">
        <v>0</v>
      </c>
      <c r="FI403" s="0" t="n">
        <v>1</v>
      </c>
      <c r="FJ403" s="0" t="n">
        <v>0</v>
      </c>
      <c r="FK403" s="0" t="n">
        <v>0</v>
      </c>
      <c r="FL403" s="0" t="n">
        <v>0</v>
      </c>
      <c r="FM403" s="0" t="n">
        <v>0</v>
      </c>
      <c r="FN403" s="0" t="n">
        <v>0</v>
      </c>
      <c r="FO403" s="0" t="n">
        <v>0</v>
      </c>
      <c r="FP403" s="0" t="n">
        <v>0</v>
      </c>
      <c r="FQ403" s="0" t="n">
        <v>0</v>
      </c>
      <c r="FR403" s="0" t="n">
        <v>1</v>
      </c>
      <c r="FS403" s="0" t="n">
        <v>0</v>
      </c>
      <c r="FT403" s="0" t="n">
        <v>0</v>
      </c>
      <c r="FU403" s="0" t="n">
        <v>0</v>
      </c>
      <c r="FV403" s="0" t="n">
        <v>0</v>
      </c>
      <c r="FW403" s="0" t="n">
        <v>0</v>
      </c>
      <c r="FX403" s="0" t="n">
        <v>0</v>
      </c>
      <c r="FY403" s="0" t="n">
        <v>0</v>
      </c>
      <c r="FZ403" s="0" t="n">
        <v>1</v>
      </c>
      <c r="GA403" s="0" t="n">
        <v>0</v>
      </c>
      <c r="GB403" s="0" t="n">
        <v>2</v>
      </c>
      <c r="GC403" s="0" t="n">
        <v>0</v>
      </c>
      <c r="GD403" s="0" t="n">
        <v>0</v>
      </c>
      <c r="GE403" s="0" t="n">
        <v>0</v>
      </c>
      <c r="GF403" s="0" t="n">
        <v>0</v>
      </c>
      <c r="GG403" s="0" t="n">
        <v>0</v>
      </c>
      <c r="GH403" s="0" t="n">
        <v>0</v>
      </c>
      <c r="GI403" s="0" t="n">
        <v>0</v>
      </c>
      <c r="GJ403" s="0" t="n">
        <v>0</v>
      </c>
      <c r="GK403" s="0" t="n">
        <v>0</v>
      </c>
      <c r="GL403" s="0" t="n">
        <v>0</v>
      </c>
      <c r="GM403" s="0" t="n">
        <v>0</v>
      </c>
      <c r="GN403" s="0" t="n">
        <v>0</v>
      </c>
      <c r="GO403" s="0" t="n">
        <v>0</v>
      </c>
      <c r="GP403" s="0" t="n">
        <v>0</v>
      </c>
      <c r="GQ403" s="0" t="n">
        <v>0</v>
      </c>
    </row>
    <row r="404" customFormat="false" ht="12" hidden="false" customHeight="false" outlineLevel="0" collapsed="false">
      <c r="A404" s="0" t="n">
        <v>2</v>
      </c>
      <c r="B404" s="0" t="n">
        <v>3</v>
      </c>
      <c r="C404" s="0" t="n">
        <v>0</v>
      </c>
      <c r="D404" s="0" t="n">
        <v>0</v>
      </c>
      <c r="E404" s="0" t="n">
        <v>4</v>
      </c>
      <c r="F404" s="0" t="n">
        <v>5</v>
      </c>
      <c r="G404" s="0" t="n">
        <v>2</v>
      </c>
      <c r="H404" s="0" t="n">
        <v>0</v>
      </c>
      <c r="I404" s="0" t="n">
        <v>2</v>
      </c>
      <c r="J404" s="0" t="n">
        <v>7</v>
      </c>
      <c r="K404" s="0" t="n">
        <v>3</v>
      </c>
      <c r="L404" s="0" t="n">
        <v>0</v>
      </c>
      <c r="M404" s="0" t="n">
        <v>0</v>
      </c>
      <c r="N404" s="0" t="n">
        <v>0</v>
      </c>
      <c r="O404" s="0" t="n">
        <v>0</v>
      </c>
      <c r="P404" s="0" t="n">
        <v>3</v>
      </c>
      <c r="Q404" s="0" t="n">
        <v>6</v>
      </c>
      <c r="R404" s="0" t="n">
        <v>0</v>
      </c>
      <c r="S404" s="0" t="n">
        <v>0</v>
      </c>
      <c r="T404" s="0" t="n">
        <v>0</v>
      </c>
      <c r="U404" s="0" t="n">
        <v>0</v>
      </c>
      <c r="V404" s="0" t="n">
        <v>1</v>
      </c>
      <c r="W404" s="0" t="n">
        <v>1</v>
      </c>
      <c r="X404" s="0" t="n">
        <v>0</v>
      </c>
      <c r="Y404" s="0" t="n">
        <v>0</v>
      </c>
      <c r="Z404" s="0" t="n">
        <v>2</v>
      </c>
      <c r="AA404" s="0" t="n">
        <v>0</v>
      </c>
      <c r="AB404" s="0" t="n">
        <v>2</v>
      </c>
      <c r="AC404" s="0" t="n">
        <v>0</v>
      </c>
      <c r="AD404" s="0" t="n">
        <v>1</v>
      </c>
      <c r="AE404" s="0" t="n">
        <v>1</v>
      </c>
      <c r="AF404" s="0" t="n">
        <v>0</v>
      </c>
      <c r="AG404" s="0" t="n">
        <v>1</v>
      </c>
      <c r="AH404" s="0" t="n">
        <v>0</v>
      </c>
      <c r="AI404" s="0" t="n">
        <v>0</v>
      </c>
      <c r="AJ404" s="0" t="n">
        <v>0</v>
      </c>
      <c r="AK404" s="0" t="n">
        <v>5</v>
      </c>
      <c r="AL404" s="0" t="n">
        <v>0</v>
      </c>
      <c r="AM404" s="0" t="n">
        <v>0</v>
      </c>
      <c r="AN404" s="0" t="n">
        <v>7</v>
      </c>
      <c r="AO404" s="0" t="n">
        <v>7</v>
      </c>
      <c r="AP404" s="0" t="n">
        <v>2</v>
      </c>
      <c r="AQ404" s="0" t="n">
        <v>0</v>
      </c>
      <c r="AR404" s="0" t="n">
        <v>0</v>
      </c>
      <c r="AS404" s="0" t="n">
        <v>3</v>
      </c>
      <c r="AT404" s="0" t="n">
        <v>0</v>
      </c>
      <c r="AU404" s="0" t="n">
        <v>0</v>
      </c>
      <c r="AV404" s="0" t="n">
        <v>0</v>
      </c>
      <c r="AW404" s="0" t="n">
        <v>1</v>
      </c>
      <c r="AX404" s="0" t="n">
        <v>1</v>
      </c>
      <c r="AY404" s="0" t="n">
        <v>0</v>
      </c>
      <c r="AZ404" s="0" t="n">
        <v>1</v>
      </c>
      <c r="BA404" s="0" t="n">
        <v>0</v>
      </c>
      <c r="BB404" s="0" t="n">
        <v>0</v>
      </c>
      <c r="BC404" s="0" t="n">
        <v>5</v>
      </c>
      <c r="BD404" s="0" t="n">
        <v>0</v>
      </c>
      <c r="BE404" s="0" t="n">
        <v>0</v>
      </c>
      <c r="BF404" s="0" t="n">
        <v>1</v>
      </c>
      <c r="BG404" s="0" t="n">
        <v>1</v>
      </c>
      <c r="BH404" s="0" t="n">
        <v>0</v>
      </c>
      <c r="BI404" s="0" t="n">
        <v>1</v>
      </c>
      <c r="BJ404" s="0" t="n">
        <v>9</v>
      </c>
      <c r="BK404" s="0" t="n">
        <v>0</v>
      </c>
      <c r="BL404" s="0" t="n">
        <v>0</v>
      </c>
      <c r="BM404" s="0" t="n">
        <v>2</v>
      </c>
      <c r="BN404" s="0" t="n">
        <v>0</v>
      </c>
      <c r="BO404" s="0" t="n">
        <v>0</v>
      </c>
      <c r="BP404" s="0" t="n">
        <v>0</v>
      </c>
      <c r="BQ404" s="0" t="n">
        <v>3</v>
      </c>
      <c r="BR404" s="0" t="n">
        <v>0</v>
      </c>
      <c r="BS404" s="0" t="n">
        <v>1</v>
      </c>
      <c r="BT404" s="0" t="n">
        <v>7</v>
      </c>
      <c r="BU404" s="0" t="n">
        <v>0</v>
      </c>
      <c r="BV404" s="0" t="n">
        <v>1</v>
      </c>
      <c r="BW404" s="0" t="n">
        <v>0</v>
      </c>
      <c r="BX404" s="0" t="n">
        <v>6</v>
      </c>
      <c r="BY404" s="0" t="n">
        <v>0</v>
      </c>
      <c r="BZ404" s="0" t="n">
        <v>0</v>
      </c>
      <c r="CA404" s="0" t="n">
        <v>0</v>
      </c>
      <c r="CB404" s="0" t="n">
        <v>1</v>
      </c>
      <c r="CC404" s="0" t="n">
        <v>0</v>
      </c>
      <c r="CD404" s="0" t="n">
        <v>0</v>
      </c>
      <c r="CE404" s="0" t="n">
        <v>0</v>
      </c>
      <c r="CF404" s="0" t="n">
        <v>0</v>
      </c>
      <c r="CG404" s="0" t="n">
        <v>2</v>
      </c>
      <c r="CH404" s="0" t="n">
        <v>0</v>
      </c>
      <c r="CI404" s="0" t="n">
        <v>0</v>
      </c>
      <c r="CJ404" s="0" t="n">
        <v>1</v>
      </c>
      <c r="CK404" s="0" t="n">
        <v>1</v>
      </c>
      <c r="CL404" s="0" t="n">
        <v>0</v>
      </c>
      <c r="CM404" s="0" t="n">
        <v>0</v>
      </c>
      <c r="CN404" s="0" t="n">
        <v>0</v>
      </c>
      <c r="CO404" s="0" t="n">
        <v>0</v>
      </c>
      <c r="CP404" s="0" t="n">
        <v>1</v>
      </c>
      <c r="CQ404" s="0" t="n">
        <v>0</v>
      </c>
      <c r="CR404" s="0" t="n">
        <v>0</v>
      </c>
      <c r="CS404" s="0" t="n">
        <v>1</v>
      </c>
      <c r="CT404" s="0" t="n">
        <v>0</v>
      </c>
      <c r="CU404" s="0" t="n">
        <v>0</v>
      </c>
      <c r="CV404" s="0" t="n">
        <v>0</v>
      </c>
      <c r="CW404" s="0" t="n">
        <v>0</v>
      </c>
      <c r="CX404" s="0" t="n">
        <v>0</v>
      </c>
      <c r="CY404" s="0" t="n">
        <v>0</v>
      </c>
      <c r="CZ404" s="0" t="n">
        <v>0</v>
      </c>
      <c r="DA404" s="0" t="n">
        <v>0</v>
      </c>
      <c r="DB404" s="0" t="n">
        <v>3</v>
      </c>
      <c r="DC404" s="0" t="n">
        <v>2</v>
      </c>
      <c r="DD404" s="0" t="n">
        <v>0</v>
      </c>
      <c r="DE404" s="0" t="n">
        <v>1</v>
      </c>
      <c r="DF404" s="0" t="n">
        <v>3</v>
      </c>
      <c r="DG404" s="0" t="n">
        <v>0</v>
      </c>
      <c r="DH404" s="0" t="n">
        <v>0</v>
      </c>
      <c r="DI404" s="0" t="n">
        <v>0</v>
      </c>
      <c r="DJ404" s="0" t="n">
        <v>1</v>
      </c>
      <c r="DK404" s="0" t="n">
        <v>2</v>
      </c>
      <c r="DL404" s="0" t="n">
        <v>0</v>
      </c>
      <c r="DM404" s="0" t="n">
        <v>0</v>
      </c>
      <c r="DN404" s="0" t="n">
        <v>2</v>
      </c>
      <c r="DO404" s="0" t="n">
        <v>1</v>
      </c>
      <c r="DP404" s="0" t="n">
        <v>0</v>
      </c>
      <c r="DQ404" s="0" t="n">
        <v>2</v>
      </c>
      <c r="DR404" s="0" t="n">
        <v>1</v>
      </c>
      <c r="DS404" s="0" t="n">
        <v>0</v>
      </c>
      <c r="DT404" s="0" t="n">
        <v>0</v>
      </c>
      <c r="DU404" s="0" t="n">
        <v>1</v>
      </c>
      <c r="DV404" s="0" t="n">
        <v>0</v>
      </c>
      <c r="DW404" s="0" t="n">
        <v>0</v>
      </c>
      <c r="DX404" s="0" t="n">
        <v>2</v>
      </c>
      <c r="DY404" s="0" t="n">
        <v>0</v>
      </c>
      <c r="DZ404" s="0" t="n">
        <v>1</v>
      </c>
      <c r="EA404" s="0" t="n">
        <v>0</v>
      </c>
      <c r="EB404" s="0" t="n">
        <v>0</v>
      </c>
      <c r="EC404" s="0" t="n">
        <v>0</v>
      </c>
      <c r="ED404" s="0" t="n">
        <v>0</v>
      </c>
      <c r="EE404" s="0" t="n">
        <v>0</v>
      </c>
      <c r="EF404" s="0" t="n">
        <v>1</v>
      </c>
      <c r="EG404" s="0" t="n">
        <v>0</v>
      </c>
      <c r="EH404" s="0" t="n">
        <v>0</v>
      </c>
      <c r="EI404" s="0" t="n">
        <v>0</v>
      </c>
      <c r="EJ404" s="0" t="n">
        <v>0</v>
      </c>
      <c r="EK404" s="0" t="n">
        <v>6</v>
      </c>
      <c r="EL404" s="0" t="n">
        <v>1</v>
      </c>
      <c r="EM404" s="0" t="n">
        <v>0</v>
      </c>
      <c r="EN404" s="0" t="n">
        <v>0</v>
      </c>
      <c r="EO404" s="0" t="n">
        <v>0</v>
      </c>
      <c r="EP404" s="0" t="n">
        <v>0</v>
      </c>
      <c r="EQ404" s="0" t="n">
        <v>1</v>
      </c>
      <c r="ER404" s="0" t="n">
        <v>3</v>
      </c>
      <c r="ES404" s="0" t="n">
        <v>1</v>
      </c>
      <c r="ET404" s="0" t="n">
        <v>0</v>
      </c>
      <c r="EU404" s="0" t="n">
        <v>0</v>
      </c>
      <c r="EV404" s="0" t="n">
        <v>0</v>
      </c>
      <c r="EW404" s="0" t="n">
        <v>0</v>
      </c>
      <c r="EX404" s="0" t="n">
        <v>8</v>
      </c>
      <c r="EY404" s="0" t="n">
        <v>1</v>
      </c>
      <c r="EZ404" s="0" t="n">
        <v>0</v>
      </c>
      <c r="FA404" s="0" t="n">
        <v>0</v>
      </c>
      <c r="FB404" s="0" t="n">
        <v>0</v>
      </c>
      <c r="FC404" s="0" t="n">
        <v>1</v>
      </c>
      <c r="FD404" s="0" t="n">
        <v>4</v>
      </c>
      <c r="FE404" s="0" t="n">
        <v>0</v>
      </c>
      <c r="FF404" s="0" t="n">
        <v>3</v>
      </c>
      <c r="FG404" s="0" t="n">
        <v>1</v>
      </c>
      <c r="FH404" s="0" t="n">
        <v>3</v>
      </c>
      <c r="FI404" s="0" t="n">
        <v>0</v>
      </c>
      <c r="FJ404" s="0" t="n">
        <v>8</v>
      </c>
      <c r="FK404" s="0" t="n">
        <v>3</v>
      </c>
      <c r="FL404" s="0" t="n">
        <v>0</v>
      </c>
      <c r="FM404" s="0" t="n">
        <v>5</v>
      </c>
      <c r="FN404" s="0" t="n">
        <v>0</v>
      </c>
      <c r="FO404" s="0" t="n">
        <v>0</v>
      </c>
      <c r="FP404" s="0" t="n">
        <v>0</v>
      </c>
      <c r="FQ404" s="0" t="n">
        <v>0</v>
      </c>
      <c r="FR404" s="0" t="n">
        <v>0</v>
      </c>
      <c r="FS404" s="0" t="n">
        <v>1</v>
      </c>
      <c r="FT404" s="0" t="n">
        <v>0</v>
      </c>
      <c r="FU404" s="0" t="n">
        <v>1</v>
      </c>
      <c r="FV404" s="0" t="n">
        <v>0</v>
      </c>
      <c r="FW404" s="0" t="n">
        <v>0</v>
      </c>
      <c r="FX404" s="0" t="n">
        <v>0</v>
      </c>
      <c r="FY404" s="0" t="n">
        <v>0</v>
      </c>
      <c r="FZ404" s="0" t="n">
        <v>0</v>
      </c>
      <c r="GA404" s="0" t="n">
        <v>0</v>
      </c>
      <c r="GB404" s="0" t="n">
        <v>2</v>
      </c>
      <c r="GC404" s="0" t="n">
        <v>1</v>
      </c>
      <c r="GD404" s="0" t="n">
        <v>1</v>
      </c>
      <c r="GE404" s="0" t="n">
        <v>0</v>
      </c>
      <c r="GF404" s="0" t="n">
        <v>1</v>
      </c>
      <c r="GG404" s="0" t="n">
        <v>0</v>
      </c>
      <c r="GH404" s="0" t="n">
        <v>1</v>
      </c>
      <c r="GI404" s="0" t="n">
        <v>0</v>
      </c>
      <c r="GJ404" s="0" t="n">
        <v>0</v>
      </c>
      <c r="GK404" s="0" t="n">
        <v>0</v>
      </c>
      <c r="GL404" s="0" t="n">
        <v>0</v>
      </c>
      <c r="GM404" s="0" t="n">
        <v>3</v>
      </c>
      <c r="GN404" s="0" t="n">
        <v>0</v>
      </c>
      <c r="GO404" s="0" t="n">
        <v>1</v>
      </c>
      <c r="GP404" s="0" t="n">
        <v>0</v>
      </c>
      <c r="GQ404" s="0" t="n">
        <v>0</v>
      </c>
    </row>
    <row r="405" customFormat="false" ht="12" hidden="false" customHeight="false" outlineLevel="0" collapsed="false">
      <c r="A405" s="0" t="n">
        <v>0</v>
      </c>
      <c r="B405" s="0" t="n">
        <v>2</v>
      </c>
      <c r="C405" s="0" t="n">
        <v>0</v>
      </c>
      <c r="D405" s="0" t="n">
        <v>0</v>
      </c>
      <c r="E405" s="0" t="n">
        <v>0</v>
      </c>
      <c r="F405" s="0" t="n">
        <v>1</v>
      </c>
      <c r="G405" s="0" t="n">
        <v>0</v>
      </c>
      <c r="H405" s="0" t="n">
        <v>0</v>
      </c>
      <c r="I405" s="0" t="n">
        <v>0</v>
      </c>
      <c r="J405" s="0" t="n">
        <v>1</v>
      </c>
      <c r="K405" s="0" t="n">
        <v>0</v>
      </c>
      <c r="L405" s="0" t="n">
        <v>0</v>
      </c>
      <c r="M405" s="0" t="n">
        <v>0</v>
      </c>
      <c r="N405" s="0" t="n">
        <v>0</v>
      </c>
      <c r="O405" s="0" t="n">
        <v>0</v>
      </c>
      <c r="P405" s="0" t="n">
        <v>1</v>
      </c>
      <c r="Q405" s="0" t="n">
        <v>0</v>
      </c>
      <c r="R405" s="0" t="n">
        <v>0</v>
      </c>
      <c r="S405" s="0" t="n">
        <v>0</v>
      </c>
      <c r="T405" s="0" t="n">
        <v>0</v>
      </c>
      <c r="U405" s="0" t="n">
        <v>0</v>
      </c>
      <c r="V405" s="0" t="n">
        <v>0</v>
      </c>
      <c r="W405" s="0" t="n">
        <v>0</v>
      </c>
      <c r="X405" s="0" t="n">
        <v>3</v>
      </c>
      <c r="Y405" s="0" t="n">
        <v>0</v>
      </c>
      <c r="Z405" s="0" t="n">
        <v>1</v>
      </c>
      <c r="AA405" s="0" t="n">
        <v>2</v>
      </c>
      <c r="AB405" s="0" t="n">
        <v>0</v>
      </c>
      <c r="AC405" s="0" t="n">
        <v>3</v>
      </c>
      <c r="AD405" s="0" t="n">
        <v>0</v>
      </c>
      <c r="AE405" s="0" t="n">
        <v>1</v>
      </c>
      <c r="AF405" s="0" t="n">
        <v>0</v>
      </c>
      <c r="AG405" s="0" t="n">
        <v>0</v>
      </c>
      <c r="AH405" s="0" t="n">
        <v>0</v>
      </c>
      <c r="AI405" s="0" t="n">
        <v>6</v>
      </c>
      <c r="AJ405" s="0" t="n">
        <v>0</v>
      </c>
      <c r="AK405" s="0" t="n">
        <v>5</v>
      </c>
      <c r="AL405" s="0" t="n">
        <v>2</v>
      </c>
      <c r="AM405" s="0" t="n">
        <v>0</v>
      </c>
      <c r="AN405" s="0" t="n">
        <v>0</v>
      </c>
      <c r="AO405" s="0" t="n">
        <v>0</v>
      </c>
      <c r="AP405" s="0" t="n">
        <v>0</v>
      </c>
      <c r="AQ405" s="0" t="n">
        <v>0</v>
      </c>
      <c r="AR405" s="0" t="n">
        <v>0</v>
      </c>
      <c r="AS405" s="0" t="n">
        <v>0</v>
      </c>
      <c r="AT405" s="0" t="n">
        <v>0</v>
      </c>
      <c r="AU405" s="0" t="n">
        <v>1</v>
      </c>
      <c r="AV405" s="0" t="n">
        <v>2</v>
      </c>
      <c r="AW405" s="0" t="n">
        <v>6</v>
      </c>
      <c r="AX405" s="0" t="n">
        <v>0</v>
      </c>
      <c r="AY405" s="0" t="n">
        <v>1</v>
      </c>
      <c r="AZ405" s="0" t="n">
        <v>0</v>
      </c>
      <c r="BA405" s="0" t="n">
        <v>0</v>
      </c>
      <c r="BB405" s="0" t="n">
        <v>1</v>
      </c>
      <c r="BC405" s="0" t="n">
        <v>1</v>
      </c>
      <c r="BD405" s="0" t="n">
        <v>1</v>
      </c>
      <c r="BE405" s="0" t="n">
        <v>0</v>
      </c>
      <c r="BF405" s="0" t="n">
        <v>0</v>
      </c>
      <c r="BG405" s="0" t="n">
        <v>2</v>
      </c>
      <c r="BH405" s="0" t="n">
        <v>0</v>
      </c>
      <c r="BI405" s="0" t="n">
        <v>0</v>
      </c>
      <c r="BJ405" s="0" t="n">
        <v>0</v>
      </c>
      <c r="BK405" s="0" t="n">
        <v>0</v>
      </c>
      <c r="BL405" s="0" t="n">
        <v>9</v>
      </c>
      <c r="BM405" s="0" t="n">
        <v>6</v>
      </c>
      <c r="BN405" s="0" t="n">
        <v>7</v>
      </c>
      <c r="BO405" s="0" t="n">
        <v>8</v>
      </c>
      <c r="BP405" s="0" t="n">
        <v>0</v>
      </c>
      <c r="BQ405" s="0" t="n">
        <v>6</v>
      </c>
      <c r="BR405" s="0" t="n">
        <v>1</v>
      </c>
      <c r="BS405" s="0" t="n">
        <v>0</v>
      </c>
      <c r="BT405" s="0" t="n">
        <v>0</v>
      </c>
      <c r="BU405" s="0" t="n">
        <v>0</v>
      </c>
      <c r="BV405" s="0" t="n">
        <v>1</v>
      </c>
      <c r="BW405" s="0" t="n">
        <v>0</v>
      </c>
      <c r="BX405" s="0" t="n">
        <v>2</v>
      </c>
      <c r="BY405" s="0" t="n">
        <v>0</v>
      </c>
      <c r="BZ405" s="0" t="n">
        <v>0</v>
      </c>
      <c r="CA405" s="0" t="n">
        <v>1</v>
      </c>
      <c r="CB405" s="0" t="n">
        <v>0</v>
      </c>
      <c r="CC405" s="0" t="n">
        <v>1</v>
      </c>
      <c r="CD405" s="0" t="n">
        <v>1</v>
      </c>
      <c r="CE405" s="0" t="n">
        <v>0</v>
      </c>
      <c r="CF405" s="0" t="n">
        <v>0</v>
      </c>
      <c r="CG405" s="0" t="n">
        <v>4</v>
      </c>
      <c r="CH405" s="0" t="n">
        <v>0</v>
      </c>
      <c r="CI405" s="0" t="n">
        <v>2</v>
      </c>
      <c r="CJ405" s="0" t="n">
        <v>0</v>
      </c>
      <c r="CK405" s="0" t="n">
        <v>0</v>
      </c>
      <c r="CL405" s="0" t="n">
        <v>0</v>
      </c>
      <c r="CM405" s="0" t="n">
        <v>0</v>
      </c>
      <c r="CN405" s="0" t="n">
        <v>0</v>
      </c>
      <c r="CO405" s="0" t="n">
        <v>0</v>
      </c>
      <c r="CP405" s="0" t="n">
        <v>0</v>
      </c>
      <c r="CQ405" s="0" t="n">
        <v>0</v>
      </c>
      <c r="CR405" s="0" t="n">
        <v>0</v>
      </c>
      <c r="CS405" s="0" t="n">
        <v>0</v>
      </c>
      <c r="CT405" s="0" t="n">
        <v>0</v>
      </c>
      <c r="CU405" s="0" t="n">
        <v>0</v>
      </c>
      <c r="CV405" s="0" t="n">
        <v>1</v>
      </c>
      <c r="CW405" s="0" t="n">
        <v>0</v>
      </c>
      <c r="CX405" s="0" t="n">
        <v>0</v>
      </c>
      <c r="CY405" s="0" t="n">
        <v>2</v>
      </c>
      <c r="CZ405" s="0" t="n">
        <v>0</v>
      </c>
      <c r="DA405" s="0" t="n">
        <v>0</v>
      </c>
      <c r="DB405" s="0" t="n">
        <v>0</v>
      </c>
      <c r="DC405" s="0" t="n">
        <v>0</v>
      </c>
      <c r="DD405" s="0" t="n">
        <v>0</v>
      </c>
      <c r="DE405" s="0" t="n">
        <v>0</v>
      </c>
      <c r="DF405" s="0" t="n">
        <v>0</v>
      </c>
      <c r="DG405" s="0" t="n">
        <v>8</v>
      </c>
      <c r="DH405" s="0" t="n">
        <v>0</v>
      </c>
      <c r="DI405" s="0" t="n">
        <v>0</v>
      </c>
      <c r="DJ405" s="0" t="n">
        <v>0</v>
      </c>
      <c r="DK405" s="0" t="n">
        <v>0</v>
      </c>
      <c r="DL405" s="0" t="n">
        <v>0</v>
      </c>
      <c r="DM405" s="0" t="n">
        <v>0</v>
      </c>
      <c r="DN405" s="0" t="n">
        <v>0</v>
      </c>
      <c r="DO405" s="0" t="n">
        <v>0</v>
      </c>
      <c r="DP405" s="0" t="n">
        <v>2</v>
      </c>
      <c r="DQ405" s="0" t="n">
        <v>0</v>
      </c>
      <c r="DR405" s="0" t="n">
        <v>0</v>
      </c>
      <c r="DS405" s="0" t="n">
        <v>0</v>
      </c>
      <c r="DT405" s="0" t="n">
        <v>0</v>
      </c>
      <c r="DU405" s="0" t="n">
        <v>1</v>
      </c>
      <c r="DV405" s="0" t="n">
        <v>0</v>
      </c>
      <c r="DW405" s="0" t="n">
        <v>0</v>
      </c>
      <c r="DX405" s="0" t="n">
        <v>0</v>
      </c>
      <c r="DY405" s="0" t="n">
        <v>0</v>
      </c>
      <c r="DZ405" s="0" t="n">
        <v>0</v>
      </c>
      <c r="EA405" s="0" t="n">
        <v>0</v>
      </c>
      <c r="EB405" s="0" t="n">
        <v>0</v>
      </c>
      <c r="EC405" s="0" t="n">
        <v>0</v>
      </c>
      <c r="ED405" s="0" t="n">
        <v>0</v>
      </c>
      <c r="EE405" s="0" t="n">
        <v>0</v>
      </c>
      <c r="EF405" s="0" t="n">
        <v>0</v>
      </c>
      <c r="EG405" s="0" t="n">
        <v>0</v>
      </c>
      <c r="EH405" s="0" t="n">
        <v>4</v>
      </c>
      <c r="EI405" s="0" t="n">
        <v>0</v>
      </c>
      <c r="EJ405" s="0" t="n">
        <v>0</v>
      </c>
      <c r="EK405" s="0" t="n">
        <v>0</v>
      </c>
      <c r="EL405" s="0" t="n">
        <v>0</v>
      </c>
      <c r="EM405" s="0" t="n">
        <v>0</v>
      </c>
      <c r="EN405" s="0" t="n">
        <v>0</v>
      </c>
      <c r="EO405" s="0" t="n">
        <v>0</v>
      </c>
      <c r="EP405" s="0" t="n">
        <v>0</v>
      </c>
      <c r="EQ405" s="0" t="n">
        <v>0</v>
      </c>
      <c r="ER405" s="0" t="n">
        <v>0</v>
      </c>
      <c r="ES405" s="0" t="n">
        <v>0</v>
      </c>
      <c r="ET405" s="0" t="n">
        <v>0</v>
      </c>
      <c r="EU405" s="0" t="n">
        <v>3</v>
      </c>
      <c r="EV405" s="0" t="n">
        <v>0</v>
      </c>
      <c r="EW405" s="0" t="n">
        <v>0</v>
      </c>
      <c r="EX405" s="0" t="n">
        <v>0</v>
      </c>
      <c r="EY405" s="0" t="n">
        <v>0</v>
      </c>
      <c r="EZ405" s="0" t="n">
        <v>0</v>
      </c>
      <c r="FA405" s="0" t="n">
        <v>1</v>
      </c>
      <c r="FB405" s="0" t="n">
        <v>0</v>
      </c>
      <c r="FC405" s="0" t="n">
        <v>0</v>
      </c>
      <c r="FD405" s="0" t="n">
        <v>0</v>
      </c>
      <c r="FE405" s="0" t="n">
        <v>9</v>
      </c>
      <c r="FF405" s="0" t="n">
        <v>0</v>
      </c>
      <c r="FG405" s="0" t="n">
        <v>1</v>
      </c>
      <c r="FH405" s="0" t="n">
        <v>3</v>
      </c>
      <c r="FI405" s="0" t="n">
        <v>2</v>
      </c>
      <c r="FJ405" s="0" t="n">
        <v>0</v>
      </c>
      <c r="FK405" s="0" t="n">
        <v>0</v>
      </c>
      <c r="FL405" s="0" t="n">
        <v>0</v>
      </c>
      <c r="FM405" s="0" t="n">
        <v>1</v>
      </c>
      <c r="FN405" s="0" t="n">
        <v>0</v>
      </c>
      <c r="FO405" s="0" t="n">
        <v>0</v>
      </c>
      <c r="FP405" s="0" t="n">
        <v>0</v>
      </c>
      <c r="FQ405" s="0" t="n">
        <v>0</v>
      </c>
      <c r="FR405" s="0" t="n">
        <v>0</v>
      </c>
      <c r="FS405" s="0" t="n">
        <v>2</v>
      </c>
      <c r="FT405" s="0" t="n">
        <v>0</v>
      </c>
      <c r="FU405" s="0" t="n">
        <v>1</v>
      </c>
      <c r="FV405" s="0" t="n">
        <v>0</v>
      </c>
      <c r="FW405" s="0" t="n">
        <v>0</v>
      </c>
      <c r="FX405" s="0" t="n">
        <v>0</v>
      </c>
      <c r="FY405" s="0" t="n">
        <v>1</v>
      </c>
      <c r="FZ405" s="0" t="n">
        <v>2</v>
      </c>
      <c r="GA405" s="0" t="n">
        <v>1</v>
      </c>
      <c r="GB405" s="0" t="n">
        <v>0</v>
      </c>
      <c r="GC405" s="0" t="n">
        <v>1</v>
      </c>
      <c r="GD405" s="0" t="n">
        <v>0</v>
      </c>
      <c r="GE405" s="0" t="n">
        <v>0</v>
      </c>
      <c r="GF405" s="0" t="n">
        <v>0</v>
      </c>
      <c r="GG405" s="0" t="n">
        <v>0</v>
      </c>
      <c r="GH405" s="0" t="n">
        <v>0</v>
      </c>
      <c r="GI405" s="0" t="n">
        <v>0</v>
      </c>
      <c r="GJ405" s="0" t="n">
        <v>0</v>
      </c>
      <c r="GK405" s="0" t="n">
        <v>0</v>
      </c>
      <c r="GL405" s="0" t="n">
        <v>0</v>
      </c>
      <c r="GM405" s="0" t="n">
        <v>0</v>
      </c>
      <c r="GN405" s="0" t="n">
        <v>0</v>
      </c>
      <c r="GO405" s="0" t="n">
        <v>0</v>
      </c>
      <c r="GP405" s="0" t="n">
        <v>0</v>
      </c>
      <c r="GQ405" s="0" t="n">
        <v>0</v>
      </c>
    </row>
    <row r="406" customFormat="false" ht="12" hidden="false" customHeight="false" outlineLevel="0" collapsed="false">
      <c r="A406" s="0" t="n">
        <v>2</v>
      </c>
      <c r="B406" s="0" t="n">
        <v>2</v>
      </c>
      <c r="C406" s="0" t="n">
        <v>3</v>
      </c>
      <c r="D406" s="0" t="n">
        <v>0</v>
      </c>
      <c r="E406" s="0" t="n">
        <v>0</v>
      </c>
      <c r="F406" s="0" t="n">
        <v>0</v>
      </c>
      <c r="G406" s="0" t="n">
        <v>1</v>
      </c>
      <c r="H406" s="0" t="n">
        <v>0</v>
      </c>
      <c r="I406" s="0" t="n">
        <v>1</v>
      </c>
      <c r="J406" s="0" t="n">
        <v>1</v>
      </c>
      <c r="K406" s="0" t="n">
        <v>0</v>
      </c>
      <c r="L406" s="0" t="n">
        <v>0</v>
      </c>
      <c r="M406" s="0" t="n">
        <v>1</v>
      </c>
      <c r="N406" s="0" t="n">
        <v>0</v>
      </c>
      <c r="O406" s="0" t="n">
        <v>0</v>
      </c>
      <c r="P406" s="0" t="n">
        <v>6</v>
      </c>
      <c r="Q406" s="0" t="n">
        <v>0</v>
      </c>
      <c r="R406" s="0" t="n">
        <v>0</v>
      </c>
      <c r="S406" s="0" t="n">
        <v>0</v>
      </c>
      <c r="T406" s="0" t="n">
        <v>0</v>
      </c>
      <c r="U406" s="0" t="n">
        <v>0</v>
      </c>
      <c r="V406" s="0" t="n">
        <v>0</v>
      </c>
      <c r="W406" s="0" t="n">
        <v>0</v>
      </c>
      <c r="X406" s="0" t="n">
        <v>3</v>
      </c>
      <c r="Y406" s="0" t="n">
        <v>0</v>
      </c>
      <c r="Z406" s="0" t="n">
        <v>1</v>
      </c>
      <c r="AA406" s="0" t="n">
        <v>0</v>
      </c>
      <c r="AB406" s="0" t="n">
        <v>4</v>
      </c>
      <c r="AC406" s="0" t="n">
        <v>0</v>
      </c>
      <c r="AD406" s="0" t="n">
        <v>0</v>
      </c>
      <c r="AE406" s="0" t="n">
        <v>0</v>
      </c>
      <c r="AF406" s="0" t="n">
        <v>0</v>
      </c>
      <c r="AG406" s="0" t="n">
        <v>0</v>
      </c>
      <c r="AH406" s="0" t="n">
        <v>1</v>
      </c>
      <c r="AI406" s="0" t="n">
        <v>1</v>
      </c>
      <c r="AJ406" s="0" t="n">
        <v>0</v>
      </c>
      <c r="AK406" s="0" t="n">
        <v>2</v>
      </c>
      <c r="AL406" s="0" t="n">
        <v>1</v>
      </c>
      <c r="AM406" s="0" t="n">
        <v>0</v>
      </c>
      <c r="AN406" s="0" t="n">
        <v>0</v>
      </c>
      <c r="AO406" s="0" t="n">
        <v>1</v>
      </c>
      <c r="AP406" s="0" t="n">
        <v>0</v>
      </c>
      <c r="AQ406" s="0" t="n">
        <v>0</v>
      </c>
      <c r="AR406" s="0" t="n">
        <v>0</v>
      </c>
      <c r="AS406" s="0" t="n">
        <v>0</v>
      </c>
      <c r="AT406" s="0" t="n">
        <v>0</v>
      </c>
      <c r="AU406" s="0" t="n">
        <v>2</v>
      </c>
      <c r="AV406" s="0" t="n">
        <v>1</v>
      </c>
      <c r="AW406" s="0" t="n">
        <v>0</v>
      </c>
      <c r="AX406" s="0" t="n">
        <v>1</v>
      </c>
      <c r="AY406" s="0" t="n">
        <v>0</v>
      </c>
      <c r="AZ406" s="0" t="n">
        <v>1</v>
      </c>
      <c r="BA406" s="0" t="n">
        <v>0</v>
      </c>
      <c r="BB406" s="0" t="n">
        <v>3</v>
      </c>
      <c r="BC406" s="0" t="n">
        <v>1</v>
      </c>
      <c r="BD406" s="0" t="n">
        <v>2</v>
      </c>
      <c r="BE406" s="0" t="n">
        <v>7</v>
      </c>
      <c r="BF406" s="0" t="n">
        <v>8</v>
      </c>
      <c r="BG406" s="0" t="n">
        <v>1</v>
      </c>
      <c r="BH406" s="0" t="n">
        <v>0</v>
      </c>
      <c r="BI406" s="0" t="n">
        <v>0</v>
      </c>
      <c r="BJ406" s="0" t="n">
        <v>5</v>
      </c>
      <c r="BK406" s="0" t="n">
        <v>0</v>
      </c>
      <c r="BL406" s="0" t="n">
        <v>1</v>
      </c>
      <c r="BM406" s="0" t="n">
        <v>0</v>
      </c>
      <c r="BN406" s="0" t="n">
        <v>3</v>
      </c>
      <c r="BO406" s="0" t="n">
        <v>0</v>
      </c>
      <c r="BP406" s="0" t="n">
        <v>0</v>
      </c>
      <c r="BQ406" s="0" t="n">
        <v>1</v>
      </c>
      <c r="BR406" s="0" t="n">
        <v>1</v>
      </c>
      <c r="BS406" s="0" t="n">
        <v>1</v>
      </c>
      <c r="BT406" s="0" t="n">
        <v>2</v>
      </c>
      <c r="BU406" s="0" t="n">
        <v>0</v>
      </c>
      <c r="BV406" s="0" t="n">
        <v>0</v>
      </c>
      <c r="BW406" s="0" t="n">
        <v>0</v>
      </c>
      <c r="BX406" s="0" t="n">
        <v>2</v>
      </c>
      <c r="BY406" s="0" t="n">
        <v>0</v>
      </c>
      <c r="BZ406" s="0" t="n">
        <v>0</v>
      </c>
      <c r="CA406" s="0" t="n">
        <v>1</v>
      </c>
      <c r="CB406" s="0" t="n">
        <v>1</v>
      </c>
      <c r="CC406" s="0" t="n">
        <v>0</v>
      </c>
      <c r="CD406" s="0" t="n">
        <v>0</v>
      </c>
      <c r="CE406" s="0" t="n">
        <v>4</v>
      </c>
      <c r="CF406" s="0" t="n">
        <v>0</v>
      </c>
      <c r="CG406" s="0" t="n">
        <v>2</v>
      </c>
      <c r="CH406" s="0" t="n">
        <v>0</v>
      </c>
      <c r="CI406" s="0" t="n">
        <v>3</v>
      </c>
      <c r="CJ406" s="0" t="n">
        <v>0</v>
      </c>
      <c r="CK406" s="0" t="n">
        <v>2</v>
      </c>
      <c r="CL406" s="0" t="n">
        <v>1</v>
      </c>
      <c r="CM406" s="0" t="n">
        <v>0</v>
      </c>
      <c r="CN406" s="0" t="n">
        <v>0</v>
      </c>
      <c r="CO406" s="0" t="n">
        <v>0</v>
      </c>
      <c r="CP406" s="0" t="n">
        <v>0</v>
      </c>
      <c r="CQ406" s="0" t="n">
        <v>0</v>
      </c>
      <c r="CR406" s="0" t="n">
        <v>9</v>
      </c>
      <c r="CS406" s="0" t="n">
        <v>0</v>
      </c>
      <c r="CT406" s="0" t="n">
        <v>0</v>
      </c>
      <c r="CU406" s="0" t="n">
        <v>0</v>
      </c>
      <c r="CV406" s="0" t="n">
        <v>0</v>
      </c>
      <c r="CW406" s="0" t="n">
        <v>0</v>
      </c>
      <c r="CX406" s="0" t="n">
        <v>0</v>
      </c>
      <c r="CY406" s="0" t="n">
        <v>0</v>
      </c>
      <c r="CZ406" s="0" t="n">
        <v>0</v>
      </c>
      <c r="DA406" s="0" t="n">
        <v>0</v>
      </c>
      <c r="DB406" s="0" t="n">
        <v>0</v>
      </c>
      <c r="DC406" s="0" t="n">
        <v>0</v>
      </c>
      <c r="DD406" s="0" t="n">
        <v>1</v>
      </c>
      <c r="DE406" s="0" t="n">
        <v>5</v>
      </c>
      <c r="DF406" s="0" t="n">
        <v>0</v>
      </c>
      <c r="DG406" s="0" t="n">
        <v>1</v>
      </c>
      <c r="DH406" s="0" t="n">
        <v>0</v>
      </c>
      <c r="DI406" s="0" t="n">
        <v>0</v>
      </c>
      <c r="DJ406" s="0" t="n">
        <v>0</v>
      </c>
      <c r="DK406" s="0" t="n">
        <v>0</v>
      </c>
      <c r="DL406" s="0" t="n">
        <v>0</v>
      </c>
      <c r="DM406" s="0" t="n">
        <v>0</v>
      </c>
      <c r="DN406" s="0" t="n">
        <v>0</v>
      </c>
      <c r="DO406" s="0" t="n">
        <v>0</v>
      </c>
      <c r="DP406" s="0" t="n">
        <v>2</v>
      </c>
      <c r="DQ406" s="0" t="n">
        <v>1</v>
      </c>
      <c r="DR406" s="0" t="n">
        <v>1</v>
      </c>
      <c r="DS406" s="0" t="n">
        <v>0</v>
      </c>
      <c r="DT406" s="0" t="n">
        <v>3</v>
      </c>
      <c r="DU406" s="0" t="n">
        <v>2</v>
      </c>
      <c r="DV406" s="0" t="n">
        <v>0</v>
      </c>
      <c r="DW406" s="0" t="n">
        <v>0</v>
      </c>
      <c r="DX406" s="0" t="n">
        <v>0</v>
      </c>
      <c r="DY406" s="0" t="n">
        <v>0</v>
      </c>
      <c r="DZ406" s="0" t="n">
        <v>1</v>
      </c>
      <c r="EA406" s="0" t="n">
        <v>0</v>
      </c>
      <c r="EB406" s="0" t="n">
        <v>0</v>
      </c>
      <c r="EC406" s="0" t="n">
        <v>1</v>
      </c>
      <c r="ED406" s="0" t="n">
        <v>0</v>
      </c>
      <c r="EE406" s="0" t="n">
        <v>0</v>
      </c>
      <c r="EF406" s="0" t="n">
        <v>6</v>
      </c>
      <c r="EG406" s="0" t="n">
        <v>0</v>
      </c>
      <c r="EH406" s="0" t="n">
        <v>0</v>
      </c>
      <c r="EI406" s="0" t="n">
        <v>0</v>
      </c>
      <c r="EJ406" s="0" t="n">
        <v>0</v>
      </c>
      <c r="EK406" s="0" t="n">
        <v>5</v>
      </c>
      <c r="EL406" s="0" t="n">
        <v>4</v>
      </c>
      <c r="EM406" s="0" t="n">
        <v>0</v>
      </c>
      <c r="EN406" s="0" t="n">
        <v>2</v>
      </c>
      <c r="EO406" s="0" t="n">
        <v>0</v>
      </c>
      <c r="EP406" s="0" t="n">
        <v>2</v>
      </c>
      <c r="EQ406" s="0" t="n">
        <v>0</v>
      </c>
      <c r="ER406" s="0" t="n">
        <v>4</v>
      </c>
      <c r="ES406" s="0" t="n">
        <v>0</v>
      </c>
      <c r="ET406" s="0" t="n">
        <v>0</v>
      </c>
      <c r="EU406" s="0" t="n">
        <v>0</v>
      </c>
      <c r="EV406" s="0" t="n">
        <v>0</v>
      </c>
      <c r="EW406" s="0" t="n">
        <v>0</v>
      </c>
      <c r="EX406" s="0" t="n">
        <v>7</v>
      </c>
      <c r="EY406" s="0" t="n">
        <v>2</v>
      </c>
      <c r="EZ406" s="0" t="n">
        <v>0</v>
      </c>
      <c r="FA406" s="0" t="n">
        <v>0</v>
      </c>
      <c r="FB406" s="0" t="n">
        <v>6</v>
      </c>
      <c r="FC406" s="0" t="n">
        <v>6</v>
      </c>
      <c r="FD406" s="0" t="n">
        <v>0</v>
      </c>
      <c r="FE406" s="0" t="n">
        <v>9</v>
      </c>
      <c r="FF406" s="0" t="n">
        <v>0</v>
      </c>
      <c r="FG406" s="0" t="n">
        <v>0</v>
      </c>
      <c r="FH406" s="0" t="n">
        <v>3</v>
      </c>
      <c r="FI406" s="0" t="n">
        <v>0</v>
      </c>
      <c r="FJ406" s="0" t="n">
        <v>0</v>
      </c>
      <c r="FK406" s="0" t="n">
        <v>0</v>
      </c>
      <c r="FL406" s="0" t="n">
        <v>1</v>
      </c>
      <c r="FM406" s="0" t="n">
        <v>0</v>
      </c>
      <c r="FN406" s="0" t="n">
        <v>1</v>
      </c>
      <c r="FO406" s="0" t="n">
        <v>0</v>
      </c>
      <c r="FP406" s="0" t="n">
        <v>0</v>
      </c>
      <c r="FQ406" s="0" t="n">
        <v>0</v>
      </c>
      <c r="FR406" s="0" t="n">
        <v>1</v>
      </c>
      <c r="FS406" s="0" t="n">
        <v>1</v>
      </c>
      <c r="FT406" s="0" t="n">
        <v>0</v>
      </c>
      <c r="FU406" s="0" t="n">
        <v>3</v>
      </c>
      <c r="FV406" s="0" t="n">
        <v>0</v>
      </c>
      <c r="FW406" s="0" t="n">
        <v>0</v>
      </c>
      <c r="FX406" s="0" t="n">
        <v>0</v>
      </c>
      <c r="FY406" s="0" t="n">
        <v>1</v>
      </c>
      <c r="FZ406" s="0" t="n">
        <v>0</v>
      </c>
      <c r="GA406" s="0" t="n">
        <v>0</v>
      </c>
      <c r="GB406" s="0" t="n">
        <v>0</v>
      </c>
      <c r="GC406" s="0" t="n">
        <v>0</v>
      </c>
      <c r="GD406" s="0" t="n">
        <v>0</v>
      </c>
      <c r="GE406" s="0" t="n">
        <v>0</v>
      </c>
      <c r="GF406" s="0" t="n">
        <v>3</v>
      </c>
      <c r="GG406" s="0" t="n">
        <v>0</v>
      </c>
      <c r="GH406" s="0" t="n">
        <v>0</v>
      </c>
      <c r="GI406" s="0" t="n">
        <v>0</v>
      </c>
      <c r="GJ406" s="0" t="n">
        <v>0</v>
      </c>
      <c r="GK406" s="0" t="n">
        <v>0</v>
      </c>
      <c r="GL406" s="0" t="n">
        <v>0</v>
      </c>
      <c r="GM406" s="0" t="n">
        <v>0</v>
      </c>
      <c r="GN406" s="0" t="n">
        <v>0</v>
      </c>
      <c r="GO406" s="0" t="n">
        <v>0</v>
      </c>
      <c r="GP406" s="0" t="n">
        <v>0</v>
      </c>
      <c r="GQ406" s="0" t="n">
        <v>0</v>
      </c>
    </row>
    <row r="407" customFormat="false" ht="12" hidden="false" customHeight="false" outlineLevel="0" collapsed="false">
      <c r="A407" s="0" t="n">
        <v>0</v>
      </c>
      <c r="B407" s="0" t="n">
        <v>0</v>
      </c>
      <c r="C407" s="0" t="n">
        <v>3</v>
      </c>
      <c r="D407" s="0" t="n">
        <v>0</v>
      </c>
      <c r="E407" s="0" t="n">
        <v>0</v>
      </c>
      <c r="F407" s="0" t="n">
        <v>0</v>
      </c>
      <c r="G407" s="0" t="n">
        <v>1</v>
      </c>
      <c r="H407" s="0" t="n">
        <v>0</v>
      </c>
      <c r="I407" s="0" t="n">
        <v>0</v>
      </c>
      <c r="J407" s="0" t="n">
        <v>0</v>
      </c>
      <c r="K407" s="0" t="n">
        <v>0</v>
      </c>
      <c r="L407" s="0" t="n">
        <v>0</v>
      </c>
      <c r="M407" s="0" t="n">
        <v>3</v>
      </c>
      <c r="N407" s="0" t="n">
        <v>0</v>
      </c>
      <c r="O407" s="0" t="n">
        <v>0</v>
      </c>
      <c r="P407" s="0" t="n">
        <v>3</v>
      </c>
      <c r="Q407" s="0" t="n">
        <v>1</v>
      </c>
      <c r="R407" s="0" t="n">
        <v>0</v>
      </c>
      <c r="S407" s="0" t="n">
        <v>0</v>
      </c>
      <c r="T407" s="0" t="n">
        <v>0</v>
      </c>
      <c r="U407" s="0" t="n">
        <v>0</v>
      </c>
      <c r="V407" s="0" t="n">
        <v>0</v>
      </c>
      <c r="W407" s="0" t="n">
        <v>0</v>
      </c>
      <c r="X407" s="0" t="n">
        <v>1</v>
      </c>
      <c r="Y407" s="0" t="n">
        <v>0</v>
      </c>
      <c r="Z407" s="0" t="n">
        <v>2</v>
      </c>
      <c r="AA407" s="0" t="n">
        <v>0</v>
      </c>
      <c r="AB407" s="0" t="n">
        <v>2</v>
      </c>
      <c r="AC407" s="0" t="n">
        <v>0</v>
      </c>
      <c r="AD407" s="0" t="n">
        <v>1</v>
      </c>
      <c r="AE407" s="0" t="n">
        <v>2</v>
      </c>
      <c r="AF407" s="0" t="n">
        <v>1</v>
      </c>
      <c r="AG407" s="0" t="n">
        <v>0</v>
      </c>
      <c r="AH407" s="0" t="n">
        <v>1</v>
      </c>
      <c r="AI407" s="0" t="n">
        <v>0</v>
      </c>
      <c r="AJ407" s="0" t="n">
        <v>0</v>
      </c>
      <c r="AK407" s="0" t="n">
        <v>0</v>
      </c>
      <c r="AL407" s="0" t="n">
        <v>1</v>
      </c>
      <c r="AM407" s="0" t="n">
        <v>0</v>
      </c>
      <c r="AN407" s="0" t="n">
        <v>0</v>
      </c>
      <c r="AO407" s="0" t="n">
        <v>0</v>
      </c>
      <c r="AP407" s="0" t="n">
        <v>0</v>
      </c>
      <c r="AQ407" s="0" t="n">
        <v>0</v>
      </c>
      <c r="AR407" s="0" t="n">
        <v>0</v>
      </c>
      <c r="AS407" s="0" t="n">
        <v>0</v>
      </c>
      <c r="AT407" s="0" t="n">
        <v>0</v>
      </c>
      <c r="AU407" s="0" t="n">
        <v>0</v>
      </c>
      <c r="AV407" s="0" t="n">
        <v>1</v>
      </c>
      <c r="AW407" s="0" t="n">
        <v>0</v>
      </c>
      <c r="AX407" s="0" t="n">
        <v>0</v>
      </c>
      <c r="AY407" s="0" t="n">
        <v>0</v>
      </c>
      <c r="AZ407" s="0" t="n">
        <v>1</v>
      </c>
      <c r="BA407" s="0" t="n">
        <v>0</v>
      </c>
      <c r="BB407" s="0" t="n">
        <v>0</v>
      </c>
      <c r="BC407" s="0" t="n">
        <v>0</v>
      </c>
      <c r="BD407" s="0" t="n">
        <v>1</v>
      </c>
      <c r="BE407" s="0" t="n">
        <v>7</v>
      </c>
      <c r="BF407" s="0" t="n">
        <v>6</v>
      </c>
      <c r="BG407" s="0" t="n">
        <v>0</v>
      </c>
      <c r="BH407" s="0" t="n">
        <v>0</v>
      </c>
      <c r="BI407" s="0" t="n">
        <v>1</v>
      </c>
      <c r="BJ407" s="0" t="n">
        <v>1</v>
      </c>
      <c r="BK407" s="0" t="n">
        <v>0</v>
      </c>
      <c r="BL407" s="0" t="n">
        <v>1</v>
      </c>
      <c r="BM407" s="0" t="n">
        <v>0</v>
      </c>
      <c r="BN407" s="0" t="n">
        <v>1</v>
      </c>
      <c r="BO407" s="0" t="n">
        <v>0</v>
      </c>
      <c r="BP407" s="0" t="n">
        <v>0</v>
      </c>
      <c r="BQ407" s="0" t="n">
        <v>1</v>
      </c>
      <c r="BR407" s="0" t="n">
        <v>0</v>
      </c>
      <c r="BS407" s="0" t="n">
        <v>1</v>
      </c>
      <c r="BT407" s="0" t="n">
        <v>0</v>
      </c>
      <c r="BU407" s="0" t="n">
        <v>0</v>
      </c>
      <c r="BV407" s="0" t="n">
        <v>0</v>
      </c>
      <c r="BW407" s="0" t="n">
        <v>0</v>
      </c>
      <c r="BX407" s="0" t="n">
        <v>1</v>
      </c>
      <c r="BY407" s="0" t="n">
        <v>0</v>
      </c>
      <c r="BZ407" s="0" t="n">
        <v>0</v>
      </c>
      <c r="CA407" s="0" t="n">
        <v>1</v>
      </c>
      <c r="CB407" s="0" t="n">
        <v>1</v>
      </c>
      <c r="CC407" s="0" t="n">
        <v>0</v>
      </c>
      <c r="CD407" s="0" t="n">
        <v>0</v>
      </c>
      <c r="CE407" s="0" t="n">
        <v>0</v>
      </c>
      <c r="CF407" s="0" t="n">
        <v>0</v>
      </c>
      <c r="CG407" s="0" t="n">
        <v>1</v>
      </c>
      <c r="CH407" s="0" t="n">
        <v>0</v>
      </c>
      <c r="CI407" s="0" t="n">
        <v>2</v>
      </c>
      <c r="CJ407" s="0" t="n">
        <v>2</v>
      </c>
      <c r="CK407" s="0" t="n">
        <v>1</v>
      </c>
      <c r="CL407" s="0" t="n">
        <v>0</v>
      </c>
      <c r="CM407" s="0" t="n">
        <v>0</v>
      </c>
      <c r="CN407" s="0" t="n">
        <v>0</v>
      </c>
      <c r="CO407" s="0" t="n">
        <v>0</v>
      </c>
      <c r="CP407" s="0" t="n">
        <v>0</v>
      </c>
      <c r="CQ407" s="0" t="n">
        <v>2</v>
      </c>
      <c r="CR407" s="0" t="n">
        <v>0</v>
      </c>
      <c r="CS407" s="0" t="n">
        <v>1</v>
      </c>
      <c r="CT407" s="0" t="n">
        <v>0</v>
      </c>
      <c r="CU407" s="0" t="n">
        <v>0</v>
      </c>
      <c r="CV407" s="0" t="n">
        <v>0</v>
      </c>
      <c r="CW407" s="0" t="n">
        <v>0</v>
      </c>
      <c r="CX407" s="0" t="n">
        <v>2</v>
      </c>
      <c r="CY407" s="0" t="n">
        <v>0</v>
      </c>
      <c r="CZ407" s="0" t="n">
        <v>1</v>
      </c>
      <c r="DA407" s="0" t="n">
        <v>0</v>
      </c>
      <c r="DB407" s="0" t="n">
        <v>1</v>
      </c>
      <c r="DC407" s="0" t="n">
        <v>0</v>
      </c>
      <c r="DD407" s="0" t="n">
        <v>1</v>
      </c>
      <c r="DE407" s="0" t="n">
        <v>6</v>
      </c>
      <c r="DF407" s="0" t="n">
        <v>0</v>
      </c>
      <c r="DG407" s="0" t="n">
        <v>0</v>
      </c>
      <c r="DH407" s="0" t="n">
        <v>0</v>
      </c>
      <c r="DI407" s="0" t="n">
        <v>0</v>
      </c>
      <c r="DJ407" s="0" t="n">
        <v>1</v>
      </c>
      <c r="DK407" s="0" t="n">
        <v>1</v>
      </c>
      <c r="DL407" s="0" t="n">
        <v>0</v>
      </c>
      <c r="DM407" s="0" t="n">
        <v>0</v>
      </c>
      <c r="DN407" s="0" t="n">
        <v>0</v>
      </c>
      <c r="DO407" s="0" t="n">
        <v>0</v>
      </c>
      <c r="DP407" s="0" t="n">
        <v>0</v>
      </c>
      <c r="DQ407" s="0" t="n">
        <v>0</v>
      </c>
      <c r="DR407" s="0" t="n">
        <v>2</v>
      </c>
      <c r="DS407" s="0" t="n">
        <v>0</v>
      </c>
      <c r="DT407" s="0" t="n">
        <v>0</v>
      </c>
      <c r="DU407" s="0" t="n">
        <v>0</v>
      </c>
      <c r="DV407" s="0" t="n">
        <v>0</v>
      </c>
      <c r="DW407" s="0" t="n">
        <v>0</v>
      </c>
      <c r="DX407" s="0" t="n">
        <v>0</v>
      </c>
      <c r="DY407" s="0" t="n">
        <v>0</v>
      </c>
      <c r="DZ407" s="0" t="n">
        <v>0</v>
      </c>
      <c r="EA407" s="0" t="n">
        <v>0</v>
      </c>
      <c r="EB407" s="0" t="n">
        <v>0</v>
      </c>
      <c r="EC407" s="0" t="n">
        <v>3</v>
      </c>
      <c r="ED407" s="0" t="n">
        <v>0</v>
      </c>
      <c r="EE407" s="0" t="n">
        <v>0</v>
      </c>
      <c r="EF407" s="0" t="n">
        <v>2</v>
      </c>
      <c r="EG407" s="0" t="n">
        <v>0</v>
      </c>
      <c r="EH407" s="0" t="n">
        <v>0</v>
      </c>
      <c r="EI407" s="0" t="n">
        <v>0</v>
      </c>
      <c r="EJ407" s="0" t="n">
        <v>0</v>
      </c>
      <c r="EK407" s="0" t="n">
        <v>2</v>
      </c>
      <c r="EL407" s="0" t="n">
        <v>1</v>
      </c>
      <c r="EM407" s="0" t="n">
        <v>0</v>
      </c>
      <c r="EN407" s="0" t="n">
        <v>0</v>
      </c>
      <c r="EO407" s="0" t="n">
        <v>0</v>
      </c>
      <c r="EP407" s="0" t="n">
        <v>7</v>
      </c>
      <c r="EQ407" s="0" t="n">
        <v>0</v>
      </c>
      <c r="ER407" s="0" t="n">
        <v>2</v>
      </c>
      <c r="ES407" s="0" t="n">
        <v>0</v>
      </c>
      <c r="ET407" s="0" t="n">
        <v>0</v>
      </c>
      <c r="EU407" s="0" t="n">
        <v>1</v>
      </c>
      <c r="EV407" s="0" t="n">
        <v>0</v>
      </c>
      <c r="EW407" s="0" t="n">
        <v>0</v>
      </c>
      <c r="EX407" s="0" t="n">
        <v>5</v>
      </c>
      <c r="EY407" s="0" t="n">
        <v>3</v>
      </c>
      <c r="EZ407" s="0" t="n">
        <v>0</v>
      </c>
      <c r="FA407" s="0" t="n">
        <v>1</v>
      </c>
      <c r="FB407" s="0" t="n">
        <v>1</v>
      </c>
      <c r="FC407" s="0" t="n">
        <v>6</v>
      </c>
      <c r="FD407" s="0" t="n">
        <v>1</v>
      </c>
      <c r="FE407" s="0" t="n">
        <v>0</v>
      </c>
      <c r="FF407" s="0" t="n">
        <v>1</v>
      </c>
      <c r="FG407" s="0" t="n">
        <v>1</v>
      </c>
      <c r="FH407" s="0" t="n">
        <v>1</v>
      </c>
      <c r="FI407" s="0" t="n">
        <v>1</v>
      </c>
      <c r="FJ407" s="0" t="n">
        <v>0</v>
      </c>
      <c r="FK407" s="0" t="n">
        <v>0</v>
      </c>
      <c r="FL407" s="0" t="n">
        <v>0</v>
      </c>
      <c r="FM407" s="0" t="n">
        <v>1</v>
      </c>
      <c r="FN407" s="0" t="n">
        <v>2</v>
      </c>
      <c r="FO407" s="0" t="n">
        <v>0</v>
      </c>
      <c r="FP407" s="0" t="n">
        <v>0</v>
      </c>
      <c r="FQ407" s="0" t="n">
        <v>0</v>
      </c>
      <c r="FR407" s="0" t="n">
        <v>1</v>
      </c>
      <c r="FS407" s="0" t="n">
        <v>1</v>
      </c>
      <c r="FT407" s="0" t="n">
        <v>0</v>
      </c>
      <c r="FU407" s="0" t="n">
        <v>3</v>
      </c>
      <c r="FV407" s="0" t="n">
        <v>0</v>
      </c>
      <c r="FW407" s="0" t="n">
        <v>0</v>
      </c>
      <c r="FX407" s="0" t="n">
        <v>0</v>
      </c>
      <c r="FY407" s="0" t="n">
        <v>0</v>
      </c>
      <c r="FZ407" s="0" t="n">
        <v>2</v>
      </c>
      <c r="GA407" s="0" t="n">
        <v>0</v>
      </c>
      <c r="GB407" s="0" t="n">
        <v>0</v>
      </c>
      <c r="GC407" s="0" t="n">
        <v>0</v>
      </c>
      <c r="GD407" s="0" t="n">
        <v>0</v>
      </c>
      <c r="GE407" s="0" t="n">
        <v>0</v>
      </c>
      <c r="GF407" s="0" t="n">
        <v>4</v>
      </c>
      <c r="GG407" s="0" t="n">
        <v>0</v>
      </c>
      <c r="GH407" s="0" t="n">
        <v>0</v>
      </c>
      <c r="GI407" s="0" t="n">
        <v>0</v>
      </c>
      <c r="GJ407" s="0" t="n">
        <v>0</v>
      </c>
      <c r="GK407" s="0" t="n">
        <v>0</v>
      </c>
      <c r="GL407" s="0" t="n">
        <v>0</v>
      </c>
      <c r="GM407" s="0" t="n">
        <v>0</v>
      </c>
      <c r="GN407" s="0" t="n">
        <v>0</v>
      </c>
      <c r="GO407" s="0" t="n">
        <v>0</v>
      </c>
      <c r="GP407" s="0" t="n">
        <v>0</v>
      </c>
      <c r="GQ407" s="0" t="n">
        <v>0</v>
      </c>
    </row>
    <row r="408" customFormat="false" ht="12" hidden="false" customHeight="false" outlineLevel="0" collapsed="false">
      <c r="A408" s="0" t="n">
        <v>0</v>
      </c>
      <c r="B408" s="0" t="n">
        <v>0</v>
      </c>
      <c r="C408" s="0" t="n">
        <v>0</v>
      </c>
      <c r="D408" s="0" t="n">
        <v>0</v>
      </c>
      <c r="E408" s="0" t="n">
        <v>0</v>
      </c>
      <c r="F408" s="0" t="n">
        <v>0</v>
      </c>
      <c r="G408" s="0" t="n">
        <v>0</v>
      </c>
      <c r="H408" s="0" t="n">
        <v>0</v>
      </c>
      <c r="I408" s="0" t="n">
        <v>0</v>
      </c>
      <c r="J408" s="0" t="n">
        <v>0</v>
      </c>
      <c r="K408" s="0" t="n">
        <v>0</v>
      </c>
      <c r="L408" s="0" t="n">
        <v>0</v>
      </c>
      <c r="M408" s="0" t="n">
        <v>0</v>
      </c>
      <c r="N408" s="0" t="n">
        <v>0</v>
      </c>
      <c r="O408" s="0" t="n">
        <v>0</v>
      </c>
      <c r="P408" s="0" t="n">
        <v>4</v>
      </c>
      <c r="Q408" s="0" t="n">
        <v>0</v>
      </c>
      <c r="R408" s="0" t="n">
        <v>0</v>
      </c>
      <c r="S408" s="0" t="n">
        <v>0</v>
      </c>
      <c r="T408" s="0" t="n">
        <v>0</v>
      </c>
      <c r="U408" s="0" t="n">
        <v>0</v>
      </c>
      <c r="V408" s="0" t="n">
        <v>0</v>
      </c>
      <c r="W408" s="0" t="n">
        <v>0</v>
      </c>
      <c r="X408" s="0" t="n">
        <v>0</v>
      </c>
      <c r="Y408" s="0" t="n">
        <v>0</v>
      </c>
      <c r="Z408" s="0" t="n">
        <v>0</v>
      </c>
      <c r="AA408" s="0" t="n">
        <v>0</v>
      </c>
      <c r="AB408" s="0" t="n">
        <v>2</v>
      </c>
      <c r="AC408" s="0" t="n">
        <v>1</v>
      </c>
      <c r="AD408" s="0" t="n">
        <v>0</v>
      </c>
      <c r="AE408" s="0" t="n">
        <v>0</v>
      </c>
      <c r="AF408" s="0" t="n">
        <v>0</v>
      </c>
      <c r="AG408" s="0" t="n">
        <v>0</v>
      </c>
      <c r="AH408" s="0" t="n">
        <v>0</v>
      </c>
      <c r="AI408" s="0" t="n">
        <v>1</v>
      </c>
      <c r="AJ408" s="0" t="n">
        <v>0</v>
      </c>
      <c r="AK408" s="0" t="n">
        <v>0</v>
      </c>
      <c r="AL408" s="0" t="n">
        <v>0</v>
      </c>
      <c r="AM408" s="0" t="n">
        <v>0</v>
      </c>
      <c r="AN408" s="0" t="n">
        <v>0</v>
      </c>
      <c r="AO408" s="0" t="n">
        <v>0</v>
      </c>
      <c r="AP408" s="0" t="n">
        <v>0</v>
      </c>
      <c r="AQ408" s="0" t="n">
        <v>0</v>
      </c>
      <c r="AR408" s="0" t="n">
        <v>0</v>
      </c>
      <c r="AS408" s="0" t="n">
        <v>0</v>
      </c>
      <c r="AT408" s="0" t="n">
        <v>0</v>
      </c>
      <c r="AU408" s="0" t="n">
        <v>0</v>
      </c>
      <c r="AV408" s="0" t="n">
        <v>1</v>
      </c>
      <c r="AW408" s="0" t="n">
        <v>0</v>
      </c>
      <c r="AX408" s="0" t="n">
        <v>0</v>
      </c>
      <c r="AY408" s="0" t="n">
        <v>0</v>
      </c>
      <c r="AZ408" s="0" t="n">
        <v>0</v>
      </c>
      <c r="BA408" s="0" t="n">
        <v>0</v>
      </c>
      <c r="BB408" s="0" t="n">
        <v>0</v>
      </c>
      <c r="BC408" s="0" t="n">
        <v>0</v>
      </c>
      <c r="BD408" s="0" t="n">
        <v>0</v>
      </c>
      <c r="BE408" s="0" t="n">
        <v>0</v>
      </c>
      <c r="BF408" s="0" t="n">
        <v>0</v>
      </c>
      <c r="BG408" s="0" t="n">
        <v>1</v>
      </c>
      <c r="BH408" s="0" t="n">
        <v>0</v>
      </c>
      <c r="BI408" s="0" t="n">
        <v>0</v>
      </c>
      <c r="BJ408" s="0" t="n">
        <v>0</v>
      </c>
      <c r="BK408" s="0" t="n">
        <v>0</v>
      </c>
      <c r="BL408" s="0" t="n">
        <v>5</v>
      </c>
      <c r="BM408" s="0" t="n">
        <v>2</v>
      </c>
      <c r="BN408" s="0" t="n">
        <v>3</v>
      </c>
      <c r="BO408" s="0" t="n">
        <v>3</v>
      </c>
      <c r="BP408" s="0" t="n">
        <v>0</v>
      </c>
      <c r="BQ408" s="0" t="n">
        <v>3</v>
      </c>
      <c r="BR408" s="0" t="n">
        <v>0</v>
      </c>
      <c r="BS408" s="0" t="n">
        <v>0</v>
      </c>
      <c r="BT408" s="0" t="n">
        <v>0</v>
      </c>
      <c r="BU408" s="0" t="n">
        <v>0</v>
      </c>
      <c r="BV408" s="0" t="n">
        <v>0</v>
      </c>
      <c r="BW408" s="0" t="n">
        <v>0</v>
      </c>
      <c r="BX408" s="0" t="n">
        <v>0</v>
      </c>
      <c r="BY408" s="0" t="n">
        <v>0</v>
      </c>
      <c r="BZ408" s="0" t="n">
        <v>0</v>
      </c>
      <c r="CA408" s="0" t="n">
        <v>0</v>
      </c>
      <c r="CB408" s="0" t="n">
        <v>1</v>
      </c>
      <c r="CC408" s="0" t="n">
        <v>1</v>
      </c>
      <c r="CD408" s="0" t="n">
        <v>0</v>
      </c>
      <c r="CE408" s="0" t="n">
        <v>0</v>
      </c>
      <c r="CF408" s="0" t="n">
        <v>0</v>
      </c>
      <c r="CG408" s="0" t="n">
        <v>0</v>
      </c>
      <c r="CH408" s="0" t="n">
        <v>0</v>
      </c>
      <c r="CI408" s="0" t="n">
        <v>1</v>
      </c>
      <c r="CJ408" s="0" t="n">
        <v>0</v>
      </c>
      <c r="CK408" s="0" t="n">
        <v>0</v>
      </c>
      <c r="CL408" s="0" t="n">
        <v>0</v>
      </c>
      <c r="CM408" s="0" t="n">
        <v>0</v>
      </c>
      <c r="CN408" s="0" t="n">
        <v>0</v>
      </c>
      <c r="CO408" s="0" t="n">
        <v>0</v>
      </c>
      <c r="CP408" s="0" t="n">
        <v>0</v>
      </c>
      <c r="CQ408" s="0" t="n">
        <v>0</v>
      </c>
      <c r="CR408" s="0" t="n">
        <v>0</v>
      </c>
      <c r="CS408" s="0" t="n">
        <v>0</v>
      </c>
      <c r="CT408" s="0" t="n">
        <v>0</v>
      </c>
      <c r="CU408" s="0" t="n">
        <v>0</v>
      </c>
      <c r="CV408" s="0" t="n">
        <v>0</v>
      </c>
      <c r="CW408" s="0" t="n">
        <v>0</v>
      </c>
      <c r="CX408" s="0" t="n">
        <v>0</v>
      </c>
      <c r="CY408" s="0" t="n">
        <v>0</v>
      </c>
      <c r="CZ408" s="0" t="n">
        <v>0</v>
      </c>
      <c r="DA408" s="0" t="n">
        <v>0</v>
      </c>
      <c r="DB408" s="0" t="n">
        <v>0</v>
      </c>
      <c r="DC408" s="0" t="n">
        <v>0</v>
      </c>
      <c r="DD408" s="0" t="n">
        <v>0</v>
      </c>
      <c r="DE408" s="0" t="n">
        <v>0</v>
      </c>
      <c r="DF408" s="0" t="n">
        <v>0</v>
      </c>
      <c r="DG408" s="0" t="n">
        <v>2</v>
      </c>
      <c r="DH408" s="0" t="n">
        <v>0</v>
      </c>
      <c r="DI408" s="0" t="n">
        <v>0</v>
      </c>
      <c r="DJ408" s="0" t="n">
        <v>0</v>
      </c>
      <c r="DK408" s="0" t="n">
        <v>0</v>
      </c>
      <c r="DL408" s="0" t="n">
        <v>0</v>
      </c>
      <c r="DM408" s="0" t="n">
        <v>0</v>
      </c>
      <c r="DN408" s="0" t="n">
        <v>0</v>
      </c>
      <c r="DO408" s="0" t="n">
        <v>0</v>
      </c>
      <c r="DP408" s="0" t="n">
        <v>0</v>
      </c>
      <c r="DQ408" s="0" t="n">
        <v>0</v>
      </c>
      <c r="DR408" s="0" t="n">
        <v>0</v>
      </c>
      <c r="DS408" s="0" t="n">
        <v>0</v>
      </c>
      <c r="DT408" s="0" t="n">
        <v>0</v>
      </c>
      <c r="DU408" s="0" t="n">
        <v>0</v>
      </c>
      <c r="DV408" s="0" t="n">
        <v>0</v>
      </c>
      <c r="DW408" s="0" t="n">
        <v>0</v>
      </c>
      <c r="DX408" s="0" t="n">
        <v>0</v>
      </c>
      <c r="DY408" s="0" t="n">
        <v>0</v>
      </c>
      <c r="DZ408" s="0" t="n">
        <v>0</v>
      </c>
      <c r="EA408" s="0" t="n">
        <v>0</v>
      </c>
      <c r="EB408" s="0" t="n">
        <v>0</v>
      </c>
      <c r="EC408" s="0" t="n">
        <v>2</v>
      </c>
      <c r="ED408" s="0" t="n">
        <v>0</v>
      </c>
      <c r="EE408" s="0" t="n">
        <v>0</v>
      </c>
      <c r="EF408" s="0" t="n">
        <v>0</v>
      </c>
      <c r="EG408" s="0" t="n">
        <v>0</v>
      </c>
      <c r="EH408" s="0" t="n">
        <v>0</v>
      </c>
      <c r="EI408" s="0" t="n">
        <v>0</v>
      </c>
      <c r="EJ408" s="0" t="n">
        <v>0</v>
      </c>
      <c r="EK408" s="0" t="n">
        <v>0</v>
      </c>
      <c r="EL408" s="0" t="n">
        <v>0</v>
      </c>
      <c r="EM408" s="0" t="n">
        <v>0</v>
      </c>
      <c r="EN408" s="0" t="n">
        <v>0</v>
      </c>
      <c r="EO408" s="0" t="n">
        <v>0</v>
      </c>
      <c r="EP408" s="0" t="n">
        <v>0</v>
      </c>
      <c r="EQ408" s="0" t="n">
        <v>0</v>
      </c>
      <c r="ER408" s="0" t="n">
        <v>0</v>
      </c>
      <c r="ES408" s="0" t="n">
        <v>0</v>
      </c>
      <c r="ET408" s="0" t="n">
        <v>1</v>
      </c>
      <c r="EU408" s="0" t="n">
        <v>3</v>
      </c>
      <c r="EV408" s="0" t="n">
        <v>0</v>
      </c>
      <c r="EW408" s="0" t="n">
        <v>0</v>
      </c>
      <c r="EX408" s="0" t="n">
        <v>2</v>
      </c>
      <c r="EY408" s="0" t="n">
        <v>0</v>
      </c>
      <c r="EZ408" s="0" t="n">
        <v>0</v>
      </c>
      <c r="FA408" s="0" t="n">
        <v>2</v>
      </c>
      <c r="FB408" s="0" t="n">
        <v>0</v>
      </c>
      <c r="FC408" s="0" t="n">
        <v>5</v>
      </c>
      <c r="FD408" s="0" t="n">
        <v>0</v>
      </c>
      <c r="FE408" s="0" t="n">
        <v>9</v>
      </c>
      <c r="FF408" s="0" t="n">
        <v>0</v>
      </c>
      <c r="FG408" s="0" t="n">
        <v>0</v>
      </c>
      <c r="FH408" s="0" t="n">
        <v>5</v>
      </c>
      <c r="FI408" s="0" t="n">
        <v>1</v>
      </c>
      <c r="FJ408" s="0" t="n">
        <v>0</v>
      </c>
      <c r="FK408" s="0" t="n">
        <v>0</v>
      </c>
      <c r="FL408" s="0" t="n">
        <v>0</v>
      </c>
      <c r="FM408" s="0" t="n">
        <v>0</v>
      </c>
      <c r="FN408" s="0" t="n">
        <v>0</v>
      </c>
      <c r="FO408" s="0" t="n">
        <v>0</v>
      </c>
      <c r="FP408" s="0" t="n">
        <v>0</v>
      </c>
      <c r="FQ408" s="0" t="n">
        <v>0</v>
      </c>
      <c r="FR408" s="0" t="n">
        <v>0</v>
      </c>
      <c r="FS408" s="0" t="n">
        <v>1</v>
      </c>
      <c r="FT408" s="0" t="n">
        <v>0</v>
      </c>
      <c r="FU408" s="0" t="n">
        <v>1</v>
      </c>
      <c r="FV408" s="0" t="n">
        <v>0</v>
      </c>
      <c r="FW408" s="0" t="n">
        <v>0</v>
      </c>
      <c r="FX408" s="0" t="n">
        <v>0</v>
      </c>
      <c r="FY408" s="0" t="n">
        <v>0</v>
      </c>
      <c r="FZ408" s="0" t="n">
        <v>4</v>
      </c>
      <c r="GA408" s="0" t="n">
        <v>0</v>
      </c>
      <c r="GB408" s="0" t="n">
        <v>0</v>
      </c>
      <c r="GC408" s="0" t="n">
        <v>0</v>
      </c>
      <c r="GD408" s="0" t="n">
        <v>0</v>
      </c>
      <c r="GE408" s="0" t="n">
        <v>0</v>
      </c>
      <c r="GF408" s="0" t="n">
        <v>0</v>
      </c>
      <c r="GG408" s="0" t="n">
        <v>0</v>
      </c>
      <c r="GH408" s="0" t="n">
        <v>0</v>
      </c>
      <c r="GI408" s="0" t="n">
        <v>0</v>
      </c>
      <c r="GJ408" s="0" t="n">
        <v>0</v>
      </c>
      <c r="GK408" s="0" t="n">
        <v>0</v>
      </c>
      <c r="GL408" s="0" t="n">
        <v>0</v>
      </c>
      <c r="GM408" s="0" t="n">
        <v>0</v>
      </c>
      <c r="GN408" s="0" t="n">
        <v>0</v>
      </c>
      <c r="GO408" s="0" t="n">
        <v>0</v>
      </c>
      <c r="GP408" s="0" t="n">
        <v>0</v>
      </c>
      <c r="GQ408" s="0" t="n">
        <v>0</v>
      </c>
    </row>
    <row r="409" customFormat="false" ht="12" hidden="false" customHeight="false" outlineLevel="0" collapsed="false">
      <c r="A409" s="0" t="n">
        <v>0</v>
      </c>
      <c r="B409" s="0" t="n">
        <v>0</v>
      </c>
      <c r="C409" s="0" t="n">
        <v>1</v>
      </c>
      <c r="D409" s="0" t="n">
        <v>0</v>
      </c>
      <c r="E409" s="0" t="n">
        <v>0</v>
      </c>
      <c r="F409" s="0" t="n">
        <v>0</v>
      </c>
      <c r="G409" s="0" t="n">
        <v>0</v>
      </c>
      <c r="H409" s="0" t="n">
        <v>0</v>
      </c>
      <c r="I409" s="0" t="n">
        <v>0</v>
      </c>
      <c r="J409" s="0" t="n">
        <v>1</v>
      </c>
      <c r="K409" s="0" t="n">
        <v>0</v>
      </c>
      <c r="L409" s="0" t="n">
        <v>0</v>
      </c>
      <c r="M409" s="0" t="n">
        <v>0</v>
      </c>
      <c r="N409" s="0" t="n">
        <v>0</v>
      </c>
      <c r="O409" s="0" t="n">
        <v>0</v>
      </c>
      <c r="P409" s="0" t="n">
        <v>5</v>
      </c>
      <c r="Q409" s="0" t="n">
        <v>0</v>
      </c>
      <c r="R409" s="0" t="n">
        <v>1</v>
      </c>
      <c r="S409" s="0" t="n">
        <v>0</v>
      </c>
      <c r="T409" s="0" t="n">
        <v>0</v>
      </c>
      <c r="U409" s="0" t="n">
        <v>0</v>
      </c>
      <c r="V409" s="0" t="n">
        <v>0</v>
      </c>
      <c r="W409" s="0" t="n">
        <v>0</v>
      </c>
      <c r="X409" s="0" t="n">
        <v>0</v>
      </c>
      <c r="Y409" s="0" t="n">
        <v>0</v>
      </c>
      <c r="Z409" s="0" t="n">
        <v>0</v>
      </c>
      <c r="AA409" s="0" t="n">
        <v>0</v>
      </c>
      <c r="AB409" s="0" t="n">
        <v>3</v>
      </c>
      <c r="AC409" s="0" t="n">
        <v>0</v>
      </c>
      <c r="AD409" s="0" t="n">
        <v>0</v>
      </c>
      <c r="AE409" s="0" t="n">
        <v>0</v>
      </c>
      <c r="AF409" s="0" t="n">
        <v>0</v>
      </c>
      <c r="AG409" s="0" t="n">
        <v>0</v>
      </c>
      <c r="AH409" s="0" t="n">
        <v>0</v>
      </c>
      <c r="AI409" s="0" t="n">
        <v>0</v>
      </c>
      <c r="AJ409" s="0" t="n">
        <v>0</v>
      </c>
      <c r="AK409" s="0" t="n">
        <v>2</v>
      </c>
      <c r="AL409" s="0" t="n">
        <v>0</v>
      </c>
      <c r="AM409" s="0" t="n">
        <v>0</v>
      </c>
      <c r="AN409" s="0" t="n">
        <v>0</v>
      </c>
      <c r="AO409" s="0" t="n">
        <v>0</v>
      </c>
      <c r="AP409" s="0" t="n">
        <v>0</v>
      </c>
      <c r="AQ409" s="0" t="n">
        <v>0</v>
      </c>
      <c r="AR409" s="0" t="n">
        <v>0</v>
      </c>
      <c r="AS409" s="0" t="n">
        <v>0</v>
      </c>
      <c r="AT409" s="0" t="n">
        <v>0</v>
      </c>
      <c r="AU409" s="0" t="n">
        <v>0</v>
      </c>
      <c r="AV409" s="0" t="n">
        <v>0</v>
      </c>
      <c r="AW409" s="0" t="n">
        <v>0</v>
      </c>
      <c r="AX409" s="0" t="n">
        <v>5</v>
      </c>
      <c r="AY409" s="0" t="n">
        <v>1</v>
      </c>
      <c r="AZ409" s="0" t="n">
        <v>0</v>
      </c>
      <c r="BA409" s="0" t="n">
        <v>0</v>
      </c>
      <c r="BB409" s="0" t="n">
        <v>0</v>
      </c>
      <c r="BC409" s="0" t="n">
        <v>0</v>
      </c>
      <c r="BD409" s="0" t="n">
        <v>0</v>
      </c>
      <c r="BE409" s="0" t="n">
        <v>0</v>
      </c>
      <c r="BF409" s="0" t="n">
        <v>0</v>
      </c>
      <c r="BG409" s="0" t="n">
        <v>0</v>
      </c>
      <c r="BH409" s="0" t="n">
        <v>0</v>
      </c>
      <c r="BI409" s="0" t="n">
        <v>0</v>
      </c>
      <c r="BJ409" s="0" t="n">
        <v>0</v>
      </c>
      <c r="BK409" s="0" t="n">
        <v>0</v>
      </c>
      <c r="BL409" s="0" t="n">
        <v>1</v>
      </c>
      <c r="BM409" s="0" t="n">
        <v>0</v>
      </c>
      <c r="BN409" s="0" t="n">
        <v>0</v>
      </c>
      <c r="BO409" s="0" t="n">
        <v>0</v>
      </c>
      <c r="BP409" s="0" t="n">
        <v>0</v>
      </c>
      <c r="BQ409" s="0" t="n">
        <v>0</v>
      </c>
      <c r="BR409" s="0" t="n">
        <v>0</v>
      </c>
      <c r="BS409" s="0" t="n">
        <v>0</v>
      </c>
      <c r="BT409" s="0" t="n">
        <v>0</v>
      </c>
      <c r="BU409" s="0" t="n">
        <v>0</v>
      </c>
      <c r="BV409" s="0" t="n">
        <v>0</v>
      </c>
      <c r="BW409" s="0" t="n">
        <v>0</v>
      </c>
      <c r="BX409" s="0" t="n">
        <v>0</v>
      </c>
      <c r="BY409" s="0" t="n">
        <v>0</v>
      </c>
      <c r="BZ409" s="0" t="n">
        <v>0</v>
      </c>
      <c r="CA409" s="0" t="n">
        <v>1</v>
      </c>
      <c r="CB409" s="0" t="n">
        <v>1</v>
      </c>
      <c r="CC409" s="0" t="n">
        <v>1</v>
      </c>
      <c r="CD409" s="0" t="n">
        <v>0</v>
      </c>
      <c r="CE409" s="0" t="n">
        <v>0</v>
      </c>
      <c r="CF409" s="0" t="n">
        <v>1</v>
      </c>
      <c r="CG409" s="0" t="n">
        <v>0</v>
      </c>
      <c r="CH409" s="0" t="n">
        <v>0</v>
      </c>
      <c r="CI409" s="0" t="n">
        <v>0</v>
      </c>
      <c r="CJ409" s="0" t="n">
        <v>0</v>
      </c>
      <c r="CK409" s="0" t="n">
        <v>0</v>
      </c>
      <c r="CL409" s="0" t="n">
        <v>0</v>
      </c>
      <c r="CM409" s="0" t="n">
        <v>0</v>
      </c>
      <c r="CN409" s="0" t="n">
        <v>0</v>
      </c>
      <c r="CO409" s="0" t="n">
        <v>0</v>
      </c>
      <c r="CP409" s="0" t="n">
        <v>0</v>
      </c>
      <c r="CQ409" s="0" t="n">
        <v>0</v>
      </c>
      <c r="CR409" s="0" t="n">
        <v>0</v>
      </c>
      <c r="CS409" s="0" t="n">
        <v>0</v>
      </c>
      <c r="CT409" s="0" t="n">
        <v>0</v>
      </c>
      <c r="CU409" s="0" t="n">
        <v>0</v>
      </c>
      <c r="CV409" s="0" t="n">
        <v>0</v>
      </c>
      <c r="CW409" s="0" t="n">
        <v>0</v>
      </c>
      <c r="CX409" s="0" t="n">
        <v>0</v>
      </c>
      <c r="CY409" s="0" t="n">
        <v>0</v>
      </c>
      <c r="CZ409" s="0" t="n">
        <v>0</v>
      </c>
      <c r="DA409" s="0" t="n">
        <v>0</v>
      </c>
      <c r="DB409" s="0" t="n">
        <v>0</v>
      </c>
      <c r="DC409" s="0" t="n">
        <v>0</v>
      </c>
      <c r="DD409" s="0" t="n">
        <v>0</v>
      </c>
      <c r="DE409" s="0" t="n">
        <v>0</v>
      </c>
      <c r="DF409" s="0" t="n">
        <v>0</v>
      </c>
      <c r="DG409" s="0" t="n">
        <v>0</v>
      </c>
      <c r="DH409" s="0" t="n">
        <v>0</v>
      </c>
      <c r="DI409" s="0" t="n">
        <v>0</v>
      </c>
      <c r="DJ409" s="0" t="n">
        <v>0</v>
      </c>
      <c r="DK409" s="0" t="n">
        <v>0</v>
      </c>
      <c r="DL409" s="0" t="n">
        <v>0</v>
      </c>
      <c r="DM409" s="0" t="n">
        <v>0</v>
      </c>
      <c r="DN409" s="0" t="n">
        <v>0</v>
      </c>
      <c r="DO409" s="0" t="n">
        <v>0</v>
      </c>
      <c r="DP409" s="0" t="n">
        <v>0</v>
      </c>
      <c r="DQ409" s="0" t="n">
        <v>0</v>
      </c>
      <c r="DR409" s="0" t="n">
        <v>0</v>
      </c>
      <c r="DS409" s="0" t="n">
        <v>0</v>
      </c>
      <c r="DT409" s="0" t="n">
        <v>0</v>
      </c>
      <c r="DU409" s="0" t="n">
        <v>0</v>
      </c>
      <c r="DV409" s="0" t="n">
        <v>0</v>
      </c>
      <c r="DW409" s="0" t="n">
        <v>0</v>
      </c>
      <c r="DX409" s="0" t="n">
        <v>0</v>
      </c>
      <c r="DY409" s="0" t="n">
        <v>0</v>
      </c>
      <c r="DZ409" s="0" t="n">
        <v>0</v>
      </c>
      <c r="EA409" s="0" t="n">
        <v>0</v>
      </c>
      <c r="EB409" s="0" t="n">
        <v>0</v>
      </c>
      <c r="EC409" s="0" t="n">
        <v>0</v>
      </c>
      <c r="ED409" s="0" t="n">
        <v>0</v>
      </c>
      <c r="EE409" s="0" t="n">
        <v>0</v>
      </c>
      <c r="EF409" s="0" t="n">
        <v>0</v>
      </c>
      <c r="EG409" s="0" t="n">
        <v>0</v>
      </c>
      <c r="EH409" s="0" t="n">
        <v>0</v>
      </c>
      <c r="EI409" s="0" t="n">
        <v>0</v>
      </c>
      <c r="EJ409" s="0" t="n">
        <v>0</v>
      </c>
      <c r="EK409" s="0" t="n">
        <v>0</v>
      </c>
      <c r="EL409" s="0" t="n">
        <v>0</v>
      </c>
      <c r="EM409" s="0" t="n">
        <v>0</v>
      </c>
      <c r="EN409" s="0" t="n">
        <v>0</v>
      </c>
      <c r="EO409" s="0" t="n">
        <v>0</v>
      </c>
      <c r="EP409" s="0" t="n">
        <v>0</v>
      </c>
      <c r="EQ409" s="0" t="n">
        <v>0</v>
      </c>
      <c r="ER409" s="0" t="n">
        <v>0</v>
      </c>
      <c r="ES409" s="0" t="n">
        <v>0</v>
      </c>
      <c r="ET409" s="0" t="n">
        <v>0</v>
      </c>
      <c r="EU409" s="0" t="n">
        <v>0</v>
      </c>
      <c r="EV409" s="0" t="n">
        <v>0</v>
      </c>
      <c r="EW409" s="0" t="n">
        <v>2</v>
      </c>
      <c r="EX409" s="0" t="n">
        <v>7</v>
      </c>
      <c r="EY409" s="0" t="n">
        <v>0</v>
      </c>
      <c r="EZ409" s="0" t="n">
        <v>0</v>
      </c>
      <c r="FA409" s="0" t="n">
        <v>0</v>
      </c>
      <c r="FB409" s="0" t="n">
        <v>0</v>
      </c>
      <c r="FC409" s="0" t="n">
        <v>0</v>
      </c>
      <c r="FD409" s="0" t="n">
        <v>0</v>
      </c>
      <c r="FE409" s="0" t="n">
        <v>0</v>
      </c>
      <c r="FF409" s="0" t="n">
        <v>0</v>
      </c>
      <c r="FG409" s="0" t="n">
        <v>0</v>
      </c>
      <c r="FH409" s="0" t="n">
        <v>0</v>
      </c>
      <c r="FI409" s="0" t="n">
        <v>0</v>
      </c>
      <c r="FJ409" s="0" t="n">
        <v>0</v>
      </c>
      <c r="FK409" s="0" t="n">
        <v>0</v>
      </c>
      <c r="FL409" s="0" t="n">
        <v>0</v>
      </c>
      <c r="FM409" s="0" t="n">
        <v>0</v>
      </c>
      <c r="FN409" s="0" t="n">
        <v>0</v>
      </c>
      <c r="FO409" s="0" t="n">
        <v>0</v>
      </c>
      <c r="FP409" s="0" t="n">
        <v>0</v>
      </c>
      <c r="FQ409" s="0" t="n">
        <v>0</v>
      </c>
      <c r="FR409" s="0" t="n">
        <v>0</v>
      </c>
      <c r="FS409" s="0" t="n">
        <v>0</v>
      </c>
      <c r="FT409" s="0" t="n">
        <v>0</v>
      </c>
      <c r="FU409" s="0" t="n">
        <v>0</v>
      </c>
      <c r="FV409" s="0" t="n">
        <v>0</v>
      </c>
      <c r="FW409" s="0" t="n">
        <v>0</v>
      </c>
      <c r="FX409" s="0" t="n">
        <v>0</v>
      </c>
      <c r="FY409" s="0" t="n">
        <v>0</v>
      </c>
      <c r="FZ409" s="0" t="n">
        <v>0</v>
      </c>
      <c r="GA409" s="0" t="n">
        <v>0</v>
      </c>
      <c r="GB409" s="0" t="n">
        <v>0</v>
      </c>
      <c r="GC409" s="0" t="n">
        <v>0</v>
      </c>
      <c r="GD409" s="0" t="n">
        <v>0</v>
      </c>
      <c r="GE409" s="0" t="n">
        <v>0</v>
      </c>
      <c r="GF409" s="0" t="n">
        <v>0</v>
      </c>
      <c r="GG409" s="0" t="n">
        <v>0</v>
      </c>
      <c r="GH409" s="0" t="n">
        <v>0</v>
      </c>
      <c r="GI409" s="0" t="n">
        <v>0</v>
      </c>
      <c r="GJ409" s="0" t="n">
        <v>0</v>
      </c>
      <c r="GK409" s="0" t="n">
        <v>0</v>
      </c>
      <c r="GL409" s="0" t="n">
        <v>0</v>
      </c>
      <c r="GM409" s="0" t="n">
        <v>0</v>
      </c>
      <c r="GN409" s="0" t="n">
        <v>0</v>
      </c>
      <c r="GO409" s="0" t="n">
        <v>0</v>
      </c>
      <c r="GP409" s="0" t="n">
        <v>0</v>
      </c>
      <c r="GQ409" s="0" t="n">
        <v>0</v>
      </c>
    </row>
    <row r="410" customFormat="false" ht="12" hidden="false" customHeight="false" outlineLevel="0" collapsed="false">
      <c r="A410" s="0" t="n">
        <v>0</v>
      </c>
      <c r="B410" s="0" t="n">
        <v>0</v>
      </c>
      <c r="C410" s="0" t="n">
        <v>0</v>
      </c>
      <c r="D410" s="0" t="n">
        <v>0</v>
      </c>
      <c r="E410" s="0" t="n">
        <v>0</v>
      </c>
      <c r="F410" s="0" t="n">
        <v>0</v>
      </c>
      <c r="G410" s="0" t="n">
        <v>0</v>
      </c>
      <c r="H410" s="0" t="n">
        <v>0</v>
      </c>
      <c r="I410" s="0" t="n">
        <v>0</v>
      </c>
      <c r="J410" s="0" t="n">
        <v>0</v>
      </c>
      <c r="K410" s="0" t="n">
        <v>0</v>
      </c>
      <c r="L410" s="0" t="n">
        <v>0</v>
      </c>
      <c r="M410" s="0" t="n">
        <v>0</v>
      </c>
      <c r="N410" s="0" t="n">
        <v>0</v>
      </c>
      <c r="O410" s="0" t="n">
        <v>0</v>
      </c>
      <c r="P410" s="0" t="n">
        <v>2</v>
      </c>
      <c r="Q410" s="0" t="n">
        <v>0</v>
      </c>
      <c r="R410" s="0" t="n">
        <v>0</v>
      </c>
      <c r="S410" s="0" t="n">
        <v>4</v>
      </c>
      <c r="T410" s="0" t="n">
        <v>0</v>
      </c>
      <c r="U410" s="0" t="n">
        <v>0</v>
      </c>
      <c r="V410" s="0" t="n">
        <v>0</v>
      </c>
      <c r="W410" s="0" t="n">
        <v>0</v>
      </c>
      <c r="X410" s="0" t="n">
        <v>0</v>
      </c>
      <c r="Y410" s="0" t="n">
        <v>0</v>
      </c>
      <c r="Z410" s="0" t="n">
        <v>0</v>
      </c>
      <c r="AA410" s="0" t="n">
        <v>0</v>
      </c>
      <c r="AB410" s="0" t="n">
        <v>0</v>
      </c>
      <c r="AC410" s="0" t="n">
        <v>0</v>
      </c>
      <c r="AD410" s="0" t="n">
        <v>0</v>
      </c>
      <c r="AE410" s="0" t="n">
        <v>0</v>
      </c>
      <c r="AF410" s="0" t="n">
        <v>0</v>
      </c>
      <c r="AG410" s="0" t="n">
        <v>0</v>
      </c>
      <c r="AH410" s="0" t="n">
        <v>0</v>
      </c>
      <c r="AI410" s="0" t="n">
        <v>0</v>
      </c>
      <c r="AJ410" s="0" t="n">
        <v>0</v>
      </c>
      <c r="AK410" s="0" t="n">
        <v>0</v>
      </c>
      <c r="AL410" s="0" t="n">
        <v>0</v>
      </c>
      <c r="AM410" s="0" t="n">
        <v>0</v>
      </c>
      <c r="AN410" s="0" t="n">
        <v>0</v>
      </c>
      <c r="AO410" s="0" t="n">
        <v>0</v>
      </c>
      <c r="AP410" s="0" t="n">
        <v>0</v>
      </c>
      <c r="AQ410" s="0" t="n">
        <v>0</v>
      </c>
      <c r="AR410" s="0" t="n">
        <v>0</v>
      </c>
      <c r="AS410" s="0" t="n">
        <v>0</v>
      </c>
      <c r="AT410" s="0" t="n">
        <v>0</v>
      </c>
      <c r="AU410" s="0" t="n">
        <v>0</v>
      </c>
      <c r="AV410" s="0" t="n">
        <v>0</v>
      </c>
      <c r="AW410" s="0" t="n">
        <v>0</v>
      </c>
      <c r="AX410" s="0" t="n">
        <v>0</v>
      </c>
      <c r="AY410" s="0" t="n">
        <v>0</v>
      </c>
      <c r="AZ410" s="0" t="n">
        <v>0</v>
      </c>
      <c r="BA410" s="0" t="n">
        <v>0</v>
      </c>
      <c r="BB410" s="0" t="n">
        <v>0</v>
      </c>
      <c r="BC410" s="0" t="n">
        <v>0</v>
      </c>
      <c r="BD410" s="0" t="n">
        <v>0</v>
      </c>
      <c r="BE410" s="0" t="n">
        <v>1</v>
      </c>
      <c r="BF410" s="0" t="n">
        <v>1</v>
      </c>
      <c r="BG410" s="0" t="n">
        <v>0</v>
      </c>
      <c r="BH410" s="0" t="n">
        <v>0</v>
      </c>
      <c r="BI410" s="0" t="n">
        <v>0</v>
      </c>
      <c r="BJ410" s="0" t="n">
        <v>0</v>
      </c>
      <c r="BK410" s="0" t="n">
        <v>0</v>
      </c>
      <c r="BL410" s="0" t="n">
        <v>0</v>
      </c>
      <c r="BM410" s="0" t="n">
        <v>1</v>
      </c>
      <c r="BN410" s="0" t="n">
        <v>0</v>
      </c>
      <c r="BO410" s="0" t="n">
        <v>0</v>
      </c>
      <c r="BP410" s="0" t="n">
        <v>0</v>
      </c>
      <c r="BQ410" s="0" t="n">
        <v>3</v>
      </c>
      <c r="BR410" s="0" t="n">
        <v>0</v>
      </c>
      <c r="BS410" s="0" t="n">
        <v>0</v>
      </c>
      <c r="BT410" s="0" t="n">
        <v>0</v>
      </c>
      <c r="BU410" s="0" t="n">
        <v>0</v>
      </c>
      <c r="BV410" s="0" t="n">
        <v>0</v>
      </c>
      <c r="BW410" s="0" t="n">
        <v>0</v>
      </c>
      <c r="BX410" s="0" t="n">
        <v>0</v>
      </c>
      <c r="BY410" s="0" t="n">
        <v>0</v>
      </c>
      <c r="BZ410" s="0" t="n">
        <v>0</v>
      </c>
      <c r="CA410" s="0" t="n">
        <v>0</v>
      </c>
      <c r="CB410" s="0" t="n">
        <v>0</v>
      </c>
      <c r="CC410" s="0" t="n">
        <v>0</v>
      </c>
      <c r="CD410" s="0" t="n">
        <v>0</v>
      </c>
      <c r="CE410" s="0" t="n">
        <v>0</v>
      </c>
      <c r="CF410" s="0" t="n">
        <v>0</v>
      </c>
      <c r="CG410" s="0" t="n">
        <v>0</v>
      </c>
      <c r="CH410" s="0" t="n">
        <v>0</v>
      </c>
      <c r="CI410" s="0" t="n">
        <v>1</v>
      </c>
      <c r="CJ410" s="0" t="n">
        <v>0</v>
      </c>
      <c r="CK410" s="0" t="n">
        <v>0</v>
      </c>
      <c r="CL410" s="0" t="n">
        <v>0</v>
      </c>
      <c r="CM410" s="0" t="n">
        <v>0</v>
      </c>
      <c r="CN410" s="0" t="n">
        <v>0</v>
      </c>
      <c r="CO410" s="0" t="n">
        <v>0</v>
      </c>
      <c r="CP410" s="0" t="n">
        <v>0</v>
      </c>
      <c r="CQ410" s="0" t="n">
        <v>0</v>
      </c>
      <c r="CR410" s="0" t="n">
        <v>0</v>
      </c>
      <c r="CS410" s="0" t="n">
        <v>0</v>
      </c>
      <c r="CT410" s="0" t="n">
        <v>0</v>
      </c>
      <c r="CU410" s="0" t="n">
        <v>0</v>
      </c>
      <c r="CV410" s="0" t="n">
        <v>2</v>
      </c>
      <c r="CW410" s="0" t="n">
        <v>0</v>
      </c>
      <c r="CX410" s="0" t="n">
        <v>0</v>
      </c>
      <c r="CY410" s="0" t="n">
        <v>0</v>
      </c>
      <c r="CZ410" s="0" t="n">
        <v>0</v>
      </c>
      <c r="DA410" s="0" t="n">
        <v>0</v>
      </c>
      <c r="DB410" s="0" t="n">
        <v>0</v>
      </c>
      <c r="DC410" s="0" t="n">
        <v>0</v>
      </c>
      <c r="DD410" s="0" t="n">
        <v>0</v>
      </c>
      <c r="DE410" s="0" t="n">
        <v>0</v>
      </c>
      <c r="DF410" s="0" t="n">
        <v>0</v>
      </c>
      <c r="DG410" s="0" t="n">
        <v>3</v>
      </c>
      <c r="DH410" s="0" t="n">
        <v>0</v>
      </c>
      <c r="DI410" s="0" t="n">
        <v>0</v>
      </c>
      <c r="DJ410" s="0" t="n">
        <v>0</v>
      </c>
      <c r="DK410" s="0" t="n">
        <v>0</v>
      </c>
      <c r="DL410" s="0" t="n">
        <v>0</v>
      </c>
      <c r="DM410" s="0" t="n">
        <v>0</v>
      </c>
      <c r="DN410" s="0" t="n">
        <v>0</v>
      </c>
      <c r="DO410" s="0" t="n">
        <v>0</v>
      </c>
      <c r="DP410" s="0" t="n">
        <v>0</v>
      </c>
      <c r="DQ410" s="0" t="n">
        <v>0</v>
      </c>
      <c r="DR410" s="0" t="n">
        <v>3</v>
      </c>
      <c r="DS410" s="0" t="n">
        <v>0</v>
      </c>
      <c r="DT410" s="0" t="n">
        <v>0</v>
      </c>
      <c r="DU410" s="0" t="n">
        <v>1</v>
      </c>
      <c r="DV410" s="0" t="n">
        <v>0</v>
      </c>
      <c r="DW410" s="0" t="n">
        <v>0</v>
      </c>
      <c r="DX410" s="0" t="n">
        <v>0</v>
      </c>
      <c r="DY410" s="0" t="n">
        <v>0</v>
      </c>
      <c r="DZ410" s="0" t="n">
        <v>0</v>
      </c>
      <c r="EA410" s="0" t="n">
        <v>0</v>
      </c>
      <c r="EB410" s="0" t="n">
        <v>0</v>
      </c>
      <c r="EC410" s="0" t="n">
        <v>2</v>
      </c>
      <c r="ED410" s="0" t="n">
        <v>0</v>
      </c>
      <c r="EE410" s="0" t="n">
        <v>0</v>
      </c>
      <c r="EF410" s="0" t="n">
        <v>0</v>
      </c>
      <c r="EG410" s="0" t="n">
        <v>0</v>
      </c>
      <c r="EH410" s="0" t="n">
        <v>0</v>
      </c>
      <c r="EI410" s="0" t="n">
        <v>0</v>
      </c>
      <c r="EJ410" s="0" t="n">
        <v>0</v>
      </c>
      <c r="EK410" s="0" t="n">
        <v>0</v>
      </c>
      <c r="EL410" s="0" t="n">
        <v>0</v>
      </c>
      <c r="EM410" s="0" t="n">
        <v>0</v>
      </c>
      <c r="EN410" s="0" t="n">
        <v>0</v>
      </c>
      <c r="EO410" s="0" t="n">
        <v>0</v>
      </c>
      <c r="EP410" s="0" t="n">
        <v>0</v>
      </c>
      <c r="EQ410" s="0" t="n">
        <v>0</v>
      </c>
      <c r="ER410" s="0" t="n">
        <v>0</v>
      </c>
      <c r="ES410" s="0" t="n">
        <v>0</v>
      </c>
      <c r="ET410" s="0" t="n">
        <v>0</v>
      </c>
      <c r="EU410" s="0" t="n">
        <v>2</v>
      </c>
      <c r="EV410" s="0" t="n">
        <v>0</v>
      </c>
      <c r="EW410" s="0" t="n">
        <v>0</v>
      </c>
      <c r="EX410" s="0" t="n">
        <v>1</v>
      </c>
      <c r="EY410" s="0" t="n">
        <v>0</v>
      </c>
      <c r="EZ410" s="0" t="n">
        <v>0</v>
      </c>
      <c r="FA410" s="0" t="n">
        <v>0</v>
      </c>
      <c r="FB410" s="0" t="n">
        <v>0</v>
      </c>
      <c r="FC410" s="0" t="n">
        <v>0</v>
      </c>
      <c r="FD410" s="0" t="n">
        <v>0</v>
      </c>
      <c r="FE410" s="0" t="n">
        <v>0</v>
      </c>
      <c r="FF410" s="0" t="n">
        <v>0</v>
      </c>
      <c r="FG410" s="0" t="n">
        <v>0</v>
      </c>
      <c r="FH410" s="0" t="n">
        <v>0</v>
      </c>
      <c r="FI410" s="0" t="n">
        <v>0</v>
      </c>
      <c r="FJ410" s="0" t="n">
        <v>0</v>
      </c>
      <c r="FK410" s="0" t="n">
        <v>0</v>
      </c>
      <c r="FL410" s="0" t="n">
        <v>0</v>
      </c>
      <c r="FM410" s="0" t="n">
        <v>0</v>
      </c>
      <c r="FN410" s="0" t="n">
        <v>0</v>
      </c>
      <c r="FO410" s="0" t="n">
        <v>0</v>
      </c>
      <c r="FP410" s="0" t="n">
        <v>0</v>
      </c>
      <c r="FQ410" s="0" t="n">
        <v>0</v>
      </c>
      <c r="FR410" s="0" t="n">
        <v>0</v>
      </c>
      <c r="FS410" s="0" t="n">
        <v>1</v>
      </c>
      <c r="FT410" s="0" t="n">
        <v>0</v>
      </c>
      <c r="FU410" s="0" t="n">
        <v>0</v>
      </c>
      <c r="FV410" s="0" t="n">
        <v>0</v>
      </c>
      <c r="FW410" s="0" t="n">
        <v>0</v>
      </c>
      <c r="FX410" s="0" t="n">
        <v>0</v>
      </c>
      <c r="FY410" s="0" t="n">
        <v>0</v>
      </c>
      <c r="FZ410" s="0" t="n">
        <v>0</v>
      </c>
      <c r="GA410" s="0" t="n">
        <v>3</v>
      </c>
      <c r="GB410" s="0" t="n">
        <v>0</v>
      </c>
      <c r="GC410" s="0" t="n">
        <v>0</v>
      </c>
      <c r="GD410" s="0" t="n">
        <v>0</v>
      </c>
      <c r="GE410" s="0" t="n">
        <v>0</v>
      </c>
      <c r="GF410" s="0" t="n">
        <v>0</v>
      </c>
      <c r="GG410" s="0" t="n">
        <v>0</v>
      </c>
      <c r="GH410" s="0" t="n">
        <v>0</v>
      </c>
      <c r="GI410" s="0" t="n">
        <v>0</v>
      </c>
      <c r="GJ410" s="0" t="n">
        <v>0</v>
      </c>
      <c r="GK410" s="0" t="n">
        <v>0</v>
      </c>
      <c r="GL410" s="0" t="n">
        <v>0</v>
      </c>
      <c r="GM410" s="0" t="n">
        <v>0</v>
      </c>
      <c r="GN410" s="0" t="n">
        <v>0</v>
      </c>
      <c r="GO410" s="0" t="n">
        <v>0</v>
      </c>
      <c r="GP410" s="0" t="n">
        <v>0</v>
      </c>
      <c r="GQ410" s="0" t="n">
        <v>0</v>
      </c>
    </row>
    <row r="411" customFormat="false" ht="12" hidden="false" customHeight="false" outlineLevel="0" collapsed="false">
      <c r="A411" s="0" t="n">
        <v>0</v>
      </c>
      <c r="B411" s="0" t="n">
        <v>0</v>
      </c>
      <c r="C411" s="0" t="n">
        <v>1</v>
      </c>
      <c r="D411" s="0" t="n">
        <v>0</v>
      </c>
      <c r="E411" s="0" t="n">
        <v>1</v>
      </c>
      <c r="F411" s="0" t="n">
        <v>0</v>
      </c>
      <c r="G411" s="0" t="n">
        <v>1</v>
      </c>
      <c r="H411" s="0" t="n">
        <v>0</v>
      </c>
      <c r="I411" s="0" t="n">
        <v>0</v>
      </c>
      <c r="J411" s="0" t="n">
        <v>0</v>
      </c>
      <c r="K411" s="0" t="n">
        <v>0</v>
      </c>
      <c r="L411" s="0" t="n">
        <v>0</v>
      </c>
      <c r="M411" s="0" t="n">
        <v>0</v>
      </c>
      <c r="N411" s="0" t="n">
        <v>0</v>
      </c>
      <c r="O411" s="0" t="n">
        <v>0</v>
      </c>
      <c r="P411" s="0" t="n">
        <v>2</v>
      </c>
      <c r="Q411" s="0" t="n">
        <v>0</v>
      </c>
      <c r="R411" s="0" t="n">
        <v>0</v>
      </c>
      <c r="S411" s="0" t="n">
        <v>0</v>
      </c>
      <c r="T411" s="0" t="n">
        <v>0</v>
      </c>
      <c r="U411" s="0" t="n">
        <v>0</v>
      </c>
      <c r="V411" s="0" t="n">
        <v>0</v>
      </c>
      <c r="W411" s="0" t="n">
        <v>0</v>
      </c>
      <c r="X411" s="0" t="n">
        <v>2</v>
      </c>
      <c r="Y411" s="0" t="n">
        <v>0</v>
      </c>
      <c r="Z411" s="0" t="n">
        <v>1</v>
      </c>
      <c r="AA411" s="0" t="n">
        <v>0</v>
      </c>
      <c r="AB411" s="0" t="n">
        <v>1</v>
      </c>
      <c r="AC411" s="0" t="n">
        <v>1</v>
      </c>
      <c r="AD411" s="0" t="n">
        <v>2</v>
      </c>
      <c r="AE411" s="0" t="n">
        <v>3</v>
      </c>
      <c r="AF411" s="0" t="n">
        <v>0</v>
      </c>
      <c r="AG411" s="0" t="n">
        <v>0</v>
      </c>
      <c r="AH411" s="0" t="n">
        <v>4</v>
      </c>
      <c r="AI411" s="0" t="n">
        <v>1</v>
      </c>
      <c r="AJ411" s="0" t="n">
        <v>1</v>
      </c>
      <c r="AK411" s="0" t="n">
        <v>1</v>
      </c>
      <c r="AL411" s="0" t="n">
        <v>0</v>
      </c>
      <c r="AM411" s="0" t="n">
        <v>0</v>
      </c>
      <c r="AN411" s="0" t="n">
        <v>0</v>
      </c>
      <c r="AO411" s="0" t="n">
        <v>0</v>
      </c>
      <c r="AP411" s="0" t="n">
        <v>0</v>
      </c>
      <c r="AQ411" s="0" t="n">
        <v>0</v>
      </c>
      <c r="AR411" s="0" t="n">
        <v>2</v>
      </c>
      <c r="AS411" s="0" t="n">
        <v>0</v>
      </c>
      <c r="AT411" s="0" t="n">
        <v>0</v>
      </c>
      <c r="AU411" s="0" t="n">
        <v>0</v>
      </c>
      <c r="AV411" s="0" t="n">
        <v>1</v>
      </c>
      <c r="AW411" s="0" t="n">
        <v>1</v>
      </c>
      <c r="AX411" s="0" t="n">
        <v>0</v>
      </c>
      <c r="AY411" s="0" t="n">
        <v>1</v>
      </c>
      <c r="AZ411" s="0" t="n">
        <v>0</v>
      </c>
      <c r="BA411" s="0" t="n">
        <v>0</v>
      </c>
      <c r="BB411" s="0" t="n">
        <v>1</v>
      </c>
      <c r="BC411" s="0" t="n">
        <v>4</v>
      </c>
      <c r="BD411" s="0" t="n">
        <v>2</v>
      </c>
      <c r="BE411" s="0" t="n">
        <v>0</v>
      </c>
      <c r="BF411" s="0" t="n">
        <v>1</v>
      </c>
      <c r="BG411" s="0" t="n">
        <v>2</v>
      </c>
      <c r="BH411" s="0" t="n">
        <v>0</v>
      </c>
      <c r="BI411" s="0" t="n">
        <v>0</v>
      </c>
      <c r="BJ411" s="0" t="n">
        <v>0</v>
      </c>
      <c r="BK411" s="0" t="n">
        <v>0</v>
      </c>
      <c r="BL411" s="0" t="n">
        <v>1</v>
      </c>
      <c r="BM411" s="0" t="n">
        <v>2</v>
      </c>
      <c r="BN411" s="0" t="n">
        <v>2</v>
      </c>
      <c r="BO411" s="0" t="n">
        <v>0</v>
      </c>
      <c r="BP411" s="0" t="n">
        <v>0</v>
      </c>
      <c r="BQ411" s="0" t="n">
        <v>6</v>
      </c>
      <c r="BR411" s="0" t="n">
        <v>0</v>
      </c>
      <c r="BS411" s="0" t="n">
        <v>0</v>
      </c>
      <c r="BT411" s="0" t="n">
        <v>0</v>
      </c>
      <c r="BU411" s="0" t="n">
        <v>0</v>
      </c>
      <c r="BV411" s="0" t="n">
        <v>3</v>
      </c>
      <c r="BW411" s="0" t="n">
        <v>0</v>
      </c>
      <c r="BX411" s="0" t="n">
        <v>0</v>
      </c>
      <c r="BY411" s="0" t="n">
        <v>0</v>
      </c>
      <c r="BZ411" s="0" t="n">
        <v>0</v>
      </c>
      <c r="CA411" s="0" t="n">
        <v>0</v>
      </c>
      <c r="CB411" s="0" t="n">
        <v>0</v>
      </c>
      <c r="CC411" s="0" t="n">
        <v>0</v>
      </c>
      <c r="CD411" s="0" t="n">
        <v>0</v>
      </c>
      <c r="CE411" s="0" t="n">
        <v>0</v>
      </c>
      <c r="CF411" s="0" t="n">
        <v>0</v>
      </c>
      <c r="CG411" s="0" t="n">
        <v>0</v>
      </c>
      <c r="CH411" s="0" t="n">
        <v>0</v>
      </c>
      <c r="CI411" s="0" t="n">
        <v>3</v>
      </c>
      <c r="CJ411" s="0" t="n">
        <v>0</v>
      </c>
      <c r="CK411" s="0" t="n">
        <v>3</v>
      </c>
      <c r="CL411" s="0" t="n">
        <v>0</v>
      </c>
      <c r="CM411" s="0" t="n">
        <v>0</v>
      </c>
      <c r="CN411" s="0" t="n">
        <v>0</v>
      </c>
      <c r="CO411" s="0" t="n">
        <v>0</v>
      </c>
      <c r="CP411" s="0" t="n">
        <v>0</v>
      </c>
      <c r="CQ411" s="0" t="n">
        <v>0</v>
      </c>
      <c r="CR411" s="0" t="n">
        <v>0</v>
      </c>
      <c r="CS411" s="0" t="n">
        <v>0</v>
      </c>
      <c r="CT411" s="0" t="n">
        <v>0</v>
      </c>
      <c r="CU411" s="0" t="n">
        <v>0</v>
      </c>
      <c r="CV411" s="0" t="n">
        <v>0</v>
      </c>
      <c r="CW411" s="0" t="n">
        <v>0</v>
      </c>
      <c r="CX411" s="0" t="n">
        <v>0</v>
      </c>
      <c r="CY411" s="0" t="n">
        <v>0</v>
      </c>
      <c r="CZ411" s="0" t="n">
        <v>1</v>
      </c>
      <c r="DA411" s="0" t="n">
        <v>0</v>
      </c>
      <c r="DB411" s="0" t="n">
        <v>0</v>
      </c>
      <c r="DC411" s="0" t="n">
        <v>0</v>
      </c>
      <c r="DD411" s="0" t="n">
        <v>0</v>
      </c>
      <c r="DE411" s="0" t="n">
        <v>0</v>
      </c>
      <c r="DF411" s="0" t="n">
        <v>0</v>
      </c>
      <c r="DG411" s="0" t="n">
        <v>1</v>
      </c>
      <c r="DH411" s="0" t="n">
        <v>0</v>
      </c>
      <c r="DI411" s="0" t="n">
        <v>0</v>
      </c>
      <c r="DJ411" s="0" t="n">
        <v>0</v>
      </c>
      <c r="DK411" s="0" t="n">
        <v>3</v>
      </c>
      <c r="DL411" s="0" t="n">
        <v>0</v>
      </c>
      <c r="DM411" s="0" t="n">
        <v>0</v>
      </c>
      <c r="DN411" s="0" t="n">
        <v>0</v>
      </c>
      <c r="DO411" s="0" t="n">
        <v>0</v>
      </c>
      <c r="DP411" s="0" t="n">
        <v>3</v>
      </c>
      <c r="DQ411" s="0" t="n">
        <v>0</v>
      </c>
      <c r="DR411" s="0" t="n">
        <v>3</v>
      </c>
      <c r="DS411" s="0" t="n">
        <v>5</v>
      </c>
      <c r="DT411" s="0" t="n">
        <v>0</v>
      </c>
      <c r="DU411" s="0" t="n">
        <v>0</v>
      </c>
      <c r="DV411" s="0" t="n">
        <v>0</v>
      </c>
      <c r="DW411" s="0" t="n">
        <v>0</v>
      </c>
      <c r="DX411" s="0" t="n">
        <v>0</v>
      </c>
      <c r="DY411" s="0" t="n">
        <v>0</v>
      </c>
      <c r="DZ411" s="0" t="n">
        <v>0</v>
      </c>
      <c r="EA411" s="0" t="n">
        <v>1</v>
      </c>
      <c r="EB411" s="0" t="n">
        <v>0</v>
      </c>
      <c r="EC411" s="0" t="n">
        <v>0</v>
      </c>
      <c r="ED411" s="0" t="n">
        <v>0</v>
      </c>
      <c r="EE411" s="0" t="n">
        <v>0</v>
      </c>
      <c r="EF411" s="0" t="n">
        <v>0</v>
      </c>
      <c r="EG411" s="0" t="n">
        <v>0</v>
      </c>
      <c r="EH411" s="0" t="n">
        <v>0</v>
      </c>
      <c r="EI411" s="0" t="n">
        <v>0</v>
      </c>
      <c r="EJ411" s="0" t="n">
        <v>0</v>
      </c>
      <c r="EK411" s="0" t="n">
        <v>0</v>
      </c>
      <c r="EL411" s="0" t="n">
        <v>1</v>
      </c>
      <c r="EM411" s="0" t="n">
        <v>0</v>
      </c>
      <c r="EN411" s="0" t="n">
        <v>0</v>
      </c>
      <c r="EO411" s="0" t="n">
        <v>0</v>
      </c>
      <c r="EP411" s="0" t="n">
        <v>1</v>
      </c>
      <c r="EQ411" s="0" t="n">
        <v>0</v>
      </c>
      <c r="ER411" s="0" t="n">
        <v>0</v>
      </c>
      <c r="ES411" s="0" t="n">
        <v>0</v>
      </c>
      <c r="ET411" s="0" t="n">
        <v>1</v>
      </c>
      <c r="EU411" s="0" t="n">
        <v>0</v>
      </c>
      <c r="EV411" s="0" t="n">
        <v>1</v>
      </c>
      <c r="EW411" s="0" t="n">
        <v>1</v>
      </c>
      <c r="EX411" s="0" t="n">
        <v>0</v>
      </c>
      <c r="EY411" s="0" t="n">
        <v>0</v>
      </c>
      <c r="EZ411" s="0" t="n">
        <v>0</v>
      </c>
      <c r="FA411" s="0" t="n">
        <v>0</v>
      </c>
      <c r="FB411" s="0" t="n">
        <v>0</v>
      </c>
      <c r="FC411" s="0" t="n">
        <v>0</v>
      </c>
      <c r="FD411" s="0" t="n">
        <v>0</v>
      </c>
      <c r="FE411" s="0" t="n">
        <v>0</v>
      </c>
      <c r="FF411" s="0" t="n">
        <v>0</v>
      </c>
      <c r="FG411" s="0" t="n">
        <v>3</v>
      </c>
      <c r="FH411" s="0" t="n">
        <v>0</v>
      </c>
      <c r="FI411" s="0" t="n">
        <v>3</v>
      </c>
      <c r="FJ411" s="0" t="n">
        <v>0</v>
      </c>
      <c r="FK411" s="0" t="n">
        <v>0</v>
      </c>
      <c r="FL411" s="0" t="n">
        <v>0</v>
      </c>
      <c r="FM411" s="0" t="n">
        <v>0</v>
      </c>
      <c r="FN411" s="0" t="n">
        <v>1</v>
      </c>
      <c r="FO411" s="0" t="n">
        <v>1</v>
      </c>
      <c r="FP411" s="0" t="n">
        <v>0</v>
      </c>
      <c r="FQ411" s="0" t="n">
        <v>0</v>
      </c>
      <c r="FR411" s="0" t="n">
        <v>0</v>
      </c>
      <c r="FS411" s="0" t="n">
        <v>0</v>
      </c>
      <c r="FT411" s="0" t="n">
        <v>0</v>
      </c>
      <c r="FU411" s="0" t="n">
        <v>1</v>
      </c>
      <c r="FV411" s="0" t="n">
        <v>0</v>
      </c>
      <c r="FW411" s="0" t="n">
        <v>0</v>
      </c>
      <c r="FX411" s="0" t="n">
        <v>0</v>
      </c>
      <c r="FY411" s="0" t="n">
        <v>0</v>
      </c>
      <c r="FZ411" s="0" t="n">
        <v>0</v>
      </c>
      <c r="GA411" s="0" t="n">
        <v>0</v>
      </c>
      <c r="GB411" s="0" t="n">
        <v>0</v>
      </c>
      <c r="GC411" s="0" t="n">
        <v>1</v>
      </c>
      <c r="GD411" s="0" t="n">
        <v>0</v>
      </c>
      <c r="GE411" s="0" t="n">
        <v>0</v>
      </c>
      <c r="GF411" s="0" t="n">
        <v>0</v>
      </c>
      <c r="GG411" s="0" t="n">
        <v>0</v>
      </c>
      <c r="GH411" s="0" t="n">
        <v>0</v>
      </c>
      <c r="GI411" s="0" t="n">
        <v>0</v>
      </c>
      <c r="GJ411" s="0" t="n">
        <v>0</v>
      </c>
      <c r="GK411" s="0" t="n">
        <v>0</v>
      </c>
      <c r="GL411" s="0" t="n">
        <v>0</v>
      </c>
      <c r="GM411" s="0" t="n">
        <v>0</v>
      </c>
      <c r="GN411" s="0" t="n">
        <v>0</v>
      </c>
      <c r="GO411" s="0" t="n">
        <v>0</v>
      </c>
      <c r="GP411" s="0" t="n">
        <v>0</v>
      </c>
      <c r="GQ411" s="0" t="n">
        <v>0</v>
      </c>
    </row>
    <row r="412" customFormat="false" ht="12" hidden="false" customHeight="false" outlineLevel="0" collapsed="false">
      <c r="A412" s="0" t="n">
        <v>2</v>
      </c>
      <c r="B412" s="0" t="n">
        <v>2</v>
      </c>
      <c r="C412" s="0" t="n">
        <v>1</v>
      </c>
      <c r="D412" s="0" t="n">
        <v>0</v>
      </c>
      <c r="E412" s="0" t="n">
        <v>0</v>
      </c>
      <c r="F412" s="0" t="n">
        <v>6</v>
      </c>
      <c r="G412" s="0" t="n">
        <v>0</v>
      </c>
      <c r="H412" s="0" t="n">
        <v>0</v>
      </c>
      <c r="I412" s="0" t="n">
        <v>0</v>
      </c>
      <c r="J412" s="0" t="n">
        <v>1</v>
      </c>
      <c r="K412" s="0" t="n">
        <v>0</v>
      </c>
      <c r="L412" s="0" t="n">
        <v>0</v>
      </c>
      <c r="M412" s="0" t="n">
        <v>0</v>
      </c>
      <c r="N412" s="0" t="n">
        <v>0</v>
      </c>
      <c r="O412" s="0" t="n">
        <v>0</v>
      </c>
      <c r="P412" s="0" t="n">
        <v>3</v>
      </c>
      <c r="Q412" s="0" t="n">
        <v>4</v>
      </c>
      <c r="R412" s="0" t="n">
        <v>3</v>
      </c>
      <c r="S412" s="0" t="n">
        <v>9</v>
      </c>
      <c r="T412" s="0" t="n">
        <v>0</v>
      </c>
      <c r="U412" s="0" t="n">
        <v>0</v>
      </c>
      <c r="V412" s="0" t="n">
        <v>0</v>
      </c>
      <c r="W412" s="0" t="n">
        <v>0</v>
      </c>
      <c r="X412" s="0" t="n">
        <v>2</v>
      </c>
      <c r="Y412" s="0" t="n">
        <v>0</v>
      </c>
      <c r="Z412" s="0" t="n">
        <v>1</v>
      </c>
      <c r="AA412" s="0" t="n">
        <v>5</v>
      </c>
      <c r="AB412" s="0" t="n">
        <v>2</v>
      </c>
      <c r="AC412" s="0" t="n">
        <v>0</v>
      </c>
      <c r="AD412" s="0" t="n">
        <v>0</v>
      </c>
      <c r="AE412" s="0" t="n">
        <v>0</v>
      </c>
      <c r="AF412" s="0" t="n">
        <v>0</v>
      </c>
      <c r="AG412" s="0" t="n">
        <v>0</v>
      </c>
      <c r="AH412" s="0" t="n">
        <v>1</v>
      </c>
      <c r="AI412" s="0" t="n">
        <v>3</v>
      </c>
      <c r="AJ412" s="0" t="n">
        <v>0</v>
      </c>
      <c r="AK412" s="0" t="n">
        <v>0</v>
      </c>
      <c r="AL412" s="0" t="n">
        <v>0</v>
      </c>
      <c r="AM412" s="0" t="n">
        <v>8</v>
      </c>
      <c r="AN412" s="0" t="n">
        <v>0</v>
      </c>
      <c r="AO412" s="0" t="n">
        <v>0</v>
      </c>
      <c r="AP412" s="0" t="n">
        <v>1</v>
      </c>
      <c r="AQ412" s="0" t="n">
        <v>0</v>
      </c>
      <c r="AR412" s="0" t="n">
        <v>0</v>
      </c>
      <c r="AS412" s="0" t="n">
        <v>0</v>
      </c>
      <c r="AT412" s="0" t="n">
        <v>0</v>
      </c>
      <c r="AU412" s="0" t="n">
        <v>5</v>
      </c>
      <c r="AV412" s="0" t="n">
        <v>4</v>
      </c>
      <c r="AW412" s="0" t="n">
        <v>0</v>
      </c>
      <c r="AX412" s="0" t="n">
        <v>0</v>
      </c>
      <c r="AY412" s="0" t="n">
        <v>0</v>
      </c>
      <c r="AZ412" s="0" t="n">
        <v>0</v>
      </c>
      <c r="BA412" s="0" t="n">
        <v>0</v>
      </c>
      <c r="BB412" s="0" t="n">
        <v>0</v>
      </c>
      <c r="BC412" s="0" t="n">
        <v>5</v>
      </c>
      <c r="BD412" s="0" t="n">
        <v>1</v>
      </c>
      <c r="BE412" s="0" t="n">
        <v>1</v>
      </c>
      <c r="BF412" s="0" t="n">
        <v>1</v>
      </c>
      <c r="BG412" s="0" t="n">
        <v>1</v>
      </c>
      <c r="BH412" s="0" t="n">
        <v>0</v>
      </c>
      <c r="BI412" s="0" t="n">
        <v>0</v>
      </c>
      <c r="BJ412" s="0" t="n">
        <v>0</v>
      </c>
      <c r="BK412" s="0" t="n">
        <v>0</v>
      </c>
      <c r="BL412" s="0" t="n">
        <v>1</v>
      </c>
      <c r="BM412" s="0" t="n">
        <v>5</v>
      </c>
      <c r="BN412" s="0" t="n">
        <v>0</v>
      </c>
      <c r="BO412" s="0" t="n">
        <v>0</v>
      </c>
      <c r="BP412" s="0" t="n">
        <v>0</v>
      </c>
      <c r="BQ412" s="0" t="n">
        <v>8</v>
      </c>
      <c r="BR412" s="0" t="n">
        <v>0</v>
      </c>
      <c r="BS412" s="0" t="n">
        <v>1</v>
      </c>
      <c r="BT412" s="0" t="n">
        <v>0</v>
      </c>
      <c r="BU412" s="0" t="n">
        <v>0</v>
      </c>
      <c r="BV412" s="0" t="n">
        <v>1</v>
      </c>
      <c r="BW412" s="0" t="n">
        <v>0</v>
      </c>
      <c r="BX412" s="0" t="n">
        <v>0</v>
      </c>
      <c r="BY412" s="0" t="n">
        <v>0</v>
      </c>
      <c r="BZ412" s="0" t="n">
        <v>0</v>
      </c>
      <c r="CA412" s="0" t="n">
        <v>0</v>
      </c>
      <c r="CB412" s="0" t="n">
        <v>2</v>
      </c>
      <c r="CC412" s="0" t="n">
        <v>0</v>
      </c>
      <c r="CD412" s="0" t="n">
        <v>1</v>
      </c>
      <c r="CE412" s="0" t="n">
        <v>0</v>
      </c>
      <c r="CF412" s="0" t="n">
        <v>0</v>
      </c>
      <c r="CG412" s="0" t="n">
        <v>0</v>
      </c>
      <c r="CH412" s="0" t="n">
        <v>0</v>
      </c>
      <c r="CI412" s="0" t="n">
        <v>2</v>
      </c>
      <c r="CJ412" s="0" t="n">
        <v>0</v>
      </c>
      <c r="CK412" s="0" t="n">
        <v>1</v>
      </c>
      <c r="CL412" s="0" t="n">
        <v>0</v>
      </c>
      <c r="CM412" s="0" t="n">
        <v>0</v>
      </c>
      <c r="CN412" s="0" t="n">
        <v>0</v>
      </c>
      <c r="CO412" s="0" t="n">
        <v>0</v>
      </c>
      <c r="CP412" s="0" t="n">
        <v>0</v>
      </c>
      <c r="CQ412" s="0" t="n">
        <v>0</v>
      </c>
      <c r="CR412" s="0" t="n">
        <v>0</v>
      </c>
      <c r="CS412" s="0" t="n">
        <v>1</v>
      </c>
      <c r="CT412" s="0" t="n">
        <v>0</v>
      </c>
      <c r="CU412" s="0" t="n">
        <v>0</v>
      </c>
      <c r="CV412" s="0" t="n">
        <v>0</v>
      </c>
      <c r="CW412" s="0" t="n">
        <v>0</v>
      </c>
      <c r="CX412" s="0" t="n">
        <v>0</v>
      </c>
      <c r="CY412" s="0" t="n">
        <v>0</v>
      </c>
      <c r="CZ412" s="0" t="n">
        <v>1</v>
      </c>
      <c r="DA412" s="0" t="n">
        <v>0</v>
      </c>
      <c r="DB412" s="0" t="n">
        <v>0</v>
      </c>
      <c r="DC412" s="0" t="n">
        <v>0</v>
      </c>
      <c r="DD412" s="0" t="n">
        <v>0</v>
      </c>
      <c r="DE412" s="0" t="n">
        <v>1</v>
      </c>
      <c r="DF412" s="0" t="n">
        <v>1</v>
      </c>
      <c r="DG412" s="0" t="n">
        <v>0</v>
      </c>
      <c r="DH412" s="0" t="n">
        <v>0</v>
      </c>
      <c r="DI412" s="0" t="n">
        <v>4</v>
      </c>
      <c r="DJ412" s="0" t="n">
        <v>0</v>
      </c>
      <c r="DK412" s="0" t="n">
        <v>0</v>
      </c>
      <c r="DL412" s="0" t="n">
        <v>1</v>
      </c>
      <c r="DM412" s="0" t="n">
        <v>0</v>
      </c>
      <c r="DN412" s="0" t="n">
        <v>0</v>
      </c>
      <c r="DO412" s="0" t="n">
        <v>0</v>
      </c>
      <c r="DP412" s="0" t="n">
        <v>1</v>
      </c>
      <c r="DQ412" s="0" t="n">
        <v>3</v>
      </c>
      <c r="DR412" s="0" t="n">
        <v>1</v>
      </c>
      <c r="DS412" s="0" t="n">
        <v>0</v>
      </c>
      <c r="DT412" s="0" t="n">
        <v>0</v>
      </c>
      <c r="DU412" s="0" t="n">
        <v>2</v>
      </c>
      <c r="DV412" s="0" t="n">
        <v>0</v>
      </c>
      <c r="DW412" s="0" t="n">
        <v>0</v>
      </c>
      <c r="DX412" s="0" t="n">
        <v>0</v>
      </c>
      <c r="DY412" s="0" t="n">
        <v>0</v>
      </c>
      <c r="DZ412" s="0" t="n">
        <v>1</v>
      </c>
      <c r="EA412" s="0" t="n">
        <v>1</v>
      </c>
      <c r="EB412" s="0" t="n">
        <v>0</v>
      </c>
      <c r="EC412" s="0" t="n">
        <v>0</v>
      </c>
      <c r="ED412" s="0" t="n">
        <v>0</v>
      </c>
      <c r="EE412" s="0" t="n">
        <v>0</v>
      </c>
      <c r="EF412" s="0" t="n">
        <v>0</v>
      </c>
      <c r="EG412" s="0" t="n">
        <v>0</v>
      </c>
      <c r="EH412" s="0" t="n">
        <v>2</v>
      </c>
      <c r="EI412" s="0" t="n">
        <v>0</v>
      </c>
      <c r="EJ412" s="0" t="n">
        <v>0</v>
      </c>
      <c r="EK412" s="0" t="n">
        <v>0</v>
      </c>
      <c r="EL412" s="0" t="n">
        <v>1</v>
      </c>
      <c r="EM412" s="0" t="n">
        <v>1</v>
      </c>
      <c r="EN412" s="0" t="n">
        <v>0</v>
      </c>
      <c r="EO412" s="0" t="n">
        <v>0</v>
      </c>
      <c r="EP412" s="0" t="n">
        <v>0</v>
      </c>
      <c r="EQ412" s="0" t="n">
        <v>0</v>
      </c>
      <c r="ER412" s="0" t="n">
        <v>0</v>
      </c>
      <c r="ES412" s="0" t="n">
        <v>0</v>
      </c>
      <c r="ET412" s="0" t="n">
        <v>0</v>
      </c>
      <c r="EU412" s="0" t="n">
        <v>0</v>
      </c>
      <c r="EV412" s="0" t="n">
        <v>0</v>
      </c>
      <c r="EW412" s="0" t="n">
        <v>0</v>
      </c>
      <c r="EX412" s="0" t="n">
        <v>0</v>
      </c>
      <c r="EY412" s="0" t="n">
        <v>1</v>
      </c>
      <c r="EZ412" s="0" t="n">
        <v>0</v>
      </c>
      <c r="FA412" s="0" t="n">
        <v>2</v>
      </c>
      <c r="FB412" s="0" t="n">
        <v>0</v>
      </c>
      <c r="FC412" s="0" t="n">
        <v>0</v>
      </c>
      <c r="FD412" s="0" t="n">
        <v>0</v>
      </c>
      <c r="FE412" s="0" t="n">
        <v>0</v>
      </c>
      <c r="FF412" s="0" t="n">
        <v>0</v>
      </c>
      <c r="FG412" s="0" t="n">
        <v>0</v>
      </c>
      <c r="FH412" s="0" t="n">
        <v>0</v>
      </c>
      <c r="FI412" s="0" t="n">
        <v>4</v>
      </c>
      <c r="FJ412" s="0" t="n">
        <v>0</v>
      </c>
      <c r="FK412" s="0" t="n">
        <v>4</v>
      </c>
      <c r="FL412" s="0" t="n">
        <v>3</v>
      </c>
      <c r="FM412" s="0" t="n">
        <v>0</v>
      </c>
      <c r="FN412" s="0" t="n">
        <v>0</v>
      </c>
      <c r="FO412" s="0" t="n">
        <v>0</v>
      </c>
      <c r="FP412" s="0" t="n">
        <v>0</v>
      </c>
      <c r="FQ412" s="0" t="n">
        <v>0</v>
      </c>
      <c r="FR412" s="0" t="n">
        <v>4</v>
      </c>
      <c r="FS412" s="0" t="n">
        <v>1</v>
      </c>
      <c r="FT412" s="0" t="n">
        <v>0</v>
      </c>
      <c r="FU412" s="0" t="n">
        <v>0</v>
      </c>
      <c r="FV412" s="0" t="n">
        <v>0</v>
      </c>
      <c r="FW412" s="0" t="n">
        <v>0</v>
      </c>
      <c r="FX412" s="0" t="n">
        <v>0</v>
      </c>
      <c r="FY412" s="0" t="n">
        <v>0</v>
      </c>
      <c r="FZ412" s="0" t="n">
        <v>0</v>
      </c>
      <c r="GA412" s="0" t="n">
        <v>0</v>
      </c>
      <c r="GB412" s="0" t="n">
        <v>0</v>
      </c>
      <c r="GC412" s="0" t="n">
        <v>0</v>
      </c>
      <c r="GD412" s="0" t="n">
        <v>1</v>
      </c>
      <c r="GE412" s="0" t="n">
        <v>0</v>
      </c>
      <c r="GF412" s="0" t="n">
        <v>2</v>
      </c>
      <c r="GG412" s="0" t="n">
        <v>0</v>
      </c>
      <c r="GH412" s="0" t="n">
        <v>0</v>
      </c>
      <c r="GI412" s="0" t="n">
        <v>0</v>
      </c>
      <c r="GJ412" s="0" t="n">
        <v>0</v>
      </c>
      <c r="GK412" s="0" t="n">
        <v>0</v>
      </c>
      <c r="GL412" s="0" t="n">
        <v>0</v>
      </c>
      <c r="GM412" s="0" t="n">
        <v>0</v>
      </c>
      <c r="GN412" s="0" t="n">
        <v>1</v>
      </c>
      <c r="GO412" s="0" t="n">
        <v>1</v>
      </c>
      <c r="GP412" s="0" t="n">
        <v>0</v>
      </c>
      <c r="GQ412" s="0" t="n">
        <v>0</v>
      </c>
    </row>
    <row r="413" customFormat="false" ht="12" hidden="false" customHeight="false" outlineLevel="0" collapsed="false">
      <c r="A413" s="0" t="n">
        <v>2</v>
      </c>
      <c r="B413" s="0" t="n">
        <v>0</v>
      </c>
      <c r="C413" s="0" t="n">
        <v>3</v>
      </c>
      <c r="D413" s="0" t="n">
        <v>0</v>
      </c>
      <c r="E413" s="0" t="n">
        <v>0</v>
      </c>
      <c r="F413" s="0" t="n">
        <v>0</v>
      </c>
      <c r="G413" s="0" t="n">
        <v>0</v>
      </c>
      <c r="H413" s="0" t="n">
        <v>0</v>
      </c>
      <c r="I413" s="0" t="n">
        <v>0</v>
      </c>
      <c r="J413" s="0" t="n">
        <v>0</v>
      </c>
      <c r="K413" s="0" t="n">
        <v>0</v>
      </c>
      <c r="L413" s="0" t="n">
        <v>0</v>
      </c>
      <c r="M413" s="0" t="n">
        <v>0</v>
      </c>
      <c r="N413" s="0" t="n">
        <v>0</v>
      </c>
      <c r="O413" s="0" t="n">
        <v>0</v>
      </c>
      <c r="P413" s="0" t="n">
        <v>0</v>
      </c>
      <c r="Q413" s="0" t="n">
        <v>0</v>
      </c>
      <c r="R413" s="0" t="n">
        <v>1</v>
      </c>
      <c r="S413" s="0" t="n">
        <v>0</v>
      </c>
      <c r="T413" s="0" t="n">
        <v>0</v>
      </c>
      <c r="U413" s="0" t="n">
        <v>0</v>
      </c>
      <c r="V413" s="0" t="n">
        <v>0</v>
      </c>
      <c r="W413" s="0" t="n">
        <v>0</v>
      </c>
      <c r="X413" s="0" t="n">
        <v>2</v>
      </c>
      <c r="Y413" s="0" t="n">
        <v>0</v>
      </c>
      <c r="Z413" s="0" t="n">
        <v>1</v>
      </c>
      <c r="AA413" s="0" t="n">
        <v>0</v>
      </c>
      <c r="AB413" s="0" t="n">
        <v>0</v>
      </c>
      <c r="AC413" s="0" t="n">
        <v>5</v>
      </c>
      <c r="AD413" s="0" t="n">
        <v>0</v>
      </c>
      <c r="AE413" s="0" t="n">
        <v>4</v>
      </c>
      <c r="AF413" s="0" t="n">
        <v>4</v>
      </c>
      <c r="AG413" s="0" t="n">
        <v>0</v>
      </c>
      <c r="AH413" s="0" t="n">
        <v>0</v>
      </c>
      <c r="AI413" s="0" t="n">
        <v>0</v>
      </c>
      <c r="AJ413" s="0" t="n">
        <v>0</v>
      </c>
      <c r="AK413" s="0" t="n">
        <v>0</v>
      </c>
      <c r="AL413" s="0" t="n">
        <v>0</v>
      </c>
      <c r="AM413" s="0" t="n">
        <v>1</v>
      </c>
      <c r="AN413" s="0" t="n">
        <v>0</v>
      </c>
      <c r="AO413" s="0" t="n">
        <v>0</v>
      </c>
      <c r="AP413" s="0" t="n">
        <v>0</v>
      </c>
      <c r="AQ413" s="0" t="n">
        <v>4</v>
      </c>
      <c r="AR413" s="0" t="n">
        <v>1</v>
      </c>
      <c r="AS413" s="0" t="n">
        <v>0</v>
      </c>
      <c r="AT413" s="0" t="n">
        <v>0</v>
      </c>
      <c r="AU413" s="0" t="n">
        <v>0</v>
      </c>
      <c r="AV413" s="0" t="n">
        <v>1</v>
      </c>
      <c r="AW413" s="0" t="n">
        <v>1</v>
      </c>
      <c r="AX413" s="0" t="n">
        <v>0</v>
      </c>
      <c r="AY413" s="0" t="n">
        <v>0</v>
      </c>
      <c r="AZ413" s="0" t="n">
        <v>4</v>
      </c>
      <c r="BA413" s="0" t="n">
        <v>0</v>
      </c>
      <c r="BB413" s="0" t="n">
        <v>0</v>
      </c>
      <c r="BC413" s="0" t="n">
        <v>0</v>
      </c>
      <c r="BD413" s="0" t="n">
        <v>2</v>
      </c>
      <c r="BE413" s="0" t="n">
        <v>0</v>
      </c>
      <c r="BF413" s="0" t="n">
        <v>0</v>
      </c>
      <c r="BG413" s="0" t="n">
        <v>2</v>
      </c>
      <c r="BH413" s="0" t="n">
        <v>0</v>
      </c>
      <c r="BI413" s="0" t="n">
        <v>0</v>
      </c>
      <c r="BJ413" s="0" t="n">
        <v>0</v>
      </c>
      <c r="BK413" s="0" t="n">
        <v>0</v>
      </c>
      <c r="BL413" s="0" t="n">
        <v>0</v>
      </c>
      <c r="BM413" s="0" t="n">
        <v>2</v>
      </c>
      <c r="BN413" s="0" t="n">
        <v>1</v>
      </c>
      <c r="BO413" s="0" t="n">
        <v>5</v>
      </c>
      <c r="BP413" s="0" t="n">
        <v>0</v>
      </c>
      <c r="BQ413" s="0" t="n">
        <v>6</v>
      </c>
      <c r="BR413" s="0" t="n">
        <v>0</v>
      </c>
      <c r="BS413" s="0" t="n">
        <v>1</v>
      </c>
      <c r="BT413" s="0" t="n">
        <v>0</v>
      </c>
      <c r="BU413" s="0" t="n">
        <v>0</v>
      </c>
      <c r="BV413" s="0" t="n">
        <v>0</v>
      </c>
      <c r="BW413" s="0" t="n">
        <v>5</v>
      </c>
      <c r="BX413" s="0" t="n">
        <v>0</v>
      </c>
      <c r="BY413" s="0" t="n">
        <v>0</v>
      </c>
      <c r="BZ413" s="0" t="n">
        <v>0</v>
      </c>
      <c r="CA413" s="0" t="n">
        <v>2</v>
      </c>
      <c r="CB413" s="0" t="n">
        <v>1</v>
      </c>
      <c r="CC413" s="0" t="n">
        <v>8</v>
      </c>
      <c r="CD413" s="0" t="n">
        <v>5</v>
      </c>
      <c r="CE413" s="0" t="n">
        <v>0</v>
      </c>
      <c r="CF413" s="0" t="n">
        <v>0</v>
      </c>
      <c r="CG413" s="0" t="n">
        <v>0</v>
      </c>
      <c r="CH413" s="0" t="n">
        <v>0</v>
      </c>
      <c r="CI413" s="0" t="n">
        <v>1</v>
      </c>
      <c r="CJ413" s="0" t="n">
        <v>0</v>
      </c>
      <c r="CK413" s="0" t="n">
        <v>6</v>
      </c>
      <c r="CL413" s="0" t="n">
        <v>0</v>
      </c>
      <c r="CM413" s="0" t="n">
        <v>0</v>
      </c>
      <c r="CN413" s="0" t="n">
        <v>0</v>
      </c>
      <c r="CO413" s="0" t="n">
        <v>0</v>
      </c>
      <c r="CP413" s="0" t="n">
        <v>0</v>
      </c>
      <c r="CQ413" s="0" t="n">
        <v>2</v>
      </c>
      <c r="CR413" s="0" t="n">
        <v>0</v>
      </c>
      <c r="CS413" s="0" t="n">
        <v>0</v>
      </c>
      <c r="CT413" s="0" t="n">
        <v>0</v>
      </c>
      <c r="CU413" s="0" t="n">
        <v>0</v>
      </c>
      <c r="CV413" s="0" t="n">
        <v>2</v>
      </c>
      <c r="CW413" s="0" t="n">
        <v>0</v>
      </c>
      <c r="CX413" s="0" t="n">
        <v>0</v>
      </c>
      <c r="CY413" s="0" t="n">
        <v>2</v>
      </c>
      <c r="CZ413" s="0" t="n">
        <v>1</v>
      </c>
      <c r="DA413" s="0" t="n">
        <v>0</v>
      </c>
      <c r="DB413" s="0" t="n">
        <v>0</v>
      </c>
      <c r="DC413" s="0" t="n">
        <v>0</v>
      </c>
      <c r="DD413" s="0" t="n">
        <v>0</v>
      </c>
      <c r="DE413" s="0" t="n">
        <v>1</v>
      </c>
      <c r="DF413" s="0" t="n">
        <v>0</v>
      </c>
      <c r="DG413" s="0" t="n">
        <v>1</v>
      </c>
      <c r="DH413" s="0" t="n">
        <v>0</v>
      </c>
      <c r="DI413" s="0" t="n">
        <v>0</v>
      </c>
      <c r="DJ413" s="0" t="n">
        <v>0</v>
      </c>
      <c r="DK413" s="0" t="n">
        <v>1</v>
      </c>
      <c r="DL413" s="0" t="n">
        <v>4</v>
      </c>
      <c r="DM413" s="0" t="n">
        <v>0</v>
      </c>
      <c r="DN413" s="0" t="n">
        <v>1</v>
      </c>
      <c r="DO413" s="0" t="n">
        <v>0</v>
      </c>
      <c r="DP413" s="0" t="n">
        <v>0</v>
      </c>
      <c r="DQ413" s="0" t="n">
        <v>3</v>
      </c>
      <c r="DR413" s="0" t="n">
        <v>4</v>
      </c>
      <c r="DS413" s="0" t="n">
        <v>0</v>
      </c>
      <c r="DT413" s="0" t="n">
        <v>0</v>
      </c>
      <c r="DU413" s="0" t="n">
        <v>0</v>
      </c>
      <c r="DV413" s="0" t="n">
        <v>0</v>
      </c>
      <c r="DW413" s="0" t="n">
        <v>0</v>
      </c>
      <c r="DX413" s="0" t="n">
        <v>0</v>
      </c>
      <c r="DY413" s="0" t="n">
        <v>0</v>
      </c>
      <c r="DZ413" s="0" t="n">
        <v>0</v>
      </c>
      <c r="EA413" s="0" t="n">
        <v>0</v>
      </c>
      <c r="EB413" s="0" t="n">
        <v>0</v>
      </c>
      <c r="EC413" s="0" t="n">
        <v>2</v>
      </c>
      <c r="ED413" s="0" t="n">
        <v>0</v>
      </c>
      <c r="EE413" s="0" t="n">
        <v>0</v>
      </c>
      <c r="EF413" s="0" t="n">
        <v>0</v>
      </c>
      <c r="EG413" s="0" t="n">
        <v>0</v>
      </c>
      <c r="EH413" s="0" t="n">
        <v>0</v>
      </c>
      <c r="EI413" s="0" t="n">
        <v>0</v>
      </c>
      <c r="EJ413" s="0" t="n">
        <v>0</v>
      </c>
      <c r="EK413" s="0" t="n">
        <v>0</v>
      </c>
      <c r="EL413" s="0" t="n">
        <v>1</v>
      </c>
      <c r="EM413" s="0" t="n">
        <v>0</v>
      </c>
      <c r="EN413" s="0" t="n">
        <v>0</v>
      </c>
      <c r="EO413" s="0" t="n">
        <v>0</v>
      </c>
      <c r="EP413" s="0" t="n">
        <v>1</v>
      </c>
      <c r="EQ413" s="0" t="n">
        <v>0</v>
      </c>
      <c r="ER413" s="0" t="n">
        <v>0</v>
      </c>
      <c r="ES413" s="0" t="n">
        <v>3</v>
      </c>
      <c r="ET413" s="0" t="n">
        <v>0</v>
      </c>
      <c r="EU413" s="0" t="n">
        <v>0</v>
      </c>
      <c r="EV413" s="0" t="n">
        <v>0</v>
      </c>
      <c r="EW413" s="0" t="n">
        <v>0</v>
      </c>
      <c r="EX413" s="0" t="n">
        <v>0</v>
      </c>
      <c r="EY413" s="0" t="n">
        <v>1</v>
      </c>
      <c r="EZ413" s="0" t="n">
        <v>0</v>
      </c>
      <c r="FA413" s="0" t="n">
        <v>0</v>
      </c>
      <c r="FB413" s="0" t="n">
        <v>0</v>
      </c>
      <c r="FC413" s="0" t="n">
        <v>0</v>
      </c>
      <c r="FD413" s="0" t="n">
        <v>0</v>
      </c>
      <c r="FE413" s="0" t="n">
        <v>9</v>
      </c>
      <c r="FF413" s="0" t="n">
        <v>0</v>
      </c>
      <c r="FG413" s="0" t="n">
        <v>3</v>
      </c>
      <c r="FH413" s="0" t="n">
        <v>0</v>
      </c>
      <c r="FI413" s="0" t="n">
        <v>0</v>
      </c>
      <c r="FJ413" s="0" t="n">
        <v>0</v>
      </c>
      <c r="FK413" s="0" t="n">
        <v>0</v>
      </c>
      <c r="FL413" s="0" t="n">
        <v>6</v>
      </c>
      <c r="FM413" s="0" t="n">
        <v>0</v>
      </c>
      <c r="FN413" s="0" t="n">
        <v>0</v>
      </c>
      <c r="FO413" s="0" t="n">
        <v>0</v>
      </c>
      <c r="FP413" s="0" t="n">
        <v>0</v>
      </c>
      <c r="FQ413" s="0" t="n">
        <v>0</v>
      </c>
      <c r="FR413" s="0" t="n">
        <v>0</v>
      </c>
      <c r="FS413" s="0" t="n">
        <v>1</v>
      </c>
      <c r="FT413" s="0" t="n">
        <v>0</v>
      </c>
      <c r="FU413" s="0" t="n">
        <v>1</v>
      </c>
      <c r="FV413" s="0" t="n">
        <v>0</v>
      </c>
      <c r="FW413" s="0" t="n">
        <v>0</v>
      </c>
      <c r="FX413" s="0" t="n">
        <v>0</v>
      </c>
      <c r="FY413" s="0" t="n">
        <v>0</v>
      </c>
      <c r="FZ413" s="0" t="n">
        <v>2</v>
      </c>
      <c r="GA413" s="0" t="n">
        <v>1</v>
      </c>
      <c r="GB413" s="0" t="n">
        <v>0</v>
      </c>
      <c r="GC413" s="0" t="n">
        <v>1</v>
      </c>
      <c r="GD413" s="0" t="n">
        <v>0</v>
      </c>
      <c r="GE413" s="0" t="n">
        <v>3</v>
      </c>
      <c r="GF413" s="0" t="n">
        <v>0</v>
      </c>
      <c r="GG413" s="0" t="n">
        <v>0</v>
      </c>
      <c r="GH413" s="0" t="n">
        <v>0</v>
      </c>
      <c r="GI413" s="0" t="n">
        <v>0</v>
      </c>
      <c r="GJ413" s="0" t="n">
        <v>0</v>
      </c>
      <c r="GK413" s="0" t="n">
        <v>0</v>
      </c>
      <c r="GL413" s="0" t="n">
        <v>1</v>
      </c>
      <c r="GM413" s="0" t="n">
        <v>0</v>
      </c>
      <c r="GN413" s="0" t="n">
        <v>0</v>
      </c>
      <c r="GO413" s="0" t="n">
        <v>1</v>
      </c>
      <c r="GP413" s="0" t="n">
        <v>0</v>
      </c>
      <c r="GQ413" s="0" t="n">
        <v>0</v>
      </c>
    </row>
    <row r="414" customFormat="false" ht="12" hidden="false" customHeight="false" outlineLevel="0" collapsed="false">
      <c r="A414" s="0" t="n">
        <v>0</v>
      </c>
      <c r="B414" s="0" t="n">
        <v>0</v>
      </c>
      <c r="C414" s="0" t="n">
        <v>4</v>
      </c>
      <c r="D414" s="0" t="n">
        <v>0</v>
      </c>
      <c r="E414" s="0" t="n">
        <v>0</v>
      </c>
      <c r="F414" s="0" t="n">
        <v>0</v>
      </c>
      <c r="G414" s="0" t="n">
        <v>0</v>
      </c>
      <c r="H414" s="0" t="n">
        <v>0</v>
      </c>
      <c r="I414" s="0" t="n">
        <v>0</v>
      </c>
      <c r="J414" s="0" t="n">
        <v>0</v>
      </c>
      <c r="K414" s="0" t="n">
        <v>0</v>
      </c>
      <c r="L414" s="0" t="n">
        <v>0</v>
      </c>
      <c r="M414" s="0" t="n">
        <v>0</v>
      </c>
      <c r="N414" s="0" t="n">
        <v>0</v>
      </c>
      <c r="O414" s="0" t="n">
        <v>0</v>
      </c>
      <c r="P414" s="0" t="n">
        <v>0</v>
      </c>
      <c r="Q414" s="0" t="n">
        <v>0</v>
      </c>
      <c r="R414" s="0" t="n">
        <v>0</v>
      </c>
      <c r="S414" s="0" t="n">
        <v>0</v>
      </c>
      <c r="T414" s="0" t="n">
        <v>0</v>
      </c>
      <c r="U414" s="0" t="n">
        <v>0</v>
      </c>
      <c r="V414" s="0" t="n">
        <v>0</v>
      </c>
      <c r="W414" s="0" t="n">
        <v>0</v>
      </c>
      <c r="X414" s="0" t="n">
        <v>2</v>
      </c>
      <c r="Y414" s="0" t="n">
        <v>0</v>
      </c>
      <c r="Z414" s="0" t="n">
        <v>0</v>
      </c>
      <c r="AA414" s="0" t="n">
        <v>0</v>
      </c>
      <c r="AB414" s="0" t="n">
        <v>0</v>
      </c>
      <c r="AC414" s="0" t="n">
        <v>0</v>
      </c>
      <c r="AD414" s="0" t="n">
        <v>0</v>
      </c>
      <c r="AE414" s="0" t="n">
        <v>0</v>
      </c>
      <c r="AF414" s="0" t="n">
        <v>0</v>
      </c>
      <c r="AG414" s="0" t="n">
        <v>0</v>
      </c>
      <c r="AH414" s="0" t="n">
        <v>0</v>
      </c>
      <c r="AI414" s="0" t="n">
        <v>0</v>
      </c>
      <c r="AJ414" s="0" t="n">
        <v>0</v>
      </c>
      <c r="AK414" s="0" t="n">
        <v>0</v>
      </c>
      <c r="AL414" s="0" t="n">
        <v>0</v>
      </c>
      <c r="AM414" s="0" t="n">
        <v>0</v>
      </c>
      <c r="AN414" s="0" t="n">
        <v>0</v>
      </c>
      <c r="AO414" s="0" t="n">
        <v>0</v>
      </c>
      <c r="AP414" s="0" t="n">
        <v>0</v>
      </c>
      <c r="AQ414" s="0" t="n">
        <v>0</v>
      </c>
      <c r="AR414" s="0" t="n">
        <v>0</v>
      </c>
      <c r="AS414" s="0" t="n">
        <v>0</v>
      </c>
      <c r="AT414" s="0" t="n">
        <v>0</v>
      </c>
      <c r="AU414" s="0" t="n">
        <v>0</v>
      </c>
      <c r="AV414" s="0" t="n">
        <v>1</v>
      </c>
      <c r="AW414" s="0" t="n">
        <v>0</v>
      </c>
      <c r="AX414" s="0" t="n">
        <v>0</v>
      </c>
      <c r="AY414" s="0" t="n">
        <v>0</v>
      </c>
      <c r="AZ414" s="0" t="n">
        <v>2</v>
      </c>
      <c r="BA414" s="0" t="n">
        <v>0</v>
      </c>
      <c r="BB414" s="0" t="n">
        <v>0</v>
      </c>
      <c r="BC414" s="0" t="n">
        <v>0</v>
      </c>
      <c r="BD414" s="0" t="n">
        <v>0</v>
      </c>
      <c r="BE414" s="0" t="n">
        <v>0</v>
      </c>
      <c r="BF414" s="0" t="n">
        <v>0</v>
      </c>
      <c r="BG414" s="0" t="n">
        <v>0</v>
      </c>
      <c r="BH414" s="0" t="n">
        <v>0</v>
      </c>
      <c r="BI414" s="0" t="n">
        <v>0</v>
      </c>
      <c r="BJ414" s="0" t="n">
        <v>0</v>
      </c>
      <c r="BK414" s="0" t="n">
        <v>0</v>
      </c>
      <c r="BL414" s="0" t="n">
        <v>0</v>
      </c>
      <c r="BM414" s="0" t="n">
        <v>3</v>
      </c>
      <c r="BN414" s="0" t="n">
        <v>1</v>
      </c>
      <c r="BO414" s="0" t="n">
        <v>0</v>
      </c>
      <c r="BP414" s="0" t="n">
        <v>0</v>
      </c>
      <c r="BQ414" s="0" t="n">
        <v>8</v>
      </c>
      <c r="BR414" s="0" t="n">
        <v>0</v>
      </c>
      <c r="BS414" s="0" t="n">
        <v>0</v>
      </c>
      <c r="BT414" s="0" t="n">
        <v>0</v>
      </c>
      <c r="BU414" s="0" t="n">
        <v>0</v>
      </c>
      <c r="BV414" s="0" t="n">
        <v>0</v>
      </c>
      <c r="BW414" s="0" t="n">
        <v>0</v>
      </c>
      <c r="BX414" s="0" t="n">
        <v>0</v>
      </c>
      <c r="BY414" s="0" t="n">
        <v>0</v>
      </c>
      <c r="BZ414" s="0" t="n">
        <v>0</v>
      </c>
      <c r="CA414" s="0" t="n">
        <v>0</v>
      </c>
      <c r="CB414" s="0" t="n">
        <v>0</v>
      </c>
      <c r="CC414" s="0" t="n">
        <v>0</v>
      </c>
      <c r="CD414" s="0" t="n">
        <v>0</v>
      </c>
      <c r="CE414" s="0" t="n">
        <v>0</v>
      </c>
      <c r="CF414" s="0" t="n">
        <v>0</v>
      </c>
      <c r="CG414" s="0" t="n">
        <v>0</v>
      </c>
      <c r="CH414" s="0" t="n">
        <v>0</v>
      </c>
      <c r="CI414" s="0" t="n">
        <v>0</v>
      </c>
      <c r="CJ414" s="0" t="n">
        <v>0</v>
      </c>
      <c r="CK414" s="0" t="n">
        <v>0</v>
      </c>
      <c r="CL414" s="0" t="n">
        <v>0</v>
      </c>
      <c r="CM414" s="0" t="n">
        <v>0</v>
      </c>
      <c r="CN414" s="0" t="n">
        <v>0</v>
      </c>
      <c r="CO414" s="0" t="n">
        <v>0</v>
      </c>
      <c r="CP414" s="0" t="n">
        <v>0</v>
      </c>
      <c r="CQ414" s="0" t="n">
        <v>0</v>
      </c>
      <c r="CR414" s="0" t="n">
        <v>0</v>
      </c>
      <c r="CS414" s="0" t="n">
        <v>0</v>
      </c>
      <c r="CT414" s="0" t="n">
        <v>0</v>
      </c>
      <c r="CU414" s="0" t="n">
        <v>0</v>
      </c>
      <c r="CV414" s="0" t="n">
        <v>0</v>
      </c>
      <c r="CW414" s="0" t="n">
        <v>0</v>
      </c>
      <c r="CX414" s="0" t="n">
        <v>0</v>
      </c>
      <c r="CY414" s="0" t="n">
        <v>0</v>
      </c>
      <c r="CZ414" s="0" t="n">
        <v>0</v>
      </c>
      <c r="DA414" s="0" t="n">
        <v>0</v>
      </c>
      <c r="DB414" s="0" t="n">
        <v>0</v>
      </c>
      <c r="DC414" s="0" t="n">
        <v>0</v>
      </c>
      <c r="DD414" s="0" t="n">
        <v>0</v>
      </c>
      <c r="DE414" s="0" t="n">
        <v>0</v>
      </c>
      <c r="DF414" s="0" t="n">
        <v>0</v>
      </c>
      <c r="DG414" s="0" t="n">
        <v>0</v>
      </c>
      <c r="DH414" s="0" t="n">
        <v>0</v>
      </c>
      <c r="DI414" s="0" t="n">
        <v>0</v>
      </c>
      <c r="DJ414" s="0" t="n">
        <v>0</v>
      </c>
      <c r="DK414" s="0" t="n">
        <v>0</v>
      </c>
      <c r="DL414" s="0" t="n">
        <v>4</v>
      </c>
      <c r="DM414" s="0" t="n">
        <v>0</v>
      </c>
      <c r="DN414" s="0" t="n">
        <v>0</v>
      </c>
      <c r="DO414" s="0" t="n">
        <v>0</v>
      </c>
      <c r="DP414" s="0" t="n">
        <v>0</v>
      </c>
      <c r="DQ414" s="0" t="n">
        <v>0</v>
      </c>
      <c r="DR414" s="0" t="n">
        <v>0</v>
      </c>
      <c r="DS414" s="0" t="n">
        <v>0</v>
      </c>
      <c r="DT414" s="0" t="n">
        <v>0</v>
      </c>
      <c r="DU414" s="0" t="n">
        <v>0</v>
      </c>
      <c r="DV414" s="0" t="n">
        <v>0</v>
      </c>
      <c r="DW414" s="0" t="n">
        <v>0</v>
      </c>
      <c r="DX414" s="0" t="n">
        <v>0</v>
      </c>
      <c r="DY414" s="0" t="n">
        <v>0</v>
      </c>
      <c r="DZ414" s="0" t="n">
        <v>0</v>
      </c>
      <c r="EA414" s="0" t="n">
        <v>0</v>
      </c>
      <c r="EB414" s="0" t="n">
        <v>0</v>
      </c>
      <c r="EC414" s="0" t="n">
        <v>0</v>
      </c>
      <c r="ED414" s="0" t="n">
        <v>0</v>
      </c>
      <c r="EE414" s="0" t="n">
        <v>0</v>
      </c>
      <c r="EF414" s="0" t="n">
        <v>0</v>
      </c>
      <c r="EG414" s="0" t="n">
        <v>0</v>
      </c>
      <c r="EH414" s="0" t="n">
        <v>0</v>
      </c>
      <c r="EI414" s="0" t="n">
        <v>0</v>
      </c>
      <c r="EJ414" s="0" t="n">
        <v>0</v>
      </c>
      <c r="EK414" s="0" t="n">
        <v>0</v>
      </c>
      <c r="EL414" s="0" t="n">
        <v>0</v>
      </c>
      <c r="EM414" s="0" t="n">
        <v>0</v>
      </c>
      <c r="EN414" s="0" t="n">
        <v>0</v>
      </c>
      <c r="EO414" s="0" t="n">
        <v>0</v>
      </c>
      <c r="EP414" s="0" t="n">
        <v>0</v>
      </c>
      <c r="EQ414" s="0" t="n">
        <v>0</v>
      </c>
      <c r="ER414" s="0" t="n">
        <v>0</v>
      </c>
      <c r="ES414" s="0" t="n">
        <v>1</v>
      </c>
      <c r="ET414" s="0" t="n">
        <v>0</v>
      </c>
      <c r="EU414" s="0" t="n">
        <v>0</v>
      </c>
      <c r="EV414" s="0" t="n">
        <v>0</v>
      </c>
      <c r="EW414" s="0" t="n">
        <v>0</v>
      </c>
      <c r="EX414" s="0" t="n">
        <v>0</v>
      </c>
      <c r="EY414" s="0" t="n">
        <v>0</v>
      </c>
      <c r="EZ414" s="0" t="n">
        <v>0</v>
      </c>
      <c r="FA414" s="0" t="n">
        <v>0</v>
      </c>
      <c r="FB414" s="0" t="n">
        <v>0</v>
      </c>
      <c r="FC414" s="0" t="n">
        <v>0</v>
      </c>
      <c r="FD414" s="0" t="n">
        <v>0</v>
      </c>
      <c r="FE414" s="0" t="n">
        <v>0</v>
      </c>
      <c r="FF414" s="0" t="n">
        <v>0</v>
      </c>
      <c r="FG414" s="0" t="n">
        <v>0</v>
      </c>
      <c r="FH414" s="0" t="n">
        <v>0</v>
      </c>
      <c r="FI414" s="0" t="n">
        <v>0</v>
      </c>
      <c r="FJ414" s="0" t="n">
        <v>0</v>
      </c>
      <c r="FK414" s="0" t="n">
        <v>0</v>
      </c>
      <c r="FL414" s="0" t="n">
        <v>0</v>
      </c>
      <c r="FM414" s="0" t="n">
        <v>0</v>
      </c>
      <c r="FN414" s="0" t="n">
        <v>0</v>
      </c>
      <c r="FO414" s="0" t="n">
        <v>0</v>
      </c>
      <c r="FP414" s="0" t="n">
        <v>0</v>
      </c>
      <c r="FQ414" s="0" t="n">
        <v>0</v>
      </c>
      <c r="FR414" s="0" t="n">
        <v>0</v>
      </c>
      <c r="FS414" s="0" t="n">
        <v>0</v>
      </c>
      <c r="FT414" s="0" t="n">
        <v>0</v>
      </c>
      <c r="FU414" s="0" t="n">
        <v>0</v>
      </c>
      <c r="FV414" s="0" t="n">
        <v>0</v>
      </c>
      <c r="FW414" s="0" t="n">
        <v>0</v>
      </c>
      <c r="FX414" s="0" t="n">
        <v>0</v>
      </c>
      <c r="FY414" s="0" t="n">
        <v>0</v>
      </c>
      <c r="FZ414" s="0" t="n">
        <v>0</v>
      </c>
      <c r="GA414" s="0" t="n">
        <v>0</v>
      </c>
      <c r="GB414" s="0" t="n">
        <v>0</v>
      </c>
      <c r="GC414" s="0" t="n">
        <v>0</v>
      </c>
      <c r="GD414" s="0" t="n">
        <v>0</v>
      </c>
      <c r="GE414" s="0" t="n">
        <v>0</v>
      </c>
      <c r="GF414" s="0" t="n">
        <v>0</v>
      </c>
      <c r="GG414" s="0" t="n">
        <v>0</v>
      </c>
      <c r="GH414" s="0" t="n">
        <v>0</v>
      </c>
      <c r="GI414" s="0" t="n">
        <v>0</v>
      </c>
      <c r="GJ414" s="0" t="n">
        <v>0</v>
      </c>
      <c r="GK414" s="0" t="n">
        <v>0</v>
      </c>
      <c r="GL414" s="0" t="n">
        <v>0</v>
      </c>
      <c r="GM414" s="0" t="n">
        <v>0</v>
      </c>
      <c r="GN414" s="0" t="n">
        <v>0</v>
      </c>
      <c r="GO414" s="0" t="n">
        <v>0</v>
      </c>
      <c r="GP414" s="0" t="n">
        <v>0</v>
      </c>
      <c r="GQ414" s="0" t="n">
        <v>0</v>
      </c>
    </row>
    <row r="415" customFormat="false" ht="12" hidden="false" customHeight="false" outlineLevel="0" collapsed="false">
      <c r="A415" s="0" t="n">
        <v>0</v>
      </c>
      <c r="B415" s="0" t="n">
        <v>0</v>
      </c>
      <c r="C415" s="0" t="n">
        <v>0</v>
      </c>
      <c r="D415" s="0" t="n">
        <v>0</v>
      </c>
      <c r="E415" s="0" t="n">
        <v>0</v>
      </c>
      <c r="F415" s="0" t="n">
        <v>0</v>
      </c>
      <c r="G415" s="0" t="n">
        <v>0</v>
      </c>
      <c r="H415" s="0" t="n">
        <v>0</v>
      </c>
      <c r="I415" s="0" t="n">
        <v>0</v>
      </c>
      <c r="J415" s="0" t="n">
        <v>0</v>
      </c>
      <c r="K415" s="0" t="n">
        <v>0</v>
      </c>
      <c r="L415" s="0" t="n">
        <v>0</v>
      </c>
      <c r="M415" s="0" t="n">
        <v>0</v>
      </c>
      <c r="N415" s="0" t="n">
        <v>0</v>
      </c>
      <c r="O415" s="0" t="n">
        <v>0</v>
      </c>
      <c r="P415" s="0" t="n">
        <v>2</v>
      </c>
      <c r="Q415" s="0" t="n">
        <v>0</v>
      </c>
      <c r="R415" s="0" t="n">
        <v>0</v>
      </c>
      <c r="S415" s="0" t="n">
        <v>0</v>
      </c>
      <c r="T415" s="0" t="n">
        <v>0</v>
      </c>
      <c r="U415" s="0" t="n">
        <v>0</v>
      </c>
      <c r="V415" s="0" t="n">
        <v>1</v>
      </c>
      <c r="W415" s="0" t="n">
        <v>0</v>
      </c>
      <c r="X415" s="0" t="n">
        <v>1</v>
      </c>
      <c r="Y415" s="0" t="n">
        <v>0</v>
      </c>
      <c r="Z415" s="0" t="n">
        <v>2</v>
      </c>
      <c r="AA415" s="0" t="n">
        <v>2</v>
      </c>
      <c r="AB415" s="0" t="n">
        <v>0</v>
      </c>
      <c r="AC415" s="0" t="n">
        <v>1</v>
      </c>
      <c r="AD415" s="0" t="n">
        <v>0</v>
      </c>
      <c r="AE415" s="0" t="n">
        <v>4</v>
      </c>
      <c r="AF415" s="0" t="n">
        <v>0</v>
      </c>
      <c r="AG415" s="0" t="n">
        <v>0</v>
      </c>
      <c r="AH415" s="0" t="n">
        <v>5</v>
      </c>
      <c r="AI415" s="0" t="n">
        <v>1</v>
      </c>
      <c r="AJ415" s="0" t="n">
        <v>0</v>
      </c>
      <c r="AK415" s="0" t="n">
        <v>1</v>
      </c>
      <c r="AL415" s="0" t="n">
        <v>0</v>
      </c>
      <c r="AM415" s="0" t="n">
        <v>1</v>
      </c>
      <c r="AN415" s="0" t="n">
        <v>0</v>
      </c>
      <c r="AO415" s="0" t="n">
        <v>0</v>
      </c>
      <c r="AP415" s="0" t="n">
        <v>0</v>
      </c>
      <c r="AQ415" s="0" t="n">
        <v>0</v>
      </c>
      <c r="AR415" s="0" t="n">
        <v>0</v>
      </c>
      <c r="AS415" s="0" t="n">
        <v>0</v>
      </c>
      <c r="AT415" s="0" t="n">
        <v>0</v>
      </c>
      <c r="AU415" s="0" t="n">
        <v>0</v>
      </c>
      <c r="AV415" s="0" t="n">
        <v>0</v>
      </c>
      <c r="AW415" s="0" t="n">
        <v>1</v>
      </c>
      <c r="AX415" s="0" t="n">
        <v>0</v>
      </c>
      <c r="AY415" s="0" t="n">
        <v>1</v>
      </c>
      <c r="AZ415" s="0" t="n">
        <v>1</v>
      </c>
      <c r="BA415" s="0" t="n">
        <v>0</v>
      </c>
      <c r="BB415" s="0" t="n">
        <v>0</v>
      </c>
      <c r="BC415" s="0" t="n">
        <v>0</v>
      </c>
      <c r="BD415" s="0" t="n">
        <v>2</v>
      </c>
      <c r="BE415" s="0" t="n">
        <v>0</v>
      </c>
      <c r="BF415" s="0" t="n">
        <v>0</v>
      </c>
      <c r="BG415" s="0" t="n">
        <v>1</v>
      </c>
      <c r="BH415" s="0" t="n">
        <v>0</v>
      </c>
      <c r="BI415" s="0" t="n">
        <v>0</v>
      </c>
      <c r="BJ415" s="0" t="n">
        <v>0</v>
      </c>
      <c r="BK415" s="0" t="n">
        <v>0</v>
      </c>
      <c r="BL415" s="0" t="n">
        <v>0</v>
      </c>
      <c r="BM415" s="0" t="n">
        <v>3</v>
      </c>
      <c r="BN415" s="0" t="n">
        <v>1</v>
      </c>
      <c r="BO415" s="0" t="n">
        <v>0</v>
      </c>
      <c r="BP415" s="0" t="n">
        <v>0</v>
      </c>
      <c r="BQ415" s="0" t="n">
        <v>6</v>
      </c>
      <c r="BR415" s="0" t="n">
        <v>1</v>
      </c>
      <c r="BS415" s="0" t="n">
        <v>1</v>
      </c>
      <c r="BT415" s="0" t="n">
        <v>0</v>
      </c>
      <c r="BU415" s="0" t="n">
        <v>0</v>
      </c>
      <c r="BV415" s="0" t="n">
        <v>1</v>
      </c>
      <c r="BW415" s="0" t="n">
        <v>0</v>
      </c>
      <c r="BX415" s="0" t="n">
        <v>0</v>
      </c>
      <c r="BY415" s="0" t="n">
        <v>0</v>
      </c>
      <c r="BZ415" s="0" t="n">
        <v>0</v>
      </c>
      <c r="CA415" s="0" t="n">
        <v>0</v>
      </c>
      <c r="CB415" s="0" t="n">
        <v>2</v>
      </c>
      <c r="CC415" s="0" t="n">
        <v>0</v>
      </c>
      <c r="CD415" s="0" t="n">
        <v>1</v>
      </c>
      <c r="CE415" s="0" t="n">
        <v>1</v>
      </c>
      <c r="CF415" s="0" t="n">
        <v>0</v>
      </c>
      <c r="CG415" s="0" t="n">
        <v>0</v>
      </c>
      <c r="CH415" s="0" t="n">
        <v>0</v>
      </c>
      <c r="CI415" s="0" t="n">
        <v>3</v>
      </c>
      <c r="CJ415" s="0" t="n">
        <v>0</v>
      </c>
      <c r="CK415" s="0" t="n">
        <v>1</v>
      </c>
      <c r="CL415" s="0" t="n">
        <v>0</v>
      </c>
      <c r="CM415" s="0" t="n">
        <v>0</v>
      </c>
      <c r="CN415" s="0" t="n">
        <v>0</v>
      </c>
      <c r="CO415" s="0" t="n">
        <v>0</v>
      </c>
      <c r="CP415" s="0" t="n">
        <v>0</v>
      </c>
      <c r="CQ415" s="0" t="n">
        <v>0</v>
      </c>
      <c r="CR415" s="0" t="n">
        <v>0</v>
      </c>
      <c r="CS415" s="0" t="n">
        <v>1</v>
      </c>
      <c r="CT415" s="0" t="n">
        <v>0</v>
      </c>
      <c r="CU415" s="0" t="n">
        <v>0</v>
      </c>
      <c r="CV415" s="0" t="n">
        <v>0</v>
      </c>
      <c r="CW415" s="0" t="n">
        <v>0</v>
      </c>
      <c r="CX415" s="0" t="n">
        <v>0</v>
      </c>
      <c r="CY415" s="0" t="n">
        <v>0</v>
      </c>
      <c r="CZ415" s="0" t="n">
        <v>1</v>
      </c>
      <c r="DA415" s="0" t="n">
        <v>0</v>
      </c>
      <c r="DB415" s="0" t="n">
        <v>0</v>
      </c>
      <c r="DC415" s="0" t="n">
        <v>0</v>
      </c>
      <c r="DD415" s="0" t="n">
        <v>3</v>
      </c>
      <c r="DE415" s="0" t="n">
        <v>4</v>
      </c>
      <c r="DF415" s="0" t="n">
        <v>0</v>
      </c>
      <c r="DG415" s="0" t="n">
        <v>0</v>
      </c>
      <c r="DH415" s="0" t="n">
        <v>0</v>
      </c>
      <c r="DI415" s="0" t="n">
        <v>2</v>
      </c>
      <c r="DJ415" s="0" t="n">
        <v>0</v>
      </c>
      <c r="DK415" s="0" t="n">
        <v>4</v>
      </c>
      <c r="DL415" s="0" t="n">
        <v>0</v>
      </c>
      <c r="DM415" s="0" t="n">
        <v>0</v>
      </c>
      <c r="DN415" s="0" t="n">
        <v>2</v>
      </c>
      <c r="DO415" s="0" t="n">
        <v>0</v>
      </c>
      <c r="DP415" s="0" t="n">
        <v>1</v>
      </c>
      <c r="DQ415" s="0" t="n">
        <v>0</v>
      </c>
      <c r="DR415" s="0" t="n">
        <v>0</v>
      </c>
      <c r="DS415" s="0" t="n">
        <v>0</v>
      </c>
      <c r="DT415" s="0" t="n">
        <v>0</v>
      </c>
      <c r="DU415" s="0" t="n">
        <v>0</v>
      </c>
      <c r="DV415" s="0" t="n">
        <v>0</v>
      </c>
      <c r="DW415" s="0" t="n">
        <v>0</v>
      </c>
      <c r="DX415" s="0" t="n">
        <v>0</v>
      </c>
      <c r="DY415" s="0" t="n">
        <v>0</v>
      </c>
      <c r="DZ415" s="0" t="n">
        <v>0</v>
      </c>
      <c r="EA415" s="0" t="n">
        <v>0</v>
      </c>
      <c r="EB415" s="0" t="n">
        <v>0</v>
      </c>
      <c r="EC415" s="0" t="n">
        <v>0</v>
      </c>
      <c r="ED415" s="0" t="n">
        <v>0</v>
      </c>
      <c r="EE415" s="0" t="n">
        <v>0</v>
      </c>
      <c r="EF415" s="0" t="n">
        <v>0</v>
      </c>
      <c r="EG415" s="0" t="n">
        <v>0</v>
      </c>
      <c r="EH415" s="0" t="n">
        <v>0</v>
      </c>
      <c r="EI415" s="0" t="n">
        <v>0</v>
      </c>
      <c r="EJ415" s="0" t="n">
        <v>1</v>
      </c>
      <c r="EK415" s="0" t="n">
        <v>0</v>
      </c>
      <c r="EL415" s="0" t="n">
        <v>0</v>
      </c>
      <c r="EM415" s="0" t="n">
        <v>0</v>
      </c>
      <c r="EN415" s="0" t="n">
        <v>0</v>
      </c>
      <c r="EO415" s="0" t="n">
        <v>0</v>
      </c>
      <c r="EP415" s="0" t="n">
        <v>1</v>
      </c>
      <c r="EQ415" s="0" t="n">
        <v>0</v>
      </c>
      <c r="ER415" s="0" t="n">
        <v>0</v>
      </c>
      <c r="ES415" s="0" t="n">
        <v>0</v>
      </c>
      <c r="ET415" s="0" t="n">
        <v>0</v>
      </c>
      <c r="EU415" s="0" t="n">
        <v>1</v>
      </c>
      <c r="EV415" s="0" t="n">
        <v>0</v>
      </c>
      <c r="EW415" s="0" t="n">
        <v>0</v>
      </c>
      <c r="EX415" s="0" t="n">
        <v>0</v>
      </c>
      <c r="EY415" s="0" t="n">
        <v>0</v>
      </c>
      <c r="EZ415" s="0" t="n">
        <v>0</v>
      </c>
      <c r="FA415" s="0" t="n">
        <v>2</v>
      </c>
      <c r="FB415" s="0" t="n">
        <v>0</v>
      </c>
      <c r="FC415" s="0" t="n">
        <v>0</v>
      </c>
      <c r="FD415" s="0" t="n">
        <v>0</v>
      </c>
      <c r="FE415" s="0" t="n">
        <v>5</v>
      </c>
      <c r="FF415" s="0" t="n">
        <v>2</v>
      </c>
      <c r="FG415" s="0" t="n">
        <v>1</v>
      </c>
      <c r="FH415" s="0" t="n">
        <v>0</v>
      </c>
      <c r="FI415" s="0" t="n">
        <v>2</v>
      </c>
      <c r="FJ415" s="0" t="n">
        <v>0</v>
      </c>
      <c r="FK415" s="0" t="n">
        <v>0</v>
      </c>
      <c r="FL415" s="0" t="n">
        <v>0</v>
      </c>
      <c r="FM415" s="0" t="n">
        <v>0</v>
      </c>
      <c r="FN415" s="0" t="n">
        <v>1</v>
      </c>
      <c r="FO415" s="0" t="n">
        <v>0</v>
      </c>
      <c r="FP415" s="0" t="n">
        <v>0</v>
      </c>
      <c r="FQ415" s="0" t="n">
        <v>0</v>
      </c>
      <c r="FR415" s="0" t="n">
        <v>4</v>
      </c>
      <c r="FS415" s="0" t="n">
        <v>1</v>
      </c>
      <c r="FT415" s="0" t="n">
        <v>0</v>
      </c>
      <c r="FU415" s="0" t="n">
        <v>1</v>
      </c>
      <c r="FV415" s="0" t="n">
        <v>1</v>
      </c>
      <c r="FW415" s="0" t="n">
        <v>0</v>
      </c>
      <c r="FX415" s="0" t="n">
        <v>0</v>
      </c>
      <c r="FY415" s="0" t="n">
        <v>0</v>
      </c>
      <c r="FZ415" s="0" t="n">
        <v>0</v>
      </c>
      <c r="GA415" s="0" t="n">
        <v>0</v>
      </c>
      <c r="GB415" s="0" t="n">
        <v>0</v>
      </c>
      <c r="GC415" s="0" t="n">
        <v>0</v>
      </c>
      <c r="GD415" s="0" t="n">
        <v>0</v>
      </c>
      <c r="GE415" s="0" t="n">
        <v>0</v>
      </c>
      <c r="GF415" s="0" t="n">
        <v>0</v>
      </c>
      <c r="GG415" s="0" t="n">
        <v>0</v>
      </c>
      <c r="GH415" s="0" t="n">
        <v>0</v>
      </c>
      <c r="GI415" s="0" t="n">
        <v>0</v>
      </c>
      <c r="GJ415" s="0" t="n">
        <v>0</v>
      </c>
      <c r="GK415" s="0" t="n">
        <v>0</v>
      </c>
      <c r="GL415" s="0" t="n">
        <v>0</v>
      </c>
      <c r="GM415" s="0" t="n">
        <v>0</v>
      </c>
      <c r="GN415" s="0" t="n">
        <v>0</v>
      </c>
      <c r="GO415" s="0" t="n">
        <v>1</v>
      </c>
      <c r="GP415" s="0" t="n">
        <v>0</v>
      </c>
      <c r="GQ415" s="0" t="n">
        <v>0</v>
      </c>
    </row>
    <row r="416" customFormat="false" ht="12" hidden="false" customHeight="false" outlineLevel="0" collapsed="false">
      <c r="A416" s="0" t="n">
        <v>0</v>
      </c>
      <c r="B416" s="0" t="n">
        <v>2</v>
      </c>
      <c r="C416" s="0" t="n">
        <v>0</v>
      </c>
      <c r="D416" s="0" t="n">
        <v>0</v>
      </c>
      <c r="E416" s="0" t="n">
        <v>0</v>
      </c>
      <c r="F416" s="0" t="n">
        <v>0</v>
      </c>
      <c r="G416" s="0" t="n">
        <v>0</v>
      </c>
      <c r="H416" s="0" t="n">
        <v>0</v>
      </c>
      <c r="I416" s="0" t="n">
        <v>0</v>
      </c>
      <c r="J416" s="0" t="n">
        <v>0</v>
      </c>
      <c r="K416" s="0" t="n">
        <v>0</v>
      </c>
      <c r="L416" s="0" t="n">
        <v>0</v>
      </c>
      <c r="M416" s="0" t="n">
        <v>0</v>
      </c>
      <c r="N416" s="0" t="n">
        <v>0</v>
      </c>
      <c r="O416" s="0" t="n">
        <v>0</v>
      </c>
      <c r="P416" s="0" t="n">
        <v>0</v>
      </c>
      <c r="Q416" s="0" t="n">
        <v>0</v>
      </c>
      <c r="R416" s="0" t="n">
        <v>0</v>
      </c>
      <c r="S416" s="0" t="n">
        <v>0</v>
      </c>
      <c r="T416" s="0" t="n">
        <v>0</v>
      </c>
      <c r="U416" s="0" t="n">
        <v>0</v>
      </c>
      <c r="V416" s="0" t="n">
        <v>0</v>
      </c>
      <c r="W416" s="0" t="n">
        <v>0</v>
      </c>
      <c r="X416" s="0" t="n">
        <v>0</v>
      </c>
      <c r="Y416" s="0" t="n">
        <v>0</v>
      </c>
      <c r="Z416" s="0" t="n">
        <v>1</v>
      </c>
      <c r="AA416" s="0" t="n">
        <v>0</v>
      </c>
      <c r="AB416" s="0" t="n">
        <v>0</v>
      </c>
      <c r="AC416" s="0" t="n">
        <v>0</v>
      </c>
      <c r="AD416" s="0" t="n">
        <v>0</v>
      </c>
      <c r="AE416" s="0" t="n">
        <v>0</v>
      </c>
      <c r="AF416" s="0" t="n">
        <v>0</v>
      </c>
      <c r="AG416" s="0" t="n">
        <v>0</v>
      </c>
      <c r="AH416" s="0" t="n">
        <v>0</v>
      </c>
      <c r="AI416" s="0" t="n">
        <v>0</v>
      </c>
      <c r="AJ416" s="0" t="n">
        <v>0</v>
      </c>
      <c r="AK416" s="0" t="n">
        <v>0</v>
      </c>
      <c r="AL416" s="0" t="n">
        <v>0</v>
      </c>
      <c r="AM416" s="0" t="n">
        <v>0</v>
      </c>
      <c r="AN416" s="0" t="n">
        <v>0</v>
      </c>
      <c r="AO416" s="0" t="n">
        <v>0</v>
      </c>
      <c r="AP416" s="0" t="n">
        <v>0</v>
      </c>
      <c r="AQ416" s="0" t="n">
        <v>0</v>
      </c>
      <c r="AR416" s="0" t="n">
        <v>0</v>
      </c>
      <c r="AS416" s="0" t="n">
        <v>0</v>
      </c>
      <c r="AT416" s="0" t="n">
        <v>0</v>
      </c>
      <c r="AU416" s="0" t="n">
        <v>0</v>
      </c>
      <c r="AV416" s="0" t="n">
        <v>0</v>
      </c>
      <c r="AW416" s="0" t="n">
        <v>0</v>
      </c>
      <c r="AX416" s="0" t="n">
        <v>0</v>
      </c>
      <c r="AY416" s="0" t="n">
        <v>0</v>
      </c>
      <c r="AZ416" s="0" t="n">
        <v>0</v>
      </c>
      <c r="BA416" s="0" t="n">
        <v>0</v>
      </c>
      <c r="BB416" s="0" t="n">
        <v>0</v>
      </c>
      <c r="BC416" s="0" t="n">
        <v>0</v>
      </c>
      <c r="BD416" s="0" t="n">
        <v>0</v>
      </c>
      <c r="BE416" s="0" t="n">
        <v>0</v>
      </c>
      <c r="BF416" s="0" t="n">
        <v>0</v>
      </c>
      <c r="BG416" s="0" t="n">
        <v>0</v>
      </c>
      <c r="BH416" s="0" t="n">
        <v>0</v>
      </c>
      <c r="BI416" s="0" t="n">
        <v>0</v>
      </c>
      <c r="BJ416" s="0" t="n">
        <v>0</v>
      </c>
      <c r="BK416" s="0" t="n">
        <v>0</v>
      </c>
      <c r="BL416" s="0" t="n">
        <v>0</v>
      </c>
      <c r="BM416" s="0" t="n">
        <v>1</v>
      </c>
      <c r="BN416" s="0" t="n">
        <v>0</v>
      </c>
      <c r="BO416" s="0" t="n">
        <v>0</v>
      </c>
      <c r="BP416" s="0" t="n">
        <v>0</v>
      </c>
      <c r="BQ416" s="0" t="n">
        <v>4</v>
      </c>
      <c r="BR416" s="0" t="n">
        <v>0</v>
      </c>
      <c r="BS416" s="0" t="n">
        <v>1</v>
      </c>
      <c r="BT416" s="0" t="n">
        <v>0</v>
      </c>
      <c r="BU416" s="0" t="n">
        <v>0</v>
      </c>
      <c r="BV416" s="0" t="n">
        <v>0</v>
      </c>
      <c r="BW416" s="0" t="n">
        <v>0</v>
      </c>
      <c r="BX416" s="0" t="n">
        <v>0</v>
      </c>
      <c r="BY416" s="0" t="n">
        <v>0</v>
      </c>
      <c r="BZ416" s="0" t="n">
        <v>0</v>
      </c>
      <c r="CA416" s="0" t="n">
        <v>0</v>
      </c>
      <c r="CB416" s="0" t="n">
        <v>0</v>
      </c>
      <c r="CC416" s="0" t="n">
        <v>0</v>
      </c>
      <c r="CD416" s="0" t="n">
        <v>0</v>
      </c>
      <c r="CE416" s="0" t="n">
        <v>0</v>
      </c>
      <c r="CF416" s="0" t="n">
        <v>0</v>
      </c>
      <c r="CG416" s="0" t="n">
        <v>0</v>
      </c>
      <c r="CH416" s="0" t="n">
        <v>0</v>
      </c>
      <c r="CI416" s="0" t="n">
        <v>1</v>
      </c>
      <c r="CJ416" s="0" t="n">
        <v>0</v>
      </c>
      <c r="CK416" s="0" t="n">
        <v>0</v>
      </c>
      <c r="CL416" s="0" t="n">
        <v>0</v>
      </c>
      <c r="CM416" s="0" t="n">
        <v>0</v>
      </c>
      <c r="CN416" s="0" t="n">
        <v>0</v>
      </c>
      <c r="CO416" s="0" t="n">
        <v>0</v>
      </c>
      <c r="CP416" s="0" t="n">
        <v>0</v>
      </c>
      <c r="CQ416" s="0" t="n">
        <v>0</v>
      </c>
      <c r="CR416" s="0" t="n">
        <v>0</v>
      </c>
      <c r="CS416" s="0" t="n">
        <v>0</v>
      </c>
      <c r="CT416" s="0" t="n">
        <v>0</v>
      </c>
      <c r="CU416" s="0" t="n">
        <v>0</v>
      </c>
      <c r="CV416" s="0" t="n">
        <v>0</v>
      </c>
      <c r="CW416" s="0" t="n">
        <v>0</v>
      </c>
      <c r="CX416" s="0" t="n">
        <v>0</v>
      </c>
      <c r="CY416" s="0" t="n">
        <v>0</v>
      </c>
      <c r="CZ416" s="0" t="n">
        <v>0</v>
      </c>
      <c r="DA416" s="0" t="n">
        <v>0</v>
      </c>
      <c r="DB416" s="0" t="n">
        <v>0</v>
      </c>
      <c r="DC416" s="0" t="n">
        <v>0</v>
      </c>
      <c r="DD416" s="0" t="n">
        <v>0</v>
      </c>
      <c r="DE416" s="0" t="n">
        <v>1</v>
      </c>
      <c r="DF416" s="0" t="n">
        <v>0</v>
      </c>
      <c r="DG416" s="0" t="n">
        <v>0</v>
      </c>
      <c r="DH416" s="0" t="n">
        <v>0</v>
      </c>
      <c r="DI416" s="0" t="n">
        <v>1</v>
      </c>
      <c r="DJ416" s="0" t="n">
        <v>0</v>
      </c>
      <c r="DK416" s="0" t="n">
        <v>2</v>
      </c>
      <c r="DL416" s="0" t="n">
        <v>0</v>
      </c>
      <c r="DM416" s="0" t="n">
        <v>0</v>
      </c>
      <c r="DN416" s="0" t="n">
        <v>0</v>
      </c>
      <c r="DO416" s="0" t="n">
        <v>0</v>
      </c>
      <c r="DP416" s="0" t="n">
        <v>2</v>
      </c>
      <c r="DQ416" s="0" t="n">
        <v>0</v>
      </c>
      <c r="DR416" s="0" t="n">
        <v>0</v>
      </c>
      <c r="DS416" s="0" t="n">
        <v>0</v>
      </c>
      <c r="DT416" s="0" t="n">
        <v>0</v>
      </c>
      <c r="DU416" s="0" t="n">
        <v>0</v>
      </c>
      <c r="DV416" s="0" t="n">
        <v>0</v>
      </c>
      <c r="DW416" s="0" t="n">
        <v>0</v>
      </c>
      <c r="DX416" s="0" t="n">
        <v>0</v>
      </c>
      <c r="DY416" s="0" t="n">
        <v>0</v>
      </c>
      <c r="DZ416" s="0" t="n">
        <v>0</v>
      </c>
      <c r="EA416" s="0" t="n">
        <v>0</v>
      </c>
      <c r="EB416" s="0" t="n">
        <v>0</v>
      </c>
      <c r="EC416" s="0" t="n">
        <v>1</v>
      </c>
      <c r="ED416" s="0" t="n">
        <v>0</v>
      </c>
      <c r="EE416" s="0" t="n">
        <v>0</v>
      </c>
      <c r="EF416" s="0" t="n">
        <v>0</v>
      </c>
      <c r="EG416" s="0" t="n">
        <v>0</v>
      </c>
      <c r="EH416" s="0" t="n">
        <v>0</v>
      </c>
      <c r="EI416" s="0" t="n">
        <v>0</v>
      </c>
      <c r="EJ416" s="0" t="n">
        <v>0</v>
      </c>
      <c r="EK416" s="0" t="n">
        <v>0</v>
      </c>
      <c r="EL416" s="0" t="n">
        <v>0</v>
      </c>
      <c r="EM416" s="0" t="n">
        <v>0</v>
      </c>
      <c r="EN416" s="0" t="n">
        <v>0</v>
      </c>
      <c r="EO416" s="0" t="n">
        <v>0</v>
      </c>
      <c r="EP416" s="0" t="n">
        <v>0</v>
      </c>
      <c r="EQ416" s="0" t="n">
        <v>0</v>
      </c>
      <c r="ER416" s="0" t="n">
        <v>0</v>
      </c>
      <c r="ES416" s="0" t="n">
        <v>1</v>
      </c>
      <c r="ET416" s="0" t="n">
        <v>0</v>
      </c>
      <c r="EU416" s="0" t="n">
        <v>1</v>
      </c>
      <c r="EV416" s="0" t="n">
        <v>0</v>
      </c>
      <c r="EW416" s="0" t="n">
        <v>0</v>
      </c>
      <c r="EX416" s="0" t="n">
        <v>0</v>
      </c>
      <c r="EY416" s="0" t="n">
        <v>1</v>
      </c>
      <c r="EZ416" s="0" t="n">
        <v>0</v>
      </c>
      <c r="FA416" s="0" t="n">
        <v>0</v>
      </c>
      <c r="FB416" s="0" t="n">
        <v>0</v>
      </c>
      <c r="FC416" s="0" t="n">
        <v>0</v>
      </c>
      <c r="FD416" s="0" t="n">
        <v>0</v>
      </c>
      <c r="FE416" s="0" t="n">
        <v>9</v>
      </c>
      <c r="FF416" s="0" t="n">
        <v>0</v>
      </c>
      <c r="FG416" s="0" t="n">
        <v>0</v>
      </c>
      <c r="FH416" s="0" t="n">
        <v>0</v>
      </c>
      <c r="FI416" s="0" t="n">
        <v>0</v>
      </c>
      <c r="FJ416" s="0" t="n">
        <v>0</v>
      </c>
      <c r="FK416" s="0" t="n">
        <v>0</v>
      </c>
      <c r="FL416" s="0" t="n">
        <v>0</v>
      </c>
      <c r="FM416" s="0" t="n">
        <v>0</v>
      </c>
      <c r="FN416" s="0" t="n">
        <v>0</v>
      </c>
      <c r="FO416" s="0" t="n">
        <v>0</v>
      </c>
      <c r="FP416" s="0" t="n">
        <v>0</v>
      </c>
      <c r="FQ416" s="0" t="n">
        <v>0</v>
      </c>
      <c r="FR416" s="0" t="n">
        <v>0</v>
      </c>
      <c r="FS416" s="0" t="n">
        <v>3</v>
      </c>
      <c r="FT416" s="0" t="n">
        <v>0</v>
      </c>
      <c r="FU416" s="0" t="n">
        <v>1</v>
      </c>
      <c r="FV416" s="0" t="n">
        <v>0</v>
      </c>
      <c r="FW416" s="0" t="n">
        <v>0</v>
      </c>
      <c r="FX416" s="0" t="n">
        <v>0</v>
      </c>
      <c r="FY416" s="0" t="n">
        <v>0</v>
      </c>
      <c r="FZ416" s="0" t="n">
        <v>0</v>
      </c>
      <c r="GA416" s="0" t="n">
        <v>0</v>
      </c>
      <c r="GB416" s="0" t="n">
        <v>0</v>
      </c>
      <c r="GC416" s="0" t="n">
        <v>0</v>
      </c>
      <c r="GD416" s="0" t="n">
        <v>0</v>
      </c>
      <c r="GE416" s="0" t="n">
        <v>0</v>
      </c>
      <c r="GF416" s="0" t="n">
        <v>0</v>
      </c>
      <c r="GG416" s="0" t="n">
        <v>0</v>
      </c>
      <c r="GH416" s="0" t="n">
        <v>0</v>
      </c>
      <c r="GI416" s="0" t="n">
        <v>0</v>
      </c>
      <c r="GJ416" s="0" t="n">
        <v>0</v>
      </c>
      <c r="GK416" s="0" t="n">
        <v>0</v>
      </c>
      <c r="GL416" s="0" t="n">
        <v>0</v>
      </c>
      <c r="GM416" s="0" t="n">
        <v>0</v>
      </c>
      <c r="GN416" s="0" t="n">
        <v>0</v>
      </c>
      <c r="GO416" s="0" t="n">
        <v>0</v>
      </c>
      <c r="GP416" s="0" t="n">
        <v>0</v>
      </c>
      <c r="GQ416" s="0" t="n">
        <v>0</v>
      </c>
    </row>
    <row r="417" customFormat="false" ht="12" hidden="false" customHeight="false" outlineLevel="0" collapsed="false">
      <c r="A417" s="0" t="n">
        <v>0</v>
      </c>
      <c r="B417" s="0" t="n">
        <v>0</v>
      </c>
      <c r="C417" s="0" t="n">
        <v>0</v>
      </c>
      <c r="D417" s="0" t="n">
        <v>0</v>
      </c>
      <c r="E417" s="0" t="n">
        <v>0</v>
      </c>
      <c r="F417" s="0" t="n">
        <v>0</v>
      </c>
      <c r="G417" s="0" t="n">
        <v>0</v>
      </c>
      <c r="H417" s="0" t="n">
        <v>0</v>
      </c>
      <c r="I417" s="0" t="n">
        <v>0</v>
      </c>
      <c r="J417" s="0" t="n">
        <v>0</v>
      </c>
      <c r="K417" s="0" t="n">
        <v>0</v>
      </c>
      <c r="L417" s="0" t="n">
        <v>0</v>
      </c>
      <c r="M417" s="0" t="n">
        <v>0</v>
      </c>
      <c r="N417" s="0" t="n">
        <v>0</v>
      </c>
      <c r="O417" s="0" t="n">
        <v>0</v>
      </c>
      <c r="P417" s="0" t="n">
        <v>0</v>
      </c>
      <c r="Q417" s="0" t="n">
        <v>0</v>
      </c>
      <c r="R417" s="0" t="n">
        <v>0</v>
      </c>
      <c r="S417" s="0" t="n">
        <v>0</v>
      </c>
      <c r="T417" s="0" t="n">
        <v>0</v>
      </c>
      <c r="U417" s="0" t="n">
        <v>0</v>
      </c>
      <c r="V417" s="0" t="n">
        <v>0</v>
      </c>
      <c r="W417" s="0" t="n">
        <v>0</v>
      </c>
      <c r="X417" s="0" t="n">
        <v>1</v>
      </c>
      <c r="Y417" s="0" t="n">
        <v>0</v>
      </c>
      <c r="Z417" s="0" t="n">
        <v>1</v>
      </c>
      <c r="AA417" s="0" t="n">
        <v>0</v>
      </c>
      <c r="AB417" s="0" t="n">
        <v>0</v>
      </c>
      <c r="AC417" s="0" t="n">
        <v>0</v>
      </c>
      <c r="AD417" s="0" t="n">
        <v>0</v>
      </c>
      <c r="AE417" s="0" t="n">
        <v>0</v>
      </c>
      <c r="AF417" s="0" t="n">
        <v>0</v>
      </c>
      <c r="AG417" s="0" t="n">
        <v>0</v>
      </c>
      <c r="AH417" s="0" t="n">
        <v>7</v>
      </c>
      <c r="AI417" s="0" t="n">
        <v>0</v>
      </c>
      <c r="AJ417" s="0" t="n">
        <v>0</v>
      </c>
      <c r="AK417" s="0" t="n">
        <v>0</v>
      </c>
      <c r="AL417" s="0" t="n">
        <v>0</v>
      </c>
      <c r="AM417" s="0" t="n">
        <v>0</v>
      </c>
      <c r="AN417" s="0" t="n">
        <v>0</v>
      </c>
      <c r="AO417" s="0" t="n">
        <v>0</v>
      </c>
      <c r="AP417" s="0" t="n">
        <v>0</v>
      </c>
      <c r="AQ417" s="0" t="n">
        <v>0</v>
      </c>
      <c r="AR417" s="0" t="n">
        <v>0</v>
      </c>
      <c r="AS417" s="0" t="n">
        <v>0</v>
      </c>
      <c r="AT417" s="0" t="n">
        <v>0</v>
      </c>
      <c r="AU417" s="0" t="n">
        <v>0</v>
      </c>
      <c r="AV417" s="0" t="n">
        <v>3</v>
      </c>
      <c r="AW417" s="0" t="n">
        <v>1</v>
      </c>
      <c r="AX417" s="0" t="n">
        <v>0</v>
      </c>
      <c r="AY417" s="0" t="n">
        <v>1</v>
      </c>
      <c r="AZ417" s="0" t="n">
        <v>0</v>
      </c>
      <c r="BA417" s="0" t="n">
        <v>1</v>
      </c>
      <c r="BB417" s="0" t="n">
        <v>0</v>
      </c>
      <c r="BC417" s="0" t="n">
        <v>0</v>
      </c>
      <c r="BD417" s="0" t="n">
        <v>0</v>
      </c>
      <c r="BE417" s="0" t="n">
        <v>0</v>
      </c>
      <c r="BF417" s="0" t="n">
        <v>1</v>
      </c>
      <c r="BG417" s="0" t="n">
        <v>1</v>
      </c>
      <c r="BH417" s="0" t="n">
        <v>0</v>
      </c>
      <c r="BI417" s="0" t="n">
        <v>0</v>
      </c>
      <c r="BJ417" s="0" t="n">
        <v>0</v>
      </c>
      <c r="BK417" s="0" t="n">
        <v>0</v>
      </c>
      <c r="BL417" s="0" t="n">
        <v>0</v>
      </c>
      <c r="BM417" s="0" t="n">
        <v>0</v>
      </c>
      <c r="BN417" s="0" t="n">
        <v>0</v>
      </c>
      <c r="BO417" s="0" t="n">
        <v>0</v>
      </c>
      <c r="BP417" s="0" t="n">
        <v>0</v>
      </c>
      <c r="BQ417" s="0" t="n">
        <v>2</v>
      </c>
      <c r="BR417" s="0" t="n">
        <v>0</v>
      </c>
      <c r="BS417" s="0" t="n">
        <v>2</v>
      </c>
      <c r="BT417" s="0" t="n">
        <v>0</v>
      </c>
      <c r="BU417" s="0" t="n">
        <v>0</v>
      </c>
      <c r="BV417" s="0" t="n">
        <v>0</v>
      </c>
      <c r="BW417" s="0" t="n">
        <v>0</v>
      </c>
      <c r="BX417" s="0" t="n">
        <v>0</v>
      </c>
      <c r="BY417" s="0" t="n">
        <v>0</v>
      </c>
      <c r="BZ417" s="0" t="n">
        <v>0</v>
      </c>
      <c r="CA417" s="0" t="n">
        <v>1</v>
      </c>
      <c r="CB417" s="0" t="n">
        <v>1</v>
      </c>
      <c r="CC417" s="0" t="n">
        <v>1</v>
      </c>
      <c r="CD417" s="0" t="n">
        <v>0</v>
      </c>
      <c r="CE417" s="0" t="n">
        <v>0</v>
      </c>
      <c r="CF417" s="0" t="n">
        <v>0</v>
      </c>
      <c r="CG417" s="0" t="n">
        <v>0</v>
      </c>
      <c r="CH417" s="0" t="n">
        <v>0</v>
      </c>
      <c r="CI417" s="0" t="n">
        <v>2</v>
      </c>
      <c r="CJ417" s="0" t="n">
        <v>0</v>
      </c>
      <c r="CK417" s="0" t="n">
        <v>0</v>
      </c>
      <c r="CL417" s="0" t="n">
        <v>0</v>
      </c>
      <c r="CM417" s="0" t="n">
        <v>0</v>
      </c>
      <c r="CN417" s="0" t="n">
        <v>0</v>
      </c>
      <c r="CO417" s="0" t="n">
        <v>0</v>
      </c>
      <c r="CP417" s="0" t="n">
        <v>1</v>
      </c>
      <c r="CQ417" s="0" t="n">
        <v>0</v>
      </c>
      <c r="CR417" s="0" t="n">
        <v>0</v>
      </c>
      <c r="CS417" s="0" t="n">
        <v>0</v>
      </c>
      <c r="CT417" s="0" t="n">
        <v>0</v>
      </c>
      <c r="CU417" s="0" t="n">
        <v>0</v>
      </c>
      <c r="CV417" s="0" t="n">
        <v>0</v>
      </c>
      <c r="CW417" s="0" t="n">
        <v>0</v>
      </c>
      <c r="CX417" s="0" t="n">
        <v>0</v>
      </c>
      <c r="CY417" s="0" t="n">
        <v>0</v>
      </c>
      <c r="CZ417" s="0" t="n">
        <v>0</v>
      </c>
      <c r="DA417" s="0" t="n">
        <v>0</v>
      </c>
      <c r="DB417" s="0" t="n">
        <v>0</v>
      </c>
      <c r="DC417" s="0" t="n">
        <v>0</v>
      </c>
      <c r="DD417" s="0" t="n">
        <v>1</v>
      </c>
      <c r="DE417" s="0" t="n">
        <v>0</v>
      </c>
      <c r="DF417" s="0" t="n">
        <v>0</v>
      </c>
      <c r="DG417" s="0" t="n">
        <v>0</v>
      </c>
      <c r="DH417" s="0" t="n">
        <v>0</v>
      </c>
      <c r="DI417" s="0" t="n">
        <v>2</v>
      </c>
      <c r="DJ417" s="0" t="n">
        <v>0</v>
      </c>
      <c r="DK417" s="0" t="n">
        <v>1</v>
      </c>
      <c r="DL417" s="0" t="n">
        <v>0</v>
      </c>
      <c r="DM417" s="0" t="n">
        <v>0</v>
      </c>
      <c r="DN417" s="0" t="n">
        <v>0</v>
      </c>
      <c r="DO417" s="0" t="n">
        <v>0</v>
      </c>
      <c r="DP417" s="0" t="n">
        <v>0</v>
      </c>
      <c r="DQ417" s="0" t="n">
        <v>0</v>
      </c>
      <c r="DR417" s="0" t="n">
        <v>0</v>
      </c>
      <c r="DS417" s="0" t="n">
        <v>0</v>
      </c>
      <c r="DT417" s="0" t="n">
        <v>0</v>
      </c>
      <c r="DU417" s="0" t="n">
        <v>0</v>
      </c>
      <c r="DV417" s="0" t="n">
        <v>0</v>
      </c>
      <c r="DW417" s="0" t="n">
        <v>0</v>
      </c>
      <c r="DX417" s="0" t="n">
        <v>0</v>
      </c>
      <c r="DY417" s="0" t="n">
        <v>0</v>
      </c>
      <c r="DZ417" s="0" t="n">
        <v>0</v>
      </c>
      <c r="EA417" s="0" t="n">
        <v>0</v>
      </c>
      <c r="EB417" s="0" t="n">
        <v>0</v>
      </c>
      <c r="EC417" s="0" t="n">
        <v>0</v>
      </c>
      <c r="ED417" s="0" t="n">
        <v>0</v>
      </c>
      <c r="EE417" s="0" t="n">
        <v>0</v>
      </c>
      <c r="EF417" s="0" t="n">
        <v>0</v>
      </c>
      <c r="EG417" s="0" t="n">
        <v>0</v>
      </c>
      <c r="EH417" s="0" t="n">
        <v>0</v>
      </c>
      <c r="EI417" s="0" t="n">
        <v>0</v>
      </c>
      <c r="EJ417" s="0" t="n">
        <v>1</v>
      </c>
      <c r="EK417" s="0" t="n">
        <v>0</v>
      </c>
      <c r="EL417" s="0" t="n">
        <v>0</v>
      </c>
      <c r="EM417" s="0" t="n">
        <v>0</v>
      </c>
      <c r="EN417" s="0" t="n">
        <v>1</v>
      </c>
      <c r="EO417" s="0" t="n">
        <v>0</v>
      </c>
      <c r="EP417" s="0" t="n">
        <v>0</v>
      </c>
      <c r="EQ417" s="0" t="n">
        <v>0</v>
      </c>
      <c r="ER417" s="0" t="n">
        <v>0</v>
      </c>
      <c r="ES417" s="0" t="n">
        <v>1</v>
      </c>
      <c r="ET417" s="0" t="n">
        <v>0</v>
      </c>
      <c r="EU417" s="0" t="n">
        <v>4</v>
      </c>
      <c r="EV417" s="0" t="n">
        <v>0</v>
      </c>
      <c r="EW417" s="0" t="n">
        <v>0</v>
      </c>
      <c r="EX417" s="0" t="n">
        <v>0</v>
      </c>
      <c r="EY417" s="0" t="n">
        <v>0</v>
      </c>
      <c r="EZ417" s="0" t="n">
        <v>0</v>
      </c>
      <c r="FA417" s="0" t="n">
        <v>5</v>
      </c>
      <c r="FB417" s="0" t="n">
        <v>0</v>
      </c>
      <c r="FC417" s="0" t="n">
        <v>0</v>
      </c>
      <c r="FD417" s="0" t="n">
        <v>0</v>
      </c>
      <c r="FE417" s="0" t="n">
        <v>0</v>
      </c>
      <c r="FF417" s="0" t="n">
        <v>0</v>
      </c>
      <c r="FG417" s="0" t="n">
        <v>1</v>
      </c>
      <c r="FH417" s="0" t="n">
        <v>0</v>
      </c>
      <c r="FI417" s="0" t="n">
        <v>2</v>
      </c>
      <c r="FJ417" s="0" t="n">
        <v>0</v>
      </c>
      <c r="FK417" s="0" t="n">
        <v>0</v>
      </c>
      <c r="FL417" s="0" t="n">
        <v>0</v>
      </c>
      <c r="FM417" s="0" t="n">
        <v>0</v>
      </c>
      <c r="FN417" s="0" t="n">
        <v>0</v>
      </c>
      <c r="FO417" s="0" t="n">
        <v>0</v>
      </c>
      <c r="FP417" s="0" t="n">
        <v>0</v>
      </c>
      <c r="FQ417" s="0" t="n">
        <v>0</v>
      </c>
      <c r="FR417" s="0" t="n">
        <v>0</v>
      </c>
      <c r="FS417" s="0" t="n">
        <v>3</v>
      </c>
      <c r="FT417" s="0" t="n">
        <v>0</v>
      </c>
      <c r="FU417" s="0" t="n">
        <v>0</v>
      </c>
      <c r="FV417" s="0" t="n">
        <v>0</v>
      </c>
      <c r="FW417" s="0" t="n">
        <v>0</v>
      </c>
      <c r="FX417" s="0" t="n">
        <v>0</v>
      </c>
      <c r="FY417" s="0" t="n">
        <v>0</v>
      </c>
      <c r="FZ417" s="0" t="n">
        <v>0</v>
      </c>
      <c r="GA417" s="0" t="n">
        <v>0</v>
      </c>
      <c r="GB417" s="0" t="n">
        <v>0</v>
      </c>
      <c r="GC417" s="0" t="n">
        <v>0</v>
      </c>
      <c r="GD417" s="0" t="n">
        <v>0</v>
      </c>
      <c r="GE417" s="0" t="n">
        <v>0</v>
      </c>
      <c r="GF417" s="0" t="n">
        <v>0</v>
      </c>
      <c r="GG417" s="0" t="n">
        <v>0</v>
      </c>
      <c r="GH417" s="0" t="n">
        <v>0</v>
      </c>
      <c r="GI417" s="0" t="n">
        <v>0</v>
      </c>
      <c r="GJ417" s="0" t="n">
        <v>0</v>
      </c>
      <c r="GK417" s="0" t="n">
        <v>0</v>
      </c>
      <c r="GL417" s="0" t="n">
        <v>0</v>
      </c>
      <c r="GM417" s="0" t="n">
        <v>0</v>
      </c>
      <c r="GN417" s="0" t="n">
        <v>0</v>
      </c>
      <c r="GO417" s="0" t="n">
        <v>0</v>
      </c>
      <c r="GP417" s="0" t="n">
        <v>0</v>
      </c>
      <c r="GQ417" s="0" t="n">
        <v>0</v>
      </c>
    </row>
    <row r="418" customFormat="false" ht="12" hidden="false" customHeight="false" outlineLevel="0" collapsed="false">
      <c r="A418" s="0" t="n">
        <v>0</v>
      </c>
      <c r="B418" s="0" t="n">
        <v>3</v>
      </c>
      <c r="C418" s="0" t="n">
        <v>0</v>
      </c>
      <c r="D418" s="0" t="n">
        <v>0</v>
      </c>
      <c r="E418" s="0" t="n">
        <v>0</v>
      </c>
      <c r="F418" s="0" t="n">
        <v>1</v>
      </c>
      <c r="G418" s="0" t="n">
        <v>0</v>
      </c>
      <c r="H418" s="0" t="n">
        <v>2</v>
      </c>
      <c r="I418" s="0" t="n">
        <v>0</v>
      </c>
      <c r="J418" s="0" t="n">
        <v>1</v>
      </c>
      <c r="K418" s="0" t="n">
        <v>0</v>
      </c>
      <c r="L418" s="0" t="n">
        <v>0</v>
      </c>
      <c r="M418" s="0" t="n">
        <v>0</v>
      </c>
      <c r="N418" s="0" t="n">
        <v>0</v>
      </c>
      <c r="O418" s="0" t="n">
        <v>1</v>
      </c>
      <c r="P418" s="0" t="n">
        <v>0</v>
      </c>
      <c r="Q418" s="0" t="n">
        <v>0</v>
      </c>
      <c r="R418" s="0" t="n">
        <v>0</v>
      </c>
      <c r="S418" s="0" t="n">
        <v>0</v>
      </c>
      <c r="T418" s="0" t="n">
        <v>0</v>
      </c>
      <c r="U418" s="0" t="n">
        <v>0</v>
      </c>
      <c r="V418" s="0" t="n">
        <v>0</v>
      </c>
      <c r="W418" s="0" t="n">
        <v>0</v>
      </c>
      <c r="X418" s="0" t="n">
        <v>0</v>
      </c>
      <c r="Y418" s="0" t="n">
        <v>0</v>
      </c>
      <c r="Z418" s="0" t="n">
        <v>3</v>
      </c>
      <c r="AA418" s="0" t="n">
        <v>0</v>
      </c>
      <c r="AB418" s="0" t="n">
        <v>0</v>
      </c>
      <c r="AC418" s="0" t="n">
        <v>0</v>
      </c>
      <c r="AD418" s="0" t="n">
        <v>0</v>
      </c>
      <c r="AE418" s="0" t="n">
        <v>0</v>
      </c>
      <c r="AF418" s="0" t="n">
        <v>1</v>
      </c>
      <c r="AG418" s="0" t="n">
        <v>0</v>
      </c>
      <c r="AH418" s="0" t="n">
        <v>2</v>
      </c>
      <c r="AI418" s="0" t="n">
        <v>1</v>
      </c>
      <c r="AJ418" s="0" t="n">
        <v>0</v>
      </c>
      <c r="AK418" s="0" t="n">
        <v>0</v>
      </c>
      <c r="AL418" s="0" t="n">
        <v>1</v>
      </c>
      <c r="AM418" s="0" t="n">
        <v>0</v>
      </c>
      <c r="AN418" s="0" t="n">
        <v>0</v>
      </c>
      <c r="AO418" s="0" t="n">
        <v>0</v>
      </c>
      <c r="AP418" s="0" t="n">
        <v>0</v>
      </c>
      <c r="AQ418" s="0" t="n">
        <v>0</v>
      </c>
      <c r="AR418" s="0" t="n">
        <v>0</v>
      </c>
      <c r="AS418" s="0" t="n">
        <v>0</v>
      </c>
      <c r="AT418" s="0" t="n">
        <v>0</v>
      </c>
      <c r="AU418" s="0" t="n">
        <v>0</v>
      </c>
      <c r="AV418" s="0" t="n">
        <v>2</v>
      </c>
      <c r="AW418" s="0" t="n">
        <v>1</v>
      </c>
      <c r="AX418" s="0" t="n">
        <v>0</v>
      </c>
      <c r="AY418" s="0" t="n">
        <v>6</v>
      </c>
      <c r="AZ418" s="0" t="n">
        <v>1</v>
      </c>
      <c r="BA418" s="0" t="n">
        <v>3</v>
      </c>
      <c r="BB418" s="0" t="n">
        <v>3</v>
      </c>
      <c r="BC418" s="0" t="n">
        <v>0</v>
      </c>
      <c r="BD418" s="0" t="n">
        <v>1</v>
      </c>
      <c r="BE418" s="0" t="n">
        <v>1</v>
      </c>
      <c r="BF418" s="0" t="n">
        <v>1</v>
      </c>
      <c r="BG418" s="0" t="n">
        <v>0</v>
      </c>
      <c r="BH418" s="0" t="n">
        <v>0</v>
      </c>
      <c r="BI418" s="0" t="n">
        <v>0</v>
      </c>
      <c r="BJ418" s="0" t="n">
        <v>1</v>
      </c>
      <c r="BK418" s="0" t="n">
        <v>0</v>
      </c>
      <c r="BL418" s="0" t="n">
        <v>0</v>
      </c>
      <c r="BM418" s="0" t="n">
        <v>0</v>
      </c>
      <c r="BN418" s="0" t="n">
        <v>0</v>
      </c>
      <c r="BO418" s="0" t="n">
        <v>0</v>
      </c>
      <c r="BP418" s="0" t="n">
        <v>0</v>
      </c>
      <c r="BQ418" s="0" t="n">
        <v>3</v>
      </c>
      <c r="BR418" s="0" t="n">
        <v>0</v>
      </c>
      <c r="BS418" s="0" t="n">
        <v>3</v>
      </c>
      <c r="BT418" s="0" t="n">
        <v>0</v>
      </c>
      <c r="BU418" s="0" t="n">
        <v>0</v>
      </c>
      <c r="BV418" s="0" t="n">
        <v>0</v>
      </c>
      <c r="BW418" s="0" t="n">
        <v>0</v>
      </c>
      <c r="BX418" s="0" t="n">
        <v>0</v>
      </c>
      <c r="BY418" s="0" t="n">
        <v>0</v>
      </c>
      <c r="BZ418" s="0" t="n">
        <v>0</v>
      </c>
      <c r="CA418" s="0" t="n">
        <v>0</v>
      </c>
      <c r="CB418" s="0" t="n">
        <v>1</v>
      </c>
      <c r="CC418" s="0" t="n">
        <v>0</v>
      </c>
      <c r="CD418" s="0" t="n">
        <v>2</v>
      </c>
      <c r="CE418" s="0" t="n">
        <v>0</v>
      </c>
      <c r="CF418" s="0" t="n">
        <v>1</v>
      </c>
      <c r="CG418" s="0" t="n">
        <v>1</v>
      </c>
      <c r="CH418" s="0" t="n">
        <v>0</v>
      </c>
      <c r="CI418" s="0" t="n">
        <v>0</v>
      </c>
      <c r="CJ418" s="0" t="n">
        <v>1</v>
      </c>
      <c r="CK418" s="0" t="n">
        <v>1</v>
      </c>
      <c r="CL418" s="0" t="n">
        <v>0</v>
      </c>
      <c r="CM418" s="0" t="n">
        <v>9</v>
      </c>
      <c r="CN418" s="0" t="n">
        <v>0</v>
      </c>
      <c r="CO418" s="0" t="n">
        <v>0</v>
      </c>
      <c r="CP418" s="0" t="n">
        <v>0</v>
      </c>
      <c r="CQ418" s="0" t="n">
        <v>0</v>
      </c>
      <c r="CR418" s="0" t="n">
        <v>0</v>
      </c>
      <c r="CS418" s="0" t="n">
        <v>0</v>
      </c>
      <c r="CT418" s="0" t="n">
        <v>0</v>
      </c>
      <c r="CU418" s="0" t="n">
        <v>0</v>
      </c>
      <c r="CV418" s="0" t="n">
        <v>0</v>
      </c>
      <c r="CW418" s="0" t="n">
        <v>0</v>
      </c>
      <c r="CX418" s="0" t="n">
        <v>0</v>
      </c>
      <c r="CY418" s="0" t="n">
        <v>0</v>
      </c>
      <c r="CZ418" s="0" t="n">
        <v>0</v>
      </c>
      <c r="DA418" s="0" t="n">
        <v>0</v>
      </c>
      <c r="DB418" s="0" t="n">
        <v>0</v>
      </c>
      <c r="DC418" s="0" t="n">
        <v>0</v>
      </c>
      <c r="DD418" s="0" t="n">
        <v>0</v>
      </c>
      <c r="DE418" s="0" t="n">
        <v>2</v>
      </c>
      <c r="DF418" s="0" t="n">
        <v>0</v>
      </c>
      <c r="DG418" s="0" t="n">
        <v>0</v>
      </c>
      <c r="DH418" s="0" t="n">
        <v>0</v>
      </c>
      <c r="DI418" s="0" t="n">
        <v>8</v>
      </c>
      <c r="DJ418" s="0" t="n">
        <v>0</v>
      </c>
      <c r="DK418" s="0" t="n">
        <v>0</v>
      </c>
      <c r="DL418" s="0" t="n">
        <v>0</v>
      </c>
      <c r="DM418" s="0" t="n">
        <v>0</v>
      </c>
      <c r="DN418" s="0" t="n">
        <v>0</v>
      </c>
      <c r="DO418" s="0" t="n">
        <v>5</v>
      </c>
      <c r="DP418" s="0" t="n">
        <v>0</v>
      </c>
      <c r="DQ418" s="0" t="n">
        <v>0</v>
      </c>
      <c r="DR418" s="0" t="n">
        <v>3</v>
      </c>
      <c r="DS418" s="0" t="n">
        <v>1</v>
      </c>
      <c r="DT418" s="0" t="n">
        <v>0</v>
      </c>
      <c r="DU418" s="0" t="n">
        <v>1</v>
      </c>
      <c r="DV418" s="0" t="n">
        <v>0</v>
      </c>
      <c r="DW418" s="0" t="n">
        <v>0</v>
      </c>
      <c r="DX418" s="0" t="n">
        <v>0</v>
      </c>
      <c r="DY418" s="0" t="n">
        <v>3</v>
      </c>
      <c r="DZ418" s="0" t="n">
        <v>0</v>
      </c>
      <c r="EA418" s="0" t="n">
        <v>0</v>
      </c>
      <c r="EB418" s="0" t="n">
        <v>5</v>
      </c>
      <c r="EC418" s="0" t="n">
        <v>1</v>
      </c>
      <c r="ED418" s="0" t="n">
        <v>0</v>
      </c>
      <c r="EE418" s="0" t="n">
        <v>3</v>
      </c>
      <c r="EF418" s="0" t="n">
        <v>0</v>
      </c>
      <c r="EG418" s="0" t="n">
        <v>0</v>
      </c>
      <c r="EH418" s="0" t="n">
        <v>0</v>
      </c>
      <c r="EI418" s="0" t="n">
        <v>1</v>
      </c>
      <c r="EJ418" s="0" t="n">
        <v>0</v>
      </c>
      <c r="EK418" s="0" t="n">
        <v>0</v>
      </c>
      <c r="EL418" s="0" t="n">
        <v>1</v>
      </c>
      <c r="EM418" s="0" t="n">
        <v>0</v>
      </c>
      <c r="EN418" s="0" t="n">
        <v>1</v>
      </c>
      <c r="EO418" s="0" t="n">
        <v>0</v>
      </c>
      <c r="EP418" s="0" t="n">
        <v>1</v>
      </c>
      <c r="EQ418" s="0" t="n">
        <v>0</v>
      </c>
      <c r="ER418" s="0" t="n">
        <v>0</v>
      </c>
      <c r="ES418" s="0" t="n">
        <v>1</v>
      </c>
      <c r="ET418" s="0" t="n">
        <v>0</v>
      </c>
      <c r="EU418" s="0" t="n">
        <v>1</v>
      </c>
      <c r="EV418" s="0" t="n">
        <v>0</v>
      </c>
      <c r="EW418" s="0" t="n">
        <v>2</v>
      </c>
      <c r="EX418" s="0" t="n">
        <v>0</v>
      </c>
      <c r="EY418" s="0" t="n">
        <v>0</v>
      </c>
      <c r="EZ418" s="0" t="n">
        <v>0</v>
      </c>
      <c r="FA418" s="0" t="n">
        <v>4</v>
      </c>
      <c r="FB418" s="0" t="n">
        <v>0</v>
      </c>
      <c r="FC418" s="0" t="n">
        <v>0</v>
      </c>
      <c r="FD418" s="0" t="n">
        <v>0</v>
      </c>
      <c r="FE418" s="0" t="n">
        <v>0</v>
      </c>
      <c r="FF418" s="0" t="n">
        <v>0</v>
      </c>
      <c r="FG418" s="0" t="n">
        <v>0</v>
      </c>
      <c r="FH418" s="0" t="n">
        <v>0</v>
      </c>
      <c r="FI418" s="0" t="n">
        <v>3</v>
      </c>
      <c r="FJ418" s="0" t="n">
        <v>0</v>
      </c>
      <c r="FK418" s="0" t="n">
        <v>0</v>
      </c>
      <c r="FL418" s="0" t="n">
        <v>0</v>
      </c>
      <c r="FM418" s="0" t="n">
        <v>1</v>
      </c>
      <c r="FN418" s="0" t="n">
        <v>0</v>
      </c>
      <c r="FO418" s="0" t="n">
        <v>0</v>
      </c>
      <c r="FP418" s="0" t="n">
        <v>0</v>
      </c>
      <c r="FQ418" s="0" t="n">
        <v>2</v>
      </c>
      <c r="FR418" s="0" t="n">
        <v>2</v>
      </c>
      <c r="FS418" s="0" t="n">
        <v>2</v>
      </c>
      <c r="FT418" s="0" t="n">
        <v>3</v>
      </c>
      <c r="FU418" s="0" t="n">
        <v>1</v>
      </c>
      <c r="FV418" s="0" t="n">
        <v>0</v>
      </c>
      <c r="FW418" s="0" t="n">
        <v>0</v>
      </c>
      <c r="FX418" s="0" t="n">
        <v>0</v>
      </c>
      <c r="FY418" s="0" t="n">
        <v>0</v>
      </c>
      <c r="FZ418" s="0" t="n">
        <v>0</v>
      </c>
      <c r="GA418" s="0" t="n">
        <v>0</v>
      </c>
      <c r="GB418" s="0" t="n">
        <v>1</v>
      </c>
      <c r="GC418" s="0" t="n">
        <v>0</v>
      </c>
      <c r="GD418" s="0" t="n">
        <v>0</v>
      </c>
      <c r="GE418" s="0" t="n">
        <v>0</v>
      </c>
      <c r="GF418" s="0" t="n">
        <v>0</v>
      </c>
      <c r="GG418" s="0" t="n">
        <v>0</v>
      </c>
      <c r="GH418" s="0" t="n">
        <v>0</v>
      </c>
      <c r="GI418" s="0" t="n">
        <v>0</v>
      </c>
      <c r="GJ418" s="0" t="n">
        <v>0</v>
      </c>
      <c r="GK418" s="0" t="n">
        <v>0</v>
      </c>
      <c r="GL418" s="0" t="n">
        <v>0</v>
      </c>
      <c r="GM418" s="0" t="n">
        <v>0</v>
      </c>
      <c r="GN418" s="0" t="n">
        <v>1</v>
      </c>
      <c r="GO418" s="0" t="n">
        <v>0</v>
      </c>
      <c r="GP418" s="0" t="n">
        <v>0</v>
      </c>
      <c r="GQ418" s="0" t="n">
        <v>0</v>
      </c>
    </row>
    <row r="419" customFormat="false" ht="12" hidden="false" customHeight="false" outlineLevel="0" collapsed="false">
      <c r="A419" s="0" t="n">
        <v>0</v>
      </c>
      <c r="B419" s="0" t="n">
        <v>0</v>
      </c>
      <c r="C419" s="0" t="n">
        <v>4</v>
      </c>
      <c r="D419" s="0" t="n">
        <v>0</v>
      </c>
      <c r="E419" s="0" t="n">
        <v>0</v>
      </c>
      <c r="F419" s="0" t="n">
        <v>0</v>
      </c>
      <c r="G419" s="0" t="n">
        <v>0</v>
      </c>
      <c r="H419" s="0" t="n">
        <v>0</v>
      </c>
      <c r="I419" s="0" t="n">
        <v>0</v>
      </c>
      <c r="J419" s="0" t="n">
        <v>0</v>
      </c>
      <c r="K419" s="0" t="n">
        <v>0</v>
      </c>
      <c r="L419" s="0" t="n">
        <v>0</v>
      </c>
      <c r="M419" s="0" t="n">
        <v>0</v>
      </c>
      <c r="N419" s="0" t="n">
        <v>0</v>
      </c>
      <c r="O419" s="0" t="n">
        <v>0</v>
      </c>
      <c r="P419" s="0" t="n">
        <v>4</v>
      </c>
      <c r="Q419" s="0" t="n">
        <v>0</v>
      </c>
      <c r="R419" s="0" t="n">
        <v>2</v>
      </c>
      <c r="S419" s="0" t="n">
        <v>0</v>
      </c>
      <c r="T419" s="0" t="n">
        <v>0</v>
      </c>
      <c r="U419" s="0" t="n">
        <v>0</v>
      </c>
      <c r="V419" s="0" t="n">
        <v>0</v>
      </c>
      <c r="W419" s="0" t="n">
        <v>2</v>
      </c>
      <c r="X419" s="0" t="n">
        <v>4</v>
      </c>
      <c r="Y419" s="0" t="n">
        <v>1</v>
      </c>
      <c r="Z419" s="0" t="n">
        <v>2</v>
      </c>
      <c r="AA419" s="0" t="n">
        <v>9</v>
      </c>
      <c r="AB419" s="0" t="n">
        <v>2</v>
      </c>
      <c r="AC419" s="0" t="n">
        <v>4</v>
      </c>
      <c r="AD419" s="0" t="n">
        <v>2</v>
      </c>
      <c r="AE419" s="0" t="n">
        <v>3</v>
      </c>
      <c r="AF419" s="0" t="n">
        <v>0</v>
      </c>
      <c r="AG419" s="0" t="n">
        <v>0</v>
      </c>
      <c r="AH419" s="0" t="n">
        <v>6</v>
      </c>
      <c r="AI419" s="0" t="n">
        <v>1</v>
      </c>
      <c r="AJ419" s="0" t="n">
        <v>1</v>
      </c>
      <c r="AK419" s="0" t="n">
        <v>1</v>
      </c>
      <c r="AL419" s="0" t="n">
        <v>0</v>
      </c>
      <c r="AM419" s="0" t="n">
        <v>1</v>
      </c>
      <c r="AN419" s="0" t="n">
        <v>0</v>
      </c>
      <c r="AO419" s="0" t="n">
        <v>0</v>
      </c>
      <c r="AP419" s="0" t="n">
        <v>0</v>
      </c>
      <c r="AQ419" s="0" t="n">
        <v>0</v>
      </c>
      <c r="AR419" s="0" t="n">
        <v>0</v>
      </c>
      <c r="AS419" s="0" t="n">
        <v>0</v>
      </c>
      <c r="AT419" s="0" t="n">
        <v>0</v>
      </c>
      <c r="AU419" s="0" t="n">
        <v>0</v>
      </c>
      <c r="AV419" s="0" t="n">
        <v>1</v>
      </c>
      <c r="AW419" s="0" t="n">
        <v>3</v>
      </c>
      <c r="AX419" s="0" t="n">
        <v>0</v>
      </c>
      <c r="AY419" s="0" t="n">
        <v>2</v>
      </c>
      <c r="AZ419" s="0" t="n">
        <v>3</v>
      </c>
      <c r="BA419" s="0" t="n">
        <v>1</v>
      </c>
      <c r="BB419" s="0" t="n">
        <v>0</v>
      </c>
      <c r="BC419" s="0" t="n">
        <v>2</v>
      </c>
      <c r="BD419" s="0" t="n">
        <v>2</v>
      </c>
      <c r="BE419" s="0" t="n">
        <v>1</v>
      </c>
      <c r="BF419" s="0" t="n">
        <v>1</v>
      </c>
      <c r="BG419" s="0" t="n">
        <v>2</v>
      </c>
      <c r="BH419" s="0" t="n">
        <v>1</v>
      </c>
      <c r="BI419" s="0" t="n">
        <v>0</v>
      </c>
      <c r="BJ419" s="0" t="n">
        <v>0</v>
      </c>
      <c r="BK419" s="0" t="n">
        <v>0</v>
      </c>
      <c r="BL419" s="0" t="n">
        <v>0</v>
      </c>
      <c r="BM419" s="0" t="n">
        <v>3</v>
      </c>
      <c r="BN419" s="0" t="n">
        <v>3</v>
      </c>
      <c r="BO419" s="0" t="n">
        <v>0</v>
      </c>
      <c r="BP419" s="0" t="n">
        <v>0</v>
      </c>
      <c r="BQ419" s="0" t="n">
        <v>5</v>
      </c>
      <c r="BR419" s="0" t="n">
        <v>1</v>
      </c>
      <c r="BS419" s="0" t="n">
        <v>4</v>
      </c>
      <c r="BT419" s="0" t="n">
        <v>0</v>
      </c>
      <c r="BU419" s="0" t="n">
        <v>0</v>
      </c>
      <c r="BV419" s="0" t="n">
        <v>4</v>
      </c>
      <c r="BW419" s="0" t="n">
        <v>1</v>
      </c>
      <c r="BX419" s="0" t="n">
        <v>0</v>
      </c>
      <c r="BY419" s="0" t="n">
        <v>0</v>
      </c>
      <c r="BZ419" s="0" t="n">
        <v>0</v>
      </c>
      <c r="CA419" s="0" t="n">
        <v>2</v>
      </c>
      <c r="CB419" s="0" t="n">
        <v>2</v>
      </c>
      <c r="CC419" s="0" t="n">
        <v>3</v>
      </c>
      <c r="CD419" s="0" t="n">
        <v>2</v>
      </c>
      <c r="CE419" s="0" t="n">
        <v>2</v>
      </c>
      <c r="CF419" s="0" t="n">
        <v>0</v>
      </c>
      <c r="CG419" s="0" t="n">
        <v>0</v>
      </c>
      <c r="CH419" s="0" t="n">
        <v>0</v>
      </c>
      <c r="CI419" s="0" t="n">
        <v>3</v>
      </c>
      <c r="CJ419" s="0" t="n">
        <v>0</v>
      </c>
      <c r="CK419" s="0" t="n">
        <v>2</v>
      </c>
      <c r="CL419" s="0" t="n">
        <v>1</v>
      </c>
      <c r="CM419" s="0" t="n">
        <v>0</v>
      </c>
      <c r="CN419" s="0" t="n">
        <v>0</v>
      </c>
      <c r="CO419" s="0" t="n">
        <v>0</v>
      </c>
      <c r="CP419" s="0" t="n">
        <v>0</v>
      </c>
      <c r="CQ419" s="0" t="n">
        <v>0</v>
      </c>
      <c r="CR419" s="0" t="n">
        <v>0</v>
      </c>
      <c r="CS419" s="0" t="n">
        <v>1</v>
      </c>
      <c r="CT419" s="0" t="n">
        <v>0</v>
      </c>
      <c r="CU419" s="0" t="n">
        <v>0</v>
      </c>
      <c r="CV419" s="0" t="n">
        <v>2</v>
      </c>
      <c r="CW419" s="0" t="n">
        <v>0</v>
      </c>
      <c r="CX419" s="0" t="n">
        <v>0</v>
      </c>
      <c r="CY419" s="0" t="n">
        <v>0</v>
      </c>
      <c r="CZ419" s="0" t="n">
        <v>1</v>
      </c>
      <c r="DA419" s="0" t="n">
        <v>0</v>
      </c>
      <c r="DB419" s="0" t="n">
        <v>2</v>
      </c>
      <c r="DC419" s="0" t="n">
        <v>0</v>
      </c>
      <c r="DD419" s="0" t="n">
        <v>0</v>
      </c>
      <c r="DE419" s="0" t="n">
        <v>2</v>
      </c>
      <c r="DF419" s="0" t="n">
        <v>2</v>
      </c>
      <c r="DG419" s="0" t="n">
        <v>4</v>
      </c>
      <c r="DH419" s="0" t="n">
        <v>0</v>
      </c>
      <c r="DI419" s="0" t="n">
        <v>1</v>
      </c>
      <c r="DJ419" s="0" t="n">
        <v>0</v>
      </c>
      <c r="DK419" s="0" t="n">
        <v>0</v>
      </c>
      <c r="DL419" s="0" t="n">
        <v>5</v>
      </c>
      <c r="DM419" s="0" t="n">
        <v>0</v>
      </c>
      <c r="DN419" s="0" t="n">
        <v>2</v>
      </c>
      <c r="DO419" s="0" t="n">
        <v>0</v>
      </c>
      <c r="DP419" s="0" t="n">
        <v>2</v>
      </c>
      <c r="DQ419" s="0" t="n">
        <v>0</v>
      </c>
      <c r="DR419" s="0" t="n">
        <v>1</v>
      </c>
      <c r="DS419" s="0" t="n">
        <v>0</v>
      </c>
      <c r="DT419" s="0" t="n">
        <v>0</v>
      </c>
      <c r="DU419" s="0" t="n">
        <v>0</v>
      </c>
      <c r="DV419" s="0" t="n">
        <v>0</v>
      </c>
      <c r="DW419" s="0" t="n">
        <v>1</v>
      </c>
      <c r="DX419" s="0" t="n">
        <v>0</v>
      </c>
      <c r="DY419" s="0" t="n">
        <v>0</v>
      </c>
      <c r="DZ419" s="0" t="n">
        <v>0</v>
      </c>
      <c r="EA419" s="0" t="n">
        <v>5</v>
      </c>
      <c r="EB419" s="0" t="n">
        <v>0</v>
      </c>
      <c r="EC419" s="0" t="n">
        <v>3</v>
      </c>
      <c r="ED419" s="0" t="n">
        <v>0</v>
      </c>
      <c r="EE419" s="0" t="n">
        <v>0</v>
      </c>
      <c r="EF419" s="0" t="n">
        <v>1</v>
      </c>
      <c r="EG419" s="0" t="n">
        <v>0</v>
      </c>
      <c r="EH419" s="0" t="n">
        <v>0</v>
      </c>
      <c r="EI419" s="0" t="n">
        <v>0</v>
      </c>
      <c r="EJ419" s="0" t="n">
        <v>2</v>
      </c>
      <c r="EK419" s="0" t="n">
        <v>0</v>
      </c>
      <c r="EL419" s="0" t="n">
        <v>2</v>
      </c>
      <c r="EM419" s="0" t="n">
        <v>1</v>
      </c>
      <c r="EN419" s="0" t="n">
        <v>0</v>
      </c>
      <c r="EO419" s="0" t="n">
        <v>2</v>
      </c>
      <c r="EP419" s="0" t="n">
        <v>0</v>
      </c>
      <c r="EQ419" s="0" t="n">
        <v>0</v>
      </c>
      <c r="ER419" s="0" t="n">
        <v>0</v>
      </c>
      <c r="ES419" s="0" t="n">
        <v>1</v>
      </c>
      <c r="ET419" s="0" t="n">
        <v>0</v>
      </c>
      <c r="EU419" s="0" t="n">
        <v>2</v>
      </c>
      <c r="EV419" s="0" t="n">
        <v>0</v>
      </c>
      <c r="EW419" s="0" t="n">
        <v>0</v>
      </c>
      <c r="EX419" s="0" t="n">
        <v>1</v>
      </c>
      <c r="EY419" s="0" t="n">
        <v>1</v>
      </c>
      <c r="EZ419" s="0" t="n">
        <v>0</v>
      </c>
      <c r="FA419" s="0" t="n">
        <v>1</v>
      </c>
      <c r="FB419" s="0" t="n">
        <v>0</v>
      </c>
      <c r="FC419" s="0" t="n">
        <v>0</v>
      </c>
      <c r="FD419" s="0" t="n">
        <v>0</v>
      </c>
      <c r="FE419" s="0" t="n">
        <v>9</v>
      </c>
      <c r="FF419" s="0" t="n">
        <v>0</v>
      </c>
      <c r="FG419" s="0" t="n">
        <v>2</v>
      </c>
      <c r="FH419" s="0" t="n">
        <v>1</v>
      </c>
      <c r="FI419" s="0" t="n">
        <v>4</v>
      </c>
      <c r="FJ419" s="0" t="n">
        <v>0</v>
      </c>
      <c r="FK419" s="0" t="n">
        <v>0</v>
      </c>
      <c r="FL419" s="0" t="n">
        <v>2</v>
      </c>
      <c r="FM419" s="0" t="n">
        <v>2</v>
      </c>
      <c r="FN419" s="0" t="n">
        <v>1</v>
      </c>
      <c r="FO419" s="0" t="n">
        <v>3</v>
      </c>
      <c r="FP419" s="0" t="n">
        <v>0</v>
      </c>
      <c r="FQ419" s="0" t="n">
        <v>0</v>
      </c>
      <c r="FR419" s="0" t="n">
        <v>1</v>
      </c>
      <c r="FS419" s="0" t="n">
        <v>2</v>
      </c>
      <c r="FT419" s="0" t="n">
        <v>0</v>
      </c>
      <c r="FU419" s="0" t="n">
        <v>1</v>
      </c>
      <c r="FV419" s="0" t="n">
        <v>0</v>
      </c>
      <c r="FW419" s="0" t="n">
        <v>0</v>
      </c>
      <c r="FX419" s="0" t="n">
        <v>0</v>
      </c>
      <c r="FY419" s="0" t="n">
        <v>0</v>
      </c>
      <c r="FZ419" s="0" t="n">
        <v>0</v>
      </c>
      <c r="GA419" s="0" t="n">
        <v>0</v>
      </c>
      <c r="GB419" s="0" t="n">
        <v>0</v>
      </c>
      <c r="GC419" s="0" t="n">
        <v>0</v>
      </c>
      <c r="GD419" s="0" t="n">
        <v>0</v>
      </c>
      <c r="GE419" s="0" t="n">
        <v>0</v>
      </c>
      <c r="GF419" s="0" t="n">
        <v>0</v>
      </c>
      <c r="GG419" s="0" t="n">
        <v>0</v>
      </c>
      <c r="GH419" s="0" t="n">
        <v>0</v>
      </c>
      <c r="GI419" s="0" t="n">
        <v>0</v>
      </c>
      <c r="GJ419" s="0" t="n">
        <v>0</v>
      </c>
      <c r="GK419" s="0" t="n">
        <v>0</v>
      </c>
      <c r="GL419" s="0" t="n">
        <v>1</v>
      </c>
      <c r="GM419" s="0" t="n">
        <v>0</v>
      </c>
      <c r="GN419" s="0" t="n">
        <v>0</v>
      </c>
      <c r="GO419" s="0" t="n">
        <v>1</v>
      </c>
      <c r="GP419" s="0" t="n">
        <v>0</v>
      </c>
      <c r="GQ419" s="0" t="n">
        <v>0</v>
      </c>
    </row>
    <row r="420" customFormat="false" ht="12" hidden="false" customHeight="false" outlineLevel="0" collapsed="false">
      <c r="A420" s="0" t="n">
        <v>0</v>
      </c>
      <c r="B420" s="0" t="n">
        <v>2</v>
      </c>
      <c r="C420" s="0" t="n">
        <v>1</v>
      </c>
      <c r="D420" s="0" t="n">
        <v>0</v>
      </c>
      <c r="E420" s="0" t="n">
        <v>0</v>
      </c>
      <c r="F420" s="0" t="n">
        <v>0</v>
      </c>
      <c r="G420" s="0" t="n">
        <v>3</v>
      </c>
      <c r="H420" s="0" t="n">
        <v>0</v>
      </c>
      <c r="I420" s="0" t="n">
        <v>1</v>
      </c>
      <c r="J420" s="0" t="n">
        <v>0</v>
      </c>
      <c r="K420" s="0" t="n">
        <v>0</v>
      </c>
      <c r="L420" s="0" t="n">
        <v>0</v>
      </c>
      <c r="M420" s="0" t="n">
        <v>0</v>
      </c>
      <c r="N420" s="0" t="n">
        <v>0</v>
      </c>
      <c r="O420" s="0" t="n">
        <v>0</v>
      </c>
      <c r="P420" s="0" t="n">
        <v>0</v>
      </c>
      <c r="Q420" s="0" t="n">
        <v>0</v>
      </c>
      <c r="R420" s="0" t="n">
        <v>2</v>
      </c>
      <c r="S420" s="0" t="n">
        <v>1</v>
      </c>
      <c r="T420" s="0" t="n">
        <v>0</v>
      </c>
      <c r="U420" s="0" t="n">
        <v>0</v>
      </c>
      <c r="V420" s="0" t="n">
        <v>0</v>
      </c>
      <c r="W420" s="0" t="n">
        <v>0</v>
      </c>
      <c r="X420" s="0" t="n">
        <v>3</v>
      </c>
      <c r="Y420" s="0" t="n">
        <v>0</v>
      </c>
      <c r="Z420" s="0" t="n">
        <v>2</v>
      </c>
      <c r="AA420" s="0" t="n">
        <v>0</v>
      </c>
      <c r="AB420" s="0" t="n">
        <v>0</v>
      </c>
      <c r="AC420" s="0" t="n">
        <v>1</v>
      </c>
      <c r="AD420" s="0" t="n">
        <v>0</v>
      </c>
      <c r="AE420" s="0" t="n">
        <v>3</v>
      </c>
      <c r="AF420" s="0" t="n">
        <v>0</v>
      </c>
      <c r="AG420" s="0" t="n">
        <v>0</v>
      </c>
      <c r="AH420" s="0" t="n">
        <v>1</v>
      </c>
      <c r="AI420" s="0" t="n">
        <v>0</v>
      </c>
      <c r="AJ420" s="0" t="n">
        <v>1</v>
      </c>
      <c r="AK420" s="0" t="n">
        <v>1</v>
      </c>
      <c r="AL420" s="0" t="n">
        <v>0</v>
      </c>
      <c r="AM420" s="0" t="n">
        <v>0</v>
      </c>
      <c r="AN420" s="0" t="n">
        <v>0</v>
      </c>
      <c r="AO420" s="0" t="n">
        <v>0</v>
      </c>
      <c r="AP420" s="0" t="n">
        <v>0</v>
      </c>
      <c r="AQ420" s="0" t="n">
        <v>0</v>
      </c>
      <c r="AR420" s="0" t="n">
        <v>1</v>
      </c>
      <c r="AS420" s="0" t="n">
        <v>0</v>
      </c>
      <c r="AT420" s="0" t="n">
        <v>0</v>
      </c>
      <c r="AU420" s="0" t="n">
        <v>0</v>
      </c>
      <c r="AV420" s="0" t="n">
        <v>0</v>
      </c>
      <c r="AW420" s="0" t="n">
        <v>2</v>
      </c>
      <c r="AX420" s="0" t="n">
        <v>0</v>
      </c>
      <c r="AY420" s="0" t="n">
        <v>0</v>
      </c>
      <c r="AZ420" s="0" t="n">
        <v>1</v>
      </c>
      <c r="BA420" s="0" t="n">
        <v>0</v>
      </c>
      <c r="BB420" s="0" t="n">
        <v>3</v>
      </c>
      <c r="BC420" s="0" t="n">
        <v>0</v>
      </c>
      <c r="BD420" s="0" t="n">
        <v>2</v>
      </c>
      <c r="BE420" s="0" t="n">
        <v>0</v>
      </c>
      <c r="BF420" s="0" t="n">
        <v>1</v>
      </c>
      <c r="BG420" s="0" t="n">
        <v>0</v>
      </c>
      <c r="BH420" s="0" t="n">
        <v>0</v>
      </c>
      <c r="BI420" s="0" t="n">
        <v>0</v>
      </c>
      <c r="BJ420" s="0" t="n">
        <v>0</v>
      </c>
      <c r="BK420" s="0" t="n">
        <v>0</v>
      </c>
      <c r="BL420" s="0" t="n">
        <v>0</v>
      </c>
      <c r="BM420" s="0" t="n">
        <v>0</v>
      </c>
      <c r="BN420" s="0" t="n">
        <v>0</v>
      </c>
      <c r="BO420" s="0" t="n">
        <v>0</v>
      </c>
      <c r="BP420" s="0" t="n">
        <v>0</v>
      </c>
      <c r="BQ420" s="0" t="n">
        <v>0</v>
      </c>
      <c r="BR420" s="0" t="n">
        <v>0</v>
      </c>
      <c r="BS420" s="0" t="n">
        <v>1</v>
      </c>
      <c r="BT420" s="0" t="n">
        <v>0</v>
      </c>
      <c r="BU420" s="0" t="n">
        <v>0</v>
      </c>
      <c r="BV420" s="0" t="n">
        <v>4</v>
      </c>
      <c r="BW420" s="0" t="n">
        <v>0</v>
      </c>
      <c r="BX420" s="0" t="n">
        <v>0</v>
      </c>
      <c r="BY420" s="0" t="n">
        <v>0</v>
      </c>
      <c r="BZ420" s="0" t="n">
        <v>0</v>
      </c>
      <c r="CA420" s="0" t="n">
        <v>0</v>
      </c>
      <c r="CB420" s="0" t="n">
        <v>5</v>
      </c>
      <c r="CC420" s="0" t="n">
        <v>0</v>
      </c>
      <c r="CD420" s="0" t="n">
        <v>1</v>
      </c>
      <c r="CE420" s="0" t="n">
        <v>9</v>
      </c>
      <c r="CF420" s="0" t="n">
        <v>0</v>
      </c>
      <c r="CG420" s="0" t="n">
        <v>0</v>
      </c>
      <c r="CH420" s="0" t="n">
        <v>0</v>
      </c>
      <c r="CI420" s="0" t="n">
        <v>0</v>
      </c>
      <c r="CJ420" s="0" t="n">
        <v>7</v>
      </c>
      <c r="CK420" s="0" t="n">
        <v>1</v>
      </c>
      <c r="CL420" s="0" t="n">
        <v>0</v>
      </c>
      <c r="CM420" s="0" t="n">
        <v>0</v>
      </c>
      <c r="CN420" s="0" t="n">
        <v>0</v>
      </c>
      <c r="CO420" s="0" t="n">
        <v>0</v>
      </c>
      <c r="CP420" s="0" t="n">
        <v>1</v>
      </c>
      <c r="CQ420" s="0" t="n">
        <v>0</v>
      </c>
      <c r="CR420" s="0" t="n">
        <v>0</v>
      </c>
      <c r="CS420" s="0" t="n">
        <v>0</v>
      </c>
      <c r="CT420" s="0" t="n">
        <v>0</v>
      </c>
      <c r="CU420" s="0" t="n">
        <v>0</v>
      </c>
      <c r="CV420" s="0" t="n">
        <v>0</v>
      </c>
      <c r="CW420" s="0" t="n">
        <v>0</v>
      </c>
      <c r="CX420" s="0" t="n">
        <v>2</v>
      </c>
      <c r="CY420" s="0" t="n">
        <v>0</v>
      </c>
      <c r="CZ420" s="0" t="n">
        <v>0</v>
      </c>
      <c r="DA420" s="0" t="n">
        <v>0</v>
      </c>
      <c r="DB420" s="0" t="n">
        <v>0</v>
      </c>
      <c r="DC420" s="0" t="n">
        <v>0</v>
      </c>
      <c r="DD420" s="0" t="n">
        <v>2</v>
      </c>
      <c r="DE420" s="0" t="n">
        <v>1</v>
      </c>
      <c r="DF420" s="0" t="n">
        <v>0</v>
      </c>
      <c r="DG420" s="0" t="n">
        <v>0</v>
      </c>
      <c r="DH420" s="0" t="n">
        <v>0</v>
      </c>
      <c r="DI420" s="0" t="n">
        <v>0</v>
      </c>
      <c r="DJ420" s="0" t="n">
        <v>0</v>
      </c>
      <c r="DK420" s="0" t="n">
        <v>1</v>
      </c>
      <c r="DL420" s="0" t="n">
        <v>0</v>
      </c>
      <c r="DM420" s="0" t="n">
        <v>0</v>
      </c>
      <c r="DN420" s="0" t="n">
        <v>0</v>
      </c>
      <c r="DO420" s="0" t="n">
        <v>0</v>
      </c>
      <c r="DP420" s="0" t="n">
        <v>1</v>
      </c>
      <c r="DQ420" s="0" t="n">
        <v>0</v>
      </c>
      <c r="DR420" s="0" t="n">
        <v>5</v>
      </c>
      <c r="DS420" s="0" t="n">
        <v>1</v>
      </c>
      <c r="DT420" s="0" t="n">
        <v>2</v>
      </c>
      <c r="DU420" s="0" t="n">
        <v>0</v>
      </c>
      <c r="DV420" s="0" t="n">
        <v>0</v>
      </c>
      <c r="DW420" s="0" t="n">
        <v>0</v>
      </c>
      <c r="DX420" s="0" t="n">
        <v>0</v>
      </c>
      <c r="DY420" s="0" t="n">
        <v>0</v>
      </c>
      <c r="DZ420" s="0" t="n">
        <v>1</v>
      </c>
      <c r="EA420" s="0" t="n">
        <v>0</v>
      </c>
      <c r="EB420" s="0" t="n">
        <v>0</v>
      </c>
      <c r="EC420" s="0" t="n">
        <v>3</v>
      </c>
      <c r="ED420" s="0" t="n">
        <v>0</v>
      </c>
      <c r="EE420" s="0" t="n">
        <v>0</v>
      </c>
      <c r="EF420" s="0" t="n">
        <v>0</v>
      </c>
      <c r="EG420" s="0" t="n">
        <v>0</v>
      </c>
      <c r="EH420" s="0" t="n">
        <v>0</v>
      </c>
      <c r="EI420" s="0" t="n">
        <v>0</v>
      </c>
      <c r="EJ420" s="0" t="n">
        <v>0</v>
      </c>
      <c r="EK420" s="0" t="n">
        <v>0</v>
      </c>
      <c r="EL420" s="0" t="n">
        <v>4</v>
      </c>
      <c r="EM420" s="0" t="n">
        <v>0</v>
      </c>
      <c r="EN420" s="0" t="n">
        <v>0</v>
      </c>
      <c r="EO420" s="0" t="n">
        <v>0</v>
      </c>
      <c r="EP420" s="0" t="n">
        <v>1</v>
      </c>
      <c r="EQ420" s="0" t="n">
        <v>0</v>
      </c>
      <c r="ER420" s="0" t="n">
        <v>0</v>
      </c>
      <c r="ES420" s="0" t="n">
        <v>1</v>
      </c>
      <c r="ET420" s="0" t="n">
        <v>1</v>
      </c>
      <c r="EU420" s="0" t="n">
        <v>0</v>
      </c>
      <c r="EV420" s="0" t="n">
        <v>0</v>
      </c>
      <c r="EW420" s="0" t="n">
        <v>0</v>
      </c>
      <c r="EX420" s="0" t="n">
        <v>0</v>
      </c>
      <c r="EY420" s="0" t="n">
        <v>0</v>
      </c>
      <c r="EZ420" s="0" t="n">
        <v>0</v>
      </c>
      <c r="FA420" s="0" t="n">
        <v>0</v>
      </c>
      <c r="FB420" s="0" t="n">
        <v>0</v>
      </c>
      <c r="FC420" s="0" t="n">
        <v>0</v>
      </c>
      <c r="FD420" s="0" t="n">
        <v>1</v>
      </c>
      <c r="FE420" s="0" t="n">
        <v>0</v>
      </c>
      <c r="FF420" s="0" t="n">
        <v>0</v>
      </c>
      <c r="FG420" s="0" t="n">
        <v>1</v>
      </c>
      <c r="FH420" s="0" t="n">
        <v>0</v>
      </c>
      <c r="FI420" s="0" t="n">
        <v>0</v>
      </c>
      <c r="FJ420" s="0" t="n">
        <v>0</v>
      </c>
      <c r="FK420" s="0" t="n">
        <v>0</v>
      </c>
      <c r="FL420" s="0" t="n">
        <v>0</v>
      </c>
      <c r="FM420" s="0" t="n">
        <v>2</v>
      </c>
      <c r="FN420" s="0" t="n">
        <v>2</v>
      </c>
      <c r="FO420" s="0" t="n">
        <v>3</v>
      </c>
      <c r="FP420" s="0" t="n">
        <v>0</v>
      </c>
      <c r="FQ420" s="0" t="n">
        <v>0</v>
      </c>
      <c r="FR420" s="0" t="n">
        <v>5</v>
      </c>
      <c r="FS420" s="0" t="n">
        <v>0</v>
      </c>
      <c r="FT420" s="0" t="n">
        <v>0</v>
      </c>
      <c r="FU420" s="0" t="n">
        <v>0</v>
      </c>
      <c r="FV420" s="0" t="n">
        <v>0</v>
      </c>
      <c r="FW420" s="0" t="n">
        <v>1</v>
      </c>
      <c r="FX420" s="0" t="n">
        <v>0</v>
      </c>
      <c r="FY420" s="0" t="n">
        <v>0</v>
      </c>
      <c r="FZ420" s="0" t="n">
        <v>0</v>
      </c>
      <c r="GA420" s="0" t="n">
        <v>1</v>
      </c>
      <c r="GB420" s="0" t="n">
        <v>0</v>
      </c>
      <c r="GC420" s="0" t="n">
        <v>0</v>
      </c>
      <c r="GD420" s="0" t="n">
        <v>2</v>
      </c>
      <c r="GE420" s="0" t="n">
        <v>2</v>
      </c>
      <c r="GF420" s="0" t="n">
        <v>0</v>
      </c>
      <c r="GG420" s="0" t="n">
        <v>0</v>
      </c>
      <c r="GH420" s="0" t="n">
        <v>0</v>
      </c>
      <c r="GI420" s="0" t="n">
        <v>0</v>
      </c>
      <c r="GJ420" s="0" t="n">
        <v>0</v>
      </c>
      <c r="GK420" s="0" t="n">
        <v>0</v>
      </c>
      <c r="GL420" s="0" t="n">
        <v>0</v>
      </c>
      <c r="GM420" s="0" t="n">
        <v>1</v>
      </c>
      <c r="GN420" s="0" t="n">
        <v>0</v>
      </c>
      <c r="GO420" s="0" t="n">
        <v>0</v>
      </c>
      <c r="GP420" s="0" t="n">
        <v>0</v>
      </c>
      <c r="GQ420" s="0" t="n">
        <v>0</v>
      </c>
    </row>
    <row r="421" customFormat="false" ht="12" hidden="false" customHeight="false" outlineLevel="0" collapsed="false">
      <c r="A421" s="0" t="n">
        <v>2</v>
      </c>
      <c r="B421" s="0" t="n">
        <v>0</v>
      </c>
      <c r="C421" s="0" t="n">
        <v>3</v>
      </c>
      <c r="D421" s="0" t="n">
        <v>0</v>
      </c>
      <c r="E421" s="0" t="n">
        <v>0</v>
      </c>
      <c r="F421" s="0" t="n">
        <v>0</v>
      </c>
      <c r="G421" s="0" t="n">
        <v>0</v>
      </c>
      <c r="H421" s="0" t="n">
        <v>0</v>
      </c>
      <c r="I421" s="0" t="n">
        <v>2</v>
      </c>
      <c r="J421" s="0" t="n">
        <v>1</v>
      </c>
      <c r="K421" s="0" t="n">
        <v>2</v>
      </c>
      <c r="L421" s="0" t="n">
        <v>0</v>
      </c>
      <c r="M421" s="0" t="n">
        <v>0</v>
      </c>
      <c r="N421" s="0" t="n">
        <v>0</v>
      </c>
      <c r="O421" s="0" t="n">
        <v>1</v>
      </c>
      <c r="P421" s="0" t="n">
        <v>0</v>
      </c>
      <c r="Q421" s="0" t="n">
        <v>1</v>
      </c>
      <c r="R421" s="0" t="n">
        <v>1</v>
      </c>
      <c r="S421" s="0" t="n">
        <v>0</v>
      </c>
      <c r="T421" s="0" t="n">
        <v>0</v>
      </c>
      <c r="U421" s="0" t="n">
        <v>0</v>
      </c>
      <c r="V421" s="0" t="n">
        <v>0</v>
      </c>
      <c r="W421" s="0" t="n">
        <v>0</v>
      </c>
      <c r="X421" s="0" t="n">
        <v>1</v>
      </c>
      <c r="Y421" s="0" t="n">
        <v>0</v>
      </c>
      <c r="Z421" s="0" t="n">
        <v>1</v>
      </c>
      <c r="AA421" s="0" t="n">
        <v>0</v>
      </c>
      <c r="AB421" s="0" t="n">
        <v>2</v>
      </c>
      <c r="AC421" s="0" t="n">
        <v>1</v>
      </c>
      <c r="AD421" s="0" t="n">
        <v>1</v>
      </c>
      <c r="AE421" s="0" t="n">
        <v>0</v>
      </c>
      <c r="AF421" s="0" t="n">
        <v>1</v>
      </c>
      <c r="AG421" s="0" t="n">
        <v>0</v>
      </c>
      <c r="AH421" s="0" t="n">
        <v>2</v>
      </c>
      <c r="AI421" s="0" t="n">
        <v>1</v>
      </c>
      <c r="AJ421" s="0" t="n">
        <v>1</v>
      </c>
      <c r="AK421" s="0" t="n">
        <v>0</v>
      </c>
      <c r="AL421" s="0" t="n">
        <v>0</v>
      </c>
      <c r="AM421" s="0" t="n">
        <v>1</v>
      </c>
      <c r="AN421" s="0" t="n">
        <v>0</v>
      </c>
      <c r="AO421" s="0" t="n">
        <v>0</v>
      </c>
      <c r="AP421" s="0" t="n">
        <v>1</v>
      </c>
      <c r="AQ421" s="0" t="n">
        <v>1</v>
      </c>
      <c r="AR421" s="0" t="n">
        <v>2</v>
      </c>
      <c r="AS421" s="0" t="n">
        <v>0</v>
      </c>
      <c r="AT421" s="0" t="n">
        <v>0</v>
      </c>
      <c r="AU421" s="0" t="n">
        <v>2</v>
      </c>
      <c r="AV421" s="0" t="n">
        <v>0</v>
      </c>
      <c r="AW421" s="0" t="n">
        <v>1</v>
      </c>
      <c r="AX421" s="0" t="n">
        <v>0</v>
      </c>
      <c r="AY421" s="0" t="n">
        <v>2</v>
      </c>
      <c r="AZ421" s="0" t="n">
        <v>1</v>
      </c>
      <c r="BA421" s="0" t="n">
        <v>0</v>
      </c>
      <c r="BB421" s="0" t="n">
        <v>3</v>
      </c>
      <c r="BC421" s="0" t="n">
        <v>1</v>
      </c>
      <c r="BD421" s="0" t="n">
        <v>0</v>
      </c>
      <c r="BE421" s="0" t="n">
        <v>0</v>
      </c>
      <c r="BF421" s="0" t="n">
        <v>1</v>
      </c>
      <c r="BG421" s="0" t="n">
        <v>2</v>
      </c>
      <c r="BH421" s="0" t="n">
        <v>0</v>
      </c>
      <c r="BI421" s="0" t="n">
        <v>0</v>
      </c>
      <c r="BJ421" s="0" t="n">
        <v>1</v>
      </c>
      <c r="BK421" s="0" t="n">
        <v>0</v>
      </c>
      <c r="BL421" s="0" t="n">
        <v>0</v>
      </c>
      <c r="BM421" s="0" t="n">
        <v>1</v>
      </c>
      <c r="BN421" s="0" t="n">
        <v>0</v>
      </c>
      <c r="BO421" s="0" t="n">
        <v>0</v>
      </c>
      <c r="BP421" s="0" t="n">
        <v>0</v>
      </c>
      <c r="BQ421" s="0" t="n">
        <v>5</v>
      </c>
      <c r="BR421" s="0" t="n">
        <v>2</v>
      </c>
      <c r="BS421" s="0" t="n">
        <v>0</v>
      </c>
      <c r="BT421" s="0" t="n">
        <v>0</v>
      </c>
      <c r="BU421" s="0" t="n">
        <v>0</v>
      </c>
      <c r="BV421" s="0" t="n">
        <v>0</v>
      </c>
      <c r="BW421" s="0" t="n">
        <v>5</v>
      </c>
      <c r="BX421" s="0" t="n">
        <v>0</v>
      </c>
      <c r="BY421" s="0" t="n">
        <v>5</v>
      </c>
      <c r="BZ421" s="0" t="n">
        <v>1</v>
      </c>
      <c r="CA421" s="0" t="n">
        <v>2</v>
      </c>
      <c r="CB421" s="0" t="n">
        <v>1</v>
      </c>
      <c r="CC421" s="0" t="n">
        <v>2</v>
      </c>
      <c r="CD421" s="0" t="n">
        <v>4</v>
      </c>
      <c r="CE421" s="0" t="n">
        <v>6</v>
      </c>
      <c r="CF421" s="0" t="n">
        <v>0</v>
      </c>
      <c r="CG421" s="0" t="n">
        <v>0</v>
      </c>
      <c r="CH421" s="0" t="n">
        <v>0</v>
      </c>
      <c r="CI421" s="0" t="n">
        <v>1</v>
      </c>
      <c r="CJ421" s="0" t="n">
        <v>0</v>
      </c>
      <c r="CK421" s="0" t="n">
        <v>3</v>
      </c>
      <c r="CL421" s="0" t="n">
        <v>0</v>
      </c>
      <c r="CM421" s="0" t="n">
        <v>0</v>
      </c>
      <c r="CN421" s="0" t="n">
        <v>0</v>
      </c>
      <c r="CO421" s="0" t="n">
        <v>0</v>
      </c>
      <c r="CP421" s="0" t="n">
        <v>0</v>
      </c>
      <c r="CQ421" s="0" t="n">
        <v>0</v>
      </c>
      <c r="CR421" s="0" t="n">
        <v>0</v>
      </c>
      <c r="CS421" s="0" t="n">
        <v>3</v>
      </c>
      <c r="CT421" s="0" t="n">
        <v>0</v>
      </c>
      <c r="CU421" s="0" t="n">
        <v>0</v>
      </c>
      <c r="CV421" s="0" t="n">
        <v>0</v>
      </c>
      <c r="CW421" s="0" t="n">
        <v>0</v>
      </c>
      <c r="CX421" s="0" t="n">
        <v>0</v>
      </c>
      <c r="CY421" s="0" t="n">
        <v>2</v>
      </c>
      <c r="CZ421" s="0" t="n">
        <v>1</v>
      </c>
      <c r="DA421" s="0" t="n">
        <v>0</v>
      </c>
      <c r="DB421" s="0" t="n">
        <v>0</v>
      </c>
      <c r="DC421" s="0" t="n">
        <v>2</v>
      </c>
      <c r="DD421" s="0" t="n">
        <v>1</v>
      </c>
      <c r="DE421" s="0" t="n">
        <v>1</v>
      </c>
      <c r="DF421" s="0" t="n">
        <v>0</v>
      </c>
      <c r="DG421" s="0" t="n">
        <v>0</v>
      </c>
      <c r="DH421" s="0" t="n">
        <v>1</v>
      </c>
      <c r="DI421" s="0" t="n">
        <v>1</v>
      </c>
      <c r="DJ421" s="0" t="n">
        <v>0</v>
      </c>
      <c r="DK421" s="0" t="n">
        <v>1</v>
      </c>
      <c r="DL421" s="0" t="n">
        <v>2</v>
      </c>
      <c r="DM421" s="0" t="n">
        <v>0</v>
      </c>
      <c r="DN421" s="0" t="n">
        <v>2</v>
      </c>
      <c r="DO421" s="0" t="n">
        <v>0</v>
      </c>
      <c r="DP421" s="0" t="n">
        <v>1</v>
      </c>
      <c r="DQ421" s="0" t="n">
        <v>6</v>
      </c>
      <c r="DR421" s="0" t="n">
        <v>4</v>
      </c>
      <c r="DS421" s="0" t="n">
        <v>2</v>
      </c>
      <c r="DT421" s="0" t="n">
        <v>0</v>
      </c>
      <c r="DU421" s="0" t="n">
        <v>0</v>
      </c>
      <c r="DV421" s="0" t="n">
        <v>0</v>
      </c>
      <c r="DW421" s="0" t="n">
        <v>0</v>
      </c>
      <c r="DX421" s="0" t="n">
        <v>0</v>
      </c>
      <c r="DY421" s="0" t="n">
        <v>0</v>
      </c>
      <c r="DZ421" s="0" t="n">
        <v>1</v>
      </c>
      <c r="EA421" s="0" t="n">
        <v>0</v>
      </c>
      <c r="EB421" s="0" t="n">
        <v>0</v>
      </c>
      <c r="EC421" s="0" t="n">
        <v>2</v>
      </c>
      <c r="ED421" s="0" t="n">
        <v>0</v>
      </c>
      <c r="EE421" s="0" t="n">
        <v>0</v>
      </c>
      <c r="EF421" s="0" t="n">
        <v>0</v>
      </c>
      <c r="EG421" s="0" t="n">
        <v>0</v>
      </c>
      <c r="EH421" s="0" t="n">
        <v>1</v>
      </c>
      <c r="EI421" s="0" t="n">
        <v>0</v>
      </c>
      <c r="EJ421" s="0" t="n">
        <v>0</v>
      </c>
      <c r="EK421" s="0" t="n">
        <v>0</v>
      </c>
      <c r="EL421" s="0" t="n">
        <v>0</v>
      </c>
      <c r="EM421" s="0" t="n">
        <v>0</v>
      </c>
      <c r="EN421" s="0" t="n">
        <v>1</v>
      </c>
      <c r="EO421" s="0" t="n">
        <v>0</v>
      </c>
      <c r="EP421" s="0" t="n">
        <v>0</v>
      </c>
      <c r="EQ421" s="0" t="n">
        <v>0</v>
      </c>
      <c r="ER421" s="0" t="n">
        <v>2</v>
      </c>
      <c r="ES421" s="0" t="n">
        <v>1</v>
      </c>
      <c r="ET421" s="0" t="n">
        <v>1</v>
      </c>
      <c r="EU421" s="0" t="n">
        <v>0</v>
      </c>
      <c r="EV421" s="0" t="n">
        <v>0</v>
      </c>
      <c r="EW421" s="0" t="n">
        <v>0</v>
      </c>
      <c r="EX421" s="0" t="n">
        <v>1</v>
      </c>
      <c r="EY421" s="0" t="n">
        <v>1</v>
      </c>
      <c r="EZ421" s="0" t="n">
        <v>0</v>
      </c>
      <c r="FA421" s="0" t="n">
        <v>0</v>
      </c>
      <c r="FB421" s="0" t="n">
        <v>0</v>
      </c>
      <c r="FC421" s="0" t="n">
        <v>0</v>
      </c>
      <c r="FD421" s="0" t="n">
        <v>0</v>
      </c>
      <c r="FE421" s="0" t="n">
        <v>0</v>
      </c>
      <c r="FF421" s="0" t="n">
        <v>0</v>
      </c>
      <c r="FG421" s="0" t="n">
        <v>1</v>
      </c>
      <c r="FH421" s="0" t="n">
        <v>0</v>
      </c>
      <c r="FI421" s="0" t="n">
        <v>0</v>
      </c>
      <c r="FJ421" s="0" t="n">
        <v>0</v>
      </c>
      <c r="FK421" s="0" t="n">
        <v>0</v>
      </c>
      <c r="FL421" s="0" t="n">
        <v>3</v>
      </c>
      <c r="FM421" s="0" t="n">
        <v>1</v>
      </c>
      <c r="FN421" s="0" t="n">
        <v>1</v>
      </c>
      <c r="FO421" s="0" t="n">
        <v>0</v>
      </c>
      <c r="FP421" s="0" t="n">
        <v>3</v>
      </c>
      <c r="FQ421" s="0" t="n">
        <v>0</v>
      </c>
      <c r="FR421" s="0" t="n">
        <v>3</v>
      </c>
      <c r="FS421" s="0" t="n">
        <v>1</v>
      </c>
      <c r="FT421" s="0" t="n">
        <v>0</v>
      </c>
      <c r="FU421" s="0" t="n">
        <v>1</v>
      </c>
      <c r="FV421" s="0" t="n">
        <v>0</v>
      </c>
      <c r="FW421" s="0" t="n">
        <v>0</v>
      </c>
      <c r="FX421" s="0" t="n">
        <v>0</v>
      </c>
      <c r="FY421" s="0" t="n">
        <v>0</v>
      </c>
      <c r="FZ421" s="0" t="n">
        <v>2</v>
      </c>
      <c r="GA421" s="0" t="n">
        <v>0</v>
      </c>
      <c r="GB421" s="0" t="n">
        <v>2</v>
      </c>
      <c r="GC421" s="0" t="n">
        <v>2</v>
      </c>
      <c r="GD421" s="0" t="n">
        <v>0</v>
      </c>
      <c r="GE421" s="0" t="n">
        <v>0</v>
      </c>
      <c r="GF421" s="0" t="n">
        <v>0</v>
      </c>
      <c r="GG421" s="0" t="n">
        <v>0</v>
      </c>
      <c r="GH421" s="0" t="n">
        <v>0</v>
      </c>
      <c r="GI421" s="0" t="n">
        <v>0</v>
      </c>
      <c r="GJ421" s="0" t="n">
        <v>0</v>
      </c>
      <c r="GK421" s="0" t="n">
        <v>0</v>
      </c>
      <c r="GL421" s="0" t="n">
        <v>0</v>
      </c>
      <c r="GM421" s="0" t="n">
        <v>0</v>
      </c>
      <c r="GN421" s="0" t="n">
        <v>1</v>
      </c>
      <c r="GO421" s="0" t="n">
        <v>1</v>
      </c>
      <c r="GP421" s="0" t="n">
        <v>0</v>
      </c>
      <c r="GQ421" s="0" t="n">
        <v>0</v>
      </c>
    </row>
    <row r="422" customFormat="false" ht="12" hidden="false" customHeight="false" outlineLevel="0" collapsed="false">
      <c r="A422" s="0" t="n">
        <v>0</v>
      </c>
      <c r="B422" s="0" t="n">
        <v>0</v>
      </c>
      <c r="C422" s="0" t="n">
        <v>0</v>
      </c>
      <c r="D422" s="0" t="n">
        <v>0</v>
      </c>
      <c r="E422" s="0" t="n">
        <v>4</v>
      </c>
      <c r="F422" s="0" t="n">
        <v>0</v>
      </c>
      <c r="G422" s="0" t="n">
        <v>1</v>
      </c>
      <c r="H422" s="0" t="n">
        <v>0</v>
      </c>
      <c r="I422" s="0" t="n">
        <v>6</v>
      </c>
      <c r="J422" s="0" t="n">
        <v>1</v>
      </c>
      <c r="K422" s="0" t="n">
        <v>0</v>
      </c>
      <c r="L422" s="0" t="n">
        <v>0</v>
      </c>
      <c r="M422" s="0" t="n">
        <v>0</v>
      </c>
      <c r="N422" s="0" t="n">
        <v>0</v>
      </c>
      <c r="O422" s="0" t="n">
        <v>0</v>
      </c>
      <c r="P422" s="0" t="n">
        <v>4</v>
      </c>
      <c r="Q422" s="0" t="n">
        <v>1</v>
      </c>
      <c r="R422" s="0" t="n">
        <v>0</v>
      </c>
      <c r="S422" s="0" t="n">
        <v>1</v>
      </c>
      <c r="T422" s="0" t="n">
        <v>0</v>
      </c>
      <c r="U422" s="0" t="n">
        <v>0</v>
      </c>
      <c r="V422" s="0" t="n">
        <v>0</v>
      </c>
      <c r="W422" s="0" t="n">
        <v>0</v>
      </c>
      <c r="X422" s="0" t="n">
        <v>1</v>
      </c>
      <c r="Y422" s="0" t="n">
        <v>0</v>
      </c>
      <c r="Z422" s="0" t="n">
        <v>3</v>
      </c>
      <c r="AA422" s="0" t="n">
        <v>0</v>
      </c>
      <c r="AB422" s="0" t="n">
        <v>1</v>
      </c>
      <c r="AC422" s="0" t="n">
        <v>0</v>
      </c>
      <c r="AD422" s="0" t="n">
        <v>3</v>
      </c>
      <c r="AE422" s="0" t="n">
        <v>2</v>
      </c>
      <c r="AF422" s="0" t="n">
        <v>0</v>
      </c>
      <c r="AG422" s="0" t="n">
        <v>3</v>
      </c>
      <c r="AH422" s="0" t="n">
        <v>2</v>
      </c>
      <c r="AI422" s="0" t="n">
        <v>1</v>
      </c>
      <c r="AJ422" s="0" t="n">
        <v>0</v>
      </c>
      <c r="AK422" s="0" t="n">
        <v>2</v>
      </c>
      <c r="AL422" s="0" t="n">
        <v>0</v>
      </c>
      <c r="AM422" s="0" t="n">
        <v>0</v>
      </c>
      <c r="AN422" s="0" t="n">
        <v>0</v>
      </c>
      <c r="AO422" s="0" t="n">
        <v>1</v>
      </c>
      <c r="AP422" s="0" t="n">
        <v>0</v>
      </c>
      <c r="AQ422" s="0" t="n">
        <v>0</v>
      </c>
      <c r="AR422" s="0" t="n">
        <v>3</v>
      </c>
      <c r="AS422" s="0" t="n">
        <v>4</v>
      </c>
      <c r="AT422" s="0" t="n">
        <v>3</v>
      </c>
      <c r="AU422" s="0" t="n">
        <v>1</v>
      </c>
      <c r="AV422" s="0" t="n">
        <v>0</v>
      </c>
      <c r="AW422" s="0" t="n">
        <v>1</v>
      </c>
      <c r="AX422" s="0" t="n">
        <v>7</v>
      </c>
      <c r="AY422" s="0" t="n">
        <v>0</v>
      </c>
      <c r="AZ422" s="0" t="n">
        <v>4</v>
      </c>
      <c r="BA422" s="0" t="n">
        <v>0</v>
      </c>
      <c r="BB422" s="0" t="n">
        <v>3</v>
      </c>
      <c r="BC422" s="0" t="n">
        <v>0</v>
      </c>
      <c r="BD422" s="0" t="n">
        <v>1</v>
      </c>
      <c r="BE422" s="0" t="n">
        <v>0</v>
      </c>
      <c r="BF422" s="0" t="n">
        <v>1</v>
      </c>
      <c r="BG422" s="0" t="n">
        <v>0</v>
      </c>
      <c r="BH422" s="0" t="n">
        <v>0</v>
      </c>
      <c r="BI422" s="0" t="n">
        <v>0</v>
      </c>
      <c r="BJ422" s="0" t="n">
        <v>1</v>
      </c>
      <c r="BK422" s="0" t="n">
        <v>0</v>
      </c>
      <c r="BL422" s="0" t="n">
        <v>0</v>
      </c>
      <c r="BM422" s="0" t="n">
        <v>0</v>
      </c>
      <c r="BN422" s="0" t="n">
        <v>0</v>
      </c>
      <c r="BO422" s="0" t="n">
        <v>0</v>
      </c>
      <c r="BP422" s="0" t="n">
        <v>0</v>
      </c>
      <c r="BQ422" s="0" t="n">
        <v>1</v>
      </c>
      <c r="BR422" s="0" t="n">
        <v>1</v>
      </c>
      <c r="BS422" s="0" t="n">
        <v>0</v>
      </c>
      <c r="BT422" s="0" t="n">
        <v>5</v>
      </c>
      <c r="BU422" s="0" t="n">
        <v>0</v>
      </c>
      <c r="BV422" s="0" t="n">
        <v>0</v>
      </c>
      <c r="BW422" s="0" t="n">
        <v>3</v>
      </c>
      <c r="BX422" s="0" t="n">
        <v>7</v>
      </c>
      <c r="BY422" s="0" t="n">
        <v>0</v>
      </c>
      <c r="BZ422" s="0" t="n">
        <v>0</v>
      </c>
      <c r="CA422" s="0" t="n">
        <v>1</v>
      </c>
      <c r="CB422" s="0" t="n">
        <v>4</v>
      </c>
      <c r="CC422" s="0" t="n">
        <v>2</v>
      </c>
      <c r="CD422" s="0" t="n">
        <v>1</v>
      </c>
      <c r="CE422" s="0" t="n">
        <v>0</v>
      </c>
      <c r="CF422" s="0" t="n">
        <v>3</v>
      </c>
      <c r="CG422" s="0" t="n">
        <v>0</v>
      </c>
      <c r="CH422" s="0" t="n">
        <v>0</v>
      </c>
      <c r="CI422" s="0" t="n">
        <v>1</v>
      </c>
      <c r="CJ422" s="0" t="n">
        <v>2</v>
      </c>
      <c r="CK422" s="0" t="n">
        <v>1</v>
      </c>
      <c r="CL422" s="0" t="n">
        <v>0</v>
      </c>
      <c r="CM422" s="0" t="n">
        <v>0</v>
      </c>
      <c r="CN422" s="0" t="n">
        <v>0</v>
      </c>
      <c r="CO422" s="0" t="n">
        <v>0</v>
      </c>
      <c r="CP422" s="0" t="n">
        <v>1</v>
      </c>
      <c r="CQ422" s="0" t="n">
        <v>0</v>
      </c>
      <c r="CR422" s="0" t="n">
        <v>0</v>
      </c>
      <c r="CS422" s="0" t="n">
        <v>2</v>
      </c>
      <c r="CT422" s="0" t="n">
        <v>0</v>
      </c>
      <c r="CU422" s="0" t="n">
        <v>0</v>
      </c>
      <c r="CV422" s="0" t="n">
        <v>0</v>
      </c>
      <c r="CW422" s="0" t="n">
        <v>0</v>
      </c>
      <c r="CX422" s="0" t="n">
        <v>0</v>
      </c>
      <c r="CY422" s="0" t="n">
        <v>0</v>
      </c>
      <c r="CZ422" s="0" t="n">
        <v>0</v>
      </c>
      <c r="DA422" s="0" t="n">
        <v>0</v>
      </c>
      <c r="DB422" s="0" t="n">
        <v>0</v>
      </c>
      <c r="DC422" s="0" t="n">
        <v>0</v>
      </c>
      <c r="DD422" s="0" t="n">
        <v>1</v>
      </c>
      <c r="DE422" s="0" t="n">
        <v>3</v>
      </c>
      <c r="DF422" s="0" t="n">
        <v>3</v>
      </c>
      <c r="DG422" s="0" t="n">
        <v>0</v>
      </c>
      <c r="DH422" s="0" t="n">
        <v>0</v>
      </c>
      <c r="DI422" s="0" t="n">
        <v>0</v>
      </c>
      <c r="DJ422" s="0" t="n">
        <v>1</v>
      </c>
      <c r="DK422" s="0" t="n">
        <v>1</v>
      </c>
      <c r="DL422" s="0" t="n">
        <v>0</v>
      </c>
      <c r="DM422" s="0" t="n">
        <v>0</v>
      </c>
      <c r="DN422" s="0" t="n">
        <v>4</v>
      </c>
      <c r="DO422" s="0" t="n">
        <v>1</v>
      </c>
      <c r="DP422" s="0" t="n">
        <v>0</v>
      </c>
      <c r="DQ422" s="0" t="n">
        <v>0</v>
      </c>
      <c r="DR422" s="0" t="n">
        <v>3</v>
      </c>
      <c r="DS422" s="0" t="n">
        <v>2</v>
      </c>
      <c r="DT422" s="0" t="n">
        <v>1</v>
      </c>
      <c r="DU422" s="0" t="n">
        <v>1</v>
      </c>
      <c r="DV422" s="0" t="n">
        <v>0</v>
      </c>
      <c r="DW422" s="0" t="n">
        <v>0</v>
      </c>
      <c r="DX422" s="0" t="n">
        <v>0</v>
      </c>
      <c r="DY422" s="0" t="n">
        <v>0</v>
      </c>
      <c r="DZ422" s="0" t="n">
        <v>5</v>
      </c>
      <c r="EA422" s="0" t="n">
        <v>0</v>
      </c>
      <c r="EB422" s="0" t="n">
        <v>0</v>
      </c>
      <c r="EC422" s="0" t="n">
        <v>2</v>
      </c>
      <c r="ED422" s="0" t="n">
        <v>0</v>
      </c>
      <c r="EE422" s="0" t="n">
        <v>0</v>
      </c>
      <c r="EF422" s="0" t="n">
        <v>0</v>
      </c>
      <c r="EG422" s="0" t="n">
        <v>0</v>
      </c>
      <c r="EH422" s="0" t="n">
        <v>0</v>
      </c>
      <c r="EI422" s="0" t="n">
        <v>0</v>
      </c>
      <c r="EJ422" s="0" t="n">
        <v>0</v>
      </c>
      <c r="EK422" s="0" t="n">
        <v>0</v>
      </c>
      <c r="EL422" s="0" t="n">
        <v>1</v>
      </c>
      <c r="EM422" s="0" t="n">
        <v>0</v>
      </c>
      <c r="EN422" s="0" t="n">
        <v>0</v>
      </c>
      <c r="EO422" s="0" t="n">
        <v>0</v>
      </c>
      <c r="EP422" s="0" t="n">
        <v>1</v>
      </c>
      <c r="EQ422" s="0" t="n">
        <v>0</v>
      </c>
      <c r="ER422" s="0" t="n">
        <v>0</v>
      </c>
      <c r="ES422" s="0" t="n">
        <v>2</v>
      </c>
      <c r="ET422" s="0" t="n">
        <v>0</v>
      </c>
      <c r="EU422" s="0" t="n">
        <v>1</v>
      </c>
      <c r="EV422" s="0" t="n">
        <v>0</v>
      </c>
      <c r="EW422" s="0" t="n">
        <v>8</v>
      </c>
      <c r="EX422" s="0" t="n">
        <v>4</v>
      </c>
      <c r="EY422" s="0" t="n">
        <v>1</v>
      </c>
      <c r="EZ422" s="0" t="n">
        <v>0</v>
      </c>
      <c r="FA422" s="0" t="n">
        <v>0</v>
      </c>
      <c r="FB422" s="0" t="n">
        <v>0</v>
      </c>
      <c r="FC422" s="0" t="n">
        <v>0</v>
      </c>
      <c r="FD422" s="0" t="n">
        <v>0</v>
      </c>
      <c r="FE422" s="0" t="n">
        <v>0</v>
      </c>
      <c r="FF422" s="0" t="n">
        <v>0</v>
      </c>
      <c r="FG422" s="0" t="n">
        <v>3</v>
      </c>
      <c r="FH422" s="0" t="n">
        <v>2</v>
      </c>
      <c r="FI422" s="0" t="n">
        <v>0</v>
      </c>
      <c r="FJ422" s="0" t="n">
        <v>8</v>
      </c>
      <c r="FK422" s="0" t="n">
        <v>3</v>
      </c>
      <c r="FL422" s="0" t="n">
        <v>0</v>
      </c>
      <c r="FM422" s="0" t="n">
        <v>4</v>
      </c>
      <c r="FN422" s="0" t="n">
        <v>1</v>
      </c>
      <c r="FO422" s="0" t="n">
        <v>0</v>
      </c>
      <c r="FP422" s="0" t="n">
        <v>0</v>
      </c>
      <c r="FQ422" s="0" t="n">
        <v>0</v>
      </c>
      <c r="FR422" s="0" t="n">
        <v>2</v>
      </c>
      <c r="FS422" s="0" t="n">
        <v>1</v>
      </c>
      <c r="FT422" s="0" t="n">
        <v>0</v>
      </c>
      <c r="FU422" s="0" t="n">
        <v>2</v>
      </c>
      <c r="FV422" s="0" t="n">
        <v>0</v>
      </c>
      <c r="FW422" s="0" t="n">
        <v>0</v>
      </c>
      <c r="FX422" s="0" t="n">
        <v>0</v>
      </c>
      <c r="FY422" s="0" t="n">
        <v>0</v>
      </c>
      <c r="FZ422" s="0" t="n">
        <v>2</v>
      </c>
      <c r="GA422" s="0" t="n">
        <v>0</v>
      </c>
      <c r="GB422" s="0" t="n">
        <v>2</v>
      </c>
      <c r="GC422" s="0" t="n">
        <v>0</v>
      </c>
      <c r="GD422" s="0" t="n">
        <v>1</v>
      </c>
      <c r="GE422" s="0" t="n">
        <v>1</v>
      </c>
      <c r="GF422" s="0" t="n">
        <v>0</v>
      </c>
      <c r="GG422" s="0" t="n">
        <v>0</v>
      </c>
      <c r="GH422" s="0" t="n">
        <v>1</v>
      </c>
      <c r="GI422" s="0" t="n">
        <v>0</v>
      </c>
      <c r="GJ422" s="0" t="n">
        <v>3</v>
      </c>
      <c r="GK422" s="0" t="n">
        <v>0</v>
      </c>
      <c r="GL422" s="0" t="n">
        <v>1</v>
      </c>
      <c r="GM422" s="0" t="n">
        <v>4</v>
      </c>
      <c r="GN422" s="0" t="n">
        <v>0</v>
      </c>
      <c r="GO422" s="0" t="n">
        <v>1</v>
      </c>
      <c r="GP422" s="0" t="n">
        <v>0</v>
      </c>
      <c r="GQ422" s="0" t="n">
        <v>0</v>
      </c>
    </row>
    <row r="423" customFormat="false" ht="12" hidden="false" customHeight="false" outlineLevel="0" collapsed="false">
      <c r="A423" s="0" t="n">
        <v>0</v>
      </c>
      <c r="B423" s="0" t="n">
        <v>3</v>
      </c>
      <c r="C423" s="0" t="n">
        <v>0</v>
      </c>
      <c r="D423" s="0" t="n">
        <v>0</v>
      </c>
      <c r="E423" s="0" t="n">
        <v>6</v>
      </c>
      <c r="F423" s="0" t="n">
        <v>1</v>
      </c>
      <c r="G423" s="0" t="n">
        <v>0</v>
      </c>
      <c r="H423" s="0" t="n">
        <v>0</v>
      </c>
      <c r="I423" s="0" t="n">
        <v>6</v>
      </c>
      <c r="J423" s="0" t="n">
        <v>1</v>
      </c>
      <c r="K423" s="0" t="n">
        <v>0</v>
      </c>
      <c r="L423" s="0" t="n">
        <v>0</v>
      </c>
      <c r="M423" s="0" t="n">
        <v>0</v>
      </c>
      <c r="N423" s="0" t="n">
        <v>0</v>
      </c>
      <c r="O423" s="0" t="n">
        <v>2</v>
      </c>
      <c r="P423" s="0" t="n">
        <v>4</v>
      </c>
      <c r="Q423" s="0" t="n">
        <v>1</v>
      </c>
      <c r="R423" s="0" t="n">
        <v>0</v>
      </c>
      <c r="S423" s="0" t="n">
        <v>0</v>
      </c>
      <c r="T423" s="0" t="n">
        <v>1</v>
      </c>
      <c r="U423" s="0" t="n">
        <v>0</v>
      </c>
      <c r="V423" s="0" t="n">
        <v>1</v>
      </c>
      <c r="W423" s="0" t="n">
        <v>1</v>
      </c>
      <c r="X423" s="0" t="n">
        <v>1</v>
      </c>
      <c r="Y423" s="0" t="n">
        <v>0</v>
      </c>
      <c r="Z423" s="0" t="n">
        <v>4</v>
      </c>
      <c r="AA423" s="0" t="n">
        <v>1</v>
      </c>
      <c r="AB423" s="0" t="n">
        <v>2</v>
      </c>
      <c r="AC423" s="0" t="n">
        <v>1</v>
      </c>
      <c r="AD423" s="0" t="n">
        <v>1</v>
      </c>
      <c r="AE423" s="0" t="n">
        <v>0</v>
      </c>
      <c r="AF423" s="0" t="n">
        <v>0</v>
      </c>
      <c r="AG423" s="0" t="n">
        <v>5</v>
      </c>
      <c r="AH423" s="0" t="n">
        <v>1</v>
      </c>
      <c r="AI423" s="0" t="n">
        <v>0</v>
      </c>
      <c r="AJ423" s="0" t="n">
        <v>1</v>
      </c>
      <c r="AK423" s="0" t="n">
        <v>4</v>
      </c>
      <c r="AL423" s="0" t="n">
        <v>1</v>
      </c>
      <c r="AM423" s="0" t="n">
        <v>0</v>
      </c>
      <c r="AN423" s="0" t="n">
        <v>2</v>
      </c>
      <c r="AO423" s="0" t="n">
        <v>3</v>
      </c>
      <c r="AP423" s="0" t="n">
        <v>0</v>
      </c>
      <c r="AQ423" s="0" t="n">
        <v>0</v>
      </c>
      <c r="AR423" s="0" t="n">
        <v>2</v>
      </c>
      <c r="AS423" s="0" t="n">
        <v>6</v>
      </c>
      <c r="AT423" s="0" t="n">
        <v>7</v>
      </c>
      <c r="AU423" s="0" t="n">
        <v>4</v>
      </c>
      <c r="AV423" s="0" t="n">
        <v>2</v>
      </c>
      <c r="AW423" s="0" t="n">
        <v>1</v>
      </c>
      <c r="AX423" s="0" t="n">
        <v>3</v>
      </c>
      <c r="AY423" s="0" t="n">
        <v>0</v>
      </c>
      <c r="AZ423" s="0" t="n">
        <v>1</v>
      </c>
      <c r="BA423" s="0" t="n">
        <v>1</v>
      </c>
      <c r="BB423" s="0" t="n">
        <v>3</v>
      </c>
      <c r="BC423" s="0" t="n">
        <v>1</v>
      </c>
      <c r="BD423" s="0" t="n">
        <v>4</v>
      </c>
      <c r="BE423" s="0" t="n">
        <v>0</v>
      </c>
      <c r="BF423" s="0" t="n">
        <v>0</v>
      </c>
      <c r="BG423" s="0" t="n">
        <v>1</v>
      </c>
      <c r="BH423" s="0" t="n">
        <v>0</v>
      </c>
      <c r="BI423" s="0" t="n">
        <v>2</v>
      </c>
      <c r="BJ423" s="0" t="n">
        <v>0</v>
      </c>
      <c r="BK423" s="0" t="n">
        <v>0</v>
      </c>
      <c r="BL423" s="0" t="n">
        <v>0</v>
      </c>
      <c r="BM423" s="0" t="n">
        <v>0</v>
      </c>
      <c r="BN423" s="0" t="n">
        <v>0</v>
      </c>
      <c r="BO423" s="0" t="n">
        <v>0</v>
      </c>
      <c r="BP423" s="0" t="n">
        <v>2</v>
      </c>
      <c r="BQ423" s="0" t="n">
        <v>1</v>
      </c>
      <c r="BR423" s="0" t="n">
        <v>1</v>
      </c>
      <c r="BS423" s="0" t="n">
        <v>0</v>
      </c>
      <c r="BT423" s="0" t="n">
        <v>3</v>
      </c>
      <c r="BU423" s="0" t="n">
        <v>0</v>
      </c>
      <c r="BV423" s="0" t="n">
        <v>0</v>
      </c>
      <c r="BW423" s="0" t="n">
        <v>3</v>
      </c>
      <c r="BX423" s="0" t="n">
        <v>8</v>
      </c>
      <c r="BY423" s="0" t="n">
        <v>0</v>
      </c>
      <c r="BZ423" s="0" t="n">
        <v>2</v>
      </c>
      <c r="CA423" s="0" t="n">
        <v>0</v>
      </c>
      <c r="CB423" s="0" t="n">
        <v>1</v>
      </c>
      <c r="CC423" s="0" t="n">
        <v>1</v>
      </c>
      <c r="CD423" s="0" t="n">
        <v>1</v>
      </c>
      <c r="CE423" s="0" t="n">
        <v>2</v>
      </c>
      <c r="CF423" s="0" t="n">
        <v>3</v>
      </c>
      <c r="CG423" s="0" t="n">
        <v>0</v>
      </c>
      <c r="CH423" s="0" t="n">
        <v>0</v>
      </c>
      <c r="CI423" s="0" t="n">
        <v>0</v>
      </c>
      <c r="CJ423" s="0" t="n">
        <v>2</v>
      </c>
      <c r="CK423" s="0" t="n">
        <v>1</v>
      </c>
      <c r="CL423" s="0" t="n">
        <v>0</v>
      </c>
      <c r="CM423" s="0" t="n">
        <v>1</v>
      </c>
      <c r="CN423" s="0" t="n">
        <v>1</v>
      </c>
      <c r="CO423" s="0" t="n">
        <v>0</v>
      </c>
      <c r="CP423" s="0" t="n">
        <v>0</v>
      </c>
      <c r="CQ423" s="0" t="n">
        <v>0</v>
      </c>
      <c r="CR423" s="0" t="n">
        <v>0</v>
      </c>
      <c r="CS423" s="0" t="n">
        <v>6</v>
      </c>
      <c r="CT423" s="0" t="n">
        <v>0</v>
      </c>
      <c r="CU423" s="0" t="n">
        <v>0</v>
      </c>
      <c r="CV423" s="0" t="n">
        <v>0</v>
      </c>
      <c r="CW423" s="0" t="n">
        <v>0</v>
      </c>
      <c r="CX423" s="0" t="n">
        <v>0</v>
      </c>
      <c r="CY423" s="0" t="n">
        <v>4</v>
      </c>
      <c r="CZ423" s="0" t="n">
        <v>2</v>
      </c>
      <c r="DA423" s="0" t="n">
        <v>0</v>
      </c>
      <c r="DB423" s="0" t="n">
        <v>0</v>
      </c>
      <c r="DC423" s="0" t="n">
        <v>0</v>
      </c>
      <c r="DD423" s="0" t="n">
        <v>0</v>
      </c>
      <c r="DE423" s="0" t="n">
        <v>2</v>
      </c>
      <c r="DF423" s="0" t="n">
        <v>0</v>
      </c>
      <c r="DG423" s="0" t="n">
        <v>1</v>
      </c>
      <c r="DH423" s="0" t="n">
        <v>0</v>
      </c>
      <c r="DI423" s="0" t="n">
        <v>0</v>
      </c>
      <c r="DJ423" s="0" t="n">
        <v>2</v>
      </c>
      <c r="DK423" s="0" t="n">
        <v>1</v>
      </c>
      <c r="DL423" s="0" t="n">
        <v>0</v>
      </c>
      <c r="DM423" s="0" t="n">
        <v>0</v>
      </c>
      <c r="DN423" s="0" t="n">
        <v>2</v>
      </c>
      <c r="DO423" s="0" t="n">
        <v>1</v>
      </c>
      <c r="DP423" s="0" t="n">
        <v>1</v>
      </c>
      <c r="DQ423" s="0" t="n">
        <v>0</v>
      </c>
      <c r="DR423" s="0" t="n">
        <v>2</v>
      </c>
      <c r="DS423" s="0" t="n">
        <v>1</v>
      </c>
      <c r="DT423" s="0" t="n">
        <v>1</v>
      </c>
      <c r="DU423" s="0" t="n">
        <v>2</v>
      </c>
      <c r="DV423" s="0" t="n">
        <v>1</v>
      </c>
      <c r="DW423" s="0" t="n">
        <v>1</v>
      </c>
      <c r="DX423" s="0" t="n">
        <v>0</v>
      </c>
      <c r="DY423" s="0" t="n">
        <v>0</v>
      </c>
      <c r="DZ423" s="0" t="n">
        <v>5</v>
      </c>
      <c r="EA423" s="0" t="n">
        <v>0</v>
      </c>
      <c r="EB423" s="0" t="n">
        <v>0</v>
      </c>
      <c r="EC423" s="0" t="n">
        <v>2</v>
      </c>
      <c r="ED423" s="0" t="n">
        <v>1</v>
      </c>
      <c r="EE423" s="0" t="n">
        <v>0</v>
      </c>
      <c r="EF423" s="0" t="n">
        <v>0</v>
      </c>
      <c r="EG423" s="0" t="n">
        <v>0</v>
      </c>
      <c r="EH423" s="0" t="n">
        <v>0</v>
      </c>
      <c r="EI423" s="0" t="n">
        <v>0</v>
      </c>
      <c r="EJ423" s="0" t="n">
        <v>0</v>
      </c>
      <c r="EK423" s="0" t="n">
        <v>2</v>
      </c>
      <c r="EL423" s="0" t="n">
        <v>0</v>
      </c>
      <c r="EM423" s="0" t="n">
        <v>0</v>
      </c>
      <c r="EN423" s="0" t="n">
        <v>2</v>
      </c>
      <c r="EO423" s="0" t="n">
        <v>1</v>
      </c>
      <c r="EP423" s="0" t="n">
        <v>1</v>
      </c>
      <c r="EQ423" s="0" t="n">
        <v>0</v>
      </c>
      <c r="ER423" s="0" t="n">
        <v>0</v>
      </c>
      <c r="ES423" s="0" t="n">
        <v>0</v>
      </c>
      <c r="ET423" s="0" t="n">
        <v>0</v>
      </c>
      <c r="EU423" s="0" t="n">
        <v>0</v>
      </c>
      <c r="EV423" s="0" t="n">
        <v>1</v>
      </c>
      <c r="EW423" s="0" t="n">
        <v>6</v>
      </c>
      <c r="EX423" s="0" t="n">
        <v>5</v>
      </c>
      <c r="EY423" s="0" t="n">
        <v>1</v>
      </c>
      <c r="EZ423" s="0" t="n">
        <v>9</v>
      </c>
      <c r="FA423" s="0" t="n">
        <v>2</v>
      </c>
      <c r="FB423" s="0" t="n">
        <v>1</v>
      </c>
      <c r="FC423" s="0" t="n">
        <v>0</v>
      </c>
      <c r="FD423" s="0" t="n">
        <v>0</v>
      </c>
      <c r="FE423" s="0" t="n">
        <v>9</v>
      </c>
      <c r="FF423" s="0" t="n">
        <v>2</v>
      </c>
      <c r="FG423" s="0" t="n">
        <v>3</v>
      </c>
      <c r="FH423" s="0" t="n">
        <v>0</v>
      </c>
      <c r="FI423" s="0" t="n">
        <v>1</v>
      </c>
      <c r="FJ423" s="0" t="n">
        <v>3</v>
      </c>
      <c r="FK423" s="0" t="n">
        <v>7</v>
      </c>
      <c r="FL423" s="0" t="n">
        <v>0</v>
      </c>
      <c r="FM423" s="0" t="n">
        <v>3</v>
      </c>
      <c r="FN423" s="0" t="n">
        <v>1</v>
      </c>
      <c r="FO423" s="0" t="n">
        <v>1</v>
      </c>
      <c r="FP423" s="0" t="n">
        <v>0</v>
      </c>
      <c r="FQ423" s="0" t="n">
        <v>1</v>
      </c>
      <c r="FR423" s="0" t="n">
        <v>1</v>
      </c>
      <c r="FS423" s="0" t="n">
        <v>0</v>
      </c>
      <c r="FT423" s="0" t="n">
        <v>1</v>
      </c>
      <c r="FU423" s="0" t="n">
        <v>0</v>
      </c>
      <c r="FV423" s="0" t="n">
        <v>0</v>
      </c>
      <c r="FW423" s="0" t="n">
        <v>0</v>
      </c>
      <c r="FX423" s="0" t="n">
        <v>0</v>
      </c>
      <c r="FY423" s="0" t="n">
        <v>0</v>
      </c>
      <c r="FZ423" s="0" t="n">
        <v>2</v>
      </c>
      <c r="GA423" s="0" t="n">
        <v>1</v>
      </c>
      <c r="GB423" s="0" t="n">
        <v>0</v>
      </c>
      <c r="GC423" s="0" t="n">
        <v>0</v>
      </c>
      <c r="GD423" s="0" t="n">
        <v>1</v>
      </c>
      <c r="GE423" s="0" t="n">
        <v>2</v>
      </c>
      <c r="GF423" s="0" t="n">
        <v>0</v>
      </c>
      <c r="GG423" s="0" t="n">
        <v>1</v>
      </c>
      <c r="GH423" s="0" t="n">
        <v>2</v>
      </c>
      <c r="GI423" s="0" t="n">
        <v>0</v>
      </c>
      <c r="GJ423" s="0" t="n">
        <v>0</v>
      </c>
      <c r="GK423" s="0" t="n">
        <v>0</v>
      </c>
      <c r="GL423" s="0" t="n">
        <v>1</v>
      </c>
      <c r="GM423" s="0" t="n">
        <v>4</v>
      </c>
      <c r="GN423" s="0" t="n">
        <v>0</v>
      </c>
      <c r="GO423" s="0" t="n">
        <v>2</v>
      </c>
      <c r="GP423" s="0" t="n">
        <v>1</v>
      </c>
      <c r="GQ423" s="0" t="n">
        <v>0</v>
      </c>
    </row>
    <row r="424" customFormat="false" ht="12" hidden="false" customHeight="false" outlineLevel="0" collapsed="false">
      <c r="A424" s="0" t="n">
        <v>0</v>
      </c>
      <c r="B424" s="0" t="n">
        <v>2</v>
      </c>
      <c r="C424" s="0" t="n">
        <v>0</v>
      </c>
      <c r="D424" s="0" t="n">
        <v>0</v>
      </c>
      <c r="E424" s="0" t="n">
        <v>4</v>
      </c>
      <c r="F424" s="0" t="n">
        <v>1</v>
      </c>
      <c r="G424" s="0" t="n">
        <v>0</v>
      </c>
      <c r="H424" s="0" t="n">
        <v>0</v>
      </c>
      <c r="I424" s="0" t="n">
        <v>3</v>
      </c>
      <c r="J424" s="0" t="n">
        <v>1</v>
      </c>
      <c r="K424" s="0" t="n">
        <v>0</v>
      </c>
      <c r="L424" s="0" t="n">
        <v>0</v>
      </c>
      <c r="M424" s="0" t="n">
        <v>0</v>
      </c>
      <c r="N424" s="0" t="n">
        <v>0</v>
      </c>
      <c r="O424" s="0" t="n">
        <v>2</v>
      </c>
      <c r="P424" s="0" t="n">
        <v>3</v>
      </c>
      <c r="Q424" s="0" t="n">
        <v>0</v>
      </c>
      <c r="R424" s="0" t="n">
        <v>0</v>
      </c>
      <c r="S424" s="0" t="n">
        <v>0</v>
      </c>
      <c r="T424" s="0" t="n">
        <v>1</v>
      </c>
      <c r="U424" s="0" t="n">
        <v>0</v>
      </c>
      <c r="V424" s="0" t="n">
        <v>1</v>
      </c>
      <c r="W424" s="0" t="n">
        <v>0</v>
      </c>
      <c r="X424" s="0" t="n">
        <v>0</v>
      </c>
      <c r="Y424" s="0" t="n">
        <v>0</v>
      </c>
      <c r="Z424" s="0" t="n">
        <v>2</v>
      </c>
      <c r="AA424" s="0" t="n">
        <v>0</v>
      </c>
      <c r="AB424" s="0" t="n">
        <v>1</v>
      </c>
      <c r="AC424" s="0" t="n">
        <v>0</v>
      </c>
      <c r="AD424" s="0" t="n">
        <v>1</v>
      </c>
      <c r="AE424" s="0" t="n">
        <v>0</v>
      </c>
      <c r="AF424" s="0" t="n">
        <v>0</v>
      </c>
      <c r="AG424" s="0" t="n">
        <v>6</v>
      </c>
      <c r="AH424" s="0" t="n">
        <v>1</v>
      </c>
      <c r="AI424" s="0" t="n">
        <v>0</v>
      </c>
      <c r="AJ424" s="0" t="n">
        <v>1</v>
      </c>
      <c r="AK424" s="0" t="n">
        <v>3</v>
      </c>
      <c r="AL424" s="0" t="n">
        <v>0</v>
      </c>
      <c r="AM424" s="0" t="n">
        <v>0</v>
      </c>
      <c r="AN424" s="0" t="n">
        <v>2</v>
      </c>
      <c r="AO424" s="0" t="n">
        <v>1</v>
      </c>
      <c r="AP424" s="0" t="n">
        <v>0</v>
      </c>
      <c r="AQ424" s="0" t="n">
        <v>0</v>
      </c>
      <c r="AR424" s="0" t="n">
        <v>2</v>
      </c>
      <c r="AS424" s="0" t="n">
        <v>5</v>
      </c>
      <c r="AT424" s="0" t="n">
        <v>3</v>
      </c>
      <c r="AU424" s="0" t="n">
        <v>3</v>
      </c>
      <c r="AV424" s="0" t="n">
        <v>1</v>
      </c>
      <c r="AW424" s="0" t="n">
        <v>1</v>
      </c>
      <c r="AX424" s="0" t="n">
        <v>2</v>
      </c>
      <c r="AY424" s="0" t="n">
        <v>0</v>
      </c>
      <c r="AZ424" s="0" t="n">
        <v>1</v>
      </c>
      <c r="BA424" s="0" t="n">
        <v>1</v>
      </c>
      <c r="BB424" s="0" t="n">
        <v>1</v>
      </c>
      <c r="BC424" s="0" t="n">
        <v>1</v>
      </c>
      <c r="BD424" s="0" t="n">
        <v>3</v>
      </c>
      <c r="BE424" s="0" t="n">
        <v>0</v>
      </c>
      <c r="BF424" s="0" t="n">
        <v>0</v>
      </c>
      <c r="BG424" s="0" t="n">
        <v>0</v>
      </c>
      <c r="BH424" s="0" t="n">
        <v>0</v>
      </c>
      <c r="BI424" s="0" t="n">
        <v>2</v>
      </c>
      <c r="BJ424" s="0" t="n">
        <v>0</v>
      </c>
      <c r="BK424" s="0" t="n">
        <v>0</v>
      </c>
      <c r="BL424" s="0" t="n">
        <v>0</v>
      </c>
      <c r="BM424" s="0" t="n">
        <v>0</v>
      </c>
      <c r="BN424" s="0" t="n">
        <v>0</v>
      </c>
      <c r="BO424" s="0" t="n">
        <v>0</v>
      </c>
      <c r="BP424" s="0" t="n">
        <v>2</v>
      </c>
      <c r="BQ424" s="0" t="n">
        <v>0</v>
      </c>
      <c r="BR424" s="0" t="n">
        <v>0</v>
      </c>
      <c r="BS424" s="0" t="n">
        <v>0</v>
      </c>
      <c r="BT424" s="0" t="n">
        <v>2</v>
      </c>
      <c r="BU424" s="0" t="n">
        <v>0</v>
      </c>
      <c r="BV424" s="0" t="n">
        <v>0</v>
      </c>
      <c r="BW424" s="0" t="n">
        <v>1</v>
      </c>
      <c r="BX424" s="0" t="n">
        <v>6</v>
      </c>
      <c r="BY424" s="0" t="n">
        <v>0</v>
      </c>
      <c r="BZ424" s="0" t="n">
        <v>0</v>
      </c>
      <c r="CA424" s="0" t="n">
        <v>0</v>
      </c>
      <c r="CB424" s="0" t="n">
        <v>0</v>
      </c>
      <c r="CC424" s="0" t="n">
        <v>0</v>
      </c>
      <c r="CD424" s="0" t="n">
        <v>0</v>
      </c>
      <c r="CE424" s="0" t="n">
        <v>1</v>
      </c>
      <c r="CF424" s="0" t="n">
        <v>2</v>
      </c>
      <c r="CG424" s="0" t="n">
        <v>0</v>
      </c>
      <c r="CH424" s="0" t="n">
        <v>0</v>
      </c>
      <c r="CI424" s="0" t="n">
        <v>0</v>
      </c>
      <c r="CJ424" s="0" t="n">
        <v>1</v>
      </c>
      <c r="CK424" s="0" t="n">
        <v>1</v>
      </c>
      <c r="CL424" s="0" t="n">
        <v>0</v>
      </c>
      <c r="CM424" s="0" t="n">
        <v>0</v>
      </c>
      <c r="CN424" s="0" t="n">
        <v>0</v>
      </c>
      <c r="CO424" s="0" t="n">
        <v>0</v>
      </c>
      <c r="CP424" s="0" t="n">
        <v>0</v>
      </c>
      <c r="CQ424" s="0" t="n">
        <v>0</v>
      </c>
      <c r="CR424" s="0" t="n">
        <v>0</v>
      </c>
      <c r="CS424" s="0" t="n">
        <v>6</v>
      </c>
      <c r="CT424" s="0" t="n">
        <v>0</v>
      </c>
      <c r="CU424" s="0" t="n">
        <v>0</v>
      </c>
      <c r="CV424" s="0" t="n">
        <v>0</v>
      </c>
      <c r="CW424" s="0" t="n">
        <v>0</v>
      </c>
      <c r="CX424" s="0" t="n">
        <v>0</v>
      </c>
      <c r="CY424" s="0" t="n">
        <v>4</v>
      </c>
      <c r="CZ424" s="0" t="n">
        <v>2</v>
      </c>
      <c r="DA424" s="0" t="n">
        <v>0</v>
      </c>
      <c r="DB424" s="0" t="n">
        <v>0</v>
      </c>
      <c r="DC424" s="0" t="n">
        <v>0</v>
      </c>
      <c r="DD424" s="0" t="n">
        <v>0</v>
      </c>
      <c r="DE424" s="0" t="n">
        <v>2</v>
      </c>
      <c r="DF424" s="0" t="n">
        <v>0</v>
      </c>
      <c r="DG424" s="0" t="n">
        <v>1</v>
      </c>
      <c r="DH424" s="0" t="n">
        <v>0</v>
      </c>
      <c r="DI424" s="0" t="n">
        <v>0</v>
      </c>
      <c r="DJ424" s="0" t="n">
        <v>1</v>
      </c>
      <c r="DK424" s="0" t="n">
        <v>1</v>
      </c>
      <c r="DL424" s="0" t="n">
        <v>0</v>
      </c>
      <c r="DM424" s="0" t="n">
        <v>0</v>
      </c>
      <c r="DN424" s="0" t="n">
        <v>2</v>
      </c>
      <c r="DO424" s="0" t="n">
        <v>0</v>
      </c>
      <c r="DP424" s="0" t="n">
        <v>1</v>
      </c>
      <c r="DQ424" s="0" t="n">
        <v>0</v>
      </c>
      <c r="DR424" s="0" t="n">
        <v>0</v>
      </c>
      <c r="DS424" s="0" t="n">
        <v>0</v>
      </c>
      <c r="DT424" s="0" t="n">
        <v>1</v>
      </c>
      <c r="DU424" s="0" t="n">
        <v>1</v>
      </c>
      <c r="DV424" s="0" t="n">
        <v>0</v>
      </c>
      <c r="DW424" s="0" t="n">
        <v>1</v>
      </c>
      <c r="DX424" s="0" t="n">
        <v>0</v>
      </c>
      <c r="DY424" s="0" t="n">
        <v>0</v>
      </c>
      <c r="DZ424" s="0" t="n">
        <v>3</v>
      </c>
      <c r="EA424" s="0" t="n">
        <v>0</v>
      </c>
      <c r="EB424" s="0" t="n">
        <v>0</v>
      </c>
      <c r="EC424" s="0" t="n">
        <v>1</v>
      </c>
      <c r="ED424" s="0" t="n">
        <v>1</v>
      </c>
      <c r="EE424" s="0" t="n">
        <v>0</v>
      </c>
      <c r="EF424" s="0" t="n">
        <v>0</v>
      </c>
      <c r="EG424" s="0" t="n">
        <v>0</v>
      </c>
      <c r="EH424" s="0" t="n">
        <v>0</v>
      </c>
      <c r="EI424" s="0" t="n">
        <v>0</v>
      </c>
      <c r="EJ424" s="0" t="n">
        <v>0</v>
      </c>
      <c r="EK424" s="0" t="n">
        <v>1</v>
      </c>
      <c r="EL424" s="0" t="n">
        <v>0</v>
      </c>
      <c r="EM424" s="0" t="n">
        <v>0</v>
      </c>
      <c r="EN424" s="0" t="n">
        <v>1</v>
      </c>
      <c r="EO424" s="0" t="n">
        <v>0</v>
      </c>
      <c r="EP424" s="0" t="n">
        <v>0</v>
      </c>
      <c r="EQ424" s="0" t="n">
        <v>0</v>
      </c>
      <c r="ER424" s="0" t="n">
        <v>0</v>
      </c>
      <c r="ES424" s="0" t="n">
        <v>0</v>
      </c>
      <c r="ET424" s="0" t="n">
        <v>0</v>
      </c>
      <c r="EU424" s="0" t="n">
        <v>0</v>
      </c>
      <c r="EV424" s="0" t="n">
        <v>1</v>
      </c>
      <c r="EW424" s="0" t="n">
        <v>6</v>
      </c>
      <c r="EX424" s="0" t="n">
        <v>5</v>
      </c>
      <c r="EY424" s="0" t="n">
        <v>0</v>
      </c>
      <c r="EZ424" s="0" t="n">
        <v>0</v>
      </c>
      <c r="FA424" s="0" t="n">
        <v>1</v>
      </c>
      <c r="FB424" s="0" t="n">
        <v>0</v>
      </c>
      <c r="FC424" s="0" t="n">
        <v>0</v>
      </c>
      <c r="FD424" s="0" t="n">
        <v>0</v>
      </c>
      <c r="FE424" s="0" t="n">
        <v>9</v>
      </c>
      <c r="FF424" s="0" t="n">
        <v>1</v>
      </c>
      <c r="FG424" s="0" t="n">
        <v>2</v>
      </c>
      <c r="FH424" s="0" t="n">
        <v>0</v>
      </c>
      <c r="FI424" s="0" t="n">
        <v>0</v>
      </c>
      <c r="FJ424" s="0" t="n">
        <v>3</v>
      </c>
      <c r="FK424" s="0" t="n">
        <v>7</v>
      </c>
      <c r="FL424" s="0" t="n">
        <v>0</v>
      </c>
      <c r="FM424" s="0" t="n">
        <v>2</v>
      </c>
      <c r="FN424" s="0" t="n">
        <v>0</v>
      </c>
      <c r="FO424" s="0" t="n">
        <v>0</v>
      </c>
      <c r="FP424" s="0" t="n">
        <v>0</v>
      </c>
      <c r="FQ424" s="0" t="n">
        <v>1</v>
      </c>
      <c r="FR424" s="0" t="n">
        <v>0</v>
      </c>
      <c r="FS424" s="0" t="n">
        <v>0</v>
      </c>
      <c r="FT424" s="0" t="n">
        <v>1</v>
      </c>
      <c r="FU424" s="0" t="n">
        <v>0</v>
      </c>
      <c r="FV424" s="0" t="n">
        <v>0</v>
      </c>
      <c r="FW424" s="0" t="n">
        <v>0</v>
      </c>
      <c r="FX424" s="0" t="n">
        <v>0</v>
      </c>
      <c r="FY424" s="0" t="n">
        <v>0</v>
      </c>
      <c r="FZ424" s="0" t="n">
        <v>1</v>
      </c>
      <c r="GA424" s="0" t="n">
        <v>1</v>
      </c>
      <c r="GB424" s="0" t="n">
        <v>0</v>
      </c>
      <c r="GC424" s="0" t="n">
        <v>0</v>
      </c>
      <c r="GD424" s="0" t="n">
        <v>1</v>
      </c>
      <c r="GE424" s="0" t="n">
        <v>0</v>
      </c>
      <c r="GF424" s="0" t="n">
        <v>0</v>
      </c>
      <c r="GG424" s="0" t="n">
        <v>0</v>
      </c>
      <c r="GH424" s="0" t="n">
        <v>1</v>
      </c>
      <c r="GI424" s="0" t="n">
        <v>0</v>
      </c>
      <c r="GJ424" s="0" t="n">
        <v>0</v>
      </c>
      <c r="GK424" s="0" t="n">
        <v>0</v>
      </c>
      <c r="GL424" s="0" t="n">
        <v>1</v>
      </c>
      <c r="GM424" s="0" t="n">
        <v>4</v>
      </c>
      <c r="GN424" s="0" t="n">
        <v>0</v>
      </c>
      <c r="GO424" s="0" t="n">
        <v>1</v>
      </c>
      <c r="GP424" s="0" t="n">
        <v>0</v>
      </c>
      <c r="GQ424" s="0" t="n">
        <v>0</v>
      </c>
    </row>
    <row r="425" customFormat="false" ht="12" hidden="false" customHeight="false" outlineLevel="0" collapsed="false">
      <c r="A425" s="0" t="n">
        <v>0</v>
      </c>
      <c r="B425" s="0" t="n">
        <v>0</v>
      </c>
      <c r="C425" s="0" t="n">
        <v>0</v>
      </c>
      <c r="D425" s="0" t="n">
        <v>0</v>
      </c>
      <c r="E425" s="0" t="n">
        <v>0</v>
      </c>
      <c r="F425" s="0" t="n">
        <v>0</v>
      </c>
      <c r="G425" s="0" t="n">
        <v>0</v>
      </c>
      <c r="H425" s="0" t="n">
        <v>0</v>
      </c>
      <c r="I425" s="0" t="n">
        <v>3</v>
      </c>
      <c r="J425" s="0" t="n">
        <v>0</v>
      </c>
      <c r="K425" s="0" t="n">
        <v>0</v>
      </c>
      <c r="L425" s="0" t="n">
        <v>0</v>
      </c>
      <c r="M425" s="0" t="n">
        <v>0</v>
      </c>
      <c r="N425" s="0" t="n">
        <v>0</v>
      </c>
      <c r="O425" s="0" t="n">
        <v>1</v>
      </c>
      <c r="P425" s="0" t="n">
        <v>0</v>
      </c>
      <c r="Q425" s="0" t="n">
        <v>0</v>
      </c>
      <c r="R425" s="0" t="n">
        <v>0</v>
      </c>
      <c r="S425" s="0" t="n">
        <v>0</v>
      </c>
      <c r="T425" s="0" t="n">
        <v>0</v>
      </c>
      <c r="U425" s="0" t="n">
        <v>0</v>
      </c>
      <c r="V425" s="0" t="n">
        <v>0</v>
      </c>
      <c r="W425" s="0" t="n">
        <v>0</v>
      </c>
      <c r="X425" s="0" t="n">
        <v>0</v>
      </c>
      <c r="Y425" s="0" t="n">
        <v>0</v>
      </c>
      <c r="Z425" s="0" t="n">
        <v>0</v>
      </c>
      <c r="AA425" s="0" t="n">
        <v>0</v>
      </c>
      <c r="AB425" s="0" t="n">
        <v>0</v>
      </c>
      <c r="AC425" s="0" t="n">
        <v>0</v>
      </c>
      <c r="AD425" s="0" t="n">
        <v>0</v>
      </c>
      <c r="AE425" s="0" t="n">
        <v>0</v>
      </c>
      <c r="AF425" s="0" t="n">
        <v>0</v>
      </c>
      <c r="AG425" s="0" t="n">
        <v>3</v>
      </c>
      <c r="AH425" s="0" t="n">
        <v>0</v>
      </c>
      <c r="AI425" s="0" t="n">
        <v>0</v>
      </c>
      <c r="AJ425" s="0" t="n">
        <v>0</v>
      </c>
      <c r="AK425" s="0" t="n">
        <v>1</v>
      </c>
      <c r="AL425" s="0" t="n">
        <v>0</v>
      </c>
      <c r="AM425" s="0" t="n">
        <v>0</v>
      </c>
      <c r="AN425" s="0" t="n">
        <v>1</v>
      </c>
      <c r="AO425" s="0" t="n">
        <v>0</v>
      </c>
      <c r="AP425" s="0" t="n">
        <v>0</v>
      </c>
      <c r="AQ425" s="0" t="n">
        <v>0</v>
      </c>
      <c r="AR425" s="0" t="n">
        <v>0</v>
      </c>
      <c r="AS425" s="0" t="n">
        <v>2</v>
      </c>
      <c r="AT425" s="0" t="n">
        <v>0</v>
      </c>
      <c r="AU425" s="0" t="n">
        <v>0</v>
      </c>
      <c r="AV425" s="0" t="n">
        <v>0</v>
      </c>
      <c r="AW425" s="0" t="n">
        <v>0</v>
      </c>
      <c r="AX425" s="0" t="n">
        <v>0</v>
      </c>
      <c r="AY425" s="0" t="n">
        <v>0</v>
      </c>
      <c r="AZ425" s="0" t="n">
        <v>0</v>
      </c>
      <c r="BA425" s="0" t="n">
        <v>0</v>
      </c>
      <c r="BB425" s="0" t="n">
        <v>0</v>
      </c>
      <c r="BC425" s="0" t="n">
        <v>0</v>
      </c>
      <c r="BD425" s="0" t="n">
        <v>1</v>
      </c>
      <c r="BE425" s="0" t="n">
        <v>0</v>
      </c>
      <c r="BF425" s="0" t="n">
        <v>0</v>
      </c>
      <c r="BG425" s="0" t="n">
        <v>0</v>
      </c>
      <c r="BH425" s="0" t="n">
        <v>0</v>
      </c>
      <c r="BI425" s="0" t="n">
        <v>0</v>
      </c>
      <c r="BJ425" s="0" t="n">
        <v>0</v>
      </c>
      <c r="BK425" s="0" t="n">
        <v>0</v>
      </c>
      <c r="BL425" s="0" t="n">
        <v>0</v>
      </c>
      <c r="BM425" s="0" t="n">
        <v>0</v>
      </c>
      <c r="BN425" s="0" t="n">
        <v>0</v>
      </c>
      <c r="BO425" s="0" t="n">
        <v>0</v>
      </c>
      <c r="BP425" s="0" t="n">
        <v>2</v>
      </c>
      <c r="BQ425" s="0" t="n">
        <v>0</v>
      </c>
      <c r="BR425" s="0" t="n">
        <v>0</v>
      </c>
      <c r="BS425" s="0" t="n">
        <v>0</v>
      </c>
      <c r="BT425" s="0" t="n">
        <v>0</v>
      </c>
      <c r="BU425" s="0" t="n">
        <v>0</v>
      </c>
      <c r="BV425" s="0" t="n">
        <v>0</v>
      </c>
      <c r="BW425" s="0" t="n">
        <v>0</v>
      </c>
      <c r="BX425" s="0" t="n">
        <v>4</v>
      </c>
      <c r="BY425" s="0" t="n">
        <v>0</v>
      </c>
      <c r="BZ425" s="0" t="n">
        <v>0</v>
      </c>
      <c r="CA425" s="0" t="n">
        <v>0</v>
      </c>
      <c r="CB425" s="0" t="n">
        <v>0</v>
      </c>
      <c r="CC425" s="0" t="n">
        <v>0</v>
      </c>
      <c r="CD425" s="0" t="n">
        <v>0</v>
      </c>
      <c r="CE425" s="0" t="n">
        <v>0</v>
      </c>
      <c r="CF425" s="0" t="n">
        <v>0</v>
      </c>
      <c r="CG425" s="0" t="n">
        <v>0</v>
      </c>
      <c r="CH425" s="0" t="n">
        <v>0</v>
      </c>
      <c r="CI425" s="0" t="n">
        <v>0</v>
      </c>
      <c r="CJ425" s="0" t="n">
        <v>0</v>
      </c>
      <c r="CK425" s="0" t="n">
        <v>0</v>
      </c>
      <c r="CL425" s="0" t="n">
        <v>0</v>
      </c>
      <c r="CM425" s="0" t="n">
        <v>0</v>
      </c>
      <c r="CN425" s="0" t="n">
        <v>0</v>
      </c>
      <c r="CO425" s="0" t="n">
        <v>0</v>
      </c>
      <c r="CP425" s="0" t="n">
        <v>0</v>
      </c>
      <c r="CQ425" s="0" t="n">
        <v>0</v>
      </c>
      <c r="CR425" s="0" t="n">
        <v>0</v>
      </c>
      <c r="CS425" s="0" t="n">
        <v>2</v>
      </c>
      <c r="CT425" s="0" t="n">
        <v>0</v>
      </c>
      <c r="CU425" s="0" t="n">
        <v>0</v>
      </c>
      <c r="CV425" s="0" t="n">
        <v>0</v>
      </c>
      <c r="CW425" s="0" t="n">
        <v>0</v>
      </c>
      <c r="CX425" s="0" t="n">
        <v>0</v>
      </c>
      <c r="CY425" s="0" t="n">
        <v>0</v>
      </c>
      <c r="CZ425" s="0" t="n">
        <v>0</v>
      </c>
      <c r="DA425" s="0" t="n">
        <v>0</v>
      </c>
      <c r="DB425" s="0" t="n">
        <v>0</v>
      </c>
      <c r="DC425" s="0" t="n">
        <v>0</v>
      </c>
      <c r="DD425" s="0" t="n">
        <v>0</v>
      </c>
      <c r="DE425" s="0" t="n">
        <v>0</v>
      </c>
      <c r="DF425" s="0" t="n">
        <v>0</v>
      </c>
      <c r="DG425" s="0" t="n">
        <v>1</v>
      </c>
      <c r="DH425" s="0" t="n">
        <v>0</v>
      </c>
      <c r="DI425" s="0" t="n">
        <v>0</v>
      </c>
      <c r="DJ425" s="0" t="n">
        <v>0</v>
      </c>
      <c r="DK425" s="0" t="n">
        <v>0</v>
      </c>
      <c r="DL425" s="0" t="n">
        <v>0</v>
      </c>
      <c r="DM425" s="0" t="n">
        <v>0</v>
      </c>
      <c r="DN425" s="0" t="n">
        <v>1</v>
      </c>
      <c r="DO425" s="0" t="n">
        <v>0</v>
      </c>
      <c r="DP425" s="0" t="n">
        <v>0</v>
      </c>
      <c r="DQ425" s="0" t="n">
        <v>0</v>
      </c>
      <c r="DR425" s="0" t="n">
        <v>0</v>
      </c>
      <c r="DS425" s="0" t="n">
        <v>0</v>
      </c>
      <c r="DT425" s="0" t="n">
        <v>0</v>
      </c>
      <c r="DU425" s="0" t="n">
        <v>0</v>
      </c>
      <c r="DV425" s="0" t="n">
        <v>0</v>
      </c>
      <c r="DW425" s="0" t="n">
        <v>0</v>
      </c>
      <c r="DX425" s="0" t="n">
        <v>0</v>
      </c>
      <c r="DY425" s="0" t="n">
        <v>0</v>
      </c>
      <c r="DZ425" s="0" t="n">
        <v>2</v>
      </c>
      <c r="EA425" s="0" t="n">
        <v>0</v>
      </c>
      <c r="EB425" s="0" t="n">
        <v>0</v>
      </c>
      <c r="EC425" s="0" t="n">
        <v>1</v>
      </c>
      <c r="ED425" s="0" t="n">
        <v>0</v>
      </c>
      <c r="EE425" s="0" t="n">
        <v>0</v>
      </c>
      <c r="EF425" s="0" t="n">
        <v>0</v>
      </c>
      <c r="EG425" s="0" t="n">
        <v>0</v>
      </c>
      <c r="EH425" s="0" t="n">
        <v>0</v>
      </c>
      <c r="EI425" s="0" t="n">
        <v>0</v>
      </c>
      <c r="EJ425" s="0" t="n">
        <v>0</v>
      </c>
      <c r="EK425" s="0" t="n">
        <v>0</v>
      </c>
      <c r="EL425" s="0" t="n">
        <v>0</v>
      </c>
      <c r="EM425" s="0" t="n">
        <v>0</v>
      </c>
      <c r="EN425" s="0" t="n">
        <v>0</v>
      </c>
      <c r="EO425" s="0" t="n">
        <v>0</v>
      </c>
      <c r="EP425" s="0" t="n">
        <v>0</v>
      </c>
      <c r="EQ425" s="0" t="n">
        <v>0</v>
      </c>
      <c r="ER425" s="0" t="n">
        <v>0</v>
      </c>
      <c r="ES425" s="0" t="n">
        <v>0</v>
      </c>
      <c r="ET425" s="0" t="n">
        <v>0</v>
      </c>
      <c r="EU425" s="0" t="n">
        <v>0</v>
      </c>
      <c r="EV425" s="0" t="n">
        <v>0</v>
      </c>
      <c r="EW425" s="0" t="n">
        <v>5</v>
      </c>
      <c r="EX425" s="0" t="n">
        <v>0</v>
      </c>
      <c r="EY425" s="0" t="n">
        <v>0</v>
      </c>
      <c r="EZ425" s="0" t="n">
        <v>0</v>
      </c>
      <c r="FA425" s="0" t="n">
        <v>1</v>
      </c>
      <c r="FB425" s="0" t="n">
        <v>0</v>
      </c>
      <c r="FC425" s="0" t="n">
        <v>0</v>
      </c>
      <c r="FD425" s="0" t="n">
        <v>0</v>
      </c>
      <c r="FE425" s="0" t="n">
        <v>0</v>
      </c>
      <c r="FF425" s="0" t="n">
        <v>0</v>
      </c>
      <c r="FG425" s="0" t="n">
        <v>1</v>
      </c>
      <c r="FH425" s="0" t="n">
        <v>0</v>
      </c>
      <c r="FI425" s="0" t="n">
        <v>0</v>
      </c>
      <c r="FJ425" s="0" t="n">
        <v>3</v>
      </c>
      <c r="FK425" s="0" t="n">
        <v>1</v>
      </c>
      <c r="FL425" s="0" t="n">
        <v>0</v>
      </c>
      <c r="FM425" s="0" t="n">
        <v>1</v>
      </c>
      <c r="FN425" s="0" t="n">
        <v>0</v>
      </c>
      <c r="FO425" s="0" t="n">
        <v>0</v>
      </c>
      <c r="FP425" s="0" t="n">
        <v>0</v>
      </c>
      <c r="FQ425" s="0" t="n">
        <v>1</v>
      </c>
      <c r="FR425" s="0" t="n">
        <v>0</v>
      </c>
      <c r="FS425" s="0" t="n">
        <v>0</v>
      </c>
      <c r="FT425" s="0" t="n">
        <v>0</v>
      </c>
      <c r="FU425" s="0" t="n">
        <v>0</v>
      </c>
      <c r="FV425" s="0" t="n">
        <v>0</v>
      </c>
      <c r="FW425" s="0" t="n">
        <v>0</v>
      </c>
      <c r="FX425" s="0" t="n">
        <v>0</v>
      </c>
      <c r="FY425" s="0" t="n">
        <v>0</v>
      </c>
      <c r="FZ425" s="0" t="n">
        <v>0</v>
      </c>
      <c r="GA425" s="0" t="n">
        <v>0</v>
      </c>
      <c r="GB425" s="0" t="n">
        <v>0</v>
      </c>
      <c r="GC425" s="0" t="n">
        <v>0</v>
      </c>
      <c r="GD425" s="0" t="n">
        <v>1</v>
      </c>
      <c r="GE425" s="0" t="n">
        <v>0</v>
      </c>
      <c r="GF425" s="0" t="n">
        <v>0</v>
      </c>
      <c r="GG425" s="0" t="n">
        <v>0</v>
      </c>
      <c r="GH425" s="0" t="n">
        <v>0</v>
      </c>
      <c r="GI425" s="0" t="n">
        <v>0</v>
      </c>
      <c r="GJ425" s="0" t="n">
        <v>0</v>
      </c>
      <c r="GK425" s="0" t="n">
        <v>0</v>
      </c>
      <c r="GL425" s="0" t="n">
        <v>0</v>
      </c>
      <c r="GM425" s="0" t="n">
        <v>0</v>
      </c>
      <c r="GN425" s="0" t="n">
        <v>0</v>
      </c>
      <c r="GO425" s="0" t="n">
        <v>0</v>
      </c>
      <c r="GP425" s="0" t="n">
        <v>0</v>
      </c>
      <c r="GQ425" s="0" t="n">
        <v>0</v>
      </c>
    </row>
    <row r="426" customFormat="false" ht="12" hidden="false" customHeight="false" outlineLevel="0" collapsed="false">
      <c r="A426" s="0" t="n">
        <v>0</v>
      </c>
      <c r="B426" s="0" t="n">
        <v>0</v>
      </c>
      <c r="C426" s="0" t="n">
        <v>0</v>
      </c>
      <c r="D426" s="0" t="n">
        <v>0</v>
      </c>
      <c r="E426" s="0" t="n">
        <v>0</v>
      </c>
      <c r="F426" s="0" t="n">
        <v>0</v>
      </c>
      <c r="G426" s="0" t="n">
        <v>0</v>
      </c>
      <c r="H426" s="0" t="n">
        <v>0</v>
      </c>
      <c r="I426" s="0" t="n">
        <v>3</v>
      </c>
      <c r="J426" s="0" t="n">
        <v>0</v>
      </c>
      <c r="K426" s="0" t="n">
        <v>0</v>
      </c>
      <c r="L426" s="0" t="n">
        <v>0</v>
      </c>
      <c r="M426" s="0" t="n">
        <v>0</v>
      </c>
      <c r="N426" s="0" t="n">
        <v>0</v>
      </c>
      <c r="O426" s="0" t="n">
        <v>0</v>
      </c>
      <c r="P426" s="0" t="n">
        <v>0</v>
      </c>
      <c r="Q426" s="0" t="n">
        <v>0</v>
      </c>
      <c r="R426" s="0" t="n">
        <v>0</v>
      </c>
      <c r="S426" s="0" t="n">
        <v>0</v>
      </c>
      <c r="T426" s="0" t="n">
        <v>0</v>
      </c>
      <c r="U426" s="0" t="n">
        <v>0</v>
      </c>
      <c r="V426" s="0" t="n">
        <v>0</v>
      </c>
      <c r="W426" s="0" t="n">
        <v>0</v>
      </c>
      <c r="X426" s="0" t="n">
        <v>0</v>
      </c>
      <c r="Y426" s="0" t="n">
        <v>0</v>
      </c>
      <c r="Z426" s="0" t="n">
        <v>0</v>
      </c>
      <c r="AA426" s="0" t="n">
        <v>0</v>
      </c>
      <c r="AB426" s="0" t="n">
        <v>0</v>
      </c>
      <c r="AC426" s="0" t="n">
        <v>0</v>
      </c>
      <c r="AD426" s="0" t="n">
        <v>0</v>
      </c>
      <c r="AE426" s="0" t="n">
        <v>0</v>
      </c>
      <c r="AF426" s="0" t="n">
        <v>0</v>
      </c>
      <c r="AG426" s="0" t="n">
        <v>0</v>
      </c>
      <c r="AH426" s="0" t="n">
        <v>0</v>
      </c>
      <c r="AI426" s="0" t="n">
        <v>0</v>
      </c>
      <c r="AJ426" s="0" t="n">
        <v>0</v>
      </c>
      <c r="AK426" s="0" t="n">
        <v>0</v>
      </c>
      <c r="AL426" s="0" t="n">
        <v>0</v>
      </c>
      <c r="AM426" s="0" t="n">
        <v>0</v>
      </c>
      <c r="AN426" s="0" t="n">
        <v>0</v>
      </c>
      <c r="AO426" s="0" t="n">
        <v>0</v>
      </c>
      <c r="AP426" s="0" t="n">
        <v>0</v>
      </c>
      <c r="AQ426" s="0" t="n">
        <v>0</v>
      </c>
      <c r="AR426" s="0" t="n">
        <v>0</v>
      </c>
      <c r="AS426" s="0" t="n">
        <v>0</v>
      </c>
      <c r="AT426" s="0" t="n">
        <v>0</v>
      </c>
      <c r="AU426" s="0" t="n">
        <v>0</v>
      </c>
      <c r="AV426" s="0" t="n">
        <v>0</v>
      </c>
      <c r="AW426" s="0" t="n">
        <v>0</v>
      </c>
      <c r="AX426" s="0" t="n">
        <v>2</v>
      </c>
      <c r="AY426" s="0" t="n">
        <v>0</v>
      </c>
      <c r="AZ426" s="0" t="n">
        <v>0</v>
      </c>
      <c r="BA426" s="0" t="n">
        <v>0</v>
      </c>
      <c r="BB426" s="0" t="n">
        <v>0</v>
      </c>
      <c r="BC426" s="0" t="n">
        <v>0</v>
      </c>
      <c r="BD426" s="0" t="n">
        <v>0</v>
      </c>
      <c r="BE426" s="0" t="n">
        <v>0</v>
      </c>
      <c r="BF426" s="0" t="n">
        <v>0</v>
      </c>
      <c r="BG426" s="0" t="n">
        <v>0</v>
      </c>
      <c r="BH426" s="0" t="n">
        <v>0</v>
      </c>
      <c r="BI426" s="0" t="n">
        <v>0</v>
      </c>
      <c r="BJ426" s="0" t="n">
        <v>0</v>
      </c>
      <c r="BK426" s="0" t="n">
        <v>0</v>
      </c>
      <c r="BL426" s="0" t="n">
        <v>0</v>
      </c>
      <c r="BM426" s="0" t="n">
        <v>0</v>
      </c>
      <c r="BN426" s="0" t="n">
        <v>0</v>
      </c>
      <c r="BO426" s="0" t="n">
        <v>0</v>
      </c>
      <c r="BP426" s="0" t="n">
        <v>0</v>
      </c>
      <c r="BQ426" s="0" t="n">
        <v>0</v>
      </c>
      <c r="BR426" s="0" t="n">
        <v>0</v>
      </c>
      <c r="BS426" s="0" t="n">
        <v>0</v>
      </c>
      <c r="BT426" s="0" t="n">
        <v>0</v>
      </c>
      <c r="BU426" s="0" t="n">
        <v>0</v>
      </c>
      <c r="BV426" s="0" t="n">
        <v>0</v>
      </c>
      <c r="BW426" s="0" t="n">
        <v>0</v>
      </c>
      <c r="BX426" s="0" t="n">
        <v>0</v>
      </c>
      <c r="BY426" s="0" t="n">
        <v>0</v>
      </c>
      <c r="BZ426" s="0" t="n">
        <v>0</v>
      </c>
      <c r="CA426" s="0" t="n">
        <v>0</v>
      </c>
      <c r="CB426" s="0" t="n">
        <v>0</v>
      </c>
      <c r="CC426" s="0" t="n">
        <v>0</v>
      </c>
      <c r="CD426" s="0" t="n">
        <v>0</v>
      </c>
      <c r="CE426" s="0" t="n">
        <v>0</v>
      </c>
      <c r="CF426" s="0" t="n">
        <v>0</v>
      </c>
      <c r="CG426" s="0" t="n">
        <v>0</v>
      </c>
      <c r="CH426" s="0" t="n">
        <v>0</v>
      </c>
      <c r="CI426" s="0" t="n">
        <v>0</v>
      </c>
      <c r="CJ426" s="0" t="n">
        <v>0</v>
      </c>
      <c r="CK426" s="0" t="n">
        <v>0</v>
      </c>
      <c r="CL426" s="0" t="n">
        <v>0</v>
      </c>
      <c r="CM426" s="0" t="n">
        <v>0</v>
      </c>
      <c r="CN426" s="0" t="n">
        <v>0</v>
      </c>
      <c r="CO426" s="0" t="n">
        <v>0</v>
      </c>
      <c r="CP426" s="0" t="n">
        <v>1</v>
      </c>
      <c r="CQ426" s="0" t="n">
        <v>0</v>
      </c>
      <c r="CR426" s="0" t="n">
        <v>0</v>
      </c>
      <c r="CS426" s="0" t="n">
        <v>0</v>
      </c>
      <c r="CT426" s="0" t="n">
        <v>0</v>
      </c>
      <c r="CU426" s="0" t="n">
        <v>0</v>
      </c>
      <c r="CV426" s="0" t="n">
        <v>0</v>
      </c>
      <c r="CW426" s="0" t="n">
        <v>0</v>
      </c>
      <c r="CX426" s="0" t="n">
        <v>0</v>
      </c>
      <c r="CY426" s="0" t="n">
        <v>0</v>
      </c>
      <c r="CZ426" s="0" t="n">
        <v>0</v>
      </c>
      <c r="DA426" s="0" t="n">
        <v>0</v>
      </c>
      <c r="DB426" s="0" t="n">
        <v>0</v>
      </c>
      <c r="DC426" s="0" t="n">
        <v>0</v>
      </c>
      <c r="DD426" s="0" t="n">
        <v>0</v>
      </c>
      <c r="DE426" s="0" t="n">
        <v>0</v>
      </c>
      <c r="DF426" s="0" t="n">
        <v>0</v>
      </c>
      <c r="DG426" s="0" t="n">
        <v>0</v>
      </c>
      <c r="DH426" s="0" t="n">
        <v>0</v>
      </c>
      <c r="DI426" s="0" t="n">
        <v>0</v>
      </c>
      <c r="DJ426" s="0" t="n">
        <v>0</v>
      </c>
      <c r="DK426" s="0" t="n">
        <v>1</v>
      </c>
      <c r="DL426" s="0" t="n">
        <v>0</v>
      </c>
      <c r="DM426" s="0" t="n">
        <v>0</v>
      </c>
      <c r="DN426" s="0" t="n">
        <v>0</v>
      </c>
      <c r="DO426" s="0" t="n">
        <v>0</v>
      </c>
      <c r="DP426" s="0" t="n">
        <v>0</v>
      </c>
      <c r="DQ426" s="0" t="n">
        <v>0</v>
      </c>
      <c r="DR426" s="0" t="n">
        <v>0</v>
      </c>
      <c r="DS426" s="0" t="n">
        <v>0</v>
      </c>
      <c r="DT426" s="0" t="n">
        <v>0</v>
      </c>
      <c r="DU426" s="0" t="n">
        <v>0</v>
      </c>
      <c r="DV426" s="0" t="n">
        <v>0</v>
      </c>
      <c r="DW426" s="0" t="n">
        <v>0</v>
      </c>
      <c r="DX426" s="0" t="n">
        <v>0</v>
      </c>
      <c r="DY426" s="0" t="n">
        <v>0</v>
      </c>
      <c r="DZ426" s="0" t="n">
        <v>0</v>
      </c>
      <c r="EA426" s="0" t="n">
        <v>0</v>
      </c>
      <c r="EB426" s="0" t="n">
        <v>0</v>
      </c>
      <c r="EC426" s="0" t="n">
        <v>0</v>
      </c>
      <c r="ED426" s="0" t="n">
        <v>0</v>
      </c>
      <c r="EE426" s="0" t="n">
        <v>0</v>
      </c>
      <c r="EF426" s="0" t="n">
        <v>0</v>
      </c>
      <c r="EG426" s="0" t="n">
        <v>0</v>
      </c>
      <c r="EH426" s="0" t="n">
        <v>0</v>
      </c>
      <c r="EI426" s="0" t="n">
        <v>0</v>
      </c>
      <c r="EJ426" s="0" t="n">
        <v>0</v>
      </c>
      <c r="EK426" s="0" t="n">
        <v>0</v>
      </c>
      <c r="EL426" s="0" t="n">
        <v>0</v>
      </c>
      <c r="EM426" s="0" t="n">
        <v>0</v>
      </c>
      <c r="EN426" s="0" t="n">
        <v>0</v>
      </c>
      <c r="EO426" s="0" t="n">
        <v>0</v>
      </c>
      <c r="EP426" s="0" t="n">
        <v>0</v>
      </c>
      <c r="EQ426" s="0" t="n">
        <v>0</v>
      </c>
      <c r="ER426" s="0" t="n">
        <v>0</v>
      </c>
      <c r="ES426" s="0" t="n">
        <v>0</v>
      </c>
      <c r="ET426" s="0" t="n">
        <v>0</v>
      </c>
      <c r="EU426" s="0" t="n">
        <v>0</v>
      </c>
      <c r="EV426" s="0" t="n">
        <v>0</v>
      </c>
      <c r="EW426" s="0" t="n">
        <v>0</v>
      </c>
      <c r="EX426" s="0" t="n">
        <v>2</v>
      </c>
      <c r="EY426" s="0" t="n">
        <v>0</v>
      </c>
      <c r="EZ426" s="0" t="n">
        <v>0</v>
      </c>
      <c r="FA426" s="0" t="n">
        <v>0</v>
      </c>
      <c r="FB426" s="0" t="n">
        <v>0</v>
      </c>
      <c r="FC426" s="0" t="n">
        <v>0</v>
      </c>
      <c r="FD426" s="0" t="n">
        <v>0</v>
      </c>
      <c r="FE426" s="0" t="n">
        <v>0</v>
      </c>
      <c r="FF426" s="0" t="n">
        <v>0</v>
      </c>
      <c r="FG426" s="0" t="n">
        <v>0</v>
      </c>
      <c r="FH426" s="0" t="n">
        <v>0</v>
      </c>
      <c r="FI426" s="0" t="n">
        <v>0</v>
      </c>
      <c r="FJ426" s="0" t="n">
        <v>0</v>
      </c>
      <c r="FK426" s="0" t="n">
        <v>0</v>
      </c>
      <c r="FL426" s="0" t="n">
        <v>0</v>
      </c>
      <c r="FM426" s="0" t="n">
        <v>0</v>
      </c>
      <c r="FN426" s="0" t="n">
        <v>0</v>
      </c>
      <c r="FO426" s="0" t="n">
        <v>0</v>
      </c>
      <c r="FP426" s="0" t="n">
        <v>0</v>
      </c>
      <c r="FQ426" s="0" t="n">
        <v>0</v>
      </c>
      <c r="FR426" s="0" t="n">
        <v>0</v>
      </c>
      <c r="FS426" s="0" t="n">
        <v>0</v>
      </c>
      <c r="FT426" s="0" t="n">
        <v>0</v>
      </c>
      <c r="FU426" s="0" t="n">
        <v>0</v>
      </c>
      <c r="FV426" s="0" t="n">
        <v>0</v>
      </c>
      <c r="FW426" s="0" t="n">
        <v>0</v>
      </c>
      <c r="FX426" s="0" t="n">
        <v>0</v>
      </c>
      <c r="FY426" s="0" t="n">
        <v>0</v>
      </c>
      <c r="FZ426" s="0" t="n">
        <v>0</v>
      </c>
      <c r="GA426" s="0" t="n">
        <v>0</v>
      </c>
      <c r="GB426" s="0" t="n">
        <v>0</v>
      </c>
      <c r="GC426" s="0" t="n">
        <v>0</v>
      </c>
      <c r="GD426" s="0" t="n">
        <v>0</v>
      </c>
      <c r="GE426" s="0" t="n">
        <v>1</v>
      </c>
      <c r="GF426" s="0" t="n">
        <v>0</v>
      </c>
      <c r="GG426" s="0" t="n">
        <v>0</v>
      </c>
      <c r="GH426" s="0" t="n">
        <v>0</v>
      </c>
      <c r="GI426" s="0" t="n">
        <v>0</v>
      </c>
      <c r="GJ426" s="0" t="n">
        <v>0</v>
      </c>
      <c r="GK426" s="0" t="n">
        <v>0</v>
      </c>
      <c r="GL426" s="0" t="n">
        <v>0</v>
      </c>
      <c r="GM426" s="0" t="n">
        <v>0</v>
      </c>
      <c r="GN426" s="0" t="n">
        <v>0</v>
      </c>
      <c r="GO426" s="0" t="n">
        <v>0</v>
      </c>
      <c r="GP426" s="0" t="n">
        <v>0</v>
      </c>
      <c r="GQ426" s="0" t="n">
        <v>0</v>
      </c>
    </row>
    <row r="427" customFormat="false" ht="12" hidden="false" customHeight="false" outlineLevel="0" collapsed="false">
      <c r="A427" s="0" t="n">
        <v>0</v>
      </c>
      <c r="B427" s="0" t="n">
        <v>0</v>
      </c>
      <c r="C427" s="0" t="n">
        <v>0</v>
      </c>
      <c r="D427" s="0" t="n">
        <v>0</v>
      </c>
      <c r="E427" s="0" t="n">
        <v>4</v>
      </c>
      <c r="F427" s="0" t="n">
        <v>0</v>
      </c>
      <c r="G427" s="0" t="n">
        <v>0</v>
      </c>
      <c r="H427" s="0" t="n">
        <v>0</v>
      </c>
      <c r="I427" s="0" t="n">
        <v>3</v>
      </c>
      <c r="J427" s="0" t="n">
        <v>0</v>
      </c>
      <c r="K427" s="0" t="n">
        <v>0</v>
      </c>
      <c r="L427" s="0" t="n">
        <v>0</v>
      </c>
      <c r="M427" s="0" t="n">
        <v>3</v>
      </c>
      <c r="N427" s="0" t="n">
        <v>0</v>
      </c>
      <c r="O427" s="0" t="n">
        <v>7</v>
      </c>
      <c r="P427" s="0" t="n">
        <v>1</v>
      </c>
      <c r="Q427" s="0" t="n">
        <v>0</v>
      </c>
      <c r="R427" s="0" t="n">
        <v>0</v>
      </c>
      <c r="S427" s="0" t="n">
        <v>0</v>
      </c>
      <c r="T427" s="0" t="n">
        <v>0</v>
      </c>
      <c r="U427" s="0" t="n">
        <v>0</v>
      </c>
      <c r="V427" s="0" t="n">
        <v>0</v>
      </c>
      <c r="W427" s="0" t="n">
        <v>0</v>
      </c>
      <c r="X427" s="0" t="n">
        <v>1</v>
      </c>
      <c r="Y427" s="0" t="n">
        <v>0</v>
      </c>
      <c r="Z427" s="0" t="n">
        <v>5</v>
      </c>
      <c r="AA427" s="0" t="n">
        <v>0</v>
      </c>
      <c r="AB427" s="0" t="n">
        <v>0</v>
      </c>
      <c r="AC427" s="0" t="n">
        <v>0</v>
      </c>
      <c r="AD427" s="0" t="n">
        <v>5</v>
      </c>
      <c r="AE427" s="0" t="n">
        <v>1</v>
      </c>
      <c r="AF427" s="0" t="n">
        <v>0</v>
      </c>
      <c r="AG427" s="0" t="n">
        <v>3</v>
      </c>
      <c r="AH427" s="0" t="n">
        <v>0</v>
      </c>
      <c r="AI427" s="0" t="n">
        <v>0</v>
      </c>
      <c r="AJ427" s="0" t="n">
        <v>0</v>
      </c>
      <c r="AK427" s="0" t="n">
        <v>2</v>
      </c>
      <c r="AL427" s="0" t="n">
        <v>0</v>
      </c>
      <c r="AM427" s="0" t="n">
        <v>0</v>
      </c>
      <c r="AN427" s="0" t="n">
        <v>0</v>
      </c>
      <c r="AO427" s="0" t="n">
        <v>3</v>
      </c>
      <c r="AP427" s="0" t="n">
        <v>0</v>
      </c>
      <c r="AQ427" s="0" t="n">
        <v>0</v>
      </c>
      <c r="AR427" s="0" t="n">
        <v>0</v>
      </c>
      <c r="AS427" s="0" t="n">
        <v>0</v>
      </c>
      <c r="AT427" s="0" t="n">
        <v>0</v>
      </c>
      <c r="AU427" s="0" t="n">
        <v>3</v>
      </c>
      <c r="AV427" s="0" t="n">
        <v>0</v>
      </c>
      <c r="AW427" s="0" t="n">
        <v>0</v>
      </c>
      <c r="AX427" s="0" t="n">
        <v>3</v>
      </c>
      <c r="AY427" s="0" t="n">
        <v>0</v>
      </c>
      <c r="AZ427" s="0" t="n">
        <v>0</v>
      </c>
      <c r="BA427" s="0" t="n">
        <v>0</v>
      </c>
      <c r="BB427" s="0" t="n">
        <v>0</v>
      </c>
      <c r="BC427" s="0" t="n">
        <v>1</v>
      </c>
      <c r="BD427" s="0" t="n">
        <v>0</v>
      </c>
      <c r="BE427" s="0" t="n">
        <v>1</v>
      </c>
      <c r="BF427" s="0" t="n">
        <v>1</v>
      </c>
      <c r="BG427" s="0" t="n">
        <v>0</v>
      </c>
      <c r="BH427" s="0" t="n">
        <v>0</v>
      </c>
      <c r="BI427" s="0" t="n">
        <v>0</v>
      </c>
      <c r="BJ427" s="0" t="n">
        <v>0</v>
      </c>
      <c r="BK427" s="0" t="n">
        <v>0</v>
      </c>
      <c r="BL427" s="0" t="n">
        <v>0</v>
      </c>
      <c r="BM427" s="0" t="n">
        <v>0</v>
      </c>
      <c r="BN427" s="0" t="n">
        <v>4</v>
      </c>
      <c r="BO427" s="0" t="n">
        <v>0</v>
      </c>
      <c r="BP427" s="0" t="n">
        <v>7</v>
      </c>
      <c r="BQ427" s="0" t="n">
        <v>1</v>
      </c>
      <c r="BR427" s="0" t="n">
        <v>0</v>
      </c>
      <c r="BS427" s="0" t="n">
        <v>0</v>
      </c>
      <c r="BT427" s="0" t="n">
        <v>0</v>
      </c>
      <c r="BU427" s="0" t="n">
        <v>0</v>
      </c>
      <c r="BV427" s="0" t="n">
        <v>3</v>
      </c>
      <c r="BW427" s="0" t="n">
        <v>0</v>
      </c>
      <c r="BX427" s="0" t="n">
        <v>4</v>
      </c>
      <c r="BY427" s="0" t="n">
        <v>0</v>
      </c>
      <c r="BZ427" s="0" t="n">
        <v>0</v>
      </c>
      <c r="CA427" s="0" t="n">
        <v>0</v>
      </c>
      <c r="CB427" s="0" t="n">
        <v>0</v>
      </c>
      <c r="CC427" s="0" t="n">
        <v>0</v>
      </c>
      <c r="CD427" s="0" t="n">
        <v>0</v>
      </c>
      <c r="CE427" s="0" t="n">
        <v>0</v>
      </c>
      <c r="CF427" s="0" t="n">
        <v>0</v>
      </c>
      <c r="CG427" s="0" t="n">
        <v>0</v>
      </c>
      <c r="CH427" s="0" t="n">
        <v>0</v>
      </c>
      <c r="CI427" s="0" t="n">
        <v>1</v>
      </c>
      <c r="CJ427" s="0" t="n">
        <v>0</v>
      </c>
      <c r="CK427" s="0" t="n">
        <v>0</v>
      </c>
      <c r="CL427" s="0" t="n">
        <v>1</v>
      </c>
      <c r="CM427" s="0" t="n">
        <v>0</v>
      </c>
      <c r="CN427" s="0" t="n">
        <v>0</v>
      </c>
      <c r="CO427" s="0" t="n">
        <v>0</v>
      </c>
      <c r="CP427" s="0" t="n">
        <v>1</v>
      </c>
      <c r="CQ427" s="0" t="n">
        <v>0</v>
      </c>
      <c r="CR427" s="0" t="n">
        <v>0</v>
      </c>
      <c r="CS427" s="0" t="n">
        <v>0</v>
      </c>
      <c r="CT427" s="0" t="n">
        <v>0</v>
      </c>
      <c r="CU427" s="0" t="n">
        <v>0</v>
      </c>
      <c r="CV427" s="0" t="n">
        <v>1</v>
      </c>
      <c r="CW427" s="0" t="n">
        <v>0</v>
      </c>
      <c r="CX427" s="0" t="n">
        <v>0</v>
      </c>
      <c r="CY427" s="0" t="n">
        <v>0</v>
      </c>
      <c r="CZ427" s="0" t="n">
        <v>0</v>
      </c>
      <c r="DA427" s="0" t="n">
        <v>0</v>
      </c>
      <c r="DB427" s="0" t="n">
        <v>0</v>
      </c>
      <c r="DC427" s="0" t="n">
        <v>0</v>
      </c>
      <c r="DD427" s="0" t="n">
        <v>0</v>
      </c>
      <c r="DE427" s="0" t="n">
        <v>2</v>
      </c>
      <c r="DF427" s="0" t="n">
        <v>0</v>
      </c>
      <c r="DG427" s="0" t="n">
        <v>0</v>
      </c>
      <c r="DH427" s="0" t="n">
        <v>0</v>
      </c>
      <c r="DI427" s="0" t="n">
        <v>0</v>
      </c>
      <c r="DJ427" s="0" t="n">
        <v>0</v>
      </c>
      <c r="DK427" s="0" t="n">
        <v>0</v>
      </c>
      <c r="DL427" s="0" t="n">
        <v>0</v>
      </c>
      <c r="DM427" s="0" t="n">
        <v>0</v>
      </c>
      <c r="DN427" s="0" t="n">
        <v>0</v>
      </c>
      <c r="DO427" s="0" t="n">
        <v>0</v>
      </c>
      <c r="DP427" s="0" t="n">
        <v>1</v>
      </c>
      <c r="DQ427" s="0" t="n">
        <v>0</v>
      </c>
      <c r="DR427" s="0" t="n">
        <v>1</v>
      </c>
      <c r="DS427" s="0" t="n">
        <v>1</v>
      </c>
      <c r="DT427" s="0" t="n">
        <v>0</v>
      </c>
      <c r="DU427" s="0" t="n">
        <v>1</v>
      </c>
      <c r="DV427" s="0" t="n">
        <v>0</v>
      </c>
      <c r="DW427" s="0" t="n">
        <v>0</v>
      </c>
      <c r="DX427" s="0" t="n">
        <v>0</v>
      </c>
      <c r="DY427" s="0" t="n">
        <v>0</v>
      </c>
      <c r="DZ427" s="0" t="n">
        <v>0</v>
      </c>
      <c r="EA427" s="0" t="n">
        <v>0</v>
      </c>
      <c r="EB427" s="0" t="n">
        <v>0</v>
      </c>
      <c r="EC427" s="0" t="n">
        <v>1</v>
      </c>
      <c r="ED427" s="0" t="n">
        <v>0</v>
      </c>
      <c r="EE427" s="0" t="n">
        <v>0</v>
      </c>
      <c r="EF427" s="0" t="n">
        <v>0</v>
      </c>
      <c r="EG427" s="0" t="n">
        <v>0</v>
      </c>
      <c r="EH427" s="0" t="n">
        <v>0</v>
      </c>
      <c r="EI427" s="0" t="n">
        <v>0</v>
      </c>
      <c r="EJ427" s="0" t="n">
        <v>0</v>
      </c>
      <c r="EK427" s="0" t="n">
        <v>0</v>
      </c>
      <c r="EL427" s="0" t="n">
        <v>1</v>
      </c>
      <c r="EM427" s="0" t="n">
        <v>0</v>
      </c>
      <c r="EN427" s="0" t="n">
        <v>0</v>
      </c>
      <c r="EO427" s="0" t="n">
        <v>1</v>
      </c>
      <c r="EP427" s="0" t="n">
        <v>0</v>
      </c>
      <c r="EQ427" s="0" t="n">
        <v>0</v>
      </c>
      <c r="ER427" s="0" t="n">
        <v>0</v>
      </c>
      <c r="ES427" s="0" t="n">
        <v>0</v>
      </c>
      <c r="ET427" s="0" t="n">
        <v>0</v>
      </c>
      <c r="EU427" s="0" t="n">
        <v>0</v>
      </c>
      <c r="EV427" s="0" t="n">
        <v>0</v>
      </c>
      <c r="EW427" s="0" t="n">
        <v>0</v>
      </c>
      <c r="EX427" s="0" t="n">
        <v>0</v>
      </c>
      <c r="EY427" s="0" t="n">
        <v>0</v>
      </c>
      <c r="EZ427" s="0" t="n">
        <v>0</v>
      </c>
      <c r="FA427" s="0" t="n">
        <v>0</v>
      </c>
      <c r="FB427" s="0" t="n">
        <v>0</v>
      </c>
      <c r="FC427" s="0" t="n">
        <v>0</v>
      </c>
      <c r="FD427" s="0" t="n">
        <v>0</v>
      </c>
      <c r="FE427" s="0" t="n">
        <v>9</v>
      </c>
      <c r="FF427" s="0" t="n">
        <v>0</v>
      </c>
      <c r="FG427" s="0" t="n">
        <v>0</v>
      </c>
      <c r="FH427" s="0" t="n">
        <v>0</v>
      </c>
      <c r="FI427" s="0" t="n">
        <v>0</v>
      </c>
      <c r="FJ427" s="0" t="n">
        <v>0</v>
      </c>
      <c r="FK427" s="0" t="n">
        <v>2</v>
      </c>
      <c r="FL427" s="0" t="n">
        <v>0</v>
      </c>
      <c r="FM427" s="0" t="n">
        <v>1</v>
      </c>
      <c r="FN427" s="0" t="n">
        <v>0</v>
      </c>
      <c r="FO427" s="0" t="n">
        <v>1</v>
      </c>
      <c r="FP427" s="0" t="n">
        <v>0</v>
      </c>
      <c r="FQ427" s="0" t="n">
        <v>0</v>
      </c>
      <c r="FR427" s="0" t="n">
        <v>0</v>
      </c>
      <c r="FS427" s="0" t="n">
        <v>0</v>
      </c>
      <c r="FT427" s="0" t="n">
        <v>0</v>
      </c>
      <c r="FU427" s="0" t="n">
        <v>0</v>
      </c>
      <c r="FV427" s="0" t="n">
        <v>0</v>
      </c>
      <c r="FW427" s="0" t="n">
        <v>0</v>
      </c>
      <c r="FX427" s="0" t="n">
        <v>0</v>
      </c>
      <c r="FY427" s="0" t="n">
        <v>0</v>
      </c>
      <c r="FZ427" s="0" t="n">
        <v>0</v>
      </c>
      <c r="GA427" s="0" t="n">
        <v>0</v>
      </c>
      <c r="GB427" s="0" t="n">
        <v>0</v>
      </c>
      <c r="GC427" s="0" t="n">
        <v>0</v>
      </c>
      <c r="GD427" s="0" t="n">
        <v>2</v>
      </c>
      <c r="GE427" s="0" t="n">
        <v>5</v>
      </c>
      <c r="GF427" s="0" t="n">
        <v>0</v>
      </c>
      <c r="GG427" s="0" t="n">
        <v>0</v>
      </c>
      <c r="GH427" s="0" t="n">
        <v>0</v>
      </c>
      <c r="GI427" s="0" t="n">
        <v>0</v>
      </c>
      <c r="GJ427" s="0" t="n">
        <v>0</v>
      </c>
      <c r="GK427" s="0" t="n">
        <v>0</v>
      </c>
      <c r="GL427" s="0" t="n">
        <v>3</v>
      </c>
      <c r="GM427" s="0" t="n">
        <v>2</v>
      </c>
      <c r="GN427" s="0" t="n">
        <v>0</v>
      </c>
      <c r="GO427" s="0" t="n">
        <v>1</v>
      </c>
      <c r="GP427" s="0" t="n">
        <v>0</v>
      </c>
      <c r="GQ427" s="0" t="n">
        <v>0</v>
      </c>
    </row>
    <row r="428" customFormat="false" ht="12" hidden="false" customHeight="false" outlineLevel="0" collapsed="false">
      <c r="A428" s="0" t="n">
        <v>0</v>
      </c>
      <c r="B428" s="0" t="n">
        <v>0</v>
      </c>
      <c r="C428" s="0" t="n">
        <v>0</v>
      </c>
      <c r="D428" s="0" t="n">
        <v>0</v>
      </c>
      <c r="E428" s="0" t="n">
        <v>1</v>
      </c>
      <c r="F428" s="0" t="n">
        <v>0</v>
      </c>
      <c r="G428" s="0" t="n">
        <v>0</v>
      </c>
      <c r="H428" s="0" t="n">
        <v>0</v>
      </c>
      <c r="I428" s="0" t="n">
        <v>4</v>
      </c>
      <c r="J428" s="0" t="n">
        <v>2</v>
      </c>
      <c r="K428" s="0" t="n">
        <v>0</v>
      </c>
      <c r="L428" s="0" t="n">
        <v>0</v>
      </c>
      <c r="M428" s="0" t="n">
        <v>0</v>
      </c>
      <c r="N428" s="0" t="n">
        <v>0</v>
      </c>
      <c r="O428" s="0" t="n">
        <v>7</v>
      </c>
      <c r="P428" s="0" t="n">
        <v>3</v>
      </c>
      <c r="Q428" s="0" t="n">
        <v>0</v>
      </c>
      <c r="R428" s="0" t="n">
        <v>0</v>
      </c>
      <c r="S428" s="0" t="n">
        <v>1</v>
      </c>
      <c r="T428" s="0" t="n">
        <v>0</v>
      </c>
      <c r="U428" s="0" t="n">
        <v>0</v>
      </c>
      <c r="V428" s="0" t="n">
        <v>0</v>
      </c>
      <c r="W428" s="0" t="n">
        <v>0</v>
      </c>
      <c r="X428" s="0" t="n">
        <v>0</v>
      </c>
      <c r="Y428" s="0" t="n">
        <v>0</v>
      </c>
      <c r="Z428" s="0" t="n">
        <v>2</v>
      </c>
      <c r="AA428" s="0" t="n">
        <v>0</v>
      </c>
      <c r="AB428" s="0" t="n">
        <v>0</v>
      </c>
      <c r="AC428" s="0" t="n">
        <v>0</v>
      </c>
      <c r="AD428" s="0" t="n">
        <v>0</v>
      </c>
      <c r="AE428" s="0" t="n">
        <v>0</v>
      </c>
      <c r="AF428" s="0" t="n">
        <v>0</v>
      </c>
      <c r="AG428" s="0" t="n">
        <v>1</v>
      </c>
      <c r="AH428" s="0" t="n">
        <v>0</v>
      </c>
      <c r="AI428" s="0" t="n">
        <v>0</v>
      </c>
      <c r="AJ428" s="0" t="n">
        <v>0</v>
      </c>
      <c r="AK428" s="0" t="n">
        <v>0</v>
      </c>
      <c r="AL428" s="0" t="n">
        <v>0</v>
      </c>
      <c r="AM428" s="0" t="n">
        <v>0</v>
      </c>
      <c r="AN428" s="0" t="n">
        <v>0</v>
      </c>
      <c r="AO428" s="0" t="n">
        <v>0</v>
      </c>
      <c r="AP428" s="0" t="n">
        <v>0</v>
      </c>
      <c r="AQ428" s="0" t="n">
        <v>0</v>
      </c>
      <c r="AR428" s="0" t="n">
        <v>3</v>
      </c>
      <c r="AS428" s="0" t="n">
        <v>1</v>
      </c>
      <c r="AT428" s="0" t="n">
        <v>0</v>
      </c>
      <c r="AU428" s="0" t="n">
        <v>0</v>
      </c>
      <c r="AV428" s="0" t="n">
        <v>0</v>
      </c>
      <c r="AW428" s="0" t="n">
        <v>0</v>
      </c>
      <c r="AX428" s="0" t="n">
        <v>7</v>
      </c>
      <c r="AY428" s="0" t="n">
        <v>0</v>
      </c>
      <c r="AZ428" s="0" t="n">
        <v>0</v>
      </c>
      <c r="BA428" s="0" t="n">
        <v>0</v>
      </c>
      <c r="BB428" s="0" t="n">
        <v>0</v>
      </c>
      <c r="BC428" s="0" t="n">
        <v>0</v>
      </c>
      <c r="BD428" s="0" t="n">
        <v>0</v>
      </c>
      <c r="BE428" s="0" t="n">
        <v>0</v>
      </c>
      <c r="BF428" s="0" t="n">
        <v>0</v>
      </c>
      <c r="BG428" s="0" t="n">
        <v>0</v>
      </c>
      <c r="BH428" s="0" t="n">
        <v>0</v>
      </c>
      <c r="BI428" s="0" t="n">
        <v>0</v>
      </c>
      <c r="BJ428" s="0" t="n">
        <v>1</v>
      </c>
      <c r="BK428" s="0" t="n">
        <v>0</v>
      </c>
      <c r="BL428" s="0" t="n">
        <v>0</v>
      </c>
      <c r="BM428" s="0" t="n">
        <v>0</v>
      </c>
      <c r="BN428" s="0" t="n">
        <v>0</v>
      </c>
      <c r="BO428" s="0" t="n">
        <v>0</v>
      </c>
      <c r="BP428" s="0" t="n">
        <v>0</v>
      </c>
      <c r="BQ428" s="0" t="n">
        <v>0</v>
      </c>
      <c r="BR428" s="0" t="n">
        <v>2</v>
      </c>
      <c r="BS428" s="0" t="n">
        <v>0</v>
      </c>
      <c r="BT428" s="0" t="n">
        <v>1</v>
      </c>
      <c r="BU428" s="0" t="n">
        <v>0</v>
      </c>
      <c r="BV428" s="0" t="n">
        <v>2</v>
      </c>
      <c r="BW428" s="0" t="n">
        <v>0</v>
      </c>
      <c r="BX428" s="0" t="n">
        <v>2</v>
      </c>
      <c r="BY428" s="0" t="n">
        <v>0</v>
      </c>
      <c r="BZ428" s="0" t="n">
        <v>0</v>
      </c>
      <c r="CA428" s="0" t="n">
        <v>0</v>
      </c>
      <c r="CB428" s="0" t="n">
        <v>1</v>
      </c>
      <c r="CC428" s="0" t="n">
        <v>0</v>
      </c>
      <c r="CD428" s="0" t="n">
        <v>0</v>
      </c>
      <c r="CE428" s="0" t="n">
        <v>0</v>
      </c>
      <c r="CF428" s="0" t="n">
        <v>0</v>
      </c>
      <c r="CG428" s="0" t="n">
        <v>1</v>
      </c>
      <c r="CH428" s="0" t="n">
        <v>0</v>
      </c>
      <c r="CI428" s="0" t="n">
        <v>0</v>
      </c>
      <c r="CJ428" s="0" t="n">
        <v>1</v>
      </c>
      <c r="CK428" s="0" t="n">
        <v>0</v>
      </c>
      <c r="CL428" s="0" t="n">
        <v>0</v>
      </c>
      <c r="CM428" s="0" t="n">
        <v>0</v>
      </c>
      <c r="CN428" s="0" t="n">
        <v>0</v>
      </c>
      <c r="CO428" s="0" t="n">
        <v>0</v>
      </c>
      <c r="CP428" s="0" t="n">
        <v>0</v>
      </c>
      <c r="CQ428" s="0" t="n">
        <v>0</v>
      </c>
      <c r="CR428" s="0" t="n">
        <v>0</v>
      </c>
      <c r="CS428" s="0" t="n">
        <v>0</v>
      </c>
      <c r="CT428" s="0" t="n">
        <v>0</v>
      </c>
      <c r="CU428" s="0" t="n">
        <v>0</v>
      </c>
      <c r="CV428" s="0" t="n">
        <v>0</v>
      </c>
      <c r="CW428" s="0" t="n">
        <v>0</v>
      </c>
      <c r="CX428" s="0" t="n">
        <v>0</v>
      </c>
      <c r="CY428" s="0" t="n">
        <v>2</v>
      </c>
      <c r="CZ428" s="0" t="n">
        <v>0</v>
      </c>
      <c r="DA428" s="0" t="n">
        <v>0</v>
      </c>
      <c r="DB428" s="0" t="n">
        <v>1</v>
      </c>
      <c r="DC428" s="0" t="n">
        <v>0</v>
      </c>
      <c r="DD428" s="0" t="n">
        <v>0</v>
      </c>
      <c r="DE428" s="0" t="n">
        <v>2</v>
      </c>
      <c r="DF428" s="0" t="n">
        <v>0</v>
      </c>
      <c r="DG428" s="0" t="n">
        <v>0</v>
      </c>
      <c r="DH428" s="0" t="n">
        <v>0</v>
      </c>
      <c r="DI428" s="0" t="n">
        <v>0</v>
      </c>
      <c r="DJ428" s="0" t="n">
        <v>1</v>
      </c>
      <c r="DK428" s="0" t="n">
        <v>0</v>
      </c>
      <c r="DL428" s="0" t="n">
        <v>0</v>
      </c>
      <c r="DM428" s="0" t="n">
        <v>0</v>
      </c>
      <c r="DN428" s="0" t="n">
        <v>0</v>
      </c>
      <c r="DO428" s="0" t="n">
        <v>0</v>
      </c>
      <c r="DP428" s="0" t="n">
        <v>0</v>
      </c>
      <c r="DQ428" s="0" t="n">
        <v>0</v>
      </c>
      <c r="DR428" s="0" t="n">
        <v>1</v>
      </c>
      <c r="DS428" s="0" t="n">
        <v>3</v>
      </c>
      <c r="DT428" s="0" t="n">
        <v>0</v>
      </c>
      <c r="DU428" s="0" t="n">
        <v>2</v>
      </c>
      <c r="DV428" s="0" t="n">
        <v>0</v>
      </c>
      <c r="DW428" s="0" t="n">
        <v>0</v>
      </c>
      <c r="DX428" s="0" t="n">
        <v>0</v>
      </c>
      <c r="DY428" s="0" t="n">
        <v>0</v>
      </c>
      <c r="DZ428" s="0" t="n">
        <v>0</v>
      </c>
      <c r="EA428" s="0" t="n">
        <v>0</v>
      </c>
      <c r="EB428" s="0" t="n">
        <v>0</v>
      </c>
      <c r="EC428" s="0" t="n">
        <v>1</v>
      </c>
      <c r="ED428" s="0" t="n">
        <v>0</v>
      </c>
      <c r="EE428" s="0" t="n">
        <v>0</v>
      </c>
      <c r="EF428" s="0" t="n">
        <v>0</v>
      </c>
      <c r="EG428" s="0" t="n">
        <v>0</v>
      </c>
      <c r="EH428" s="0" t="n">
        <v>0</v>
      </c>
      <c r="EI428" s="0" t="n">
        <v>0</v>
      </c>
      <c r="EJ428" s="0" t="n">
        <v>0</v>
      </c>
      <c r="EK428" s="0" t="n">
        <v>0</v>
      </c>
      <c r="EL428" s="0" t="n">
        <v>0</v>
      </c>
      <c r="EM428" s="0" t="n">
        <v>0</v>
      </c>
      <c r="EN428" s="0" t="n">
        <v>0</v>
      </c>
      <c r="EO428" s="0" t="n">
        <v>0</v>
      </c>
      <c r="EP428" s="0" t="n">
        <v>0</v>
      </c>
      <c r="EQ428" s="0" t="n">
        <v>0</v>
      </c>
      <c r="ER428" s="0" t="n">
        <v>0</v>
      </c>
      <c r="ES428" s="0" t="n">
        <v>0</v>
      </c>
      <c r="ET428" s="0" t="n">
        <v>0</v>
      </c>
      <c r="EU428" s="0" t="n">
        <v>0</v>
      </c>
      <c r="EV428" s="0" t="n">
        <v>0</v>
      </c>
      <c r="EW428" s="0" t="n">
        <v>2</v>
      </c>
      <c r="EX428" s="0" t="n">
        <v>3</v>
      </c>
      <c r="EY428" s="0" t="n">
        <v>0</v>
      </c>
      <c r="EZ428" s="0" t="n">
        <v>0</v>
      </c>
      <c r="FA428" s="0" t="n">
        <v>0</v>
      </c>
      <c r="FB428" s="0" t="n">
        <v>0</v>
      </c>
      <c r="FC428" s="0" t="n">
        <v>0</v>
      </c>
      <c r="FD428" s="0" t="n">
        <v>1</v>
      </c>
      <c r="FE428" s="0" t="n">
        <v>0</v>
      </c>
      <c r="FF428" s="0" t="n">
        <v>0</v>
      </c>
      <c r="FG428" s="0" t="n">
        <v>0</v>
      </c>
      <c r="FH428" s="0" t="n">
        <v>3</v>
      </c>
      <c r="FI428" s="0" t="n">
        <v>0</v>
      </c>
      <c r="FJ428" s="0" t="n">
        <v>1</v>
      </c>
      <c r="FK428" s="0" t="n">
        <v>3</v>
      </c>
      <c r="FL428" s="0" t="n">
        <v>0</v>
      </c>
      <c r="FM428" s="0" t="n">
        <v>0</v>
      </c>
      <c r="FN428" s="0" t="n">
        <v>1</v>
      </c>
      <c r="FO428" s="0" t="n">
        <v>1</v>
      </c>
      <c r="FP428" s="0" t="n">
        <v>0</v>
      </c>
      <c r="FQ428" s="0" t="n">
        <v>0</v>
      </c>
      <c r="FR428" s="0" t="n">
        <v>6</v>
      </c>
      <c r="FS428" s="0" t="n">
        <v>0</v>
      </c>
      <c r="FT428" s="0" t="n">
        <v>0</v>
      </c>
      <c r="FU428" s="0" t="n">
        <v>1</v>
      </c>
      <c r="FV428" s="0" t="n">
        <v>0</v>
      </c>
      <c r="FW428" s="0" t="n">
        <v>0</v>
      </c>
      <c r="FX428" s="0" t="n">
        <v>0</v>
      </c>
      <c r="FY428" s="0" t="n">
        <v>0</v>
      </c>
      <c r="FZ428" s="0" t="n">
        <v>0</v>
      </c>
      <c r="GA428" s="0" t="n">
        <v>1</v>
      </c>
      <c r="GB428" s="0" t="n">
        <v>0</v>
      </c>
      <c r="GC428" s="0" t="n">
        <v>0</v>
      </c>
      <c r="GD428" s="0" t="n">
        <v>2</v>
      </c>
      <c r="GE428" s="0" t="n">
        <v>0</v>
      </c>
      <c r="GF428" s="0" t="n">
        <v>0</v>
      </c>
      <c r="GG428" s="0" t="n">
        <v>0</v>
      </c>
      <c r="GH428" s="0" t="n">
        <v>0</v>
      </c>
      <c r="GI428" s="0" t="n">
        <v>0</v>
      </c>
      <c r="GJ428" s="0" t="n">
        <v>0</v>
      </c>
      <c r="GK428" s="0" t="n">
        <v>0</v>
      </c>
      <c r="GL428" s="0" t="n">
        <v>2</v>
      </c>
      <c r="GM428" s="0" t="n">
        <v>0</v>
      </c>
      <c r="GN428" s="0" t="n">
        <v>0</v>
      </c>
      <c r="GO428" s="0" t="n">
        <v>0</v>
      </c>
      <c r="GP428" s="0" t="n">
        <v>0</v>
      </c>
      <c r="GQ428" s="0" t="n">
        <v>0</v>
      </c>
    </row>
    <row r="429" customFormat="false" ht="12" hidden="false" customHeight="false" outlineLevel="0" collapsed="false">
      <c r="A429" s="0" t="n">
        <v>0</v>
      </c>
      <c r="B429" s="0" t="n">
        <v>0</v>
      </c>
      <c r="C429" s="0" t="n">
        <v>1</v>
      </c>
      <c r="D429" s="0" t="n">
        <v>0</v>
      </c>
      <c r="E429" s="0" t="n">
        <v>2</v>
      </c>
      <c r="F429" s="0" t="n">
        <v>0</v>
      </c>
      <c r="G429" s="0" t="n">
        <v>0</v>
      </c>
      <c r="H429" s="0" t="n">
        <v>0</v>
      </c>
      <c r="I429" s="0" t="n">
        <v>8</v>
      </c>
      <c r="J429" s="0" t="n">
        <v>0</v>
      </c>
      <c r="K429" s="0" t="n">
        <v>0</v>
      </c>
      <c r="L429" s="0" t="n">
        <v>0</v>
      </c>
      <c r="M429" s="0" t="n">
        <v>0</v>
      </c>
      <c r="N429" s="0" t="n">
        <v>0</v>
      </c>
      <c r="O429" s="0" t="n">
        <v>0</v>
      </c>
      <c r="P429" s="0" t="n">
        <v>0</v>
      </c>
      <c r="Q429" s="0" t="n">
        <v>1</v>
      </c>
      <c r="R429" s="0" t="n">
        <v>0</v>
      </c>
      <c r="S429" s="0" t="n">
        <v>0</v>
      </c>
      <c r="T429" s="0" t="n">
        <v>0</v>
      </c>
      <c r="U429" s="0" t="n">
        <v>0</v>
      </c>
      <c r="V429" s="0" t="n">
        <v>0</v>
      </c>
      <c r="W429" s="0" t="n">
        <v>0</v>
      </c>
      <c r="X429" s="0" t="n">
        <v>0</v>
      </c>
      <c r="Y429" s="0" t="n">
        <v>2</v>
      </c>
      <c r="Z429" s="0" t="n">
        <v>1</v>
      </c>
      <c r="AA429" s="0" t="n">
        <v>0</v>
      </c>
      <c r="AB429" s="0" t="n">
        <v>0</v>
      </c>
      <c r="AC429" s="0" t="n">
        <v>0</v>
      </c>
      <c r="AD429" s="0" t="n">
        <v>4</v>
      </c>
      <c r="AE429" s="0" t="n">
        <v>0</v>
      </c>
      <c r="AF429" s="0" t="n">
        <v>0</v>
      </c>
      <c r="AG429" s="0" t="n">
        <v>7</v>
      </c>
      <c r="AH429" s="0" t="n">
        <v>0</v>
      </c>
      <c r="AI429" s="0" t="n">
        <v>0</v>
      </c>
      <c r="AJ429" s="0" t="n">
        <v>0</v>
      </c>
      <c r="AK429" s="0" t="n">
        <v>2</v>
      </c>
      <c r="AL429" s="0" t="n">
        <v>0</v>
      </c>
      <c r="AM429" s="0" t="n">
        <v>0</v>
      </c>
      <c r="AN429" s="0" t="n">
        <v>0</v>
      </c>
      <c r="AO429" s="0" t="n">
        <v>4</v>
      </c>
      <c r="AP429" s="0" t="n">
        <v>0</v>
      </c>
      <c r="AQ429" s="0" t="n">
        <v>0</v>
      </c>
      <c r="AR429" s="0" t="n">
        <v>1</v>
      </c>
      <c r="AS429" s="0" t="n">
        <v>0</v>
      </c>
      <c r="AT429" s="0" t="n">
        <v>0</v>
      </c>
      <c r="AU429" s="0" t="n">
        <v>2</v>
      </c>
      <c r="AV429" s="0" t="n">
        <v>0</v>
      </c>
      <c r="AW429" s="0" t="n">
        <v>0</v>
      </c>
      <c r="AX429" s="0" t="n">
        <v>0</v>
      </c>
      <c r="AY429" s="0" t="n">
        <v>0</v>
      </c>
      <c r="AZ429" s="0" t="n">
        <v>0</v>
      </c>
      <c r="BA429" s="0" t="n">
        <v>0</v>
      </c>
      <c r="BB429" s="0" t="n">
        <v>1</v>
      </c>
      <c r="BC429" s="0" t="n">
        <v>1</v>
      </c>
      <c r="BD429" s="0" t="n">
        <v>0</v>
      </c>
      <c r="BE429" s="0" t="n">
        <v>0</v>
      </c>
      <c r="BF429" s="0" t="n">
        <v>1</v>
      </c>
      <c r="BG429" s="0" t="n">
        <v>0</v>
      </c>
      <c r="BH429" s="0" t="n">
        <v>0</v>
      </c>
      <c r="BI429" s="0" t="n">
        <v>0</v>
      </c>
      <c r="BJ429" s="0" t="n">
        <v>0</v>
      </c>
      <c r="BK429" s="0" t="n">
        <v>0</v>
      </c>
      <c r="BL429" s="0" t="n">
        <v>0</v>
      </c>
      <c r="BM429" s="0" t="n">
        <v>0</v>
      </c>
      <c r="BN429" s="0" t="n">
        <v>0</v>
      </c>
      <c r="BO429" s="0" t="n">
        <v>0</v>
      </c>
      <c r="BP429" s="0" t="n">
        <v>0</v>
      </c>
      <c r="BQ429" s="0" t="n">
        <v>0</v>
      </c>
      <c r="BR429" s="0" t="n">
        <v>0</v>
      </c>
      <c r="BS429" s="0" t="n">
        <v>0</v>
      </c>
      <c r="BT429" s="0" t="n">
        <v>0</v>
      </c>
      <c r="BU429" s="0" t="n">
        <v>0</v>
      </c>
      <c r="BV429" s="0" t="n">
        <v>0</v>
      </c>
      <c r="BW429" s="0" t="n">
        <v>7</v>
      </c>
      <c r="BX429" s="0" t="n">
        <v>2</v>
      </c>
      <c r="BY429" s="0" t="n">
        <v>0</v>
      </c>
      <c r="BZ429" s="0" t="n">
        <v>0</v>
      </c>
      <c r="CA429" s="0" t="n">
        <v>0</v>
      </c>
      <c r="CB429" s="0" t="n">
        <v>0</v>
      </c>
      <c r="CC429" s="0" t="n">
        <v>0</v>
      </c>
      <c r="CD429" s="0" t="n">
        <v>0</v>
      </c>
      <c r="CE429" s="0" t="n">
        <v>0</v>
      </c>
      <c r="CF429" s="0" t="n">
        <v>2</v>
      </c>
      <c r="CG429" s="0" t="n">
        <v>0</v>
      </c>
      <c r="CH429" s="0" t="n">
        <v>0</v>
      </c>
      <c r="CI429" s="0" t="n">
        <v>0</v>
      </c>
      <c r="CJ429" s="0" t="n">
        <v>0</v>
      </c>
      <c r="CK429" s="0" t="n">
        <v>0</v>
      </c>
      <c r="CL429" s="0" t="n">
        <v>3</v>
      </c>
      <c r="CM429" s="0" t="n">
        <v>0</v>
      </c>
      <c r="CN429" s="0" t="n">
        <v>0</v>
      </c>
      <c r="CO429" s="0" t="n">
        <v>0</v>
      </c>
      <c r="CP429" s="0" t="n">
        <v>3</v>
      </c>
      <c r="CQ429" s="0" t="n">
        <v>0</v>
      </c>
      <c r="CR429" s="0" t="n">
        <v>0</v>
      </c>
      <c r="CS429" s="0" t="n">
        <v>0</v>
      </c>
      <c r="CT429" s="0" t="n">
        <v>0</v>
      </c>
      <c r="CU429" s="0" t="n">
        <v>0</v>
      </c>
      <c r="CV429" s="0" t="n">
        <v>2</v>
      </c>
      <c r="CW429" s="0" t="n">
        <v>0</v>
      </c>
      <c r="CX429" s="0" t="n">
        <v>0</v>
      </c>
      <c r="CY429" s="0" t="n">
        <v>2</v>
      </c>
      <c r="CZ429" s="0" t="n">
        <v>0</v>
      </c>
      <c r="DA429" s="0" t="n">
        <v>0</v>
      </c>
      <c r="DB429" s="0" t="n">
        <v>0</v>
      </c>
      <c r="DC429" s="0" t="n">
        <v>0</v>
      </c>
      <c r="DD429" s="0" t="n">
        <v>0</v>
      </c>
      <c r="DE429" s="0" t="n">
        <v>0</v>
      </c>
      <c r="DF429" s="0" t="n">
        <v>2</v>
      </c>
      <c r="DG429" s="0" t="n">
        <v>0</v>
      </c>
      <c r="DH429" s="0" t="n">
        <v>0</v>
      </c>
      <c r="DI429" s="0" t="n">
        <v>0</v>
      </c>
      <c r="DJ429" s="0" t="n">
        <v>0</v>
      </c>
      <c r="DK429" s="0" t="n">
        <v>2</v>
      </c>
      <c r="DL429" s="0" t="n">
        <v>0</v>
      </c>
      <c r="DM429" s="0" t="n">
        <v>0</v>
      </c>
      <c r="DN429" s="0" t="n">
        <v>0</v>
      </c>
      <c r="DO429" s="0" t="n">
        <v>0</v>
      </c>
      <c r="DP429" s="0" t="n">
        <v>0</v>
      </c>
      <c r="DQ429" s="0" t="n">
        <v>0</v>
      </c>
      <c r="DR429" s="0" t="n">
        <v>0</v>
      </c>
      <c r="DS429" s="0" t="n">
        <v>1</v>
      </c>
      <c r="DT429" s="0" t="n">
        <v>0</v>
      </c>
      <c r="DU429" s="0" t="n">
        <v>1</v>
      </c>
      <c r="DV429" s="0" t="n">
        <v>0</v>
      </c>
      <c r="DW429" s="0" t="n">
        <v>0</v>
      </c>
      <c r="DX429" s="0" t="n">
        <v>0</v>
      </c>
      <c r="DY429" s="0" t="n">
        <v>0</v>
      </c>
      <c r="DZ429" s="0" t="n">
        <v>1</v>
      </c>
      <c r="EA429" s="0" t="n">
        <v>0</v>
      </c>
      <c r="EB429" s="0" t="n">
        <v>0</v>
      </c>
      <c r="EC429" s="0" t="n">
        <v>0</v>
      </c>
      <c r="ED429" s="0" t="n">
        <v>0</v>
      </c>
      <c r="EE429" s="0" t="n">
        <v>0</v>
      </c>
      <c r="EF429" s="0" t="n">
        <v>0</v>
      </c>
      <c r="EG429" s="0" t="n">
        <v>0</v>
      </c>
      <c r="EH429" s="0" t="n">
        <v>0</v>
      </c>
      <c r="EI429" s="0" t="n">
        <v>0</v>
      </c>
      <c r="EJ429" s="0" t="n">
        <v>0</v>
      </c>
      <c r="EK429" s="0" t="n">
        <v>0</v>
      </c>
      <c r="EL429" s="0" t="n">
        <v>1</v>
      </c>
      <c r="EM429" s="0" t="n">
        <v>0</v>
      </c>
      <c r="EN429" s="0" t="n">
        <v>0</v>
      </c>
      <c r="EO429" s="0" t="n">
        <v>1</v>
      </c>
      <c r="EP429" s="0" t="n">
        <v>0</v>
      </c>
      <c r="EQ429" s="0" t="n">
        <v>0</v>
      </c>
      <c r="ER429" s="0" t="n">
        <v>0</v>
      </c>
      <c r="ES429" s="0" t="n">
        <v>0</v>
      </c>
      <c r="ET429" s="0" t="n">
        <v>0</v>
      </c>
      <c r="EU429" s="0" t="n">
        <v>0</v>
      </c>
      <c r="EV429" s="0" t="n">
        <v>0</v>
      </c>
      <c r="EW429" s="0" t="n">
        <v>0</v>
      </c>
      <c r="EX429" s="0" t="n">
        <v>0</v>
      </c>
      <c r="EY429" s="0" t="n">
        <v>0</v>
      </c>
      <c r="EZ429" s="0" t="n">
        <v>0</v>
      </c>
      <c r="FA429" s="0" t="n">
        <v>1</v>
      </c>
      <c r="FB429" s="0" t="n">
        <v>0</v>
      </c>
      <c r="FC429" s="0" t="n">
        <v>0</v>
      </c>
      <c r="FD429" s="0" t="n">
        <v>0</v>
      </c>
      <c r="FE429" s="0" t="n">
        <v>0</v>
      </c>
      <c r="FF429" s="0" t="n">
        <v>0</v>
      </c>
      <c r="FG429" s="0" t="n">
        <v>0</v>
      </c>
      <c r="FH429" s="0" t="n">
        <v>0</v>
      </c>
      <c r="FI429" s="0" t="n">
        <v>0</v>
      </c>
      <c r="FJ429" s="0" t="n">
        <v>0</v>
      </c>
      <c r="FK429" s="0" t="n">
        <v>1</v>
      </c>
      <c r="FL429" s="0" t="n">
        <v>0</v>
      </c>
      <c r="FM429" s="0" t="n">
        <v>0</v>
      </c>
      <c r="FN429" s="0" t="n">
        <v>0</v>
      </c>
      <c r="FO429" s="0" t="n">
        <v>0</v>
      </c>
      <c r="FP429" s="0" t="n">
        <v>0</v>
      </c>
      <c r="FQ429" s="0" t="n">
        <v>0</v>
      </c>
      <c r="FR429" s="0" t="n">
        <v>5</v>
      </c>
      <c r="FS429" s="0" t="n">
        <v>0</v>
      </c>
      <c r="FT429" s="0" t="n">
        <v>0</v>
      </c>
      <c r="FU429" s="0" t="n">
        <v>0</v>
      </c>
      <c r="FV429" s="0" t="n">
        <v>0</v>
      </c>
      <c r="FW429" s="0" t="n">
        <v>0</v>
      </c>
      <c r="FX429" s="0" t="n">
        <v>0</v>
      </c>
      <c r="FY429" s="0" t="n">
        <v>0</v>
      </c>
      <c r="FZ429" s="0" t="n">
        <v>0</v>
      </c>
      <c r="GA429" s="0" t="n">
        <v>0</v>
      </c>
      <c r="GB429" s="0" t="n">
        <v>0</v>
      </c>
      <c r="GC429" s="0" t="n">
        <v>0</v>
      </c>
      <c r="GD429" s="0" t="n">
        <v>0</v>
      </c>
      <c r="GE429" s="0" t="n">
        <v>6</v>
      </c>
      <c r="GF429" s="0" t="n">
        <v>0</v>
      </c>
      <c r="GG429" s="0" t="n">
        <v>0</v>
      </c>
      <c r="GH429" s="0" t="n">
        <v>1</v>
      </c>
      <c r="GI429" s="0" t="n">
        <v>0</v>
      </c>
      <c r="GJ429" s="0" t="n">
        <v>0</v>
      </c>
      <c r="GK429" s="0" t="n">
        <v>0</v>
      </c>
      <c r="GL429" s="0" t="n">
        <v>0</v>
      </c>
      <c r="GM429" s="0" t="n">
        <v>5</v>
      </c>
      <c r="GN429" s="0" t="n">
        <v>0</v>
      </c>
      <c r="GO429" s="0" t="n">
        <v>0</v>
      </c>
      <c r="GP429" s="0" t="n">
        <v>0</v>
      </c>
      <c r="GQ429" s="0" t="n">
        <v>0</v>
      </c>
    </row>
    <row r="430" customFormat="false" ht="12" hidden="false" customHeight="false" outlineLevel="0" collapsed="false">
      <c r="A430" s="0" t="n">
        <v>0</v>
      </c>
      <c r="B430" s="0" t="n">
        <v>3</v>
      </c>
      <c r="C430" s="0" t="n">
        <v>1</v>
      </c>
      <c r="D430" s="0" t="n">
        <v>0</v>
      </c>
      <c r="E430" s="0" t="n">
        <v>5</v>
      </c>
      <c r="F430" s="0" t="n">
        <v>0</v>
      </c>
      <c r="G430" s="0" t="n">
        <v>0</v>
      </c>
      <c r="H430" s="0" t="n">
        <v>0</v>
      </c>
      <c r="I430" s="0" t="n">
        <v>4</v>
      </c>
      <c r="J430" s="0" t="n">
        <v>0</v>
      </c>
      <c r="K430" s="0" t="n">
        <v>0</v>
      </c>
      <c r="L430" s="0" t="n">
        <v>0</v>
      </c>
      <c r="M430" s="0" t="n">
        <v>0</v>
      </c>
      <c r="N430" s="0" t="n">
        <v>0</v>
      </c>
      <c r="O430" s="0" t="n">
        <v>0</v>
      </c>
      <c r="P430" s="0" t="n">
        <v>0</v>
      </c>
      <c r="Q430" s="0" t="n">
        <v>0</v>
      </c>
      <c r="R430" s="0" t="n">
        <v>0</v>
      </c>
      <c r="S430" s="0" t="n">
        <v>0</v>
      </c>
      <c r="T430" s="0" t="n">
        <v>0</v>
      </c>
      <c r="U430" s="0" t="n">
        <v>0</v>
      </c>
      <c r="V430" s="0" t="n">
        <v>0</v>
      </c>
      <c r="W430" s="0" t="n">
        <v>0</v>
      </c>
      <c r="X430" s="0" t="n">
        <v>0</v>
      </c>
      <c r="Y430" s="0" t="n">
        <v>0</v>
      </c>
      <c r="Z430" s="0" t="n">
        <v>3</v>
      </c>
      <c r="AA430" s="0" t="n">
        <v>0</v>
      </c>
      <c r="AB430" s="0" t="n">
        <v>0</v>
      </c>
      <c r="AC430" s="0" t="n">
        <v>0</v>
      </c>
      <c r="AD430" s="0" t="n">
        <v>0</v>
      </c>
      <c r="AE430" s="0" t="n">
        <v>0</v>
      </c>
      <c r="AF430" s="0" t="n">
        <v>0</v>
      </c>
      <c r="AG430" s="0" t="n">
        <v>2</v>
      </c>
      <c r="AH430" s="0" t="n">
        <v>0</v>
      </c>
      <c r="AI430" s="0" t="n">
        <v>0</v>
      </c>
      <c r="AJ430" s="0" t="n">
        <v>0</v>
      </c>
      <c r="AK430" s="0" t="n">
        <v>0</v>
      </c>
      <c r="AL430" s="0" t="n">
        <v>0</v>
      </c>
      <c r="AM430" s="0" t="n">
        <v>0</v>
      </c>
      <c r="AN430" s="0" t="n">
        <v>0</v>
      </c>
      <c r="AO430" s="0" t="n">
        <v>0</v>
      </c>
      <c r="AP430" s="0" t="n">
        <v>0</v>
      </c>
      <c r="AQ430" s="0" t="n">
        <v>0</v>
      </c>
      <c r="AR430" s="0" t="n">
        <v>0</v>
      </c>
      <c r="AS430" s="0" t="n">
        <v>1</v>
      </c>
      <c r="AT430" s="0" t="n">
        <v>1</v>
      </c>
      <c r="AU430" s="0" t="n">
        <v>0</v>
      </c>
      <c r="AV430" s="0" t="n">
        <v>0</v>
      </c>
      <c r="AW430" s="0" t="n">
        <v>0</v>
      </c>
      <c r="AX430" s="0" t="n">
        <v>3</v>
      </c>
      <c r="AY430" s="0" t="n">
        <v>0</v>
      </c>
      <c r="AZ430" s="0" t="n">
        <v>0</v>
      </c>
      <c r="BA430" s="0" t="n">
        <v>0</v>
      </c>
      <c r="BB430" s="0" t="n">
        <v>1</v>
      </c>
      <c r="BC430" s="0" t="n">
        <v>0</v>
      </c>
      <c r="BD430" s="0" t="n">
        <v>0</v>
      </c>
      <c r="BE430" s="0" t="n">
        <v>1</v>
      </c>
      <c r="BF430" s="0" t="n">
        <v>0</v>
      </c>
      <c r="BG430" s="0" t="n">
        <v>0</v>
      </c>
      <c r="BH430" s="0" t="n">
        <v>0</v>
      </c>
      <c r="BI430" s="0" t="n">
        <v>0</v>
      </c>
      <c r="BJ430" s="0" t="n">
        <v>0</v>
      </c>
      <c r="BK430" s="0" t="n">
        <v>0</v>
      </c>
      <c r="BL430" s="0" t="n">
        <v>0</v>
      </c>
      <c r="BM430" s="0" t="n">
        <v>0</v>
      </c>
      <c r="BN430" s="0" t="n">
        <v>0</v>
      </c>
      <c r="BO430" s="0" t="n">
        <v>0</v>
      </c>
      <c r="BP430" s="0" t="n">
        <v>0</v>
      </c>
      <c r="BQ430" s="0" t="n">
        <v>0</v>
      </c>
      <c r="BR430" s="0" t="n">
        <v>0</v>
      </c>
      <c r="BS430" s="0" t="n">
        <v>0</v>
      </c>
      <c r="BT430" s="0" t="n">
        <v>0</v>
      </c>
      <c r="BU430" s="0" t="n">
        <v>0</v>
      </c>
      <c r="BV430" s="0" t="n">
        <v>2</v>
      </c>
      <c r="BW430" s="0" t="n">
        <v>0</v>
      </c>
      <c r="BX430" s="0" t="n">
        <v>3</v>
      </c>
      <c r="BY430" s="0" t="n">
        <v>0</v>
      </c>
      <c r="BZ430" s="0" t="n">
        <v>0</v>
      </c>
      <c r="CA430" s="0" t="n">
        <v>0</v>
      </c>
      <c r="CB430" s="0" t="n">
        <v>2</v>
      </c>
      <c r="CC430" s="0" t="n">
        <v>0</v>
      </c>
      <c r="CD430" s="0" t="n">
        <v>0</v>
      </c>
      <c r="CE430" s="0" t="n">
        <v>0</v>
      </c>
      <c r="CF430" s="0" t="n">
        <v>0</v>
      </c>
      <c r="CG430" s="0" t="n">
        <v>0</v>
      </c>
      <c r="CH430" s="0" t="n">
        <v>0</v>
      </c>
      <c r="CI430" s="0" t="n">
        <v>1</v>
      </c>
      <c r="CJ430" s="0" t="n">
        <v>0</v>
      </c>
      <c r="CK430" s="0" t="n">
        <v>0</v>
      </c>
      <c r="CL430" s="0" t="n">
        <v>2</v>
      </c>
      <c r="CM430" s="0" t="n">
        <v>0</v>
      </c>
      <c r="CN430" s="0" t="n">
        <v>0</v>
      </c>
      <c r="CO430" s="0" t="n">
        <v>0</v>
      </c>
      <c r="CP430" s="0" t="n">
        <v>0</v>
      </c>
      <c r="CQ430" s="0" t="n">
        <v>0</v>
      </c>
      <c r="CR430" s="0" t="n">
        <v>0</v>
      </c>
      <c r="CS430" s="0" t="n">
        <v>1</v>
      </c>
      <c r="CT430" s="0" t="n">
        <v>0</v>
      </c>
      <c r="CU430" s="0" t="n">
        <v>0</v>
      </c>
      <c r="CV430" s="0" t="n">
        <v>2</v>
      </c>
      <c r="CW430" s="0" t="n">
        <v>0</v>
      </c>
      <c r="CX430" s="0" t="n">
        <v>0</v>
      </c>
      <c r="CY430" s="0" t="n">
        <v>2</v>
      </c>
      <c r="CZ430" s="0" t="n">
        <v>0</v>
      </c>
      <c r="DA430" s="0" t="n">
        <v>0</v>
      </c>
      <c r="DB430" s="0" t="n">
        <v>0</v>
      </c>
      <c r="DC430" s="0" t="n">
        <v>0</v>
      </c>
      <c r="DD430" s="0" t="n">
        <v>0</v>
      </c>
      <c r="DE430" s="0" t="n">
        <v>1</v>
      </c>
      <c r="DF430" s="0" t="n">
        <v>0</v>
      </c>
      <c r="DG430" s="0" t="n">
        <v>0</v>
      </c>
      <c r="DH430" s="0" t="n">
        <v>0</v>
      </c>
      <c r="DI430" s="0" t="n">
        <v>0</v>
      </c>
      <c r="DJ430" s="0" t="n">
        <v>0</v>
      </c>
      <c r="DK430" s="0" t="n">
        <v>0</v>
      </c>
      <c r="DL430" s="0" t="n">
        <v>0</v>
      </c>
      <c r="DM430" s="0" t="n">
        <v>0</v>
      </c>
      <c r="DN430" s="0" t="n">
        <v>0</v>
      </c>
      <c r="DO430" s="0" t="n">
        <v>0</v>
      </c>
      <c r="DP430" s="0" t="n">
        <v>0</v>
      </c>
      <c r="DQ430" s="0" t="n">
        <v>0</v>
      </c>
      <c r="DR430" s="0" t="n">
        <v>0</v>
      </c>
      <c r="DS430" s="0" t="n">
        <v>0</v>
      </c>
      <c r="DT430" s="0" t="n">
        <v>0</v>
      </c>
      <c r="DU430" s="0" t="n">
        <v>0</v>
      </c>
      <c r="DV430" s="0" t="n">
        <v>0</v>
      </c>
      <c r="DW430" s="0" t="n">
        <v>0</v>
      </c>
      <c r="DX430" s="0" t="n">
        <v>0</v>
      </c>
      <c r="DY430" s="0" t="n">
        <v>0</v>
      </c>
      <c r="DZ430" s="0" t="n">
        <v>4</v>
      </c>
      <c r="EA430" s="0" t="n">
        <v>0</v>
      </c>
      <c r="EB430" s="0" t="n">
        <v>0</v>
      </c>
      <c r="EC430" s="0" t="n">
        <v>1</v>
      </c>
      <c r="ED430" s="0" t="n">
        <v>0</v>
      </c>
      <c r="EE430" s="0" t="n">
        <v>0</v>
      </c>
      <c r="EF430" s="0" t="n">
        <v>0</v>
      </c>
      <c r="EG430" s="0" t="n">
        <v>0</v>
      </c>
      <c r="EH430" s="0" t="n">
        <v>0</v>
      </c>
      <c r="EI430" s="0" t="n">
        <v>0</v>
      </c>
      <c r="EJ430" s="0" t="n">
        <v>0</v>
      </c>
      <c r="EK430" s="0" t="n">
        <v>0</v>
      </c>
      <c r="EL430" s="0" t="n">
        <v>1</v>
      </c>
      <c r="EM430" s="0" t="n">
        <v>0</v>
      </c>
      <c r="EN430" s="0" t="n">
        <v>0</v>
      </c>
      <c r="EO430" s="0" t="n">
        <v>1</v>
      </c>
      <c r="EP430" s="0" t="n">
        <v>1</v>
      </c>
      <c r="EQ430" s="0" t="n">
        <v>0</v>
      </c>
      <c r="ER430" s="0" t="n">
        <v>0</v>
      </c>
      <c r="ES430" s="0" t="n">
        <v>0</v>
      </c>
      <c r="ET430" s="0" t="n">
        <v>0</v>
      </c>
      <c r="EU430" s="0" t="n">
        <v>0</v>
      </c>
      <c r="EV430" s="0" t="n">
        <v>0</v>
      </c>
      <c r="EW430" s="0" t="n">
        <v>1</v>
      </c>
      <c r="EX430" s="0" t="n">
        <v>0</v>
      </c>
      <c r="EY430" s="0" t="n">
        <v>0</v>
      </c>
      <c r="EZ430" s="0" t="n">
        <v>5</v>
      </c>
      <c r="FA430" s="0" t="n">
        <v>0</v>
      </c>
      <c r="FB430" s="0" t="n">
        <v>0</v>
      </c>
      <c r="FC430" s="0" t="n">
        <v>0</v>
      </c>
      <c r="FD430" s="0" t="n">
        <v>0</v>
      </c>
      <c r="FE430" s="0" t="n">
        <v>9</v>
      </c>
      <c r="FF430" s="0" t="n">
        <v>0</v>
      </c>
      <c r="FG430" s="0" t="n">
        <v>0</v>
      </c>
      <c r="FH430" s="0" t="n">
        <v>0</v>
      </c>
      <c r="FI430" s="0" t="n">
        <v>0</v>
      </c>
      <c r="FJ430" s="0" t="n">
        <v>2</v>
      </c>
      <c r="FK430" s="0" t="n">
        <v>3</v>
      </c>
      <c r="FL430" s="0" t="n">
        <v>0</v>
      </c>
      <c r="FM430" s="0" t="n">
        <v>1</v>
      </c>
      <c r="FN430" s="0" t="n">
        <v>1</v>
      </c>
      <c r="FO430" s="0" t="n">
        <v>0</v>
      </c>
      <c r="FP430" s="0" t="n">
        <v>0</v>
      </c>
      <c r="FQ430" s="0" t="n">
        <v>0</v>
      </c>
      <c r="FR430" s="0" t="n">
        <v>4</v>
      </c>
      <c r="FS430" s="0" t="n">
        <v>0</v>
      </c>
      <c r="FT430" s="0" t="n">
        <v>0</v>
      </c>
      <c r="FU430" s="0" t="n">
        <v>0</v>
      </c>
      <c r="FV430" s="0" t="n">
        <v>0</v>
      </c>
      <c r="FW430" s="0" t="n">
        <v>0</v>
      </c>
      <c r="FX430" s="0" t="n">
        <v>0</v>
      </c>
      <c r="FY430" s="0" t="n">
        <v>0</v>
      </c>
      <c r="FZ430" s="0" t="n">
        <v>0</v>
      </c>
      <c r="GA430" s="0" t="n">
        <v>0</v>
      </c>
      <c r="GB430" s="0" t="n">
        <v>0</v>
      </c>
      <c r="GC430" s="0" t="n">
        <v>0</v>
      </c>
      <c r="GD430" s="0" t="n">
        <v>1</v>
      </c>
      <c r="GE430" s="0" t="n">
        <v>1</v>
      </c>
      <c r="GF430" s="0" t="n">
        <v>0</v>
      </c>
      <c r="GG430" s="0" t="n">
        <v>0</v>
      </c>
      <c r="GH430" s="0" t="n">
        <v>0</v>
      </c>
      <c r="GI430" s="0" t="n">
        <v>0</v>
      </c>
      <c r="GJ430" s="0" t="n">
        <v>0</v>
      </c>
      <c r="GK430" s="0" t="n">
        <v>0</v>
      </c>
      <c r="GL430" s="0" t="n">
        <v>1</v>
      </c>
      <c r="GM430" s="0" t="n">
        <v>3</v>
      </c>
      <c r="GN430" s="0" t="n">
        <v>0</v>
      </c>
      <c r="GO430" s="0" t="n">
        <v>0</v>
      </c>
      <c r="GP430" s="0" t="n">
        <v>0</v>
      </c>
      <c r="GQ430" s="0" t="n">
        <v>0</v>
      </c>
    </row>
    <row r="431" customFormat="false" ht="12" hidden="false" customHeight="false" outlineLevel="0" collapsed="false">
      <c r="A431" s="0" t="n">
        <v>0</v>
      </c>
      <c r="B431" s="0" t="n">
        <v>3</v>
      </c>
      <c r="C431" s="0" t="n">
        <v>0</v>
      </c>
      <c r="D431" s="0" t="n">
        <v>0</v>
      </c>
      <c r="E431" s="0" t="n">
        <v>1</v>
      </c>
      <c r="F431" s="0" t="n">
        <v>1</v>
      </c>
      <c r="G431" s="0" t="n">
        <v>0</v>
      </c>
      <c r="H431" s="0" t="n">
        <v>0</v>
      </c>
      <c r="I431" s="0" t="n">
        <v>0</v>
      </c>
      <c r="J431" s="0" t="n">
        <v>0</v>
      </c>
      <c r="K431" s="0" t="n">
        <v>0</v>
      </c>
      <c r="L431" s="0" t="n">
        <v>0</v>
      </c>
      <c r="M431" s="0" t="n">
        <v>3</v>
      </c>
      <c r="N431" s="0" t="n">
        <v>6</v>
      </c>
      <c r="O431" s="0" t="n">
        <v>1</v>
      </c>
      <c r="P431" s="0" t="n">
        <v>3</v>
      </c>
      <c r="Q431" s="0" t="n">
        <v>0</v>
      </c>
      <c r="R431" s="0" t="n">
        <v>0</v>
      </c>
      <c r="S431" s="0" t="n">
        <v>0</v>
      </c>
      <c r="T431" s="0" t="n">
        <v>0</v>
      </c>
      <c r="U431" s="0" t="n">
        <v>0</v>
      </c>
      <c r="V431" s="0" t="n">
        <v>0</v>
      </c>
      <c r="W431" s="0" t="n">
        <v>0</v>
      </c>
      <c r="X431" s="0" t="n">
        <v>3</v>
      </c>
      <c r="Y431" s="0" t="n">
        <v>0</v>
      </c>
      <c r="Z431" s="0" t="n">
        <v>4</v>
      </c>
      <c r="AA431" s="0" t="n">
        <v>0</v>
      </c>
      <c r="AB431" s="0" t="n">
        <v>3</v>
      </c>
      <c r="AC431" s="0" t="n">
        <v>1</v>
      </c>
      <c r="AD431" s="0" t="n">
        <v>4</v>
      </c>
      <c r="AE431" s="0" t="n">
        <v>1</v>
      </c>
      <c r="AF431" s="0" t="n">
        <v>0</v>
      </c>
      <c r="AG431" s="0" t="n">
        <v>0</v>
      </c>
      <c r="AH431" s="0" t="n">
        <v>3</v>
      </c>
      <c r="AI431" s="0" t="n">
        <v>0</v>
      </c>
      <c r="AJ431" s="0" t="n">
        <v>0</v>
      </c>
      <c r="AK431" s="0" t="n">
        <v>0</v>
      </c>
      <c r="AL431" s="0" t="n">
        <v>0</v>
      </c>
      <c r="AM431" s="0" t="n">
        <v>0</v>
      </c>
      <c r="AN431" s="0" t="n">
        <v>6</v>
      </c>
      <c r="AO431" s="0" t="n">
        <v>0</v>
      </c>
      <c r="AP431" s="0" t="n">
        <v>0</v>
      </c>
      <c r="AQ431" s="0" t="n">
        <v>0</v>
      </c>
      <c r="AR431" s="0" t="n">
        <v>0</v>
      </c>
      <c r="AS431" s="0" t="n">
        <v>1</v>
      </c>
      <c r="AT431" s="0" t="n">
        <v>2</v>
      </c>
      <c r="AU431" s="0" t="n">
        <v>1</v>
      </c>
      <c r="AV431" s="0" t="n">
        <v>0</v>
      </c>
      <c r="AW431" s="0" t="n">
        <v>1</v>
      </c>
      <c r="AX431" s="0" t="n">
        <v>1</v>
      </c>
      <c r="AY431" s="0" t="n">
        <v>0</v>
      </c>
      <c r="AZ431" s="0" t="n">
        <v>0</v>
      </c>
      <c r="BA431" s="0" t="n">
        <v>0</v>
      </c>
      <c r="BB431" s="0" t="n">
        <v>0</v>
      </c>
      <c r="BC431" s="0" t="n">
        <v>0</v>
      </c>
      <c r="BD431" s="0" t="n">
        <v>0</v>
      </c>
      <c r="BE431" s="0" t="n">
        <v>0</v>
      </c>
      <c r="BF431" s="0" t="n">
        <v>2</v>
      </c>
      <c r="BG431" s="0" t="n">
        <v>2</v>
      </c>
      <c r="BH431" s="0" t="n">
        <v>0</v>
      </c>
      <c r="BI431" s="0" t="n">
        <v>1</v>
      </c>
      <c r="BJ431" s="0" t="n">
        <v>1</v>
      </c>
      <c r="BK431" s="0" t="n">
        <v>0</v>
      </c>
      <c r="BL431" s="0" t="n">
        <v>0</v>
      </c>
      <c r="BM431" s="0" t="n">
        <v>0</v>
      </c>
      <c r="BN431" s="0" t="n">
        <v>0</v>
      </c>
      <c r="BO431" s="0" t="n">
        <v>0</v>
      </c>
      <c r="BP431" s="0" t="n">
        <v>1</v>
      </c>
      <c r="BQ431" s="0" t="n">
        <v>3</v>
      </c>
      <c r="BR431" s="0" t="n">
        <v>0</v>
      </c>
      <c r="BS431" s="0" t="n">
        <v>1</v>
      </c>
      <c r="BT431" s="0" t="n">
        <v>1</v>
      </c>
      <c r="BU431" s="0" t="n">
        <v>0</v>
      </c>
      <c r="BV431" s="0" t="n">
        <v>0</v>
      </c>
      <c r="BW431" s="0" t="n">
        <v>1</v>
      </c>
      <c r="BX431" s="0" t="n">
        <v>1</v>
      </c>
      <c r="BY431" s="0" t="n">
        <v>0</v>
      </c>
      <c r="BZ431" s="0" t="n">
        <v>0</v>
      </c>
      <c r="CA431" s="0" t="n">
        <v>1</v>
      </c>
      <c r="CB431" s="0" t="n">
        <v>1</v>
      </c>
      <c r="CC431" s="0" t="n">
        <v>0</v>
      </c>
      <c r="CD431" s="0" t="n">
        <v>4</v>
      </c>
      <c r="CE431" s="0" t="n">
        <v>0</v>
      </c>
      <c r="CF431" s="0" t="n">
        <v>0</v>
      </c>
      <c r="CG431" s="0" t="n">
        <v>1</v>
      </c>
      <c r="CH431" s="0" t="n">
        <v>0</v>
      </c>
      <c r="CI431" s="0" t="n">
        <v>1</v>
      </c>
      <c r="CJ431" s="0" t="n">
        <v>0</v>
      </c>
      <c r="CK431" s="0" t="n">
        <v>0</v>
      </c>
      <c r="CL431" s="0" t="n">
        <v>0</v>
      </c>
      <c r="CM431" s="0" t="n">
        <v>0</v>
      </c>
      <c r="CN431" s="0" t="n">
        <v>0</v>
      </c>
      <c r="CO431" s="0" t="n">
        <v>0</v>
      </c>
      <c r="CP431" s="0" t="n">
        <v>0</v>
      </c>
      <c r="CQ431" s="0" t="n">
        <v>0</v>
      </c>
      <c r="CR431" s="0" t="n">
        <v>0</v>
      </c>
      <c r="CS431" s="0" t="n">
        <v>4</v>
      </c>
      <c r="CT431" s="0" t="n">
        <v>0</v>
      </c>
      <c r="CU431" s="0" t="n">
        <v>0</v>
      </c>
      <c r="CV431" s="0" t="n">
        <v>2</v>
      </c>
      <c r="CW431" s="0" t="n">
        <v>0</v>
      </c>
      <c r="CX431" s="0" t="n">
        <v>0</v>
      </c>
      <c r="CY431" s="0" t="n">
        <v>0</v>
      </c>
      <c r="CZ431" s="0" t="n">
        <v>0</v>
      </c>
      <c r="DA431" s="0" t="n">
        <v>0</v>
      </c>
      <c r="DB431" s="0" t="n">
        <v>4</v>
      </c>
      <c r="DC431" s="0" t="n">
        <v>0</v>
      </c>
      <c r="DD431" s="0" t="n">
        <v>1</v>
      </c>
      <c r="DE431" s="0" t="n">
        <v>5</v>
      </c>
      <c r="DF431" s="0" t="n">
        <v>0</v>
      </c>
      <c r="DG431" s="0" t="n">
        <v>0</v>
      </c>
      <c r="DH431" s="0" t="n">
        <v>0</v>
      </c>
      <c r="DI431" s="0" t="n">
        <v>0</v>
      </c>
      <c r="DJ431" s="0" t="n">
        <v>0</v>
      </c>
      <c r="DK431" s="0" t="n">
        <v>0</v>
      </c>
      <c r="DL431" s="0" t="n">
        <v>0</v>
      </c>
      <c r="DM431" s="0" t="n">
        <v>0</v>
      </c>
      <c r="DN431" s="0" t="n">
        <v>0</v>
      </c>
      <c r="DO431" s="0" t="n">
        <v>0</v>
      </c>
      <c r="DP431" s="0" t="n">
        <v>2</v>
      </c>
      <c r="DQ431" s="0" t="n">
        <v>0</v>
      </c>
      <c r="DR431" s="0" t="n">
        <v>1</v>
      </c>
      <c r="DS431" s="0" t="n">
        <v>1</v>
      </c>
      <c r="DT431" s="0" t="n">
        <v>0</v>
      </c>
      <c r="DU431" s="0" t="n">
        <v>2</v>
      </c>
      <c r="DV431" s="0" t="n">
        <v>5</v>
      </c>
      <c r="DW431" s="0" t="n">
        <v>1</v>
      </c>
      <c r="DX431" s="0" t="n">
        <v>0</v>
      </c>
      <c r="DY431" s="0" t="n">
        <v>0</v>
      </c>
      <c r="DZ431" s="0" t="n">
        <v>2</v>
      </c>
      <c r="EA431" s="0" t="n">
        <v>0</v>
      </c>
      <c r="EB431" s="0" t="n">
        <v>0</v>
      </c>
      <c r="EC431" s="0" t="n">
        <v>0</v>
      </c>
      <c r="ED431" s="0" t="n">
        <v>0</v>
      </c>
      <c r="EE431" s="0" t="n">
        <v>0</v>
      </c>
      <c r="EF431" s="0" t="n">
        <v>7</v>
      </c>
      <c r="EG431" s="0" t="n">
        <v>0</v>
      </c>
      <c r="EH431" s="0" t="n">
        <v>0</v>
      </c>
      <c r="EI431" s="0" t="n">
        <v>0</v>
      </c>
      <c r="EJ431" s="0" t="n">
        <v>0</v>
      </c>
      <c r="EK431" s="0" t="n">
        <v>0</v>
      </c>
      <c r="EL431" s="0" t="n">
        <v>3</v>
      </c>
      <c r="EM431" s="0" t="n">
        <v>0</v>
      </c>
      <c r="EN431" s="0" t="n">
        <v>5</v>
      </c>
      <c r="EO431" s="0" t="n">
        <v>0</v>
      </c>
      <c r="EP431" s="0" t="n">
        <v>0</v>
      </c>
      <c r="EQ431" s="0" t="n">
        <v>1</v>
      </c>
      <c r="ER431" s="0" t="n">
        <v>5</v>
      </c>
      <c r="ES431" s="0" t="n">
        <v>0</v>
      </c>
      <c r="ET431" s="0" t="n">
        <v>1</v>
      </c>
      <c r="EU431" s="0" t="n">
        <v>1</v>
      </c>
      <c r="EV431" s="0" t="n">
        <v>0</v>
      </c>
      <c r="EW431" s="0" t="n">
        <v>1</v>
      </c>
      <c r="EX431" s="0" t="n">
        <v>3</v>
      </c>
      <c r="EY431" s="0" t="n">
        <v>2</v>
      </c>
      <c r="EZ431" s="0" t="n">
        <v>2</v>
      </c>
      <c r="FA431" s="0" t="n">
        <v>0</v>
      </c>
      <c r="FB431" s="0" t="n">
        <v>2</v>
      </c>
      <c r="FC431" s="0" t="n">
        <v>0</v>
      </c>
      <c r="FD431" s="0" t="n">
        <v>0</v>
      </c>
      <c r="FE431" s="0" t="n">
        <v>0</v>
      </c>
      <c r="FF431" s="0" t="n">
        <v>0</v>
      </c>
      <c r="FG431" s="0" t="n">
        <v>2</v>
      </c>
      <c r="FH431" s="0" t="n">
        <v>3</v>
      </c>
      <c r="FI431" s="0" t="n">
        <v>1</v>
      </c>
      <c r="FJ431" s="0" t="n">
        <v>0</v>
      </c>
      <c r="FK431" s="0" t="n">
        <v>0</v>
      </c>
      <c r="FL431" s="0" t="n">
        <v>0</v>
      </c>
      <c r="FM431" s="0" t="n">
        <v>1</v>
      </c>
      <c r="FN431" s="0" t="n">
        <v>1</v>
      </c>
      <c r="FO431" s="0" t="n">
        <v>1</v>
      </c>
      <c r="FP431" s="0" t="n">
        <v>0</v>
      </c>
      <c r="FQ431" s="0" t="n">
        <v>3</v>
      </c>
      <c r="FR431" s="0" t="n">
        <v>1</v>
      </c>
      <c r="FS431" s="0" t="n">
        <v>1</v>
      </c>
      <c r="FT431" s="0" t="n">
        <v>0</v>
      </c>
      <c r="FU431" s="0" t="n">
        <v>2</v>
      </c>
      <c r="FV431" s="0" t="n">
        <v>0</v>
      </c>
      <c r="FW431" s="0" t="n">
        <v>0</v>
      </c>
      <c r="FX431" s="0" t="n">
        <v>0</v>
      </c>
      <c r="FY431" s="0" t="n">
        <v>0</v>
      </c>
      <c r="FZ431" s="0" t="n">
        <v>3</v>
      </c>
      <c r="GA431" s="0" t="n">
        <v>1</v>
      </c>
      <c r="GB431" s="0" t="n">
        <v>1</v>
      </c>
      <c r="GC431" s="0" t="n">
        <v>0</v>
      </c>
      <c r="GD431" s="0" t="n">
        <v>1</v>
      </c>
      <c r="GE431" s="0" t="n">
        <v>0</v>
      </c>
      <c r="GF431" s="0" t="n">
        <v>0</v>
      </c>
      <c r="GG431" s="0" t="n">
        <v>0</v>
      </c>
      <c r="GH431" s="0" t="n">
        <v>0</v>
      </c>
      <c r="GI431" s="0" t="n">
        <v>0</v>
      </c>
      <c r="GJ431" s="0" t="n">
        <v>0</v>
      </c>
      <c r="GK431" s="0" t="n">
        <v>0</v>
      </c>
      <c r="GL431" s="0" t="n">
        <v>0</v>
      </c>
      <c r="GM431" s="0" t="n">
        <v>0</v>
      </c>
      <c r="GN431" s="0" t="n">
        <v>0</v>
      </c>
      <c r="GO431" s="0" t="n">
        <v>0</v>
      </c>
      <c r="GP431" s="0" t="n">
        <v>1</v>
      </c>
      <c r="GQ431" s="0" t="n">
        <v>0</v>
      </c>
    </row>
    <row r="432" customFormat="false" ht="12" hidden="false" customHeight="false" outlineLevel="0" collapsed="false">
      <c r="A432" s="0" t="n">
        <v>0</v>
      </c>
      <c r="B432" s="0" t="n">
        <v>2</v>
      </c>
      <c r="C432" s="0" t="n">
        <v>4</v>
      </c>
      <c r="D432" s="0" t="n">
        <v>0</v>
      </c>
      <c r="E432" s="0" t="n">
        <v>0</v>
      </c>
      <c r="F432" s="0" t="n">
        <v>0</v>
      </c>
      <c r="G432" s="0" t="n">
        <v>1</v>
      </c>
      <c r="H432" s="0" t="n">
        <v>2</v>
      </c>
      <c r="I432" s="0" t="n">
        <v>2</v>
      </c>
      <c r="J432" s="0" t="n">
        <v>0</v>
      </c>
      <c r="K432" s="0" t="n">
        <v>0</v>
      </c>
      <c r="L432" s="0" t="n">
        <v>0</v>
      </c>
      <c r="M432" s="0" t="n">
        <v>1</v>
      </c>
      <c r="N432" s="0" t="n">
        <v>9</v>
      </c>
      <c r="O432" s="0" t="n">
        <v>0</v>
      </c>
      <c r="P432" s="0" t="n">
        <v>1</v>
      </c>
      <c r="Q432" s="0" t="n">
        <v>5</v>
      </c>
      <c r="R432" s="0" t="n">
        <v>0</v>
      </c>
      <c r="S432" s="0" t="n">
        <v>0</v>
      </c>
      <c r="T432" s="0" t="n">
        <v>0</v>
      </c>
      <c r="U432" s="0" t="n">
        <v>0</v>
      </c>
      <c r="V432" s="0" t="n">
        <v>0</v>
      </c>
      <c r="W432" s="0" t="n">
        <v>0</v>
      </c>
      <c r="X432" s="0" t="n">
        <v>5</v>
      </c>
      <c r="Y432" s="0" t="n">
        <v>1</v>
      </c>
      <c r="Z432" s="0" t="n">
        <v>5</v>
      </c>
      <c r="AA432" s="0" t="n">
        <v>0</v>
      </c>
      <c r="AB432" s="0" t="n">
        <v>3</v>
      </c>
      <c r="AC432" s="0" t="n">
        <v>5</v>
      </c>
      <c r="AD432" s="0" t="n">
        <v>1</v>
      </c>
      <c r="AE432" s="0" t="n">
        <v>1</v>
      </c>
      <c r="AF432" s="0" t="n">
        <v>6</v>
      </c>
      <c r="AG432" s="0" t="n">
        <v>0</v>
      </c>
      <c r="AH432" s="0" t="n">
        <v>2</v>
      </c>
      <c r="AI432" s="0" t="n">
        <v>0</v>
      </c>
      <c r="AJ432" s="0" t="n">
        <v>0</v>
      </c>
      <c r="AK432" s="0" t="n">
        <v>1</v>
      </c>
      <c r="AL432" s="0" t="n">
        <v>0</v>
      </c>
      <c r="AM432" s="0" t="n">
        <v>0</v>
      </c>
      <c r="AN432" s="0" t="n">
        <v>1</v>
      </c>
      <c r="AO432" s="0" t="n">
        <v>1</v>
      </c>
      <c r="AP432" s="0" t="n">
        <v>0</v>
      </c>
      <c r="AQ432" s="0" t="n">
        <v>0</v>
      </c>
      <c r="AR432" s="0" t="n">
        <v>0</v>
      </c>
      <c r="AS432" s="0" t="n">
        <v>0</v>
      </c>
      <c r="AT432" s="0" t="n">
        <v>0</v>
      </c>
      <c r="AU432" s="0" t="n">
        <v>4</v>
      </c>
      <c r="AV432" s="0" t="n">
        <v>0</v>
      </c>
      <c r="AW432" s="0" t="n">
        <v>2</v>
      </c>
      <c r="AX432" s="0" t="n">
        <v>0</v>
      </c>
      <c r="AY432" s="0" t="n">
        <v>0</v>
      </c>
      <c r="AZ432" s="0" t="n">
        <v>1</v>
      </c>
      <c r="BA432" s="0" t="n">
        <v>0</v>
      </c>
      <c r="BB432" s="0" t="n">
        <v>1</v>
      </c>
      <c r="BC432" s="0" t="n">
        <v>0</v>
      </c>
      <c r="BD432" s="0" t="n">
        <v>0</v>
      </c>
      <c r="BE432" s="0" t="n">
        <v>3</v>
      </c>
      <c r="BF432" s="0" t="n">
        <v>2</v>
      </c>
      <c r="BG432" s="0" t="n">
        <v>2</v>
      </c>
      <c r="BH432" s="0" t="n">
        <v>0</v>
      </c>
      <c r="BI432" s="0" t="n">
        <v>0</v>
      </c>
      <c r="BJ432" s="0" t="n">
        <v>0</v>
      </c>
      <c r="BK432" s="0" t="n">
        <v>0</v>
      </c>
      <c r="BL432" s="0" t="n">
        <v>0</v>
      </c>
      <c r="BM432" s="0" t="n">
        <v>1</v>
      </c>
      <c r="BN432" s="0" t="n">
        <v>0</v>
      </c>
      <c r="BO432" s="0" t="n">
        <v>0</v>
      </c>
      <c r="BP432" s="0" t="n">
        <v>0</v>
      </c>
      <c r="BQ432" s="0" t="n">
        <v>2</v>
      </c>
      <c r="BR432" s="0" t="n">
        <v>0</v>
      </c>
      <c r="BS432" s="0" t="n">
        <v>0</v>
      </c>
      <c r="BT432" s="0" t="n">
        <v>0</v>
      </c>
      <c r="BU432" s="0" t="n">
        <v>0</v>
      </c>
      <c r="BV432" s="0" t="n">
        <v>0</v>
      </c>
      <c r="BW432" s="0" t="n">
        <v>1</v>
      </c>
      <c r="BX432" s="0" t="n">
        <v>0</v>
      </c>
      <c r="BY432" s="0" t="n">
        <v>0</v>
      </c>
      <c r="BZ432" s="0" t="n">
        <v>8</v>
      </c>
      <c r="CA432" s="0" t="n">
        <v>3</v>
      </c>
      <c r="CB432" s="0" t="n">
        <v>1</v>
      </c>
      <c r="CC432" s="0" t="n">
        <v>0</v>
      </c>
      <c r="CD432" s="0" t="n">
        <v>5</v>
      </c>
      <c r="CE432" s="0" t="n">
        <v>0</v>
      </c>
      <c r="CF432" s="0" t="n">
        <v>0</v>
      </c>
      <c r="CG432" s="0" t="n">
        <v>0</v>
      </c>
      <c r="CH432" s="0" t="n">
        <v>0</v>
      </c>
      <c r="CI432" s="0" t="n">
        <v>2</v>
      </c>
      <c r="CJ432" s="0" t="n">
        <v>0</v>
      </c>
      <c r="CK432" s="0" t="n">
        <v>0</v>
      </c>
      <c r="CL432" s="0" t="n">
        <v>1</v>
      </c>
      <c r="CM432" s="0" t="n">
        <v>0</v>
      </c>
      <c r="CN432" s="0" t="n">
        <v>0</v>
      </c>
      <c r="CO432" s="0" t="n">
        <v>0</v>
      </c>
      <c r="CP432" s="0" t="n">
        <v>0</v>
      </c>
      <c r="CQ432" s="0" t="n">
        <v>2</v>
      </c>
      <c r="CR432" s="0" t="n">
        <v>2</v>
      </c>
      <c r="CS432" s="0" t="n">
        <v>0</v>
      </c>
      <c r="CT432" s="0" t="n">
        <v>0</v>
      </c>
      <c r="CU432" s="0" t="n">
        <v>0</v>
      </c>
      <c r="CV432" s="0" t="n">
        <v>2</v>
      </c>
      <c r="CW432" s="0" t="n">
        <v>0</v>
      </c>
      <c r="CX432" s="0" t="n">
        <v>2</v>
      </c>
      <c r="CY432" s="0" t="n">
        <v>0</v>
      </c>
      <c r="CZ432" s="0" t="n">
        <v>0</v>
      </c>
      <c r="DA432" s="0" t="n">
        <v>0</v>
      </c>
      <c r="DB432" s="0" t="n">
        <v>7</v>
      </c>
      <c r="DC432" s="0" t="n">
        <v>0</v>
      </c>
      <c r="DD432" s="0" t="n">
        <v>2</v>
      </c>
      <c r="DE432" s="0" t="n">
        <v>2</v>
      </c>
      <c r="DF432" s="0" t="n">
        <v>0</v>
      </c>
      <c r="DG432" s="0" t="n">
        <v>0</v>
      </c>
      <c r="DH432" s="0" t="n">
        <v>0</v>
      </c>
      <c r="DI432" s="0" t="n">
        <v>0</v>
      </c>
      <c r="DJ432" s="0" t="n">
        <v>0</v>
      </c>
      <c r="DK432" s="0" t="n">
        <v>1</v>
      </c>
      <c r="DL432" s="0" t="n">
        <v>0</v>
      </c>
      <c r="DM432" s="0" t="n">
        <v>0</v>
      </c>
      <c r="DN432" s="0" t="n">
        <v>2</v>
      </c>
      <c r="DO432" s="0" t="n">
        <v>0</v>
      </c>
      <c r="DP432" s="0" t="n">
        <v>3</v>
      </c>
      <c r="DQ432" s="0" t="n">
        <v>0</v>
      </c>
      <c r="DR432" s="0" t="n">
        <v>5</v>
      </c>
      <c r="DS432" s="0" t="n">
        <v>1</v>
      </c>
      <c r="DT432" s="0" t="n">
        <v>0</v>
      </c>
      <c r="DU432" s="0" t="n">
        <v>1</v>
      </c>
      <c r="DV432" s="0" t="n">
        <v>0</v>
      </c>
      <c r="DW432" s="0" t="n">
        <v>0</v>
      </c>
      <c r="DX432" s="0" t="n">
        <v>0</v>
      </c>
      <c r="DY432" s="0" t="n">
        <v>0</v>
      </c>
      <c r="DZ432" s="0" t="n">
        <v>1</v>
      </c>
      <c r="EA432" s="0" t="n">
        <v>0</v>
      </c>
      <c r="EB432" s="0" t="n">
        <v>0</v>
      </c>
      <c r="EC432" s="0" t="n">
        <v>0</v>
      </c>
      <c r="ED432" s="0" t="n">
        <v>0</v>
      </c>
      <c r="EE432" s="0" t="n">
        <v>0</v>
      </c>
      <c r="EF432" s="0" t="n">
        <v>2</v>
      </c>
      <c r="EG432" s="0" t="n">
        <v>0</v>
      </c>
      <c r="EH432" s="0" t="n">
        <v>0</v>
      </c>
      <c r="EI432" s="0" t="n">
        <v>0</v>
      </c>
      <c r="EJ432" s="0" t="n">
        <v>0</v>
      </c>
      <c r="EK432" s="0" t="n">
        <v>1</v>
      </c>
      <c r="EL432" s="0" t="n">
        <v>2</v>
      </c>
      <c r="EM432" s="0" t="n">
        <v>0</v>
      </c>
      <c r="EN432" s="0" t="n">
        <v>6</v>
      </c>
      <c r="EO432" s="0" t="n">
        <v>0</v>
      </c>
      <c r="EP432" s="0" t="n">
        <v>1</v>
      </c>
      <c r="EQ432" s="0" t="n">
        <v>3</v>
      </c>
      <c r="ER432" s="0" t="n">
        <v>7</v>
      </c>
      <c r="ES432" s="0" t="n">
        <v>2</v>
      </c>
      <c r="ET432" s="0" t="n">
        <v>1</v>
      </c>
      <c r="EU432" s="0" t="n">
        <v>3</v>
      </c>
      <c r="EV432" s="0" t="n">
        <v>0</v>
      </c>
      <c r="EW432" s="0" t="n">
        <v>0</v>
      </c>
      <c r="EX432" s="0" t="n">
        <v>1</v>
      </c>
      <c r="EY432" s="0" t="n">
        <v>6</v>
      </c>
      <c r="EZ432" s="0" t="n">
        <v>2</v>
      </c>
      <c r="FA432" s="0" t="n">
        <v>0</v>
      </c>
      <c r="FB432" s="0" t="n">
        <v>1</v>
      </c>
      <c r="FC432" s="0" t="n">
        <v>0</v>
      </c>
      <c r="FD432" s="0" t="n">
        <v>0</v>
      </c>
      <c r="FE432" s="0" t="n">
        <v>0</v>
      </c>
      <c r="FF432" s="0" t="n">
        <v>0</v>
      </c>
      <c r="FG432" s="0" t="n">
        <v>2</v>
      </c>
      <c r="FH432" s="0" t="n">
        <v>5</v>
      </c>
      <c r="FI432" s="0" t="n">
        <v>1</v>
      </c>
      <c r="FJ432" s="0" t="n">
        <v>0</v>
      </c>
      <c r="FK432" s="0" t="n">
        <v>1</v>
      </c>
      <c r="FL432" s="0" t="n">
        <v>0</v>
      </c>
      <c r="FM432" s="0" t="n">
        <v>0</v>
      </c>
      <c r="FN432" s="0" t="n">
        <v>0</v>
      </c>
      <c r="FO432" s="0" t="n">
        <v>1</v>
      </c>
      <c r="FP432" s="0" t="n">
        <v>1</v>
      </c>
      <c r="FQ432" s="0" t="n">
        <v>0</v>
      </c>
      <c r="FR432" s="0" t="n">
        <v>2</v>
      </c>
      <c r="FS432" s="0" t="n">
        <v>2</v>
      </c>
      <c r="FT432" s="0" t="n">
        <v>0</v>
      </c>
      <c r="FU432" s="0" t="n">
        <v>2</v>
      </c>
      <c r="FV432" s="0" t="n">
        <v>0</v>
      </c>
      <c r="FW432" s="0" t="n">
        <v>1</v>
      </c>
      <c r="FX432" s="0" t="n">
        <v>0</v>
      </c>
      <c r="FY432" s="0" t="n">
        <v>0</v>
      </c>
      <c r="FZ432" s="0" t="n">
        <v>0</v>
      </c>
      <c r="GA432" s="0" t="n">
        <v>0</v>
      </c>
      <c r="GB432" s="0" t="n">
        <v>0</v>
      </c>
      <c r="GC432" s="0" t="n">
        <v>1</v>
      </c>
      <c r="GD432" s="0" t="n">
        <v>0</v>
      </c>
      <c r="GE432" s="0" t="n">
        <v>1</v>
      </c>
      <c r="GF432" s="0" t="n">
        <v>0</v>
      </c>
      <c r="GG432" s="0" t="n">
        <v>0</v>
      </c>
      <c r="GH432" s="0" t="n">
        <v>0</v>
      </c>
      <c r="GI432" s="0" t="n">
        <v>0</v>
      </c>
      <c r="GJ432" s="0" t="n">
        <v>0</v>
      </c>
      <c r="GK432" s="0" t="n">
        <v>0</v>
      </c>
      <c r="GL432" s="0" t="n">
        <v>0</v>
      </c>
      <c r="GM432" s="0" t="n">
        <v>1</v>
      </c>
      <c r="GN432" s="0" t="n">
        <v>0</v>
      </c>
      <c r="GO432" s="0" t="n">
        <v>1</v>
      </c>
      <c r="GP432" s="0" t="n">
        <v>5</v>
      </c>
      <c r="GQ432" s="0" t="n">
        <v>0</v>
      </c>
    </row>
    <row r="433" customFormat="false" ht="12" hidden="false" customHeight="false" outlineLevel="0" collapsed="false">
      <c r="A433" s="0" t="n">
        <v>0</v>
      </c>
      <c r="B433" s="0" t="n">
        <v>9</v>
      </c>
      <c r="C433" s="0" t="n">
        <v>1</v>
      </c>
      <c r="D433" s="0" t="n">
        <v>0</v>
      </c>
      <c r="E433" s="0" t="n">
        <v>6</v>
      </c>
      <c r="F433" s="0" t="n">
        <v>4</v>
      </c>
      <c r="G433" s="0" t="n">
        <v>0</v>
      </c>
      <c r="H433" s="0" t="n">
        <v>3</v>
      </c>
      <c r="I433" s="0" t="n">
        <v>3</v>
      </c>
      <c r="J433" s="0" t="n">
        <v>6</v>
      </c>
      <c r="K433" s="0" t="n">
        <v>0</v>
      </c>
      <c r="L433" s="0" t="n">
        <v>3</v>
      </c>
      <c r="M433" s="0" t="n">
        <v>3</v>
      </c>
      <c r="N433" s="0" t="n">
        <v>0</v>
      </c>
      <c r="O433" s="0" t="n">
        <v>6</v>
      </c>
      <c r="P433" s="0" t="n">
        <v>4</v>
      </c>
      <c r="Q433" s="0" t="n">
        <v>6</v>
      </c>
      <c r="R433" s="0" t="n">
        <v>0</v>
      </c>
      <c r="S433" s="0" t="n">
        <v>0</v>
      </c>
      <c r="T433" s="0" t="n">
        <v>0</v>
      </c>
      <c r="U433" s="0" t="n">
        <v>0</v>
      </c>
      <c r="V433" s="0" t="n">
        <v>1</v>
      </c>
      <c r="W433" s="0" t="n">
        <v>3</v>
      </c>
      <c r="X433" s="0" t="n">
        <v>1</v>
      </c>
      <c r="Y433" s="0" t="n">
        <v>1</v>
      </c>
      <c r="Z433" s="0" t="n">
        <v>7</v>
      </c>
      <c r="AA433" s="0" t="n">
        <v>0</v>
      </c>
      <c r="AB433" s="0" t="n">
        <v>4</v>
      </c>
      <c r="AC433" s="0" t="n">
        <v>1</v>
      </c>
      <c r="AD433" s="0" t="n">
        <v>8</v>
      </c>
      <c r="AE433" s="0" t="n">
        <v>2</v>
      </c>
      <c r="AF433" s="0" t="n">
        <v>3</v>
      </c>
      <c r="AG433" s="0" t="n">
        <v>3</v>
      </c>
      <c r="AH433" s="0" t="n">
        <v>1</v>
      </c>
      <c r="AI433" s="0" t="n">
        <v>0</v>
      </c>
      <c r="AJ433" s="0" t="n">
        <v>1</v>
      </c>
      <c r="AK433" s="0" t="n">
        <v>4</v>
      </c>
      <c r="AL433" s="0" t="n">
        <v>0</v>
      </c>
      <c r="AM433" s="0" t="n">
        <v>1</v>
      </c>
      <c r="AN433" s="0" t="n">
        <v>4</v>
      </c>
      <c r="AO433" s="0" t="n">
        <v>8</v>
      </c>
      <c r="AP433" s="0" t="n">
        <v>2</v>
      </c>
      <c r="AQ433" s="0" t="n">
        <v>0</v>
      </c>
      <c r="AR433" s="0" t="n">
        <v>4</v>
      </c>
      <c r="AS433" s="0" t="n">
        <v>0</v>
      </c>
      <c r="AT433" s="0" t="n">
        <v>0</v>
      </c>
      <c r="AU433" s="0" t="n">
        <v>8</v>
      </c>
      <c r="AV433" s="0" t="n">
        <v>3</v>
      </c>
      <c r="AW433" s="0" t="n">
        <v>4</v>
      </c>
      <c r="AX433" s="0" t="n">
        <v>2</v>
      </c>
      <c r="AY433" s="0" t="n">
        <v>0</v>
      </c>
      <c r="AZ433" s="0" t="n">
        <v>1</v>
      </c>
      <c r="BA433" s="0" t="n">
        <v>2</v>
      </c>
      <c r="BB433" s="0" t="n">
        <v>1</v>
      </c>
      <c r="BC433" s="0" t="n">
        <v>1</v>
      </c>
      <c r="BD433" s="0" t="n">
        <v>1</v>
      </c>
      <c r="BE433" s="0" t="n">
        <v>1</v>
      </c>
      <c r="BF433" s="0" t="n">
        <v>3</v>
      </c>
      <c r="BG433" s="0" t="n">
        <v>6</v>
      </c>
      <c r="BH433" s="0" t="n">
        <v>1</v>
      </c>
      <c r="BI433" s="0" t="n">
        <v>1</v>
      </c>
      <c r="BJ433" s="0" t="n">
        <v>6</v>
      </c>
      <c r="BK433" s="0" t="n">
        <v>0</v>
      </c>
      <c r="BL433" s="0" t="n">
        <v>0</v>
      </c>
      <c r="BM433" s="0" t="n">
        <v>0</v>
      </c>
      <c r="BN433" s="0" t="n">
        <v>0</v>
      </c>
      <c r="BO433" s="0" t="n">
        <v>0</v>
      </c>
      <c r="BP433" s="0" t="n">
        <v>7</v>
      </c>
      <c r="BQ433" s="0" t="n">
        <v>3</v>
      </c>
      <c r="BR433" s="0" t="n">
        <v>5</v>
      </c>
      <c r="BS433" s="0" t="n">
        <v>1</v>
      </c>
      <c r="BT433" s="0" t="n">
        <v>7</v>
      </c>
      <c r="BU433" s="0" t="n">
        <v>0</v>
      </c>
      <c r="BV433" s="0" t="n">
        <v>0</v>
      </c>
      <c r="BW433" s="0" t="n">
        <v>0</v>
      </c>
      <c r="BX433" s="0" t="n">
        <v>6</v>
      </c>
      <c r="BY433" s="0" t="n">
        <v>0</v>
      </c>
      <c r="BZ433" s="0" t="n">
        <v>8</v>
      </c>
      <c r="CA433" s="0" t="n">
        <v>1</v>
      </c>
      <c r="CB433" s="0" t="n">
        <v>4</v>
      </c>
      <c r="CC433" s="0" t="n">
        <v>0</v>
      </c>
      <c r="CD433" s="0" t="n">
        <v>6</v>
      </c>
      <c r="CE433" s="0" t="n">
        <v>1</v>
      </c>
      <c r="CF433" s="0" t="n">
        <v>1</v>
      </c>
      <c r="CG433" s="0" t="n">
        <v>1</v>
      </c>
      <c r="CH433" s="0" t="n">
        <v>0</v>
      </c>
      <c r="CI433" s="0" t="n">
        <v>2</v>
      </c>
      <c r="CJ433" s="0" t="n">
        <v>2</v>
      </c>
      <c r="CK433" s="0" t="n">
        <v>3</v>
      </c>
      <c r="CL433" s="0" t="n">
        <v>0</v>
      </c>
      <c r="CM433" s="0" t="n">
        <v>0</v>
      </c>
      <c r="CN433" s="0" t="n">
        <v>0</v>
      </c>
      <c r="CO433" s="0" t="n">
        <v>0</v>
      </c>
      <c r="CP433" s="0" t="n">
        <v>2</v>
      </c>
      <c r="CQ433" s="0" t="n">
        <v>0</v>
      </c>
      <c r="CR433" s="0" t="n">
        <v>0</v>
      </c>
      <c r="CS433" s="0" t="n">
        <v>3</v>
      </c>
      <c r="CT433" s="0" t="n">
        <v>0</v>
      </c>
      <c r="CU433" s="0" t="n">
        <v>0</v>
      </c>
      <c r="CV433" s="0" t="n">
        <v>0</v>
      </c>
      <c r="CW433" s="0" t="n">
        <v>0</v>
      </c>
      <c r="CX433" s="0" t="n">
        <v>0</v>
      </c>
      <c r="CY433" s="0" t="n">
        <v>0</v>
      </c>
      <c r="CZ433" s="0" t="n">
        <v>2</v>
      </c>
      <c r="DA433" s="0" t="n">
        <v>0</v>
      </c>
      <c r="DB433" s="0" t="n">
        <v>4</v>
      </c>
      <c r="DC433" s="0" t="n">
        <v>2</v>
      </c>
      <c r="DD433" s="0" t="n">
        <v>4</v>
      </c>
      <c r="DE433" s="0" t="n">
        <v>6</v>
      </c>
      <c r="DF433" s="0" t="n">
        <v>3</v>
      </c>
      <c r="DG433" s="0" t="n">
        <v>0</v>
      </c>
      <c r="DH433" s="0" t="n">
        <v>0</v>
      </c>
      <c r="DI433" s="0" t="n">
        <v>0</v>
      </c>
      <c r="DJ433" s="0" t="n">
        <v>2</v>
      </c>
      <c r="DK433" s="0" t="n">
        <v>1</v>
      </c>
      <c r="DL433" s="0" t="n">
        <v>0</v>
      </c>
      <c r="DM433" s="0" t="n">
        <v>0</v>
      </c>
      <c r="DN433" s="0" t="n">
        <v>2</v>
      </c>
      <c r="DO433" s="0" t="n">
        <v>7</v>
      </c>
      <c r="DP433" s="0" t="n">
        <v>6</v>
      </c>
      <c r="DQ433" s="0" t="n">
        <v>7</v>
      </c>
      <c r="DR433" s="0" t="n">
        <v>1</v>
      </c>
      <c r="DS433" s="0" t="n">
        <v>1</v>
      </c>
      <c r="DT433" s="0" t="n">
        <v>1</v>
      </c>
      <c r="DU433" s="0" t="n">
        <v>3</v>
      </c>
      <c r="DV433" s="0" t="n">
        <v>2</v>
      </c>
      <c r="DW433" s="0" t="n">
        <v>0</v>
      </c>
      <c r="DX433" s="0" t="n">
        <v>3</v>
      </c>
      <c r="DY433" s="0" t="n">
        <v>0</v>
      </c>
      <c r="DZ433" s="0" t="n">
        <v>5</v>
      </c>
      <c r="EA433" s="0" t="n">
        <v>0</v>
      </c>
      <c r="EB433" s="0" t="n">
        <v>0</v>
      </c>
      <c r="EC433" s="0" t="n">
        <v>0</v>
      </c>
      <c r="ED433" s="0" t="n">
        <v>0</v>
      </c>
      <c r="EE433" s="0" t="n">
        <v>0</v>
      </c>
      <c r="EF433" s="0" t="n">
        <v>1</v>
      </c>
      <c r="EG433" s="0" t="n">
        <v>0</v>
      </c>
      <c r="EH433" s="0" t="n">
        <v>2</v>
      </c>
      <c r="EI433" s="0" t="n">
        <v>0</v>
      </c>
      <c r="EJ433" s="0" t="n">
        <v>1</v>
      </c>
      <c r="EK433" s="0" t="n">
        <v>8</v>
      </c>
      <c r="EL433" s="0" t="n">
        <v>4</v>
      </c>
      <c r="EM433" s="0" t="n">
        <v>1</v>
      </c>
      <c r="EN433" s="0" t="n">
        <v>3</v>
      </c>
      <c r="EO433" s="0" t="n">
        <v>1</v>
      </c>
      <c r="EP433" s="0" t="n">
        <v>0</v>
      </c>
      <c r="EQ433" s="0" t="n">
        <v>0</v>
      </c>
      <c r="ER433" s="0" t="n">
        <v>6</v>
      </c>
      <c r="ES433" s="0" t="n">
        <v>3</v>
      </c>
      <c r="ET433" s="0" t="n">
        <v>0</v>
      </c>
      <c r="EU433" s="0" t="n">
        <v>2</v>
      </c>
      <c r="EV433" s="0" t="n">
        <v>0</v>
      </c>
      <c r="EW433" s="0" t="n">
        <v>1</v>
      </c>
      <c r="EX433" s="0" t="n">
        <v>6</v>
      </c>
      <c r="EY433" s="0" t="n">
        <v>7</v>
      </c>
      <c r="EZ433" s="0" t="n">
        <v>0</v>
      </c>
      <c r="FA433" s="0" t="n">
        <v>2</v>
      </c>
      <c r="FB433" s="0" t="n">
        <v>1</v>
      </c>
      <c r="FC433" s="0" t="n">
        <v>0</v>
      </c>
      <c r="FD433" s="0" t="n">
        <v>2</v>
      </c>
      <c r="FE433" s="0" t="n">
        <v>0</v>
      </c>
      <c r="FF433" s="0" t="n">
        <v>3</v>
      </c>
      <c r="FG433" s="0" t="n">
        <v>5</v>
      </c>
      <c r="FH433" s="0" t="n">
        <v>3</v>
      </c>
      <c r="FI433" s="0" t="n">
        <v>1</v>
      </c>
      <c r="FJ433" s="0" t="n">
        <v>4</v>
      </c>
      <c r="FK433" s="0" t="n">
        <v>4</v>
      </c>
      <c r="FL433" s="0" t="n">
        <v>0</v>
      </c>
      <c r="FM433" s="0" t="n">
        <v>3</v>
      </c>
      <c r="FN433" s="0" t="n">
        <v>0</v>
      </c>
      <c r="FO433" s="0" t="n">
        <v>1</v>
      </c>
      <c r="FP433" s="0" t="n">
        <v>0</v>
      </c>
      <c r="FQ433" s="0" t="n">
        <v>0</v>
      </c>
      <c r="FR433" s="0" t="n">
        <v>2</v>
      </c>
      <c r="FS433" s="0" t="n">
        <v>2</v>
      </c>
      <c r="FT433" s="0" t="n">
        <v>0</v>
      </c>
      <c r="FU433" s="0" t="n">
        <v>3</v>
      </c>
      <c r="FV433" s="0" t="n">
        <v>1</v>
      </c>
      <c r="FW433" s="0" t="n">
        <v>0</v>
      </c>
      <c r="FX433" s="0" t="n">
        <v>0</v>
      </c>
      <c r="FY433" s="0" t="n">
        <v>1</v>
      </c>
      <c r="FZ433" s="0" t="n">
        <v>5</v>
      </c>
      <c r="GA433" s="0" t="n">
        <v>1</v>
      </c>
      <c r="GB433" s="0" t="n">
        <v>2</v>
      </c>
      <c r="GC433" s="0" t="n">
        <v>2</v>
      </c>
      <c r="GD433" s="0" t="n">
        <v>2</v>
      </c>
      <c r="GE433" s="0" t="n">
        <v>4</v>
      </c>
      <c r="GF433" s="0" t="n">
        <v>0</v>
      </c>
      <c r="GG433" s="0" t="n">
        <v>0</v>
      </c>
      <c r="GH433" s="0" t="n">
        <v>1</v>
      </c>
      <c r="GI433" s="0" t="n">
        <v>0</v>
      </c>
      <c r="GJ433" s="0" t="n">
        <v>6</v>
      </c>
      <c r="GK433" s="0" t="n">
        <v>0</v>
      </c>
      <c r="GL433" s="0" t="n">
        <v>2</v>
      </c>
      <c r="GM433" s="0" t="n">
        <v>1</v>
      </c>
      <c r="GN433" s="0" t="n">
        <v>1</v>
      </c>
      <c r="GO433" s="0" t="n">
        <v>3</v>
      </c>
      <c r="GP433" s="0" t="n">
        <v>7</v>
      </c>
      <c r="GQ433" s="0" t="n">
        <v>0</v>
      </c>
    </row>
    <row r="434" customFormat="false" ht="12" hidden="false" customHeight="false" outlineLevel="0" collapsed="false">
      <c r="A434" s="0" t="n">
        <v>0</v>
      </c>
      <c r="B434" s="0" t="n">
        <v>9</v>
      </c>
      <c r="C434" s="0" t="n">
        <v>0</v>
      </c>
      <c r="D434" s="0" t="n">
        <v>0</v>
      </c>
      <c r="E434" s="0" t="n">
        <v>1</v>
      </c>
      <c r="F434" s="0" t="n">
        <v>1</v>
      </c>
      <c r="G434" s="0" t="n">
        <v>0</v>
      </c>
      <c r="H434" s="0" t="n">
        <v>3</v>
      </c>
      <c r="I434" s="0" t="n">
        <v>1</v>
      </c>
      <c r="J434" s="0" t="n">
        <v>0</v>
      </c>
      <c r="K434" s="0" t="n">
        <v>0</v>
      </c>
      <c r="L434" s="0" t="n">
        <v>0</v>
      </c>
      <c r="M434" s="0" t="n">
        <v>3</v>
      </c>
      <c r="N434" s="0" t="n">
        <v>0</v>
      </c>
      <c r="O434" s="0" t="n">
        <v>1</v>
      </c>
      <c r="P434" s="0" t="n">
        <v>1</v>
      </c>
      <c r="Q434" s="0" t="n">
        <v>4</v>
      </c>
      <c r="R434" s="0" t="n">
        <v>0</v>
      </c>
      <c r="S434" s="0" t="n">
        <v>0</v>
      </c>
      <c r="T434" s="0" t="n">
        <v>0</v>
      </c>
      <c r="U434" s="0" t="n">
        <v>0</v>
      </c>
      <c r="V434" s="0" t="n">
        <v>0</v>
      </c>
      <c r="W434" s="0" t="n">
        <v>3</v>
      </c>
      <c r="X434" s="0" t="n">
        <v>1</v>
      </c>
      <c r="Y434" s="0" t="n">
        <v>0</v>
      </c>
      <c r="Z434" s="0" t="n">
        <v>5</v>
      </c>
      <c r="AA434" s="0" t="n">
        <v>0</v>
      </c>
      <c r="AB434" s="0" t="n">
        <v>2</v>
      </c>
      <c r="AC434" s="0" t="n">
        <v>1</v>
      </c>
      <c r="AD434" s="0" t="n">
        <v>7</v>
      </c>
      <c r="AE434" s="0" t="n">
        <v>1</v>
      </c>
      <c r="AF434" s="0" t="n">
        <v>2</v>
      </c>
      <c r="AG434" s="0" t="n">
        <v>0</v>
      </c>
      <c r="AH434" s="0" t="n">
        <v>1</v>
      </c>
      <c r="AI434" s="0" t="n">
        <v>0</v>
      </c>
      <c r="AJ434" s="0" t="n">
        <v>1</v>
      </c>
      <c r="AK434" s="0" t="n">
        <v>1</v>
      </c>
      <c r="AL434" s="0" t="n">
        <v>0</v>
      </c>
      <c r="AM434" s="0" t="n">
        <v>1</v>
      </c>
      <c r="AN434" s="0" t="n">
        <v>4</v>
      </c>
      <c r="AO434" s="0" t="n">
        <v>3</v>
      </c>
      <c r="AP434" s="0" t="n">
        <v>1</v>
      </c>
      <c r="AQ434" s="0" t="n">
        <v>0</v>
      </c>
      <c r="AR434" s="0" t="n">
        <v>2</v>
      </c>
      <c r="AS434" s="0" t="n">
        <v>0</v>
      </c>
      <c r="AT434" s="0" t="n">
        <v>0</v>
      </c>
      <c r="AU434" s="0" t="n">
        <v>7</v>
      </c>
      <c r="AV434" s="0" t="n">
        <v>3</v>
      </c>
      <c r="AW434" s="0" t="n">
        <v>1</v>
      </c>
      <c r="AX434" s="0" t="n">
        <v>0</v>
      </c>
      <c r="AY434" s="0" t="n">
        <v>0</v>
      </c>
      <c r="AZ434" s="0" t="n">
        <v>1</v>
      </c>
      <c r="BA434" s="0" t="n">
        <v>0</v>
      </c>
      <c r="BB434" s="0" t="n">
        <v>0</v>
      </c>
      <c r="BC434" s="0" t="n">
        <v>1</v>
      </c>
      <c r="BD434" s="0" t="n">
        <v>0</v>
      </c>
      <c r="BE434" s="0" t="n">
        <v>1</v>
      </c>
      <c r="BF434" s="0" t="n">
        <v>3</v>
      </c>
      <c r="BG434" s="0" t="n">
        <v>6</v>
      </c>
      <c r="BH434" s="0" t="n">
        <v>0</v>
      </c>
      <c r="BI434" s="0" t="n">
        <v>0</v>
      </c>
      <c r="BJ434" s="0" t="n">
        <v>5</v>
      </c>
      <c r="BK434" s="0" t="n">
        <v>0</v>
      </c>
      <c r="BL434" s="0" t="n">
        <v>0</v>
      </c>
      <c r="BM434" s="0" t="n">
        <v>0</v>
      </c>
      <c r="BN434" s="0" t="n">
        <v>0</v>
      </c>
      <c r="BO434" s="0" t="n">
        <v>0</v>
      </c>
      <c r="BP434" s="0" t="n">
        <v>0</v>
      </c>
      <c r="BQ434" s="0" t="n">
        <v>2</v>
      </c>
      <c r="BR434" s="0" t="n">
        <v>1</v>
      </c>
      <c r="BS434" s="0" t="n">
        <v>0</v>
      </c>
      <c r="BT434" s="0" t="n">
        <v>1</v>
      </c>
      <c r="BU434" s="0" t="n">
        <v>0</v>
      </c>
      <c r="BV434" s="0" t="n">
        <v>0</v>
      </c>
      <c r="BW434" s="0" t="n">
        <v>0</v>
      </c>
      <c r="BX434" s="0" t="n">
        <v>1</v>
      </c>
      <c r="BY434" s="0" t="n">
        <v>0</v>
      </c>
      <c r="BZ434" s="0" t="n">
        <v>5</v>
      </c>
      <c r="CA434" s="0" t="n">
        <v>1</v>
      </c>
      <c r="CB434" s="0" t="n">
        <v>4</v>
      </c>
      <c r="CC434" s="0" t="n">
        <v>0</v>
      </c>
      <c r="CD434" s="0" t="n">
        <v>6</v>
      </c>
      <c r="CE434" s="0" t="n">
        <v>0</v>
      </c>
      <c r="CF434" s="0" t="n">
        <v>1</v>
      </c>
      <c r="CG434" s="0" t="n">
        <v>0</v>
      </c>
      <c r="CH434" s="0" t="n">
        <v>0</v>
      </c>
      <c r="CI434" s="0" t="n">
        <v>0</v>
      </c>
      <c r="CJ434" s="0" t="n">
        <v>1</v>
      </c>
      <c r="CK434" s="0" t="n">
        <v>3</v>
      </c>
      <c r="CL434" s="0" t="n">
        <v>0</v>
      </c>
      <c r="CM434" s="0" t="n">
        <v>0</v>
      </c>
      <c r="CN434" s="0" t="n">
        <v>0</v>
      </c>
      <c r="CO434" s="0" t="n">
        <v>0</v>
      </c>
      <c r="CP434" s="0" t="n">
        <v>0</v>
      </c>
      <c r="CQ434" s="0" t="n">
        <v>0</v>
      </c>
      <c r="CR434" s="0" t="n">
        <v>0</v>
      </c>
      <c r="CS434" s="0" t="n">
        <v>1</v>
      </c>
      <c r="CT434" s="0" t="n">
        <v>0</v>
      </c>
      <c r="CU434" s="0" t="n">
        <v>0</v>
      </c>
      <c r="CV434" s="0" t="n">
        <v>0</v>
      </c>
      <c r="CW434" s="0" t="n">
        <v>0</v>
      </c>
      <c r="CX434" s="0" t="n">
        <v>0</v>
      </c>
      <c r="CY434" s="0" t="n">
        <v>0</v>
      </c>
      <c r="CZ434" s="0" t="n">
        <v>0</v>
      </c>
      <c r="DA434" s="0" t="n">
        <v>0</v>
      </c>
      <c r="DB434" s="0" t="n">
        <v>1</v>
      </c>
      <c r="DC434" s="0" t="n">
        <v>2</v>
      </c>
      <c r="DD434" s="0" t="n">
        <v>0</v>
      </c>
      <c r="DE434" s="0" t="n">
        <v>1</v>
      </c>
      <c r="DF434" s="0" t="n">
        <v>0</v>
      </c>
      <c r="DG434" s="0" t="n">
        <v>0</v>
      </c>
      <c r="DH434" s="0" t="n">
        <v>0</v>
      </c>
      <c r="DI434" s="0" t="n">
        <v>0</v>
      </c>
      <c r="DJ434" s="0" t="n">
        <v>0</v>
      </c>
      <c r="DK434" s="0" t="n">
        <v>1</v>
      </c>
      <c r="DL434" s="0" t="n">
        <v>0</v>
      </c>
      <c r="DM434" s="0" t="n">
        <v>0</v>
      </c>
      <c r="DN434" s="0" t="n">
        <v>0</v>
      </c>
      <c r="DO434" s="0" t="n">
        <v>0</v>
      </c>
      <c r="DP434" s="0" t="n">
        <v>6</v>
      </c>
      <c r="DQ434" s="0" t="n">
        <v>7</v>
      </c>
      <c r="DR434" s="0" t="n">
        <v>1</v>
      </c>
      <c r="DS434" s="0" t="n">
        <v>0</v>
      </c>
      <c r="DT434" s="0" t="n">
        <v>0</v>
      </c>
      <c r="DU434" s="0" t="n">
        <v>0</v>
      </c>
      <c r="DV434" s="0" t="n">
        <v>0</v>
      </c>
      <c r="DW434" s="0" t="n">
        <v>0</v>
      </c>
      <c r="DX434" s="0" t="n">
        <v>0</v>
      </c>
      <c r="DY434" s="0" t="n">
        <v>0</v>
      </c>
      <c r="DZ434" s="0" t="n">
        <v>0</v>
      </c>
      <c r="EA434" s="0" t="n">
        <v>0</v>
      </c>
      <c r="EB434" s="0" t="n">
        <v>0</v>
      </c>
      <c r="EC434" s="0" t="n">
        <v>0</v>
      </c>
      <c r="ED434" s="0" t="n">
        <v>0</v>
      </c>
      <c r="EE434" s="0" t="n">
        <v>0</v>
      </c>
      <c r="EF434" s="0" t="n">
        <v>1</v>
      </c>
      <c r="EG434" s="0" t="n">
        <v>0</v>
      </c>
      <c r="EH434" s="0" t="n">
        <v>1</v>
      </c>
      <c r="EI434" s="0" t="n">
        <v>0</v>
      </c>
      <c r="EJ434" s="0" t="n">
        <v>1</v>
      </c>
      <c r="EK434" s="0" t="n">
        <v>7</v>
      </c>
      <c r="EL434" s="0" t="n">
        <v>1</v>
      </c>
      <c r="EM434" s="0" t="n">
        <v>1</v>
      </c>
      <c r="EN434" s="0" t="n">
        <v>1</v>
      </c>
      <c r="EO434" s="0" t="n">
        <v>0</v>
      </c>
      <c r="EP434" s="0" t="n">
        <v>0</v>
      </c>
      <c r="EQ434" s="0" t="n">
        <v>0</v>
      </c>
      <c r="ER434" s="0" t="n">
        <v>3</v>
      </c>
      <c r="ES434" s="0" t="n">
        <v>2</v>
      </c>
      <c r="ET434" s="0" t="n">
        <v>0</v>
      </c>
      <c r="EU434" s="0" t="n">
        <v>2</v>
      </c>
      <c r="EV434" s="0" t="n">
        <v>0</v>
      </c>
      <c r="EW434" s="0" t="n">
        <v>0</v>
      </c>
      <c r="EX434" s="0" t="n">
        <v>1</v>
      </c>
      <c r="EY434" s="0" t="n">
        <v>0</v>
      </c>
      <c r="EZ434" s="0" t="n">
        <v>0</v>
      </c>
      <c r="FA434" s="0" t="n">
        <v>0</v>
      </c>
      <c r="FB434" s="0" t="n">
        <v>0</v>
      </c>
      <c r="FC434" s="0" t="n">
        <v>0</v>
      </c>
      <c r="FD434" s="0" t="n">
        <v>2</v>
      </c>
      <c r="FE434" s="0" t="n">
        <v>0</v>
      </c>
      <c r="FF434" s="0" t="n">
        <v>0</v>
      </c>
      <c r="FG434" s="0" t="n">
        <v>3</v>
      </c>
      <c r="FH434" s="0" t="n">
        <v>1</v>
      </c>
      <c r="FI434" s="0" t="n">
        <v>0</v>
      </c>
      <c r="FJ434" s="0" t="n">
        <v>4</v>
      </c>
      <c r="FK434" s="0" t="n">
        <v>0</v>
      </c>
      <c r="FL434" s="0" t="n">
        <v>0</v>
      </c>
      <c r="FM434" s="0" t="n">
        <v>0</v>
      </c>
      <c r="FN434" s="0" t="n">
        <v>0</v>
      </c>
      <c r="FO434" s="0" t="n">
        <v>1</v>
      </c>
      <c r="FP434" s="0" t="n">
        <v>0</v>
      </c>
      <c r="FQ434" s="0" t="n">
        <v>0</v>
      </c>
      <c r="FR434" s="0" t="n">
        <v>0</v>
      </c>
      <c r="FS434" s="0" t="n">
        <v>2</v>
      </c>
      <c r="FT434" s="0" t="n">
        <v>0</v>
      </c>
      <c r="FU434" s="0" t="n">
        <v>2</v>
      </c>
      <c r="FV434" s="0" t="n">
        <v>0</v>
      </c>
      <c r="FW434" s="0" t="n">
        <v>0</v>
      </c>
      <c r="FX434" s="0" t="n">
        <v>0</v>
      </c>
      <c r="FY434" s="0" t="n">
        <v>0</v>
      </c>
      <c r="FZ434" s="0" t="n">
        <v>5</v>
      </c>
      <c r="GA434" s="0" t="n">
        <v>0</v>
      </c>
      <c r="GB434" s="0" t="n">
        <v>1</v>
      </c>
      <c r="GC434" s="0" t="n">
        <v>1</v>
      </c>
      <c r="GD434" s="0" t="n">
        <v>1</v>
      </c>
      <c r="GE434" s="0" t="n">
        <v>0</v>
      </c>
      <c r="GF434" s="0" t="n">
        <v>0</v>
      </c>
      <c r="GG434" s="0" t="n">
        <v>0</v>
      </c>
      <c r="GH434" s="0" t="n">
        <v>0</v>
      </c>
      <c r="GI434" s="0" t="n">
        <v>0</v>
      </c>
      <c r="GJ434" s="0" t="n">
        <v>1</v>
      </c>
      <c r="GK434" s="0" t="n">
        <v>0</v>
      </c>
      <c r="GL434" s="0" t="n">
        <v>0</v>
      </c>
      <c r="GM434" s="0" t="n">
        <v>1</v>
      </c>
      <c r="GN434" s="0" t="n">
        <v>1</v>
      </c>
      <c r="GO434" s="0" t="n">
        <v>2</v>
      </c>
      <c r="GP434" s="0" t="n">
        <v>7</v>
      </c>
      <c r="GQ434" s="0" t="n">
        <v>0</v>
      </c>
    </row>
    <row r="435" customFormat="false" ht="12" hidden="false" customHeight="false" outlineLevel="0" collapsed="false">
      <c r="A435" s="0" t="n">
        <v>0</v>
      </c>
      <c r="B435" s="0" t="n">
        <v>0</v>
      </c>
      <c r="C435" s="0" t="n">
        <v>0</v>
      </c>
      <c r="D435" s="0" t="n">
        <v>0</v>
      </c>
      <c r="E435" s="0" t="n">
        <v>2</v>
      </c>
      <c r="F435" s="0" t="n">
        <v>0</v>
      </c>
      <c r="G435" s="0" t="n">
        <v>4</v>
      </c>
      <c r="H435" s="0" t="n">
        <v>0</v>
      </c>
      <c r="I435" s="0" t="n">
        <v>0</v>
      </c>
      <c r="J435" s="0" t="n">
        <v>3</v>
      </c>
      <c r="K435" s="0" t="n">
        <v>0</v>
      </c>
      <c r="L435" s="0" t="n">
        <v>0</v>
      </c>
      <c r="M435" s="0" t="n">
        <v>0</v>
      </c>
      <c r="N435" s="0" t="n">
        <v>0</v>
      </c>
      <c r="O435" s="0" t="n">
        <v>0</v>
      </c>
      <c r="P435" s="0" t="n">
        <v>0</v>
      </c>
      <c r="Q435" s="0" t="n">
        <v>0</v>
      </c>
      <c r="R435" s="0" t="n">
        <v>0</v>
      </c>
      <c r="S435" s="0" t="n">
        <v>0</v>
      </c>
      <c r="T435" s="0" t="n">
        <v>0</v>
      </c>
      <c r="U435" s="0" t="n">
        <v>0</v>
      </c>
      <c r="V435" s="0" t="n">
        <v>0</v>
      </c>
      <c r="W435" s="0" t="n">
        <v>0</v>
      </c>
      <c r="X435" s="0" t="n">
        <v>0</v>
      </c>
      <c r="Y435" s="0" t="n">
        <v>4</v>
      </c>
      <c r="Z435" s="0" t="n">
        <v>0</v>
      </c>
      <c r="AA435" s="0" t="n">
        <v>0</v>
      </c>
      <c r="AB435" s="0" t="n">
        <v>0</v>
      </c>
      <c r="AC435" s="0" t="n">
        <v>0</v>
      </c>
      <c r="AD435" s="0" t="n">
        <v>0</v>
      </c>
      <c r="AE435" s="0" t="n">
        <v>0</v>
      </c>
      <c r="AF435" s="0" t="n">
        <v>0</v>
      </c>
      <c r="AG435" s="0" t="n">
        <v>0</v>
      </c>
      <c r="AH435" s="0" t="n">
        <v>0</v>
      </c>
      <c r="AI435" s="0" t="n">
        <v>0</v>
      </c>
      <c r="AJ435" s="0" t="n">
        <v>0</v>
      </c>
      <c r="AK435" s="0" t="n">
        <v>1</v>
      </c>
      <c r="AL435" s="0" t="n">
        <v>0</v>
      </c>
      <c r="AM435" s="0" t="n">
        <v>0</v>
      </c>
      <c r="AN435" s="0" t="n">
        <v>0</v>
      </c>
      <c r="AO435" s="0" t="n">
        <v>2</v>
      </c>
      <c r="AP435" s="0" t="n">
        <v>0</v>
      </c>
      <c r="AQ435" s="0" t="n">
        <v>0</v>
      </c>
      <c r="AR435" s="0" t="n">
        <v>0</v>
      </c>
      <c r="AS435" s="0" t="n">
        <v>0</v>
      </c>
      <c r="AT435" s="0" t="n">
        <v>0</v>
      </c>
      <c r="AU435" s="0" t="n">
        <v>0</v>
      </c>
      <c r="AV435" s="0" t="n">
        <v>0</v>
      </c>
      <c r="AW435" s="0" t="n">
        <v>0</v>
      </c>
      <c r="AX435" s="0" t="n">
        <v>0</v>
      </c>
      <c r="AY435" s="0" t="n">
        <v>0</v>
      </c>
      <c r="AZ435" s="0" t="n">
        <v>0</v>
      </c>
      <c r="BA435" s="0" t="n">
        <v>3</v>
      </c>
      <c r="BB435" s="0" t="n">
        <v>0</v>
      </c>
      <c r="BC435" s="0" t="n">
        <v>0</v>
      </c>
      <c r="BD435" s="0" t="n">
        <v>1</v>
      </c>
      <c r="BE435" s="0" t="n">
        <v>0</v>
      </c>
      <c r="BF435" s="0" t="n">
        <v>0</v>
      </c>
      <c r="BG435" s="0" t="n">
        <v>1</v>
      </c>
      <c r="BH435" s="0" t="n">
        <v>0</v>
      </c>
      <c r="BI435" s="0" t="n">
        <v>2</v>
      </c>
      <c r="BJ435" s="0" t="n">
        <v>0</v>
      </c>
      <c r="BK435" s="0" t="n">
        <v>0</v>
      </c>
      <c r="BL435" s="0" t="n">
        <v>0</v>
      </c>
      <c r="BM435" s="0" t="n">
        <v>0</v>
      </c>
      <c r="BN435" s="0" t="n">
        <v>0</v>
      </c>
      <c r="BO435" s="0" t="n">
        <v>0</v>
      </c>
      <c r="BP435" s="0" t="n">
        <v>0</v>
      </c>
      <c r="BQ435" s="0" t="n">
        <v>1</v>
      </c>
      <c r="BR435" s="0" t="n">
        <v>0</v>
      </c>
      <c r="BS435" s="0" t="n">
        <v>0</v>
      </c>
      <c r="BT435" s="0" t="n">
        <v>2</v>
      </c>
      <c r="BU435" s="0" t="n">
        <v>0</v>
      </c>
      <c r="BV435" s="0" t="n">
        <v>0</v>
      </c>
      <c r="BW435" s="0" t="n">
        <v>0</v>
      </c>
      <c r="BX435" s="0" t="n">
        <v>0</v>
      </c>
      <c r="BY435" s="0" t="n">
        <v>0</v>
      </c>
      <c r="BZ435" s="0" t="n">
        <v>0</v>
      </c>
      <c r="CA435" s="0" t="n">
        <v>0</v>
      </c>
      <c r="CB435" s="0" t="n">
        <v>1</v>
      </c>
      <c r="CC435" s="0" t="n">
        <v>0</v>
      </c>
      <c r="CD435" s="0" t="n">
        <v>1</v>
      </c>
      <c r="CE435" s="0" t="n">
        <v>0</v>
      </c>
      <c r="CF435" s="0" t="n">
        <v>0</v>
      </c>
      <c r="CG435" s="0" t="n">
        <v>4</v>
      </c>
      <c r="CH435" s="0" t="n">
        <v>0</v>
      </c>
      <c r="CI435" s="0" t="n">
        <v>0</v>
      </c>
      <c r="CJ435" s="0" t="n">
        <v>2</v>
      </c>
      <c r="CK435" s="0" t="n">
        <v>2</v>
      </c>
      <c r="CL435" s="0" t="n">
        <v>0</v>
      </c>
      <c r="CM435" s="0" t="n">
        <v>7</v>
      </c>
      <c r="CN435" s="0" t="n">
        <v>0</v>
      </c>
      <c r="CO435" s="0" t="n">
        <v>0</v>
      </c>
      <c r="CP435" s="0" t="n">
        <v>0</v>
      </c>
      <c r="CQ435" s="0" t="n">
        <v>0</v>
      </c>
      <c r="CR435" s="0" t="n">
        <v>0</v>
      </c>
      <c r="CS435" s="0" t="n">
        <v>0</v>
      </c>
      <c r="CT435" s="0" t="n">
        <v>0</v>
      </c>
      <c r="CU435" s="0" t="n">
        <v>0</v>
      </c>
      <c r="CV435" s="0" t="n">
        <v>0</v>
      </c>
      <c r="CW435" s="0" t="n">
        <v>0</v>
      </c>
      <c r="CX435" s="0" t="n">
        <v>0</v>
      </c>
      <c r="CY435" s="0" t="n">
        <v>0</v>
      </c>
      <c r="CZ435" s="0" t="n">
        <v>0</v>
      </c>
      <c r="DA435" s="0" t="n">
        <v>0</v>
      </c>
      <c r="DB435" s="0" t="n">
        <v>0</v>
      </c>
      <c r="DC435" s="0" t="n">
        <v>0</v>
      </c>
      <c r="DD435" s="0" t="n">
        <v>0</v>
      </c>
      <c r="DE435" s="0" t="n">
        <v>0</v>
      </c>
      <c r="DF435" s="0" t="n">
        <v>0</v>
      </c>
      <c r="DG435" s="0" t="n">
        <v>0</v>
      </c>
      <c r="DH435" s="0" t="n">
        <v>0</v>
      </c>
      <c r="DI435" s="0" t="n">
        <v>0</v>
      </c>
      <c r="DJ435" s="0" t="n">
        <v>0</v>
      </c>
      <c r="DK435" s="0" t="n">
        <v>0</v>
      </c>
      <c r="DL435" s="0" t="n">
        <v>0</v>
      </c>
      <c r="DM435" s="0" t="n">
        <v>0</v>
      </c>
      <c r="DN435" s="0" t="n">
        <v>4</v>
      </c>
      <c r="DO435" s="0" t="n">
        <v>0</v>
      </c>
      <c r="DP435" s="0" t="n">
        <v>0</v>
      </c>
      <c r="DQ435" s="0" t="n">
        <v>0</v>
      </c>
      <c r="DR435" s="0" t="n">
        <v>0</v>
      </c>
      <c r="DS435" s="0" t="n">
        <v>0</v>
      </c>
      <c r="DT435" s="0" t="n">
        <v>0</v>
      </c>
      <c r="DU435" s="0" t="n">
        <v>0</v>
      </c>
      <c r="DV435" s="0" t="n">
        <v>3</v>
      </c>
      <c r="DW435" s="0" t="n">
        <v>0</v>
      </c>
      <c r="DX435" s="0" t="n">
        <v>0</v>
      </c>
      <c r="DY435" s="0" t="n">
        <v>4</v>
      </c>
      <c r="DZ435" s="0" t="n">
        <v>0</v>
      </c>
      <c r="EA435" s="0" t="n">
        <v>0</v>
      </c>
      <c r="EB435" s="0" t="n">
        <v>0</v>
      </c>
      <c r="EC435" s="0" t="n">
        <v>0</v>
      </c>
      <c r="ED435" s="0" t="n">
        <v>0</v>
      </c>
      <c r="EE435" s="0" t="n">
        <v>0</v>
      </c>
      <c r="EF435" s="0" t="n">
        <v>0</v>
      </c>
      <c r="EG435" s="0" t="n">
        <v>0</v>
      </c>
      <c r="EH435" s="0" t="n">
        <v>0</v>
      </c>
      <c r="EI435" s="0" t="n">
        <v>0</v>
      </c>
      <c r="EJ435" s="0" t="n">
        <v>0</v>
      </c>
      <c r="EK435" s="0" t="n">
        <v>0</v>
      </c>
      <c r="EL435" s="0" t="n">
        <v>0</v>
      </c>
      <c r="EM435" s="0" t="n">
        <v>0</v>
      </c>
      <c r="EN435" s="0" t="n">
        <v>0</v>
      </c>
      <c r="EO435" s="0" t="n">
        <v>0</v>
      </c>
      <c r="EP435" s="0" t="n">
        <v>1</v>
      </c>
      <c r="EQ435" s="0" t="n">
        <v>0</v>
      </c>
      <c r="ER435" s="0" t="n">
        <v>0</v>
      </c>
      <c r="ES435" s="0" t="n">
        <v>0</v>
      </c>
      <c r="ET435" s="0" t="n">
        <v>0</v>
      </c>
      <c r="EU435" s="0" t="n">
        <v>0</v>
      </c>
      <c r="EV435" s="0" t="n">
        <v>0</v>
      </c>
      <c r="EW435" s="0" t="n">
        <v>0</v>
      </c>
      <c r="EX435" s="0" t="n">
        <v>0</v>
      </c>
      <c r="EY435" s="0" t="n">
        <v>0</v>
      </c>
      <c r="EZ435" s="0" t="n">
        <v>0</v>
      </c>
      <c r="FA435" s="0" t="n">
        <v>0</v>
      </c>
      <c r="FB435" s="0" t="n">
        <v>0</v>
      </c>
      <c r="FC435" s="0" t="n">
        <v>0</v>
      </c>
      <c r="FD435" s="0" t="n">
        <v>0</v>
      </c>
      <c r="FE435" s="0" t="n">
        <v>0</v>
      </c>
      <c r="FF435" s="0" t="n">
        <v>1</v>
      </c>
      <c r="FG435" s="0" t="n">
        <v>0</v>
      </c>
      <c r="FH435" s="0" t="n">
        <v>0</v>
      </c>
      <c r="FI435" s="0" t="n">
        <v>3</v>
      </c>
      <c r="FJ435" s="0" t="n">
        <v>0</v>
      </c>
      <c r="FK435" s="0" t="n">
        <v>0</v>
      </c>
      <c r="FL435" s="0" t="n">
        <v>1</v>
      </c>
      <c r="FM435" s="0" t="n">
        <v>1</v>
      </c>
      <c r="FN435" s="0" t="n">
        <v>0</v>
      </c>
      <c r="FO435" s="0" t="n">
        <v>0</v>
      </c>
      <c r="FP435" s="0" t="n">
        <v>4</v>
      </c>
      <c r="FQ435" s="0" t="n">
        <v>0</v>
      </c>
      <c r="FR435" s="0" t="n">
        <v>0</v>
      </c>
      <c r="FS435" s="0" t="n">
        <v>0</v>
      </c>
      <c r="FT435" s="0" t="n">
        <v>0</v>
      </c>
      <c r="FU435" s="0" t="n">
        <v>0</v>
      </c>
      <c r="FV435" s="0" t="n">
        <v>0</v>
      </c>
      <c r="FW435" s="0" t="n">
        <v>0</v>
      </c>
      <c r="FX435" s="0" t="n">
        <v>0</v>
      </c>
      <c r="FY435" s="0" t="n">
        <v>0</v>
      </c>
      <c r="FZ435" s="0" t="n">
        <v>0</v>
      </c>
      <c r="GA435" s="0" t="n">
        <v>0</v>
      </c>
      <c r="GB435" s="0" t="n">
        <v>3</v>
      </c>
      <c r="GC435" s="0" t="n">
        <v>0</v>
      </c>
      <c r="GD435" s="0" t="n">
        <v>1</v>
      </c>
      <c r="GE435" s="0" t="n">
        <v>4</v>
      </c>
      <c r="GF435" s="0" t="n">
        <v>0</v>
      </c>
      <c r="GG435" s="0" t="n">
        <v>0</v>
      </c>
      <c r="GH435" s="0" t="n">
        <v>0</v>
      </c>
      <c r="GI435" s="0" t="n">
        <v>0</v>
      </c>
      <c r="GJ435" s="0" t="n">
        <v>0</v>
      </c>
      <c r="GK435" s="0" t="n">
        <v>0</v>
      </c>
      <c r="GL435" s="0" t="n">
        <v>0</v>
      </c>
      <c r="GM435" s="0" t="n">
        <v>0</v>
      </c>
      <c r="GN435" s="0" t="n">
        <v>0</v>
      </c>
      <c r="GO435" s="0" t="n">
        <v>1</v>
      </c>
      <c r="GP435" s="0" t="n">
        <v>0</v>
      </c>
      <c r="GQ435" s="0" t="n">
        <v>0</v>
      </c>
    </row>
    <row r="436" customFormat="false" ht="12" hidden="false" customHeight="false" outlineLevel="0" collapsed="false">
      <c r="A436" s="0" t="n">
        <v>2</v>
      </c>
      <c r="B436" s="0" t="n">
        <v>3</v>
      </c>
      <c r="C436" s="0" t="n">
        <v>6</v>
      </c>
      <c r="D436" s="0" t="n">
        <v>0</v>
      </c>
      <c r="E436" s="0" t="n">
        <v>4</v>
      </c>
      <c r="F436" s="0" t="n">
        <v>1</v>
      </c>
      <c r="G436" s="0" t="n">
        <v>6</v>
      </c>
      <c r="H436" s="0" t="n">
        <v>1</v>
      </c>
      <c r="I436" s="0" t="n">
        <v>2</v>
      </c>
      <c r="J436" s="0" t="n">
        <v>4</v>
      </c>
      <c r="K436" s="0" t="n">
        <v>6</v>
      </c>
      <c r="L436" s="0" t="n">
        <v>0</v>
      </c>
      <c r="M436" s="0" t="n">
        <v>3</v>
      </c>
      <c r="N436" s="0" t="n">
        <v>8</v>
      </c>
      <c r="O436" s="0" t="n">
        <v>1</v>
      </c>
      <c r="P436" s="0" t="n">
        <v>6</v>
      </c>
      <c r="Q436" s="0" t="n">
        <v>7</v>
      </c>
      <c r="R436" s="0" t="n">
        <v>0</v>
      </c>
      <c r="S436" s="0" t="n">
        <v>0</v>
      </c>
      <c r="T436" s="0" t="n">
        <v>0</v>
      </c>
      <c r="U436" s="0" t="n">
        <v>1</v>
      </c>
      <c r="V436" s="0" t="n">
        <v>1</v>
      </c>
      <c r="W436" s="0" t="n">
        <v>0</v>
      </c>
      <c r="X436" s="0" t="n">
        <v>5</v>
      </c>
      <c r="Y436" s="0" t="n">
        <v>5</v>
      </c>
      <c r="Z436" s="0" t="n">
        <v>6</v>
      </c>
      <c r="AA436" s="0" t="n">
        <v>1</v>
      </c>
      <c r="AB436" s="0" t="n">
        <v>3</v>
      </c>
      <c r="AC436" s="0" t="n">
        <v>5</v>
      </c>
      <c r="AD436" s="0" t="n">
        <v>3</v>
      </c>
      <c r="AE436" s="0" t="n">
        <v>2</v>
      </c>
      <c r="AF436" s="0" t="n">
        <v>4</v>
      </c>
      <c r="AG436" s="0" t="n">
        <v>0</v>
      </c>
      <c r="AH436" s="0" t="n">
        <v>3</v>
      </c>
      <c r="AI436" s="0" t="n">
        <v>1</v>
      </c>
      <c r="AJ436" s="0" t="n">
        <v>1</v>
      </c>
      <c r="AK436" s="0" t="n">
        <v>3</v>
      </c>
      <c r="AL436" s="0" t="n">
        <v>1</v>
      </c>
      <c r="AM436" s="0" t="n">
        <v>2</v>
      </c>
      <c r="AN436" s="0" t="n">
        <v>7</v>
      </c>
      <c r="AO436" s="0" t="n">
        <v>6</v>
      </c>
      <c r="AP436" s="0" t="n">
        <v>3</v>
      </c>
      <c r="AQ436" s="0" t="n">
        <v>0</v>
      </c>
      <c r="AR436" s="0" t="n">
        <v>0</v>
      </c>
      <c r="AS436" s="0" t="n">
        <v>0</v>
      </c>
      <c r="AT436" s="0" t="n">
        <v>1</v>
      </c>
      <c r="AU436" s="0" t="n">
        <v>4</v>
      </c>
      <c r="AV436" s="0" t="n">
        <v>2</v>
      </c>
      <c r="AW436" s="0" t="n">
        <v>4</v>
      </c>
      <c r="AX436" s="0" t="n">
        <v>3</v>
      </c>
      <c r="AY436" s="0" t="n">
        <v>1</v>
      </c>
      <c r="AZ436" s="0" t="n">
        <v>2</v>
      </c>
      <c r="BA436" s="0" t="n">
        <v>2</v>
      </c>
      <c r="BB436" s="0" t="n">
        <v>3</v>
      </c>
      <c r="BC436" s="0" t="n">
        <v>1</v>
      </c>
      <c r="BD436" s="0" t="n">
        <v>1</v>
      </c>
      <c r="BE436" s="0" t="n">
        <v>6</v>
      </c>
      <c r="BF436" s="0" t="n">
        <v>6</v>
      </c>
      <c r="BG436" s="0" t="n">
        <v>3</v>
      </c>
      <c r="BH436" s="0" t="n">
        <v>1</v>
      </c>
      <c r="BI436" s="0" t="n">
        <v>0</v>
      </c>
      <c r="BJ436" s="0" t="n">
        <v>8</v>
      </c>
      <c r="BK436" s="0" t="n">
        <v>0</v>
      </c>
      <c r="BL436" s="0" t="n">
        <v>0</v>
      </c>
      <c r="BM436" s="0" t="n">
        <v>1</v>
      </c>
      <c r="BN436" s="0" t="n">
        <v>0</v>
      </c>
      <c r="BO436" s="0" t="n">
        <v>0</v>
      </c>
      <c r="BP436" s="0" t="n">
        <v>0</v>
      </c>
      <c r="BQ436" s="0" t="n">
        <v>4</v>
      </c>
      <c r="BR436" s="0" t="n">
        <v>2</v>
      </c>
      <c r="BS436" s="0" t="n">
        <v>2</v>
      </c>
      <c r="BT436" s="0" t="n">
        <v>2</v>
      </c>
      <c r="BU436" s="0" t="n">
        <v>0</v>
      </c>
      <c r="BV436" s="0" t="n">
        <v>1</v>
      </c>
      <c r="BW436" s="0" t="n">
        <v>2</v>
      </c>
      <c r="BX436" s="0" t="n">
        <v>7</v>
      </c>
      <c r="BY436" s="0" t="n">
        <v>0</v>
      </c>
      <c r="BZ436" s="0" t="n">
        <v>3</v>
      </c>
      <c r="CA436" s="0" t="n">
        <v>4</v>
      </c>
      <c r="CB436" s="0" t="n">
        <v>3</v>
      </c>
      <c r="CC436" s="0" t="n">
        <v>0</v>
      </c>
      <c r="CD436" s="0" t="n">
        <v>5</v>
      </c>
      <c r="CE436" s="0" t="n">
        <v>1</v>
      </c>
      <c r="CF436" s="0" t="n">
        <v>0</v>
      </c>
      <c r="CG436" s="0" t="n">
        <v>7</v>
      </c>
      <c r="CH436" s="0" t="n">
        <v>0</v>
      </c>
      <c r="CI436" s="0" t="n">
        <v>3</v>
      </c>
      <c r="CJ436" s="0" t="n">
        <v>2</v>
      </c>
      <c r="CK436" s="0" t="n">
        <v>3</v>
      </c>
      <c r="CL436" s="0" t="n">
        <v>3</v>
      </c>
      <c r="CM436" s="0" t="n">
        <v>1</v>
      </c>
      <c r="CN436" s="0" t="n">
        <v>3</v>
      </c>
      <c r="CO436" s="0" t="n">
        <v>0</v>
      </c>
      <c r="CP436" s="0" t="n">
        <v>2</v>
      </c>
      <c r="CQ436" s="0" t="n">
        <v>2</v>
      </c>
      <c r="CR436" s="0" t="n">
        <v>8</v>
      </c>
      <c r="CS436" s="0" t="n">
        <v>1</v>
      </c>
      <c r="CT436" s="0" t="n">
        <v>0</v>
      </c>
      <c r="CU436" s="0" t="n">
        <v>0</v>
      </c>
      <c r="CV436" s="0" t="n">
        <v>2</v>
      </c>
      <c r="CW436" s="0" t="n">
        <v>0</v>
      </c>
      <c r="CX436" s="0" t="n">
        <v>3</v>
      </c>
      <c r="CY436" s="0" t="n">
        <v>0</v>
      </c>
      <c r="CZ436" s="0" t="n">
        <v>2</v>
      </c>
      <c r="DA436" s="0" t="n">
        <v>0</v>
      </c>
      <c r="DB436" s="0" t="n">
        <v>6</v>
      </c>
      <c r="DC436" s="0" t="n">
        <v>0</v>
      </c>
      <c r="DD436" s="0" t="n">
        <v>3</v>
      </c>
      <c r="DE436" s="0" t="n">
        <v>5</v>
      </c>
      <c r="DF436" s="0" t="n">
        <v>0</v>
      </c>
      <c r="DG436" s="0" t="n">
        <v>1</v>
      </c>
      <c r="DH436" s="0" t="n">
        <v>0</v>
      </c>
      <c r="DI436" s="0" t="n">
        <v>0</v>
      </c>
      <c r="DJ436" s="0" t="n">
        <v>2</v>
      </c>
      <c r="DK436" s="0" t="n">
        <v>1</v>
      </c>
      <c r="DL436" s="0" t="n">
        <v>0</v>
      </c>
      <c r="DM436" s="0" t="n">
        <v>1</v>
      </c>
      <c r="DN436" s="0" t="n">
        <v>2</v>
      </c>
      <c r="DO436" s="0" t="n">
        <v>0</v>
      </c>
      <c r="DP436" s="0" t="n">
        <v>5</v>
      </c>
      <c r="DQ436" s="0" t="n">
        <v>0</v>
      </c>
      <c r="DR436" s="0" t="n">
        <v>6</v>
      </c>
      <c r="DS436" s="0" t="n">
        <v>1</v>
      </c>
      <c r="DT436" s="0" t="n">
        <v>3</v>
      </c>
      <c r="DU436" s="0" t="n">
        <v>3</v>
      </c>
      <c r="DV436" s="0" t="n">
        <v>0</v>
      </c>
      <c r="DW436" s="0" t="n">
        <v>1</v>
      </c>
      <c r="DX436" s="0" t="n">
        <v>1</v>
      </c>
      <c r="DY436" s="0" t="n">
        <v>0</v>
      </c>
      <c r="DZ436" s="0" t="n">
        <v>3</v>
      </c>
      <c r="EA436" s="0" t="n">
        <v>0</v>
      </c>
      <c r="EB436" s="0" t="n">
        <v>0</v>
      </c>
      <c r="EC436" s="0" t="n">
        <v>3</v>
      </c>
      <c r="ED436" s="0" t="n">
        <v>0</v>
      </c>
      <c r="EE436" s="0" t="n">
        <v>0</v>
      </c>
      <c r="EF436" s="0" t="n">
        <v>9</v>
      </c>
      <c r="EG436" s="0" t="n">
        <v>0</v>
      </c>
      <c r="EH436" s="0" t="n">
        <v>2</v>
      </c>
      <c r="EI436" s="0" t="n">
        <v>1</v>
      </c>
      <c r="EJ436" s="0" t="n">
        <v>0</v>
      </c>
      <c r="EK436" s="0" t="n">
        <v>5</v>
      </c>
      <c r="EL436" s="0" t="n">
        <v>5</v>
      </c>
      <c r="EM436" s="0" t="n">
        <v>0</v>
      </c>
      <c r="EN436" s="0" t="n">
        <v>8</v>
      </c>
      <c r="EO436" s="0" t="n">
        <v>1</v>
      </c>
      <c r="EP436" s="0" t="n">
        <v>1</v>
      </c>
      <c r="EQ436" s="0" t="n">
        <v>6</v>
      </c>
      <c r="ER436" s="0" t="n">
        <v>7</v>
      </c>
      <c r="ES436" s="0" t="n">
        <v>3</v>
      </c>
      <c r="ET436" s="0" t="n">
        <v>1</v>
      </c>
      <c r="EU436" s="0" t="n">
        <v>4</v>
      </c>
      <c r="EV436" s="0" t="n">
        <v>2</v>
      </c>
      <c r="EW436" s="0" t="n">
        <v>0</v>
      </c>
      <c r="EX436" s="0" t="n">
        <v>7</v>
      </c>
      <c r="EY436" s="0" t="n">
        <v>6</v>
      </c>
      <c r="EZ436" s="0" t="n">
        <v>0</v>
      </c>
      <c r="FA436" s="0" t="n">
        <v>2</v>
      </c>
      <c r="FB436" s="0" t="n">
        <v>9</v>
      </c>
      <c r="FC436" s="0" t="n">
        <v>3</v>
      </c>
      <c r="FD436" s="0" t="n">
        <v>2</v>
      </c>
      <c r="FE436" s="0" t="n">
        <v>0</v>
      </c>
      <c r="FF436" s="0" t="n">
        <v>0</v>
      </c>
      <c r="FG436" s="0" t="n">
        <v>3</v>
      </c>
      <c r="FH436" s="0" t="n">
        <v>7</v>
      </c>
      <c r="FI436" s="0" t="n">
        <v>3</v>
      </c>
      <c r="FJ436" s="0" t="n">
        <v>0</v>
      </c>
      <c r="FK436" s="0" t="n">
        <v>2</v>
      </c>
      <c r="FL436" s="0" t="n">
        <v>0</v>
      </c>
      <c r="FM436" s="0" t="n">
        <v>3</v>
      </c>
      <c r="FN436" s="0" t="n">
        <v>2</v>
      </c>
      <c r="FO436" s="0" t="n">
        <v>1</v>
      </c>
      <c r="FP436" s="0" t="n">
        <v>1</v>
      </c>
      <c r="FQ436" s="0" t="n">
        <v>2</v>
      </c>
      <c r="FR436" s="0" t="n">
        <v>1</v>
      </c>
      <c r="FS436" s="0" t="n">
        <v>4</v>
      </c>
      <c r="FT436" s="0" t="n">
        <v>0</v>
      </c>
      <c r="FU436" s="0" t="n">
        <v>5</v>
      </c>
      <c r="FV436" s="0" t="n">
        <v>1</v>
      </c>
      <c r="FW436" s="0" t="n">
        <v>1</v>
      </c>
      <c r="FX436" s="0" t="n">
        <v>0</v>
      </c>
      <c r="FY436" s="0" t="n">
        <v>1</v>
      </c>
      <c r="FZ436" s="0" t="n">
        <v>5</v>
      </c>
      <c r="GA436" s="0" t="n">
        <v>0</v>
      </c>
      <c r="GB436" s="0" t="n">
        <v>0</v>
      </c>
      <c r="GC436" s="0" t="n">
        <v>1</v>
      </c>
      <c r="GD436" s="0" t="n">
        <v>4</v>
      </c>
      <c r="GE436" s="0" t="n">
        <v>2</v>
      </c>
      <c r="GF436" s="0" t="n">
        <v>4</v>
      </c>
      <c r="GG436" s="0" t="n">
        <v>0</v>
      </c>
      <c r="GH436" s="0" t="n">
        <v>1</v>
      </c>
      <c r="GI436" s="0" t="n">
        <v>0</v>
      </c>
      <c r="GJ436" s="0" t="n">
        <v>5</v>
      </c>
      <c r="GK436" s="0" t="n">
        <v>0</v>
      </c>
      <c r="GL436" s="0" t="n">
        <v>0</v>
      </c>
      <c r="GM436" s="0" t="n">
        <v>3</v>
      </c>
      <c r="GN436" s="0" t="n">
        <v>0</v>
      </c>
      <c r="GO436" s="0" t="n">
        <v>3</v>
      </c>
      <c r="GP436" s="0" t="n">
        <v>1</v>
      </c>
      <c r="GQ436" s="0" t="n">
        <v>1</v>
      </c>
    </row>
    <row r="437" customFormat="false" ht="12" hidden="false" customHeight="false" outlineLevel="0" collapsed="false">
      <c r="A437" s="0" t="n">
        <v>0</v>
      </c>
      <c r="B437" s="0" t="n">
        <v>3</v>
      </c>
      <c r="C437" s="0" t="n">
        <v>1</v>
      </c>
      <c r="D437" s="0" t="n">
        <v>0</v>
      </c>
      <c r="E437" s="0" t="n">
        <v>2</v>
      </c>
      <c r="F437" s="0" t="n">
        <v>1</v>
      </c>
      <c r="G437" s="0" t="n">
        <v>5</v>
      </c>
      <c r="H437" s="0" t="n">
        <v>1</v>
      </c>
      <c r="I437" s="0" t="n">
        <v>0</v>
      </c>
      <c r="J437" s="0" t="n">
        <v>4</v>
      </c>
      <c r="K437" s="0" t="n">
        <v>4</v>
      </c>
      <c r="L437" s="0" t="n">
        <v>0</v>
      </c>
      <c r="M437" s="0" t="n">
        <v>0</v>
      </c>
      <c r="N437" s="0" t="n">
        <v>1</v>
      </c>
      <c r="O437" s="0" t="n">
        <v>0</v>
      </c>
      <c r="P437" s="0" t="n">
        <v>1</v>
      </c>
      <c r="Q437" s="0" t="n">
        <v>6</v>
      </c>
      <c r="R437" s="0" t="n">
        <v>0</v>
      </c>
      <c r="S437" s="0" t="n">
        <v>0</v>
      </c>
      <c r="T437" s="0" t="n">
        <v>0</v>
      </c>
      <c r="U437" s="0" t="n">
        <v>1</v>
      </c>
      <c r="V437" s="0" t="n">
        <v>0</v>
      </c>
      <c r="W437" s="0" t="n">
        <v>0</v>
      </c>
      <c r="X437" s="0" t="n">
        <v>1</v>
      </c>
      <c r="Y437" s="0" t="n">
        <v>4</v>
      </c>
      <c r="Z437" s="0" t="n">
        <v>3</v>
      </c>
      <c r="AA437" s="0" t="n">
        <v>1</v>
      </c>
      <c r="AB437" s="0" t="n">
        <v>0</v>
      </c>
      <c r="AC437" s="0" t="n">
        <v>1</v>
      </c>
      <c r="AD437" s="0" t="n">
        <v>0</v>
      </c>
      <c r="AE437" s="0" t="n">
        <v>1</v>
      </c>
      <c r="AF437" s="0" t="n">
        <v>1</v>
      </c>
      <c r="AG437" s="0" t="n">
        <v>0</v>
      </c>
      <c r="AH437" s="0" t="n">
        <v>1</v>
      </c>
      <c r="AI437" s="0" t="n">
        <v>1</v>
      </c>
      <c r="AJ437" s="0" t="n">
        <v>0</v>
      </c>
      <c r="AK437" s="0" t="n">
        <v>1</v>
      </c>
      <c r="AL437" s="0" t="n">
        <v>0</v>
      </c>
      <c r="AM437" s="0" t="n">
        <v>2</v>
      </c>
      <c r="AN437" s="0" t="n">
        <v>6</v>
      </c>
      <c r="AO437" s="0" t="n">
        <v>3</v>
      </c>
      <c r="AP437" s="0" t="n">
        <v>3</v>
      </c>
      <c r="AQ437" s="0" t="n">
        <v>0</v>
      </c>
      <c r="AR437" s="0" t="n">
        <v>0</v>
      </c>
      <c r="AS437" s="0" t="n">
        <v>0</v>
      </c>
      <c r="AT437" s="0" t="n">
        <v>0</v>
      </c>
      <c r="AU437" s="0" t="n">
        <v>2</v>
      </c>
      <c r="AV437" s="0" t="n">
        <v>0</v>
      </c>
      <c r="AW437" s="0" t="n">
        <v>1</v>
      </c>
      <c r="AX437" s="0" t="n">
        <v>1</v>
      </c>
      <c r="AY437" s="0" t="n">
        <v>1</v>
      </c>
      <c r="AZ437" s="0" t="n">
        <v>1</v>
      </c>
      <c r="BA437" s="0" t="n">
        <v>2</v>
      </c>
      <c r="BB437" s="0" t="n">
        <v>1</v>
      </c>
      <c r="BC437" s="0" t="n">
        <v>0</v>
      </c>
      <c r="BD437" s="0" t="n">
        <v>0</v>
      </c>
      <c r="BE437" s="0" t="n">
        <v>1</v>
      </c>
      <c r="BF437" s="0" t="n">
        <v>2</v>
      </c>
      <c r="BG437" s="0" t="n">
        <v>0</v>
      </c>
      <c r="BH437" s="0" t="n">
        <v>0</v>
      </c>
      <c r="BI437" s="0" t="n">
        <v>0</v>
      </c>
      <c r="BJ437" s="0" t="n">
        <v>8</v>
      </c>
      <c r="BK437" s="0" t="n">
        <v>0</v>
      </c>
      <c r="BL437" s="0" t="n">
        <v>0</v>
      </c>
      <c r="BM437" s="0" t="n">
        <v>0</v>
      </c>
      <c r="BN437" s="0" t="n">
        <v>0</v>
      </c>
      <c r="BO437" s="0" t="n">
        <v>0</v>
      </c>
      <c r="BP437" s="0" t="n">
        <v>0</v>
      </c>
      <c r="BQ437" s="0" t="n">
        <v>3</v>
      </c>
      <c r="BR437" s="0" t="n">
        <v>0</v>
      </c>
      <c r="BS437" s="0" t="n">
        <v>1</v>
      </c>
      <c r="BT437" s="0" t="n">
        <v>1</v>
      </c>
      <c r="BU437" s="0" t="n">
        <v>0</v>
      </c>
      <c r="BV437" s="0" t="n">
        <v>1</v>
      </c>
      <c r="BW437" s="0" t="n">
        <v>0</v>
      </c>
      <c r="BX437" s="0" t="n">
        <v>1</v>
      </c>
      <c r="BY437" s="0" t="n">
        <v>0</v>
      </c>
      <c r="BZ437" s="0" t="n">
        <v>1</v>
      </c>
      <c r="CA437" s="0" t="n">
        <v>0</v>
      </c>
      <c r="CB437" s="0" t="n">
        <v>1</v>
      </c>
      <c r="CC437" s="0" t="n">
        <v>0</v>
      </c>
      <c r="CD437" s="0" t="n">
        <v>0</v>
      </c>
      <c r="CE437" s="0" t="n">
        <v>0</v>
      </c>
      <c r="CF437" s="0" t="n">
        <v>0</v>
      </c>
      <c r="CG437" s="0" t="n">
        <v>6</v>
      </c>
      <c r="CH437" s="0" t="n">
        <v>0</v>
      </c>
      <c r="CI437" s="0" t="n">
        <v>2</v>
      </c>
      <c r="CJ437" s="0" t="n">
        <v>0</v>
      </c>
      <c r="CK437" s="0" t="n">
        <v>2</v>
      </c>
      <c r="CL437" s="0" t="n">
        <v>0</v>
      </c>
      <c r="CM437" s="0" t="n">
        <v>0</v>
      </c>
      <c r="CN437" s="0" t="n">
        <v>0</v>
      </c>
      <c r="CO437" s="0" t="n">
        <v>0</v>
      </c>
      <c r="CP437" s="0" t="n">
        <v>0</v>
      </c>
      <c r="CQ437" s="0" t="n">
        <v>1</v>
      </c>
      <c r="CR437" s="0" t="n">
        <v>1</v>
      </c>
      <c r="CS437" s="0" t="n">
        <v>0</v>
      </c>
      <c r="CT437" s="0" t="n">
        <v>0</v>
      </c>
      <c r="CU437" s="0" t="n">
        <v>0</v>
      </c>
      <c r="CV437" s="0" t="n">
        <v>0</v>
      </c>
      <c r="CW437" s="0" t="n">
        <v>0</v>
      </c>
      <c r="CX437" s="0" t="n">
        <v>0</v>
      </c>
      <c r="CY437" s="0" t="n">
        <v>0</v>
      </c>
      <c r="CZ437" s="0" t="n">
        <v>0</v>
      </c>
      <c r="DA437" s="0" t="n">
        <v>0</v>
      </c>
      <c r="DB437" s="0" t="n">
        <v>3</v>
      </c>
      <c r="DC437" s="0" t="n">
        <v>0</v>
      </c>
      <c r="DD437" s="0" t="n">
        <v>1</v>
      </c>
      <c r="DE437" s="0" t="n">
        <v>1</v>
      </c>
      <c r="DF437" s="0" t="n">
        <v>0</v>
      </c>
      <c r="DG437" s="0" t="n">
        <v>0</v>
      </c>
      <c r="DH437" s="0" t="n">
        <v>0</v>
      </c>
      <c r="DI437" s="0" t="n">
        <v>0</v>
      </c>
      <c r="DJ437" s="0" t="n">
        <v>0</v>
      </c>
      <c r="DK437" s="0" t="n">
        <v>1</v>
      </c>
      <c r="DL437" s="0" t="n">
        <v>0</v>
      </c>
      <c r="DM437" s="0" t="n">
        <v>0</v>
      </c>
      <c r="DN437" s="0" t="n">
        <v>2</v>
      </c>
      <c r="DO437" s="0" t="n">
        <v>0</v>
      </c>
      <c r="DP437" s="0" t="n">
        <v>1</v>
      </c>
      <c r="DQ437" s="0" t="n">
        <v>0</v>
      </c>
      <c r="DR437" s="0" t="n">
        <v>1</v>
      </c>
      <c r="DS437" s="0" t="n">
        <v>0</v>
      </c>
      <c r="DT437" s="0" t="n">
        <v>0</v>
      </c>
      <c r="DU437" s="0" t="n">
        <v>1</v>
      </c>
      <c r="DV437" s="0" t="n">
        <v>0</v>
      </c>
      <c r="DW437" s="0" t="n">
        <v>0</v>
      </c>
      <c r="DX437" s="0" t="n">
        <v>0</v>
      </c>
      <c r="DY437" s="0" t="n">
        <v>0</v>
      </c>
      <c r="DZ437" s="0" t="n">
        <v>2</v>
      </c>
      <c r="EA437" s="0" t="n">
        <v>0</v>
      </c>
      <c r="EB437" s="0" t="n">
        <v>0</v>
      </c>
      <c r="EC437" s="0" t="n">
        <v>0</v>
      </c>
      <c r="ED437" s="0" t="n">
        <v>0</v>
      </c>
      <c r="EE437" s="0" t="n">
        <v>0</v>
      </c>
      <c r="EF437" s="0" t="n">
        <v>6</v>
      </c>
      <c r="EG437" s="0" t="n">
        <v>0</v>
      </c>
      <c r="EH437" s="0" t="n">
        <v>2</v>
      </c>
      <c r="EI437" s="0" t="n">
        <v>0</v>
      </c>
      <c r="EJ437" s="0" t="n">
        <v>0</v>
      </c>
      <c r="EK437" s="0" t="n">
        <v>3</v>
      </c>
      <c r="EL437" s="0" t="n">
        <v>4</v>
      </c>
      <c r="EM437" s="0" t="n">
        <v>0</v>
      </c>
      <c r="EN437" s="0" t="n">
        <v>4</v>
      </c>
      <c r="EO437" s="0" t="n">
        <v>0</v>
      </c>
      <c r="EP437" s="0" t="n">
        <v>0</v>
      </c>
      <c r="EQ437" s="0" t="n">
        <v>1</v>
      </c>
      <c r="ER437" s="0" t="n">
        <v>4</v>
      </c>
      <c r="ES437" s="0" t="n">
        <v>2</v>
      </c>
      <c r="ET437" s="0" t="n">
        <v>1</v>
      </c>
      <c r="EU437" s="0" t="n">
        <v>1</v>
      </c>
      <c r="EV437" s="0" t="n">
        <v>0</v>
      </c>
      <c r="EW437" s="0" t="n">
        <v>0</v>
      </c>
      <c r="EX437" s="0" t="n">
        <v>2</v>
      </c>
      <c r="EY437" s="0" t="n">
        <v>2</v>
      </c>
      <c r="EZ437" s="0" t="n">
        <v>0</v>
      </c>
      <c r="FA437" s="0" t="n">
        <v>0</v>
      </c>
      <c r="FB437" s="0" t="n">
        <v>6</v>
      </c>
      <c r="FC437" s="0" t="n">
        <v>3</v>
      </c>
      <c r="FD437" s="0" t="n">
        <v>2</v>
      </c>
      <c r="FE437" s="0" t="n">
        <v>0</v>
      </c>
      <c r="FF437" s="0" t="n">
        <v>0</v>
      </c>
      <c r="FG437" s="0" t="n">
        <v>1</v>
      </c>
      <c r="FH437" s="0" t="n">
        <v>6</v>
      </c>
      <c r="FI437" s="0" t="n">
        <v>0</v>
      </c>
      <c r="FJ437" s="0" t="n">
        <v>0</v>
      </c>
      <c r="FK437" s="0" t="n">
        <v>1</v>
      </c>
      <c r="FL437" s="0" t="n">
        <v>0</v>
      </c>
      <c r="FM437" s="0" t="n">
        <v>2</v>
      </c>
      <c r="FN437" s="0" t="n">
        <v>0</v>
      </c>
      <c r="FO437" s="0" t="n">
        <v>0</v>
      </c>
      <c r="FP437" s="0" t="n">
        <v>0</v>
      </c>
      <c r="FQ437" s="0" t="n">
        <v>1</v>
      </c>
      <c r="FR437" s="0" t="n">
        <v>1</v>
      </c>
      <c r="FS437" s="0" t="n">
        <v>1</v>
      </c>
      <c r="FT437" s="0" t="n">
        <v>0</v>
      </c>
      <c r="FU437" s="0" t="n">
        <v>0</v>
      </c>
      <c r="FV437" s="0" t="n">
        <v>0</v>
      </c>
      <c r="FW437" s="0" t="n">
        <v>0</v>
      </c>
      <c r="FX437" s="0" t="n">
        <v>0</v>
      </c>
      <c r="FY437" s="0" t="n">
        <v>0</v>
      </c>
      <c r="FZ437" s="0" t="n">
        <v>3</v>
      </c>
      <c r="GA437" s="0" t="n">
        <v>0</v>
      </c>
      <c r="GB437" s="0" t="n">
        <v>0</v>
      </c>
      <c r="GC437" s="0" t="n">
        <v>0</v>
      </c>
      <c r="GD437" s="0" t="n">
        <v>3</v>
      </c>
      <c r="GE437" s="0" t="n">
        <v>0</v>
      </c>
      <c r="GF437" s="0" t="n">
        <v>2</v>
      </c>
      <c r="GG437" s="0" t="n">
        <v>0</v>
      </c>
      <c r="GH437" s="0" t="n">
        <v>1</v>
      </c>
      <c r="GI437" s="0" t="n">
        <v>0</v>
      </c>
      <c r="GJ437" s="0" t="n">
        <v>4</v>
      </c>
      <c r="GK437" s="0" t="n">
        <v>0</v>
      </c>
      <c r="GL437" s="0" t="n">
        <v>0</v>
      </c>
      <c r="GM437" s="0" t="n">
        <v>3</v>
      </c>
      <c r="GN437" s="0" t="n">
        <v>0</v>
      </c>
      <c r="GO437" s="0" t="n">
        <v>2</v>
      </c>
      <c r="GP437" s="0" t="n">
        <v>0</v>
      </c>
      <c r="GQ437" s="0" t="n">
        <v>0</v>
      </c>
    </row>
    <row r="438" customFormat="false" ht="12" hidden="false" customHeight="false" outlineLevel="0" collapsed="false">
      <c r="A438" s="0" t="n">
        <v>0</v>
      </c>
      <c r="B438" s="0" t="n">
        <v>0</v>
      </c>
      <c r="C438" s="0" t="n">
        <v>0</v>
      </c>
      <c r="D438" s="0" t="n">
        <v>0</v>
      </c>
      <c r="E438" s="0" t="n">
        <v>0</v>
      </c>
      <c r="F438" s="0" t="n">
        <v>0</v>
      </c>
      <c r="G438" s="0" t="n">
        <v>0</v>
      </c>
      <c r="H438" s="0" t="n">
        <v>0</v>
      </c>
      <c r="I438" s="0" t="n">
        <v>0</v>
      </c>
      <c r="J438" s="0" t="n">
        <v>0</v>
      </c>
      <c r="K438" s="0" t="n">
        <v>0</v>
      </c>
      <c r="L438" s="0" t="n">
        <v>0</v>
      </c>
      <c r="M438" s="0" t="n">
        <v>0</v>
      </c>
      <c r="N438" s="0" t="n">
        <v>0</v>
      </c>
      <c r="O438" s="0" t="n">
        <v>0</v>
      </c>
      <c r="P438" s="0" t="n">
        <v>0</v>
      </c>
      <c r="Q438" s="0" t="n">
        <v>3</v>
      </c>
      <c r="R438" s="0" t="n">
        <v>0</v>
      </c>
      <c r="S438" s="0" t="n">
        <v>0</v>
      </c>
      <c r="T438" s="0" t="n">
        <v>0</v>
      </c>
      <c r="U438" s="0" t="n">
        <v>0</v>
      </c>
      <c r="V438" s="0" t="n">
        <v>1</v>
      </c>
      <c r="W438" s="0" t="n">
        <v>0</v>
      </c>
      <c r="X438" s="0" t="n">
        <v>0</v>
      </c>
      <c r="Y438" s="0" t="n">
        <v>0</v>
      </c>
      <c r="Z438" s="0" t="n">
        <v>0</v>
      </c>
      <c r="AA438" s="0" t="n">
        <v>0</v>
      </c>
      <c r="AB438" s="0" t="n">
        <v>0</v>
      </c>
      <c r="AC438" s="0" t="n">
        <v>0</v>
      </c>
      <c r="AD438" s="0" t="n">
        <v>1</v>
      </c>
      <c r="AE438" s="0" t="n">
        <v>0</v>
      </c>
      <c r="AF438" s="0" t="n">
        <v>0</v>
      </c>
      <c r="AG438" s="0" t="n">
        <v>0</v>
      </c>
      <c r="AH438" s="0" t="n">
        <v>2</v>
      </c>
      <c r="AI438" s="0" t="n">
        <v>0</v>
      </c>
      <c r="AJ438" s="0" t="n">
        <v>0</v>
      </c>
      <c r="AK438" s="0" t="n">
        <v>1</v>
      </c>
      <c r="AL438" s="0" t="n">
        <v>0</v>
      </c>
      <c r="AM438" s="0" t="n">
        <v>0</v>
      </c>
      <c r="AN438" s="0" t="n">
        <v>0</v>
      </c>
      <c r="AO438" s="0" t="n">
        <v>1</v>
      </c>
      <c r="AP438" s="0" t="n">
        <v>2</v>
      </c>
      <c r="AQ438" s="0" t="n">
        <v>0</v>
      </c>
      <c r="AR438" s="0" t="n">
        <v>0</v>
      </c>
      <c r="AS438" s="0" t="n">
        <v>0</v>
      </c>
      <c r="AT438" s="0" t="n">
        <v>0</v>
      </c>
      <c r="AU438" s="0" t="n">
        <v>0</v>
      </c>
      <c r="AV438" s="0" t="n">
        <v>0</v>
      </c>
      <c r="AW438" s="0" t="n">
        <v>0</v>
      </c>
      <c r="AX438" s="0" t="n">
        <v>2</v>
      </c>
      <c r="AY438" s="0" t="n">
        <v>0</v>
      </c>
      <c r="AZ438" s="0" t="n">
        <v>1</v>
      </c>
      <c r="BA438" s="0" t="n">
        <v>0</v>
      </c>
      <c r="BB438" s="0" t="n">
        <v>0</v>
      </c>
      <c r="BC438" s="0" t="n">
        <v>0</v>
      </c>
      <c r="BD438" s="0" t="n">
        <v>0</v>
      </c>
      <c r="BE438" s="0" t="n">
        <v>0</v>
      </c>
      <c r="BF438" s="0" t="n">
        <v>1</v>
      </c>
      <c r="BG438" s="0" t="n">
        <v>0</v>
      </c>
      <c r="BH438" s="0" t="n">
        <v>1</v>
      </c>
      <c r="BI438" s="0" t="n">
        <v>0</v>
      </c>
      <c r="BJ438" s="0" t="n">
        <v>0</v>
      </c>
      <c r="BK438" s="0" t="n">
        <v>0</v>
      </c>
      <c r="BL438" s="0" t="n">
        <v>0</v>
      </c>
      <c r="BM438" s="0" t="n">
        <v>1</v>
      </c>
      <c r="BN438" s="0" t="n">
        <v>0</v>
      </c>
      <c r="BO438" s="0" t="n">
        <v>0</v>
      </c>
      <c r="BP438" s="0" t="n">
        <v>0</v>
      </c>
      <c r="BQ438" s="0" t="n">
        <v>1</v>
      </c>
      <c r="BR438" s="0" t="n">
        <v>0</v>
      </c>
      <c r="BS438" s="0" t="n">
        <v>0</v>
      </c>
      <c r="BT438" s="0" t="n">
        <v>0</v>
      </c>
      <c r="BU438" s="0" t="n">
        <v>0</v>
      </c>
      <c r="BV438" s="0" t="n">
        <v>0</v>
      </c>
      <c r="BW438" s="0" t="n">
        <v>0</v>
      </c>
      <c r="BX438" s="0" t="n">
        <v>0</v>
      </c>
      <c r="BY438" s="0" t="n">
        <v>0</v>
      </c>
      <c r="BZ438" s="0" t="n">
        <v>0</v>
      </c>
      <c r="CA438" s="0" t="n">
        <v>0</v>
      </c>
      <c r="CB438" s="0" t="n">
        <v>0</v>
      </c>
      <c r="CC438" s="0" t="n">
        <v>0</v>
      </c>
      <c r="CD438" s="0" t="n">
        <v>0</v>
      </c>
      <c r="CE438" s="0" t="n">
        <v>0</v>
      </c>
      <c r="CF438" s="0" t="n">
        <v>0</v>
      </c>
      <c r="CG438" s="0" t="n">
        <v>1</v>
      </c>
      <c r="CH438" s="0" t="n">
        <v>0</v>
      </c>
      <c r="CI438" s="0" t="n">
        <v>2</v>
      </c>
      <c r="CJ438" s="0" t="n">
        <v>0</v>
      </c>
      <c r="CK438" s="0" t="n">
        <v>0</v>
      </c>
      <c r="CL438" s="0" t="n">
        <v>1</v>
      </c>
      <c r="CM438" s="0" t="n">
        <v>0</v>
      </c>
      <c r="CN438" s="0" t="n">
        <v>0</v>
      </c>
      <c r="CO438" s="0" t="n">
        <v>0</v>
      </c>
      <c r="CP438" s="0" t="n">
        <v>0</v>
      </c>
      <c r="CQ438" s="0" t="n">
        <v>0</v>
      </c>
      <c r="CR438" s="0" t="n">
        <v>0</v>
      </c>
      <c r="CS438" s="0" t="n">
        <v>0</v>
      </c>
      <c r="CT438" s="0" t="n">
        <v>0</v>
      </c>
      <c r="CU438" s="0" t="n">
        <v>0</v>
      </c>
      <c r="CV438" s="0" t="n">
        <v>0</v>
      </c>
      <c r="CW438" s="0" t="n">
        <v>0</v>
      </c>
      <c r="CX438" s="0" t="n">
        <v>0</v>
      </c>
      <c r="CY438" s="0" t="n">
        <v>0</v>
      </c>
      <c r="CZ438" s="0" t="n">
        <v>0</v>
      </c>
      <c r="DA438" s="0" t="n">
        <v>0</v>
      </c>
      <c r="DB438" s="0" t="n">
        <v>2</v>
      </c>
      <c r="DC438" s="0" t="n">
        <v>0</v>
      </c>
      <c r="DD438" s="0" t="n">
        <v>0</v>
      </c>
      <c r="DE438" s="0" t="n">
        <v>4</v>
      </c>
      <c r="DF438" s="0" t="n">
        <v>0</v>
      </c>
      <c r="DG438" s="0" t="n">
        <v>0</v>
      </c>
      <c r="DH438" s="0" t="n">
        <v>0</v>
      </c>
      <c r="DI438" s="0" t="n">
        <v>0</v>
      </c>
      <c r="DJ438" s="0" t="n">
        <v>0</v>
      </c>
      <c r="DK438" s="0" t="n">
        <v>0</v>
      </c>
      <c r="DL438" s="0" t="n">
        <v>0</v>
      </c>
      <c r="DM438" s="0" t="n">
        <v>0</v>
      </c>
      <c r="DN438" s="0" t="n">
        <v>0</v>
      </c>
      <c r="DO438" s="0" t="n">
        <v>0</v>
      </c>
      <c r="DP438" s="0" t="n">
        <v>0</v>
      </c>
      <c r="DQ438" s="0" t="n">
        <v>0</v>
      </c>
      <c r="DR438" s="0" t="n">
        <v>2</v>
      </c>
      <c r="DS438" s="0" t="n">
        <v>0</v>
      </c>
      <c r="DT438" s="0" t="n">
        <v>0</v>
      </c>
      <c r="DU438" s="0" t="n">
        <v>1</v>
      </c>
      <c r="DV438" s="0" t="n">
        <v>0</v>
      </c>
      <c r="DW438" s="0" t="n">
        <v>0</v>
      </c>
      <c r="DX438" s="0" t="n">
        <v>0</v>
      </c>
      <c r="DY438" s="0" t="n">
        <v>0</v>
      </c>
      <c r="DZ438" s="0" t="n">
        <v>1</v>
      </c>
      <c r="EA438" s="0" t="n">
        <v>0</v>
      </c>
      <c r="EB438" s="0" t="n">
        <v>0</v>
      </c>
      <c r="EC438" s="0" t="n">
        <v>1</v>
      </c>
      <c r="ED438" s="0" t="n">
        <v>0</v>
      </c>
      <c r="EE438" s="0" t="n">
        <v>0</v>
      </c>
      <c r="EF438" s="0" t="n">
        <v>0</v>
      </c>
      <c r="EG438" s="0" t="n">
        <v>0</v>
      </c>
      <c r="EH438" s="0" t="n">
        <v>0</v>
      </c>
      <c r="EI438" s="0" t="n">
        <v>0</v>
      </c>
      <c r="EJ438" s="0" t="n">
        <v>0</v>
      </c>
      <c r="EK438" s="0" t="n">
        <v>0</v>
      </c>
      <c r="EL438" s="0" t="n">
        <v>3</v>
      </c>
      <c r="EM438" s="0" t="n">
        <v>0</v>
      </c>
      <c r="EN438" s="0" t="n">
        <v>0</v>
      </c>
      <c r="EO438" s="0" t="n">
        <v>1</v>
      </c>
      <c r="EP438" s="0" t="n">
        <v>1</v>
      </c>
      <c r="EQ438" s="0" t="n">
        <v>4</v>
      </c>
      <c r="ER438" s="0" t="n">
        <v>0</v>
      </c>
      <c r="ES438" s="0" t="n">
        <v>0</v>
      </c>
      <c r="ET438" s="0" t="n">
        <v>0</v>
      </c>
      <c r="EU438" s="0" t="n">
        <v>1</v>
      </c>
      <c r="EV438" s="0" t="n">
        <v>0</v>
      </c>
      <c r="EW438" s="0" t="n">
        <v>0</v>
      </c>
      <c r="EX438" s="0" t="n">
        <v>0</v>
      </c>
      <c r="EY438" s="0" t="n">
        <v>2</v>
      </c>
      <c r="EZ438" s="0" t="n">
        <v>0</v>
      </c>
      <c r="FA438" s="0" t="n">
        <v>0</v>
      </c>
      <c r="FB438" s="0" t="n">
        <v>0</v>
      </c>
      <c r="FC438" s="0" t="n">
        <v>0</v>
      </c>
      <c r="FD438" s="0" t="n">
        <v>0</v>
      </c>
      <c r="FE438" s="0" t="n">
        <v>0</v>
      </c>
      <c r="FF438" s="0" t="n">
        <v>0</v>
      </c>
      <c r="FG438" s="0" t="n">
        <v>1</v>
      </c>
      <c r="FH438" s="0" t="n">
        <v>0</v>
      </c>
      <c r="FI438" s="0" t="n">
        <v>2</v>
      </c>
      <c r="FJ438" s="0" t="n">
        <v>0</v>
      </c>
      <c r="FK438" s="0" t="n">
        <v>0</v>
      </c>
      <c r="FL438" s="0" t="n">
        <v>0</v>
      </c>
      <c r="FM438" s="0" t="n">
        <v>0</v>
      </c>
      <c r="FN438" s="0" t="n">
        <v>0</v>
      </c>
      <c r="FO438" s="0" t="n">
        <v>1</v>
      </c>
      <c r="FP438" s="0" t="n">
        <v>0</v>
      </c>
      <c r="FQ438" s="0" t="n">
        <v>0</v>
      </c>
      <c r="FR438" s="0" t="n">
        <v>0</v>
      </c>
      <c r="FS438" s="0" t="n">
        <v>0</v>
      </c>
      <c r="FT438" s="0" t="n">
        <v>0</v>
      </c>
      <c r="FU438" s="0" t="n">
        <v>0</v>
      </c>
      <c r="FV438" s="0" t="n">
        <v>0</v>
      </c>
      <c r="FW438" s="0" t="n">
        <v>0</v>
      </c>
      <c r="FX438" s="0" t="n">
        <v>0</v>
      </c>
      <c r="FY438" s="0" t="n">
        <v>1</v>
      </c>
      <c r="FZ438" s="0" t="n">
        <v>0</v>
      </c>
      <c r="GA438" s="0" t="n">
        <v>0</v>
      </c>
      <c r="GB438" s="0" t="n">
        <v>0</v>
      </c>
      <c r="GC438" s="0" t="n">
        <v>1</v>
      </c>
      <c r="GD438" s="0" t="n">
        <v>0</v>
      </c>
      <c r="GE438" s="0" t="n">
        <v>0</v>
      </c>
      <c r="GF438" s="0" t="n">
        <v>0</v>
      </c>
      <c r="GG438" s="0" t="n">
        <v>0</v>
      </c>
      <c r="GH438" s="0" t="n">
        <v>0</v>
      </c>
      <c r="GI438" s="0" t="n">
        <v>0</v>
      </c>
      <c r="GJ438" s="0" t="n">
        <v>0</v>
      </c>
      <c r="GK438" s="0" t="n">
        <v>0</v>
      </c>
      <c r="GL438" s="0" t="n">
        <v>0</v>
      </c>
      <c r="GM438" s="0" t="n">
        <v>0</v>
      </c>
      <c r="GN438" s="0" t="n">
        <v>0</v>
      </c>
      <c r="GO438" s="0" t="n">
        <v>0</v>
      </c>
      <c r="GP438" s="0" t="n">
        <v>0</v>
      </c>
      <c r="GQ438" s="0" t="n">
        <v>0</v>
      </c>
    </row>
    <row r="439" customFormat="false" ht="12" hidden="false" customHeight="false" outlineLevel="0" collapsed="false">
      <c r="A439" s="0" t="n">
        <v>0</v>
      </c>
      <c r="B439" s="0" t="n">
        <v>2</v>
      </c>
      <c r="C439" s="0" t="n">
        <v>4</v>
      </c>
      <c r="D439" s="0" t="n">
        <v>0</v>
      </c>
      <c r="E439" s="0" t="n">
        <v>0</v>
      </c>
      <c r="F439" s="0" t="n">
        <v>0</v>
      </c>
      <c r="G439" s="0" t="n">
        <v>0</v>
      </c>
      <c r="H439" s="0" t="n">
        <v>0</v>
      </c>
      <c r="I439" s="0" t="n">
        <v>1</v>
      </c>
      <c r="J439" s="0" t="n">
        <v>0</v>
      </c>
      <c r="K439" s="0" t="n">
        <v>0</v>
      </c>
      <c r="L439" s="0" t="n">
        <v>0</v>
      </c>
      <c r="M439" s="0" t="n">
        <v>0</v>
      </c>
      <c r="N439" s="0" t="n">
        <v>8</v>
      </c>
      <c r="O439" s="0" t="n">
        <v>0</v>
      </c>
      <c r="P439" s="0" t="n">
        <v>0</v>
      </c>
      <c r="Q439" s="0" t="n">
        <v>1</v>
      </c>
      <c r="R439" s="0" t="n">
        <v>0</v>
      </c>
      <c r="S439" s="0" t="n">
        <v>0</v>
      </c>
      <c r="T439" s="0" t="n">
        <v>0</v>
      </c>
      <c r="U439" s="0" t="n">
        <v>0</v>
      </c>
      <c r="V439" s="0" t="n">
        <v>0</v>
      </c>
      <c r="W439" s="0" t="n">
        <v>0</v>
      </c>
      <c r="X439" s="0" t="n">
        <v>5</v>
      </c>
      <c r="Y439" s="0" t="n">
        <v>0</v>
      </c>
      <c r="Z439" s="0" t="n">
        <v>4</v>
      </c>
      <c r="AA439" s="0" t="n">
        <v>0</v>
      </c>
      <c r="AB439" s="0" t="n">
        <v>2</v>
      </c>
      <c r="AC439" s="0" t="n">
        <v>4</v>
      </c>
      <c r="AD439" s="0" t="n">
        <v>0</v>
      </c>
      <c r="AE439" s="0" t="n">
        <v>1</v>
      </c>
      <c r="AF439" s="0" t="n">
        <v>3</v>
      </c>
      <c r="AG439" s="0" t="n">
        <v>0</v>
      </c>
      <c r="AH439" s="0" t="n">
        <v>1</v>
      </c>
      <c r="AI439" s="0" t="n">
        <v>0</v>
      </c>
      <c r="AJ439" s="0" t="n">
        <v>0</v>
      </c>
      <c r="AK439" s="0" t="n">
        <v>1</v>
      </c>
      <c r="AL439" s="0" t="n">
        <v>0</v>
      </c>
      <c r="AM439" s="0" t="n">
        <v>0</v>
      </c>
      <c r="AN439" s="0" t="n">
        <v>1</v>
      </c>
      <c r="AO439" s="0" t="n">
        <v>0</v>
      </c>
      <c r="AP439" s="0" t="n">
        <v>0</v>
      </c>
      <c r="AQ439" s="0" t="n">
        <v>0</v>
      </c>
      <c r="AR439" s="0" t="n">
        <v>0</v>
      </c>
      <c r="AS439" s="0" t="n">
        <v>0</v>
      </c>
      <c r="AT439" s="0" t="n">
        <v>0</v>
      </c>
      <c r="AU439" s="0" t="n">
        <v>1</v>
      </c>
      <c r="AV439" s="0" t="n">
        <v>0</v>
      </c>
      <c r="AW439" s="0" t="n">
        <v>2</v>
      </c>
      <c r="AX439" s="0" t="n">
        <v>0</v>
      </c>
      <c r="AY439" s="0" t="n">
        <v>0</v>
      </c>
      <c r="AZ439" s="0" t="n">
        <v>0</v>
      </c>
      <c r="BA439" s="0" t="n">
        <v>0</v>
      </c>
      <c r="BB439" s="0" t="n">
        <v>0</v>
      </c>
      <c r="BC439" s="0" t="n">
        <v>0</v>
      </c>
      <c r="BD439" s="0" t="n">
        <v>0</v>
      </c>
      <c r="BE439" s="0" t="n">
        <v>3</v>
      </c>
      <c r="BF439" s="0" t="n">
        <v>1</v>
      </c>
      <c r="BG439" s="0" t="n">
        <v>1</v>
      </c>
      <c r="BH439" s="0" t="n">
        <v>0</v>
      </c>
      <c r="BI439" s="0" t="n">
        <v>0</v>
      </c>
      <c r="BJ439" s="0" t="n">
        <v>0</v>
      </c>
      <c r="BK439" s="0" t="n">
        <v>0</v>
      </c>
      <c r="BL439" s="0" t="n">
        <v>0</v>
      </c>
      <c r="BM439" s="0" t="n">
        <v>0</v>
      </c>
      <c r="BN439" s="0" t="n">
        <v>0</v>
      </c>
      <c r="BO439" s="0" t="n">
        <v>0</v>
      </c>
      <c r="BP439" s="0" t="n">
        <v>0</v>
      </c>
      <c r="BQ439" s="0" t="n">
        <v>2</v>
      </c>
      <c r="BR439" s="0" t="n">
        <v>0</v>
      </c>
      <c r="BS439" s="0" t="n">
        <v>0</v>
      </c>
      <c r="BT439" s="0" t="n">
        <v>0</v>
      </c>
      <c r="BU439" s="0" t="n">
        <v>0</v>
      </c>
      <c r="BV439" s="0" t="n">
        <v>0</v>
      </c>
      <c r="BW439" s="0" t="n">
        <v>1</v>
      </c>
      <c r="BX439" s="0" t="n">
        <v>0</v>
      </c>
      <c r="BY439" s="0" t="n">
        <v>0</v>
      </c>
      <c r="BZ439" s="0" t="n">
        <v>1</v>
      </c>
      <c r="CA439" s="0" t="n">
        <v>3</v>
      </c>
      <c r="CB439" s="0" t="n">
        <v>1</v>
      </c>
      <c r="CC439" s="0" t="n">
        <v>0</v>
      </c>
      <c r="CD439" s="0" t="n">
        <v>3</v>
      </c>
      <c r="CE439" s="0" t="n">
        <v>0</v>
      </c>
      <c r="CF439" s="0" t="n">
        <v>0</v>
      </c>
      <c r="CG439" s="0" t="n">
        <v>0</v>
      </c>
      <c r="CH439" s="0" t="n">
        <v>0</v>
      </c>
      <c r="CI439" s="0" t="n">
        <v>1</v>
      </c>
      <c r="CJ439" s="0" t="n">
        <v>0</v>
      </c>
      <c r="CK439" s="0" t="n">
        <v>0</v>
      </c>
      <c r="CL439" s="0" t="n">
        <v>1</v>
      </c>
      <c r="CM439" s="0" t="n">
        <v>0</v>
      </c>
      <c r="CN439" s="0" t="n">
        <v>0</v>
      </c>
      <c r="CO439" s="0" t="n">
        <v>0</v>
      </c>
      <c r="CP439" s="0" t="n">
        <v>0</v>
      </c>
      <c r="CQ439" s="0" t="n">
        <v>1</v>
      </c>
      <c r="CR439" s="0" t="n">
        <v>2</v>
      </c>
      <c r="CS439" s="0" t="n">
        <v>0</v>
      </c>
      <c r="CT439" s="0" t="n">
        <v>0</v>
      </c>
      <c r="CU439" s="0" t="n">
        <v>0</v>
      </c>
      <c r="CV439" s="0" t="n">
        <v>1</v>
      </c>
      <c r="CW439" s="0" t="n">
        <v>0</v>
      </c>
      <c r="CX439" s="0" t="n">
        <v>2</v>
      </c>
      <c r="CY439" s="0" t="n">
        <v>0</v>
      </c>
      <c r="CZ439" s="0" t="n">
        <v>0</v>
      </c>
      <c r="DA439" s="0" t="n">
        <v>0</v>
      </c>
      <c r="DB439" s="0" t="n">
        <v>1</v>
      </c>
      <c r="DC439" s="0" t="n">
        <v>0</v>
      </c>
      <c r="DD439" s="0" t="n">
        <v>1</v>
      </c>
      <c r="DE439" s="0" t="n">
        <v>0</v>
      </c>
      <c r="DF439" s="0" t="n">
        <v>0</v>
      </c>
      <c r="DG439" s="0" t="n">
        <v>0</v>
      </c>
      <c r="DH439" s="0" t="n">
        <v>0</v>
      </c>
      <c r="DI439" s="0" t="n">
        <v>0</v>
      </c>
      <c r="DJ439" s="0" t="n">
        <v>0</v>
      </c>
      <c r="DK439" s="0" t="n">
        <v>0</v>
      </c>
      <c r="DL439" s="0" t="n">
        <v>0</v>
      </c>
      <c r="DM439" s="0" t="n">
        <v>0</v>
      </c>
      <c r="DN439" s="0" t="n">
        <v>0</v>
      </c>
      <c r="DO439" s="0" t="n">
        <v>0</v>
      </c>
      <c r="DP439" s="0" t="n">
        <v>3</v>
      </c>
      <c r="DQ439" s="0" t="n">
        <v>0</v>
      </c>
      <c r="DR439" s="0" t="n">
        <v>4</v>
      </c>
      <c r="DS439" s="0" t="n">
        <v>1</v>
      </c>
      <c r="DT439" s="0" t="n">
        <v>0</v>
      </c>
      <c r="DU439" s="0" t="n">
        <v>1</v>
      </c>
      <c r="DV439" s="0" t="n">
        <v>0</v>
      </c>
      <c r="DW439" s="0" t="n">
        <v>0</v>
      </c>
      <c r="DX439" s="0" t="n">
        <v>0</v>
      </c>
      <c r="DY439" s="0" t="n">
        <v>0</v>
      </c>
      <c r="DZ439" s="0" t="n">
        <v>1</v>
      </c>
      <c r="EA439" s="0" t="n">
        <v>0</v>
      </c>
      <c r="EB439" s="0" t="n">
        <v>0</v>
      </c>
      <c r="EC439" s="0" t="n">
        <v>0</v>
      </c>
      <c r="ED439" s="0" t="n">
        <v>0</v>
      </c>
      <c r="EE439" s="0" t="n">
        <v>0</v>
      </c>
      <c r="EF439" s="0" t="n">
        <v>1</v>
      </c>
      <c r="EG439" s="0" t="n">
        <v>0</v>
      </c>
      <c r="EH439" s="0" t="n">
        <v>0</v>
      </c>
      <c r="EI439" s="0" t="n">
        <v>0</v>
      </c>
      <c r="EJ439" s="0" t="n">
        <v>0</v>
      </c>
      <c r="EK439" s="0" t="n">
        <v>0</v>
      </c>
      <c r="EL439" s="0" t="n">
        <v>2</v>
      </c>
      <c r="EM439" s="0" t="n">
        <v>0</v>
      </c>
      <c r="EN439" s="0" t="n">
        <v>3</v>
      </c>
      <c r="EO439" s="0" t="n">
        <v>0</v>
      </c>
      <c r="EP439" s="0" t="n">
        <v>1</v>
      </c>
      <c r="EQ439" s="0" t="n">
        <v>0</v>
      </c>
      <c r="ER439" s="0" t="n">
        <v>4</v>
      </c>
      <c r="ES439" s="0" t="n">
        <v>1</v>
      </c>
      <c r="ET439" s="0" t="n">
        <v>1</v>
      </c>
      <c r="EU439" s="0" t="n">
        <v>3</v>
      </c>
      <c r="EV439" s="0" t="n">
        <v>0</v>
      </c>
      <c r="EW439" s="0" t="n">
        <v>0</v>
      </c>
      <c r="EX439" s="0" t="n">
        <v>0</v>
      </c>
      <c r="EY439" s="0" t="n">
        <v>5</v>
      </c>
      <c r="EZ439" s="0" t="n">
        <v>0</v>
      </c>
      <c r="FA439" s="0" t="n">
        <v>0</v>
      </c>
      <c r="FB439" s="0" t="n">
        <v>0</v>
      </c>
      <c r="FC439" s="0" t="n">
        <v>0</v>
      </c>
      <c r="FD439" s="0" t="n">
        <v>0</v>
      </c>
      <c r="FE439" s="0" t="n">
        <v>0</v>
      </c>
      <c r="FF439" s="0" t="n">
        <v>0</v>
      </c>
      <c r="FG439" s="0" t="n">
        <v>1</v>
      </c>
      <c r="FH439" s="0" t="n">
        <v>5</v>
      </c>
      <c r="FI439" s="0" t="n">
        <v>1</v>
      </c>
      <c r="FJ439" s="0" t="n">
        <v>0</v>
      </c>
      <c r="FK439" s="0" t="n">
        <v>0</v>
      </c>
      <c r="FL439" s="0" t="n">
        <v>0</v>
      </c>
      <c r="FM439" s="0" t="n">
        <v>0</v>
      </c>
      <c r="FN439" s="0" t="n">
        <v>0</v>
      </c>
      <c r="FO439" s="0" t="n">
        <v>0</v>
      </c>
      <c r="FP439" s="0" t="n">
        <v>0</v>
      </c>
      <c r="FQ439" s="0" t="n">
        <v>0</v>
      </c>
      <c r="FR439" s="0" t="n">
        <v>0</v>
      </c>
      <c r="FS439" s="0" t="n">
        <v>2</v>
      </c>
      <c r="FT439" s="0" t="n">
        <v>0</v>
      </c>
      <c r="FU439" s="0" t="n">
        <v>1</v>
      </c>
      <c r="FV439" s="0" t="n">
        <v>0</v>
      </c>
      <c r="FW439" s="0" t="n">
        <v>0</v>
      </c>
      <c r="FX439" s="0" t="n">
        <v>0</v>
      </c>
      <c r="FY439" s="0" t="n">
        <v>0</v>
      </c>
      <c r="FZ439" s="0" t="n">
        <v>0</v>
      </c>
      <c r="GA439" s="0" t="n">
        <v>0</v>
      </c>
      <c r="GB439" s="0" t="n">
        <v>0</v>
      </c>
      <c r="GC439" s="0" t="n">
        <v>1</v>
      </c>
      <c r="GD439" s="0" t="n">
        <v>0</v>
      </c>
      <c r="GE439" s="0" t="n">
        <v>0</v>
      </c>
      <c r="GF439" s="0" t="n">
        <v>0</v>
      </c>
      <c r="GG439" s="0" t="n">
        <v>0</v>
      </c>
      <c r="GH439" s="0" t="n">
        <v>0</v>
      </c>
      <c r="GI439" s="0" t="n">
        <v>0</v>
      </c>
      <c r="GJ439" s="0" t="n">
        <v>0</v>
      </c>
      <c r="GK439" s="0" t="n">
        <v>0</v>
      </c>
      <c r="GL439" s="0" t="n">
        <v>0</v>
      </c>
      <c r="GM439" s="0" t="n">
        <v>1</v>
      </c>
      <c r="GN439" s="0" t="n">
        <v>0</v>
      </c>
      <c r="GO439" s="0" t="n">
        <v>1</v>
      </c>
      <c r="GP439" s="0" t="n">
        <v>0</v>
      </c>
      <c r="GQ439" s="0" t="n">
        <v>0</v>
      </c>
    </row>
    <row r="440" customFormat="false" ht="12" hidden="false" customHeight="false" outlineLevel="0" collapsed="false">
      <c r="A440" s="0" t="n">
        <v>0</v>
      </c>
      <c r="B440" s="0" t="n">
        <v>2</v>
      </c>
      <c r="C440" s="0" t="n">
        <v>1</v>
      </c>
      <c r="D440" s="0" t="n">
        <v>0</v>
      </c>
      <c r="E440" s="0" t="n">
        <v>0</v>
      </c>
      <c r="F440" s="0" t="n">
        <v>0</v>
      </c>
      <c r="G440" s="0" t="n">
        <v>1</v>
      </c>
      <c r="H440" s="0" t="n">
        <v>0</v>
      </c>
      <c r="I440" s="0" t="n">
        <v>2</v>
      </c>
      <c r="J440" s="0" t="n">
        <v>2</v>
      </c>
      <c r="K440" s="0" t="n">
        <v>6</v>
      </c>
      <c r="L440" s="0" t="n">
        <v>0</v>
      </c>
      <c r="M440" s="0" t="n">
        <v>0</v>
      </c>
      <c r="N440" s="0" t="n">
        <v>0</v>
      </c>
      <c r="O440" s="0" t="n">
        <v>0</v>
      </c>
      <c r="P440" s="0" t="n">
        <v>2</v>
      </c>
      <c r="Q440" s="0" t="n">
        <v>1</v>
      </c>
      <c r="R440" s="0" t="n">
        <v>1</v>
      </c>
      <c r="S440" s="0" t="n">
        <v>0</v>
      </c>
      <c r="T440" s="0" t="n">
        <v>0</v>
      </c>
      <c r="U440" s="0" t="n">
        <v>0</v>
      </c>
      <c r="V440" s="0" t="n">
        <v>0</v>
      </c>
      <c r="W440" s="0" t="n">
        <v>0</v>
      </c>
      <c r="X440" s="0" t="n">
        <v>0</v>
      </c>
      <c r="Y440" s="0" t="n">
        <v>0</v>
      </c>
      <c r="Z440" s="0" t="n">
        <v>5</v>
      </c>
      <c r="AA440" s="0" t="n">
        <v>3</v>
      </c>
      <c r="AB440" s="0" t="n">
        <v>0</v>
      </c>
      <c r="AC440" s="0" t="n">
        <v>1</v>
      </c>
      <c r="AD440" s="0" t="n">
        <v>0</v>
      </c>
      <c r="AE440" s="0" t="n">
        <v>0</v>
      </c>
      <c r="AF440" s="0" t="n">
        <v>0</v>
      </c>
      <c r="AG440" s="0" t="n">
        <v>0</v>
      </c>
      <c r="AH440" s="0" t="n">
        <v>0</v>
      </c>
      <c r="AI440" s="0" t="n">
        <v>0</v>
      </c>
      <c r="AJ440" s="0" t="n">
        <v>0</v>
      </c>
      <c r="AK440" s="0" t="n">
        <v>0</v>
      </c>
      <c r="AL440" s="0" t="n">
        <v>0</v>
      </c>
      <c r="AM440" s="0" t="n">
        <v>0</v>
      </c>
      <c r="AN440" s="0" t="n">
        <v>0</v>
      </c>
      <c r="AO440" s="0" t="n">
        <v>1</v>
      </c>
      <c r="AP440" s="0" t="n">
        <v>0</v>
      </c>
      <c r="AQ440" s="0" t="n">
        <v>1</v>
      </c>
      <c r="AR440" s="0" t="n">
        <v>0</v>
      </c>
      <c r="AS440" s="0" t="n">
        <v>1</v>
      </c>
      <c r="AT440" s="0" t="n">
        <v>0</v>
      </c>
      <c r="AU440" s="0" t="n">
        <v>2</v>
      </c>
      <c r="AV440" s="0" t="n">
        <v>0</v>
      </c>
      <c r="AW440" s="0" t="n">
        <v>5</v>
      </c>
      <c r="AX440" s="0" t="n">
        <v>0</v>
      </c>
      <c r="AY440" s="0" t="n">
        <v>4</v>
      </c>
      <c r="AZ440" s="0" t="n">
        <v>3</v>
      </c>
      <c r="BA440" s="0" t="n">
        <v>1</v>
      </c>
      <c r="BB440" s="0" t="n">
        <v>3</v>
      </c>
      <c r="BC440" s="0" t="n">
        <v>0</v>
      </c>
      <c r="BD440" s="0" t="n">
        <v>4</v>
      </c>
      <c r="BE440" s="0" t="n">
        <v>0</v>
      </c>
      <c r="BF440" s="0" t="n">
        <v>0</v>
      </c>
      <c r="BG440" s="0" t="n">
        <v>1</v>
      </c>
      <c r="BH440" s="0" t="n">
        <v>0</v>
      </c>
      <c r="BI440" s="0" t="n">
        <v>1</v>
      </c>
      <c r="BJ440" s="0" t="n">
        <v>1</v>
      </c>
      <c r="BK440" s="0" t="n">
        <v>0</v>
      </c>
      <c r="BL440" s="0" t="n">
        <v>0</v>
      </c>
      <c r="BM440" s="0" t="n">
        <v>0</v>
      </c>
      <c r="BN440" s="0" t="n">
        <v>0</v>
      </c>
      <c r="BO440" s="0" t="n">
        <v>0</v>
      </c>
      <c r="BP440" s="0" t="n">
        <v>0</v>
      </c>
      <c r="BQ440" s="0" t="n">
        <v>1</v>
      </c>
      <c r="BR440" s="0" t="n">
        <v>0</v>
      </c>
      <c r="BS440" s="0" t="n">
        <v>1</v>
      </c>
      <c r="BT440" s="0" t="n">
        <v>1</v>
      </c>
      <c r="BU440" s="0" t="n">
        <v>0</v>
      </c>
      <c r="BV440" s="0" t="n">
        <v>0</v>
      </c>
      <c r="BW440" s="0" t="n">
        <v>0</v>
      </c>
      <c r="BX440" s="0" t="n">
        <v>0</v>
      </c>
      <c r="BY440" s="0" t="n">
        <v>2</v>
      </c>
      <c r="BZ440" s="0" t="n">
        <v>0</v>
      </c>
      <c r="CA440" s="0" t="n">
        <v>3</v>
      </c>
      <c r="CB440" s="0" t="n">
        <v>1</v>
      </c>
      <c r="CC440" s="0" t="n">
        <v>6</v>
      </c>
      <c r="CD440" s="0" t="n">
        <v>1</v>
      </c>
      <c r="CE440" s="0" t="n">
        <v>0</v>
      </c>
      <c r="CF440" s="0" t="n">
        <v>1</v>
      </c>
      <c r="CG440" s="0" t="n">
        <v>0</v>
      </c>
      <c r="CH440" s="0" t="n">
        <v>0</v>
      </c>
      <c r="CI440" s="0" t="n">
        <v>1</v>
      </c>
      <c r="CJ440" s="0" t="n">
        <v>5</v>
      </c>
      <c r="CK440" s="0" t="n">
        <v>4</v>
      </c>
      <c r="CL440" s="0" t="n">
        <v>0</v>
      </c>
      <c r="CM440" s="0" t="n">
        <v>5</v>
      </c>
      <c r="CN440" s="0" t="n">
        <v>0</v>
      </c>
      <c r="CO440" s="0" t="n">
        <v>0</v>
      </c>
      <c r="CP440" s="0" t="n">
        <v>0</v>
      </c>
      <c r="CQ440" s="0" t="n">
        <v>2</v>
      </c>
      <c r="CR440" s="0" t="n">
        <v>0</v>
      </c>
      <c r="CS440" s="0" t="n">
        <v>1</v>
      </c>
      <c r="CT440" s="0" t="n">
        <v>0</v>
      </c>
      <c r="CU440" s="0" t="n">
        <v>0</v>
      </c>
      <c r="CV440" s="0" t="n">
        <v>1</v>
      </c>
      <c r="CW440" s="0" t="n">
        <v>0</v>
      </c>
      <c r="CX440" s="0" t="n">
        <v>1</v>
      </c>
      <c r="CY440" s="0" t="n">
        <v>0</v>
      </c>
      <c r="CZ440" s="0" t="n">
        <v>1</v>
      </c>
      <c r="DA440" s="0" t="n">
        <v>0</v>
      </c>
      <c r="DB440" s="0" t="n">
        <v>1</v>
      </c>
      <c r="DC440" s="0" t="n">
        <v>0</v>
      </c>
      <c r="DD440" s="0" t="n">
        <v>1</v>
      </c>
      <c r="DE440" s="0" t="n">
        <v>2</v>
      </c>
      <c r="DF440" s="0" t="n">
        <v>0</v>
      </c>
      <c r="DG440" s="0" t="n">
        <v>0</v>
      </c>
      <c r="DH440" s="0" t="n">
        <v>0</v>
      </c>
      <c r="DI440" s="0" t="n">
        <v>0</v>
      </c>
      <c r="DJ440" s="0" t="n">
        <v>1</v>
      </c>
      <c r="DK440" s="0" t="n">
        <v>1</v>
      </c>
      <c r="DL440" s="0" t="n">
        <v>1</v>
      </c>
      <c r="DM440" s="0" t="n">
        <v>0</v>
      </c>
      <c r="DN440" s="0" t="n">
        <v>2</v>
      </c>
      <c r="DO440" s="0" t="n">
        <v>0</v>
      </c>
      <c r="DP440" s="0" t="n">
        <v>2</v>
      </c>
      <c r="DQ440" s="0" t="n">
        <v>0</v>
      </c>
      <c r="DR440" s="0" t="n">
        <v>5</v>
      </c>
      <c r="DS440" s="0" t="n">
        <v>0</v>
      </c>
      <c r="DT440" s="0" t="n">
        <v>0</v>
      </c>
      <c r="DU440" s="0" t="n">
        <v>0</v>
      </c>
      <c r="DV440" s="0" t="n">
        <v>1</v>
      </c>
      <c r="DW440" s="0" t="n">
        <v>0</v>
      </c>
      <c r="DX440" s="0" t="n">
        <v>1</v>
      </c>
      <c r="DY440" s="0" t="n">
        <v>0</v>
      </c>
      <c r="DZ440" s="0" t="n">
        <v>2</v>
      </c>
      <c r="EA440" s="0" t="n">
        <v>0</v>
      </c>
      <c r="EB440" s="0" t="n">
        <v>0</v>
      </c>
      <c r="EC440" s="0" t="n">
        <v>0</v>
      </c>
      <c r="ED440" s="0" t="n">
        <v>0</v>
      </c>
      <c r="EE440" s="0" t="n">
        <v>6</v>
      </c>
      <c r="EF440" s="0" t="n">
        <v>2</v>
      </c>
      <c r="EG440" s="0" t="n">
        <v>1</v>
      </c>
      <c r="EH440" s="0" t="n">
        <v>0</v>
      </c>
      <c r="EI440" s="0" t="n">
        <v>0</v>
      </c>
      <c r="EJ440" s="0" t="n">
        <v>2</v>
      </c>
      <c r="EK440" s="0" t="n">
        <v>0</v>
      </c>
      <c r="EL440" s="0" t="n">
        <v>5</v>
      </c>
      <c r="EM440" s="0" t="n">
        <v>0</v>
      </c>
      <c r="EN440" s="0" t="n">
        <v>0</v>
      </c>
      <c r="EO440" s="0" t="n">
        <v>0</v>
      </c>
      <c r="EP440" s="0" t="n">
        <v>2</v>
      </c>
      <c r="EQ440" s="0" t="n">
        <v>0</v>
      </c>
      <c r="ER440" s="0" t="n">
        <v>0</v>
      </c>
      <c r="ES440" s="0" t="n">
        <v>1</v>
      </c>
      <c r="ET440" s="0" t="n">
        <v>1</v>
      </c>
      <c r="EU440" s="0" t="n">
        <v>1</v>
      </c>
      <c r="EV440" s="0" t="n">
        <v>2</v>
      </c>
      <c r="EW440" s="0" t="n">
        <v>1</v>
      </c>
      <c r="EX440" s="0" t="n">
        <v>0</v>
      </c>
      <c r="EY440" s="0" t="n">
        <v>1</v>
      </c>
      <c r="EZ440" s="0" t="n">
        <v>0</v>
      </c>
      <c r="FA440" s="0" t="n">
        <v>1</v>
      </c>
      <c r="FB440" s="0" t="n">
        <v>0</v>
      </c>
      <c r="FC440" s="0" t="n">
        <v>0</v>
      </c>
      <c r="FD440" s="0" t="n">
        <v>0</v>
      </c>
      <c r="FE440" s="0" t="n">
        <v>0</v>
      </c>
      <c r="FF440" s="0" t="n">
        <v>0</v>
      </c>
      <c r="FG440" s="0" t="n">
        <v>2</v>
      </c>
      <c r="FH440" s="0" t="n">
        <v>0</v>
      </c>
      <c r="FI440" s="0" t="n">
        <v>5</v>
      </c>
      <c r="FJ440" s="0" t="n">
        <v>1</v>
      </c>
      <c r="FK440" s="0" t="n">
        <v>0</v>
      </c>
      <c r="FL440" s="0" t="n">
        <v>2</v>
      </c>
      <c r="FM440" s="0" t="n">
        <v>0</v>
      </c>
      <c r="FN440" s="0" t="n">
        <v>1</v>
      </c>
      <c r="FO440" s="0" t="n">
        <v>0</v>
      </c>
      <c r="FP440" s="0" t="n">
        <v>0</v>
      </c>
      <c r="FQ440" s="0" t="n">
        <v>0</v>
      </c>
      <c r="FR440" s="0" t="n">
        <v>0</v>
      </c>
      <c r="FS440" s="0" t="n">
        <v>3</v>
      </c>
      <c r="FT440" s="0" t="n">
        <v>0</v>
      </c>
      <c r="FU440" s="0" t="n">
        <v>0</v>
      </c>
      <c r="FV440" s="0" t="n">
        <v>0</v>
      </c>
      <c r="FW440" s="0" t="n">
        <v>2</v>
      </c>
      <c r="FX440" s="0" t="n">
        <v>0</v>
      </c>
      <c r="FY440" s="0" t="n">
        <v>1</v>
      </c>
      <c r="FZ440" s="0" t="n">
        <v>2</v>
      </c>
      <c r="GA440" s="0" t="n">
        <v>0</v>
      </c>
      <c r="GB440" s="0" t="n">
        <v>2</v>
      </c>
      <c r="GC440" s="0" t="n">
        <v>0</v>
      </c>
      <c r="GD440" s="0" t="n">
        <v>0</v>
      </c>
      <c r="GE440" s="0" t="n">
        <v>0</v>
      </c>
      <c r="GF440" s="0" t="n">
        <v>0</v>
      </c>
      <c r="GG440" s="0" t="n">
        <v>0</v>
      </c>
      <c r="GH440" s="0" t="n">
        <v>0</v>
      </c>
      <c r="GI440" s="0" t="n">
        <v>3</v>
      </c>
      <c r="GJ440" s="0" t="n">
        <v>0</v>
      </c>
      <c r="GK440" s="0" t="n">
        <v>0</v>
      </c>
      <c r="GL440" s="0" t="n">
        <v>0</v>
      </c>
      <c r="GM440" s="0" t="n">
        <v>1</v>
      </c>
      <c r="GN440" s="0" t="n">
        <v>0</v>
      </c>
      <c r="GO440" s="0" t="n">
        <v>2</v>
      </c>
      <c r="GP440" s="0" t="n">
        <v>0</v>
      </c>
      <c r="GQ440" s="0" t="n">
        <v>0</v>
      </c>
    </row>
    <row r="441" customFormat="false" ht="12" hidden="false" customHeight="false" outlineLevel="0" collapsed="false">
      <c r="A441" s="0" t="n">
        <v>2</v>
      </c>
      <c r="B441" s="0" t="n">
        <v>3</v>
      </c>
      <c r="C441" s="0" t="n">
        <v>2</v>
      </c>
      <c r="D441" s="0" t="n">
        <v>0</v>
      </c>
      <c r="E441" s="0" t="n">
        <v>0</v>
      </c>
      <c r="F441" s="0" t="n">
        <v>2</v>
      </c>
      <c r="G441" s="0" t="n">
        <v>1</v>
      </c>
      <c r="H441" s="0" t="n">
        <v>0</v>
      </c>
      <c r="I441" s="0" t="n">
        <v>4</v>
      </c>
      <c r="J441" s="0" t="n">
        <v>3</v>
      </c>
      <c r="K441" s="0" t="n">
        <v>4</v>
      </c>
      <c r="L441" s="0" t="n">
        <v>4</v>
      </c>
      <c r="M441" s="0" t="n">
        <v>1</v>
      </c>
      <c r="N441" s="0" t="n">
        <v>0</v>
      </c>
      <c r="O441" s="0" t="n">
        <v>4</v>
      </c>
      <c r="P441" s="0" t="n">
        <v>1</v>
      </c>
      <c r="Q441" s="0" t="n">
        <v>9</v>
      </c>
      <c r="R441" s="0" t="n">
        <v>6</v>
      </c>
      <c r="S441" s="0" t="n">
        <v>4</v>
      </c>
      <c r="T441" s="0" t="n">
        <v>0</v>
      </c>
      <c r="U441" s="0" t="n">
        <v>4</v>
      </c>
      <c r="V441" s="0" t="n">
        <v>2</v>
      </c>
      <c r="W441" s="0" t="n">
        <v>0</v>
      </c>
      <c r="X441" s="0" t="n">
        <v>3</v>
      </c>
      <c r="Y441" s="0" t="n">
        <v>2</v>
      </c>
      <c r="Z441" s="0" t="n">
        <v>3</v>
      </c>
      <c r="AA441" s="0" t="n">
        <v>8</v>
      </c>
      <c r="AB441" s="0" t="n">
        <v>2</v>
      </c>
      <c r="AC441" s="0" t="n">
        <v>3</v>
      </c>
      <c r="AD441" s="0" t="n">
        <v>2</v>
      </c>
      <c r="AE441" s="0" t="n">
        <v>0</v>
      </c>
      <c r="AF441" s="0" t="n">
        <v>1</v>
      </c>
      <c r="AG441" s="0" t="n">
        <v>2</v>
      </c>
      <c r="AH441" s="0" t="n">
        <v>4</v>
      </c>
      <c r="AI441" s="0" t="n">
        <v>0</v>
      </c>
      <c r="AJ441" s="0" t="n">
        <v>4</v>
      </c>
      <c r="AK441" s="0" t="n">
        <v>2</v>
      </c>
      <c r="AL441" s="0" t="n">
        <v>2</v>
      </c>
      <c r="AM441" s="0" t="n">
        <v>6</v>
      </c>
      <c r="AN441" s="0" t="n">
        <v>4</v>
      </c>
      <c r="AO441" s="0" t="n">
        <v>4</v>
      </c>
      <c r="AP441" s="0" t="n">
        <v>1</v>
      </c>
      <c r="AQ441" s="0" t="n">
        <v>1</v>
      </c>
      <c r="AR441" s="0" t="n">
        <v>0</v>
      </c>
      <c r="AS441" s="0" t="n">
        <v>1</v>
      </c>
      <c r="AT441" s="0" t="n">
        <v>1</v>
      </c>
      <c r="AU441" s="0" t="n">
        <v>8</v>
      </c>
      <c r="AV441" s="0" t="n">
        <v>0</v>
      </c>
      <c r="AW441" s="0" t="n">
        <v>4</v>
      </c>
      <c r="AX441" s="0" t="n">
        <v>0</v>
      </c>
      <c r="AY441" s="0" t="n">
        <v>4</v>
      </c>
      <c r="AZ441" s="0" t="n">
        <v>3</v>
      </c>
      <c r="BA441" s="0" t="n">
        <v>1</v>
      </c>
      <c r="BB441" s="0" t="n">
        <v>3</v>
      </c>
      <c r="BC441" s="0" t="n">
        <v>0</v>
      </c>
      <c r="BD441" s="0" t="n">
        <v>1</v>
      </c>
      <c r="BE441" s="0" t="n">
        <v>0</v>
      </c>
      <c r="BF441" s="0" t="n">
        <v>1</v>
      </c>
      <c r="BG441" s="0" t="n">
        <v>2</v>
      </c>
      <c r="BH441" s="0" t="n">
        <v>0</v>
      </c>
      <c r="BI441" s="0" t="n">
        <v>1</v>
      </c>
      <c r="BJ441" s="0" t="n">
        <v>2</v>
      </c>
      <c r="BK441" s="0" t="n">
        <v>0</v>
      </c>
      <c r="BL441" s="0" t="n">
        <v>0</v>
      </c>
      <c r="BM441" s="0" t="n">
        <v>2</v>
      </c>
      <c r="BN441" s="0" t="n">
        <v>1</v>
      </c>
      <c r="BO441" s="0" t="n">
        <v>2</v>
      </c>
      <c r="BP441" s="0" t="n">
        <v>0</v>
      </c>
      <c r="BQ441" s="0" t="n">
        <v>3</v>
      </c>
      <c r="BR441" s="0" t="n">
        <v>5</v>
      </c>
      <c r="BS441" s="0" t="n">
        <v>2</v>
      </c>
      <c r="BT441" s="0" t="n">
        <v>3</v>
      </c>
      <c r="BU441" s="0" t="n">
        <v>0</v>
      </c>
      <c r="BV441" s="0" t="n">
        <v>1</v>
      </c>
      <c r="BW441" s="0" t="n">
        <v>1</v>
      </c>
      <c r="BX441" s="0" t="n">
        <v>1</v>
      </c>
      <c r="BY441" s="0" t="n">
        <v>2</v>
      </c>
      <c r="BZ441" s="0" t="n">
        <v>0</v>
      </c>
      <c r="CA441" s="0" t="n">
        <v>2</v>
      </c>
      <c r="CB441" s="0" t="n">
        <v>1</v>
      </c>
      <c r="CC441" s="0" t="n">
        <v>6</v>
      </c>
      <c r="CD441" s="0" t="n">
        <v>2</v>
      </c>
      <c r="CE441" s="0" t="n">
        <v>4</v>
      </c>
      <c r="CF441" s="0" t="n">
        <v>2</v>
      </c>
      <c r="CG441" s="0" t="n">
        <v>1</v>
      </c>
      <c r="CH441" s="0" t="n">
        <v>0</v>
      </c>
      <c r="CI441" s="0" t="n">
        <v>2</v>
      </c>
      <c r="CJ441" s="0" t="n">
        <v>1</v>
      </c>
      <c r="CK441" s="0" t="n">
        <v>6</v>
      </c>
      <c r="CL441" s="0" t="n">
        <v>2</v>
      </c>
      <c r="CM441" s="0" t="n">
        <v>0</v>
      </c>
      <c r="CN441" s="0" t="n">
        <v>0</v>
      </c>
      <c r="CO441" s="0" t="n">
        <v>0</v>
      </c>
      <c r="CP441" s="0" t="n">
        <v>2</v>
      </c>
      <c r="CQ441" s="0" t="n">
        <v>2</v>
      </c>
      <c r="CR441" s="0" t="n">
        <v>0</v>
      </c>
      <c r="CS441" s="0" t="n">
        <v>1</v>
      </c>
      <c r="CT441" s="0" t="n">
        <v>0</v>
      </c>
      <c r="CU441" s="0" t="n">
        <v>1</v>
      </c>
      <c r="CV441" s="0" t="n">
        <v>4</v>
      </c>
      <c r="CW441" s="0" t="n">
        <v>0</v>
      </c>
      <c r="CX441" s="0" t="n">
        <v>0</v>
      </c>
      <c r="CY441" s="0" t="n">
        <v>4</v>
      </c>
      <c r="CZ441" s="0" t="n">
        <v>8</v>
      </c>
      <c r="DA441" s="0" t="n">
        <v>0</v>
      </c>
      <c r="DB441" s="0" t="n">
        <v>1</v>
      </c>
      <c r="DC441" s="0" t="n">
        <v>1</v>
      </c>
      <c r="DD441" s="0" t="n">
        <v>1</v>
      </c>
      <c r="DE441" s="0" t="n">
        <v>7</v>
      </c>
      <c r="DF441" s="0" t="n">
        <v>2</v>
      </c>
      <c r="DG441" s="0" t="n">
        <v>1</v>
      </c>
      <c r="DH441" s="0" t="n">
        <v>0</v>
      </c>
      <c r="DI441" s="0" t="n">
        <v>0</v>
      </c>
      <c r="DJ441" s="0" t="n">
        <v>1</v>
      </c>
      <c r="DK441" s="0" t="n">
        <v>3</v>
      </c>
      <c r="DL441" s="0" t="n">
        <v>3</v>
      </c>
      <c r="DM441" s="0" t="n">
        <v>3</v>
      </c>
      <c r="DN441" s="0" t="n">
        <v>4</v>
      </c>
      <c r="DO441" s="0" t="n">
        <v>0</v>
      </c>
      <c r="DP441" s="0" t="n">
        <v>1</v>
      </c>
      <c r="DQ441" s="0" t="n">
        <v>2</v>
      </c>
      <c r="DR441" s="0" t="n">
        <v>2</v>
      </c>
      <c r="DS441" s="0" t="n">
        <v>3</v>
      </c>
      <c r="DT441" s="0" t="n">
        <v>1</v>
      </c>
      <c r="DU441" s="0" t="n">
        <v>2</v>
      </c>
      <c r="DV441" s="0" t="n">
        <v>1</v>
      </c>
      <c r="DW441" s="0" t="n">
        <v>0</v>
      </c>
      <c r="DX441" s="0" t="n">
        <v>1</v>
      </c>
      <c r="DY441" s="0" t="n">
        <v>0</v>
      </c>
      <c r="DZ441" s="0" t="n">
        <v>3</v>
      </c>
      <c r="EA441" s="0" t="n">
        <v>1</v>
      </c>
      <c r="EB441" s="0" t="n">
        <v>0</v>
      </c>
      <c r="EC441" s="0" t="n">
        <v>1</v>
      </c>
      <c r="ED441" s="0" t="n">
        <v>0</v>
      </c>
      <c r="EE441" s="0" t="n">
        <v>7</v>
      </c>
      <c r="EF441" s="0" t="n">
        <v>0</v>
      </c>
      <c r="EG441" s="0" t="n">
        <v>1</v>
      </c>
      <c r="EH441" s="0" t="n">
        <v>2</v>
      </c>
      <c r="EI441" s="0" t="n">
        <v>1</v>
      </c>
      <c r="EJ441" s="0" t="n">
        <v>1</v>
      </c>
      <c r="EK441" s="0" t="n">
        <v>0</v>
      </c>
      <c r="EL441" s="0" t="n">
        <v>4</v>
      </c>
      <c r="EM441" s="0" t="n">
        <v>2</v>
      </c>
      <c r="EN441" s="0" t="n">
        <v>1</v>
      </c>
      <c r="EO441" s="0" t="n">
        <v>1</v>
      </c>
      <c r="EP441" s="0" t="n">
        <v>0</v>
      </c>
      <c r="EQ441" s="0" t="n">
        <v>0</v>
      </c>
      <c r="ER441" s="0" t="n">
        <v>0</v>
      </c>
      <c r="ES441" s="0" t="n">
        <v>5</v>
      </c>
      <c r="ET441" s="0" t="n">
        <v>0</v>
      </c>
      <c r="EU441" s="0" t="n">
        <v>2</v>
      </c>
      <c r="EV441" s="0" t="n">
        <v>0</v>
      </c>
      <c r="EW441" s="0" t="n">
        <v>1</v>
      </c>
      <c r="EX441" s="0" t="n">
        <v>0</v>
      </c>
      <c r="EY441" s="0" t="n">
        <v>3</v>
      </c>
      <c r="EZ441" s="0" t="n">
        <v>0</v>
      </c>
      <c r="FA441" s="0" t="n">
        <v>2</v>
      </c>
      <c r="FB441" s="0" t="n">
        <v>0</v>
      </c>
      <c r="FC441" s="0" t="n">
        <v>0</v>
      </c>
      <c r="FD441" s="0" t="n">
        <v>1</v>
      </c>
      <c r="FE441" s="0" t="n">
        <v>9</v>
      </c>
      <c r="FF441" s="0" t="n">
        <v>0</v>
      </c>
      <c r="FG441" s="0" t="n">
        <v>2</v>
      </c>
      <c r="FH441" s="0" t="n">
        <v>0</v>
      </c>
      <c r="FI441" s="0" t="n">
        <v>4</v>
      </c>
      <c r="FJ441" s="0" t="n">
        <v>0</v>
      </c>
      <c r="FK441" s="0" t="n">
        <v>9</v>
      </c>
      <c r="FL441" s="0" t="n">
        <v>4</v>
      </c>
      <c r="FM441" s="0" t="n">
        <v>1</v>
      </c>
      <c r="FN441" s="0" t="n">
        <v>2</v>
      </c>
      <c r="FO441" s="0" t="n">
        <v>1</v>
      </c>
      <c r="FP441" s="0" t="n">
        <v>1</v>
      </c>
      <c r="FQ441" s="0" t="n">
        <v>6</v>
      </c>
      <c r="FR441" s="0" t="n">
        <v>1</v>
      </c>
      <c r="FS441" s="0" t="n">
        <v>1</v>
      </c>
      <c r="FT441" s="0" t="n">
        <v>0</v>
      </c>
      <c r="FU441" s="0" t="n">
        <v>1</v>
      </c>
      <c r="FV441" s="0" t="n">
        <v>0</v>
      </c>
      <c r="FW441" s="0" t="n">
        <v>3</v>
      </c>
      <c r="FX441" s="0" t="n">
        <v>0</v>
      </c>
      <c r="FY441" s="0" t="n">
        <v>1</v>
      </c>
      <c r="FZ441" s="0" t="n">
        <v>3</v>
      </c>
      <c r="GA441" s="0" t="n">
        <v>3</v>
      </c>
      <c r="GB441" s="0" t="n">
        <v>4</v>
      </c>
      <c r="GC441" s="0" t="n">
        <v>2</v>
      </c>
      <c r="GD441" s="0" t="n">
        <v>7</v>
      </c>
      <c r="GE441" s="0" t="n">
        <v>3</v>
      </c>
      <c r="GF441" s="0" t="n">
        <v>0</v>
      </c>
      <c r="GG441" s="0" t="n">
        <v>0</v>
      </c>
      <c r="GH441" s="0" t="n">
        <v>4</v>
      </c>
      <c r="GI441" s="0" t="n">
        <v>0</v>
      </c>
      <c r="GJ441" s="0" t="n">
        <v>0</v>
      </c>
      <c r="GK441" s="0" t="n">
        <v>0</v>
      </c>
      <c r="GL441" s="0" t="n">
        <v>1</v>
      </c>
      <c r="GM441" s="0" t="n">
        <v>4</v>
      </c>
      <c r="GN441" s="0" t="n">
        <v>0</v>
      </c>
      <c r="GO441" s="0" t="n">
        <v>2</v>
      </c>
      <c r="GP441" s="0" t="n">
        <v>0</v>
      </c>
      <c r="GQ441" s="0" t="n">
        <v>0</v>
      </c>
    </row>
    <row r="442" customFormat="false" ht="12" hidden="false" customHeight="false" outlineLevel="0" collapsed="false">
      <c r="A442" s="0" t="n">
        <v>0</v>
      </c>
      <c r="B442" s="0" t="n">
        <v>2</v>
      </c>
      <c r="C442" s="0" t="n">
        <v>1</v>
      </c>
      <c r="D442" s="0" t="n">
        <v>1</v>
      </c>
      <c r="E442" s="0" t="n">
        <v>1</v>
      </c>
      <c r="F442" s="0" t="n">
        <v>1</v>
      </c>
      <c r="G442" s="0" t="n">
        <v>1</v>
      </c>
      <c r="H442" s="0" t="n">
        <v>0</v>
      </c>
      <c r="I442" s="0" t="n">
        <v>0</v>
      </c>
      <c r="J442" s="0" t="n">
        <v>3</v>
      </c>
      <c r="K442" s="0" t="n">
        <v>0</v>
      </c>
      <c r="L442" s="0" t="n">
        <v>1</v>
      </c>
      <c r="M442" s="0" t="n">
        <v>1</v>
      </c>
      <c r="N442" s="0" t="n">
        <v>0</v>
      </c>
      <c r="O442" s="0" t="n">
        <v>0</v>
      </c>
      <c r="P442" s="0" t="n">
        <v>1</v>
      </c>
      <c r="Q442" s="0" t="n">
        <v>1</v>
      </c>
      <c r="R442" s="0" t="n">
        <v>0</v>
      </c>
      <c r="S442" s="0" t="n">
        <v>0</v>
      </c>
      <c r="T442" s="0" t="n">
        <v>1</v>
      </c>
      <c r="U442" s="0" t="n">
        <v>2</v>
      </c>
      <c r="V442" s="0" t="n">
        <v>0</v>
      </c>
      <c r="W442" s="0" t="n">
        <v>0</v>
      </c>
      <c r="X442" s="0" t="n">
        <v>1</v>
      </c>
      <c r="Y442" s="0" t="n">
        <v>0</v>
      </c>
      <c r="Z442" s="0" t="n">
        <v>3</v>
      </c>
      <c r="AA442" s="0" t="n">
        <v>1</v>
      </c>
      <c r="AB442" s="0" t="n">
        <v>0</v>
      </c>
      <c r="AC442" s="0" t="n">
        <v>0</v>
      </c>
      <c r="AD442" s="0" t="n">
        <v>1</v>
      </c>
      <c r="AE442" s="0" t="n">
        <v>0</v>
      </c>
      <c r="AF442" s="0" t="n">
        <v>1</v>
      </c>
      <c r="AG442" s="0" t="n">
        <v>1</v>
      </c>
      <c r="AH442" s="0" t="n">
        <v>1</v>
      </c>
      <c r="AI442" s="0" t="n">
        <v>0</v>
      </c>
      <c r="AJ442" s="0" t="n">
        <v>1</v>
      </c>
      <c r="AK442" s="0" t="n">
        <v>1</v>
      </c>
      <c r="AL442" s="0" t="n">
        <v>0</v>
      </c>
      <c r="AM442" s="0" t="n">
        <v>1</v>
      </c>
      <c r="AN442" s="0" t="n">
        <v>6</v>
      </c>
      <c r="AO442" s="0" t="n">
        <v>2</v>
      </c>
      <c r="AP442" s="0" t="n">
        <v>0</v>
      </c>
      <c r="AQ442" s="0" t="n">
        <v>0</v>
      </c>
      <c r="AR442" s="0" t="n">
        <v>0</v>
      </c>
      <c r="AS442" s="0" t="n">
        <v>0</v>
      </c>
      <c r="AT442" s="0" t="n">
        <v>1</v>
      </c>
      <c r="AU442" s="0" t="n">
        <v>2</v>
      </c>
      <c r="AV442" s="0" t="n">
        <v>0</v>
      </c>
      <c r="AW442" s="0" t="n">
        <v>1</v>
      </c>
      <c r="AX442" s="0" t="n">
        <v>0</v>
      </c>
      <c r="AY442" s="0" t="n">
        <v>2</v>
      </c>
      <c r="AZ442" s="0" t="n">
        <v>1</v>
      </c>
      <c r="BA442" s="0" t="n">
        <v>4</v>
      </c>
      <c r="BB442" s="0" t="n">
        <v>1</v>
      </c>
      <c r="BC442" s="0" t="n">
        <v>0</v>
      </c>
      <c r="BD442" s="0" t="n">
        <v>2</v>
      </c>
      <c r="BE442" s="0" t="n">
        <v>0</v>
      </c>
      <c r="BF442" s="0" t="n">
        <v>0</v>
      </c>
      <c r="BG442" s="0" t="n">
        <v>2</v>
      </c>
      <c r="BH442" s="0" t="n">
        <v>0</v>
      </c>
      <c r="BI442" s="0" t="n">
        <v>0</v>
      </c>
      <c r="BJ442" s="0" t="n">
        <v>0</v>
      </c>
      <c r="BK442" s="0" t="n">
        <v>0</v>
      </c>
      <c r="BL442" s="0" t="n">
        <v>0</v>
      </c>
      <c r="BM442" s="0" t="n">
        <v>0</v>
      </c>
      <c r="BN442" s="0" t="n">
        <v>0</v>
      </c>
      <c r="BO442" s="0" t="n">
        <v>0</v>
      </c>
      <c r="BP442" s="0" t="n">
        <v>0</v>
      </c>
      <c r="BQ442" s="0" t="n">
        <v>1</v>
      </c>
      <c r="BR442" s="0" t="n">
        <v>2</v>
      </c>
      <c r="BS442" s="0" t="n">
        <v>1</v>
      </c>
      <c r="BT442" s="0" t="n">
        <v>1</v>
      </c>
      <c r="BU442" s="0" t="n">
        <v>1</v>
      </c>
      <c r="BV442" s="0" t="n">
        <v>0</v>
      </c>
      <c r="BW442" s="0" t="n">
        <v>1</v>
      </c>
      <c r="BX442" s="0" t="n">
        <v>0</v>
      </c>
      <c r="BY442" s="0" t="n">
        <v>1</v>
      </c>
      <c r="BZ442" s="0" t="n">
        <v>1</v>
      </c>
      <c r="CA442" s="0" t="n">
        <v>1</v>
      </c>
      <c r="CB442" s="0" t="n">
        <v>1</v>
      </c>
      <c r="CC442" s="0" t="n">
        <v>0</v>
      </c>
      <c r="CD442" s="0" t="n">
        <v>0</v>
      </c>
      <c r="CE442" s="0" t="n">
        <v>1</v>
      </c>
      <c r="CF442" s="0" t="n">
        <v>0</v>
      </c>
      <c r="CG442" s="0" t="n">
        <v>1</v>
      </c>
      <c r="CH442" s="0" t="n">
        <v>0</v>
      </c>
      <c r="CI442" s="0" t="n">
        <v>1</v>
      </c>
      <c r="CJ442" s="0" t="n">
        <v>1</v>
      </c>
      <c r="CK442" s="0" t="n">
        <v>3</v>
      </c>
      <c r="CL442" s="0" t="n">
        <v>0</v>
      </c>
      <c r="CM442" s="0" t="n">
        <v>6</v>
      </c>
      <c r="CN442" s="0" t="n">
        <v>0</v>
      </c>
      <c r="CO442" s="0" t="n">
        <v>0</v>
      </c>
      <c r="CP442" s="0" t="n">
        <v>0</v>
      </c>
      <c r="CQ442" s="0" t="n">
        <v>1</v>
      </c>
      <c r="CR442" s="0" t="n">
        <v>2</v>
      </c>
      <c r="CS442" s="0" t="n">
        <v>1</v>
      </c>
      <c r="CT442" s="0" t="n">
        <v>0</v>
      </c>
      <c r="CU442" s="0" t="n">
        <v>0</v>
      </c>
      <c r="CV442" s="0" t="n">
        <v>0</v>
      </c>
      <c r="CW442" s="0" t="n">
        <v>0</v>
      </c>
      <c r="CX442" s="0" t="n">
        <v>1</v>
      </c>
      <c r="CY442" s="0" t="n">
        <v>1</v>
      </c>
      <c r="CZ442" s="0" t="n">
        <v>1</v>
      </c>
      <c r="DA442" s="0" t="n">
        <v>0</v>
      </c>
      <c r="DB442" s="0" t="n">
        <v>0</v>
      </c>
      <c r="DC442" s="0" t="n">
        <v>1</v>
      </c>
      <c r="DD442" s="0" t="n">
        <v>1</v>
      </c>
      <c r="DE442" s="0" t="n">
        <v>1</v>
      </c>
      <c r="DF442" s="0" t="n">
        <v>0</v>
      </c>
      <c r="DG442" s="0" t="n">
        <v>0</v>
      </c>
      <c r="DH442" s="0" t="n">
        <v>0</v>
      </c>
      <c r="DI442" s="0" t="n">
        <v>0</v>
      </c>
      <c r="DJ442" s="0" t="n">
        <v>1</v>
      </c>
      <c r="DK442" s="0" t="n">
        <v>2</v>
      </c>
      <c r="DL442" s="0" t="n">
        <v>1</v>
      </c>
      <c r="DM442" s="0" t="n">
        <v>0</v>
      </c>
      <c r="DN442" s="0" t="n">
        <v>0</v>
      </c>
      <c r="DO442" s="0" t="n">
        <v>1</v>
      </c>
      <c r="DP442" s="0" t="n">
        <v>0</v>
      </c>
      <c r="DQ442" s="0" t="n">
        <v>2</v>
      </c>
      <c r="DR442" s="0" t="n">
        <v>1</v>
      </c>
      <c r="DS442" s="0" t="n">
        <v>0</v>
      </c>
      <c r="DT442" s="0" t="n">
        <v>0</v>
      </c>
      <c r="DU442" s="0" t="n">
        <v>0</v>
      </c>
      <c r="DV442" s="0" t="n">
        <v>0</v>
      </c>
      <c r="DW442" s="0" t="n">
        <v>1</v>
      </c>
      <c r="DX442" s="0" t="n">
        <v>2</v>
      </c>
      <c r="DY442" s="0" t="n">
        <v>0</v>
      </c>
      <c r="DZ442" s="0" t="n">
        <v>0</v>
      </c>
      <c r="EA442" s="0" t="n">
        <v>0</v>
      </c>
      <c r="EB442" s="0" t="n">
        <v>0</v>
      </c>
      <c r="EC442" s="0" t="n">
        <v>1</v>
      </c>
      <c r="ED442" s="0" t="n">
        <v>0</v>
      </c>
      <c r="EE442" s="0" t="n">
        <v>1</v>
      </c>
      <c r="EF442" s="0" t="n">
        <v>2</v>
      </c>
      <c r="EG442" s="0" t="n">
        <v>1</v>
      </c>
      <c r="EH442" s="0" t="n">
        <v>1</v>
      </c>
      <c r="EI442" s="0" t="n">
        <v>0</v>
      </c>
      <c r="EJ442" s="0" t="n">
        <v>0</v>
      </c>
      <c r="EK442" s="0" t="n">
        <v>0</v>
      </c>
      <c r="EL442" s="0" t="n">
        <v>1</v>
      </c>
      <c r="EM442" s="0" t="n">
        <v>1</v>
      </c>
      <c r="EN442" s="0" t="n">
        <v>1</v>
      </c>
      <c r="EO442" s="0" t="n">
        <v>1</v>
      </c>
      <c r="EP442" s="0" t="n">
        <v>1</v>
      </c>
      <c r="EQ442" s="0" t="n">
        <v>2</v>
      </c>
      <c r="ER442" s="0" t="n">
        <v>0</v>
      </c>
      <c r="ES442" s="0" t="n">
        <v>1</v>
      </c>
      <c r="ET442" s="0" t="n">
        <v>1</v>
      </c>
      <c r="EU442" s="0" t="n">
        <v>1</v>
      </c>
      <c r="EV442" s="0" t="n">
        <v>0</v>
      </c>
      <c r="EW442" s="0" t="n">
        <v>0</v>
      </c>
      <c r="EX442" s="0" t="n">
        <v>0</v>
      </c>
      <c r="EY442" s="0" t="n">
        <v>3</v>
      </c>
      <c r="EZ442" s="0" t="n">
        <v>0</v>
      </c>
      <c r="FA442" s="0" t="n">
        <v>1</v>
      </c>
      <c r="FB442" s="0" t="n">
        <v>0</v>
      </c>
      <c r="FC442" s="0" t="n">
        <v>0</v>
      </c>
      <c r="FD442" s="0" t="n">
        <v>0</v>
      </c>
      <c r="FE442" s="0" t="n">
        <v>5</v>
      </c>
      <c r="FF442" s="0" t="n">
        <v>2</v>
      </c>
      <c r="FG442" s="0" t="n">
        <v>1</v>
      </c>
      <c r="FH442" s="0" t="n">
        <v>0</v>
      </c>
      <c r="FI442" s="0" t="n">
        <v>2</v>
      </c>
      <c r="FJ442" s="0" t="n">
        <v>0</v>
      </c>
      <c r="FK442" s="0" t="n">
        <v>1</v>
      </c>
      <c r="FL442" s="0" t="n">
        <v>0</v>
      </c>
      <c r="FM442" s="0" t="n">
        <v>1</v>
      </c>
      <c r="FN442" s="0" t="n">
        <v>0</v>
      </c>
      <c r="FO442" s="0" t="n">
        <v>0</v>
      </c>
      <c r="FP442" s="0" t="n">
        <v>0</v>
      </c>
      <c r="FQ442" s="0" t="n">
        <v>0</v>
      </c>
      <c r="FR442" s="0" t="n">
        <v>0</v>
      </c>
      <c r="FS442" s="0" t="n">
        <v>1</v>
      </c>
      <c r="FT442" s="0" t="n">
        <v>0</v>
      </c>
      <c r="FU442" s="0" t="n">
        <v>1</v>
      </c>
      <c r="FV442" s="0" t="n">
        <v>0</v>
      </c>
      <c r="FW442" s="0" t="n">
        <v>0</v>
      </c>
      <c r="FX442" s="0" t="n">
        <v>0</v>
      </c>
      <c r="FY442" s="0" t="n">
        <v>0</v>
      </c>
      <c r="FZ442" s="0" t="n">
        <v>0</v>
      </c>
      <c r="GA442" s="0" t="n">
        <v>1</v>
      </c>
      <c r="GB442" s="0" t="n">
        <v>2</v>
      </c>
      <c r="GC442" s="0" t="n">
        <v>0</v>
      </c>
      <c r="GD442" s="0" t="n">
        <v>1</v>
      </c>
      <c r="GE442" s="0" t="n">
        <v>4</v>
      </c>
      <c r="GF442" s="0" t="n">
        <v>0</v>
      </c>
      <c r="GG442" s="0" t="n">
        <v>0</v>
      </c>
      <c r="GH442" s="0" t="n">
        <v>0</v>
      </c>
      <c r="GI442" s="0" t="n">
        <v>0</v>
      </c>
      <c r="GJ442" s="0" t="n">
        <v>0</v>
      </c>
      <c r="GK442" s="0" t="n">
        <v>0</v>
      </c>
      <c r="GL442" s="0" t="n">
        <v>0</v>
      </c>
      <c r="GM442" s="0" t="n">
        <v>1</v>
      </c>
      <c r="GN442" s="0" t="n">
        <v>0</v>
      </c>
      <c r="GO442" s="0" t="n">
        <v>1</v>
      </c>
      <c r="GP442" s="0" t="n">
        <v>0</v>
      </c>
      <c r="GQ442" s="0" t="n">
        <v>0</v>
      </c>
    </row>
    <row r="443" customFormat="false" ht="12" hidden="false" customHeight="false" outlineLevel="0" collapsed="false">
      <c r="A443" s="0" t="n">
        <v>0</v>
      </c>
      <c r="B443" s="0" t="n">
        <v>5</v>
      </c>
      <c r="C443" s="0" t="n">
        <v>2</v>
      </c>
      <c r="D443" s="0" t="n">
        <v>0</v>
      </c>
      <c r="E443" s="0" t="n">
        <v>1</v>
      </c>
      <c r="F443" s="0" t="n">
        <v>0</v>
      </c>
      <c r="G443" s="0" t="n">
        <v>0</v>
      </c>
      <c r="H443" s="0" t="n">
        <v>0</v>
      </c>
      <c r="I443" s="0" t="n">
        <v>1</v>
      </c>
      <c r="J443" s="0" t="n">
        <v>1</v>
      </c>
      <c r="K443" s="0" t="n">
        <v>1</v>
      </c>
      <c r="L443" s="0" t="n">
        <v>0</v>
      </c>
      <c r="M443" s="0" t="n">
        <v>1</v>
      </c>
      <c r="N443" s="0" t="n">
        <v>0</v>
      </c>
      <c r="O443" s="0" t="n">
        <v>0</v>
      </c>
      <c r="P443" s="0" t="n">
        <v>1</v>
      </c>
      <c r="Q443" s="0" t="n">
        <v>1</v>
      </c>
      <c r="R443" s="0" t="n">
        <v>7</v>
      </c>
      <c r="S443" s="0" t="n">
        <v>1</v>
      </c>
      <c r="T443" s="0" t="n">
        <v>0</v>
      </c>
      <c r="U443" s="0" t="n">
        <v>2</v>
      </c>
      <c r="V443" s="0" t="n">
        <v>0</v>
      </c>
      <c r="W443" s="0" t="n">
        <v>1</v>
      </c>
      <c r="X443" s="0" t="n">
        <v>6</v>
      </c>
      <c r="Y443" s="0" t="n">
        <v>1</v>
      </c>
      <c r="Z443" s="0" t="n">
        <v>2</v>
      </c>
      <c r="AA443" s="0" t="n">
        <v>0</v>
      </c>
      <c r="AB443" s="0" t="n">
        <v>1</v>
      </c>
      <c r="AC443" s="0" t="n">
        <v>1</v>
      </c>
      <c r="AD443" s="0" t="n">
        <v>1</v>
      </c>
      <c r="AE443" s="0" t="n">
        <v>1</v>
      </c>
      <c r="AF443" s="0" t="n">
        <v>1</v>
      </c>
      <c r="AG443" s="0" t="n">
        <v>0</v>
      </c>
      <c r="AH443" s="0" t="n">
        <v>3</v>
      </c>
      <c r="AI443" s="0" t="n">
        <v>0</v>
      </c>
      <c r="AJ443" s="0" t="n">
        <v>0</v>
      </c>
      <c r="AK443" s="0" t="n">
        <v>1</v>
      </c>
      <c r="AL443" s="0" t="n">
        <v>0</v>
      </c>
      <c r="AM443" s="0" t="n">
        <v>2</v>
      </c>
      <c r="AN443" s="0" t="n">
        <v>1</v>
      </c>
      <c r="AO443" s="0" t="n">
        <v>1</v>
      </c>
      <c r="AP443" s="0" t="n">
        <v>1</v>
      </c>
      <c r="AQ443" s="0" t="n">
        <v>2</v>
      </c>
      <c r="AR443" s="0" t="n">
        <v>0</v>
      </c>
      <c r="AS443" s="0" t="n">
        <v>0</v>
      </c>
      <c r="AT443" s="0" t="n">
        <v>3</v>
      </c>
      <c r="AU443" s="0" t="n">
        <v>2</v>
      </c>
      <c r="AV443" s="0" t="n">
        <v>1</v>
      </c>
      <c r="AW443" s="0" t="n">
        <v>3</v>
      </c>
      <c r="AX443" s="0" t="n">
        <v>0</v>
      </c>
      <c r="AY443" s="0" t="n">
        <v>3</v>
      </c>
      <c r="AZ443" s="0" t="n">
        <v>1</v>
      </c>
      <c r="BA443" s="0" t="n">
        <v>0</v>
      </c>
      <c r="BB443" s="0" t="n">
        <v>1</v>
      </c>
      <c r="BC443" s="0" t="n">
        <v>2</v>
      </c>
      <c r="BD443" s="0" t="n">
        <v>3</v>
      </c>
      <c r="BE443" s="0" t="n">
        <v>0</v>
      </c>
      <c r="BF443" s="0" t="n">
        <v>1</v>
      </c>
      <c r="BG443" s="0" t="n">
        <v>1</v>
      </c>
      <c r="BH443" s="0" t="n">
        <v>0</v>
      </c>
      <c r="BI443" s="0" t="n">
        <v>0</v>
      </c>
      <c r="BJ443" s="0" t="n">
        <v>0</v>
      </c>
      <c r="BK443" s="0" t="n">
        <v>0</v>
      </c>
      <c r="BL443" s="0" t="n">
        <v>0</v>
      </c>
      <c r="BM443" s="0" t="n">
        <v>1</v>
      </c>
      <c r="BN443" s="0" t="n">
        <v>0</v>
      </c>
      <c r="BO443" s="0" t="n">
        <v>0</v>
      </c>
      <c r="BP443" s="0" t="n">
        <v>0</v>
      </c>
      <c r="BQ443" s="0" t="n">
        <v>2</v>
      </c>
      <c r="BR443" s="0" t="n">
        <v>3</v>
      </c>
      <c r="BS443" s="0" t="n">
        <v>3</v>
      </c>
      <c r="BT443" s="0" t="n">
        <v>1</v>
      </c>
      <c r="BU443" s="0" t="n">
        <v>0</v>
      </c>
      <c r="BV443" s="0" t="n">
        <v>1</v>
      </c>
      <c r="BW443" s="0" t="n">
        <v>1</v>
      </c>
      <c r="BX443" s="0" t="n">
        <v>1</v>
      </c>
      <c r="BY443" s="0" t="n">
        <v>1</v>
      </c>
      <c r="BZ443" s="0" t="n">
        <v>2</v>
      </c>
      <c r="CA443" s="0" t="n">
        <v>1</v>
      </c>
      <c r="CB443" s="0" t="n">
        <v>2</v>
      </c>
      <c r="CC443" s="0" t="n">
        <v>5</v>
      </c>
      <c r="CD443" s="0" t="n">
        <v>1</v>
      </c>
      <c r="CE443" s="0" t="n">
        <v>3</v>
      </c>
      <c r="CF443" s="0" t="n">
        <v>0</v>
      </c>
      <c r="CG443" s="0" t="n">
        <v>1</v>
      </c>
      <c r="CH443" s="0" t="n">
        <v>0</v>
      </c>
      <c r="CI443" s="0" t="n">
        <v>2</v>
      </c>
      <c r="CJ443" s="0" t="n">
        <v>1</v>
      </c>
      <c r="CK443" s="0" t="n">
        <v>2</v>
      </c>
      <c r="CL443" s="0" t="n">
        <v>0</v>
      </c>
      <c r="CM443" s="0" t="n">
        <v>1</v>
      </c>
      <c r="CN443" s="0" t="n">
        <v>0</v>
      </c>
      <c r="CO443" s="0" t="n">
        <v>0</v>
      </c>
      <c r="CP443" s="0" t="n">
        <v>0</v>
      </c>
      <c r="CQ443" s="0" t="n">
        <v>1</v>
      </c>
      <c r="CR443" s="0" t="n">
        <v>0</v>
      </c>
      <c r="CS443" s="0" t="n">
        <v>3</v>
      </c>
      <c r="CT443" s="0" t="n">
        <v>0</v>
      </c>
      <c r="CU443" s="0" t="n">
        <v>0</v>
      </c>
      <c r="CV443" s="0" t="n">
        <v>0</v>
      </c>
      <c r="CW443" s="0" t="n">
        <v>0</v>
      </c>
      <c r="CX443" s="0" t="n">
        <v>1</v>
      </c>
      <c r="CY443" s="0" t="n">
        <v>4</v>
      </c>
      <c r="CZ443" s="0" t="n">
        <v>1</v>
      </c>
      <c r="DA443" s="0" t="n">
        <v>0</v>
      </c>
      <c r="DB443" s="0" t="n">
        <v>0</v>
      </c>
      <c r="DC443" s="0" t="n">
        <v>1</v>
      </c>
      <c r="DD443" s="0" t="n">
        <v>1</v>
      </c>
      <c r="DE443" s="0" t="n">
        <v>5</v>
      </c>
      <c r="DF443" s="0" t="n">
        <v>0</v>
      </c>
      <c r="DG443" s="0" t="n">
        <v>0</v>
      </c>
      <c r="DH443" s="0" t="n">
        <v>0</v>
      </c>
      <c r="DI443" s="0" t="n">
        <v>0</v>
      </c>
      <c r="DJ443" s="0" t="n">
        <v>0</v>
      </c>
      <c r="DK443" s="0" t="n">
        <v>1</v>
      </c>
      <c r="DL443" s="0" t="n">
        <v>1</v>
      </c>
      <c r="DM443" s="0" t="n">
        <v>1</v>
      </c>
      <c r="DN443" s="0" t="n">
        <v>2</v>
      </c>
      <c r="DO443" s="0" t="n">
        <v>0</v>
      </c>
      <c r="DP443" s="0" t="n">
        <v>0</v>
      </c>
      <c r="DQ443" s="0" t="n">
        <v>3</v>
      </c>
      <c r="DR443" s="0" t="n">
        <v>2</v>
      </c>
      <c r="DS443" s="0" t="n">
        <v>0</v>
      </c>
      <c r="DT443" s="0" t="n">
        <v>1</v>
      </c>
      <c r="DU443" s="0" t="n">
        <v>0</v>
      </c>
      <c r="DV443" s="0" t="n">
        <v>1</v>
      </c>
      <c r="DW443" s="0" t="n">
        <v>1</v>
      </c>
      <c r="DX443" s="0" t="n">
        <v>0</v>
      </c>
      <c r="DY443" s="0" t="n">
        <v>0</v>
      </c>
      <c r="DZ443" s="0" t="n">
        <v>3</v>
      </c>
      <c r="EA443" s="0" t="n">
        <v>0</v>
      </c>
      <c r="EB443" s="0" t="n">
        <v>0</v>
      </c>
      <c r="EC443" s="0" t="n">
        <v>0</v>
      </c>
      <c r="ED443" s="0" t="n">
        <v>0</v>
      </c>
      <c r="EE443" s="0" t="n">
        <v>7</v>
      </c>
      <c r="EF443" s="0" t="n">
        <v>2</v>
      </c>
      <c r="EG443" s="0" t="n">
        <v>1</v>
      </c>
      <c r="EH443" s="0" t="n">
        <v>1</v>
      </c>
      <c r="EI443" s="0" t="n">
        <v>1</v>
      </c>
      <c r="EJ443" s="0" t="n">
        <v>4</v>
      </c>
      <c r="EK443" s="0" t="n">
        <v>0</v>
      </c>
      <c r="EL443" s="0" t="n">
        <v>3</v>
      </c>
      <c r="EM443" s="0" t="n">
        <v>1</v>
      </c>
      <c r="EN443" s="0" t="n">
        <v>1</v>
      </c>
      <c r="EO443" s="0" t="n">
        <v>2</v>
      </c>
      <c r="EP443" s="0" t="n">
        <v>0</v>
      </c>
      <c r="EQ443" s="0" t="n">
        <v>0</v>
      </c>
      <c r="ER443" s="0" t="n">
        <v>1</v>
      </c>
      <c r="ES443" s="0" t="n">
        <v>1</v>
      </c>
      <c r="ET443" s="0" t="n">
        <v>1</v>
      </c>
      <c r="EU443" s="0" t="n">
        <v>1</v>
      </c>
      <c r="EV443" s="0" t="n">
        <v>1</v>
      </c>
      <c r="EW443" s="0" t="n">
        <v>0</v>
      </c>
      <c r="EX443" s="0" t="n">
        <v>0</v>
      </c>
      <c r="EY443" s="0" t="n">
        <v>1</v>
      </c>
      <c r="EZ443" s="0" t="n">
        <v>0</v>
      </c>
      <c r="FA443" s="0" t="n">
        <v>0</v>
      </c>
      <c r="FB443" s="0" t="n">
        <v>0</v>
      </c>
      <c r="FC443" s="0" t="n">
        <v>0</v>
      </c>
      <c r="FD443" s="0" t="n">
        <v>0</v>
      </c>
      <c r="FE443" s="0" t="n">
        <v>9</v>
      </c>
      <c r="FF443" s="0" t="n">
        <v>0</v>
      </c>
      <c r="FG443" s="0" t="n">
        <v>3</v>
      </c>
      <c r="FH443" s="0" t="n">
        <v>0</v>
      </c>
      <c r="FI443" s="0" t="n">
        <v>6</v>
      </c>
      <c r="FJ443" s="0" t="n">
        <v>0</v>
      </c>
      <c r="FK443" s="0" t="n">
        <v>1</v>
      </c>
      <c r="FL443" s="0" t="n">
        <v>0</v>
      </c>
      <c r="FM443" s="0" t="n">
        <v>0</v>
      </c>
      <c r="FN443" s="0" t="n">
        <v>0</v>
      </c>
      <c r="FO443" s="0" t="n">
        <v>2</v>
      </c>
      <c r="FP443" s="0" t="n">
        <v>0</v>
      </c>
      <c r="FQ443" s="0" t="n">
        <v>0</v>
      </c>
      <c r="FR443" s="0" t="n">
        <v>0</v>
      </c>
      <c r="FS443" s="0" t="n">
        <v>1</v>
      </c>
      <c r="FT443" s="0" t="n">
        <v>0</v>
      </c>
      <c r="FU443" s="0" t="n">
        <v>1</v>
      </c>
      <c r="FV443" s="0" t="n">
        <v>0</v>
      </c>
      <c r="FW443" s="0" t="n">
        <v>8</v>
      </c>
      <c r="FX443" s="0" t="n">
        <v>0</v>
      </c>
      <c r="FY443" s="0" t="n">
        <v>0</v>
      </c>
      <c r="FZ443" s="0" t="n">
        <v>2</v>
      </c>
      <c r="GA443" s="0" t="n">
        <v>1</v>
      </c>
      <c r="GB443" s="0" t="n">
        <v>1</v>
      </c>
      <c r="GC443" s="0" t="n">
        <v>0</v>
      </c>
      <c r="GD443" s="0" t="n">
        <v>0</v>
      </c>
      <c r="GE443" s="0" t="n">
        <v>2</v>
      </c>
      <c r="GF443" s="0" t="n">
        <v>0</v>
      </c>
      <c r="GG443" s="0" t="n">
        <v>0</v>
      </c>
      <c r="GH443" s="0" t="n">
        <v>0</v>
      </c>
      <c r="GI443" s="0" t="n">
        <v>0</v>
      </c>
      <c r="GJ443" s="0" t="n">
        <v>0</v>
      </c>
      <c r="GK443" s="0" t="n">
        <v>0</v>
      </c>
      <c r="GL443" s="0" t="n">
        <v>0</v>
      </c>
      <c r="GM443" s="0" t="n">
        <v>2</v>
      </c>
      <c r="GN443" s="0" t="n">
        <v>0</v>
      </c>
      <c r="GO443" s="0" t="n">
        <v>2</v>
      </c>
      <c r="GP443" s="0" t="n">
        <v>4</v>
      </c>
      <c r="GQ443" s="0" t="n">
        <v>0</v>
      </c>
    </row>
    <row r="444" customFormat="false" ht="12" hidden="false" customHeight="false" outlineLevel="0" collapsed="false">
      <c r="A444" s="0" t="n">
        <v>0</v>
      </c>
      <c r="B444" s="0" t="n">
        <v>0</v>
      </c>
      <c r="C444" s="0" t="n">
        <v>0</v>
      </c>
      <c r="D444" s="0" t="n">
        <v>0</v>
      </c>
      <c r="E444" s="0" t="n">
        <v>0</v>
      </c>
      <c r="F444" s="0" t="n">
        <v>0</v>
      </c>
      <c r="G444" s="0" t="n">
        <v>1</v>
      </c>
      <c r="H444" s="0" t="n">
        <v>0</v>
      </c>
      <c r="I444" s="0" t="n">
        <v>2</v>
      </c>
      <c r="J444" s="0" t="n">
        <v>1</v>
      </c>
      <c r="K444" s="0" t="n">
        <v>0</v>
      </c>
      <c r="L444" s="0" t="n">
        <v>0</v>
      </c>
      <c r="M444" s="0" t="n">
        <v>0</v>
      </c>
      <c r="N444" s="0" t="n">
        <v>0</v>
      </c>
      <c r="O444" s="0" t="n">
        <v>0</v>
      </c>
      <c r="P444" s="0" t="n">
        <v>2</v>
      </c>
      <c r="Q444" s="0" t="n">
        <v>0</v>
      </c>
      <c r="R444" s="0" t="n">
        <v>0</v>
      </c>
      <c r="S444" s="0" t="n">
        <v>0</v>
      </c>
      <c r="T444" s="0" t="n">
        <v>0</v>
      </c>
      <c r="U444" s="0" t="n">
        <v>8</v>
      </c>
      <c r="V444" s="0" t="n">
        <v>2</v>
      </c>
      <c r="W444" s="0" t="n">
        <v>0</v>
      </c>
      <c r="X444" s="0" t="n">
        <v>1</v>
      </c>
      <c r="Y444" s="0" t="n">
        <v>0</v>
      </c>
      <c r="Z444" s="0" t="n">
        <v>5</v>
      </c>
      <c r="AA444" s="0" t="n">
        <v>3</v>
      </c>
      <c r="AB444" s="0" t="n">
        <v>0</v>
      </c>
      <c r="AC444" s="0" t="n">
        <v>0</v>
      </c>
      <c r="AD444" s="0" t="n">
        <v>3</v>
      </c>
      <c r="AE444" s="0" t="n">
        <v>0</v>
      </c>
      <c r="AF444" s="0" t="n">
        <v>0</v>
      </c>
      <c r="AG444" s="0" t="n">
        <v>0</v>
      </c>
      <c r="AH444" s="0" t="n">
        <v>1</v>
      </c>
      <c r="AI444" s="0" t="n">
        <v>0</v>
      </c>
      <c r="AJ444" s="0" t="n">
        <v>0</v>
      </c>
      <c r="AK444" s="0" t="n">
        <v>1</v>
      </c>
      <c r="AL444" s="0" t="n">
        <v>0</v>
      </c>
      <c r="AM444" s="0" t="n">
        <v>0</v>
      </c>
      <c r="AN444" s="0" t="n">
        <v>0</v>
      </c>
      <c r="AO444" s="0" t="n">
        <v>3</v>
      </c>
      <c r="AP444" s="0" t="n">
        <v>0</v>
      </c>
      <c r="AQ444" s="0" t="n">
        <v>1</v>
      </c>
      <c r="AR444" s="0" t="n">
        <v>1</v>
      </c>
      <c r="AS444" s="0" t="n">
        <v>1</v>
      </c>
      <c r="AT444" s="0" t="n">
        <v>0</v>
      </c>
      <c r="AU444" s="0" t="n">
        <v>0</v>
      </c>
      <c r="AV444" s="0" t="n">
        <v>0</v>
      </c>
      <c r="AW444" s="0" t="n">
        <v>7</v>
      </c>
      <c r="AX444" s="0" t="n">
        <v>0</v>
      </c>
      <c r="AY444" s="0" t="n">
        <v>3</v>
      </c>
      <c r="AZ444" s="0" t="n">
        <v>2</v>
      </c>
      <c r="BA444" s="0" t="n">
        <v>1</v>
      </c>
      <c r="BB444" s="0" t="n">
        <v>1</v>
      </c>
      <c r="BC444" s="0" t="n">
        <v>4</v>
      </c>
      <c r="BD444" s="0" t="n">
        <v>1</v>
      </c>
      <c r="BE444" s="0" t="n">
        <v>0</v>
      </c>
      <c r="BF444" s="0" t="n">
        <v>1</v>
      </c>
      <c r="BG444" s="0" t="n">
        <v>0</v>
      </c>
      <c r="BH444" s="0" t="n">
        <v>0</v>
      </c>
      <c r="BI444" s="0" t="n">
        <v>1</v>
      </c>
      <c r="BJ444" s="0" t="n">
        <v>1</v>
      </c>
      <c r="BK444" s="0" t="n">
        <v>0</v>
      </c>
      <c r="BL444" s="0" t="n">
        <v>0</v>
      </c>
      <c r="BM444" s="0" t="n">
        <v>0</v>
      </c>
      <c r="BN444" s="0" t="n">
        <v>0</v>
      </c>
      <c r="BO444" s="0" t="n">
        <v>0</v>
      </c>
      <c r="BP444" s="0" t="n">
        <v>0</v>
      </c>
      <c r="BQ444" s="0" t="n">
        <v>0</v>
      </c>
      <c r="BR444" s="0" t="n">
        <v>3</v>
      </c>
      <c r="BS444" s="0" t="n">
        <v>0</v>
      </c>
      <c r="BT444" s="0" t="n">
        <v>4</v>
      </c>
      <c r="BU444" s="0" t="n">
        <v>0</v>
      </c>
      <c r="BV444" s="0" t="n">
        <v>0</v>
      </c>
      <c r="BW444" s="0" t="n">
        <v>0</v>
      </c>
      <c r="BX444" s="0" t="n">
        <v>0</v>
      </c>
      <c r="BY444" s="0" t="n">
        <v>2</v>
      </c>
      <c r="BZ444" s="0" t="n">
        <v>0</v>
      </c>
      <c r="CA444" s="0" t="n">
        <v>1</v>
      </c>
      <c r="CB444" s="0" t="n">
        <v>0</v>
      </c>
      <c r="CC444" s="0" t="n">
        <v>1</v>
      </c>
      <c r="CD444" s="0" t="n">
        <v>5</v>
      </c>
      <c r="CE444" s="0" t="n">
        <v>6</v>
      </c>
      <c r="CF444" s="0" t="n">
        <v>1</v>
      </c>
      <c r="CG444" s="0" t="n">
        <v>0</v>
      </c>
      <c r="CH444" s="0" t="n">
        <v>0</v>
      </c>
      <c r="CI444" s="0" t="n">
        <v>1</v>
      </c>
      <c r="CJ444" s="0" t="n">
        <v>5</v>
      </c>
      <c r="CK444" s="0" t="n">
        <v>2</v>
      </c>
      <c r="CL444" s="0" t="n">
        <v>1</v>
      </c>
      <c r="CM444" s="0" t="n">
        <v>0</v>
      </c>
      <c r="CN444" s="0" t="n">
        <v>0</v>
      </c>
      <c r="CO444" s="0" t="n">
        <v>0</v>
      </c>
      <c r="CP444" s="0" t="n">
        <v>1</v>
      </c>
      <c r="CQ444" s="0" t="n">
        <v>0</v>
      </c>
      <c r="CR444" s="0" t="n">
        <v>0</v>
      </c>
      <c r="CS444" s="0" t="n">
        <v>0</v>
      </c>
      <c r="CT444" s="0" t="n">
        <v>0</v>
      </c>
      <c r="CU444" s="0" t="n">
        <v>0</v>
      </c>
      <c r="CV444" s="0" t="n">
        <v>0</v>
      </c>
      <c r="CW444" s="0" t="n">
        <v>0</v>
      </c>
      <c r="CX444" s="0" t="n">
        <v>0</v>
      </c>
      <c r="CY444" s="0" t="n">
        <v>0</v>
      </c>
      <c r="CZ444" s="0" t="n">
        <v>0</v>
      </c>
      <c r="DA444" s="0" t="n">
        <v>0</v>
      </c>
      <c r="DB444" s="0" t="n">
        <v>0</v>
      </c>
      <c r="DC444" s="0" t="n">
        <v>0</v>
      </c>
      <c r="DD444" s="0" t="n">
        <v>4</v>
      </c>
      <c r="DE444" s="0" t="n">
        <v>1</v>
      </c>
      <c r="DF444" s="0" t="n">
        <v>0</v>
      </c>
      <c r="DG444" s="0" t="n">
        <v>0</v>
      </c>
      <c r="DH444" s="0" t="n">
        <v>0</v>
      </c>
      <c r="DI444" s="0" t="n">
        <v>0</v>
      </c>
      <c r="DJ444" s="0" t="n">
        <v>0</v>
      </c>
      <c r="DK444" s="0" t="n">
        <v>0</v>
      </c>
      <c r="DL444" s="0" t="n">
        <v>5</v>
      </c>
      <c r="DM444" s="0" t="n">
        <v>3</v>
      </c>
      <c r="DN444" s="0" t="n">
        <v>0</v>
      </c>
      <c r="DO444" s="0" t="n">
        <v>0</v>
      </c>
      <c r="DP444" s="0" t="n">
        <v>0</v>
      </c>
      <c r="DQ444" s="0" t="n">
        <v>0</v>
      </c>
      <c r="DR444" s="0" t="n">
        <v>4</v>
      </c>
      <c r="DS444" s="0" t="n">
        <v>1</v>
      </c>
      <c r="DT444" s="0" t="n">
        <v>0</v>
      </c>
      <c r="DU444" s="0" t="n">
        <v>0</v>
      </c>
      <c r="DV444" s="0" t="n">
        <v>0</v>
      </c>
      <c r="DW444" s="0" t="n">
        <v>0</v>
      </c>
      <c r="DX444" s="0" t="n">
        <v>8</v>
      </c>
      <c r="DY444" s="0" t="n">
        <v>0</v>
      </c>
      <c r="DZ444" s="0" t="n">
        <v>3</v>
      </c>
      <c r="EA444" s="0" t="n">
        <v>0</v>
      </c>
      <c r="EB444" s="0" t="n">
        <v>0</v>
      </c>
      <c r="EC444" s="0" t="n">
        <v>1</v>
      </c>
      <c r="ED444" s="0" t="n">
        <v>0</v>
      </c>
      <c r="EE444" s="0" t="n">
        <v>0</v>
      </c>
      <c r="EF444" s="0" t="n">
        <v>0</v>
      </c>
      <c r="EG444" s="0" t="n">
        <v>0</v>
      </c>
      <c r="EH444" s="0" t="n">
        <v>1</v>
      </c>
      <c r="EI444" s="0" t="n">
        <v>0</v>
      </c>
      <c r="EJ444" s="0" t="n">
        <v>0</v>
      </c>
      <c r="EK444" s="0" t="n">
        <v>0</v>
      </c>
      <c r="EL444" s="0" t="n">
        <v>2</v>
      </c>
      <c r="EM444" s="0" t="n">
        <v>2</v>
      </c>
      <c r="EN444" s="0" t="n">
        <v>0</v>
      </c>
      <c r="EO444" s="0" t="n">
        <v>1</v>
      </c>
      <c r="EP444" s="0" t="n">
        <v>0</v>
      </c>
      <c r="EQ444" s="0" t="n">
        <v>0</v>
      </c>
      <c r="ER444" s="0" t="n">
        <v>0</v>
      </c>
      <c r="ES444" s="0" t="n">
        <v>1</v>
      </c>
      <c r="ET444" s="0" t="n">
        <v>1</v>
      </c>
      <c r="EU444" s="0" t="n">
        <v>1</v>
      </c>
      <c r="EV444" s="0" t="n">
        <v>0</v>
      </c>
      <c r="EW444" s="0" t="n">
        <v>0</v>
      </c>
      <c r="EX444" s="0" t="n">
        <v>0</v>
      </c>
      <c r="EY444" s="0" t="n">
        <v>1</v>
      </c>
      <c r="EZ444" s="0" t="n">
        <v>0</v>
      </c>
      <c r="FA444" s="0" t="n">
        <v>1</v>
      </c>
      <c r="FB444" s="0" t="n">
        <v>0</v>
      </c>
      <c r="FC444" s="0" t="n">
        <v>0</v>
      </c>
      <c r="FD444" s="0" t="n">
        <v>0</v>
      </c>
      <c r="FE444" s="0" t="n">
        <v>0</v>
      </c>
      <c r="FF444" s="0" t="n">
        <v>0</v>
      </c>
      <c r="FG444" s="0" t="n">
        <v>3</v>
      </c>
      <c r="FH444" s="0" t="n">
        <v>0</v>
      </c>
      <c r="FI444" s="0" t="n">
        <v>0</v>
      </c>
      <c r="FJ444" s="0" t="n">
        <v>1</v>
      </c>
      <c r="FK444" s="0" t="n">
        <v>1</v>
      </c>
      <c r="FL444" s="0" t="n">
        <v>5</v>
      </c>
      <c r="FM444" s="0" t="n">
        <v>1</v>
      </c>
      <c r="FN444" s="0" t="n">
        <v>1</v>
      </c>
      <c r="FO444" s="0" t="n">
        <v>7</v>
      </c>
      <c r="FP444" s="0" t="n">
        <v>0</v>
      </c>
      <c r="FQ444" s="0" t="n">
        <v>0</v>
      </c>
      <c r="FR444" s="0" t="n">
        <v>0</v>
      </c>
      <c r="FS444" s="0" t="n">
        <v>5</v>
      </c>
      <c r="FT444" s="0" t="n">
        <v>0</v>
      </c>
      <c r="FU444" s="0" t="n">
        <v>0</v>
      </c>
      <c r="FV444" s="0" t="n">
        <v>0</v>
      </c>
      <c r="FW444" s="0" t="n">
        <v>1</v>
      </c>
      <c r="FX444" s="0" t="n">
        <v>0</v>
      </c>
      <c r="FY444" s="0" t="n">
        <v>0</v>
      </c>
      <c r="FZ444" s="0" t="n">
        <v>0</v>
      </c>
      <c r="GA444" s="0" t="n">
        <v>1</v>
      </c>
      <c r="GB444" s="0" t="n">
        <v>0</v>
      </c>
      <c r="GC444" s="0" t="n">
        <v>3</v>
      </c>
      <c r="GD444" s="0" t="n">
        <v>1</v>
      </c>
      <c r="GE444" s="0" t="n">
        <v>0</v>
      </c>
      <c r="GF444" s="0" t="n">
        <v>0</v>
      </c>
      <c r="GG444" s="0" t="n">
        <v>0</v>
      </c>
      <c r="GH444" s="0" t="n">
        <v>0</v>
      </c>
      <c r="GI444" s="0" t="n">
        <v>0</v>
      </c>
      <c r="GJ444" s="0" t="n">
        <v>0</v>
      </c>
      <c r="GK444" s="0" t="n">
        <v>0</v>
      </c>
      <c r="GL444" s="0" t="n">
        <v>1</v>
      </c>
      <c r="GM444" s="0" t="n">
        <v>2</v>
      </c>
      <c r="GN444" s="0" t="n">
        <v>1</v>
      </c>
      <c r="GO444" s="0" t="n">
        <v>1</v>
      </c>
      <c r="GP444" s="0" t="n">
        <v>0</v>
      </c>
      <c r="GQ444" s="0" t="n">
        <v>0</v>
      </c>
    </row>
    <row r="445" customFormat="false" ht="12" hidden="false" customHeight="false" outlineLevel="0" collapsed="false">
      <c r="A445" s="0" t="n">
        <v>0</v>
      </c>
      <c r="B445" s="0" t="n">
        <v>2</v>
      </c>
      <c r="C445" s="0" t="n">
        <v>3</v>
      </c>
      <c r="D445" s="0" t="n">
        <v>0</v>
      </c>
      <c r="E445" s="0" t="n">
        <v>0</v>
      </c>
      <c r="F445" s="0" t="n">
        <v>0</v>
      </c>
      <c r="G445" s="0" t="n">
        <v>0</v>
      </c>
      <c r="H445" s="0" t="n">
        <v>0</v>
      </c>
      <c r="I445" s="0" t="n">
        <v>0</v>
      </c>
      <c r="J445" s="0" t="n">
        <v>1</v>
      </c>
      <c r="K445" s="0" t="n">
        <v>0</v>
      </c>
      <c r="L445" s="0" t="n">
        <v>0</v>
      </c>
      <c r="M445" s="0" t="n">
        <v>0</v>
      </c>
      <c r="N445" s="0" t="n">
        <v>2</v>
      </c>
      <c r="O445" s="0" t="n">
        <v>0</v>
      </c>
      <c r="P445" s="0" t="n">
        <v>2</v>
      </c>
      <c r="Q445" s="0" t="n">
        <v>0</v>
      </c>
      <c r="R445" s="0" t="n">
        <v>2</v>
      </c>
      <c r="S445" s="0" t="n">
        <v>0</v>
      </c>
      <c r="T445" s="0" t="n">
        <v>0</v>
      </c>
      <c r="U445" s="0" t="n">
        <v>0</v>
      </c>
      <c r="V445" s="0" t="n">
        <v>1</v>
      </c>
      <c r="W445" s="0" t="n">
        <v>0</v>
      </c>
      <c r="X445" s="0" t="n">
        <v>2</v>
      </c>
      <c r="Y445" s="0" t="n">
        <v>0</v>
      </c>
      <c r="Z445" s="0" t="n">
        <v>2</v>
      </c>
      <c r="AA445" s="0" t="n">
        <v>0</v>
      </c>
      <c r="AB445" s="0" t="n">
        <v>0</v>
      </c>
      <c r="AC445" s="0" t="n">
        <v>1</v>
      </c>
      <c r="AD445" s="0" t="n">
        <v>0</v>
      </c>
      <c r="AE445" s="0" t="n">
        <v>0</v>
      </c>
      <c r="AF445" s="0" t="n">
        <v>0</v>
      </c>
      <c r="AG445" s="0" t="n">
        <v>0</v>
      </c>
      <c r="AH445" s="0" t="n">
        <v>0</v>
      </c>
      <c r="AI445" s="0" t="n">
        <v>0</v>
      </c>
      <c r="AJ445" s="0" t="n">
        <v>0</v>
      </c>
      <c r="AK445" s="0" t="n">
        <v>2</v>
      </c>
      <c r="AL445" s="0" t="n">
        <v>0</v>
      </c>
      <c r="AM445" s="0" t="n">
        <v>0</v>
      </c>
      <c r="AN445" s="0" t="n">
        <v>1</v>
      </c>
      <c r="AO445" s="0" t="n">
        <v>0</v>
      </c>
      <c r="AP445" s="0" t="n">
        <v>0</v>
      </c>
      <c r="AQ445" s="0" t="n">
        <v>6</v>
      </c>
      <c r="AR445" s="0" t="n">
        <v>0</v>
      </c>
      <c r="AS445" s="0" t="n">
        <v>0</v>
      </c>
      <c r="AT445" s="0" t="n">
        <v>1</v>
      </c>
      <c r="AU445" s="0" t="n">
        <v>1</v>
      </c>
      <c r="AV445" s="0" t="n">
        <v>1</v>
      </c>
      <c r="AW445" s="0" t="n">
        <v>4</v>
      </c>
      <c r="AX445" s="0" t="n">
        <v>0</v>
      </c>
      <c r="AY445" s="0" t="n">
        <v>1</v>
      </c>
      <c r="AZ445" s="0" t="n">
        <v>1</v>
      </c>
      <c r="BA445" s="0" t="n">
        <v>1</v>
      </c>
      <c r="BB445" s="0" t="n">
        <v>3</v>
      </c>
      <c r="BC445" s="0" t="n">
        <v>0</v>
      </c>
      <c r="BD445" s="0" t="n">
        <v>5</v>
      </c>
      <c r="BE445" s="0" t="n">
        <v>1</v>
      </c>
      <c r="BF445" s="0" t="n">
        <v>0</v>
      </c>
      <c r="BG445" s="0" t="n">
        <v>1</v>
      </c>
      <c r="BH445" s="0" t="n">
        <v>0</v>
      </c>
      <c r="BI445" s="0" t="n">
        <v>0</v>
      </c>
      <c r="BJ445" s="0" t="n">
        <v>0</v>
      </c>
      <c r="BK445" s="0" t="n">
        <v>0</v>
      </c>
      <c r="BL445" s="0" t="n">
        <v>0</v>
      </c>
      <c r="BM445" s="0" t="n">
        <v>0</v>
      </c>
      <c r="BN445" s="0" t="n">
        <v>0</v>
      </c>
      <c r="BO445" s="0" t="n">
        <v>0</v>
      </c>
      <c r="BP445" s="0" t="n">
        <v>0</v>
      </c>
      <c r="BQ445" s="0" t="n">
        <v>2</v>
      </c>
      <c r="BR445" s="0" t="n">
        <v>5</v>
      </c>
      <c r="BS445" s="0" t="n">
        <v>0</v>
      </c>
      <c r="BT445" s="0" t="n">
        <v>0</v>
      </c>
      <c r="BU445" s="0" t="n">
        <v>0</v>
      </c>
      <c r="BV445" s="0" t="n">
        <v>0</v>
      </c>
      <c r="BW445" s="0" t="n">
        <v>5</v>
      </c>
      <c r="BX445" s="0" t="n">
        <v>0</v>
      </c>
      <c r="BY445" s="0" t="n">
        <v>0</v>
      </c>
      <c r="BZ445" s="0" t="n">
        <v>0</v>
      </c>
      <c r="CA445" s="0" t="n">
        <v>1</v>
      </c>
      <c r="CB445" s="0" t="n">
        <v>1</v>
      </c>
      <c r="CC445" s="0" t="n">
        <v>1</v>
      </c>
      <c r="CD445" s="0" t="n">
        <v>2</v>
      </c>
      <c r="CE445" s="0" t="n">
        <v>0</v>
      </c>
      <c r="CF445" s="0" t="n">
        <v>0</v>
      </c>
      <c r="CG445" s="0" t="n">
        <v>0</v>
      </c>
      <c r="CH445" s="0" t="n">
        <v>0</v>
      </c>
      <c r="CI445" s="0" t="n">
        <v>0</v>
      </c>
      <c r="CJ445" s="0" t="n">
        <v>1</v>
      </c>
      <c r="CK445" s="0" t="n">
        <v>0</v>
      </c>
      <c r="CL445" s="0" t="n">
        <v>0</v>
      </c>
      <c r="CM445" s="0" t="n">
        <v>0</v>
      </c>
      <c r="CN445" s="0" t="n">
        <v>0</v>
      </c>
      <c r="CO445" s="0" t="n">
        <v>0</v>
      </c>
      <c r="CP445" s="0" t="n">
        <v>0</v>
      </c>
      <c r="CQ445" s="0" t="n">
        <v>0</v>
      </c>
      <c r="CR445" s="0" t="n">
        <v>0</v>
      </c>
      <c r="CS445" s="0" t="n">
        <v>1</v>
      </c>
      <c r="CT445" s="0" t="n">
        <v>0</v>
      </c>
      <c r="CU445" s="0" t="n">
        <v>1</v>
      </c>
      <c r="CV445" s="0" t="n">
        <v>2</v>
      </c>
      <c r="CW445" s="0" t="n">
        <v>0</v>
      </c>
      <c r="CX445" s="0" t="n">
        <v>0</v>
      </c>
      <c r="CY445" s="0" t="n">
        <v>0</v>
      </c>
      <c r="CZ445" s="0" t="n">
        <v>0</v>
      </c>
      <c r="DA445" s="0" t="n">
        <v>0</v>
      </c>
      <c r="DB445" s="0" t="n">
        <v>0</v>
      </c>
      <c r="DC445" s="0" t="n">
        <v>0</v>
      </c>
      <c r="DD445" s="0" t="n">
        <v>1</v>
      </c>
      <c r="DE445" s="0" t="n">
        <v>2</v>
      </c>
      <c r="DF445" s="0" t="n">
        <v>0</v>
      </c>
      <c r="DG445" s="0" t="n">
        <v>0</v>
      </c>
      <c r="DH445" s="0" t="n">
        <v>0</v>
      </c>
      <c r="DI445" s="0" t="n">
        <v>0</v>
      </c>
      <c r="DJ445" s="0" t="n">
        <v>0</v>
      </c>
      <c r="DK445" s="0" t="n">
        <v>0</v>
      </c>
      <c r="DL445" s="0" t="n">
        <v>4</v>
      </c>
      <c r="DM445" s="0" t="n">
        <v>0</v>
      </c>
      <c r="DN445" s="0" t="n">
        <v>2</v>
      </c>
      <c r="DO445" s="0" t="n">
        <v>0</v>
      </c>
      <c r="DP445" s="0" t="n">
        <v>1</v>
      </c>
      <c r="DQ445" s="0" t="n">
        <v>2</v>
      </c>
      <c r="DR445" s="0" t="n">
        <v>0</v>
      </c>
      <c r="DS445" s="0" t="n">
        <v>1</v>
      </c>
      <c r="DT445" s="0" t="n">
        <v>0</v>
      </c>
      <c r="DU445" s="0" t="n">
        <v>0</v>
      </c>
      <c r="DV445" s="0" t="n">
        <v>1</v>
      </c>
      <c r="DW445" s="0" t="n">
        <v>0</v>
      </c>
      <c r="DX445" s="0" t="n">
        <v>1</v>
      </c>
      <c r="DY445" s="0" t="n">
        <v>0</v>
      </c>
      <c r="DZ445" s="0" t="n">
        <v>1</v>
      </c>
      <c r="EA445" s="0" t="n">
        <v>0</v>
      </c>
      <c r="EB445" s="0" t="n">
        <v>0</v>
      </c>
      <c r="EC445" s="0" t="n">
        <v>0</v>
      </c>
      <c r="ED445" s="0" t="n">
        <v>0</v>
      </c>
      <c r="EE445" s="0" t="n">
        <v>0</v>
      </c>
      <c r="EF445" s="0" t="n">
        <v>0</v>
      </c>
      <c r="EG445" s="0" t="n">
        <v>0</v>
      </c>
      <c r="EH445" s="0" t="n">
        <v>0</v>
      </c>
      <c r="EI445" s="0" t="n">
        <v>0</v>
      </c>
      <c r="EJ445" s="0" t="n">
        <v>0</v>
      </c>
      <c r="EK445" s="0" t="n">
        <v>0</v>
      </c>
      <c r="EL445" s="0" t="n">
        <v>0</v>
      </c>
      <c r="EM445" s="0" t="n">
        <v>0</v>
      </c>
      <c r="EN445" s="0" t="n">
        <v>3</v>
      </c>
      <c r="EO445" s="0" t="n">
        <v>0</v>
      </c>
      <c r="EP445" s="0" t="n">
        <v>1</v>
      </c>
      <c r="EQ445" s="0" t="n">
        <v>0</v>
      </c>
      <c r="ER445" s="0" t="n">
        <v>0</v>
      </c>
      <c r="ES445" s="0" t="n">
        <v>3</v>
      </c>
      <c r="ET445" s="0" t="n">
        <v>1</v>
      </c>
      <c r="EU445" s="0" t="n">
        <v>0</v>
      </c>
      <c r="EV445" s="0" t="n">
        <v>0</v>
      </c>
      <c r="EW445" s="0" t="n">
        <v>0</v>
      </c>
      <c r="EX445" s="0" t="n">
        <v>0</v>
      </c>
      <c r="EY445" s="0" t="n">
        <v>0</v>
      </c>
      <c r="EZ445" s="0" t="n">
        <v>5</v>
      </c>
      <c r="FA445" s="0" t="n">
        <v>0</v>
      </c>
      <c r="FB445" s="0" t="n">
        <v>0</v>
      </c>
      <c r="FC445" s="0" t="n">
        <v>0</v>
      </c>
      <c r="FD445" s="0" t="n">
        <v>0</v>
      </c>
      <c r="FE445" s="0" t="n">
        <v>0</v>
      </c>
      <c r="FF445" s="0" t="n">
        <v>0</v>
      </c>
      <c r="FG445" s="0" t="n">
        <v>0</v>
      </c>
      <c r="FH445" s="0" t="n">
        <v>0</v>
      </c>
      <c r="FI445" s="0" t="n">
        <v>4</v>
      </c>
      <c r="FJ445" s="0" t="n">
        <v>1</v>
      </c>
      <c r="FK445" s="0" t="n">
        <v>0</v>
      </c>
      <c r="FL445" s="0" t="n">
        <v>2</v>
      </c>
      <c r="FM445" s="0" t="n">
        <v>0</v>
      </c>
      <c r="FN445" s="0" t="n">
        <v>1</v>
      </c>
      <c r="FO445" s="0" t="n">
        <v>1</v>
      </c>
      <c r="FP445" s="0" t="n">
        <v>0</v>
      </c>
      <c r="FQ445" s="0" t="n">
        <v>0</v>
      </c>
      <c r="FR445" s="0" t="n">
        <v>0</v>
      </c>
      <c r="FS445" s="0" t="n">
        <v>0</v>
      </c>
      <c r="FT445" s="0" t="n">
        <v>0</v>
      </c>
      <c r="FU445" s="0" t="n">
        <v>1</v>
      </c>
      <c r="FV445" s="0" t="n">
        <v>0</v>
      </c>
      <c r="FW445" s="0" t="n">
        <v>0</v>
      </c>
      <c r="FX445" s="0" t="n">
        <v>3</v>
      </c>
      <c r="FY445" s="0" t="n">
        <v>0</v>
      </c>
      <c r="FZ445" s="0" t="n">
        <v>2</v>
      </c>
      <c r="GA445" s="0" t="n">
        <v>1</v>
      </c>
      <c r="GB445" s="0" t="n">
        <v>0</v>
      </c>
      <c r="GC445" s="0" t="n">
        <v>0</v>
      </c>
      <c r="GD445" s="0" t="n">
        <v>0</v>
      </c>
      <c r="GE445" s="0" t="n">
        <v>0</v>
      </c>
      <c r="GF445" s="0" t="n">
        <v>0</v>
      </c>
      <c r="GG445" s="0" t="n">
        <v>0</v>
      </c>
      <c r="GH445" s="0" t="n">
        <v>1</v>
      </c>
      <c r="GI445" s="0" t="n">
        <v>0</v>
      </c>
      <c r="GJ445" s="0" t="n">
        <v>0</v>
      </c>
      <c r="GK445" s="0" t="n">
        <v>0</v>
      </c>
      <c r="GL445" s="0" t="n">
        <v>0</v>
      </c>
      <c r="GM445" s="0" t="n">
        <v>1</v>
      </c>
      <c r="GN445" s="0" t="n">
        <v>0</v>
      </c>
      <c r="GO445" s="0" t="n">
        <v>1</v>
      </c>
      <c r="GP445" s="0" t="n">
        <v>0</v>
      </c>
      <c r="GQ445" s="0" t="n">
        <v>0</v>
      </c>
    </row>
    <row r="446" customFormat="false" ht="12" hidden="false" customHeight="false" outlineLevel="0" collapsed="false">
      <c r="A446" s="0" t="n">
        <v>0</v>
      </c>
      <c r="B446" s="0" t="n">
        <v>0</v>
      </c>
      <c r="C446" s="0" t="n">
        <v>5</v>
      </c>
      <c r="D446" s="0" t="n">
        <v>0</v>
      </c>
      <c r="E446" s="0" t="n">
        <v>0</v>
      </c>
      <c r="F446" s="0" t="n">
        <v>0</v>
      </c>
      <c r="G446" s="0" t="n">
        <v>0</v>
      </c>
      <c r="H446" s="0" t="n">
        <v>0</v>
      </c>
      <c r="I446" s="0" t="n">
        <v>4</v>
      </c>
      <c r="J446" s="0" t="n">
        <v>0</v>
      </c>
      <c r="K446" s="0" t="n">
        <v>0</v>
      </c>
      <c r="L446" s="0" t="n">
        <v>0</v>
      </c>
      <c r="M446" s="0" t="n">
        <v>0</v>
      </c>
      <c r="N446" s="0" t="n">
        <v>0</v>
      </c>
      <c r="O446" s="0" t="n">
        <v>0</v>
      </c>
      <c r="P446" s="0" t="n">
        <v>2</v>
      </c>
      <c r="Q446" s="0" t="n">
        <v>0</v>
      </c>
      <c r="R446" s="0" t="n">
        <v>1</v>
      </c>
      <c r="S446" s="0" t="n">
        <v>0</v>
      </c>
      <c r="T446" s="0" t="n">
        <v>0</v>
      </c>
      <c r="U446" s="0" t="n">
        <v>0</v>
      </c>
      <c r="V446" s="0" t="n">
        <v>7</v>
      </c>
      <c r="W446" s="0" t="n">
        <v>0</v>
      </c>
      <c r="X446" s="0" t="n">
        <v>3</v>
      </c>
      <c r="Y446" s="0" t="n">
        <v>0</v>
      </c>
      <c r="Z446" s="0" t="n">
        <v>3</v>
      </c>
      <c r="AA446" s="0" t="n">
        <v>9</v>
      </c>
      <c r="AB446" s="0" t="n">
        <v>1</v>
      </c>
      <c r="AC446" s="0" t="n">
        <v>0</v>
      </c>
      <c r="AD446" s="0" t="n">
        <v>0</v>
      </c>
      <c r="AE446" s="0" t="n">
        <v>0</v>
      </c>
      <c r="AF446" s="0" t="n">
        <v>0</v>
      </c>
      <c r="AG446" s="0" t="n">
        <v>0</v>
      </c>
      <c r="AH446" s="0" t="n">
        <v>0</v>
      </c>
      <c r="AI446" s="0" t="n">
        <v>0</v>
      </c>
      <c r="AJ446" s="0" t="n">
        <v>1</v>
      </c>
      <c r="AK446" s="0" t="n">
        <v>3</v>
      </c>
      <c r="AL446" s="0" t="n">
        <v>0</v>
      </c>
      <c r="AM446" s="0" t="n">
        <v>0</v>
      </c>
      <c r="AN446" s="0" t="n">
        <v>7</v>
      </c>
      <c r="AO446" s="0" t="n">
        <v>1</v>
      </c>
      <c r="AP446" s="0" t="n">
        <v>0</v>
      </c>
      <c r="AQ446" s="0" t="n">
        <v>7</v>
      </c>
      <c r="AR446" s="0" t="n">
        <v>2</v>
      </c>
      <c r="AS446" s="0" t="n">
        <v>0</v>
      </c>
      <c r="AT446" s="0" t="n">
        <v>0</v>
      </c>
      <c r="AU446" s="0" t="n">
        <v>0</v>
      </c>
      <c r="AV446" s="0" t="n">
        <v>0</v>
      </c>
      <c r="AW446" s="0" t="n">
        <v>4</v>
      </c>
      <c r="AX446" s="0" t="n">
        <v>0</v>
      </c>
      <c r="AY446" s="0" t="n">
        <v>1</v>
      </c>
      <c r="AZ446" s="0" t="n">
        <v>6</v>
      </c>
      <c r="BA446" s="0" t="n">
        <v>1</v>
      </c>
      <c r="BB446" s="0" t="n">
        <v>6</v>
      </c>
      <c r="BC446" s="0" t="n">
        <v>0</v>
      </c>
      <c r="BD446" s="0" t="n">
        <v>6</v>
      </c>
      <c r="BE446" s="0" t="n">
        <v>1</v>
      </c>
      <c r="BF446" s="0" t="n">
        <v>1</v>
      </c>
      <c r="BG446" s="0" t="n">
        <v>1</v>
      </c>
      <c r="BH446" s="0" t="n">
        <v>0</v>
      </c>
      <c r="BI446" s="0" t="n">
        <v>0</v>
      </c>
      <c r="BJ446" s="0" t="n">
        <v>0</v>
      </c>
      <c r="BK446" s="0" t="n">
        <v>0</v>
      </c>
      <c r="BL446" s="0" t="n">
        <v>0</v>
      </c>
      <c r="BM446" s="0" t="n">
        <v>1</v>
      </c>
      <c r="BN446" s="0" t="n">
        <v>0</v>
      </c>
      <c r="BO446" s="0" t="n">
        <v>0</v>
      </c>
      <c r="BP446" s="0" t="n">
        <v>0</v>
      </c>
      <c r="BQ446" s="0" t="n">
        <v>5</v>
      </c>
      <c r="BR446" s="0" t="n">
        <v>0</v>
      </c>
      <c r="BS446" s="0" t="n">
        <v>0</v>
      </c>
      <c r="BT446" s="0" t="n">
        <v>0</v>
      </c>
      <c r="BU446" s="0" t="n">
        <v>0</v>
      </c>
      <c r="BV446" s="0" t="n">
        <v>1</v>
      </c>
      <c r="BW446" s="0" t="n">
        <v>7</v>
      </c>
      <c r="BX446" s="0" t="n">
        <v>0</v>
      </c>
      <c r="BY446" s="0" t="n">
        <v>0</v>
      </c>
      <c r="BZ446" s="0" t="n">
        <v>0</v>
      </c>
      <c r="CA446" s="0" t="n">
        <v>0</v>
      </c>
      <c r="CB446" s="0" t="n">
        <v>1</v>
      </c>
      <c r="CC446" s="0" t="n">
        <v>0</v>
      </c>
      <c r="CD446" s="0" t="n">
        <v>5</v>
      </c>
      <c r="CE446" s="0" t="n">
        <v>3</v>
      </c>
      <c r="CF446" s="0" t="n">
        <v>0</v>
      </c>
      <c r="CG446" s="0" t="n">
        <v>0</v>
      </c>
      <c r="CH446" s="0" t="n">
        <v>0</v>
      </c>
      <c r="CI446" s="0" t="n">
        <v>1</v>
      </c>
      <c r="CJ446" s="0" t="n">
        <v>0</v>
      </c>
      <c r="CK446" s="0" t="n">
        <v>3</v>
      </c>
      <c r="CL446" s="0" t="n">
        <v>0</v>
      </c>
      <c r="CM446" s="0" t="n">
        <v>0</v>
      </c>
      <c r="CN446" s="0" t="n">
        <v>1</v>
      </c>
      <c r="CO446" s="0" t="n">
        <v>0</v>
      </c>
      <c r="CP446" s="0" t="n">
        <v>0</v>
      </c>
      <c r="CQ446" s="0" t="n">
        <v>0</v>
      </c>
      <c r="CR446" s="0" t="n">
        <v>0</v>
      </c>
      <c r="CS446" s="0" t="n">
        <v>0</v>
      </c>
      <c r="CT446" s="0" t="n">
        <v>0</v>
      </c>
      <c r="CU446" s="0" t="n">
        <v>0</v>
      </c>
      <c r="CV446" s="0" t="n">
        <v>2</v>
      </c>
      <c r="CW446" s="0" t="n">
        <v>0</v>
      </c>
      <c r="CX446" s="0" t="n">
        <v>0</v>
      </c>
      <c r="CY446" s="0" t="n">
        <v>5</v>
      </c>
      <c r="CZ446" s="0" t="n">
        <v>0</v>
      </c>
      <c r="DA446" s="0" t="n">
        <v>0</v>
      </c>
      <c r="DB446" s="0" t="n">
        <v>0</v>
      </c>
      <c r="DC446" s="0" t="n">
        <v>0</v>
      </c>
      <c r="DD446" s="0" t="n">
        <v>1</v>
      </c>
      <c r="DE446" s="0" t="n">
        <v>4</v>
      </c>
      <c r="DF446" s="0" t="n">
        <v>0</v>
      </c>
      <c r="DG446" s="0" t="n">
        <v>0</v>
      </c>
      <c r="DH446" s="0" t="n">
        <v>0</v>
      </c>
      <c r="DI446" s="0" t="n">
        <v>0</v>
      </c>
      <c r="DJ446" s="0" t="n">
        <v>0</v>
      </c>
      <c r="DK446" s="0" t="n">
        <v>2</v>
      </c>
      <c r="DL446" s="0" t="n">
        <v>5</v>
      </c>
      <c r="DM446" s="0" t="n">
        <v>0</v>
      </c>
      <c r="DN446" s="0" t="n">
        <v>0</v>
      </c>
      <c r="DO446" s="0" t="n">
        <v>0</v>
      </c>
      <c r="DP446" s="0" t="n">
        <v>0</v>
      </c>
      <c r="DQ446" s="0" t="n">
        <v>8</v>
      </c>
      <c r="DR446" s="0" t="n">
        <v>2</v>
      </c>
      <c r="DS446" s="0" t="n">
        <v>0</v>
      </c>
      <c r="DT446" s="0" t="n">
        <v>0</v>
      </c>
      <c r="DU446" s="0" t="n">
        <v>1</v>
      </c>
      <c r="DV446" s="0" t="n">
        <v>2</v>
      </c>
      <c r="DW446" s="0" t="n">
        <v>4</v>
      </c>
      <c r="DX446" s="0" t="n">
        <v>1</v>
      </c>
      <c r="DY446" s="0" t="n">
        <v>0</v>
      </c>
      <c r="DZ446" s="0" t="n">
        <v>1</v>
      </c>
      <c r="EA446" s="0" t="n">
        <v>0</v>
      </c>
      <c r="EB446" s="0" t="n">
        <v>0</v>
      </c>
      <c r="EC446" s="0" t="n">
        <v>0</v>
      </c>
      <c r="ED446" s="0" t="n">
        <v>0</v>
      </c>
      <c r="EE446" s="0" t="n">
        <v>0</v>
      </c>
      <c r="EF446" s="0" t="n">
        <v>0</v>
      </c>
      <c r="EG446" s="0" t="n">
        <v>0</v>
      </c>
      <c r="EH446" s="0" t="n">
        <v>0</v>
      </c>
      <c r="EI446" s="0" t="n">
        <v>0</v>
      </c>
      <c r="EJ446" s="0" t="n">
        <v>0</v>
      </c>
      <c r="EK446" s="0" t="n">
        <v>0</v>
      </c>
      <c r="EL446" s="0" t="n">
        <v>3</v>
      </c>
      <c r="EM446" s="0" t="n">
        <v>0</v>
      </c>
      <c r="EN446" s="0" t="n">
        <v>0</v>
      </c>
      <c r="EO446" s="0" t="n">
        <v>0</v>
      </c>
      <c r="EP446" s="0" t="n">
        <v>2</v>
      </c>
      <c r="EQ446" s="0" t="n">
        <v>0</v>
      </c>
      <c r="ER446" s="0" t="n">
        <v>0</v>
      </c>
      <c r="ES446" s="0" t="n">
        <v>3</v>
      </c>
      <c r="ET446" s="0" t="n">
        <v>0</v>
      </c>
      <c r="EU446" s="0" t="n">
        <v>0</v>
      </c>
      <c r="EV446" s="0" t="n">
        <v>0</v>
      </c>
      <c r="EW446" s="0" t="n">
        <v>0</v>
      </c>
      <c r="EX446" s="0" t="n">
        <v>0</v>
      </c>
      <c r="EY446" s="0" t="n">
        <v>1</v>
      </c>
      <c r="EZ446" s="0" t="n">
        <v>0</v>
      </c>
      <c r="FA446" s="0" t="n">
        <v>0</v>
      </c>
      <c r="FB446" s="0" t="n">
        <v>0</v>
      </c>
      <c r="FC446" s="0" t="n">
        <v>0</v>
      </c>
      <c r="FD446" s="0" t="n">
        <v>0</v>
      </c>
      <c r="FE446" s="0" t="n">
        <v>0</v>
      </c>
      <c r="FF446" s="0" t="n">
        <v>0</v>
      </c>
      <c r="FG446" s="0" t="n">
        <v>3</v>
      </c>
      <c r="FH446" s="0" t="n">
        <v>0</v>
      </c>
      <c r="FI446" s="0" t="n">
        <v>1</v>
      </c>
      <c r="FJ446" s="0" t="n">
        <v>0</v>
      </c>
      <c r="FK446" s="0" t="n">
        <v>0</v>
      </c>
      <c r="FL446" s="0" t="n">
        <v>8</v>
      </c>
      <c r="FM446" s="0" t="n">
        <v>0</v>
      </c>
      <c r="FN446" s="0" t="n">
        <v>1</v>
      </c>
      <c r="FO446" s="0" t="n">
        <v>0</v>
      </c>
      <c r="FP446" s="0" t="n">
        <v>0</v>
      </c>
      <c r="FQ446" s="0" t="n">
        <v>1</v>
      </c>
      <c r="FR446" s="0" t="n">
        <v>0</v>
      </c>
      <c r="FS446" s="0" t="n">
        <v>0</v>
      </c>
      <c r="FT446" s="0" t="n">
        <v>5</v>
      </c>
      <c r="FU446" s="0" t="n">
        <v>1</v>
      </c>
      <c r="FV446" s="0" t="n">
        <v>0</v>
      </c>
      <c r="FW446" s="0" t="n">
        <v>0</v>
      </c>
      <c r="FX446" s="0" t="n">
        <v>0</v>
      </c>
      <c r="FY446" s="0" t="n">
        <v>0</v>
      </c>
      <c r="FZ446" s="0" t="n">
        <v>2</v>
      </c>
      <c r="GA446" s="0" t="n">
        <v>1</v>
      </c>
      <c r="GB446" s="0" t="n">
        <v>0</v>
      </c>
      <c r="GC446" s="0" t="n">
        <v>0</v>
      </c>
      <c r="GD446" s="0" t="n">
        <v>0</v>
      </c>
      <c r="GE446" s="0" t="n">
        <v>0</v>
      </c>
      <c r="GF446" s="0" t="n">
        <v>0</v>
      </c>
      <c r="GG446" s="0" t="n">
        <v>0</v>
      </c>
      <c r="GH446" s="0" t="n">
        <v>0</v>
      </c>
      <c r="GI446" s="0" t="n">
        <v>0</v>
      </c>
      <c r="GJ446" s="0" t="n">
        <v>0</v>
      </c>
      <c r="GK446" s="0" t="n">
        <v>0</v>
      </c>
      <c r="GL446" s="0" t="n">
        <v>5</v>
      </c>
      <c r="GM446" s="0" t="n">
        <v>2</v>
      </c>
      <c r="GN446" s="0" t="n">
        <v>0</v>
      </c>
      <c r="GO446" s="0" t="n">
        <v>1</v>
      </c>
      <c r="GP446" s="0" t="n">
        <v>0</v>
      </c>
      <c r="GQ446" s="0" t="n">
        <v>0</v>
      </c>
    </row>
    <row r="447" customFormat="false" ht="12" hidden="false" customHeight="false" outlineLevel="0" collapsed="false">
      <c r="A447" s="0" t="n">
        <v>0</v>
      </c>
      <c r="B447" s="0" t="n">
        <v>0</v>
      </c>
      <c r="C447" s="0" t="n">
        <v>0</v>
      </c>
      <c r="D447" s="0" t="n">
        <v>0</v>
      </c>
      <c r="E447" s="0" t="n">
        <v>0</v>
      </c>
      <c r="F447" s="0" t="n">
        <v>0</v>
      </c>
      <c r="G447" s="0" t="n">
        <v>0</v>
      </c>
      <c r="H447" s="0" t="n">
        <v>0</v>
      </c>
      <c r="I447" s="0" t="n">
        <v>0</v>
      </c>
      <c r="J447" s="0" t="n">
        <v>0</v>
      </c>
      <c r="K447" s="0" t="n">
        <v>0</v>
      </c>
      <c r="L447" s="0" t="n">
        <v>0</v>
      </c>
      <c r="M447" s="0" t="n">
        <v>0</v>
      </c>
      <c r="N447" s="0" t="n">
        <v>0</v>
      </c>
      <c r="O447" s="0" t="n">
        <v>0</v>
      </c>
      <c r="P447" s="0" t="n">
        <v>1</v>
      </c>
      <c r="Q447" s="0" t="n">
        <v>0</v>
      </c>
      <c r="R447" s="0" t="n">
        <v>0</v>
      </c>
      <c r="S447" s="0" t="n">
        <v>0</v>
      </c>
      <c r="T447" s="0" t="n">
        <v>0</v>
      </c>
      <c r="U447" s="0" t="n">
        <v>0</v>
      </c>
      <c r="V447" s="0" t="n">
        <v>0</v>
      </c>
      <c r="W447" s="0" t="n">
        <v>0</v>
      </c>
      <c r="X447" s="0" t="n">
        <v>1</v>
      </c>
      <c r="Y447" s="0" t="n">
        <v>0</v>
      </c>
      <c r="Z447" s="0" t="n">
        <v>1</v>
      </c>
      <c r="AA447" s="0" t="n">
        <v>0</v>
      </c>
      <c r="AB447" s="0" t="n">
        <v>0</v>
      </c>
      <c r="AC447" s="0" t="n">
        <v>0</v>
      </c>
      <c r="AD447" s="0" t="n">
        <v>0</v>
      </c>
      <c r="AE447" s="0" t="n">
        <v>0</v>
      </c>
      <c r="AF447" s="0" t="n">
        <v>0</v>
      </c>
      <c r="AG447" s="0" t="n">
        <v>0</v>
      </c>
      <c r="AH447" s="0" t="n">
        <v>0</v>
      </c>
      <c r="AI447" s="0" t="n">
        <v>0</v>
      </c>
      <c r="AJ447" s="0" t="n">
        <v>0</v>
      </c>
      <c r="AK447" s="0" t="n">
        <v>0</v>
      </c>
      <c r="AL447" s="0" t="n">
        <v>0</v>
      </c>
      <c r="AM447" s="0" t="n">
        <v>0</v>
      </c>
      <c r="AN447" s="0" t="n">
        <v>0</v>
      </c>
      <c r="AO447" s="0" t="n">
        <v>0</v>
      </c>
      <c r="AP447" s="0" t="n">
        <v>0</v>
      </c>
      <c r="AQ447" s="0" t="n">
        <v>1</v>
      </c>
      <c r="AR447" s="0" t="n">
        <v>0</v>
      </c>
      <c r="AS447" s="0" t="n">
        <v>0</v>
      </c>
      <c r="AT447" s="0" t="n">
        <v>0</v>
      </c>
      <c r="AU447" s="0" t="n">
        <v>1</v>
      </c>
      <c r="AV447" s="0" t="n">
        <v>0</v>
      </c>
      <c r="AW447" s="0" t="n">
        <v>1</v>
      </c>
      <c r="AX447" s="0" t="n">
        <v>0</v>
      </c>
      <c r="AY447" s="0" t="n">
        <v>1</v>
      </c>
      <c r="AZ447" s="0" t="n">
        <v>0</v>
      </c>
      <c r="BA447" s="0" t="n">
        <v>0</v>
      </c>
      <c r="BB447" s="0" t="n">
        <v>0</v>
      </c>
      <c r="BC447" s="0" t="n">
        <v>0</v>
      </c>
      <c r="BD447" s="0" t="n">
        <v>0</v>
      </c>
      <c r="BE447" s="0" t="n">
        <v>1</v>
      </c>
      <c r="BF447" s="0" t="n">
        <v>0</v>
      </c>
      <c r="BG447" s="0" t="n">
        <v>0</v>
      </c>
      <c r="BH447" s="0" t="n">
        <v>0</v>
      </c>
      <c r="BI447" s="0" t="n">
        <v>0</v>
      </c>
      <c r="BJ447" s="0" t="n">
        <v>0</v>
      </c>
      <c r="BK447" s="0" t="n">
        <v>0</v>
      </c>
      <c r="BL447" s="0" t="n">
        <v>0</v>
      </c>
      <c r="BM447" s="0" t="n">
        <v>0</v>
      </c>
      <c r="BN447" s="0" t="n">
        <v>0</v>
      </c>
      <c r="BO447" s="0" t="n">
        <v>0</v>
      </c>
      <c r="BP447" s="0" t="n">
        <v>0</v>
      </c>
      <c r="BQ447" s="0" t="n">
        <v>1</v>
      </c>
      <c r="BR447" s="0" t="n">
        <v>0</v>
      </c>
      <c r="BS447" s="0" t="n">
        <v>0</v>
      </c>
      <c r="BT447" s="0" t="n">
        <v>0</v>
      </c>
      <c r="BU447" s="0" t="n">
        <v>0</v>
      </c>
      <c r="BV447" s="0" t="n">
        <v>0</v>
      </c>
      <c r="BW447" s="0" t="n">
        <v>0</v>
      </c>
      <c r="BX447" s="0" t="n">
        <v>0</v>
      </c>
      <c r="BY447" s="0" t="n">
        <v>2</v>
      </c>
      <c r="BZ447" s="0" t="n">
        <v>0</v>
      </c>
      <c r="CA447" s="0" t="n">
        <v>0</v>
      </c>
      <c r="CB447" s="0" t="n">
        <v>0</v>
      </c>
      <c r="CC447" s="0" t="n">
        <v>0</v>
      </c>
      <c r="CD447" s="0" t="n">
        <v>0</v>
      </c>
      <c r="CE447" s="0" t="n">
        <v>0</v>
      </c>
      <c r="CF447" s="0" t="n">
        <v>0</v>
      </c>
      <c r="CG447" s="0" t="n">
        <v>0</v>
      </c>
      <c r="CH447" s="0" t="n">
        <v>0</v>
      </c>
      <c r="CI447" s="0" t="n">
        <v>1</v>
      </c>
      <c r="CJ447" s="0" t="n">
        <v>0</v>
      </c>
      <c r="CK447" s="0" t="n">
        <v>2</v>
      </c>
      <c r="CL447" s="0" t="n">
        <v>0</v>
      </c>
      <c r="CM447" s="0" t="n">
        <v>0</v>
      </c>
      <c r="CN447" s="0" t="n">
        <v>0</v>
      </c>
      <c r="CO447" s="0" t="n">
        <v>0</v>
      </c>
      <c r="CP447" s="0" t="n">
        <v>0</v>
      </c>
      <c r="CQ447" s="0" t="n">
        <v>0</v>
      </c>
      <c r="CR447" s="0" t="n">
        <v>0</v>
      </c>
      <c r="CS447" s="0" t="n">
        <v>1</v>
      </c>
      <c r="CT447" s="0" t="n">
        <v>0</v>
      </c>
      <c r="CU447" s="0" t="n">
        <v>4</v>
      </c>
      <c r="CV447" s="0" t="n">
        <v>0</v>
      </c>
      <c r="CW447" s="0" t="n">
        <v>0</v>
      </c>
      <c r="CX447" s="0" t="n">
        <v>0</v>
      </c>
      <c r="CY447" s="0" t="n">
        <v>0</v>
      </c>
      <c r="CZ447" s="0" t="n">
        <v>0</v>
      </c>
      <c r="DA447" s="0" t="n">
        <v>0</v>
      </c>
      <c r="DB447" s="0" t="n">
        <v>0</v>
      </c>
      <c r="DC447" s="0" t="n">
        <v>0</v>
      </c>
      <c r="DD447" s="0" t="n">
        <v>0</v>
      </c>
      <c r="DE447" s="0" t="n">
        <v>1</v>
      </c>
      <c r="DF447" s="0" t="n">
        <v>0</v>
      </c>
      <c r="DG447" s="0" t="n">
        <v>0</v>
      </c>
      <c r="DH447" s="0" t="n">
        <v>0</v>
      </c>
      <c r="DI447" s="0" t="n">
        <v>0</v>
      </c>
      <c r="DJ447" s="0" t="n">
        <v>1</v>
      </c>
      <c r="DK447" s="0" t="n">
        <v>1</v>
      </c>
      <c r="DL447" s="0" t="n">
        <v>0</v>
      </c>
      <c r="DM447" s="0" t="n">
        <v>6</v>
      </c>
      <c r="DN447" s="0" t="n">
        <v>0</v>
      </c>
      <c r="DO447" s="0" t="n">
        <v>1</v>
      </c>
      <c r="DP447" s="0" t="n">
        <v>0</v>
      </c>
      <c r="DQ447" s="0" t="n">
        <v>0</v>
      </c>
      <c r="DR447" s="0" t="n">
        <v>0</v>
      </c>
      <c r="DS447" s="0" t="n">
        <v>0</v>
      </c>
      <c r="DT447" s="0" t="n">
        <v>0</v>
      </c>
      <c r="DU447" s="0" t="n">
        <v>2</v>
      </c>
      <c r="DV447" s="0" t="n">
        <v>0</v>
      </c>
      <c r="DW447" s="0" t="n">
        <v>0</v>
      </c>
      <c r="DX447" s="0" t="n">
        <v>0</v>
      </c>
      <c r="DY447" s="0" t="n">
        <v>0</v>
      </c>
      <c r="DZ447" s="0" t="n">
        <v>0</v>
      </c>
      <c r="EA447" s="0" t="n">
        <v>0</v>
      </c>
      <c r="EB447" s="0" t="n">
        <v>1</v>
      </c>
      <c r="EC447" s="0" t="n">
        <v>0</v>
      </c>
      <c r="ED447" s="0" t="n">
        <v>0</v>
      </c>
      <c r="EE447" s="0" t="n">
        <v>0</v>
      </c>
      <c r="EF447" s="0" t="n">
        <v>0</v>
      </c>
      <c r="EG447" s="0" t="n">
        <v>0</v>
      </c>
      <c r="EH447" s="0" t="n">
        <v>0</v>
      </c>
      <c r="EI447" s="0" t="n">
        <v>0</v>
      </c>
      <c r="EJ447" s="0" t="n">
        <v>0</v>
      </c>
      <c r="EK447" s="0" t="n">
        <v>0</v>
      </c>
      <c r="EL447" s="0" t="n">
        <v>0</v>
      </c>
      <c r="EM447" s="0" t="n">
        <v>0</v>
      </c>
      <c r="EN447" s="0" t="n">
        <v>0</v>
      </c>
      <c r="EO447" s="0" t="n">
        <v>0</v>
      </c>
      <c r="EP447" s="0" t="n">
        <v>0</v>
      </c>
      <c r="EQ447" s="0" t="n">
        <v>0</v>
      </c>
      <c r="ER447" s="0" t="n">
        <v>0</v>
      </c>
      <c r="ES447" s="0" t="n">
        <v>0</v>
      </c>
      <c r="ET447" s="0" t="n">
        <v>0</v>
      </c>
      <c r="EU447" s="0" t="n">
        <v>1</v>
      </c>
      <c r="EV447" s="0" t="n">
        <v>0</v>
      </c>
      <c r="EW447" s="0" t="n">
        <v>0</v>
      </c>
      <c r="EX447" s="0" t="n">
        <v>0</v>
      </c>
      <c r="EY447" s="0" t="n">
        <v>0</v>
      </c>
      <c r="EZ447" s="0" t="n">
        <v>0</v>
      </c>
      <c r="FA447" s="0" t="n">
        <v>1</v>
      </c>
      <c r="FB447" s="0" t="n">
        <v>0</v>
      </c>
      <c r="FC447" s="0" t="n">
        <v>0</v>
      </c>
      <c r="FD447" s="0" t="n">
        <v>0</v>
      </c>
      <c r="FE447" s="0" t="n">
        <v>0</v>
      </c>
      <c r="FF447" s="0" t="n">
        <v>0</v>
      </c>
      <c r="FG447" s="0" t="n">
        <v>0</v>
      </c>
      <c r="FH447" s="0" t="n">
        <v>0</v>
      </c>
      <c r="FI447" s="0" t="n">
        <v>1</v>
      </c>
      <c r="FJ447" s="0" t="n">
        <v>0</v>
      </c>
      <c r="FK447" s="0" t="n">
        <v>1</v>
      </c>
      <c r="FL447" s="0" t="n">
        <v>0</v>
      </c>
      <c r="FM447" s="0" t="n">
        <v>0</v>
      </c>
      <c r="FN447" s="0" t="n">
        <v>0</v>
      </c>
      <c r="FO447" s="0" t="n">
        <v>0</v>
      </c>
      <c r="FP447" s="0" t="n">
        <v>0</v>
      </c>
      <c r="FQ447" s="0" t="n">
        <v>0</v>
      </c>
      <c r="FR447" s="0" t="n">
        <v>0</v>
      </c>
      <c r="FS447" s="0" t="n">
        <v>3</v>
      </c>
      <c r="FT447" s="0" t="n">
        <v>0</v>
      </c>
      <c r="FU447" s="0" t="n">
        <v>1</v>
      </c>
      <c r="FV447" s="0" t="n">
        <v>0</v>
      </c>
      <c r="FW447" s="0" t="n">
        <v>0</v>
      </c>
      <c r="FX447" s="0" t="n">
        <v>0</v>
      </c>
      <c r="FY447" s="0" t="n">
        <v>0</v>
      </c>
      <c r="FZ447" s="0" t="n">
        <v>0</v>
      </c>
      <c r="GA447" s="0" t="n">
        <v>0</v>
      </c>
      <c r="GB447" s="0" t="n">
        <v>0</v>
      </c>
      <c r="GC447" s="0" t="n">
        <v>0</v>
      </c>
      <c r="GD447" s="0" t="n">
        <v>0</v>
      </c>
      <c r="GE447" s="0" t="n">
        <v>0</v>
      </c>
      <c r="GF447" s="0" t="n">
        <v>0</v>
      </c>
      <c r="GG447" s="0" t="n">
        <v>0</v>
      </c>
      <c r="GH447" s="0" t="n">
        <v>0</v>
      </c>
      <c r="GI447" s="0" t="n">
        <v>0</v>
      </c>
      <c r="GJ447" s="0" t="n">
        <v>0</v>
      </c>
      <c r="GK447" s="0" t="n">
        <v>0</v>
      </c>
      <c r="GL447" s="0" t="n">
        <v>0</v>
      </c>
      <c r="GM447" s="0" t="n">
        <v>0</v>
      </c>
      <c r="GN447" s="0" t="n">
        <v>3</v>
      </c>
      <c r="GO447" s="0" t="n">
        <v>0</v>
      </c>
      <c r="GP447" s="0" t="n">
        <v>0</v>
      </c>
      <c r="GQ447" s="0" t="n">
        <v>0</v>
      </c>
    </row>
    <row r="448" customFormat="false" ht="12" hidden="false" customHeight="false" outlineLevel="0" collapsed="false">
      <c r="A448" s="0" t="n">
        <v>0</v>
      </c>
      <c r="B448" s="0" t="n">
        <v>3</v>
      </c>
      <c r="C448" s="0" t="n">
        <v>2</v>
      </c>
      <c r="D448" s="0" t="n">
        <v>0</v>
      </c>
      <c r="E448" s="0" t="n">
        <v>2</v>
      </c>
      <c r="F448" s="0" t="n">
        <v>3</v>
      </c>
      <c r="G448" s="0" t="n">
        <v>2</v>
      </c>
      <c r="H448" s="0" t="n">
        <v>0</v>
      </c>
      <c r="I448" s="0" t="n">
        <v>1</v>
      </c>
      <c r="J448" s="0" t="n">
        <v>3</v>
      </c>
      <c r="K448" s="0" t="n">
        <v>4</v>
      </c>
      <c r="L448" s="0" t="n">
        <v>0</v>
      </c>
      <c r="M448" s="0" t="n">
        <v>1</v>
      </c>
      <c r="N448" s="0" t="n">
        <v>0</v>
      </c>
      <c r="O448" s="0" t="n">
        <v>1</v>
      </c>
      <c r="P448" s="0" t="n">
        <v>1</v>
      </c>
      <c r="Q448" s="0" t="n">
        <v>4</v>
      </c>
      <c r="R448" s="0" t="n">
        <v>2</v>
      </c>
      <c r="S448" s="0" t="n">
        <v>0</v>
      </c>
      <c r="T448" s="0" t="n">
        <v>0</v>
      </c>
      <c r="U448" s="0" t="n">
        <v>4</v>
      </c>
      <c r="V448" s="0" t="n">
        <v>0</v>
      </c>
      <c r="W448" s="0" t="n">
        <v>0</v>
      </c>
      <c r="X448" s="0" t="n">
        <v>3</v>
      </c>
      <c r="Y448" s="0" t="n">
        <v>2</v>
      </c>
      <c r="Z448" s="0" t="n">
        <v>3</v>
      </c>
      <c r="AA448" s="0" t="n">
        <v>0</v>
      </c>
      <c r="AB448" s="0" t="n">
        <v>0</v>
      </c>
      <c r="AC448" s="0" t="n">
        <v>1</v>
      </c>
      <c r="AD448" s="0" t="n">
        <v>4</v>
      </c>
      <c r="AE448" s="0" t="n">
        <v>1</v>
      </c>
      <c r="AF448" s="0" t="n">
        <v>0</v>
      </c>
      <c r="AG448" s="0" t="n">
        <v>1</v>
      </c>
      <c r="AH448" s="0" t="n">
        <v>1</v>
      </c>
      <c r="AI448" s="0" t="n">
        <v>0</v>
      </c>
      <c r="AJ448" s="0" t="n">
        <v>0</v>
      </c>
      <c r="AK448" s="0" t="n">
        <v>2</v>
      </c>
      <c r="AL448" s="0" t="n">
        <v>0</v>
      </c>
      <c r="AM448" s="0" t="n">
        <v>0</v>
      </c>
      <c r="AN448" s="0" t="n">
        <v>6</v>
      </c>
      <c r="AO448" s="0" t="n">
        <v>1</v>
      </c>
      <c r="AP448" s="0" t="n">
        <v>1</v>
      </c>
      <c r="AQ448" s="0" t="n">
        <v>3</v>
      </c>
      <c r="AR448" s="0" t="n">
        <v>2</v>
      </c>
      <c r="AS448" s="0" t="n">
        <v>2</v>
      </c>
      <c r="AT448" s="0" t="n">
        <v>0</v>
      </c>
      <c r="AU448" s="0" t="n">
        <v>0</v>
      </c>
      <c r="AV448" s="0" t="n">
        <v>0</v>
      </c>
      <c r="AW448" s="0" t="n">
        <v>2</v>
      </c>
      <c r="AX448" s="0" t="n">
        <v>0</v>
      </c>
      <c r="AY448" s="0" t="n">
        <v>5</v>
      </c>
      <c r="AZ448" s="0" t="n">
        <v>3</v>
      </c>
      <c r="BA448" s="0" t="n">
        <v>6</v>
      </c>
      <c r="BB448" s="0" t="n">
        <v>1</v>
      </c>
      <c r="BC448" s="0" t="n">
        <v>5</v>
      </c>
      <c r="BD448" s="0" t="n">
        <v>6</v>
      </c>
      <c r="BE448" s="0" t="n">
        <v>3</v>
      </c>
      <c r="BF448" s="0" t="n">
        <v>2</v>
      </c>
      <c r="BG448" s="0" t="n">
        <v>0</v>
      </c>
      <c r="BH448" s="0" t="n">
        <v>0</v>
      </c>
      <c r="BI448" s="0" t="n">
        <v>0</v>
      </c>
      <c r="BJ448" s="0" t="n">
        <v>1</v>
      </c>
      <c r="BK448" s="0" t="n">
        <v>0</v>
      </c>
      <c r="BL448" s="0" t="n">
        <v>0</v>
      </c>
      <c r="BM448" s="0" t="n">
        <v>5</v>
      </c>
      <c r="BN448" s="0" t="n">
        <v>0</v>
      </c>
      <c r="BO448" s="0" t="n">
        <v>0</v>
      </c>
      <c r="BP448" s="0" t="n">
        <v>0</v>
      </c>
      <c r="BQ448" s="0" t="n">
        <v>4</v>
      </c>
      <c r="BR448" s="0" t="n">
        <v>3</v>
      </c>
      <c r="BS448" s="0" t="n">
        <v>1</v>
      </c>
      <c r="BT448" s="0" t="n">
        <v>0</v>
      </c>
      <c r="BU448" s="0" t="n">
        <v>0</v>
      </c>
      <c r="BV448" s="0" t="n">
        <v>1</v>
      </c>
      <c r="BW448" s="0" t="n">
        <v>0</v>
      </c>
      <c r="BX448" s="0" t="n">
        <v>0</v>
      </c>
      <c r="BY448" s="0" t="n">
        <v>0</v>
      </c>
      <c r="BZ448" s="0" t="n">
        <v>0</v>
      </c>
      <c r="CA448" s="0" t="n">
        <v>0</v>
      </c>
      <c r="CB448" s="0" t="n">
        <v>1</v>
      </c>
      <c r="CC448" s="0" t="n">
        <v>2</v>
      </c>
      <c r="CD448" s="0" t="n">
        <v>5</v>
      </c>
      <c r="CE448" s="0" t="n">
        <v>0</v>
      </c>
      <c r="CF448" s="0" t="n">
        <v>0</v>
      </c>
      <c r="CG448" s="0" t="n">
        <v>1</v>
      </c>
      <c r="CH448" s="0" t="n">
        <v>0</v>
      </c>
      <c r="CI448" s="0" t="n">
        <v>1</v>
      </c>
      <c r="CJ448" s="0" t="n">
        <v>1</v>
      </c>
      <c r="CK448" s="0" t="n">
        <v>3</v>
      </c>
      <c r="CL448" s="0" t="n">
        <v>0</v>
      </c>
      <c r="CM448" s="0" t="n">
        <v>0</v>
      </c>
      <c r="CN448" s="0" t="n">
        <v>0</v>
      </c>
      <c r="CO448" s="0" t="n">
        <v>0</v>
      </c>
      <c r="CP448" s="0" t="n">
        <v>2</v>
      </c>
      <c r="CQ448" s="0" t="n">
        <v>2</v>
      </c>
      <c r="CR448" s="0" t="n">
        <v>0</v>
      </c>
      <c r="CS448" s="0" t="n">
        <v>2</v>
      </c>
      <c r="CT448" s="0" t="n">
        <v>0</v>
      </c>
      <c r="CU448" s="0" t="n">
        <v>1</v>
      </c>
      <c r="CV448" s="0" t="n">
        <v>2</v>
      </c>
      <c r="CW448" s="0" t="n">
        <v>0</v>
      </c>
      <c r="CX448" s="0" t="n">
        <v>0</v>
      </c>
      <c r="CY448" s="0" t="n">
        <v>2</v>
      </c>
      <c r="CZ448" s="0" t="n">
        <v>1</v>
      </c>
      <c r="DA448" s="0" t="n">
        <v>0</v>
      </c>
      <c r="DB448" s="0" t="n">
        <v>0</v>
      </c>
      <c r="DC448" s="0" t="n">
        <v>1</v>
      </c>
      <c r="DD448" s="0" t="n">
        <v>2</v>
      </c>
      <c r="DE448" s="0" t="n">
        <v>3</v>
      </c>
      <c r="DF448" s="0" t="n">
        <v>1</v>
      </c>
      <c r="DG448" s="0" t="n">
        <v>1</v>
      </c>
      <c r="DH448" s="0" t="n">
        <v>0</v>
      </c>
      <c r="DI448" s="0" t="n">
        <v>3</v>
      </c>
      <c r="DJ448" s="0" t="n">
        <v>4</v>
      </c>
      <c r="DK448" s="0" t="n">
        <v>7</v>
      </c>
      <c r="DL448" s="0" t="n">
        <v>6</v>
      </c>
      <c r="DM448" s="0" t="n">
        <v>3</v>
      </c>
      <c r="DN448" s="0" t="n">
        <v>2</v>
      </c>
      <c r="DO448" s="0" t="n">
        <v>1</v>
      </c>
      <c r="DP448" s="0" t="n">
        <v>0</v>
      </c>
      <c r="DQ448" s="0" t="n">
        <v>0</v>
      </c>
      <c r="DR448" s="0" t="n">
        <v>3</v>
      </c>
      <c r="DS448" s="0" t="n">
        <v>3</v>
      </c>
      <c r="DT448" s="0" t="n">
        <v>1</v>
      </c>
      <c r="DU448" s="0" t="n">
        <v>2</v>
      </c>
      <c r="DV448" s="0" t="n">
        <v>2</v>
      </c>
      <c r="DW448" s="0" t="n">
        <v>0</v>
      </c>
      <c r="DX448" s="0" t="n">
        <v>3</v>
      </c>
      <c r="DY448" s="0" t="n">
        <v>0</v>
      </c>
      <c r="DZ448" s="0" t="n">
        <v>5</v>
      </c>
      <c r="EA448" s="0" t="n">
        <v>6</v>
      </c>
      <c r="EB448" s="0" t="n">
        <v>1</v>
      </c>
      <c r="EC448" s="0" t="n">
        <v>2</v>
      </c>
      <c r="ED448" s="0" t="n">
        <v>9</v>
      </c>
      <c r="EE448" s="0" t="n">
        <v>1</v>
      </c>
      <c r="EF448" s="0" t="n">
        <v>1</v>
      </c>
      <c r="EG448" s="0" t="n">
        <v>0</v>
      </c>
      <c r="EH448" s="0" t="n">
        <v>3</v>
      </c>
      <c r="EI448" s="0" t="n">
        <v>1</v>
      </c>
      <c r="EJ448" s="0" t="n">
        <v>0</v>
      </c>
      <c r="EK448" s="0" t="n">
        <v>0</v>
      </c>
      <c r="EL448" s="0" t="n">
        <v>1</v>
      </c>
      <c r="EM448" s="0" t="n">
        <v>1</v>
      </c>
      <c r="EN448" s="0" t="n">
        <v>1</v>
      </c>
      <c r="EO448" s="0" t="n">
        <v>3</v>
      </c>
      <c r="EP448" s="0" t="n">
        <v>1</v>
      </c>
      <c r="EQ448" s="0" t="n">
        <v>1</v>
      </c>
      <c r="ER448" s="0" t="n">
        <v>0</v>
      </c>
      <c r="ES448" s="0" t="n">
        <v>2</v>
      </c>
      <c r="ET448" s="0" t="n">
        <v>1</v>
      </c>
      <c r="EU448" s="0" t="n">
        <v>1</v>
      </c>
      <c r="EV448" s="0" t="n">
        <v>2</v>
      </c>
      <c r="EW448" s="0" t="n">
        <v>2</v>
      </c>
      <c r="EX448" s="0" t="n">
        <v>1</v>
      </c>
      <c r="EY448" s="0" t="n">
        <v>4</v>
      </c>
      <c r="EZ448" s="0" t="n">
        <v>0</v>
      </c>
      <c r="FA448" s="0" t="n">
        <v>4</v>
      </c>
      <c r="FB448" s="0" t="n">
        <v>0</v>
      </c>
      <c r="FC448" s="0" t="n">
        <v>1</v>
      </c>
      <c r="FD448" s="0" t="n">
        <v>0</v>
      </c>
      <c r="FE448" s="0" t="n">
        <v>9</v>
      </c>
      <c r="FF448" s="0" t="n">
        <v>0</v>
      </c>
      <c r="FG448" s="0" t="n">
        <v>2</v>
      </c>
      <c r="FH448" s="0" t="n">
        <v>1</v>
      </c>
      <c r="FI448" s="0" t="n">
        <v>1</v>
      </c>
      <c r="FJ448" s="0" t="n">
        <v>1</v>
      </c>
      <c r="FK448" s="0" t="n">
        <v>0</v>
      </c>
      <c r="FL448" s="0" t="n">
        <v>1</v>
      </c>
      <c r="FM448" s="0" t="n">
        <v>2</v>
      </c>
      <c r="FN448" s="0" t="n">
        <v>1</v>
      </c>
      <c r="FO448" s="0" t="n">
        <v>5</v>
      </c>
      <c r="FP448" s="0" t="n">
        <v>0</v>
      </c>
      <c r="FQ448" s="0" t="n">
        <v>0</v>
      </c>
      <c r="FR448" s="0" t="n">
        <v>4</v>
      </c>
      <c r="FS448" s="0" t="n">
        <v>2</v>
      </c>
      <c r="FT448" s="0" t="n">
        <v>9</v>
      </c>
      <c r="FU448" s="0" t="n">
        <v>2</v>
      </c>
      <c r="FV448" s="0" t="n">
        <v>0</v>
      </c>
      <c r="FW448" s="0" t="n">
        <v>0</v>
      </c>
      <c r="FX448" s="0" t="n">
        <v>0</v>
      </c>
      <c r="FY448" s="0" t="n">
        <v>1</v>
      </c>
      <c r="FZ448" s="0" t="n">
        <v>2</v>
      </c>
      <c r="GA448" s="0" t="n">
        <v>0</v>
      </c>
      <c r="GB448" s="0" t="n">
        <v>3</v>
      </c>
      <c r="GC448" s="0" t="n">
        <v>1</v>
      </c>
      <c r="GD448" s="0" t="n">
        <v>7</v>
      </c>
      <c r="GE448" s="0" t="n">
        <v>2</v>
      </c>
      <c r="GF448" s="0" t="n">
        <v>2</v>
      </c>
      <c r="GG448" s="0" t="n">
        <v>0</v>
      </c>
      <c r="GH448" s="0" t="n">
        <v>2</v>
      </c>
      <c r="GI448" s="0" t="n">
        <v>0</v>
      </c>
      <c r="GJ448" s="0" t="n">
        <v>0</v>
      </c>
      <c r="GK448" s="0" t="n">
        <v>0</v>
      </c>
      <c r="GL448" s="0" t="n">
        <v>1</v>
      </c>
      <c r="GM448" s="0" t="n">
        <v>1</v>
      </c>
      <c r="GN448" s="0" t="n">
        <v>0</v>
      </c>
      <c r="GO448" s="0" t="n">
        <v>3</v>
      </c>
      <c r="GP448" s="0" t="n">
        <v>0</v>
      </c>
      <c r="GQ448" s="0" t="n">
        <v>0</v>
      </c>
    </row>
    <row r="449" customFormat="false" ht="12" hidden="false" customHeight="false" outlineLevel="0" collapsed="false">
      <c r="A449" s="0" t="n">
        <v>2</v>
      </c>
      <c r="B449" s="0" t="n">
        <v>3</v>
      </c>
      <c r="C449" s="0" t="n">
        <v>1</v>
      </c>
      <c r="D449" s="0" t="n">
        <v>0</v>
      </c>
      <c r="E449" s="0" t="n">
        <v>0</v>
      </c>
      <c r="F449" s="0" t="n">
        <v>1</v>
      </c>
      <c r="G449" s="0" t="n">
        <v>0</v>
      </c>
      <c r="H449" s="0" t="n">
        <v>1</v>
      </c>
      <c r="I449" s="0" t="n">
        <v>0</v>
      </c>
      <c r="J449" s="0" t="n">
        <v>3</v>
      </c>
      <c r="K449" s="0" t="n">
        <v>2</v>
      </c>
      <c r="L449" s="0" t="n">
        <v>0</v>
      </c>
      <c r="M449" s="0" t="n">
        <v>0</v>
      </c>
      <c r="N449" s="0" t="n">
        <v>0</v>
      </c>
      <c r="O449" s="0" t="n">
        <v>0</v>
      </c>
      <c r="P449" s="0" t="n">
        <v>0</v>
      </c>
      <c r="Q449" s="0" t="n">
        <v>3</v>
      </c>
      <c r="R449" s="0" t="n">
        <v>6</v>
      </c>
      <c r="S449" s="0" t="n">
        <v>0</v>
      </c>
      <c r="T449" s="0" t="n">
        <v>0</v>
      </c>
      <c r="U449" s="0" t="n">
        <v>0</v>
      </c>
      <c r="V449" s="0" t="n">
        <v>3</v>
      </c>
      <c r="W449" s="0" t="n">
        <v>2</v>
      </c>
      <c r="X449" s="0" t="n">
        <v>2</v>
      </c>
      <c r="Y449" s="0" t="n">
        <v>0</v>
      </c>
      <c r="Z449" s="0" t="n">
        <v>4</v>
      </c>
      <c r="AA449" s="0" t="n">
        <v>0</v>
      </c>
      <c r="AB449" s="0" t="n">
        <v>0</v>
      </c>
      <c r="AC449" s="0" t="n">
        <v>2</v>
      </c>
      <c r="AD449" s="0" t="n">
        <v>1</v>
      </c>
      <c r="AE449" s="0" t="n">
        <v>1</v>
      </c>
      <c r="AF449" s="0" t="n">
        <v>1</v>
      </c>
      <c r="AG449" s="0" t="n">
        <v>0</v>
      </c>
      <c r="AH449" s="0" t="n">
        <v>2</v>
      </c>
      <c r="AI449" s="0" t="n">
        <v>0</v>
      </c>
      <c r="AJ449" s="0" t="n">
        <v>0</v>
      </c>
      <c r="AK449" s="0" t="n">
        <v>4</v>
      </c>
      <c r="AL449" s="0" t="n">
        <v>0</v>
      </c>
      <c r="AM449" s="0" t="n">
        <v>1</v>
      </c>
      <c r="AN449" s="0" t="n">
        <v>1</v>
      </c>
      <c r="AO449" s="0" t="n">
        <v>3</v>
      </c>
      <c r="AP449" s="0" t="n">
        <v>1</v>
      </c>
      <c r="AQ449" s="0" t="n">
        <v>2</v>
      </c>
      <c r="AR449" s="0" t="n">
        <v>0</v>
      </c>
      <c r="AS449" s="0" t="n">
        <v>3</v>
      </c>
      <c r="AT449" s="0" t="n">
        <v>0</v>
      </c>
      <c r="AU449" s="0" t="n">
        <v>1</v>
      </c>
      <c r="AV449" s="0" t="n">
        <v>2</v>
      </c>
      <c r="AW449" s="0" t="n">
        <v>3</v>
      </c>
      <c r="AX449" s="0" t="n">
        <v>1</v>
      </c>
      <c r="AY449" s="0" t="n">
        <v>3</v>
      </c>
      <c r="AZ449" s="0" t="n">
        <v>1</v>
      </c>
      <c r="BA449" s="0" t="n">
        <v>1</v>
      </c>
      <c r="BB449" s="0" t="n">
        <v>0</v>
      </c>
      <c r="BC449" s="0" t="n">
        <v>4</v>
      </c>
      <c r="BD449" s="0" t="n">
        <v>4</v>
      </c>
      <c r="BE449" s="0" t="n">
        <v>2</v>
      </c>
      <c r="BF449" s="0" t="n">
        <v>1</v>
      </c>
      <c r="BG449" s="0" t="n">
        <v>1</v>
      </c>
      <c r="BH449" s="0" t="n">
        <v>4</v>
      </c>
      <c r="BI449" s="0" t="n">
        <v>0</v>
      </c>
      <c r="BJ449" s="0" t="n">
        <v>0</v>
      </c>
      <c r="BK449" s="0" t="n">
        <v>0</v>
      </c>
      <c r="BL449" s="0" t="n">
        <v>0</v>
      </c>
      <c r="BM449" s="0" t="n">
        <v>8</v>
      </c>
      <c r="BN449" s="0" t="n">
        <v>3</v>
      </c>
      <c r="BO449" s="0" t="n">
        <v>0</v>
      </c>
      <c r="BP449" s="0" t="n">
        <v>9</v>
      </c>
      <c r="BQ449" s="0" t="n">
        <v>8</v>
      </c>
      <c r="BR449" s="0" t="n">
        <v>0</v>
      </c>
      <c r="BS449" s="0" t="n">
        <v>2</v>
      </c>
      <c r="BT449" s="0" t="n">
        <v>0</v>
      </c>
      <c r="BU449" s="0" t="n">
        <v>3</v>
      </c>
      <c r="BV449" s="0" t="n">
        <v>7</v>
      </c>
      <c r="BW449" s="0" t="n">
        <v>0</v>
      </c>
      <c r="BX449" s="0" t="n">
        <v>0</v>
      </c>
      <c r="BY449" s="0" t="n">
        <v>2</v>
      </c>
      <c r="BZ449" s="0" t="n">
        <v>1</v>
      </c>
      <c r="CA449" s="0" t="n">
        <v>1</v>
      </c>
      <c r="CB449" s="0" t="n">
        <v>3</v>
      </c>
      <c r="CC449" s="0" t="n">
        <v>4</v>
      </c>
      <c r="CD449" s="0" t="n">
        <v>0</v>
      </c>
      <c r="CE449" s="0" t="n">
        <v>1</v>
      </c>
      <c r="CF449" s="0" t="n">
        <v>0</v>
      </c>
      <c r="CG449" s="0" t="n">
        <v>0</v>
      </c>
      <c r="CH449" s="0" t="n">
        <v>0</v>
      </c>
      <c r="CI449" s="0" t="n">
        <v>7</v>
      </c>
      <c r="CJ449" s="0" t="n">
        <v>0</v>
      </c>
      <c r="CK449" s="0" t="n">
        <v>7</v>
      </c>
      <c r="CL449" s="0" t="n">
        <v>0</v>
      </c>
      <c r="CM449" s="0" t="n">
        <v>0</v>
      </c>
      <c r="CN449" s="0" t="n">
        <v>0</v>
      </c>
      <c r="CO449" s="0" t="n">
        <v>2</v>
      </c>
      <c r="CP449" s="0" t="n">
        <v>0</v>
      </c>
      <c r="CQ449" s="0" t="n">
        <v>0</v>
      </c>
      <c r="CR449" s="0" t="n">
        <v>0</v>
      </c>
      <c r="CS449" s="0" t="n">
        <v>0</v>
      </c>
      <c r="CT449" s="0" t="n">
        <v>9</v>
      </c>
      <c r="CU449" s="0" t="n">
        <v>0</v>
      </c>
      <c r="CV449" s="0" t="n">
        <v>2</v>
      </c>
      <c r="CW449" s="0" t="n">
        <v>0</v>
      </c>
      <c r="CX449" s="0" t="n">
        <v>0</v>
      </c>
      <c r="CY449" s="0" t="n">
        <v>0</v>
      </c>
      <c r="CZ449" s="0" t="n">
        <v>1</v>
      </c>
      <c r="DA449" s="0" t="n">
        <v>2</v>
      </c>
      <c r="DB449" s="0" t="n">
        <v>0</v>
      </c>
      <c r="DC449" s="0" t="n">
        <v>0</v>
      </c>
      <c r="DD449" s="0" t="n">
        <v>1</v>
      </c>
      <c r="DE449" s="0" t="n">
        <v>2</v>
      </c>
      <c r="DF449" s="0" t="n">
        <v>0</v>
      </c>
      <c r="DG449" s="0" t="n">
        <v>3</v>
      </c>
      <c r="DH449" s="0" t="n">
        <v>0</v>
      </c>
      <c r="DI449" s="0" t="n">
        <v>2</v>
      </c>
      <c r="DJ449" s="0" t="n">
        <v>1</v>
      </c>
      <c r="DK449" s="0" t="n">
        <v>6</v>
      </c>
      <c r="DL449" s="0" t="n">
        <v>5</v>
      </c>
      <c r="DM449" s="0" t="n">
        <v>5</v>
      </c>
      <c r="DN449" s="0" t="n">
        <v>4</v>
      </c>
      <c r="DO449" s="0" t="n">
        <v>1</v>
      </c>
      <c r="DP449" s="0" t="n">
        <v>1</v>
      </c>
      <c r="DQ449" s="0" t="n">
        <v>3</v>
      </c>
      <c r="DR449" s="0" t="n">
        <v>2</v>
      </c>
      <c r="DS449" s="0" t="n">
        <v>1</v>
      </c>
      <c r="DT449" s="0" t="n">
        <v>1</v>
      </c>
      <c r="DU449" s="0" t="n">
        <v>0</v>
      </c>
      <c r="DV449" s="0" t="n">
        <v>0</v>
      </c>
      <c r="DW449" s="0" t="n">
        <v>0</v>
      </c>
      <c r="DX449" s="0" t="n">
        <v>0</v>
      </c>
      <c r="DY449" s="0" t="n">
        <v>9</v>
      </c>
      <c r="DZ449" s="0" t="n">
        <v>2</v>
      </c>
      <c r="EA449" s="0" t="n">
        <v>4</v>
      </c>
      <c r="EB449" s="0" t="n">
        <v>0</v>
      </c>
      <c r="EC449" s="0" t="n">
        <v>2</v>
      </c>
      <c r="ED449" s="0" t="n">
        <v>0</v>
      </c>
      <c r="EE449" s="0" t="n">
        <v>2</v>
      </c>
      <c r="EF449" s="0" t="n">
        <v>0</v>
      </c>
      <c r="EG449" s="0" t="n">
        <v>4</v>
      </c>
      <c r="EH449" s="0" t="n">
        <v>3</v>
      </c>
      <c r="EI449" s="0" t="n">
        <v>4</v>
      </c>
      <c r="EJ449" s="0" t="n">
        <v>0</v>
      </c>
      <c r="EK449" s="0" t="n">
        <v>0</v>
      </c>
      <c r="EL449" s="0" t="n">
        <v>1</v>
      </c>
      <c r="EM449" s="0" t="n">
        <v>2</v>
      </c>
      <c r="EN449" s="0" t="n">
        <v>0</v>
      </c>
      <c r="EO449" s="0" t="n">
        <v>2</v>
      </c>
      <c r="EP449" s="0" t="n">
        <v>1</v>
      </c>
      <c r="EQ449" s="0" t="n">
        <v>0</v>
      </c>
      <c r="ER449" s="0" t="n">
        <v>0</v>
      </c>
      <c r="ES449" s="0" t="n">
        <v>5</v>
      </c>
      <c r="ET449" s="0" t="n">
        <v>0</v>
      </c>
      <c r="EU449" s="0" t="n">
        <v>3</v>
      </c>
      <c r="EV449" s="0" t="n">
        <v>9</v>
      </c>
      <c r="EW449" s="0" t="n">
        <v>0</v>
      </c>
      <c r="EX449" s="0" t="n">
        <v>0</v>
      </c>
      <c r="EY449" s="0" t="n">
        <v>1</v>
      </c>
      <c r="EZ449" s="0" t="n">
        <v>0</v>
      </c>
      <c r="FA449" s="0" t="n">
        <v>2</v>
      </c>
      <c r="FB449" s="0" t="n">
        <v>0</v>
      </c>
      <c r="FC449" s="0" t="n">
        <v>1</v>
      </c>
      <c r="FD449" s="0" t="n">
        <v>0</v>
      </c>
      <c r="FE449" s="0" t="n">
        <v>0</v>
      </c>
      <c r="FF449" s="0" t="n">
        <v>3</v>
      </c>
      <c r="FG449" s="0" t="n">
        <v>6</v>
      </c>
      <c r="FH449" s="0" t="n">
        <v>2</v>
      </c>
      <c r="FI449" s="0" t="n">
        <v>2</v>
      </c>
      <c r="FJ449" s="0" t="n">
        <v>0</v>
      </c>
      <c r="FK449" s="0" t="n">
        <v>1</v>
      </c>
      <c r="FL449" s="0" t="n">
        <v>0</v>
      </c>
      <c r="FM449" s="0" t="n">
        <v>2</v>
      </c>
      <c r="FN449" s="0" t="n">
        <v>1</v>
      </c>
      <c r="FO449" s="0" t="n">
        <v>3</v>
      </c>
      <c r="FP449" s="0" t="n">
        <v>4</v>
      </c>
      <c r="FQ449" s="0" t="n">
        <v>0</v>
      </c>
      <c r="FR449" s="0" t="n">
        <v>4</v>
      </c>
      <c r="FS449" s="0" t="n">
        <v>2</v>
      </c>
      <c r="FT449" s="0" t="n">
        <v>4</v>
      </c>
      <c r="FU449" s="0" t="n">
        <v>1</v>
      </c>
      <c r="FV449" s="0" t="n">
        <v>0</v>
      </c>
      <c r="FW449" s="0" t="n">
        <v>1</v>
      </c>
      <c r="FX449" s="0" t="n">
        <v>1</v>
      </c>
      <c r="FY449" s="0" t="n">
        <v>0</v>
      </c>
      <c r="FZ449" s="0" t="n">
        <v>2</v>
      </c>
      <c r="GA449" s="0" t="n">
        <v>0</v>
      </c>
      <c r="GB449" s="0" t="n">
        <v>0</v>
      </c>
      <c r="GC449" s="0" t="n">
        <v>0</v>
      </c>
      <c r="GD449" s="0" t="n">
        <v>1</v>
      </c>
      <c r="GE449" s="0" t="n">
        <v>0</v>
      </c>
      <c r="GF449" s="0" t="n">
        <v>2</v>
      </c>
      <c r="GG449" s="0" t="n">
        <v>0</v>
      </c>
      <c r="GH449" s="0" t="n">
        <v>1</v>
      </c>
      <c r="GI449" s="0" t="n">
        <v>1</v>
      </c>
      <c r="GJ449" s="0" t="n">
        <v>0</v>
      </c>
      <c r="GK449" s="0" t="n">
        <v>0</v>
      </c>
      <c r="GL449" s="0" t="n">
        <v>0</v>
      </c>
      <c r="GM449" s="0" t="n">
        <v>2</v>
      </c>
      <c r="GN449" s="0" t="n">
        <v>0</v>
      </c>
      <c r="GO449" s="0" t="n">
        <v>1</v>
      </c>
      <c r="GP449" s="0" t="n">
        <v>0</v>
      </c>
      <c r="GQ449" s="0" t="n">
        <v>0</v>
      </c>
    </row>
    <row r="450" customFormat="false" ht="12" hidden="false" customHeight="false" outlineLevel="0" collapsed="false">
      <c r="A450" s="0" t="n">
        <v>0</v>
      </c>
      <c r="B450" s="0" t="n">
        <v>0</v>
      </c>
      <c r="C450" s="0" t="n">
        <v>1</v>
      </c>
      <c r="D450" s="0" t="n">
        <v>0</v>
      </c>
      <c r="E450" s="0" t="n">
        <v>0</v>
      </c>
      <c r="F450" s="0" t="n">
        <v>0</v>
      </c>
      <c r="G450" s="0" t="n">
        <v>0</v>
      </c>
      <c r="H450" s="0" t="n">
        <v>0</v>
      </c>
      <c r="I450" s="0" t="n">
        <v>1</v>
      </c>
      <c r="J450" s="0" t="n">
        <v>1</v>
      </c>
      <c r="K450" s="0" t="n">
        <v>1</v>
      </c>
      <c r="L450" s="0" t="n">
        <v>0</v>
      </c>
      <c r="M450" s="0" t="n">
        <v>0</v>
      </c>
      <c r="N450" s="0" t="n">
        <v>0</v>
      </c>
      <c r="O450" s="0" t="n">
        <v>0</v>
      </c>
      <c r="P450" s="0" t="n">
        <v>0</v>
      </c>
      <c r="Q450" s="0" t="n">
        <v>1</v>
      </c>
      <c r="R450" s="0" t="n">
        <v>1</v>
      </c>
      <c r="S450" s="0" t="n">
        <v>1</v>
      </c>
      <c r="T450" s="0" t="n">
        <v>0</v>
      </c>
      <c r="U450" s="0" t="n">
        <v>9</v>
      </c>
      <c r="V450" s="0" t="n">
        <v>1</v>
      </c>
      <c r="W450" s="0" t="n">
        <v>0</v>
      </c>
      <c r="X450" s="0" t="n">
        <v>0</v>
      </c>
      <c r="Y450" s="0" t="n">
        <v>0</v>
      </c>
      <c r="Z450" s="0" t="n">
        <v>6</v>
      </c>
      <c r="AA450" s="0" t="n">
        <v>0</v>
      </c>
      <c r="AB450" s="0" t="n">
        <v>3</v>
      </c>
      <c r="AC450" s="0" t="n">
        <v>0</v>
      </c>
      <c r="AD450" s="0" t="n">
        <v>0</v>
      </c>
      <c r="AE450" s="0" t="n">
        <v>0</v>
      </c>
      <c r="AF450" s="0" t="n">
        <v>1</v>
      </c>
      <c r="AG450" s="0" t="n">
        <v>0</v>
      </c>
      <c r="AH450" s="0" t="n">
        <v>0</v>
      </c>
      <c r="AI450" s="0" t="n">
        <v>0</v>
      </c>
      <c r="AJ450" s="0" t="n">
        <v>0</v>
      </c>
      <c r="AK450" s="0" t="n">
        <v>0</v>
      </c>
      <c r="AL450" s="0" t="n">
        <v>0</v>
      </c>
      <c r="AM450" s="0" t="n">
        <v>3</v>
      </c>
      <c r="AN450" s="0" t="n">
        <v>8</v>
      </c>
      <c r="AO450" s="0" t="n">
        <v>0</v>
      </c>
      <c r="AP450" s="0" t="n">
        <v>0</v>
      </c>
      <c r="AQ450" s="0" t="n">
        <v>0</v>
      </c>
      <c r="AR450" s="0" t="n">
        <v>0</v>
      </c>
      <c r="AS450" s="0" t="n">
        <v>0</v>
      </c>
      <c r="AT450" s="0" t="n">
        <v>1</v>
      </c>
      <c r="AU450" s="0" t="n">
        <v>0</v>
      </c>
      <c r="AV450" s="0" t="n">
        <v>0</v>
      </c>
      <c r="AW450" s="0" t="n">
        <v>7</v>
      </c>
      <c r="AX450" s="0" t="n">
        <v>0</v>
      </c>
      <c r="AY450" s="0" t="n">
        <v>5</v>
      </c>
      <c r="AZ450" s="0" t="n">
        <v>2</v>
      </c>
      <c r="BA450" s="0" t="n">
        <v>3</v>
      </c>
      <c r="BB450" s="0" t="n">
        <v>0</v>
      </c>
      <c r="BC450" s="0" t="n">
        <v>0</v>
      </c>
      <c r="BD450" s="0" t="n">
        <v>3</v>
      </c>
      <c r="BE450" s="0" t="n">
        <v>1</v>
      </c>
      <c r="BF450" s="0" t="n">
        <v>1</v>
      </c>
      <c r="BG450" s="0" t="n">
        <v>0</v>
      </c>
      <c r="BH450" s="0" t="n">
        <v>0</v>
      </c>
      <c r="BI450" s="0" t="n">
        <v>2</v>
      </c>
      <c r="BJ450" s="0" t="n">
        <v>1</v>
      </c>
      <c r="BK450" s="0" t="n">
        <v>0</v>
      </c>
      <c r="BL450" s="0" t="n">
        <v>0</v>
      </c>
      <c r="BM450" s="0" t="n">
        <v>0</v>
      </c>
      <c r="BN450" s="0" t="n">
        <v>0</v>
      </c>
      <c r="BO450" s="0" t="n">
        <v>0</v>
      </c>
      <c r="BP450" s="0" t="n">
        <v>1</v>
      </c>
      <c r="BQ450" s="0" t="n">
        <v>1</v>
      </c>
      <c r="BR450" s="0" t="n">
        <v>0</v>
      </c>
      <c r="BS450" s="0" t="n">
        <v>0</v>
      </c>
      <c r="BT450" s="0" t="n">
        <v>1</v>
      </c>
      <c r="BU450" s="0" t="n">
        <v>0</v>
      </c>
      <c r="BV450" s="0" t="n">
        <v>2</v>
      </c>
      <c r="BW450" s="0" t="n">
        <v>2</v>
      </c>
      <c r="BX450" s="0" t="n">
        <v>0</v>
      </c>
      <c r="BY450" s="0" t="n">
        <v>2</v>
      </c>
      <c r="BZ450" s="0" t="n">
        <v>1</v>
      </c>
      <c r="CA450" s="0" t="n">
        <v>5</v>
      </c>
      <c r="CB450" s="0" t="n">
        <v>0</v>
      </c>
      <c r="CC450" s="0" t="n">
        <v>3</v>
      </c>
      <c r="CD450" s="0" t="n">
        <v>8</v>
      </c>
      <c r="CE450" s="0" t="n">
        <v>0</v>
      </c>
      <c r="CF450" s="0" t="n">
        <v>8</v>
      </c>
      <c r="CG450" s="0" t="n">
        <v>1</v>
      </c>
      <c r="CH450" s="0" t="n">
        <v>0</v>
      </c>
      <c r="CI450" s="0" t="n">
        <v>1</v>
      </c>
      <c r="CJ450" s="0" t="n">
        <v>5</v>
      </c>
      <c r="CK450" s="0" t="n">
        <v>3</v>
      </c>
      <c r="CL450" s="0" t="n">
        <v>0</v>
      </c>
      <c r="CM450" s="0" t="n">
        <v>0</v>
      </c>
      <c r="CN450" s="0" t="n">
        <v>0</v>
      </c>
      <c r="CO450" s="0" t="n">
        <v>0</v>
      </c>
      <c r="CP450" s="0" t="n">
        <v>1</v>
      </c>
      <c r="CQ450" s="0" t="n">
        <v>0</v>
      </c>
      <c r="CR450" s="0" t="n">
        <v>0</v>
      </c>
      <c r="CS450" s="0" t="n">
        <v>1</v>
      </c>
      <c r="CT450" s="0" t="n">
        <v>0</v>
      </c>
      <c r="CU450" s="0" t="n">
        <v>0</v>
      </c>
      <c r="CV450" s="0" t="n">
        <v>0</v>
      </c>
      <c r="CW450" s="0" t="n">
        <v>0</v>
      </c>
      <c r="CX450" s="0" t="n">
        <v>0</v>
      </c>
      <c r="CY450" s="0" t="n">
        <v>0</v>
      </c>
      <c r="CZ450" s="0" t="n">
        <v>1</v>
      </c>
      <c r="DA450" s="0" t="n">
        <v>0</v>
      </c>
      <c r="DB450" s="0" t="n">
        <v>0</v>
      </c>
      <c r="DC450" s="0" t="n">
        <v>0</v>
      </c>
      <c r="DD450" s="0" t="n">
        <v>3</v>
      </c>
      <c r="DE450" s="0" t="n">
        <v>1</v>
      </c>
      <c r="DF450" s="0" t="n">
        <v>0</v>
      </c>
      <c r="DG450" s="0" t="n">
        <v>0</v>
      </c>
      <c r="DH450" s="0" t="n">
        <v>0</v>
      </c>
      <c r="DI450" s="0" t="n">
        <v>0</v>
      </c>
      <c r="DJ450" s="0" t="n">
        <v>0</v>
      </c>
      <c r="DK450" s="0" t="n">
        <v>0</v>
      </c>
      <c r="DL450" s="0" t="n">
        <v>2</v>
      </c>
      <c r="DM450" s="0" t="n">
        <v>3</v>
      </c>
      <c r="DN450" s="0" t="n">
        <v>0</v>
      </c>
      <c r="DO450" s="0" t="n">
        <v>1</v>
      </c>
      <c r="DP450" s="0" t="n">
        <v>0</v>
      </c>
      <c r="DQ450" s="0" t="n">
        <v>0</v>
      </c>
      <c r="DR450" s="0" t="n">
        <v>3</v>
      </c>
      <c r="DS450" s="0" t="n">
        <v>1</v>
      </c>
      <c r="DT450" s="0" t="n">
        <v>0</v>
      </c>
      <c r="DU450" s="0" t="n">
        <v>0</v>
      </c>
      <c r="DV450" s="0" t="n">
        <v>0</v>
      </c>
      <c r="DW450" s="0" t="n">
        <v>0</v>
      </c>
      <c r="DX450" s="0" t="n">
        <v>4</v>
      </c>
      <c r="DY450" s="0" t="n">
        <v>0</v>
      </c>
      <c r="DZ450" s="0" t="n">
        <v>5</v>
      </c>
      <c r="EA450" s="0" t="n">
        <v>1</v>
      </c>
      <c r="EB450" s="0" t="n">
        <v>0</v>
      </c>
      <c r="EC450" s="0" t="n">
        <v>0</v>
      </c>
      <c r="ED450" s="0" t="n">
        <v>0</v>
      </c>
      <c r="EE450" s="0" t="n">
        <v>1</v>
      </c>
      <c r="EF450" s="0" t="n">
        <v>2</v>
      </c>
      <c r="EG450" s="0" t="n">
        <v>0</v>
      </c>
      <c r="EH450" s="0" t="n">
        <v>0</v>
      </c>
      <c r="EI450" s="0" t="n">
        <v>0</v>
      </c>
      <c r="EJ450" s="0" t="n">
        <v>4</v>
      </c>
      <c r="EK450" s="0" t="n">
        <v>0</v>
      </c>
      <c r="EL450" s="0" t="n">
        <v>6</v>
      </c>
      <c r="EM450" s="0" t="n">
        <v>1</v>
      </c>
      <c r="EN450" s="0" t="n">
        <v>0</v>
      </c>
      <c r="EO450" s="0" t="n">
        <v>0</v>
      </c>
      <c r="EP450" s="0" t="n">
        <v>0</v>
      </c>
      <c r="EQ450" s="0" t="n">
        <v>0</v>
      </c>
      <c r="ER450" s="0" t="n">
        <v>0</v>
      </c>
      <c r="ES450" s="0" t="n">
        <v>0</v>
      </c>
      <c r="ET450" s="0" t="n">
        <v>1</v>
      </c>
      <c r="EU450" s="0" t="n">
        <v>1</v>
      </c>
      <c r="EV450" s="0" t="n">
        <v>0</v>
      </c>
      <c r="EW450" s="0" t="n">
        <v>0</v>
      </c>
      <c r="EX450" s="0" t="n">
        <v>0</v>
      </c>
      <c r="EY450" s="0" t="n">
        <v>1</v>
      </c>
      <c r="EZ450" s="0" t="n">
        <v>0</v>
      </c>
      <c r="FA450" s="0" t="n">
        <v>3</v>
      </c>
      <c r="FB450" s="0" t="n">
        <v>0</v>
      </c>
      <c r="FC450" s="0" t="n">
        <v>0</v>
      </c>
      <c r="FD450" s="0" t="n">
        <v>0</v>
      </c>
      <c r="FE450" s="0" t="n">
        <v>0</v>
      </c>
      <c r="FF450" s="0" t="n">
        <v>0</v>
      </c>
      <c r="FG450" s="0" t="n">
        <v>4</v>
      </c>
      <c r="FH450" s="0" t="n">
        <v>0</v>
      </c>
      <c r="FI450" s="0" t="n">
        <v>0</v>
      </c>
      <c r="FJ450" s="0" t="n">
        <v>0</v>
      </c>
      <c r="FK450" s="0" t="n">
        <v>0</v>
      </c>
      <c r="FL450" s="0" t="n">
        <v>4</v>
      </c>
      <c r="FM450" s="0" t="n">
        <v>0</v>
      </c>
      <c r="FN450" s="0" t="n">
        <v>1</v>
      </c>
      <c r="FO450" s="0" t="n">
        <v>1</v>
      </c>
      <c r="FP450" s="0" t="n">
        <v>0</v>
      </c>
      <c r="FQ450" s="0" t="n">
        <v>0</v>
      </c>
      <c r="FR450" s="0" t="n">
        <v>1</v>
      </c>
      <c r="FS450" s="0" t="n">
        <v>4</v>
      </c>
      <c r="FT450" s="0" t="n">
        <v>5</v>
      </c>
      <c r="FU450" s="0" t="n">
        <v>2</v>
      </c>
      <c r="FV450" s="0" t="n">
        <v>0</v>
      </c>
      <c r="FW450" s="0" t="n">
        <v>3</v>
      </c>
      <c r="FX450" s="0" t="n">
        <v>0</v>
      </c>
      <c r="FY450" s="0" t="n">
        <v>0</v>
      </c>
      <c r="FZ450" s="0" t="n">
        <v>0</v>
      </c>
      <c r="GA450" s="0" t="n">
        <v>0</v>
      </c>
      <c r="GB450" s="0" t="n">
        <v>2</v>
      </c>
      <c r="GC450" s="0" t="n">
        <v>0</v>
      </c>
      <c r="GD450" s="0" t="n">
        <v>0</v>
      </c>
      <c r="GE450" s="0" t="n">
        <v>0</v>
      </c>
      <c r="GF450" s="0" t="n">
        <v>0</v>
      </c>
      <c r="GG450" s="0" t="n">
        <v>0</v>
      </c>
      <c r="GH450" s="0" t="n">
        <v>0</v>
      </c>
      <c r="GI450" s="0" t="n">
        <v>0</v>
      </c>
      <c r="GJ450" s="0" t="n">
        <v>0</v>
      </c>
      <c r="GK450" s="0" t="n">
        <v>0</v>
      </c>
      <c r="GL450" s="0" t="n">
        <v>0</v>
      </c>
      <c r="GM450" s="0" t="n">
        <v>2</v>
      </c>
      <c r="GN450" s="0" t="n">
        <v>0</v>
      </c>
      <c r="GO450" s="0" t="n">
        <v>1</v>
      </c>
      <c r="GP450" s="0" t="n">
        <v>5</v>
      </c>
      <c r="GQ450" s="0" t="n">
        <v>0</v>
      </c>
    </row>
    <row r="451" customFormat="false" ht="12" hidden="false" customHeight="false" outlineLevel="0" collapsed="false">
      <c r="A451" s="0" t="n">
        <v>0</v>
      </c>
      <c r="B451" s="0" t="n">
        <v>3</v>
      </c>
      <c r="C451" s="0" t="n">
        <v>1</v>
      </c>
      <c r="D451" s="0" t="n">
        <v>0</v>
      </c>
      <c r="E451" s="0" t="n">
        <v>1</v>
      </c>
      <c r="F451" s="0" t="n">
        <v>4</v>
      </c>
      <c r="G451" s="0" t="n">
        <v>2</v>
      </c>
      <c r="H451" s="0" t="n">
        <v>0</v>
      </c>
      <c r="I451" s="0" t="n">
        <v>0</v>
      </c>
      <c r="J451" s="0" t="n">
        <v>2</v>
      </c>
      <c r="K451" s="0" t="n">
        <v>5</v>
      </c>
      <c r="L451" s="0" t="n">
        <v>0</v>
      </c>
      <c r="M451" s="0" t="n">
        <v>1</v>
      </c>
      <c r="N451" s="0" t="n">
        <v>0</v>
      </c>
      <c r="O451" s="0" t="n">
        <v>9</v>
      </c>
      <c r="P451" s="0" t="n">
        <v>5</v>
      </c>
      <c r="Q451" s="0" t="n">
        <v>6</v>
      </c>
      <c r="R451" s="0" t="n">
        <v>4</v>
      </c>
      <c r="S451" s="0" t="n">
        <v>4</v>
      </c>
      <c r="T451" s="0" t="n">
        <v>0</v>
      </c>
      <c r="U451" s="0" t="n">
        <v>9</v>
      </c>
      <c r="V451" s="0" t="n">
        <v>5</v>
      </c>
      <c r="W451" s="0" t="n">
        <v>1</v>
      </c>
      <c r="X451" s="0" t="n">
        <v>3</v>
      </c>
      <c r="Y451" s="0" t="n">
        <v>1</v>
      </c>
      <c r="Z451" s="0" t="n">
        <v>3</v>
      </c>
      <c r="AA451" s="0" t="n">
        <v>8</v>
      </c>
      <c r="AB451" s="0" t="n">
        <v>2</v>
      </c>
      <c r="AC451" s="0" t="n">
        <v>2</v>
      </c>
      <c r="AD451" s="0" t="n">
        <v>7</v>
      </c>
      <c r="AE451" s="0" t="n">
        <v>3</v>
      </c>
      <c r="AF451" s="0" t="n">
        <v>1</v>
      </c>
      <c r="AG451" s="0" t="n">
        <v>0</v>
      </c>
      <c r="AH451" s="0" t="n">
        <v>4</v>
      </c>
      <c r="AI451" s="0" t="n">
        <v>0</v>
      </c>
      <c r="AJ451" s="0" t="n">
        <v>0</v>
      </c>
      <c r="AK451" s="0" t="n">
        <v>3</v>
      </c>
      <c r="AL451" s="0" t="n">
        <v>0</v>
      </c>
      <c r="AM451" s="0" t="n">
        <v>2</v>
      </c>
      <c r="AN451" s="0" t="n">
        <v>1</v>
      </c>
      <c r="AO451" s="0" t="n">
        <v>1</v>
      </c>
      <c r="AP451" s="0" t="n">
        <v>1</v>
      </c>
      <c r="AQ451" s="0" t="n">
        <v>9</v>
      </c>
      <c r="AR451" s="0" t="n">
        <v>1</v>
      </c>
      <c r="AS451" s="0" t="n">
        <v>1</v>
      </c>
      <c r="AT451" s="0" t="n">
        <v>1</v>
      </c>
      <c r="AU451" s="0" t="n">
        <v>1</v>
      </c>
      <c r="AV451" s="0" t="n">
        <v>2</v>
      </c>
      <c r="AW451" s="0" t="n">
        <v>1</v>
      </c>
      <c r="AX451" s="0" t="n">
        <v>1</v>
      </c>
      <c r="AY451" s="0" t="n">
        <v>8</v>
      </c>
      <c r="AZ451" s="0" t="n">
        <v>1</v>
      </c>
      <c r="BA451" s="0" t="n">
        <v>2</v>
      </c>
      <c r="BB451" s="0" t="n">
        <v>7</v>
      </c>
      <c r="BC451" s="0" t="n">
        <v>5</v>
      </c>
      <c r="BD451" s="0" t="n">
        <v>4</v>
      </c>
      <c r="BE451" s="0" t="n">
        <v>1</v>
      </c>
      <c r="BF451" s="0" t="n">
        <v>1</v>
      </c>
      <c r="BG451" s="0" t="n">
        <v>1</v>
      </c>
      <c r="BH451" s="0" t="n">
        <v>0</v>
      </c>
      <c r="BI451" s="0" t="n">
        <v>0</v>
      </c>
      <c r="BJ451" s="0" t="n">
        <v>0</v>
      </c>
      <c r="BK451" s="0" t="n">
        <v>0</v>
      </c>
      <c r="BL451" s="0" t="n">
        <v>0</v>
      </c>
      <c r="BM451" s="0" t="n">
        <v>5</v>
      </c>
      <c r="BN451" s="0" t="n">
        <v>1</v>
      </c>
      <c r="BO451" s="0" t="n">
        <v>0</v>
      </c>
      <c r="BP451" s="0" t="n">
        <v>9</v>
      </c>
      <c r="BQ451" s="0" t="n">
        <v>6</v>
      </c>
      <c r="BR451" s="0" t="n">
        <v>2</v>
      </c>
      <c r="BS451" s="0" t="n">
        <v>1</v>
      </c>
      <c r="BT451" s="0" t="n">
        <v>1</v>
      </c>
      <c r="BU451" s="0" t="n">
        <v>0</v>
      </c>
      <c r="BV451" s="0" t="n">
        <v>6</v>
      </c>
      <c r="BW451" s="0" t="n">
        <v>1</v>
      </c>
      <c r="BX451" s="0" t="n">
        <v>0</v>
      </c>
      <c r="BY451" s="0" t="n">
        <v>9</v>
      </c>
      <c r="BZ451" s="0" t="n">
        <v>0</v>
      </c>
      <c r="CA451" s="0" t="n">
        <v>8</v>
      </c>
      <c r="CB451" s="0" t="n">
        <v>3</v>
      </c>
      <c r="CC451" s="0" t="n">
        <v>6</v>
      </c>
      <c r="CD451" s="0" t="n">
        <v>8</v>
      </c>
      <c r="CE451" s="0" t="n">
        <v>0</v>
      </c>
      <c r="CF451" s="0" t="n">
        <v>9</v>
      </c>
      <c r="CG451" s="0" t="n">
        <v>3</v>
      </c>
      <c r="CH451" s="0" t="n">
        <v>0</v>
      </c>
      <c r="CI451" s="0" t="n">
        <v>3</v>
      </c>
      <c r="CJ451" s="0" t="n">
        <v>2</v>
      </c>
      <c r="CK451" s="0" t="n">
        <v>3</v>
      </c>
      <c r="CL451" s="0" t="n">
        <v>1</v>
      </c>
      <c r="CM451" s="0" t="n">
        <v>0</v>
      </c>
      <c r="CN451" s="0" t="n">
        <v>0</v>
      </c>
      <c r="CO451" s="0" t="n">
        <v>0</v>
      </c>
      <c r="CP451" s="0" t="n">
        <v>2</v>
      </c>
      <c r="CQ451" s="0" t="n">
        <v>2</v>
      </c>
      <c r="CR451" s="0" t="n">
        <v>0</v>
      </c>
      <c r="CS451" s="0" t="n">
        <v>3</v>
      </c>
      <c r="CT451" s="0" t="n">
        <v>2</v>
      </c>
      <c r="CU451" s="0" t="n">
        <v>0</v>
      </c>
      <c r="CV451" s="0" t="n">
        <v>9</v>
      </c>
      <c r="CW451" s="0" t="n">
        <v>0</v>
      </c>
      <c r="CX451" s="0" t="n">
        <v>1</v>
      </c>
      <c r="CY451" s="0" t="n">
        <v>2</v>
      </c>
      <c r="CZ451" s="0" t="n">
        <v>7</v>
      </c>
      <c r="DA451" s="0" t="n">
        <v>0</v>
      </c>
      <c r="DB451" s="0" t="n">
        <v>2</v>
      </c>
      <c r="DC451" s="0" t="n">
        <v>0</v>
      </c>
      <c r="DD451" s="0" t="n">
        <v>8</v>
      </c>
      <c r="DE451" s="0" t="n">
        <v>4</v>
      </c>
      <c r="DF451" s="0" t="n">
        <v>1</v>
      </c>
      <c r="DG451" s="0" t="n">
        <v>0</v>
      </c>
      <c r="DH451" s="0" t="n">
        <v>1</v>
      </c>
      <c r="DI451" s="0" t="n">
        <v>2</v>
      </c>
      <c r="DJ451" s="0" t="n">
        <v>0</v>
      </c>
      <c r="DK451" s="0" t="n">
        <v>1</v>
      </c>
      <c r="DL451" s="0" t="n">
        <v>8</v>
      </c>
      <c r="DM451" s="0" t="n">
        <v>3</v>
      </c>
      <c r="DN451" s="0" t="n">
        <v>4</v>
      </c>
      <c r="DO451" s="0" t="n">
        <v>0</v>
      </c>
      <c r="DP451" s="0" t="n">
        <v>5</v>
      </c>
      <c r="DQ451" s="0" t="n">
        <v>5</v>
      </c>
      <c r="DR451" s="0" t="n">
        <v>4</v>
      </c>
      <c r="DS451" s="0" t="n">
        <v>3</v>
      </c>
      <c r="DT451" s="0" t="n">
        <v>1</v>
      </c>
      <c r="DU451" s="0" t="n">
        <v>1</v>
      </c>
      <c r="DV451" s="0" t="n">
        <v>0</v>
      </c>
      <c r="DW451" s="0" t="n">
        <v>1</v>
      </c>
      <c r="DX451" s="0" t="n">
        <v>1</v>
      </c>
      <c r="DY451" s="0" t="n">
        <v>2</v>
      </c>
      <c r="DZ451" s="0" t="n">
        <v>4</v>
      </c>
      <c r="EA451" s="0" t="n">
        <v>7</v>
      </c>
      <c r="EB451" s="0" t="n">
        <v>1</v>
      </c>
      <c r="EC451" s="0" t="n">
        <v>3</v>
      </c>
      <c r="ED451" s="0" t="n">
        <v>9</v>
      </c>
      <c r="EE451" s="0" t="n">
        <v>3</v>
      </c>
      <c r="EF451" s="0" t="n">
        <v>9</v>
      </c>
      <c r="EG451" s="0" t="n">
        <v>0</v>
      </c>
      <c r="EH451" s="0" t="n">
        <v>1</v>
      </c>
      <c r="EI451" s="0" t="n">
        <v>0</v>
      </c>
      <c r="EJ451" s="0" t="n">
        <v>2</v>
      </c>
      <c r="EK451" s="0" t="n">
        <v>0</v>
      </c>
      <c r="EL451" s="0" t="n">
        <v>4</v>
      </c>
      <c r="EM451" s="0" t="n">
        <v>1</v>
      </c>
      <c r="EN451" s="0" t="n">
        <v>3</v>
      </c>
      <c r="EO451" s="0" t="n">
        <v>4</v>
      </c>
      <c r="EP451" s="0" t="n">
        <v>0</v>
      </c>
      <c r="EQ451" s="0" t="n">
        <v>4</v>
      </c>
      <c r="ER451" s="0" t="n">
        <v>0</v>
      </c>
      <c r="ES451" s="0" t="n">
        <v>2</v>
      </c>
      <c r="ET451" s="0" t="n">
        <v>0</v>
      </c>
      <c r="EU451" s="0" t="n">
        <v>2</v>
      </c>
      <c r="EV451" s="0" t="n">
        <v>0</v>
      </c>
      <c r="EW451" s="0" t="n">
        <v>0</v>
      </c>
      <c r="EX451" s="0" t="n">
        <v>0</v>
      </c>
      <c r="EY451" s="0" t="n">
        <v>1</v>
      </c>
      <c r="EZ451" s="0" t="n">
        <v>0</v>
      </c>
      <c r="FA451" s="0" t="n">
        <v>3</v>
      </c>
      <c r="FB451" s="0" t="n">
        <v>0</v>
      </c>
      <c r="FC451" s="0" t="n">
        <v>0</v>
      </c>
      <c r="FD451" s="0" t="n">
        <v>2</v>
      </c>
      <c r="FE451" s="0" t="n">
        <v>0</v>
      </c>
      <c r="FF451" s="0" t="n">
        <v>3</v>
      </c>
      <c r="FG451" s="0" t="n">
        <v>6</v>
      </c>
      <c r="FH451" s="0" t="n">
        <v>1</v>
      </c>
      <c r="FI451" s="0" t="n">
        <v>3</v>
      </c>
      <c r="FJ451" s="0" t="n">
        <v>1</v>
      </c>
      <c r="FK451" s="0" t="n">
        <v>5</v>
      </c>
      <c r="FL451" s="0" t="n">
        <v>2</v>
      </c>
      <c r="FM451" s="0" t="n">
        <v>1</v>
      </c>
      <c r="FN451" s="0" t="n">
        <v>0</v>
      </c>
      <c r="FO451" s="0" t="n">
        <v>5</v>
      </c>
      <c r="FP451" s="0" t="n">
        <v>0</v>
      </c>
      <c r="FQ451" s="0" t="n">
        <v>0</v>
      </c>
      <c r="FR451" s="0" t="n">
        <v>1</v>
      </c>
      <c r="FS451" s="0" t="n">
        <v>4</v>
      </c>
      <c r="FT451" s="0" t="n">
        <v>9</v>
      </c>
      <c r="FU451" s="0" t="n">
        <v>6</v>
      </c>
      <c r="FV451" s="0" t="n">
        <v>0</v>
      </c>
      <c r="FW451" s="0" t="n">
        <v>0</v>
      </c>
      <c r="FX451" s="0" t="n">
        <v>1</v>
      </c>
      <c r="FY451" s="0" t="n">
        <v>0</v>
      </c>
      <c r="FZ451" s="0" t="n">
        <v>0</v>
      </c>
      <c r="GA451" s="0" t="n">
        <v>0</v>
      </c>
      <c r="GB451" s="0" t="n">
        <v>2</v>
      </c>
      <c r="GC451" s="0" t="n">
        <v>2</v>
      </c>
      <c r="GD451" s="0" t="n">
        <v>8</v>
      </c>
      <c r="GE451" s="0" t="n">
        <v>1</v>
      </c>
      <c r="GF451" s="0" t="n">
        <v>0</v>
      </c>
      <c r="GG451" s="0" t="n">
        <v>0</v>
      </c>
      <c r="GH451" s="0" t="n">
        <v>1</v>
      </c>
      <c r="GI451" s="0" t="n">
        <v>0</v>
      </c>
      <c r="GJ451" s="0" t="n">
        <v>0</v>
      </c>
      <c r="GK451" s="0" t="n">
        <v>0</v>
      </c>
      <c r="GL451" s="0" t="n">
        <v>1</v>
      </c>
      <c r="GM451" s="0" t="n">
        <v>2</v>
      </c>
      <c r="GN451" s="0" t="n">
        <v>1</v>
      </c>
      <c r="GO451" s="0" t="n">
        <v>2</v>
      </c>
      <c r="GP451" s="0" t="n">
        <v>9</v>
      </c>
      <c r="GQ451" s="0" t="n">
        <v>0</v>
      </c>
    </row>
    <row r="452" customFormat="false" ht="12" hidden="false" customHeight="false" outlineLevel="0" collapsed="false">
      <c r="A452" s="0" t="n">
        <v>1</v>
      </c>
      <c r="B452" s="0" t="n">
        <v>0</v>
      </c>
      <c r="C452" s="0" t="n">
        <v>7</v>
      </c>
      <c r="D452" s="0" t="n">
        <v>0</v>
      </c>
      <c r="E452" s="0" t="n">
        <v>0</v>
      </c>
      <c r="F452" s="0" t="n">
        <v>0</v>
      </c>
      <c r="G452" s="0" t="n">
        <v>1</v>
      </c>
      <c r="H452" s="0" t="n">
        <v>0</v>
      </c>
      <c r="I452" s="0" t="n">
        <v>0</v>
      </c>
      <c r="J452" s="0" t="n">
        <v>2</v>
      </c>
      <c r="K452" s="0" t="n">
        <v>4</v>
      </c>
      <c r="L452" s="0" t="n">
        <v>6</v>
      </c>
      <c r="M452" s="0" t="n">
        <v>0</v>
      </c>
      <c r="N452" s="0" t="n">
        <v>0</v>
      </c>
      <c r="O452" s="0" t="n">
        <v>0</v>
      </c>
      <c r="P452" s="0" t="n">
        <v>3</v>
      </c>
      <c r="Q452" s="0" t="n">
        <v>0</v>
      </c>
      <c r="R452" s="0" t="n">
        <v>2</v>
      </c>
      <c r="S452" s="0" t="n">
        <v>0</v>
      </c>
      <c r="T452" s="0" t="n">
        <v>0</v>
      </c>
      <c r="U452" s="0" t="n">
        <v>0</v>
      </c>
      <c r="V452" s="0" t="n">
        <v>0</v>
      </c>
      <c r="W452" s="0" t="n">
        <v>0</v>
      </c>
      <c r="X452" s="0" t="n">
        <v>1</v>
      </c>
      <c r="Y452" s="0" t="n">
        <v>0</v>
      </c>
      <c r="Z452" s="0" t="n">
        <v>5</v>
      </c>
      <c r="AA452" s="0" t="n">
        <v>0</v>
      </c>
      <c r="AB452" s="0" t="n">
        <v>0</v>
      </c>
      <c r="AC452" s="0" t="n">
        <v>2</v>
      </c>
      <c r="AD452" s="0" t="n">
        <v>0</v>
      </c>
      <c r="AE452" s="0" t="n">
        <v>1</v>
      </c>
      <c r="AF452" s="0" t="n">
        <v>0</v>
      </c>
      <c r="AG452" s="0" t="n">
        <v>0</v>
      </c>
      <c r="AH452" s="0" t="n">
        <v>2</v>
      </c>
      <c r="AI452" s="0" t="n">
        <v>0</v>
      </c>
      <c r="AJ452" s="0" t="n">
        <v>6</v>
      </c>
      <c r="AK452" s="0" t="n">
        <v>1</v>
      </c>
      <c r="AL452" s="0" t="n">
        <v>0</v>
      </c>
      <c r="AM452" s="0" t="n">
        <v>0</v>
      </c>
      <c r="AN452" s="0" t="n">
        <v>1</v>
      </c>
      <c r="AO452" s="0" t="n">
        <v>0</v>
      </c>
      <c r="AP452" s="0" t="n">
        <v>0</v>
      </c>
      <c r="AQ452" s="0" t="n">
        <v>2</v>
      </c>
      <c r="AR452" s="0" t="n">
        <v>1</v>
      </c>
      <c r="AS452" s="0" t="n">
        <v>0</v>
      </c>
      <c r="AT452" s="0" t="n">
        <v>0</v>
      </c>
      <c r="AU452" s="0" t="n">
        <v>0</v>
      </c>
      <c r="AV452" s="0" t="n">
        <v>2</v>
      </c>
      <c r="AW452" s="0" t="n">
        <v>5</v>
      </c>
      <c r="AX452" s="0" t="n">
        <v>0</v>
      </c>
      <c r="AY452" s="0" t="n">
        <v>3</v>
      </c>
      <c r="AZ452" s="0" t="n">
        <v>9</v>
      </c>
      <c r="BA452" s="0" t="n">
        <v>1</v>
      </c>
      <c r="BB452" s="0" t="n">
        <v>4</v>
      </c>
      <c r="BC452" s="0" t="n">
        <v>5</v>
      </c>
      <c r="BD452" s="0" t="n">
        <v>4</v>
      </c>
      <c r="BE452" s="0" t="n">
        <v>2</v>
      </c>
      <c r="BF452" s="0" t="n">
        <v>1</v>
      </c>
      <c r="BG452" s="0" t="n">
        <v>3</v>
      </c>
      <c r="BH452" s="0" t="n">
        <v>2</v>
      </c>
      <c r="BI452" s="0" t="n">
        <v>1</v>
      </c>
      <c r="BJ452" s="0" t="n">
        <v>0</v>
      </c>
      <c r="BK452" s="0" t="n">
        <v>0</v>
      </c>
      <c r="BL452" s="0" t="n">
        <v>0</v>
      </c>
      <c r="BM452" s="0" t="n">
        <v>0</v>
      </c>
      <c r="BN452" s="0" t="n">
        <v>0</v>
      </c>
      <c r="BO452" s="0" t="n">
        <v>0</v>
      </c>
      <c r="BP452" s="0" t="n">
        <v>0</v>
      </c>
      <c r="BQ452" s="0" t="n">
        <v>2</v>
      </c>
      <c r="BR452" s="0" t="n">
        <v>2</v>
      </c>
      <c r="BS452" s="0" t="n">
        <v>2</v>
      </c>
      <c r="BT452" s="0" t="n">
        <v>2</v>
      </c>
      <c r="BU452" s="0" t="n">
        <v>0</v>
      </c>
      <c r="BV452" s="0" t="n">
        <v>0</v>
      </c>
      <c r="BW452" s="0" t="n">
        <v>0</v>
      </c>
      <c r="BX452" s="0" t="n">
        <v>0</v>
      </c>
      <c r="BY452" s="0" t="n">
        <v>2</v>
      </c>
      <c r="BZ452" s="0" t="n">
        <v>0</v>
      </c>
      <c r="CA452" s="0" t="n">
        <v>3</v>
      </c>
      <c r="CB452" s="0" t="n">
        <v>6</v>
      </c>
      <c r="CC452" s="0" t="n">
        <v>0</v>
      </c>
      <c r="CD452" s="0" t="n">
        <v>3</v>
      </c>
      <c r="CE452" s="0" t="n">
        <v>0</v>
      </c>
      <c r="CF452" s="0" t="n">
        <v>1</v>
      </c>
      <c r="CG452" s="0" t="n">
        <v>3</v>
      </c>
      <c r="CH452" s="0" t="n">
        <v>0</v>
      </c>
      <c r="CI452" s="0" t="n">
        <v>2</v>
      </c>
      <c r="CJ452" s="0" t="n">
        <v>5</v>
      </c>
      <c r="CK452" s="0" t="n">
        <v>7</v>
      </c>
      <c r="CL452" s="0" t="n">
        <v>0</v>
      </c>
      <c r="CM452" s="0" t="n">
        <v>0</v>
      </c>
      <c r="CN452" s="0" t="n">
        <v>0</v>
      </c>
      <c r="CO452" s="0" t="n">
        <v>0</v>
      </c>
      <c r="CP452" s="0" t="n">
        <v>8</v>
      </c>
      <c r="CQ452" s="0" t="n">
        <v>2</v>
      </c>
      <c r="CR452" s="0" t="n">
        <v>0</v>
      </c>
      <c r="CS452" s="0" t="n">
        <v>1</v>
      </c>
      <c r="CT452" s="0" t="n">
        <v>0</v>
      </c>
      <c r="CU452" s="0" t="n">
        <v>1</v>
      </c>
      <c r="CV452" s="0" t="n">
        <v>2</v>
      </c>
      <c r="CW452" s="0" t="n">
        <v>0</v>
      </c>
      <c r="CX452" s="0" t="n">
        <v>0</v>
      </c>
      <c r="CY452" s="0" t="n">
        <v>0</v>
      </c>
      <c r="CZ452" s="0" t="n">
        <v>0</v>
      </c>
      <c r="DA452" s="0" t="n">
        <v>0</v>
      </c>
      <c r="DB452" s="0" t="n">
        <v>0</v>
      </c>
      <c r="DC452" s="0" t="n">
        <v>2</v>
      </c>
      <c r="DD452" s="0" t="n">
        <v>0</v>
      </c>
      <c r="DE452" s="0" t="n">
        <v>3</v>
      </c>
      <c r="DF452" s="0" t="n">
        <v>1</v>
      </c>
      <c r="DG452" s="0" t="n">
        <v>0</v>
      </c>
      <c r="DH452" s="0" t="n">
        <v>0</v>
      </c>
      <c r="DI452" s="0" t="n">
        <v>0</v>
      </c>
      <c r="DJ452" s="0" t="n">
        <v>6</v>
      </c>
      <c r="DK452" s="0" t="n">
        <v>8</v>
      </c>
      <c r="DL452" s="0" t="n">
        <v>4</v>
      </c>
      <c r="DM452" s="0" t="n">
        <v>0</v>
      </c>
      <c r="DN452" s="0" t="n">
        <v>2</v>
      </c>
      <c r="DO452" s="0" t="n">
        <v>0</v>
      </c>
      <c r="DP452" s="0" t="n">
        <v>3</v>
      </c>
      <c r="DQ452" s="0" t="n">
        <v>5</v>
      </c>
      <c r="DR452" s="0" t="n">
        <v>2</v>
      </c>
      <c r="DS452" s="0" t="n">
        <v>2</v>
      </c>
      <c r="DT452" s="0" t="n">
        <v>1</v>
      </c>
      <c r="DU452" s="0" t="n">
        <v>1</v>
      </c>
      <c r="DV452" s="0" t="n">
        <v>0</v>
      </c>
      <c r="DW452" s="0" t="n">
        <v>0</v>
      </c>
      <c r="DX452" s="0" t="n">
        <v>4</v>
      </c>
      <c r="DY452" s="0" t="n">
        <v>4</v>
      </c>
      <c r="DZ452" s="0" t="n">
        <v>0</v>
      </c>
      <c r="EA452" s="0" t="n">
        <v>0</v>
      </c>
      <c r="EB452" s="0" t="n">
        <v>0</v>
      </c>
      <c r="EC452" s="0" t="n">
        <v>0</v>
      </c>
      <c r="ED452" s="0" t="n">
        <v>0</v>
      </c>
      <c r="EE452" s="0" t="n">
        <v>0</v>
      </c>
      <c r="EF452" s="0" t="n">
        <v>0</v>
      </c>
      <c r="EG452" s="0" t="n">
        <v>2</v>
      </c>
      <c r="EH452" s="0" t="n">
        <v>0</v>
      </c>
      <c r="EI452" s="0" t="n">
        <v>2</v>
      </c>
      <c r="EJ452" s="0" t="n">
        <v>0</v>
      </c>
      <c r="EK452" s="0" t="n">
        <v>0</v>
      </c>
      <c r="EL452" s="0" t="n">
        <v>1</v>
      </c>
      <c r="EM452" s="0" t="n">
        <v>3</v>
      </c>
      <c r="EN452" s="0" t="n">
        <v>0</v>
      </c>
      <c r="EO452" s="0" t="n">
        <v>1</v>
      </c>
      <c r="EP452" s="0" t="n">
        <v>4</v>
      </c>
      <c r="EQ452" s="0" t="n">
        <v>0</v>
      </c>
      <c r="ER452" s="0" t="n">
        <v>0</v>
      </c>
      <c r="ES452" s="0" t="n">
        <v>6</v>
      </c>
      <c r="ET452" s="0" t="n">
        <v>1</v>
      </c>
      <c r="EU452" s="0" t="n">
        <v>6</v>
      </c>
      <c r="EV452" s="0" t="n">
        <v>0</v>
      </c>
      <c r="EW452" s="0" t="n">
        <v>0</v>
      </c>
      <c r="EX452" s="0" t="n">
        <v>0</v>
      </c>
      <c r="EY452" s="0" t="n">
        <v>3</v>
      </c>
      <c r="EZ452" s="0" t="n">
        <v>0</v>
      </c>
      <c r="FA452" s="0" t="n">
        <v>1</v>
      </c>
      <c r="FB452" s="0" t="n">
        <v>0</v>
      </c>
      <c r="FC452" s="0" t="n">
        <v>1</v>
      </c>
      <c r="FD452" s="0" t="n">
        <v>0</v>
      </c>
      <c r="FE452" s="0" t="n">
        <v>0</v>
      </c>
      <c r="FF452" s="0" t="n">
        <v>1</v>
      </c>
      <c r="FG452" s="0" t="n">
        <v>5</v>
      </c>
      <c r="FH452" s="0" t="n">
        <v>1</v>
      </c>
      <c r="FI452" s="0" t="n">
        <v>1</v>
      </c>
      <c r="FJ452" s="0" t="n">
        <v>0</v>
      </c>
      <c r="FK452" s="0" t="n">
        <v>1</v>
      </c>
      <c r="FL452" s="0" t="n">
        <v>3</v>
      </c>
      <c r="FM452" s="0" t="n">
        <v>1</v>
      </c>
      <c r="FN452" s="0" t="n">
        <v>0</v>
      </c>
      <c r="FO452" s="0" t="n">
        <v>0</v>
      </c>
      <c r="FP452" s="0" t="n">
        <v>0</v>
      </c>
      <c r="FQ452" s="0" t="n">
        <v>0</v>
      </c>
      <c r="FR452" s="0" t="n">
        <v>9</v>
      </c>
      <c r="FS452" s="0" t="n">
        <v>4</v>
      </c>
      <c r="FT452" s="0" t="n">
        <v>0</v>
      </c>
      <c r="FU452" s="0" t="n">
        <v>1</v>
      </c>
      <c r="FV452" s="0" t="n">
        <v>0</v>
      </c>
      <c r="FW452" s="0" t="n">
        <v>1</v>
      </c>
      <c r="FX452" s="0" t="n">
        <v>1</v>
      </c>
      <c r="FY452" s="0" t="n">
        <v>0</v>
      </c>
      <c r="FZ452" s="0" t="n">
        <v>3</v>
      </c>
      <c r="GA452" s="0" t="n">
        <v>0</v>
      </c>
      <c r="GB452" s="0" t="n">
        <v>0</v>
      </c>
      <c r="GC452" s="0" t="n">
        <v>0</v>
      </c>
      <c r="GD452" s="0" t="n">
        <v>4</v>
      </c>
      <c r="GE452" s="0" t="n">
        <v>0</v>
      </c>
      <c r="GF452" s="0" t="n">
        <v>3</v>
      </c>
      <c r="GG452" s="0" t="n">
        <v>0</v>
      </c>
      <c r="GH452" s="0" t="n">
        <v>2</v>
      </c>
      <c r="GI452" s="0" t="n">
        <v>0</v>
      </c>
      <c r="GJ452" s="0" t="n">
        <v>0</v>
      </c>
      <c r="GK452" s="0" t="n">
        <v>0</v>
      </c>
      <c r="GL452" s="0" t="n">
        <v>0</v>
      </c>
      <c r="GM452" s="0" t="n">
        <v>1</v>
      </c>
      <c r="GN452" s="0" t="n">
        <v>0</v>
      </c>
      <c r="GO452" s="0" t="n">
        <v>1</v>
      </c>
      <c r="GP452" s="0" t="n">
        <v>0</v>
      </c>
      <c r="GQ452" s="0" t="n">
        <v>0</v>
      </c>
    </row>
    <row r="453" customFormat="false" ht="12" hidden="false" customHeight="false" outlineLevel="0" collapsed="false">
      <c r="A453" s="0" t="n">
        <v>0</v>
      </c>
      <c r="B453" s="0" t="n">
        <v>0</v>
      </c>
      <c r="C453" s="0" t="n">
        <v>0</v>
      </c>
      <c r="D453" s="0" t="n">
        <v>0</v>
      </c>
      <c r="E453" s="0" t="n">
        <v>0</v>
      </c>
      <c r="F453" s="0" t="n">
        <v>0</v>
      </c>
      <c r="G453" s="0" t="n">
        <v>2</v>
      </c>
      <c r="H453" s="0" t="n">
        <v>0</v>
      </c>
      <c r="I453" s="0" t="n">
        <v>0</v>
      </c>
      <c r="J453" s="0" t="n">
        <v>1</v>
      </c>
      <c r="K453" s="0" t="n">
        <v>7</v>
      </c>
      <c r="L453" s="0" t="n">
        <v>0</v>
      </c>
      <c r="M453" s="0" t="n">
        <v>0</v>
      </c>
      <c r="N453" s="0" t="n">
        <v>0</v>
      </c>
      <c r="O453" s="0" t="n">
        <v>0</v>
      </c>
      <c r="P453" s="0" t="n">
        <v>1</v>
      </c>
      <c r="Q453" s="0" t="n">
        <v>0</v>
      </c>
      <c r="R453" s="0" t="n">
        <v>0</v>
      </c>
      <c r="S453" s="0" t="n">
        <v>0</v>
      </c>
      <c r="T453" s="0" t="n">
        <v>0</v>
      </c>
      <c r="U453" s="0" t="n">
        <v>0</v>
      </c>
      <c r="V453" s="0" t="n">
        <v>0</v>
      </c>
      <c r="W453" s="0" t="n">
        <v>0</v>
      </c>
      <c r="X453" s="0" t="n">
        <v>0</v>
      </c>
      <c r="Y453" s="0" t="n">
        <v>1</v>
      </c>
      <c r="Z453" s="0" t="n">
        <v>0</v>
      </c>
      <c r="AA453" s="0" t="n">
        <v>0</v>
      </c>
      <c r="AB453" s="0" t="n">
        <v>0</v>
      </c>
      <c r="AC453" s="0" t="n">
        <v>1</v>
      </c>
      <c r="AD453" s="0" t="n">
        <v>0</v>
      </c>
      <c r="AE453" s="0" t="n">
        <v>0</v>
      </c>
      <c r="AF453" s="0" t="n">
        <v>0</v>
      </c>
      <c r="AG453" s="0" t="n">
        <v>0</v>
      </c>
      <c r="AH453" s="0" t="n">
        <v>0</v>
      </c>
      <c r="AI453" s="0" t="n">
        <v>0</v>
      </c>
      <c r="AJ453" s="0" t="n">
        <v>0</v>
      </c>
      <c r="AK453" s="0" t="n">
        <v>0</v>
      </c>
      <c r="AL453" s="0" t="n">
        <v>0</v>
      </c>
      <c r="AM453" s="0" t="n">
        <v>0</v>
      </c>
      <c r="AN453" s="0" t="n">
        <v>0</v>
      </c>
      <c r="AO453" s="0" t="n">
        <v>0</v>
      </c>
      <c r="AP453" s="0" t="n">
        <v>0</v>
      </c>
      <c r="AQ453" s="0" t="n">
        <v>0</v>
      </c>
      <c r="AR453" s="0" t="n">
        <v>0</v>
      </c>
      <c r="AS453" s="0" t="n">
        <v>0</v>
      </c>
      <c r="AT453" s="0" t="n">
        <v>0</v>
      </c>
      <c r="AU453" s="0" t="n">
        <v>0</v>
      </c>
      <c r="AV453" s="0" t="n">
        <v>0</v>
      </c>
      <c r="AW453" s="0" t="n">
        <v>0</v>
      </c>
      <c r="AX453" s="0" t="n">
        <v>0</v>
      </c>
      <c r="AY453" s="0" t="n">
        <v>0</v>
      </c>
      <c r="AZ453" s="0" t="n">
        <v>1</v>
      </c>
      <c r="BA453" s="0" t="n">
        <v>0</v>
      </c>
      <c r="BB453" s="0" t="n">
        <v>0</v>
      </c>
      <c r="BC453" s="0" t="n">
        <v>0</v>
      </c>
      <c r="BD453" s="0" t="n">
        <v>0</v>
      </c>
      <c r="BE453" s="0" t="n">
        <v>0</v>
      </c>
      <c r="BF453" s="0" t="n">
        <v>0</v>
      </c>
      <c r="BG453" s="0" t="n">
        <v>1</v>
      </c>
      <c r="BH453" s="0" t="n">
        <v>0</v>
      </c>
      <c r="BI453" s="0" t="n">
        <v>0</v>
      </c>
      <c r="BJ453" s="0" t="n">
        <v>0</v>
      </c>
      <c r="BK453" s="0" t="n">
        <v>0</v>
      </c>
      <c r="BL453" s="0" t="n">
        <v>0</v>
      </c>
      <c r="BM453" s="0" t="n">
        <v>0</v>
      </c>
      <c r="BN453" s="0" t="n">
        <v>0</v>
      </c>
      <c r="BO453" s="0" t="n">
        <v>0</v>
      </c>
      <c r="BP453" s="0" t="n">
        <v>0</v>
      </c>
      <c r="BQ453" s="0" t="n">
        <v>1</v>
      </c>
      <c r="BR453" s="0" t="n">
        <v>0</v>
      </c>
      <c r="BS453" s="0" t="n">
        <v>0</v>
      </c>
      <c r="BT453" s="0" t="n">
        <v>0</v>
      </c>
      <c r="BU453" s="0" t="n">
        <v>0</v>
      </c>
      <c r="BV453" s="0" t="n">
        <v>0</v>
      </c>
      <c r="BW453" s="0" t="n">
        <v>0</v>
      </c>
      <c r="BX453" s="0" t="n">
        <v>0</v>
      </c>
      <c r="BY453" s="0" t="n">
        <v>0</v>
      </c>
      <c r="BZ453" s="0" t="n">
        <v>0</v>
      </c>
      <c r="CA453" s="0" t="n">
        <v>0</v>
      </c>
      <c r="CB453" s="0" t="n">
        <v>1</v>
      </c>
      <c r="CC453" s="0" t="n">
        <v>5</v>
      </c>
      <c r="CD453" s="0" t="n">
        <v>0</v>
      </c>
      <c r="CE453" s="0" t="n">
        <v>0</v>
      </c>
      <c r="CF453" s="0" t="n">
        <v>0</v>
      </c>
      <c r="CG453" s="0" t="n">
        <v>0</v>
      </c>
      <c r="CH453" s="0" t="n">
        <v>0</v>
      </c>
      <c r="CI453" s="0" t="n">
        <v>0</v>
      </c>
      <c r="CJ453" s="0" t="n">
        <v>1</v>
      </c>
      <c r="CK453" s="0" t="n">
        <v>0</v>
      </c>
      <c r="CL453" s="0" t="n">
        <v>0</v>
      </c>
      <c r="CM453" s="0" t="n">
        <v>0</v>
      </c>
      <c r="CN453" s="0" t="n">
        <v>0</v>
      </c>
      <c r="CO453" s="0" t="n">
        <v>0</v>
      </c>
      <c r="CP453" s="0" t="n">
        <v>0</v>
      </c>
      <c r="CQ453" s="0" t="n">
        <v>0</v>
      </c>
      <c r="CR453" s="0" t="n">
        <v>0</v>
      </c>
      <c r="CS453" s="0" t="n">
        <v>0</v>
      </c>
      <c r="CT453" s="0" t="n">
        <v>0</v>
      </c>
      <c r="CU453" s="0" t="n">
        <v>0</v>
      </c>
      <c r="CV453" s="0" t="n">
        <v>0</v>
      </c>
      <c r="CW453" s="0" t="n">
        <v>0</v>
      </c>
      <c r="CX453" s="0" t="n">
        <v>0</v>
      </c>
      <c r="CY453" s="0" t="n">
        <v>0</v>
      </c>
      <c r="CZ453" s="0" t="n">
        <v>0</v>
      </c>
      <c r="DA453" s="0" t="n">
        <v>0</v>
      </c>
      <c r="DB453" s="0" t="n">
        <v>0</v>
      </c>
      <c r="DC453" s="0" t="n">
        <v>0</v>
      </c>
      <c r="DD453" s="0" t="n">
        <v>0</v>
      </c>
      <c r="DE453" s="0" t="n">
        <v>0</v>
      </c>
      <c r="DF453" s="0" t="n">
        <v>0</v>
      </c>
      <c r="DG453" s="0" t="n">
        <v>0</v>
      </c>
      <c r="DH453" s="0" t="n">
        <v>0</v>
      </c>
      <c r="DI453" s="0" t="n">
        <v>0</v>
      </c>
      <c r="DJ453" s="0" t="n">
        <v>0</v>
      </c>
      <c r="DK453" s="0" t="n">
        <v>0</v>
      </c>
      <c r="DL453" s="0" t="n">
        <v>0</v>
      </c>
      <c r="DM453" s="0" t="n">
        <v>0</v>
      </c>
      <c r="DN453" s="0" t="n">
        <v>2</v>
      </c>
      <c r="DO453" s="0" t="n">
        <v>0</v>
      </c>
      <c r="DP453" s="0" t="n">
        <v>1</v>
      </c>
      <c r="DQ453" s="0" t="n">
        <v>1</v>
      </c>
      <c r="DR453" s="0" t="n">
        <v>0</v>
      </c>
      <c r="DS453" s="0" t="n">
        <v>0</v>
      </c>
      <c r="DT453" s="0" t="n">
        <v>0</v>
      </c>
      <c r="DU453" s="0" t="n">
        <v>0</v>
      </c>
      <c r="DV453" s="0" t="n">
        <v>0</v>
      </c>
      <c r="DW453" s="0" t="n">
        <v>0</v>
      </c>
      <c r="DX453" s="0" t="n">
        <v>0</v>
      </c>
      <c r="DY453" s="0" t="n">
        <v>1</v>
      </c>
      <c r="DZ453" s="0" t="n">
        <v>0</v>
      </c>
      <c r="EA453" s="0" t="n">
        <v>0</v>
      </c>
      <c r="EB453" s="0" t="n">
        <v>0</v>
      </c>
      <c r="EC453" s="0" t="n">
        <v>0</v>
      </c>
      <c r="ED453" s="0" t="n">
        <v>0</v>
      </c>
      <c r="EE453" s="0" t="n">
        <v>0</v>
      </c>
      <c r="EF453" s="0" t="n">
        <v>0</v>
      </c>
      <c r="EG453" s="0" t="n">
        <v>0</v>
      </c>
      <c r="EH453" s="0" t="n">
        <v>6</v>
      </c>
      <c r="EI453" s="0" t="n">
        <v>0</v>
      </c>
      <c r="EJ453" s="0" t="n">
        <v>0</v>
      </c>
      <c r="EK453" s="0" t="n">
        <v>0</v>
      </c>
      <c r="EL453" s="0" t="n">
        <v>0</v>
      </c>
      <c r="EM453" s="0" t="n">
        <v>0</v>
      </c>
      <c r="EN453" s="0" t="n">
        <v>0</v>
      </c>
      <c r="EO453" s="0" t="n">
        <v>0</v>
      </c>
      <c r="EP453" s="0" t="n">
        <v>0</v>
      </c>
      <c r="EQ453" s="0" t="n">
        <v>0</v>
      </c>
      <c r="ER453" s="0" t="n">
        <v>0</v>
      </c>
      <c r="ES453" s="0" t="n">
        <v>0</v>
      </c>
      <c r="ET453" s="0" t="n">
        <v>1</v>
      </c>
      <c r="EU453" s="0" t="n">
        <v>3</v>
      </c>
      <c r="EV453" s="0" t="n">
        <v>0</v>
      </c>
      <c r="EW453" s="0" t="n">
        <v>5</v>
      </c>
      <c r="EX453" s="0" t="n">
        <v>0</v>
      </c>
      <c r="EY453" s="0" t="n">
        <v>1</v>
      </c>
      <c r="EZ453" s="0" t="n">
        <v>0</v>
      </c>
      <c r="FA453" s="0" t="n">
        <v>1</v>
      </c>
      <c r="FB453" s="0" t="n">
        <v>0</v>
      </c>
      <c r="FC453" s="0" t="n">
        <v>0</v>
      </c>
      <c r="FD453" s="0" t="n">
        <v>0</v>
      </c>
      <c r="FE453" s="0" t="n">
        <v>0</v>
      </c>
      <c r="FF453" s="0" t="n">
        <v>0</v>
      </c>
      <c r="FG453" s="0" t="n">
        <v>3</v>
      </c>
      <c r="FH453" s="0" t="n">
        <v>0</v>
      </c>
      <c r="FI453" s="0" t="n">
        <v>0</v>
      </c>
      <c r="FJ453" s="0" t="n">
        <v>1</v>
      </c>
      <c r="FK453" s="0" t="n">
        <v>0</v>
      </c>
      <c r="FL453" s="0" t="n">
        <v>0</v>
      </c>
      <c r="FM453" s="0" t="n">
        <v>0</v>
      </c>
      <c r="FN453" s="0" t="n">
        <v>1</v>
      </c>
      <c r="FO453" s="0" t="n">
        <v>1</v>
      </c>
      <c r="FP453" s="0" t="n">
        <v>7</v>
      </c>
      <c r="FQ453" s="0" t="n">
        <v>0</v>
      </c>
      <c r="FR453" s="0" t="n">
        <v>0</v>
      </c>
      <c r="FS453" s="0" t="n">
        <v>0</v>
      </c>
      <c r="FT453" s="0" t="n">
        <v>0</v>
      </c>
      <c r="FU453" s="0" t="n">
        <v>0</v>
      </c>
      <c r="FV453" s="0" t="n">
        <v>0</v>
      </c>
      <c r="FW453" s="0" t="n">
        <v>0</v>
      </c>
      <c r="FX453" s="0" t="n">
        <v>1</v>
      </c>
      <c r="FY453" s="0" t="n">
        <v>0</v>
      </c>
      <c r="FZ453" s="0" t="n">
        <v>0</v>
      </c>
      <c r="GA453" s="0" t="n">
        <v>0</v>
      </c>
      <c r="GB453" s="0" t="n">
        <v>1</v>
      </c>
      <c r="GC453" s="0" t="n">
        <v>0</v>
      </c>
      <c r="GD453" s="0" t="n">
        <v>0</v>
      </c>
      <c r="GE453" s="0" t="n">
        <v>0</v>
      </c>
      <c r="GF453" s="0" t="n">
        <v>0</v>
      </c>
      <c r="GG453" s="0" t="n">
        <v>0</v>
      </c>
      <c r="GH453" s="0" t="n">
        <v>0</v>
      </c>
      <c r="GI453" s="0" t="n">
        <v>0</v>
      </c>
      <c r="GJ453" s="0" t="n">
        <v>5</v>
      </c>
      <c r="GK453" s="0" t="n">
        <v>0</v>
      </c>
      <c r="GL453" s="0" t="n">
        <v>0</v>
      </c>
      <c r="GM453" s="0" t="n">
        <v>0</v>
      </c>
      <c r="GN453" s="0" t="n">
        <v>0</v>
      </c>
      <c r="GO453" s="0" t="n">
        <v>1</v>
      </c>
      <c r="GP453" s="0" t="n">
        <v>0</v>
      </c>
      <c r="GQ453" s="0" t="n">
        <v>0</v>
      </c>
    </row>
    <row r="454" customFormat="false" ht="12" hidden="false" customHeight="false" outlineLevel="0" collapsed="false">
      <c r="A454" s="0" t="n">
        <v>2</v>
      </c>
      <c r="B454" s="0" t="n">
        <v>2</v>
      </c>
      <c r="C454" s="0" t="n">
        <v>0</v>
      </c>
      <c r="D454" s="0" t="n">
        <v>0</v>
      </c>
      <c r="E454" s="0" t="n">
        <v>0</v>
      </c>
      <c r="F454" s="0" t="n">
        <v>1</v>
      </c>
      <c r="G454" s="0" t="n">
        <v>0</v>
      </c>
      <c r="H454" s="0" t="n">
        <v>0</v>
      </c>
      <c r="I454" s="0" t="n">
        <v>0</v>
      </c>
      <c r="J454" s="0" t="n">
        <v>2</v>
      </c>
      <c r="K454" s="0" t="n">
        <v>1</v>
      </c>
      <c r="L454" s="0" t="n">
        <v>0</v>
      </c>
      <c r="M454" s="0" t="n">
        <v>0</v>
      </c>
      <c r="N454" s="0" t="n">
        <v>8</v>
      </c>
      <c r="O454" s="0" t="n">
        <v>0</v>
      </c>
      <c r="P454" s="0" t="n">
        <v>1</v>
      </c>
      <c r="Q454" s="0" t="n">
        <v>1</v>
      </c>
      <c r="R454" s="0" t="n">
        <v>0</v>
      </c>
      <c r="S454" s="0" t="n">
        <v>0</v>
      </c>
      <c r="T454" s="0" t="n">
        <v>0</v>
      </c>
      <c r="U454" s="0" t="n">
        <v>0</v>
      </c>
      <c r="V454" s="0" t="n">
        <v>2</v>
      </c>
      <c r="W454" s="0" t="n">
        <v>0</v>
      </c>
      <c r="X454" s="0" t="n">
        <v>1</v>
      </c>
      <c r="Y454" s="0" t="n">
        <v>0</v>
      </c>
      <c r="Z454" s="0" t="n">
        <v>2</v>
      </c>
      <c r="AA454" s="0" t="n">
        <v>0</v>
      </c>
      <c r="AB454" s="0" t="n">
        <v>0</v>
      </c>
      <c r="AC454" s="0" t="n">
        <v>1</v>
      </c>
      <c r="AD454" s="0" t="n">
        <v>0</v>
      </c>
      <c r="AE454" s="0" t="n">
        <v>0</v>
      </c>
      <c r="AF454" s="0" t="n">
        <v>0</v>
      </c>
      <c r="AG454" s="0" t="n">
        <v>0</v>
      </c>
      <c r="AH454" s="0" t="n">
        <v>2</v>
      </c>
      <c r="AI454" s="0" t="n">
        <v>1</v>
      </c>
      <c r="AJ454" s="0" t="n">
        <v>0</v>
      </c>
      <c r="AK454" s="0" t="n">
        <v>0</v>
      </c>
      <c r="AL454" s="0" t="n">
        <v>0</v>
      </c>
      <c r="AM454" s="0" t="n">
        <v>0</v>
      </c>
      <c r="AN454" s="0" t="n">
        <v>1</v>
      </c>
      <c r="AO454" s="0" t="n">
        <v>0</v>
      </c>
      <c r="AP454" s="0" t="n">
        <v>1</v>
      </c>
      <c r="AQ454" s="0" t="n">
        <v>0</v>
      </c>
      <c r="AR454" s="0" t="n">
        <v>0</v>
      </c>
      <c r="AS454" s="0" t="n">
        <v>2</v>
      </c>
      <c r="AT454" s="0" t="n">
        <v>0</v>
      </c>
      <c r="AU454" s="0" t="n">
        <v>0</v>
      </c>
      <c r="AV454" s="0" t="n">
        <v>0</v>
      </c>
      <c r="AW454" s="0" t="n">
        <v>0</v>
      </c>
      <c r="AX454" s="0" t="n">
        <v>0</v>
      </c>
      <c r="AY454" s="0" t="n">
        <v>0</v>
      </c>
      <c r="AZ454" s="0" t="n">
        <v>4</v>
      </c>
      <c r="BA454" s="0" t="n">
        <v>2</v>
      </c>
      <c r="BB454" s="0" t="n">
        <v>1</v>
      </c>
      <c r="BC454" s="0" t="n">
        <v>0</v>
      </c>
      <c r="BD454" s="0" t="n">
        <v>0</v>
      </c>
      <c r="BE454" s="0" t="n">
        <v>3</v>
      </c>
      <c r="BF454" s="0" t="n">
        <v>2</v>
      </c>
      <c r="BG454" s="0" t="n">
        <v>0</v>
      </c>
      <c r="BH454" s="0" t="n">
        <v>0</v>
      </c>
      <c r="BI454" s="0" t="n">
        <v>0</v>
      </c>
      <c r="BJ454" s="0" t="n">
        <v>1</v>
      </c>
      <c r="BK454" s="0" t="n">
        <v>0</v>
      </c>
      <c r="BL454" s="0" t="n">
        <v>0</v>
      </c>
      <c r="BM454" s="0" t="n">
        <v>0</v>
      </c>
      <c r="BN454" s="0" t="n">
        <v>0</v>
      </c>
      <c r="BO454" s="0" t="n">
        <v>0</v>
      </c>
      <c r="BP454" s="0" t="n">
        <v>0</v>
      </c>
      <c r="BQ454" s="0" t="n">
        <v>0</v>
      </c>
      <c r="BR454" s="0" t="n">
        <v>0</v>
      </c>
      <c r="BS454" s="0" t="n">
        <v>1</v>
      </c>
      <c r="BT454" s="0" t="n">
        <v>3</v>
      </c>
      <c r="BU454" s="0" t="n">
        <v>4</v>
      </c>
      <c r="BV454" s="0" t="n">
        <v>1</v>
      </c>
      <c r="BW454" s="0" t="n">
        <v>0</v>
      </c>
      <c r="BX454" s="0" t="n">
        <v>1</v>
      </c>
      <c r="BY454" s="0" t="n">
        <v>0</v>
      </c>
      <c r="BZ454" s="0" t="n">
        <v>0</v>
      </c>
      <c r="CA454" s="0" t="n">
        <v>1</v>
      </c>
      <c r="CB454" s="0" t="n">
        <v>1</v>
      </c>
      <c r="CC454" s="0" t="n">
        <v>1</v>
      </c>
      <c r="CD454" s="0" t="n">
        <v>0</v>
      </c>
      <c r="CE454" s="0" t="n">
        <v>6</v>
      </c>
      <c r="CF454" s="0" t="n">
        <v>0</v>
      </c>
      <c r="CG454" s="0" t="n">
        <v>1</v>
      </c>
      <c r="CH454" s="0" t="n">
        <v>0</v>
      </c>
      <c r="CI454" s="0" t="n">
        <v>1</v>
      </c>
      <c r="CJ454" s="0" t="n">
        <v>1</v>
      </c>
      <c r="CK454" s="0" t="n">
        <v>3</v>
      </c>
      <c r="CL454" s="0" t="n">
        <v>0</v>
      </c>
      <c r="CM454" s="0" t="n">
        <v>2</v>
      </c>
      <c r="CN454" s="0" t="n">
        <v>0</v>
      </c>
      <c r="CO454" s="0" t="n">
        <v>2</v>
      </c>
      <c r="CP454" s="0" t="n">
        <v>0</v>
      </c>
      <c r="CQ454" s="0" t="n">
        <v>0</v>
      </c>
      <c r="CR454" s="0" t="n">
        <v>0</v>
      </c>
      <c r="CS454" s="0" t="n">
        <v>0</v>
      </c>
      <c r="CT454" s="0" t="n">
        <v>0</v>
      </c>
      <c r="CU454" s="0" t="n">
        <v>0</v>
      </c>
      <c r="CV454" s="0" t="n">
        <v>0</v>
      </c>
      <c r="CW454" s="0" t="n">
        <v>0</v>
      </c>
      <c r="CX454" s="0" t="n">
        <v>0</v>
      </c>
      <c r="CY454" s="0" t="n">
        <v>0</v>
      </c>
      <c r="CZ454" s="0" t="n">
        <v>1</v>
      </c>
      <c r="DA454" s="0" t="n">
        <v>0</v>
      </c>
      <c r="DB454" s="0" t="n">
        <v>1</v>
      </c>
      <c r="DC454" s="0" t="n">
        <v>0</v>
      </c>
      <c r="DD454" s="0" t="n">
        <v>1</v>
      </c>
      <c r="DE454" s="0" t="n">
        <v>2</v>
      </c>
      <c r="DF454" s="0" t="n">
        <v>0</v>
      </c>
      <c r="DG454" s="0" t="n">
        <v>3</v>
      </c>
      <c r="DH454" s="0" t="n">
        <v>0</v>
      </c>
      <c r="DI454" s="0" t="n">
        <v>0</v>
      </c>
      <c r="DJ454" s="0" t="n">
        <v>4</v>
      </c>
      <c r="DK454" s="0" t="n">
        <v>0</v>
      </c>
      <c r="DL454" s="0" t="n">
        <v>0</v>
      </c>
      <c r="DM454" s="0" t="n">
        <v>0</v>
      </c>
      <c r="DN454" s="0" t="n">
        <v>0</v>
      </c>
      <c r="DO454" s="0" t="n">
        <v>1</v>
      </c>
      <c r="DP454" s="0" t="n">
        <v>1</v>
      </c>
      <c r="DQ454" s="0" t="n">
        <v>0</v>
      </c>
      <c r="DR454" s="0" t="n">
        <v>2</v>
      </c>
      <c r="DS454" s="0" t="n">
        <v>0</v>
      </c>
      <c r="DT454" s="0" t="n">
        <v>0</v>
      </c>
      <c r="DU454" s="0" t="n">
        <v>1</v>
      </c>
      <c r="DV454" s="0" t="n">
        <v>0</v>
      </c>
      <c r="DW454" s="0" t="n">
        <v>0</v>
      </c>
      <c r="DX454" s="0" t="n">
        <v>0</v>
      </c>
      <c r="DY454" s="0" t="n">
        <v>0</v>
      </c>
      <c r="DZ454" s="0" t="n">
        <v>1</v>
      </c>
      <c r="EA454" s="0" t="n">
        <v>0</v>
      </c>
      <c r="EB454" s="0" t="n">
        <v>0</v>
      </c>
      <c r="EC454" s="0" t="n">
        <v>1</v>
      </c>
      <c r="ED454" s="0" t="n">
        <v>0</v>
      </c>
      <c r="EE454" s="0" t="n">
        <v>0</v>
      </c>
      <c r="EF454" s="0" t="n">
        <v>0</v>
      </c>
      <c r="EG454" s="0" t="n">
        <v>1</v>
      </c>
      <c r="EH454" s="0" t="n">
        <v>0</v>
      </c>
      <c r="EI454" s="0" t="n">
        <v>6</v>
      </c>
      <c r="EJ454" s="0" t="n">
        <v>0</v>
      </c>
      <c r="EK454" s="0" t="n">
        <v>0</v>
      </c>
      <c r="EL454" s="0" t="n">
        <v>1</v>
      </c>
      <c r="EM454" s="0" t="n">
        <v>0</v>
      </c>
      <c r="EN454" s="0" t="n">
        <v>0</v>
      </c>
      <c r="EO454" s="0" t="n">
        <v>1</v>
      </c>
      <c r="EP454" s="0" t="n">
        <v>1</v>
      </c>
      <c r="EQ454" s="0" t="n">
        <v>0</v>
      </c>
      <c r="ER454" s="0" t="n">
        <v>0</v>
      </c>
      <c r="ES454" s="0" t="n">
        <v>1</v>
      </c>
      <c r="ET454" s="0" t="n">
        <v>0</v>
      </c>
      <c r="EU454" s="0" t="n">
        <v>1</v>
      </c>
      <c r="EV454" s="0" t="n">
        <v>0</v>
      </c>
      <c r="EW454" s="0" t="n">
        <v>0</v>
      </c>
      <c r="EX454" s="0" t="n">
        <v>1</v>
      </c>
      <c r="EY454" s="0" t="n">
        <v>2</v>
      </c>
      <c r="EZ454" s="0" t="n">
        <v>0</v>
      </c>
      <c r="FA454" s="0" t="n">
        <v>0</v>
      </c>
      <c r="FB454" s="0" t="n">
        <v>0</v>
      </c>
      <c r="FC454" s="0" t="n">
        <v>0</v>
      </c>
      <c r="FD454" s="0" t="n">
        <v>0</v>
      </c>
      <c r="FE454" s="0" t="n">
        <v>0</v>
      </c>
      <c r="FF454" s="0" t="n">
        <v>0</v>
      </c>
      <c r="FG454" s="0" t="n">
        <v>1</v>
      </c>
      <c r="FH454" s="0" t="n">
        <v>0</v>
      </c>
      <c r="FI454" s="0" t="n">
        <v>1</v>
      </c>
      <c r="FJ454" s="0" t="n">
        <v>0</v>
      </c>
      <c r="FK454" s="0" t="n">
        <v>0</v>
      </c>
      <c r="FL454" s="0" t="n">
        <v>0</v>
      </c>
      <c r="FM454" s="0" t="n">
        <v>2</v>
      </c>
      <c r="FN454" s="0" t="n">
        <v>0</v>
      </c>
      <c r="FO454" s="0" t="n">
        <v>0</v>
      </c>
      <c r="FP454" s="0" t="n">
        <v>0</v>
      </c>
      <c r="FQ454" s="0" t="n">
        <v>0</v>
      </c>
      <c r="FR454" s="0" t="n">
        <v>0</v>
      </c>
      <c r="FS454" s="0" t="n">
        <v>2</v>
      </c>
      <c r="FT454" s="0" t="n">
        <v>0</v>
      </c>
      <c r="FU454" s="0" t="n">
        <v>4</v>
      </c>
      <c r="FV454" s="0" t="n">
        <v>0</v>
      </c>
      <c r="FW454" s="0" t="n">
        <v>0</v>
      </c>
      <c r="FX454" s="0" t="n">
        <v>0</v>
      </c>
      <c r="FY454" s="0" t="n">
        <v>5</v>
      </c>
      <c r="FZ454" s="0" t="n">
        <v>0</v>
      </c>
      <c r="GA454" s="0" t="n">
        <v>1</v>
      </c>
      <c r="GB454" s="0" t="n">
        <v>0</v>
      </c>
      <c r="GC454" s="0" t="n">
        <v>0</v>
      </c>
      <c r="GD454" s="0" t="n">
        <v>3</v>
      </c>
      <c r="GE454" s="0" t="n">
        <v>0</v>
      </c>
      <c r="GF454" s="0" t="n">
        <v>0</v>
      </c>
      <c r="GG454" s="0" t="n">
        <v>0</v>
      </c>
      <c r="GH454" s="0" t="n">
        <v>0</v>
      </c>
      <c r="GI454" s="0" t="n">
        <v>0</v>
      </c>
      <c r="GJ454" s="0" t="n">
        <v>0</v>
      </c>
      <c r="GK454" s="0" t="n">
        <v>0</v>
      </c>
      <c r="GL454" s="0" t="n">
        <v>0</v>
      </c>
      <c r="GM454" s="0" t="n">
        <v>1</v>
      </c>
      <c r="GN454" s="0" t="n">
        <v>2</v>
      </c>
      <c r="GO454" s="0" t="n">
        <v>2</v>
      </c>
      <c r="GP454" s="0" t="n">
        <v>0</v>
      </c>
      <c r="GQ454" s="0" t="n">
        <v>0</v>
      </c>
    </row>
    <row r="455" customFormat="false" ht="12" hidden="false" customHeight="false" outlineLevel="0" collapsed="false">
      <c r="A455" s="0" t="n">
        <v>0</v>
      </c>
      <c r="B455" s="0" t="n">
        <v>2</v>
      </c>
      <c r="C455" s="0" t="n">
        <v>0</v>
      </c>
      <c r="D455" s="0" t="n">
        <v>0</v>
      </c>
      <c r="E455" s="0" t="n">
        <v>0</v>
      </c>
      <c r="F455" s="0" t="n">
        <v>0</v>
      </c>
      <c r="G455" s="0" t="n">
        <v>0</v>
      </c>
      <c r="H455" s="0" t="n">
        <v>0</v>
      </c>
      <c r="I455" s="0" t="n">
        <v>0</v>
      </c>
      <c r="J455" s="0" t="n">
        <v>0</v>
      </c>
      <c r="K455" s="0" t="n">
        <v>0</v>
      </c>
      <c r="L455" s="0" t="n">
        <v>0</v>
      </c>
      <c r="M455" s="0" t="n">
        <v>0</v>
      </c>
      <c r="N455" s="0" t="n">
        <v>0</v>
      </c>
      <c r="O455" s="0" t="n">
        <v>0</v>
      </c>
      <c r="P455" s="0" t="n">
        <v>1</v>
      </c>
      <c r="Q455" s="0" t="n">
        <v>1</v>
      </c>
      <c r="R455" s="0" t="n">
        <v>0</v>
      </c>
      <c r="S455" s="0" t="n">
        <v>0</v>
      </c>
      <c r="T455" s="0" t="n">
        <v>0</v>
      </c>
      <c r="U455" s="0" t="n">
        <v>0</v>
      </c>
      <c r="V455" s="0" t="n">
        <v>0</v>
      </c>
      <c r="W455" s="0" t="n">
        <v>0</v>
      </c>
      <c r="X455" s="0" t="n">
        <v>0</v>
      </c>
      <c r="Y455" s="0" t="n">
        <v>0</v>
      </c>
      <c r="Z455" s="0" t="n">
        <v>2</v>
      </c>
      <c r="AA455" s="0" t="n">
        <v>0</v>
      </c>
      <c r="AB455" s="0" t="n">
        <v>1</v>
      </c>
      <c r="AC455" s="0" t="n">
        <v>1</v>
      </c>
      <c r="AD455" s="0" t="n">
        <v>0</v>
      </c>
      <c r="AE455" s="0" t="n">
        <v>1</v>
      </c>
      <c r="AF455" s="0" t="n">
        <v>3</v>
      </c>
      <c r="AG455" s="0" t="n">
        <v>0</v>
      </c>
      <c r="AH455" s="0" t="n">
        <v>0</v>
      </c>
      <c r="AI455" s="0" t="n">
        <v>0</v>
      </c>
      <c r="AJ455" s="0" t="n">
        <v>0</v>
      </c>
      <c r="AK455" s="0" t="n">
        <v>1</v>
      </c>
      <c r="AL455" s="0" t="n">
        <v>0</v>
      </c>
      <c r="AM455" s="0" t="n">
        <v>0</v>
      </c>
      <c r="AN455" s="0" t="n">
        <v>0</v>
      </c>
      <c r="AO455" s="0" t="n">
        <v>0</v>
      </c>
      <c r="AP455" s="0" t="n">
        <v>0</v>
      </c>
      <c r="AQ455" s="0" t="n">
        <v>0</v>
      </c>
      <c r="AR455" s="0" t="n">
        <v>0</v>
      </c>
      <c r="AS455" s="0" t="n">
        <v>0</v>
      </c>
      <c r="AT455" s="0" t="n">
        <v>0</v>
      </c>
      <c r="AU455" s="0" t="n">
        <v>1</v>
      </c>
      <c r="AV455" s="0" t="n">
        <v>1</v>
      </c>
      <c r="AW455" s="0" t="n">
        <v>1</v>
      </c>
      <c r="AX455" s="0" t="n">
        <v>0</v>
      </c>
      <c r="AY455" s="0" t="n">
        <v>4</v>
      </c>
      <c r="AZ455" s="0" t="n">
        <v>0</v>
      </c>
      <c r="BA455" s="0" t="n">
        <v>0</v>
      </c>
      <c r="BB455" s="0" t="n">
        <v>1</v>
      </c>
      <c r="BC455" s="0" t="n">
        <v>0</v>
      </c>
      <c r="BD455" s="0" t="n">
        <v>0</v>
      </c>
      <c r="BE455" s="0" t="n">
        <v>0</v>
      </c>
      <c r="BF455" s="0" t="n">
        <v>0</v>
      </c>
      <c r="BG455" s="0" t="n">
        <v>0</v>
      </c>
      <c r="BH455" s="0" t="n">
        <v>0</v>
      </c>
      <c r="BI455" s="0" t="n">
        <v>0</v>
      </c>
      <c r="BJ455" s="0" t="n">
        <v>0</v>
      </c>
      <c r="BK455" s="0" t="n">
        <v>0</v>
      </c>
      <c r="BL455" s="0" t="n">
        <v>0</v>
      </c>
      <c r="BM455" s="0" t="n">
        <v>0</v>
      </c>
      <c r="BN455" s="0" t="n">
        <v>0</v>
      </c>
      <c r="BO455" s="0" t="n">
        <v>0</v>
      </c>
      <c r="BP455" s="0" t="n">
        <v>0</v>
      </c>
      <c r="BQ455" s="0" t="n">
        <v>0</v>
      </c>
      <c r="BR455" s="0" t="n">
        <v>0</v>
      </c>
      <c r="BS455" s="0" t="n">
        <v>0</v>
      </c>
      <c r="BT455" s="0" t="n">
        <v>0</v>
      </c>
      <c r="BU455" s="0" t="n">
        <v>0</v>
      </c>
      <c r="BV455" s="0" t="n">
        <v>0</v>
      </c>
      <c r="BW455" s="0" t="n">
        <v>0</v>
      </c>
      <c r="BX455" s="0" t="n">
        <v>0</v>
      </c>
      <c r="BY455" s="0" t="n">
        <v>0</v>
      </c>
      <c r="BZ455" s="0" t="n">
        <v>0</v>
      </c>
      <c r="CA455" s="0" t="n">
        <v>3</v>
      </c>
      <c r="CB455" s="0" t="n">
        <v>1</v>
      </c>
      <c r="CC455" s="0" t="n">
        <v>0</v>
      </c>
      <c r="CD455" s="0" t="n">
        <v>0</v>
      </c>
      <c r="CE455" s="0" t="n">
        <v>0</v>
      </c>
      <c r="CF455" s="0" t="n">
        <v>0</v>
      </c>
      <c r="CG455" s="0" t="n">
        <v>1</v>
      </c>
      <c r="CH455" s="0" t="n">
        <v>0</v>
      </c>
      <c r="CI455" s="0" t="n">
        <v>0</v>
      </c>
      <c r="CJ455" s="0" t="n">
        <v>0</v>
      </c>
      <c r="CK455" s="0" t="n">
        <v>0</v>
      </c>
      <c r="CL455" s="0" t="n">
        <v>0</v>
      </c>
      <c r="CM455" s="0" t="n">
        <v>0</v>
      </c>
      <c r="CN455" s="0" t="n">
        <v>0</v>
      </c>
      <c r="CO455" s="0" t="n">
        <v>0</v>
      </c>
      <c r="CP455" s="0" t="n">
        <v>0</v>
      </c>
      <c r="CQ455" s="0" t="n">
        <v>0</v>
      </c>
      <c r="CR455" s="0" t="n">
        <v>0</v>
      </c>
      <c r="CS455" s="0" t="n">
        <v>0</v>
      </c>
      <c r="CT455" s="0" t="n">
        <v>0</v>
      </c>
      <c r="CU455" s="0" t="n">
        <v>0</v>
      </c>
      <c r="CV455" s="0" t="n">
        <v>0</v>
      </c>
      <c r="CW455" s="0" t="n">
        <v>0</v>
      </c>
      <c r="CX455" s="0" t="n">
        <v>0</v>
      </c>
      <c r="CY455" s="0" t="n">
        <v>0</v>
      </c>
      <c r="CZ455" s="0" t="n">
        <v>0</v>
      </c>
      <c r="DA455" s="0" t="n">
        <v>0</v>
      </c>
      <c r="DB455" s="0" t="n">
        <v>0</v>
      </c>
      <c r="DC455" s="0" t="n">
        <v>0</v>
      </c>
      <c r="DD455" s="0" t="n">
        <v>0</v>
      </c>
      <c r="DE455" s="0" t="n">
        <v>0</v>
      </c>
      <c r="DF455" s="0" t="n">
        <v>0</v>
      </c>
      <c r="DG455" s="0" t="n">
        <v>0</v>
      </c>
      <c r="DH455" s="0" t="n">
        <v>0</v>
      </c>
      <c r="DI455" s="0" t="n">
        <v>0</v>
      </c>
      <c r="DJ455" s="0" t="n">
        <v>1</v>
      </c>
      <c r="DK455" s="0" t="n">
        <v>2</v>
      </c>
      <c r="DL455" s="0" t="n">
        <v>0</v>
      </c>
      <c r="DM455" s="0" t="n">
        <v>0</v>
      </c>
      <c r="DN455" s="0" t="n">
        <v>0</v>
      </c>
      <c r="DO455" s="0" t="n">
        <v>0</v>
      </c>
      <c r="DP455" s="0" t="n">
        <v>1</v>
      </c>
      <c r="DQ455" s="0" t="n">
        <v>0</v>
      </c>
      <c r="DR455" s="0" t="n">
        <v>8</v>
      </c>
      <c r="DS455" s="0" t="n">
        <v>0</v>
      </c>
      <c r="DT455" s="0" t="n">
        <v>0</v>
      </c>
      <c r="DU455" s="0" t="n">
        <v>0</v>
      </c>
      <c r="DV455" s="0" t="n">
        <v>0</v>
      </c>
      <c r="DW455" s="0" t="n">
        <v>0</v>
      </c>
      <c r="DX455" s="0" t="n">
        <v>0</v>
      </c>
      <c r="DY455" s="0" t="n">
        <v>0</v>
      </c>
      <c r="DZ455" s="0" t="n">
        <v>0</v>
      </c>
      <c r="EA455" s="0" t="n">
        <v>0</v>
      </c>
      <c r="EB455" s="0" t="n">
        <v>0</v>
      </c>
      <c r="EC455" s="0" t="n">
        <v>0</v>
      </c>
      <c r="ED455" s="0" t="n">
        <v>0</v>
      </c>
      <c r="EE455" s="0" t="n">
        <v>0</v>
      </c>
      <c r="EF455" s="0" t="n">
        <v>0</v>
      </c>
      <c r="EG455" s="0" t="n">
        <v>0</v>
      </c>
      <c r="EH455" s="0" t="n">
        <v>2</v>
      </c>
      <c r="EI455" s="0" t="n">
        <v>0</v>
      </c>
      <c r="EJ455" s="0" t="n">
        <v>0</v>
      </c>
      <c r="EK455" s="0" t="n">
        <v>0</v>
      </c>
      <c r="EL455" s="0" t="n">
        <v>0</v>
      </c>
      <c r="EM455" s="0" t="n">
        <v>1</v>
      </c>
      <c r="EN455" s="0" t="n">
        <v>0</v>
      </c>
      <c r="EO455" s="0" t="n">
        <v>1</v>
      </c>
      <c r="EP455" s="0" t="n">
        <v>0</v>
      </c>
      <c r="EQ455" s="0" t="n">
        <v>6</v>
      </c>
      <c r="ER455" s="0" t="n">
        <v>0</v>
      </c>
      <c r="ES455" s="0" t="n">
        <v>2</v>
      </c>
      <c r="ET455" s="0" t="n">
        <v>0</v>
      </c>
      <c r="EU455" s="0" t="n">
        <v>1</v>
      </c>
      <c r="EV455" s="0" t="n">
        <v>0</v>
      </c>
      <c r="EW455" s="0" t="n">
        <v>0</v>
      </c>
      <c r="EX455" s="0" t="n">
        <v>0</v>
      </c>
      <c r="EY455" s="0" t="n">
        <v>0</v>
      </c>
      <c r="EZ455" s="0" t="n">
        <v>0</v>
      </c>
      <c r="FA455" s="0" t="n">
        <v>1</v>
      </c>
      <c r="FB455" s="0" t="n">
        <v>0</v>
      </c>
      <c r="FC455" s="0" t="n">
        <v>0</v>
      </c>
      <c r="FD455" s="0" t="n">
        <v>0</v>
      </c>
      <c r="FE455" s="0" t="n">
        <v>0</v>
      </c>
      <c r="FF455" s="0" t="n">
        <v>0</v>
      </c>
      <c r="FG455" s="0" t="n">
        <v>2</v>
      </c>
      <c r="FH455" s="0" t="n">
        <v>0</v>
      </c>
      <c r="FI455" s="0" t="n">
        <v>0</v>
      </c>
      <c r="FJ455" s="0" t="n">
        <v>1</v>
      </c>
      <c r="FK455" s="0" t="n">
        <v>0</v>
      </c>
      <c r="FL455" s="0" t="n">
        <v>0</v>
      </c>
      <c r="FM455" s="0" t="n">
        <v>0</v>
      </c>
      <c r="FN455" s="0" t="n">
        <v>1</v>
      </c>
      <c r="FO455" s="0" t="n">
        <v>0</v>
      </c>
      <c r="FP455" s="0" t="n">
        <v>0</v>
      </c>
      <c r="FQ455" s="0" t="n">
        <v>0</v>
      </c>
      <c r="FR455" s="0" t="n">
        <v>0</v>
      </c>
      <c r="FS455" s="0" t="n">
        <v>1</v>
      </c>
      <c r="FT455" s="0" t="n">
        <v>0</v>
      </c>
      <c r="FU455" s="0" t="n">
        <v>0</v>
      </c>
      <c r="FV455" s="0" t="n">
        <v>0</v>
      </c>
      <c r="FW455" s="0" t="n">
        <v>0</v>
      </c>
      <c r="FX455" s="0" t="n">
        <v>0</v>
      </c>
      <c r="FY455" s="0" t="n">
        <v>0</v>
      </c>
      <c r="FZ455" s="0" t="n">
        <v>0</v>
      </c>
      <c r="GA455" s="0" t="n">
        <v>0</v>
      </c>
      <c r="GB455" s="0" t="n">
        <v>2</v>
      </c>
      <c r="GC455" s="0" t="n">
        <v>0</v>
      </c>
      <c r="GD455" s="0" t="n">
        <v>0</v>
      </c>
      <c r="GE455" s="0" t="n">
        <v>1</v>
      </c>
      <c r="GF455" s="0" t="n">
        <v>0</v>
      </c>
      <c r="GG455" s="0" t="n">
        <v>0</v>
      </c>
      <c r="GH455" s="0" t="n">
        <v>7</v>
      </c>
      <c r="GI455" s="0" t="n">
        <v>0</v>
      </c>
      <c r="GJ455" s="0" t="n">
        <v>0</v>
      </c>
      <c r="GK455" s="0" t="n">
        <v>0</v>
      </c>
      <c r="GL455" s="0" t="n">
        <v>0</v>
      </c>
      <c r="GM455" s="0" t="n">
        <v>0</v>
      </c>
      <c r="GN455" s="0" t="n">
        <v>0</v>
      </c>
      <c r="GO455" s="0" t="n">
        <v>0</v>
      </c>
      <c r="GP455" s="0" t="n">
        <v>0</v>
      </c>
      <c r="GQ455" s="0" t="n">
        <v>0</v>
      </c>
    </row>
    <row r="456" customFormat="false" ht="12" hidden="false" customHeight="false" outlineLevel="0" collapsed="false">
      <c r="A456" s="0" t="n">
        <v>0</v>
      </c>
      <c r="B456" s="0" t="n">
        <v>2</v>
      </c>
      <c r="C456" s="0" t="n">
        <v>0</v>
      </c>
      <c r="D456" s="0" t="n">
        <v>0</v>
      </c>
      <c r="E456" s="0" t="n">
        <v>0</v>
      </c>
      <c r="F456" s="0" t="n">
        <v>0</v>
      </c>
      <c r="G456" s="0" t="n">
        <v>1</v>
      </c>
      <c r="H456" s="0" t="n">
        <v>0</v>
      </c>
      <c r="I456" s="0" t="n">
        <v>0</v>
      </c>
      <c r="J456" s="0" t="n">
        <v>1</v>
      </c>
      <c r="K456" s="0" t="n">
        <v>1</v>
      </c>
      <c r="L456" s="0" t="n">
        <v>0</v>
      </c>
      <c r="M456" s="0" t="n">
        <v>0</v>
      </c>
      <c r="N456" s="0" t="n">
        <v>0</v>
      </c>
      <c r="O456" s="0" t="n">
        <v>0</v>
      </c>
      <c r="P456" s="0" t="n">
        <v>1</v>
      </c>
      <c r="Q456" s="0" t="n">
        <v>1</v>
      </c>
      <c r="R456" s="0" t="n">
        <v>0</v>
      </c>
      <c r="S456" s="0" t="n">
        <v>0</v>
      </c>
      <c r="T456" s="0" t="n">
        <v>0</v>
      </c>
      <c r="U456" s="0" t="n">
        <v>0</v>
      </c>
      <c r="V456" s="0" t="n">
        <v>0</v>
      </c>
      <c r="W456" s="0" t="n">
        <v>0</v>
      </c>
      <c r="X456" s="0" t="n">
        <v>0</v>
      </c>
      <c r="Y456" s="0" t="n">
        <v>0</v>
      </c>
      <c r="Z456" s="0" t="n">
        <v>1</v>
      </c>
      <c r="AA456" s="0" t="n">
        <v>0</v>
      </c>
      <c r="AB456" s="0" t="n">
        <v>1</v>
      </c>
      <c r="AC456" s="0" t="n">
        <v>0</v>
      </c>
      <c r="AD456" s="0" t="n">
        <v>0</v>
      </c>
      <c r="AE456" s="0" t="n">
        <v>2</v>
      </c>
      <c r="AF456" s="0" t="n">
        <v>3</v>
      </c>
      <c r="AG456" s="0" t="n">
        <v>1</v>
      </c>
      <c r="AH456" s="0" t="n">
        <v>2</v>
      </c>
      <c r="AI456" s="0" t="n">
        <v>0</v>
      </c>
      <c r="AJ456" s="0" t="n">
        <v>0</v>
      </c>
      <c r="AK456" s="0" t="n">
        <v>3</v>
      </c>
      <c r="AL456" s="0" t="n">
        <v>0</v>
      </c>
      <c r="AM456" s="0" t="n">
        <v>0</v>
      </c>
      <c r="AN456" s="0" t="n">
        <v>0</v>
      </c>
      <c r="AO456" s="0" t="n">
        <v>0</v>
      </c>
      <c r="AP456" s="0" t="n">
        <v>0</v>
      </c>
      <c r="AQ456" s="0" t="n">
        <v>1</v>
      </c>
      <c r="AR456" s="0" t="n">
        <v>2</v>
      </c>
      <c r="AS456" s="0" t="n">
        <v>4</v>
      </c>
      <c r="AT456" s="0" t="n">
        <v>1</v>
      </c>
      <c r="AU456" s="0" t="n">
        <v>1</v>
      </c>
      <c r="AV456" s="0" t="n">
        <v>1</v>
      </c>
      <c r="AW456" s="0" t="n">
        <v>2</v>
      </c>
      <c r="AX456" s="0" t="n">
        <v>0</v>
      </c>
      <c r="AY456" s="0" t="n">
        <v>4</v>
      </c>
      <c r="AZ456" s="0" t="n">
        <v>0</v>
      </c>
      <c r="BA456" s="0" t="n">
        <v>0</v>
      </c>
      <c r="BB456" s="0" t="n">
        <v>1</v>
      </c>
      <c r="BC456" s="0" t="n">
        <v>1</v>
      </c>
      <c r="BD456" s="0" t="n">
        <v>0</v>
      </c>
      <c r="BE456" s="0" t="n">
        <v>4</v>
      </c>
      <c r="BF456" s="0" t="n">
        <v>2</v>
      </c>
      <c r="BG456" s="0" t="n">
        <v>0</v>
      </c>
      <c r="BH456" s="0" t="n">
        <v>1</v>
      </c>
      <c r="BI456" s="0" t="n">
        <v>0</v>
      </c>
      <c r="BJ456" s="0" t="n">
        <v>0</v>
      </c>
      <c r="BK456" s="0" t="n">
        <v>9</v>
      </c>
      <c r="BL456" s="0" t="n">
        <v>0</v>
      </c>
      <c r="BM456" s="0" t="n">
        <v>0</v>
      </c>
      <c r="BN456" s="0" t="n">
        <v>0</v>
      </c>
      <c r="BO456" s="0" t="n">
        <v>0</v>
      </c>
      <c r="BP456" s="0" t="n">
        <v>0</v>
      </c>
      <c r="BQ456" s="0" t="n">
        <v>1</v>
      </c>
      <c r="BR456" s="0" t="n">
        <v>0</v>
      </c>
      <c r="BS456" s="0" t="n">
        <v>0</v>
      </c>
      <c r="BT456" s="0" t="n">
        <v>0</v>
      </c>
      <c r="BU456" s="0" t="n">
        <v>0</v>
      </c>
      <c r="BV456" s="0" t="n">
        <v>0</v>
      </c>
      <c r="BW456" s="0" t="n">
        <v>0</v>
      </c>
      <c r="BX456" s="0" t="n">
        <v>0</v>
      </c>
      <c r="BY456" s="0" t="n">
        <v>0</v>
      </c>
      <c r="BZ456" s="0" t="n">
        <v>0</v>
      </c>
      <c r="CA456" s="0" t="n">
        <v>3</v>
      </c>
      <c r="CB456" s="0" t="n">
        <v>2</v>
      </c>
      <c r="CC456" s="0" t="n">
        <v>0</v>
      </c>
      <c r="CD456" s="0" t="n">
        <v>0</v>
      </c>
      <c r="CE456" s="0" t="n">
        <v>4</v>
      </c>
      <c r="CF456" s="0" t="n">
        <v>0</v>
      </c>
      <c r="CG456" s="0" t="n">
        <v>1</v>
      </c>
      <c r="CH456" s="0" t="n">
        <v>0</v>
      </c>
      <c r="CI456" s="0" t="n">
        <v>0</v>
      </c>
      <c r="CJ456" s="0" t="n">
        <v>1</v>
      </c>
      <c r="CK456" s="0" t="n">
        <v>1</v>
      </c>
      <c r="CL456" s="0" t="n">
        <v>0</v>
      </c>
      <c r="CM456" s="0" t="n">
        <v>2</v>
      </c>
      <c r="CN456" s="0" t="n">
        <v>0</v>
      </c>
      <c r="CO456" s="0" t="n">
        <v>0</v>
      </c>
      <c r="CP456" s="0" t="n">
        <v>1</v>
      </c>
      <c r="CQ456" s="0" t="n">
        <v>0</v>
      </c>
      <c r="CR456" s="0" t="n">
        <v>0</v>
      </c>
      <c r="CS456" s="0" t="n">
        <v>0</v>
      </c>
      <c r="CT456" s="0" t="n">
        <v>0</v>
      </c>
      <c r="CU456" s="0" t="n">
        <v>0</v>
      </c>
      <c r="CV456" s="0" t="n">
        <v>0</v>
      </c>
      <c r="CW456" s="0" t="n">
        <v>0</v>
      </c>
      <c r="CX456" s="0" t="n">
        <v>0</v>
      </c>
      <c r="CY456" s="0" t="n">
        <v>0</v>
      </c>
      <c r="CZ456" s="0" t="n">
        <v>0</v>
      </c>
      <c r="DA456" s="0" t="n">
        <v>0</v>
      </c>
      <c r="DB456" s="0" t="n">
        <v>0</v>
      </c>
      <c r="DC456" s="0" t="n">
        <v>0</v>
      </c>
      <c r="DD456" s="0" t="n">
        <v>1</v>
      </c>
      <c r="DE456" s="0" t="n">
        <v>1</v>
      </c>
      <c r="DF456" s="0" t="n">
        <v>0</v>
      </c>
      <c r="DG456" s="0" t="n">
        <v>0</v>
      </c>
      <c r="DH456" s="0" t="n">
        <v>0</v>
      </c>
      <c r="DI456" s="0" t="n">
        <v>0</v>
      </c>
      <c r="DJ456" s="0" t="n">
        <v>1</v>
      </c>
      <c r="DK456" s="0" t="n">
        <v>2</v>
      </c>
      <c r="DL456" s="0" t="n">
        <v>1</v>
      </c>
      <c r="DM456" s="0" t="n">
        <v>6</v>
      </c>
      <c r="DN456" s="0" t="n">
        <v>0</v>
      </c>
      <c r="DO456" s="0" t="n">
        <v>0</v>
      </c>
      <c r="DP456" s="0" t="n">
        <v>1</v>
      </c>
      <c r="DQ456" s="0" t="n">
        <v>0</v>
      </c>
      <c r="DR456" s="0" t="n">
        <v>8</v>
      </c>
      <c r="DS456" s="0" t="n">
        <v>0</v>
      </c>
      <c r="DT456" s="0" t="n">
        <v>0</v>
      </c>
      <c r="DU456" s="0" t="n">
        <v>1</v>
      </c>
      <c r="DV456" s="0" t="n">
        <v>0</v>
      </c>
      <c r="DW456" s="0" t="n">
        <v>0</v>
      </c>
      <c r="DX456" s="0" t="n">
        <v>0</v>
      </c>
      <c r="DY456" s="0" t="n">
        <v>0</v>
      </c>
      <c r="DZ456" s="0" t="n">
        <v>0</v>
      </c>
      <c r="EA456" s="0" t="n">
        <v>0</v>
      </c>
      <c r="EB456" s="0" t="n">
        <v>0</v>
      </c>
      <c r="EC456" s="0" t="n">
        <v>0</v>
      </c>
      <c r="ED456" s="0" t="n">
        <v>0</v>
      </c>
      <c r="EE456" s="0" t="n">
        <v>0</v>
      </c>
      <c r="EF456" s="0" t="n">
        <v>0</v>
      </c>
      <c r="EG456" s="0" t="n">
        <v>0</v>
      </c>
      <c r="EH456" s="0" t="n">
        <v>3</v>
      </c>
      <c r="EI456" s="0" t="n">
        <v>0</v>
      </c>
      <c r="EJ456" s="0" t="n">
        <v>0</v>
      </c>
      <c r="EK456" s="0" t="n">
        <v>0</v>
      </c>
      <c r="EL456" s="0" t="n">
        <v>1</v>
      </c>
      <c r="EM456" s="0" t="n">
        <v>3</v>
      </c>
      <c r="EN456" s="0" t="n">
        <v>0</v>
      </c>
      <c r="EO456" s="0" t="n">
        <v>0</v>
      </c>
      <c r="EP456" s="0" t="n">
        <v>0</v>
      </c>
      <c r="EQ456" s="0" t="n">
        <v>9</v>
      </c>
      <c r="ER456" s="0" t="n">
        <v>0</v>
      </c>
      <c r="ES456" s="0" t="n">
        <v>4</v>
      </c>
      <c r="ET456" s="0" t="n">
        <v>0</v>
      </c>
      <c r="EU456" s="0" t="n">
        <v>1</v>
      </c>
      <c r="EV456" s="0" t="n">
        <v>0</v>
      </c>
      <c r="EW456" s="0" t="n">
        <v>0</v>
      </c>
      <c r="EX456" s="0" t="n">
        <v>0</v>
      </c>
      <c r="EY456" s="0" t="n">
        <v>0</v>
      </c>
      <c r="EZ456" s="0" t="n">
        <v>0</v>
      </c>
      <c r="FA456" s="0" t="n">
        <v>1</v>
      </c>
      <c r="FB456" s="0" t="n">
        <v>0</v>
      </c>
      <c r="FC456" s="0" t="n">
        <v>0</v>
      </c>
      <c r="FD456" s="0" t="n">
        <v>0</v>
      </c>
      <c r="FE456" s="0" t="n">
        <v>0</v>
      </c>
      <c r="FF456" s="0" t="n">
        <v>2</v>
      </c>
      <c r="FG456" s="0" t="n">
        <v>2</v>
      </c>
      <c r="FH456" s="0" t="n">
        <v>0</v>
      </c>
      <c r="FI456" s="0" t="n">
        <v>1</v>
      </c>
      <c r="FJ456" s="0" t="n">
        <v>1</v>
      </c>
      <c r="FK456" s="0" t="n">
        <v>0</v>
      </c>
      <c r="FL456" s="0" t="n">
        <v>0</v>
      </c>
      <c r="FM456" s="0" t="n">
        <v>0</v>
      </c>
      <c r="FN456" s="0" t="n">
        <v>0</v>
      </c>
      <c r="FO456" s="0" t="n">
        <v>0</v>
      </c>
      <c r="FP456" s="0" t="n">
        <v>0</v>
      </c>
      <c r="FQ456" s="0" t="n">
        <v>0</v>
      </c>
      <c r="FR456" s="0" t="n">
        <v>7</v>
      </c>
      <c r="FS456" s="0" t="n">
        <v>1</v>
      </c>
      <c r="FT456" s="0" t="n">
        <v>0</v>
      </c>
      <c r="FU456" s="0" t="n">
        <v>0</v>
      </c>
      <c r="FV456" s="0" t="n">
        <v>0</v>
      </c>
      <c r="FW456" s="0" t="n">
        <v>0</v>
      </c>
      <c r="FX456" s="0" t="n">
        <v>0</v>
      </c>
      <c r="FY456" s="0" t="n">
        <v>0</v>
      </c>
      <c r="FZ456" s="0" t="n">
        <v>0</v>
      </c>
      <c r="GA456" s="0" t="n">
        <v>0</v>
      </c>
      <c r="GB456" s="0" t="n">
        <v>2</v>
      </c>
      <c r="GC456" s="0" t="n">
        <v>0</v>
      </c>
      <c r="GD456" s="0" t="n">
        <v>1</v>
      </c>
      <c r="GE456" s="0" t="n">
        <v>2</v>
      </c>
      <c r="GF456" s="0" t="n">
        <v>0</v>
      </c>
      <c r="GG456" s="0" t="n">
        <v>0</v>
      </c>
      <c r="GH456" s="0" t="n">
        <v>7</v>
      </c>
      <c r="GI456" s="0" t="n">
        <v>0</v>
      </c>
      <c r="GJ456" s="0" t="n">
        <v>1</v>
      </c>
      <c r="GK456" s="0" t="n">
        <v>0</v>
      </c>
      <c r="GL456" s="0" t="n">
        <v>1</v>
      </c>
      <c r="GM456" s="0" t="n">
        <v>1</v>
      </c>
      <c r="GN456" s="0" t="n">
        <v>1</v>
      </c>
      <c r="GO456" s="0" t="n">
        <v>1</v>
      </c>
      <c r="GP456" s="0" t="n">
        <v>0</v>
      </c>
      <c r="GQ456" s="0" t="n">
        <v>0</v>
      </c>
    </row>
    <row r="457" customFormat="false" ht="12" hidden="false" customHeight="false" outlineLevel="0" collapsed="false">
      <c r="A457" s="0" t="n">
        <v>0</v>
      </c>
      <c r="B457" s="0" t="n">
        <v>0</v>
      </c>
      <c r="C457" s="0" t="n">
        <v>0</v>
      </c>
      <c r="D457" s="0" t="n">
        <v>0</v>
      </c>
      <c r="E457" s="0" t="n">
        <v>0</v>
      </c>
      <c r="F457" s="0" t="n">
        <v>1</v>
      </c>
      <c r="G457" s="0" t="n">
        <v>1</v>
      </c>
      <c r="H457" s="0" t="n">
        <v>0</v>
      </c>
      <c r="I457" s="0" t="n">
        <v>0</v>
      </c>
      <c r="J457" s="0" t="n">
        <v>2</v>
      </c>
      <c r="K457" s="0" t="n">
        <v>0</v>
      </c>
      <c r="L457" s="0" t="n">
        <v>3</v>
      </c>
      <c r="M457" s="0" t="n">
        <v>0</v>
      </c>
      <c r="N457" s="0" t="n">
        <v>0</v>
      </c>
      <c r="O457" s="0" t="n">
        <v>0</v>
      </c>
      <c r="P457" s="0" t="n">
        <v>1</v>
      </c>
      <c r="Q457" s="0" t="n">
        <v>1</v>
      </c>
      <c r="R457" s="0" t="n">
        <v>0</v>
      </c>
      <c r="S457" s="0" t="n">
        <v>0</v>
      </c>
      <c r="T457" s="0" t="n">
        <v>0</v>
      </c>
      <c r="U457" s="0" t="n">
        <v>0</v>
      </c>
      <c r="V457" s="0" t="n">
        <v>1</v>
      </c>
      <c r="W457" s="0" t="n">
        <v>0</v>
      </c>
      <c r="X457" s="0" t="n">
        <v>0</v>
      </c>
      <c r="Y457" s="0" t="n">
        <v>0</v>
      </c>
      <c r="Z457" s="0" t="n">
        <v>2</v>
      </c>
      <c r="AA457" s="0" t="n">
        <v>0</v>
      </c>
      <c r="AB457" s="0" t="n">
        <v>1</v>
      </c>
      <c r="AC457" s="0" t="n">
        <v>1</v>
      </c>
      <c r="AD457" s="0" t="n">
        <v>1</v>
      </c>
      <c r="AE457" s="0" t="n">
        <v>1</v>
      </c>
      <c r="AF457" s="0" t="n">
        <v>0</v>
      </c>
      <c r="AG457" s="0" t="n">
        <v>0</v>
      </c>
      <c r="AH457" s="0" t="n">
        <v>3</v>
      </c>
      <c r="AI457" s="0" t="n">
        <v>1</v>
      </c>
      <c r="AJ457" s="0" t="n">
        <v>0</v>
      </c>
      <c r="AK457" s="0" t="n">
        <v>0</v>
      </c>
      <c r="AL457" s="0" t="n">
        <v>0</v>
      </c>
      <c r="AM457" s="0" t="n">
        <v>0</v>
      </c>
      <c r="AN457" s="0" t="n">
        <v>0</v>
      </c>
      <c r="AO457" s="0" t="n">
        <v>0</v>
      </c>
      <c r="AP457" s="0" t="n">
        <v>1</v>
      </c>
      <c r="AQ457" s="0" t="n">
        <v>0</v>
      </c>
      <c r="AR457" s="0" t="n">
        <v>0</v>
      </c>
      <c r="AS457" s="0" t="n">
        <v>0</v>
      </c>
      <c r="AT457" s="0" t="n">
        <v>0</v>
      </c>
      <c r="AU457" s="0" t="n">
        <v>0</v>
      </c>
      <c r="AV457" s="0" t="n">
        <v>0</v>
      </c>
      <c r="AW457" s="0" t="n">
        <v>1</v>
      </c>
      <c r="AX457" s="0" t="n">
        <v>0</v>
      </c>
      <c r="AY457" s="0" t="n">
        <v>0</v>
      </c>
      <c r="AZ457" s="0" t="n">
        <v>5</v>
      </c>
      <c r="BA457" s="0" t="n">
        <v>0</v>
      </c>
      <c r="BB457" s="0" t="n">
        <v>3</v>
      </c>
      <c r="BC457" s="0" t="n">
        <v>0</v>
      </c>
      <c r="BD457" s="0" t="n">
        <v>0</v>
      </c>
      <c r="BE457" s="0" t="n">
        <v>0</v>
      </c>
      <c r="BF457" s="0" t="n">
        <v>0</v>
      </c>
      <c r="BG457" s="0" t="n">
        <v>1</v>
      </c>
      <c r="BH457" s="0" t="n">
        <v>0</v>
      </c>
      <c r="BI457" s="0" t="n">
        <v>0</v>
      </c>
      <c r="BJ457" s="0" t="n">
        <v>0</v>
      </c>
      <c r="BK457" s="0" t="n">
        <v>0</v>
      </c>
      <c r="BL457" s="0" t="n">
        <v>0</v>
      </c>
      <c r="BM457" s="0" t="n">
        <v>0</v>
      </c>
      <c r="BN457" s="0" t="n">
        <v>0</v>
      </c>
      <c r="BO457" s="0" t="n">
        <v>0</v>
      </c>
      <c r="BP457" s="0" t="n">
        <v>0</v>
      </c>
      <c r="BQ457" s="0" t="n">
        <v>1</v>
      </c>
      <c r="BR457" s="0" t="n">
        <v>0</v>
      </c>
      <c r="BS457" s="0" t="n">
        <v>1</v>
      </c>
      <c r="BT457" s="0" t="n">
        <v>3</v>
      </c>
      <c r="BU457" s="0" t="n">
        <v>4</v>
      </c>
      <c r="BV457" s="0" t="n">
        <v>1</v>
      </c>
      <c r="BW457" s="0" t="n">
        <v>0</v>
      </c>
      <c r="BX457" s="0" t="n">
        <v>0</v>
      </c>
      <c r="BY457" s="0" t="n">
        <v>0</v>
      </c>
      <c r="BZ457" s="0" t="n">
        <v>0</v>
      </c>
      <c r="CA457" s="0" t="n">
        <v>0</v>
      </c>
      <c r="CB457" s="0" t="n">
        <v>2</v>
      </c>
      <c r="CC457" s="0" t="n">
        <v>0</v>
      </c>
      <c r="CD457" s="0" t="n">
        <v>1</v>
      </c>
      <c r="CE457" s="0" t="n">
        <v>5</v>
      </c>
      <c r="CF457" s="0" t="n">
        <v>0</v>
      </c>
      <c r="CG457" s="0" t="n">
        <v>0</v>
      </c>
      <c r="CH457" s="0" t="n">
        <v>0</v>
      </c>
      <c r="CI457" s="0" t="n">
        <v>1</v>
      </c>
      <c r="CJ457" s="0" t="n">
        <v>1</v>
      </c>
      <c r="CK457" s="0" t="n">
        <v>2</v>
      </c>
      <c r="CL457" s="0" t="n">
        <v>0</v>
      </c>
      <c r="CM457" s="0" t="n">
        <v>0</v>
      </c>
      <c r="CN457" s="0" t="n">
        <v>0</v>
      </c>
      <c r="CO457" s="0" t="n">
        <v>2</v>
      </c>
      <c r="CP457" s="0" t="n">
        <v>0</v>
      </c>
      <c r="CQ457" s="0" t="n">
        <v>0</v>
      </c>
      <c r="CR457" s="0" t="n">
        <v>0</v>
      </c>
      <c r="CS457" s="0" t="n">
        <v>0</v>
      </c>
      <c r="CT457" s="0" t="n">
        <v>0</v>
      </c>
      <c r="CU457" s="0" t="n">
        <v>0</v>
      </c>
      <c r="CV457" s="0" t="n">
        <v>0</v>
      </c>
      <c r="CW457" s="0" t="n">
        <v>0</v>
      </c>
      <c r="CX457" s="0" t="n">
        <v>0</v>
      </c>
      <c r="CY457" s="0" t="n">
        <v>0</v>
      </c>
      <c r="CZ457" s="0" t="n">
        <v>0</v>
      </c>
      <c r="DA457" s="0" t="n">
        <v>0</v>
      </c>
      <c r="DB457" s="0" t="n">
        <v>0</v>
      </c>
      <c r="DC457" s="0" t="n">
        <v>0</v>
      </c>
      <c r="DD457" s="0" t="n">
        <v>2</v>
      </c>
      <c r="DE457" s="0" t="n">
        <v>2</v>
      </c>
      <c r="DF457" s="0" t="n">
        <v>0</v>
      </c>
      <c r="DG457" s="0" t="n">
        <v>3</v>
      </c>
      <c r="DH457" s="0" t="n">
        <v>0</v>
      </c>
      <c r="DI457" s="0" t="n">
        <v>0</v>
      </c>
      <c r="DJ457" s="0" t="n">
        <v>5</v>
      </c>
      <c r="DK457" s="0" t="n">
        <v>0</v>
      </c>
      <c r="DL457" s="0" t="n">
        <v>0</v>
      </c>
      <c r="DM457" s="0" t="n">
        <v>0</v>
      </c>
      <c r="DN457" s="0" t="n">
        <v>0</v>
      </c>
      <c r="DO457" s="0" t="n">
        <v>1</v>
      </c>
      <c r="DP457" s="0" t="n">
        <v>0</v>
      </c>
      <c r="DQ457" s="0" t="n">
        <v>0</v>
      </c>
      <c r="DR457" s="0" t="n">
        <v>0</v>
      </c>
      <c r="DS457" s="0" t="n">
        <v>0</v>
      </c>
      <c r="DT457" s="0" t="n">
        <v>0</v>
      </c>
      <c r="DU457" s="0" t="n">
        <v>0</v>
      </c>
      <c r="DV457" s="0" t="n">
        <v>0</v>
      </c>
      <c r="DW457" s="0" t="n">
        <v>0</v>
      </c>
      <c r="DX457" s="0" t="n">
        <v>2</v>
      </c>
      <c r="DY457" s="0" t="n">
        <v>0</v>
      </c>
      <c r="DZ457" s="0" t="n">
        <v>0</v>
      </c>
      <c r="EA457" s="0" t="n">
        <v>0</v>
      </c>
      <c r="EB457" s="0" t="n">
        <v>0</v>
      </c>
      <c r="EC457" s="0" t="n">
        <v>1</v>
      </c>
      <c r="ED457" s="0" t="n">
        <v>0</v>
      </c>
      <c r="EE457" s="0" t="n">
        <v>0</v>
      </c>
      <c r="EF457" s="0" t="n">
        <v>0</v>
      </c>
      <c r="EG457" s="0" t="n">
        <v>1</v>
      </c>
      <c r="EH457" s="0" t="n">
        <v>0</v>
      </c>
      <c r="EI457" s="0" t="n">
        <v>8</v>
      </c>
      <c r="EJ457" s="0" t="n">
        <v>2</v>
      </c>
      <c r="EK457" s="0" t="n">
        <v>0</v>
      </c>
      <c r="EL457" s="0" t="n">
        <v>2</v>
      </c>
      <c r="EM457" s="0" t="n">
        <v>0</v>
      </c>
      <c r="EN457" s="0" t="n">
        <v>0</v>
      </c>
      <c r="EO457" s="0" t="n">
        <v>4</v>
      </c>
      <c r="EP457" s="0" t="n">
        <v>0</v>
      </c>
      <c r="EQ457" s="0" t="n">
        <v>0</v>
      </c>
      <c r="ER457" s="0" t="n">
        <v>0</v>
      </c>
      <c r="ES457" s="0" t="n">
        <v>0</v>
      </c>
      <c r="ET457" s="0" t="n">
        <v>0</v>
      </c>
      <c r="EU457" s="0" t="n">
        <v>2</v>
      </c>
      <c r="EV457" s="0" t="n">
        <v>0</v>
      </c>
      <c r="EW457" s="0" t="n">
        <v>0</v>
      </c>
      <c r="EX457" s="0" t="n">
        <v>1</v>
      </c>
      <c r="EY457" s="0" t="n">
        <v>2</v>
      </c>
      <c r="EZ457" s="0" t="n">
        <v>0</v>
      </c>
      <c r="FA457" s="0" t="n">
        <v>1</v>
      </c>
      <c r="FB457" s="0" t="n">
        <v>0</v>
      </c>
      <c r="FC457" s="0" t="n">
        <v>0</v>
      </c>
      <c r="FD457" s="0" t="n">
        <v>1</v>
      </c>
      <c r="FE457" s="0" t="n">
        <v>0</v>
      </c>
      <c r="FF457" s="0" t="n">
        <v>0</v>
      </c>
      <c r="FG457" s="0" t="n">
        <v>1</v>
      </c>
      <c r="FH457" s="0" t="n">
        <v>0</v>
      </c>
      <c r="FI457" s="0" t="n">
        <v>2</v>
      </c>
      <c r="FJ457" s="0" t="n">
        <v>0</v>
      </c>
      <c r="FK457" s="0" t="n">
        <v>0</v>
      </c>
      <c r="FL457" s="0" t="n">
        <v>0</v>
      </c>
      <c r="FM457" s="0" t="n">
        <v>2</v>
      </c>
      <c r="FN457" s="0" t="n">
        <v>0</v>
      </c>
      <c r="FO457" s="0" t="n">
        <v>0</v>
      </c>
      <c r="FP457" s="0" t="n">
        <v>0</v>
      </c>
      <c r="FQ457" s="0" t="n">
        <v>0</v>
      </c>
      <c r="FR457" s="0" t="n">
        <v>0</v>
      </c>
      <c r="FS457" s="0" t="n">
        <v>2</v>
      </c>
      <c r="FT457" s="0" t="n">
        <v>0</v>
      </c>
      <c r="FU457" s="0" t="n">
        <v>5</v>
      </c>
      <c r="FV457" s="0" t="n">
        <v>0</v>
      </c>
      <c r="FW457" s="0" t="n">
        <v>0</v>
      </c>
      <c r="FX457" s="0" t="n">
        <v>0</v>
      </c>
      <c r="FY457" s="0" t="n">
        <v>5</v>
      </c>
      <c r="FZ457" s="0" t="n">
        <v>0</v>
      </c>
      <c r="GA457" s="0" t="n">
        <v>1</v>
      </c>
      <c r="GB457" s="0" t="n">
        <v>0</v>
      </c>
      <c r="GC457" s="0" t="n">
        <v>0</v>
      </c>
      <c r="GD457" s="0" t="n">
        <v>2</v>
      </c>
      <c r="GE457" s="0" t="n">
        <v>0</v>
      </c>
      <c r="GF457" s="0" t="n">
        <v>0</v>
      </c>
      <c r="GG457" s="0" t="n">
        <v>0</v>
      </c>
      <c r="GH457" s="0" t="n">
        <v>0</v>
      </c>
      <c r="GI457" s="0" t="n">
        <v>0</v>
      </c>
      <c r="GJ457" s="0" t="n">
        <v>0</v>
      </c>
      <c r="GK457" s="0" t="n">
        <v>0</v>
      </c>
      <c r="GL457" s="0" t="n">
        <v>0</v>
      </c>
      <c r="GM457" s="0" t="n">
        <v>2</v>
      </c>
      <c r="GN457" s="0" t="n">
        <v>1</v>
      </c>
      <c r="GO457" s="0" t="n">
        <v>1</v>
      </c>
      <c r="GP457" s="0" t="n">
        <v>0</v>
      </c>
      <c r="GQ457" s="0" t="n">
        <v>0</v>
      </c>
    </row>
    <row r="458" customFormat="false" ht="12" hidden="false" customHeight="false" outlineLevel="0" collapsed="false">
      <c r="A458" s="0" t="n">
        <v>0</v>
      </c>
      <c r="B458" s="0" t="n">
        <v>2</v>
      </c>
      <c r="C458" s="0" t="n">
        <v>0</v>
      </c>
      <c r="D458" s="0" t="n">
        <v>0</v>
      </c>
      <c r="E458" s="0" t="n">
        <v>0</v>
      </c>
      <c r="F458" s="0" t="n">
        <v>1</v>
      </c>
      <c r="G458" s="0" t="n">
        <v>0</v>
      </c>
      <c r="H458" s="0" t="n">
        <v>0</v>
      </c>
      <c r="I458" s="0" t="n">
        <v>0</v>
      </c>
      <c r="J458" s="0" t="n">
        <v>3</v>
      </c>
      <c r="K458" s="0" t="n">
        <v>0</v>
      </c>
      <c r="L458" s="0" t="n">
        <v>0</v>
      </c>
      <c r="M458" s="0" t="n">
        <v>0</v>
      </c>
      <c r="N458" s="0" t="n">
        <v>0</v>
      </c>
      <c r="O458" s="0" t="n">
        <v>0</v>
      </c>
      <c r="P458" s="0" t="n">
        <v>1</v>
      </c>
      <c r="Q458" s="0" t="n">
        <v>1</v>
      </c>
      <c r="R458" s="0" t="n">
        <v>0</v>
      </c>
      <c r="S458" s="0" t="n">
        <v>0</v>
      </c>
      <c r="T458" s="0" t="n">
        <v>0</v>
      </c>
      <c r="U458" s="0" t="n">
        <v>0</v>
      </c>
      <c r="V458" s="0" t="n">
        <v>2</v>
      </c>
      <c r="W458" s="0" t="n">
        <v>0</v>
      </c>
      <c r="X458" s="0" t="n">
        <v>0</v>
      </c>
      <c r="Y458" s="0" t="n">
        <v>0</v>
      </c>
      <c r="Z458" s="0" t="n">
        <v>1</v>
      </c>
      <c r="AA458" s="0" t="n">
        <v>0</v>
      </c>
      <c r="AB458" s="0" t="n">
        <v>0</v>
      </c>
      <c r="AC458" s="0" t="n">
        <v>3</v>
      </c>
      <c r="AD458" s="0" t="n">
        <v>1</v>
      </c>
      <c r="AE458" s="0" t="n">
        <v>1</v>
      </c>
      <c r="AF458" s="0" t="n">
        <v>0</v>
      </c>
      <c r="AG458" s="0" t="n">
        <v>0</v>
      </c>
      <c r="AH458" s="0" t="n">
        <v>4</v>
      </c>
      <c r="AI458" s="0" t="n">
        <v>1</v>
      </c>
      <c r="AJ458" s="0" t="n">
        <v>0</v>
      </c>
      <c r="AK458" s="0" t="n">
        <v>2</v>
      </c>
      <c r="AL458" s="0" t="n">
        <v>0</v>
      </c>
      <c r="AM458" s="0" t="n">
        <v>0</v>
      </c>
      <c r="AN458" s="0" t="n">
        <v>0</v>
      </c>
      <c r="AO458" s="0" t="n">
        <v>0</v>
      </c>
      <c r="AP458" s="0" t="n">
        <v>1</v>
      </c>
      <c r="AQ458" s="0" t="n">
        <v>0</v>
      </c>
      <c r="AR458" s="0" t="n">
        <v>0</v>
      </c>
      <c r="AS458" s="0" t="n">
        <v>3</v>
      </c>
      <c r="AT458" s="0" t="n">
        <v>0</v>
      </c>
      <c r="AU458" s="0" t="n">
        <v>0</v>
      </c>
      <c r="AV458" s="0" t="n">
        <v>0</v>
      </c>
      <c r="AW458" s="0" t="n">
        <v>0</v>
      </c>
      <c r="AX458" s="0" t="n">
        <v>0</v>
      </c>
      <c r="AY458" s="0" t="n">
        <v>5</v>
      </c>
      <c r="AZ458" s="0" t="n">
        <v>6</v>
      </c>
      <c r="BA458" s="0" t="n">
        <v>3</v>
      </c>
      <c r="BB458" s="0" t="n">
        <v>1</v>
      </c>
      <c r="BC458" s="0" t="n">
        <v>0</v>
      </c>
      <c r="BD458" s="0" t="n">
        <v>2</v>
      </c>
      <c r="BE458" s="0" t="n">
        <v>0</v>
      </c>
      <c r="BF458" s="0" t="n">
        <v>0</v>
      </c>
      <c r="BG458" s="0" t="n">
        <v>3</v>
      </c>
      <c r="BH458" s="0" t="n">
        <v>0</v>
      </c>
      <c r="BI458" s="0" t="n">
        <v>0</v>
      </c>
      <c r="BJ458" s="0" t="n">
        <v>0</v>
      </c>
      <c r="BK458" s="0" t="n">
        <v>0</v>
      </c>
      <c r="BL458" s="0" t="n">
        <v>0</v>
      </c>
      <c r="BM458" s="0" t="n">
        <v>0</v>
      </c>
      <c r="BN458" s="0" t="n">
        <v>0</v>
      </c>
      <c r="BO458" s="0" t="n">
        <v>0</v>
      </c>
      <c r="BP458" s="0" t="n">
        <v>0</v>
      </c>
      <c r="BQ458" s="0" t="n">
        <v>1</v>
      </c>
      <c r="BR458" s="0" t="n">
        <v>1</v>
      </c>
      <c r="BS458" s="0" t="n">
        <v>0</v>
      </c>
      <c r="BT458" s="0" t="n">
        <v>0</v>
      </c>
      <c r="BU458" s="0" t="n">
        <v>4</v>
      </c>
      <c r="BV458" s="0" t="n">
        <v>0</v>
      </c>
      <c r="BW458" s="0" t="n">
        <v>0</v>
      </c>
      <c r="BX458" s="0" t="n">
        <v>0</v>
      </c>
      <c r="BY458" s="0" t="n">
        <v>0</v>
      </c>
      <c r="BZ458" s="0" t="n">
        <v>0</v>
      </c>
      <c r="CA458" s="0" t="n">
        <v>0</v>
      </c>
      <c r="CB458" s="0" t="n">
        <v>0</v>
      </c>
      <c r="CC458" s="0" t="n">
        <v>1</v>
      </c>
      <c r="CD458" s="0" t="n">
        <v>1</v>
      </c>
      <c r="CE458" s="0" t="n">
        <v>0</v>
      </c>
      <c r="CF458" s="0" t="n">
        <v>0</v>
      </c>
      <c r="CG458" s="0" t="n">
        <v>0</v>
      </c>
      <c r="CH458" s="0" t="n">
        <v>0</v>
      </c>
      <c r="CI458" s="0" t="n">
        <v>1</v>
      </c>
      <c r="CJ458" s="0" t="n">
        <v>1</v>
      </c>
      <c r="CK458" s="0" t="n">
        <v>1</v>
      </c>
      <c r="CL458" s="0" t="n">
        <v>0</v>
      </c>
      <c r="CM458" s="0" t="n">
        <v>0</v>
      </c>
      <c r="CN458" s="0" t="n">
        <v>0</v>
      </c>
      <c r="CO458" s="0" t="n">
        <v>0</v>
      </c>
      <c r="CP458" s="0" t="n">
        <v>0</v>
      </c>
      <c r="CQ458" s="0" t="n">
        <v>0</v>
      </c>
      <c r="CR458" s="0" t="n">
        <v>0</v>
      </c>
      <c r="CS458" s="0" t="n">
        <v>0</v>
      </c>
      <c r="CT458" s="0" t="n">
        <v>0</v>
      </c>
      <c r="CU458" s="0" t="n">
        <v>0</v>
      </c>
      <c r="CV458" s="0" t="n">
        <v>0</v>
      </c>
      <c r="CW458" s="0" t="n">
        <v>0</v>
      </c>
      <c r="CX458" s="0" t="n">
        <v>0</v>
      </c>
      <c r="CY458" s="0" t="n">
        <v>0</v>
      </c>
      <c r="CZ458" s="0" t="n">
        <v>0</v>
      </c>
      <c r="DA458" s="0" t="n">
        <v>0</v>
      </c>
      <c r="DB458" s="0" t="n">
        <v>0</v>
      </c>
      <c r="DC458" s="0" t="n">
        <v>0</v>
      </c>
      <c r="DD458" s="0" t="n">
        <v>0</v>
      </c>
      <c r="DE458" s="0" t="n">
        <v>0</v>
      </c>
      <c r="DF458" s="0" t="n">
        <v>0</v>
      </c>
      <c r="DG458" s="0" t="n">
        <v>0</v>
      </c>
      <c r="DH458" s="0" t="n">
        <v>0</v>
      </c>
      <c r="DI458" s="0" t="n">
        <v>0</v>
      </c>
      <c r="DJ458" s="0" t="n">
        <v>4</v>
      </c>
      <c r="DK458" s="0" t="n">
        <v>0</v>
      </c>
      <c r="DL458" s="0" t="n">
        <v>0</v>
      </c>
      <c r="DM458" s="0" t="n">
        <v>0</v>
      </c>
      <c r="DN458" s="0" t="n">
        <v>2</v>
      </c>
      <c r="DO458" s="0" t="n">
        <v>1</v>
      </c>
      <c r="DP458" s="0" t="n">
        <v>0</v>
      </c>
      <c r="DQ458" s="0" t="n">
        <v>0</v>
      </c>
      <c r="DR458" s="0" t="n">
        <v>5</v>
      </c>
      <c r="DS458" s="0" t="n">
        <v>0</v>
      </c>
      <c r="DT458" s="0" t="n">
        <v>0</v>
      </c>
      <c r="DU458" s="0" t="n">
        <v>0</v>
      </c>
      <c r="DV458" s="0" t="n">
        <v>0</v>
      </c>
      <c r="DW458" s="0" t="n">
        <v>0</v>
      </c>
      <c r="DX458" s="0" t="n">
        <v>0</v>
      </c>
      <c r="DY458" s="0" t="n">
        <v>0</v>
      </c>
      <c r="DZ458" s="0" t="n">
        <v>0</v>
      </c>
      <c r="EA458" s="0" t="n">
        <v>0</v>
      </c>
      <c r="EB458" s="0" t="n">
        <v>0</v>
      </c>
      <c r="EC458" s="0" t="n">
        <v>1</v>
      </c>
      <c r="ED458" s="0" t="n">
        <v>0</v>
      </c>
      <c r="EE458" s="0" t="n">
        <v>0</v>
      </c>
      <c r="EF458" s="0" t="n">
        <v>0</v>
      </c>
      <c r="EG458" s="0" t="n">
        <v>0</v>
      </c>
      <c r="EH458" s="0" t="n">
        <v>0</v>
      </c>
      <c r="EI458" s="0" t="n">
        <v>5</v>
      </c>
      <c r="EJ458" s="0" t="n">
        <v>0</v>
      </c>
      <c r="EK458" s="0" t="n">
        <v>0</v>
      </c>
      <c r="EL458" s="0" t="n">
        <v>2</v>
      </c>
      <c r="EM458" s="0" t="n">
        <v>1</v>
      </c>
      <c r="EN458" s="0" t="n">
        <v>0</v>
      </c>
      <c r="EO458" s="0" t="n">
        <v>3</v>
      </c>
      <c r="EP458" s="0" t="n">
        <v>0</v>
      </c>
      <c r="EQ458" s="0" t="n">
        <v>0</v>
      </c>
      <c r="ER458" s="0" t="n">
        <v>0</v>
      </c>
      <c r="ES458" s="0" t="n">
        <v>1</v>
      </c>
      <c r="ET458" s="0" t="n">
        <v>0</v>
      </c>
      <c r="EU458" s="0" t="n">
        <v>0</v>
      </c>
      <c r="EV458" s="0" t="n">
        <v>0</v>
      </c>
      <c r="EW458" s="0" t="n">
        <v>0</v>
      </c>
      <c r="EX458" s="0" t="n">
        <v>0</v>
      </c>
      <c r="EY458" s="0" t="n">
        <v>0</v>
      </c>
      <c r="EZ458" s="0" t="n">
        <v>0</v>
      </c>
      <c r="FA458" s="0" t="n">
        <v>1</v>
      </c>
      <c r="FB458" s="0" t="n">
        <v>0</v>
      </c>
      <c r="FC458" s="0" t="n">
        <v>0</v>
      </c>
      <c r="FD458" s="0" t="n">
        <v>0</v>
      </c>
      <c r="FE458" s="0" t="n">
        <v>0</v>
      </c>
      <c r="FF458" s="0" t="n">
        <v>0</v>
      </c>
      <c r="FG458" s="0" t="n">
        <v>2</v>
      </c>
      <c r="FH458" s="0" t="n">
        <v>0</v>
      </c>
      <c r="FI458" s="0" t="n">
        <v>1</v>
      </c>
      <c r="FJ458" s="0" t="n">
        <v>0</v>
      </c>
      <c r="FK458" s="0" t="n">
        <v>0</v>
      </c>
      <c r="FL458" s="0" t="n">
        <v>0</v>
      </c>
      <c r="FM458" s="0" t="n">
        <v>0</v>
      </c>
      <c r="FN458" s="0" t="n">
        <v>0</v>
      </c>
      <c r="FO458" s="0" t="n">
        <v>0</v>
      </c>
      <c r="FP458" s="0" t="n">
        <v>0</v>
      </c>
      <c r="FQ458" s="0" t="n">
        <v>0</v>
      </c>
      <c r="FR458" s="0" t="n">
        <v>0</v>
      </c>
      <c r="FS458" s="0" t="n">
        <v>1</v>
      </c>
      <c r="FT458" s="0" t="n">
        <v>0</v>
      </c>
      <c r="FU458" s="0" t="n">
        <v>0</v>
      </c>
      <c r="FV458" s="0" t="n">
        <v>0</v>
      </c>
      <c r="FW458" s="0" t="n">
        <v>0</v>
      </c>
      <c r="FX458" s="0" t="n">
        <v>0</v>
      </c>
      <c r="FY458" s="0" t="n">
        <v>8</v>
      </c>
      <c r="FZ458" s="0" t="n">
        <v>0</v>
      </c>
      <c r="GA458" s="0" t="n">
        <v>0</v>
      </c>
      <c r="GB458" s="0" t="n">
        <v>0</v>
      </c>
      <c r="GC458" s="0" t="n">
        <v>0</v>
      </c>
      <c r="GD458" s="0" t="n">
        <v>0</v>
      </c>
      <c r="GE458" s="0" t="n">
        <v>0</v>
      </c>
      <c r="GF458" s="0" t="n">
        <v>0</v>
      </c>
      <c r="GG458" s="0" t="n">
        <v>0</v>
      </c>
      <c r="GH458" s="0" t="n">
        <v>3</v>
      </c>
      <c r="GI458" s="0" t="n">
        <v>1</v>
      </c>
      <c r="GJ458" s="0" t="n">
        <v>0</v>
      </c>
      <c r="GK458" s="0" t="n">
        <v>0</v>
      </c>
      <c r="GL458" s="0" t="n">
        <v>1</v>
      </c>
      <c r="GM458" s="0" t="n">
        <v>1</v>
      </c>
      <c r="GN458" s="0" t="n">
        <v>1</v>
      </c>
      <c r="GO458" s="0" t="n">
        <v>0</v>
      </c>
      <c r="GP458" s="0" t="n">
        <v>5</v>
      </c>
      <c r="GQ458" s="0" t="n">
        <v>0</v>
      </c>
    </row>
    <row r="459" customFormat="false" ht="12" hidden="false" customHeight="false" outlineLevel="0" collapsed="false">
      <c r="A459" s="0" t="n">
        <v>0</v>
      </c>
      <c r="B459" s="0" t="n">
        <v>2</v>
      </c>
      <c r="C459" s="0" t="n">
        <v>4</v>
      </c>
      <c r="D459" s="0" t="n">
        <v>6</v>
      </c>
      <c r="E459" s="0" t="n">
        <v>0</v>
      </c>
      <c r="F459" s="0" t="n">
        <v>0</v>
      </c>
      <c r="G459" s="0" t="n">
        <v>0</v>
      </c>
      <c r="H459" s="0" t="n">
        <v>0</v>
      </c>
      <c r="I459" s="0" t="n">
        <v>0</v>
      </c>
      <c r="J459" s="0" t="n">
        <v>1</v>
      </c>
      <c r="K459" s="0" t="n">
        <v>0</v>
      </c>
      <c r="L459" s="0" t="n">
        <v>0</v>
      </c>
      <c r="M459" s="0" t="n">
        <v>0</v>
      </c>
      <c r="N459" s="0" t="n">
        <v>8</v>
      </c>
      <c r="O459" s="0" t="n">
        <v>0</v>
      </c>
      <c r="P459" s="0" t="n">
        <v>5</v>
      </c>
      <c r="Q459" s="0" t="n">
        <v>1</v>
      </c>
      <c r="R459" s="0" t="n">
        <v>0</v>
      </c>
      <c r="S459" s="0" t="n">
        <v>1</v>
      </c>
      <c r="T459" s="0" t="n">
        <v>0</v>
      </c>
      <c r="U459" s="0" t="n">
        <v>0</v>
      </c>
      <c r="V459" s="0" t="n">
        <v>0</v>
      </c>
      <c r="W459" s="0" t="n">
        <v>2</v>
      </c>
      <c r="X459" s="0" t="n">
        <v>3</v>
      </c>
      <c r="Y459" s="0" t="n">
        <v>0</v>
      </c>
      <c r="Z459" s="0" t="n">
        <v>1</v>
      </c>
      <c r="AA459" s="0" t="n">
        <v>0</v>
      </c>
      <c r="AB459" s="0" t="n">
        <v>3</v>
      </c>
      <c r="AC459" s="0" t="n">
        <v>3</v>
      </c>
      <c r="AD459" s="0" t="n">
        <v>1</v>
      </c>
      <c r="AE459" s="0" t="n">
        <v>1</v>
      </c>
      <c r="AF459" s="0" t="n">
        <v>2</v>
      </c>
      <c r="AG459" s="0" t="n">
        <v>0</v>
      </c>
      <c r="AH459" s="0" t="n">
        <v>6</v>
      </c>
      <c r="AI459" s="0" t="n">
        <v>2</v>
      </c>
      <c r="AJ459" s="0" t="n">
        <v>0</v>
      </c>
      <c r="AK459" s="0" t="n">
        <v>1</v>
      </c>
      <c r="AL459" s="0" t="n">
        <v>0</v>
      </c>
      <c r="AM459" s="0" t="n">
        <v>0</v>
      </c>
      <c r="AN459" s="0" t="n">
        <v>0</v>
      </c>
      <c r="AO459" s="0" t="n">
        <v>0</v>
      </c>
      <c r="AP459" s="0" t="n">
        <v>0</v>
      </c>
      <c r="AQ459" s="0" t="n">
        <v>0</v>
      </c>
      <c r="AR459" s="0" t="n">
        <v>0</v>
      </c>
      <c r="AS459" s="0" t="n">
        <v>3</v>
      </c>
      <c r="AT459" s="0" t="n">
        <v>0</v>
      </c>
      <c r="AU459" s="0" t="n">
        <v>1</v>
      </c>
      <c r="AV459" s="0" t="n">
        <v>3</v>
      </c>
      <c r="AW459" s="0" t="n">
        <v>1</v>
      </c>
      <c r="AX459" s="0" t="n">
        <v>0</v>
      </c>
      <c r="AY459" s="0" t="n">
        <v>1</v>
      </c>
      <c r="AZ459" s="0" t="n">
        <v>3</v>
      </c>
      <c r="BA459" s="0" t="n">
        <v>0</v>
      </c>
      <c r="BB459" s="0" t="n">
        <v>7</v>
      </c>
      <c r="BC459" s="0" t="n">
        <v>0</v>
      </c>
      <c r="BD459" s="0" t="n">
        <v>2</v>
      </c>
      <c r="BE459" s="0" t="n">
        <v>0</v>
      </c>
      <c r="BF459" s="0" t="n">
        <v>0</v>
      </c>
      <c r="BG459" s="0" t="n">
        <v>5</v>
      </c>
      <c r="BH459" s="0" t="n">
        <v>0</v>
      </c>
      <c r="BI459" s="0" t="n">
        <v>0</v>
      </c>
      <c r="BJ459" s="0" t="n">
        <v>0</v>
      </c>
      <c r="BK459" s="0" t="n">
        <v>0</v>
      </c>
      <c r="BL459" s="0" t="n">
        <v>0</v>
      </c>
      <c r="BM459" s="0" t="n">
        <v>2</v>
      </c>
      <c r="BN459" s="0" t="n">
        <v>0</v>
      </c>
      <c r="BO459" s="0" t="n">
        <v>0</v>
      </c>
      <c r="BP459" s="0" t="n">
        <v>0</v>
      </c>
      <c r="BQ459" s="0" t="n">
        <v>5</v>
      </c>
      <c r="BR459" s="0" t="n">
        <v>0</v>
      </c>
      <c r="BS459" s="0" t="n">
        <v>2</v>
      </c>
      <c r="BT459" s="0" t="n">
        <v>0</v>
      </c>
      <c r="BU459" s="0" t="n">
        <v>4</v>
      </c>
      <c r="BV459" s="0" t="n">
        <v>2</v>
      </c>
      <c r="BW459" s="0" t="n">
        <v>1</v>
      </c>
      <c r="BX459" s="0" t="n">
        <v>0</v>
      </c>
      <c r="BY459" s="0" t="n">
        <v>0</v>
      </c>
      <c r="BZ459" s="0" t="n">
        <v>1</v>
      </c>
      <c r="CA459" s="0" t="n">
        <v>4</v>
      </c>
      <c r="CB459" s="0" t="n">
        <v>2</v>
      </c>
      <c r="CC459" s="0" t="n">
        <v>1</v>
      </c>
      <c r="CD459" s="0" t="n">
        <v>3</v>
      </c>
      <c r="CE459" s="0" t="n">
        <v>0</v>
      </c>
      <c r="CF459" s="0" t="n">
        <v>0</v>
      </c>
      <c r="CG459" s="0" t="n">
        <v>4</v>
      </c>
      <c r="CH459" s="0" t="n">
        <v>0</v>
      </c>
      <c r="CI459" s="0" t="n">
        <v>2</v>
      </c>
      <c r="CJ459" s="0" t="n">
        <v>1</v>
      </c>
      <c r="CK459" s="0" t="n">
        <v>1</v>
      </c>
      <c r="CL459" s="0" t="n">
        <v>0</v>
      </c>
      <c r="CM459" s="0" t="n">
        <v>0</v>
      </c>
      <c r="CN459" s="0" t="n">
        <v>0</v>
      </c>
      <c r="CO459" s="0" t="n">
        <v>2</v>
      </c>
      <c r="CP459" s="0" t="n">
        <v>0</v>
      </c>
      <c r="CQ459" s="0" t="n">
        <v>0</v>
      </c>
      <c r="CR459" s="0" t="n">
        <v>0</v>
      </c>
      <c r="CS459" s="0" t="n">
        <v>0</v>
      </c>
      <c r="CT459" s="0" t="n">
        <v>0</v>
      </c>
      <c r="CU459" s="0" t="n">
        <v>2</v>
      </c>
      <c r="CV459" s="0" t="n">
        <v>0</v>
      </c>
      <c r="CW459" s="0" t="n">
        <v>0</v>
      </c>
      <c r="CX459" s="0" t="n">
        <v>0</v>
      </c>
      <c r="CY459" s="0" t="n">
        <v>0</v>
      </c>
      <c r="CZ459" s="0" t="n">
        <v>2</v>
      </c>
      <c r="DA459" s="0" t="n">
        <v>0</v>
      </c>
      <c r="DB459" s="0" t="n">
        <v>0</v>
      </c>
      <c r="DC459" s="0" t="n">
        <v>0</v>
      </c>
      <c r="DD459" s="0" t="n">
        <v>2</v>
      </c>
      <c r="DE459" s="0" t="n">
        <v>1</v>
      </c>
      <c r="DF459" s="0" t="n">
        <v>1</v>
      </c>
      <c r="DG459" s="0" t="n">
        <v>0</v>
      </c>
      <c r="DH459" s="0" t="n">
        <v>1</v>
      </c>
      <c r="DI459" s="0" t="n">
        <v>0</v>
      </c>
      <c r="DJ459" s="0" t="n">
        <v>1</v>
      </c>
      <c r="DK459" s="0" t="n">
        <v>0</v>
      </c>
      <c r="DL459" s="0" t="n">
        <v>1</v>
      </c>
      <c r="DM459" s="0" t="n">
        <v>0</v>
      </c>
      <c r="DN459" s="0" t="n">
        <v>2</v>
      </c>
      <c r="DO459" s="0" t="n">
        <v>1</v>
      </c>
      <c r="DP459" s="0" t="n">
        <v>3</v>
      </c>
      <c r="DQ459" s="0" t="n">
        <v>0</v>
      </c>
      <c r="DR459" s="0" t="n">
        <v>5</v>
      </c>
      <c r="DS459" s="0" t="n">
        <v>0</v>
      </c>
      <c r="DT459" s="0" t="n">
        <v>0</v>
      </c>
      <c r="DU459" s="0" t="n">
        <v>2</v>
      </c>
      <c r="DV459" s="0" t="n">
        <v>0</v>
      </c>
      <c r="DW459" s="0" t="n">
        <v>0</v>
      </c>
      <c r="DX459" s="0" t="n">
        <v>0</v>
      </c>
      <c r="DY459" s="0" t="n">
        <v>1</v>
      </c>
      <c r="DZ459" s="0" t="n">
        <v>0</v>
      </c>
      <c r="EA459" s="0" t="n">
        <v>0</v>
      </c>
      <c r="EB459" s="0" t="n">
        <v>0</v>
      </c>
      <c r="EC459" s="0" t="n">
        <v>0</v>
      </c>
      <c r="ED459" s="0" t="n">
        <v>0</v>
      </c>
      <c r="EE459" s="0" t="n">
        <v>0</v>
      </c>
      <c r="EF459" s="0" t="n">
        <v>0</v>
      </c>
      <c r="EG459" s="0" t="n">
        <v>0</v>
      </c>
      <c r="EH459" s="0" t="n">
        <v>0</v>
      </c>
      <c r="EI459" s="0" t="n">
        <v>3</v>
      </c>
      <c r="EJ459" s="0" t="n">
        <v>0</v>
      </c>
      <c r="EK459" s="0" t="n">
        <v>0</v>
      </c>
      <c r="EL459" s="0" t="n">
        <v>1</v>
      </c>
      <c r="EM459" s="0" t="n">
        <v>0</v>
      </c>
      <c r="EN459" s="0" t="n">
        <v>0</v>
      </c>
      <c r="EO459" s="0" t="n">
        <v>1</v>
      </c>
      <c r="EP459" s="0" t="n">
        <v>0</v>
      </c>
      <c r="EQ459" s="0" t="n">
        <v>5</v>
      </c>
      <c r="ER459" s="0" t="n">
        <v>0</v>
      </c>
      <c r="ES459" s="0" t="n">
        <v>5</v>
      </c>
      <c r="ET459" s="0" t="n">
        <v>1</v>
      </c>
      <c r="EU459" s="0" t="n">
        <v>2</v>
      </c>
      <c r="EV459" s="0" t="n">
        <v>0</v>
      </c>
      <c r="EW459" s="0" t="n">
        <v>0</v>
      </c>
      <c r="EX459" s="0" t="n">
        <v>0</v>
      </c>
      <c r="EY459" s="0" t="n">
        <v>3</v>
      </c>
      <c r="EZ459" s="0" t="n">
        <v>0</v>
      </c>
      <c r="FA459" s="0" t="n">
        <v>0</v>
      </c>
      <c r="FB459" s="0" t="n">
        <v>0</v>
      </c>
      <c r="FC459" s="0" t="n">
        <v>0</v>
      </c>
      <c r="FD459" s="0" t="n">
        <v>0</v>
      </c>
      <c r="FE459" s="0" t="n">
        <v>0</v>
      </c>
      <c r="FF459" s="0" t="n">
        <v>1</v>
      </c>
      <c r="FG459" s="0" t="n">
        <v>2</v>
      </c>
      <c r="FH459" s="0" t="n">
        <v>1</v>
      </c>
      <c r="FI459" s="0" t="n">
        <v>3</v>
      </c>
      <c r="FJ459" s="0" t="n">
        <v>0</v>
      </c>
      <c r="FK459" s="0" t="n">
        <v>0</v>
      </c>
      <c r="FL459" s="0" t="n">
        <v>0</v>
      </c>
      <c r="FM459" s="0" t="n">
        <v>0</v>
      </c>
      <c r="FN459" s="0" t="n">
        <v>0</v>
      </c>
      <c r="FO459" s="0" t="n">
        <v>0</v>
      </c>
      <c r="FP459" s="0" t="n">
        <v>0</v>
      </c>
      <c r="FQ459" s="0" t="n">
        <v>0</v>
      </c>
      <c r="FR459" s="0" t="n">
        <v>0</v>
      </c>
      <c r="FS459" s="0" t="n">
        <v>5</v>
      </c>
      <c r="FT459" s="0" t="n">
        <v>0</v>
      </c>
      <c r="FU459" s="0" t="n">
        <v>1</v>
      </c>
      <c r="FV459" s="0" t="n">
        <v>0</v>
      </c>
      <c r="FW459" s="0" t="n">
        <v>0</v>
      </c>
      <c r="FX459" s="0" t="n">
        <v>1</v>
      </c>
      <c r="FY459" s="0" t="n">
        <v>3</v>
      </c>
      <c r="FZ459" s="0" t="n">
        <v>0</v>
      </c>
      <c r="GA459" s="0" t="n">
        <v>0</v>
      </c>
      <c r="GB459" s="0" t="n">
        <v>0</v>
      </c>
      <c r="GC459" s="0" t="n">
        <v>0</v>
      </c>
      <c r="GD459" s="0" t="n">
        <v>0</v>
      </c>
      <c r="GE459" s="0" t="n">
        <v>0</v>
      </c>
      <c r="GF459" s="0" t="n">
        <v>0</v>
      </c>
      <c r="GG459" s="0" t="n">
        <v>0</v>
      </c>
      <c r="GH459" s="0" t="n">
        <v>1</v>
      </c>
      <c r="GI459" s="0" t="n">
        <v>0</v>
      </c>
      <c r="GJ459" s="0" t="n">
        <v>0</v>
      </c>
      <c r="GK459" s="0" t="n">
        <v>1</v>
      </c>
      <c r="GL459" s="0" t="n">
        <v>0</v>
      </c>
      <c r="GM459" s="0" t="n">
        <v>0</v>
      </c>
      <c r="GN459" s="0" t="n">
        <v>1</v>
      </c>
      <c r="GO459" s="0" t="n">
        <v>1</v>
      </c>
      <c r="GP459" s="0" t="n">
        <v>0</v>
      </c>
      <c r="GQ459" s="0" t="n">
        <v>0</v>
      </c>
    </row>
    <row r="460" customFormat="false" ht="12" hidden="false" customHeight="false" outlineLevel="0" collapsed="false">
      <c r="A460" s="0" t="n">
        <v>0</v>
      </c>
      <c r="B460" s="0" t="n">
        <v>0</v>
      </c>
      <c r="C460" s="0" t="n">
        <v>3</v>
      </c>
      <c r="D460" s="0" t="n">
        <v>0</v>
      </c>
      <c r="E460" s="0" t="n">
        <v>0</v>
      </c>
      <c r="F460" s="0" t="n">
        <v>0</v>
      </c>
      <c r="G460" s="0" t="n">
        <v>0</v>
      </c>
      <c r="H460" s="0" t="n">
        <v>0</v>
      </c>
      <c r="I460" s="0" t="n">
        <v>0</v>
      </c>
      <c r="J460" s="0" t="n">
        <v>0</v>
      </c>
      <c r="K460" s="0" t="n">
        <v>1</v>
      </c>
      <c r="L460" s="0" t="n">
        <v>0</v>
      </c>
      <c r="M460" s="0" t="n">
        <v>0</v>
      </c>
      <c r="N460" s="0" t="n">
        <v>0</v>
      </c>
      <c r="O460" s="0" t="n">
        <v>1</v>
      </c>
      <c r="P460" s="0" t="n">
        <v>3</v>
      </c>
      <c r="Q460" s="0" t="n">
        <v>1</v>
      </c>
      <c r="R460" s="0" t="n">
        <v>0</v>
      </c>
      <c r="S460" s="0" t="n">
        <v>0</v>
      </c>
      <c r="T460" s="0" t="n">
        <v>0</v>
      </c>
      <c r="U460" s="0" t="n">
        <v>0</v>
      </c>
      <c r="V460" s="0" t="n">
        <v>0</v>
      </c>
      <c r="W460" s="0" t="n">
        <v>0</v>
      </c>
      <c r="X460" s="0" t="n">
        <v>1</v>
      </c>
      <c r="Y460" s="0" t="n">
        <v>0</v>
      </c>
      <c r="Z460" s="0" t="n">
        <v>0</v>
      </c>
      <c r="AA460" s="0" t="n">
        <v>0</v>
      </c>
      <c r="AB460" s="0" t="n">
        <v>1</v>
      </c>
      <c r="AC460" s="0" t="n">
        <v>2</v>
      </c>
      <c r="AD460" s="0" t="n">
        <v>0</v>
      </c>
      <c r="AE460" s="0" t="n">
        <v>0</v>
      </c>
      <c r="AF460" s="0" t="n">
        <v>0</v>
      </c>
      <c r="AG460" s="0" t="n">
        <v>0</v>
      </c>
      <c r="AH460" s="0" t="n">
        <v>1</v>
      </c>
      <c r="AI460" s="0" t="n">
        <v>7</v>
      </c>
      <c r="AJ460" s="0" t="n">
        <v>0</v>
      </c>
      <c r="AK460" s="0" t="n">
        <v>0</v>
      </c>
      <c r="AL460" s="0" t="n">
        <v>0</v>
      </c>
      <c r="AM460" s="0" t="n">
        <v>1</v>
      </c>
      <c r="AN460" s="0" t="n">
        <v>3</v>
      </c>
      <c r="AO460" s="0" t="n">
        <v>0</v>
      </c>
      <c r="AP460" s="0" t="n">
        <v>0</v>
      </c>
      <c r="AQ460" s="0" t="n">
        <v>0</v>
      </c>
      <c r="AR460" s="0" t="n">
        <v>1</v>
      </c>
      <c r="AS460" s="0" t="n">
        <v>3</v>
      </c>
      <c r="AT460" s="0" t="n">
        <v>2</v>
      </c>
      <c r="AU460" s="0" t="n">
        <v>0</v>
      </c>
      <c r="AV460" s="0" t="n">
        <v>0</v>
      </c>
      <c r="AW460" s="0" t="n">
        <v>0</v>
      </c>
      <c r="AX460" s="0" t="n">
        <v>0</v>
      </c>
      <c r="AY460" s="0" t="n">
        <v>0</v>
      </c>
      <c r="AZ460" s="0" t="n">
        <v>0</v>
      </c>
      <c r="BA460" s="0" t="n">
        <v>0</v>
      </c>
      <c r="BB460" s="0" t="n">
        <v>0</v>
      </c>
      <c r="BC460" s="0" t="n">
        <v>0</v>
      </c>
      <c r="BD460" s="0" t="n">
        <v>0</v>
      </c>
      <c r="BE460" s="0" t="n">
        <v>0</v>
      </c>
      <c r="BF460" s="0" t="n">
        <v>0</v>
      </c>
      <c r="BG460" s="0" t="n">
        <v>2</v>
      </c>
      <c r="BH460" s="0" t="n">
        <v>0</v>
      </c>
      <c r="BI460" s="0" t="n">
        <v>0</v>
      </c>
      <c r="BJ460" s="0" t="n">
        <v>0</v>
      </c>
      <c r="BK460" s="0" t="n">
        <v>0</v>
      </c>
      <c r="BL460" s="0" t="n">
        <v>0</v>
      </c>
      <c r="BM460" s="0" t="n">
        <v>0</v>
      </c>
      <c r="BN460" s="0" t="n">
        <v>0</v>
      </c>
      <c r="BO460" s="0" t="n">
        <v>2</v>
      </c>
      <c r="BP460" s="0" t="n">
        <v>0</v>
      </c>
      <c r="BQ460" s="0" t="n">
        <v>2</v>
      </c>
      <c r="BR460" s="0" t="n">
        <v>0</v>
      </c>
      <c r="BS460" s="0" t="n">
        <v>0</v>
      </c>
      <c r="BT460" s="0" t="n">
        <v>0</v>
      </c>
      <c r="BU460" s="0" t="n">
        <v>3</v>
      </c>
      <c r="BV460" s="0" t="n">
        <v>0</v>
      </c>
      <c r="BW460" s="0" t="n">
        <v>0</v>
      </c>
      <c r="BX460" s="0" t="n">
        <v>0</v>
      </c>
      <c r="BY460" s="0" t="n">
        <v>0</v>
      </c>
      <c r="BZ460" s="0" t="n">
        <v>0</v>
      </c>
      <c r="CA460" s="0" t="n">
        <v>0</v>
      </c>
      <c r="CB460" s="0" t="n">
        <v>0</v>
      </c>
      <c r="CC460" s="0" t="n">
        <v>0</v>
      </c>
      <c r="CD460" s="0" t="n">
        <v>0</v>
      </c>
      <c r="CE460" s="0" t="n">
        <v>0</v>
      </c>
      <c r="CF460" s="0" t="n">
        <v>0</v>
      </c>
      <c r="CG460" s="0" t="n">
        <v>0</v>
      </c>
      <c r="CH460" s="0" t="n">
        <v>0</v>
      </c>
      <c r="CI460" s="0" t="n">
        <v>1</v>
      </c>
      <c r="CJ460" s="0" t="n">
        <v>0</v>
      </c>
      <c r="CK460" s="0" t="n">
        <v>0</v>
      </c>
      <c r="CL460" s="0" t="n">
        <v>1</v>
      </c>
      <c r="CM460" s="0" t="n">
        <v>0</v>
      </c>
      <c r="CN460" s="0" t="n">
        <v>0</v>
      </c>
      <c r="CO460" s="0" t="n">
        <v>2</v>
      </c>
      <c r="CP460" s="0" t="n">
        <v>0</v>
      </c>
      <c r="CQ460" s="0" t="n">
        <v>0</v>
      </c>
      <c r="CR460" s="0" t="n">
        <v>0</v>
      </c>
      <c r="CS460" s="0" t="n">
        <v>0</v>
      </c>
      <c r="CT460" s="0" t="n">
        <v>1</v>
      </c>
      <c r="CU460" s="0" t="n">
        <v>3</v>
      </c>
      <c r="CV460" s="0" t="n">
        <v>0</v>
      </c>
      <c r="CW460" s="0" t="n">
        <v>0</v>
      </c>
      <c r="CX460" s="0" t="n">
        <v>0</v>
      </c>
      <c r="CY460" s="0" t="n">
        <v>0</v>
      </c>
      <c r="CZ460" s="0" t="n">
        <v>1</v>
      </c>
      <c r="DA460" s="0" t="n">
        <v>0</v>
      </c>
      <c r="DB460" s="0" t="n">
        <v>9</v>
      </c>
      <c r="DC460" s="0" t="n">
        <v>0</v>
      </c>
      <c r="DD460" s="0" t="n">
        <v>0</v>
      </c>
      <c r="DE460" s="0" t="n">
        <v>1</v>
      </c>
      <c r="DF460" s="0" t="n">
        <v>0</v>
      </c>
      <c r="DG460" s="0" t="n">
        <v>7</v>
      </c>
      <c r="DH460" s="0" t="n">
        <v>0</v>
      </c>
      <c r="DI460" s="0" t="n">
        <v>0</v>
      </c>
      <c r="DJ460" s="0" t="n">
        <v>0</v>
      </c>
      <c r="DK460" s="0" t="n">
        <v>1</v>
      </c>
      <c r="DL460" s="0" t="n">
        <v>0</v>
      </c>
      <c r="DM460" s="0" t="n">
        <v>0</v>
      </c>
      <c r="DN460" s="0" t="n">
        <v>0</v>
      </c>
      <c r="DO460" s="0" t="n">
        <v>0</v>
      </c>
      <c r="DP460" s="0" t="n">
        <v>1</v>
      </c>
      <c r="DQ460" s="0" t="n">
        <v>0</v>
      </c>
      <c r="DR460" s="0" t="n">
        <v>2</v>
      </c>
      <c r="DS460" s="0" t="n">
        <v>0</v>
      </c>
      <c r="DT460" s="0" t="n">
        <v>1</v>
      </c>
      <c r="DU460" s="0" t="n">
        <v>3</v>
      </c>
      <c r="DV460" s="0" t="n">
        <v>0</v>
      </c>
      <c r="DW460" s="0" t="n">
        <v>0</v>
      </c>
      <c r="DX460" s="0" t="n">
        <v>0</v>
      </c>
      <c r="DY460" s="0" t="n">
        <v>2</v>
      </c>
      <c r="DZ460" s="0" t="n">
        <v>0</v>
      </c>
      <c r="EA460" s="0" t="n">
        <v>1</v>
      </c>
      <c r="EB460" s="0" t="n">
        <v>0</v>
      </c>
      <c r="EC460" s="0" t="n">
        <v>1</v>
      </c>
      <c r="ED460" s="0" t="n">
        <v>0</v>
      </c>
      <c r="EE460" s="0" t="n">
        <v>0</v>
      </c>
      <c r="EF460" s="0" t="n">
        <v>0</v>
      </c>
      <c r="EG460" s="0" t="n">
        <v>0</v>
      </c>
      <c r="EH460" s="0" t="n">
        <v>0</v>
      </c>
      <c r="EI460" s="0" t="n">
        <v>0</v>
      </c>
      <c r="EJ460" s="0" t="n">
        <v>0</v>
      </c>
      <c r="EK460" s="0" t="n">
        <v>0</v>
      </c>
      <c r="EL460" s="0" t="n">
        <v>1</v>
      </c>
      <c r="EM460" s="0" t="n">
        <v>1</v>
      </c>
      <c r="EN460" s="0" t="n">
        <v>0</v>
      </c>
      <c r="EO460" s="0" t="n">
        <v>0</v>
      </c>
      <c r="EP460" s="0" t="n">
        <v>0</v>
      </c>
      <c r="EQ460" s="0" t="n">
        <v>0</v>
      </c>
      <c r="ER460" s="0" t="n">
        <v>0</v>
      </c>
      <c r="ES460" s="0" t="n">
        <v>0</v>
      </c>
      <c r="ET460" s="0" t="n">
        <v>0</v>
      </c>
      <c r="EU460" s="0" t="n">
        <v>1</v>
      </c>
      <c r="EV460" s="0" t="n">
        <v>0</v>
      </c>
      <c r="EW460" s="0" t="n">
        <v>0</v>
      </c>
      <c r="EX460" s="0" t="n">
        <v>0</v>
      </c>
      <c r="EY460" s="0" t="n">
        <v>0</v>
      </c>
      <c r="EZ460" s="0" t="n">
        <v>0</v>
      </c>
      <c r="FA460" s="0" t="n">
        <v>0</v>
      </c>
      <c r="FB460" s="0" t="n">
        <v>0</v>
      </c>
      <c r="FC460" s="0" t="n">
        <v>0</v>
      </c>
      <c r="FD460" s="0" t="n">
        <v>0</v>
      </c>
      <c r="FE460" s="0" t="n">
        <v>0</v>
      </c>
      <c r="FF460" s="0" t="n">
        <v>0</v>
      </c>
      <c r="FG460" s="0" t="n">
        <v>1</v>
      </c>
      <c r="FH460" s="0" t="n">
        <v>0</v>
      </c>
      <c r="FI460" s="0" t="n">
        <v>0</v>
      </c>
      <c r="FJ460" s="0" t="n">
        <v>1</v>
      </c>
      <c r="FK460" s="0" t="n">
        <v>0</v>
      </c>
      <c r="FL460" s="0" t="n">
        <v>0</v>
      </c>
      <c r="FM460" s="0" t="n">
        <v>0</v>
      </c>
      <c r="FN460" s="0" t="n">
        <v>0</v>
      </c>
      <c r="FO460" s="0" t="n">
        <v>0</v>
      </c>
      <c r="FP460" s="0" t="n">
        <v>0</v>
      </c>
      <c r="FQ460" s="0" t="n">
        <v>0</v>
      </c>
      <c r="FR460" s="0" t="n">
        <v>0</v>
      </c>
      <c r="FS460" s="0" t="n">
        <v>1</v>
      </c>
      <c r="FT460" s="0" t="n">
        <v>0</v>
      </c>
      <c r="FU460" s="0" t="n">
        <v>0</v>
      </c>
      <c r="FV460" s="0" t="n">
        <v>0</v>
      </c>
      <c r="FW460" s="0" t="n">
        <v>0</v>
      </c>
      <c r="FX460" s="0" t="n">
        <v>3</v>
      </c>
      <c r="FY460" s="0" t="n">
        <v>1</v>
      </c>
      <c r="FZ460" s="0" t="n">
        <v>0</v>
      </c>
      <c r="GA460" s="0" t="n">
        <v>0</v>
      </c>
      <c r="GB460" s="0" t="n">
        <v>0</v>
      </c>
      <c r="GC460" s="0" t="n">
        <v>0</v>
      </c>
      <c r="GD460" s="0" t="n">
        <v>0</v>
      </c>
      <c r="GE460" s="0" t="n">
        <v>0</v>
      </c>
      <c r="GF460" s="0" t="n">
        <v>0</v>
      </c>
      <c r="GG460" s="0" t="n">
        <v>0</v>
      </c>
      <c r="GH460" s="0" t="n">
        <v>0</v>
      </c>
      <c r="GI460" s="0" t="n">
        <v>0</v>
      </c>
      <c r="GJ460" s="0" t="n">
        <v>0</v>
      </c>
      <c r="GK460" s="0" t="n">
        <v>0</v>
      </c>
      <c r="GL460" s="0" t="n">
        <v>0</v>
      </c>
      <c r="GM460" s="0" t="n">
        <v>0</v>
      </c>
      <c r="GN460" s="0" t="n">
        <v>0</v>
      </c>
      <c r="GO460" s="0" t="n">
        <v>0</v>
      </c>
      <c r="GP460" s="0" t="n">
        <v>0</v>
      </c>
      <c r="GQ460" s="0" t="n">
        <v>0</v>
      </c>
    </row>
    <row r="461" customFormat="false" ht="12" hidden="false" customHeight="false" outlineLevel="0" collapsed="false">
      <c r="A461" s="0" t="n">
        <v>0</v>
      </c>
      <c r="B461" s="0" t="n">
        <v>3</v>
      </c>
      <c r="C461" s="0" t="n">
        <v>0</v>
      </c>
      <c r="D461" s="0" t="n">
        <v>0</v>
      </c>
      <c r="E461" s="0" t="n">
        <v>0</v>
      </c>
      <c r="F461" s="0" t="n">
        <v>0</v>
      </c>
      <c r="G461" s="0" t="n">
        <v>0</v>
      </c>
      <c r="H461" s="0" t="n">
        <v>0</v>
      </c>
      <c r="I461" s="0" t="n">
        <v>0</v>
      </c>
      <c r="J461" s="0" t="n">
        <v>0</v>
      </c>
      <c r="K461" s="0" t="n">
        <v>0</v>
      </c>
      <c r="L461" s="0" t="n">
        <v>0</v>
      </c>
      <c r="M461" s="0" t="n">
        <v>0</v>
      </c>
      <c r="N461" s="0" t="n">
        <v>0</v>
      </c>
      <c r="O461" s="0" t="n">
        <v>0</v>
      </c>
      <c r="P461" s="0" t="n">
        <v>4</v>
      </c>
      <c r="Q461" s="0" t="n">
        <v>1</v>
      </c>
      <c r="R461" s="0" t="n">
        <v>0</v>
      </c>
      <c r="S461" s="0" t="n">
        <v>0</v>
      </c>
      <c r="T461" s="0" t="n">
        <v>0</v>
      </c>
      <c r="U461" s="0" t="n">
        <v>0</v>
      </c>
      <c r="V461" s="0" t="n">
        <v>0</v>
      </c>
      <c r="W461" s="0" t="n">
        <v>0</v>
      </c>
      <c r="X461" s="0" t="n">
        <v>0</v>
      </c>
      <c r="Y461" s="0" t="n">
        <v>1</v>
      </c>
      <c r="Z461" s="0" t="n">
        <v>0</v>
      </c>
      <c r="AA461" s="0" t="n">
        <v>0</v>
      </c>
      <c r="AB461" s="0" t="n">
        <v>1</v>
      </c>
      <c r="AC461" s="0" t="n">
        <v>0</v>
      </c>
      <c r="AD461" s="0" t="n">
        <v>0</v>
      </c>
      <c r="AE461" s="0" t="n">
        <v>1</v>
      </c>
      <c r="AF461" s="0" t="n">
        <v>0</v>
      </c>
      <c r="AG461" s="0" t="n">
        <v>0</v>
      </c>
      <c r="AH461" s="0" t="n">
        <v>0</v>
      </c>
      <c r="AI461" s="0" t="n">
        <v>5</v>
      </c>
      <c r="AJ461" s="0" t="n">
        <v>0</v>
      </c>
      <c r="AK461" s="0" t="n">
        <v>3</v>
      </c>
      <c r="AL461" s="0" t="n">
        <v>0</v>
      </c>
      <c r="AM461" s="0" t="n">
        <v>0</v>
      </c>
      <c r="AN461" s="0" t="n">
        <v>1</v>
      </c>
      <c r="AO461" s="0" t="n">
        <v>0</v>
      </c>
      <c r="AP461" s="0" t="n">
        <v>0</v>
      </c>
      <c r="AQ461" s="0" t="n">
        <v>0</v>
      </c>
      <c r="AR461" s="0" t="n">
        <v>0</v>
      </c>
      <c r="AS461" s="0" t="n">
        <v>5</v>
      </c>
      <c r="AT461" s="0" t="n">
        <v>0</v>
      </c>
      <c r="AU461" s="0" t="n">
        <v>0</v>
      </c>
      <c r="AV461" s="0" t="n">
        <v>1</v>
      </c>
      <c r="AW461" s="0" t="n">
        <v>3</v>
      </c>
      <c r="AX461" s="0" t="n">
        <v>0</v>
      </c>
      <c r="AY461" s="0" t="n">
        <v>0</v>
      </c>
      <c r="AZ461" s="0" t="n">
        <v>0</v>
      </c>
      <c r="BA461" s="0" t="n">
        <v>2</v>
      </c>
      <c r="BB461" s="0" t="n">
        <v>0</v>
      </c>
      <c r="BC461" s="0" t="n">
        <v>0</v>
      </c>
      <c r="BD461" s="0" t="n">
        <v>0</v>
      </c>
      <c r="BE461" s="0" t="n">
        <v>0</v>
      </c>
      <c r="BF461" s="0" t="n">
        <v>0</v>
      </c>
      <c r="BG461" s="0" t="n">
        <v>2</v>
      </c>
      <c r="BH461" s="0" t="n">
        <v>0</v>
      </c>
      <c r="BI461" s="0" t="n">
        <v>0</v>
      </c>
      <c r="BJ461" s="0" t="n">
        <v>0</v>
      </c>
      <c r="BK461" s="0" t="n">
        <v>0</v>
      </c>
      <c r="BL461" s="0" t="n">
        <v>0</v>
      </c>
      <c r="BM461" s="0" t="n">
        <v>0</v>
      </c>
      <c r="BN461" s="0" t="n">
        <v>0</v>
      </c>
      <c r="BO461" s="0" t="n">
        <v>0</v>
      </c>
      <c r="BP461" s="0" t="n">
        <v>0</v>
      </c>
      <c r="BQ461" s="0" t="n">
        <v>1</v>
      </c>
      <c r="BR461" s="0" t="n">
        <v>0</v>
      </c>
      <c r="BS461" s="0" t="n">
        <v>0</v>
      </c>
      <c r="BT461" s="0" t="n">
        <v>0</v>
      </c>
      <c r="BU461" s="0" t="n">
        <v>2</v>
      </c>
      <c r="BV461" s="0" t="n">
        <v>0</v>
      </c>
      <c r="BW461" s="0" t="n">
        <v>0</v>
      </c>
      <c r="BX461" s="0" t="n">
        <v>7</v>
      </c>
      <c r="BY461" s="0" t="n">
        <v>0</v>
      </c>
      <c r="BZ461" s="0" t="n">
        <v>0</v>
      </c>
      <c r="CA461" s="0" t="n">
        <v>0</v>
      </c>
      <c r="CB461" s="0" t="n">
        <v>0</v>
      </c>
      <c r="CC461" s="0" t="n">
        <v>0</v>
      </c>
      <c r="CD461" s="0" t="n">
        <v>0</v>
      </c>
      <c r="CE461" s="0" t="n">
        <v>4</v>
      </c>
      <c r="CF461" s="0" t="n">
        <v>0</v>
      </c>
      <c r="CG461" s="0" t="n">
        <v>0</v>
      </c>
      <c r="CH461" s="0" t="n">
        <v>0</v>
      </c>
      <c r="CI461" s="0" t="n">
        <v>0</v>
      </c>
      <c r="CJ461" s="0" t="n">
        <v>0</v>
      </c>
      <c r="CK461" s="0" t="n">
        <v>0</v>
      </c>
      <c r="CL461" s="0" t="n">
        <v>0</v>
      </c>
      <c r="CM461" s="0" t="n">
        <v>0</v>
      </c>
      <c r="CN461" s="0" t="n">
        <v>0</v>
      </c>
      <c r="CO461" s="0" t="n">
        <v>3</v>
      </c>
      <c r="CP461" s="0" t="n">
        <v>0</v>
      </c>
      <c r="CQ461" s="0" t="n">
        <v>0</v>
      </c>
      <c r="CR461" s="0" t="n">
        <v>0</v>
      </c>
      <c r="CS461" s="0" t="n">
        <v>1</v>
      </c>
      <c r="CT461" s="0" t="n">
        <v>0</v>
      </c>
      <c r="CU461" s="0" t="n">
        <v>9</v>
      </c>
      <c r="CV461" s="0" t="n">
        <v>0</v>
      </c>
      <c r="CW461" s="0" t="n">
        <v>0</v>
      </c>
      <c r="CX461" s="0" t="n">
        <v>0</v>
      </c>
      <c r="CY461" s="0" t="n">
        <v>0</v>
      </c>
      <c r="CZ461" s="0" t="n">
        <v>0</v>
      </c>
      <c r="DA461" s="0" t="n">
        <v>0</v>
      </c>
      <c r="DB461" s="0" t="n">
        <v>0</v>
      </c>
      <c r="DC461" s="0" t="n">
        <v>0</v>
      </c>
      <c r="DD461" s="0" t="n">
        <v>0</v>
      </c>
      <c r="DE461" s="0" t="n">
        <v>1</v>
      </c>
      <c r="DF461" s="0" t="n">
        <v>0</v>
      </c>
      <c r="DG461" s="0" t="n">
        <v>0</v>
      </c>
      <c r="DH461" s="0" t="n">
        <v>1</v>
      </c>
      <c r="DI461" s="0" t="n">
        <v>0</v>
      </c>
      <c r="DJ461" s="0" t="n">
        <v>5</v>
      </c>
      <c r="DK461" s="0" t="n">
        <v>0</v>
      </c>
      <c r="DL461" s="0" t="n">
        <v>6</v>
      </c>
      <c r="DM461" s="0" t="n">
        <v>2</v>
      </c>
      <c r="DN461" s="0" t="n">
        <v>2</v>
      </c>
      <c r="DO461" s="0" t="n">
        <v>0</v>
      </c>
      <c r="DP461" s="0" t="n">
        <v>0</v>
      </c>
      <c r="DQ461" s="0" t="n">
        <v>0</v>
      </c>
      <c r="DR461" s="0" t="n">
        <v>3</v>
      </c>
      <c r="DS461" s="0" t="n">
        <v>0</v>
      </c>
      <c r="DT461" s="0" t="n">
        <v>0</v>
      </c>
      <c r="DU461" s="0" t="n">
        <v>2</v>
      </c>
      <c r="DV461" s="0" t="n">
        <v>0</v>
      </c>
      <c r="DW461" s="0" t="n">
        <v>0</v>
      </c>
      <c r="DX461" s="0" t="n">
        <v>0</v>
      </c>
      <c r="DY461" s="0" t="n">
        <v>0</v>
      </c>
      <c r="DZ461" s="0" t="n">
        <v>0</v>
      </c>
      <c r="EA461" s="0" t="n">
        <v>0</v>
      </c>
      <c r="EB461" s="0" t="n">
        <v>1</v>
      </c>
      <c r="EC461" s="0" t="n">
        <v>0</v>
      </c>
      <c r="ED461" s="0" t="n">
        <v>0</v>
      </c>
      <c r="EE461" s="0" t="n">
        <v>0</v>
      </c>
      <c r="EF461" s="0" t="n">
        <v>0</v>
      </c>
      <c r="EG461" s="0" t="n">
        <v>0</v>
      </c>
      <c r="EH461" s="0" t="n">
        <v>1</v>
      </c>
      <c r="EI461" s="0" t="n">
        <v>2</v>
      </c>
      <c r="EJ461" s="0" t="n">
        <v>0</v>
      </c>
      <c r="EK461" s="0" t="n">
        <v>0</v>
      </c>
      <c r="EL461" s="0" t="n">
        <v>0</v>
      </c>
      <c r="EM461" s="0" t="n">
        <v>0</v>
      </c>
      <c r="EN461" s="0" t="n">
        <v>0</v>
      </c>
      <c r="EO461" s="0" t="n">
        <v>0</v>
      </c>
      <c r="EP461" s="0" t="n">
        <v>0</v>
      </c>
      <c r="EQ461" s="0" t="n">
        <v>0</v>
      </c>
      <c r="ER461" s="0" t="n">
        <v>0</v>
      </c>
      <c r="ES461" s="0" t="n">
        <v>1</v>
      </c>
      <c r="ET461" s="0" t="n">
        <v>2</v>
      </c>
      <c r="EU461" s="0" t="n">
        <v>0</v>
      </c>
      <c r="EV461" s="0" t="n">
        <v>0</v>
      </c>
      <c r="EW461" s="0" t="n">
        <v>0</v>
      </c>
      <c r="EX461" s="0" t="n">
        <v>0</v>
      </c>
      <c r="EY461" s="0" t="n">
        <v>0</v>
      </c>
      <c r="EZ461" s="0" t="n">
        <v>0</v>
      </c>
      <c r="FA461" s="0" t="n">
        <v>1</v>
      </c>
      <c r="FB461" s="0" t="n">
        <v>0</v>
      </c>
      <c r="FC461" s="0" t="n">
        <v>0</v>
      </c>
      <c r="FD461" s="0" t="n">
        <v>0</v>
      </c>
      <c r="FE461" s="0" t="n">
        <v>0</v>
      </c>
      <c r="FF461" s="0" t="n">
        <v>0</v>
      </c>
      <c r="FG461" s="0" t="n">
        <v>0</v>
      </c>
      <c r="FH461" s="0" t="n">
        <v>0</v>
      </c>
      <c r="FI461" s="0" t="n">
        <v>0</v>
      </c>
      <c r="FJ461" s="0" t="n">
        <v>3</v>
      </c>
      <c r="FK461" s="0" t="n">
        <v>0</v>
      </c>
      <c r="FL461" s="0" t="n">
        <v>0</v>
      </c>
      <c r="FM461" s="0" t="n">
        <v>0</v>
      </c>
      <c r="FN461" s="0" t="n">
        <v>0</v>
      </c>
      <c r="FO461" s="0" t="n">
        <v>0</v>
      </c>
      <c r="FP461" s="0" t="n">
        <v>0</v>
      </c>
      <c r="FQ461" s="0" t="n">
        <v>0</v>
      </c>
      <c r="FR461" s="0" t="n">
        <v>0</v>
      </c>
      <c r="FS461" s="0" t="n">
        <v>5</v>
      </c>
      <c r="FT461" s="0" t="n">
        <v>0</v>
      </c>
      <c r="FU461" s="0" t="n">
        <v>1</v>
      </c>
      <c r="FV461" s="0" t="n">
        <v>0</v>
      </c>
      <c r="FW461" s="0" t="n">
        <v>0</v>
      </c>
      <c r="FX461" s="0" t="n">
        <v>0</v>
      </c>
      <c r="FY461" s="0" t="n">
        <v>6</v>
      </c>
      <c r="FZ461" s="0" t="n">
        <v>0</v>
      </c>
      <c r="GA461" s="0" t="n">
        <v>0</v>
      </c>
      <c r="GB461" s="0" t="n">
        <v>0</v>
      </c>
      <c r="GC461" s="0" t="n">
        <v>0</v>
      </c>
      <c r="GD461" s="0" t="n">
        <v>0</v>
      </c>
      <c r="GE461" s="0" t="n">
        <v>0</v>
      </c>
      <c r="GF461" s="0" t="n">
        <v>0</v>
      </c>
      <c r="GG461" s="0" t="n">
        <v>9</v>
      </c>
      <c r="GH461" s="0" t="n">
        <v>2</v>
      </c>
      <c r="GI461" s="0" t="n">
        <v>0</v>
      </c>
      <c r="GJ461" s="0" t="n">
        <v>0</v>
      </c>
      <c r="GK461" s="0" t="n">
        <v>0</v>
      </c>
      <c r="GL461" s="0" t="n">
        <v>0</v>
      </c>
      <c r="GM461" s="0" t="n">
        <v>1</v>
      </c>
      <c r="GN461" s="0" t="n">
        <v>8</v>
      </c>
      <c r="GO461" s="0" t="n">
        <v>4</v>
      </c>
      <c r="GP461" s="0" t="n">
        <v>0</v>
      </c>
      <c r="GQ461" s="0" t="n">
        <v>0</v>
      </c>
    </row>
    <row r="462" customFormat="false" ht="12" hidden="false" customHeight="false" outlineLevel="0" collapsed="false">
      <c r="A462" s="0" t="n">
        <v>0</v>
      </c>
      <c r="B462" s="0" t="n">
        <v>3</v>
      </c>
      <c r="C462" s="0" t="n">
        <v>4</v>
      </c>
      <c r="D462" s="0" t="n">
        <v>6</v>
      </c>
      <c r="E462" s="0" t="n">
        <v>0</v>
      </c>
      <c r="F462" s="0" t="n">
        <v>3</v>
      </c>
      <c r="G462" s="0" t="n">
        <v>0</v>
      </c>
      <c r="H462" s="0" t="n">
        <v>0</v>
      </c>
      <c r="I462" s="0" t="n">
        <v>0</v>
      </c>
      <c r="J462" s="0" t="n">
        <v>1</v>
      </c>
      <c r="K462" s="0" t="n">
        <v>2</v>
      </c>
      <c r="L462" s="0" t="n">
        <v>1</v>
      </c>
      <c r="M462" s="0" t="n">
        <v>0</v>
      </c>
      <c r="N462" s="0" t="n">
        <v>8</v>
      </c>
      <c r="O462" s="0" t="n">
        <v>0</v>
      </c>
      <c r="P462" s="0" t="n">
        <v>2</v>
      </c>
      <c r="Q462" s="0" t="n">
        <v>1</v>
      </c>
      <c r="R462" s="0" t="n">
        <v>0</v>
      </c>
      <c r="S462" s="0" t="n">
        <v>0</v>
      </c>
      <c r="T462" s="0" t="n">
        <v>0</v>
      </c>
      <c r="U462" s="0" t="n">
        <v>0</v>
      </c>
      <c r="V462" s="0" t="n">
        <v>0</v>
      </c>
      <c r="W462" s="0" t="n">
        <v>1</v>
      </c>
      <c r="X462" s="0" t="n">
        <v>3</v>
      </c>
      <c r="Y462" s="0" t="n">
        <v>0</v>
      </c>
      <c r="Z462" s="0" t="n">
        <v>2</v>
      </c>
      <c r="AA462" s="0" t="n">
        <v>0</v>
      </c>
      <c r="AB462" s="0" t="n">
        <v>0</v>
      </c>
      <c r="AC462" s="0" t="n">
        <v>1</v>
      </c>
      <c r="AD462" s="0" t="n">
        <v>0</v>
      </c>
      <c r="AE462" s="0" t="n">
        <v>0</v>
      </c>
      <c r="AF462" s="0" t="n">
        <v>1</v>
      </c>
      <c r="AG462" s="0" t="n">
        <v>0</v>
      </c>
      <c r="AH462" s="0" t="n">
        <v>3</v>
      </c>
      <c r="AI462" s="0" t="n">
        <v>3</v>
      </c>
      <c r="AJ462" s="0" t="n">
        <v>0</v>
      </c>
      <c r="AK462" s="0" t="n">
        <v>1</v>
      </c>
      <c r="AL462" s="0" t="n">
        <v>0</v>
      </c>
      <c r="AM462" s="0" t="n">
        <v>0</v>
      </c>
      <c r="AN462" s="0" t="n">
        <v>0</v>
      </c>
      <c r="AO462" s="0" t="n">
        <v>0</v>
      </c>
      <c r="AP462" s="0" t="n">
        <v>1</v>
      </c>
      <c r="AQ462" s="0" t="n">
        <v>0</v>
      </c>
      <c r="AR462" s="0" t="n">
        <v>0</v>
      </c>
      <c r="AS462" s="0" t="n">
        <v>9</v>
      </c>
      <c r="AT462" s="0" t="n">
        <v>0</v>
      </c>
      <c r="AU462" s="0" t="n">
        <v>0</v>
      </c>
      <c r="AV462" s="0" t="n">
        <v>2</v>
      </c>
      <c r="AW462" s="0" t="n">
        <v>1</v>
      </c>
      <c r="AX462" s="0" t="n">
        <v>0</v>
      </c>
      <c r="AY462" s="0" t="n">
        <v>2</v>
      </c>
      <c r="AZ462" s="0" t="n">
        <v>2</v>
      </c>
      <c r="BA462" s="0" t="n">
        <v>4</v>
      </c>
      <c r="BB462" s="0" t="n">
        <v>0</v>
      </c>
      <c r="BC462" s="0" t="n">
        <v>0</v>
      </c>
      <c r="BD462" s="0" t="n">
        <v>0</v>
      </c>
      <c r="BE462" s="0" t="n">
        <v>1</v>
      </c>
      <c r="BF462" s="0" t="n">
        <v>1</v>
      </c>
      <c r="BG462" s="0" t="n">
        <v>1</v>
      </c>
      <c r="BH462" s="0" t="n">
        <v>0</v>
      </c>
      <c r="BI462" s="0" t="n">
        <v>0</v>
      </c>
      <c r="BJ462" s="0" t="n">
        <v>0</v>
      </c>
      <c r="BK462" s="0" t="n">
        <v>0</v>
      </c>
      <c r="BL462" s="0" t="n">
        <v>0</v>
      </c>
      <c r="BM462" s="0" t="n">
        <v>1</v>
      </c>
      <c r="BN462" s="0" t="n">
        <v>0</v>
      </c>
      <c r="BO462" s="0" t="n">
        <v>0</v>
      </c>
      <c r="BP462" s="0" t="n">
        <v>0</v>
      </c>
      <c r="BQ462" s="0" t="n">
        <v>2</v>
      </c>
      <c r="BR462" s="0" t="n">
        <v>0</v>
      </c>
      <c r="BS462" s="0" t="n">
        <v>0</v>
      </c>
      <c r="BT462" s="0" t="n">
        <v>1</v>
      </c>
      <c r="BU462" s="0" t="n">
        <v>8</v>
      </c>
      <c r="BV462" s="0" t="n">
        <v>1</v>
      </c>
      <c r="BW462" s="0" t="n">
        <v>0</v>
      </c>
      <c r="BX462" s="0" t="n">
        <v>1</v>
      </c>
      <c r="BY462" s="0" t="n">
        <v>0</v>
      </c>
      <c r="BZ462" s="0" t="n">
        <v>0</v>
      </c>
      <c r="CA462" s="0" t="n">
        <v>4</v>
      </c>
      <c r="CB462" s="0" t="n">
        <v>2</v>
      </c>
      <c r="CC462" s="0" t="n">
        <v>0</v>
      </c>
      <c r="CD462" s="0" t="n">
        <v>0</v>
      </c>
      <c r="CE462" s="0" t="n">
        <v>1</v>
      </c>
      <c r="CF462" s="0" t="n">
        <v>0</v>
      </c>
      <c r="CG462" s="0" t="n">
        <v>0</v>
      </c>
      <c r="CH462" s="0" t="n">
        <v>0</v>
      </c>
      <c r="CI462" s="0" t="n">
        <v>3</v>
      </c>
      <c r="CJ462" s="0" t="n">
        <v>0</v>
      </c>
      <c r="CK462" s="0" t="n">
        <v>1</v>
      </c>
      <c r="CL462" s="0" t="n">
        <v>0</v>
      </c>
      <c r="CM462" s="0" t="n">
        <v>7</v>
      </c>
      <c r="CN462" s="0" t="n">
        <v>0</v>
      </c>
      <c r="CO462" s="0" t="n">
        <v>2</v>
      </c>
      <c r="CP462" s="0" t="n">
        <v>0</v>
      </c>
      <c r="CQ462" s="0" t="n">
        <v>0</v>
      </c>
      <c r="CR462" s="0" t="n">
        <v>0</v>
      </c>
      <c r="CS462" s="0" t="n">
        <v>0</v>
      </c>
      <c r="CT462" s="0" t="n">
        <v>0</v>
      </c>
      <c r="CU462" s="0" t="n">
        <v>4</v>
      </c>
      <c r="CV462" s="0" t="n">
        <v>0</v>
      </c>
      <c r="CW462" s="0" t="n">
        <v>0</v>
      </c>
      <c r="CX462" s="0" t="n">
        <v>0</v>
      </c>
      <c r="CY462" s="0" t="n">
        <v>0</v>
      </c>
      <c r="CZ462" s="0" t="n">
        <v>0</v>
      </c>
      <c r="DA462" s="0" t="n">
        <v>0</v>
      </c>
      <c r="DB462" s="0" t="n">
        <v>0</v>
      </c>
      <c r="DC462" s="0" t="n">
        <v>0</v>
      </c>
      <c r="DD462" s="0" t="n">
        <v>0</v>
      </c>
      <c r="DE462" s="0" t="n">
        <v>0</v>
      </c>
      <c r="DF462" s="0" t="n">
        <v>1</v>
      </c>
      <c r="DG462" s="0" t="n">
        <v>1</v>
      </c>
      <c r="DH462" s="0" t="n">
        <v>0</v>
      </c>
      <c r="DI462" s="0" t="n">
        <v>0</v>
      </c>
      <c r="DJ462" s="0" t="n">
        <v>4</v>
      </c>
      <c r="DK462" s="0" t="n">
        <v>1</v>
      </c>
      <c r="DL462" s="0" t="n">
        <v>4</v>
      </c>
      <c r="DM462" s="0" t="n">
        <v>6</v>
      </c>
      <c r="DN462" s="0" t="n">
        <v>2</v>
      </c>
      <c r="DO462" s="0" t="n">
        <v>0</v>
      </c>
      <c r="DP462" s="0" t="n">
        <v>0</v>
      </c>
      <c r="DQ462" s="0" t="n">
        <v>0</v>
      </c>
      <c r="DR462" s="0" t="n">
        <v>2</v>
      </c>
      <c r="DS462" s="0" t="n">
        <v>0</v>
      </c>
      <c r="DT462" s="0" t="n">
        <v>0</v>
      </c>
      <c r="DU462" s="0" t="n">
        <v>3</v>
      </c>
      <c r="DV462" s="0" t="n">
        <v>0</v>
      </c>
      <c r="DW462" s="0" t="n">
        <v>0</v>
      </c>
      <c r="DX462" s="0" t="n">
        <v>1</v>
      </c>
      <c r="DY462" s="0" t="n">
        <v>0</v>
      </c>
      <c r="DZ462" s="0" t="n">
        <v>0</v>
      </c>
      <c r="EA462" s="0" t="n">
        <v>0</v>
      </c>
      <c r="EB462" s="0" t="n">
        <v>0</v>
      </c>
      <c r="EC462" s="0" t="n">
        <v>0</v>
      </c>
      <c r="ED462" s="0" t="n">
        <v>0</v>
      </c>
      <c r="EE462" s="0" t="n">
        <v>0</v>
      </c>
      <c r="EF462" s="0" t="n">
        <v>0</v>
      </c>
      <c r="EG462" s="0" t="n">
        <v>2</v>
      </c>
      <c r="EH462" s="0" t="n">
        <v>1</v>
      </c>
      <c r="EI462" s="0" t="n">
        <v>3</v>
      </c>
      <c r="EJ462" s="0" t="n">
        <v>0</v>
      </c>
      <c r="EK462" s="0" t="n">
        <v>0</v>
      </c>
      <c r="EL462" s="0" t="n">
        <v>1</v>
      </c>
      <c r="EM462" s="0" t="n">
        <v>0</v>
      </c>
      <c r="EN462" s="0" t="n">
        <v>0</v>
      </c>
      <c r="EO462" s="0" t="n">
        <v>5</v>
      </c>
      <c r="EP462" s="0" t="n">
        <v>0</v>
      </c>
      <c r="EQ462" s="0" t="n">
        <v>1</v>
      </c>
      <c r="ER462" s="0" t="n">
        <v>0</v>
      </c>
      <c r="ES462" s="0" t="n">
        <v>8</v>
      </c>
      <c r="ET462" s="0" t="n">
        <v>1</v>
      </c>
      <c r="EU462" s="0" t="n">
        <v>1</v>
      </c>
      <c r="EV462" s="0" t="n">
        <v>0</v>
      </c>
      <c r="EW462" s="0" t="n">
        <v>0</v>
      </c>
      <c r="EX462" s="0" t="n">
        <v>0</v>
      </c>
      <c r="EY462" s="0" t="n">
        <v>3</v>
      </c>
      <c r="EZ462" s="0" t="n">
        <v>0</v>
      </c>
      <c r="FA462" s="0" t="n">
        <v>0</v>
      </c>
      <c r="FB462" s="0" t="n">
        <v>0</v>
      </c>
      <c r="FC462" s="0" t="n">
        <v>0</v>
      </c>
      <c r="FD462" s="0" t="n">
        <v>0</v>
      </c>
      <c r="FE462" s="0" t="n">
        <v>0</v>
      </c>
      <c r="FF462" s="0" t="n">
        <v>0</v>
      </c>
      <c r="FG462" s="0" t="n">
        <v>1</v>
      </c>
      <c r="FH462" s="0" t="n">
        <v>0</v>
      </c>
      <c r="FI462" s="0" t="n">
        <v>2</v>
      </c>
      <c r="FJ462" s="0" t="n">
        <v>2</v>
      </c>
      <c r="FK462" s="0" t="n">
        <v>0</v>
      </c>
      <c r="FL462" s="0" t="n">
        <v>0</v>
      </c>
      <c r="FM462" s="0" t="n">
        <v>3</v>
      </c>
      <c r="FN462" s="0" t="n">
        <v>0</v>
      </c>
      <c r="FO462" s="0" t="n">
        <v>1</v>
      </c>
      <c r="FP462" s="0" t="n">
        <v>0</v>
      </c>
      <c r="FQ462" s="0" t="n">
        <v>0</v>
      </c>
      <c r="FR462" s="0" t="n">
        <v>0</v>
      </c>
      <c r="FS462" s="0" t="n">
        <v>1</v>
      </c>
      <c r="FT462" s="0" t="n">
        <v>0</v>
      </c>
      <c r="FU462" s="0" t="n">
        <v>1</v>
      </c>
      <c r="FV462" s="0" t="n">
        <v>0</v>
      </c>
      <c r="FW462" s="0" t="n">
        <v>0</v>
      </c>
      <c r="FX462" s="0" t="n">
        <v>0</v>
      </c>
      <c r="FY462" s="0" t="n">
        <v>5</v>
      </c>
      <c r="FZ462" s="0" t="n">
        <v>0</v>
      </c>
      <c r="GA462" s="0" t="n">
        <v>0</v>
      </c>
      <c r="GB462" s="0" t="n">
        <v>0</v>
      </c>
      <c r="GC462" s="0" t="n">
        <v>0</v>
      </c>
      <c r="GD462" s="0" t="n">
        <v>1</v>
      </c>
      <c r="GE462" s="0" t="n">
        <v>0</v>
      </c>
      <c r="GF462" s="0" t="n">
        <v>0</v>
      </c>
      <c r="GG462" s="0" t="n">
        <v>9</v>
      </c>
      <c r="GH462" s="0" t="n">
        <v>5</v>
      </c>
      <c r="GI462" s="0" t="n">
        <v>0</v>
      </c>
      <c r="GJ462" s="0" t="n">
        <v>1</v>
      </c>
      <c r="GK462" s="0" t="n">
        <v>0</v>
      </c>
      <c r="GL462" s="0" t="n">
        <v>0</v>
      </c>
      <c r="GM462" s="0" t="n">
        <v>1</v>
      </c>
      <c r="GN462" s="0" t="n">
        <v>3</v>
      </c>
      <c r="GO462" s="0" t="n">
        <v>0</v>
      </c>
      <c r="GP462" s="0" t="n">
        <v>0</v>
      </c>
      <c r="GQ462" s="0" t="n">
        <v>0</v>
      </c>
    </row>
    <row r="463" customFormat="false" ht="12" hidden="false" customHeight="false" outlineLevel="0" collapsed="false">
      <c r="A463" s="0" t="n">
        <v>0</v>
      </c>
      <c r="B463" s="0" t="n">
        <v>3</v>
      </c>
      <c r="C463" s="0" t="n">
        <v>3</v>
      </c>
      <c r="D463" s="0" t="n">
        <v>7</v>
      </c>
      <c r="E463" s="0" t="n">
        <v>0</v>
      </c>
      <c r="F463" s="0" t="n">
        <v>5</v>
      </c>
      <c r="G463" s="0" t="n">
        <v>0</v>
      </c>
      <c r="H463" s="0" t="n">
        <v>0</v>
      </c>
      <c r="I463" s="0" t="n">
        <v>0</v>
      </c>
      <c r="J463" s="0" t="n">
        <v>0</v>
      </c>
      <c r="K463" s="0" t="n">
        <v>0</v>
      </c>
      <c r="L463" s="0" t="n">
        <v>0</v>
      </c>
      <c r="M463" s="0" t="n">
        <v>0</v>
      </c>
      <c r="N463" s="0" t="n">
        <v>0</v>
      </c>
      <c r="O463" s="0" t="n">
        <v>0</v>
      </c>
      <c r="P463" s="0" t="n">
        <v>2</v>
      </c>
      <c r="Q463" s="0" t="n">
        <v>1</v>
      </c>
      <c r="R463" s="0" t="n">
        <v>0</v>
      </c>
      <c r="S463" s="0" t="n">
        <v>0</v>
      </c>
      <c r="T463" s="0" t="n">
        <v>0</v>
      </c>
      <c r="U463" s="0" t="n">
        <v>0</v>
      </c>
      <c r="V463" s="0" t="n">
        <v>0</v>
      </c>
      <c r="W463" s="0" t="n">
        <v>0</v>
      </c>
      <c r="X463" s="0" t="n">
        <v>3</v>
      </c>
      <c r="Y463" s="0" t="n">
        <v>0</v>
      </c>
      <c r="Z463" s="0" t="n">
        <v>2</v>
      </c>
      <c r="AA463" s="0" t="n">
        <v>0</v>
      </c>
      <c r="AB463" s="0" t="n">
        <v>2</v>
      </c>
      <c r="AC463" s="0" t="n">
        <v>0</v>
      </c>
      <c r="AD463" s="0" t="n">
        <v>0</v>
      </c>
      <c r="AE463" s="0" t="n">
        <v>0</v>
      </c>
      <c r="AF463" s="0" t="n">
        <v>0</v>
      </c>
      <c r="AG463" s="0" t="n">
        <v>0</v>
      </c>
      <c r="AH463" s="0" t="n">
        <v>5</v>
      </c>
      <c r="AI463" s="0" t="n">
        <v>0</v>
      </c>
      <c r="AJ463" s="0" t="n">
        <v>0</v>
      </c>
      <c r="AK463" s="0" t="n">
        <v>0</v>
      </c>
      <c r="AL463" s="0" t="n">
        <v>0</v>
      </c>
      <c r="AM463" s="0" t="n">
        <v>0</v>
      </c>
      <c r="AN463" s="0" t="n">
        <v>0</v>
      </c>
      <c r="AO463" s="0" t="n">
        <v>0</v>
      </c>
      <c r="AP463" s="0" t="n">
        <v>0</v>
      </c>
      <c r="AQ463" s="0" t="n">
        <v>0</v>
      </c>
      <c r="AR463" s="0" t="n">
        <v>0</v>
      </c>
      <c r="AS463" s="0" t="n">
        <v>6</v>
      </c>
      <c r="AT463" s="0" t="n">
        <v>0</v>
      </c>
      <c r="AU463" s="0" t="n">
        <v>0</v>
      </c>
      <c r="AV463" s="0" t="n">
        <v>2</v>
      </c>
      <c r="AW463" s="0" t="n">
        <v>3</v>
      </c>
      <c r="AX463" s="0" t="n">
        <v>0</v>
      </c>
      <c r="AY463" s="0" t="n">
        <v>0</v>
      </c>
      <c r="AZ463" s="0" t="n">
        <v>0</v>
      </c>
      <c r="BA463" s="0" t="n">
        <v>1</v>
      </c>
      <c r="BB463" s="0" t="n">
        <v>0</v>
      </c>
      <c r="BC463" s="0" t="n">
        <v>0</v>
      </c>
      <c r="BD463" s="0" t="n">
        <v>0</v>
      </c>
      <c r="BE463" s="0" t="n">
        <v>0</v>
      </c>
      <c r="BF463" s="0" t="n">
        <v>0</v>
      </c>
      <c r="BG463" s="0" t="n">
        <v>3</v>
      </c>
      <c r="BH463" s="0" t="n">
        <v>0</v>
      </c>
      <c r="BI463" s="0" t="n">
        <v>0</v>
      </c>
      <c r="BJ463" s="0" t="n">
        <v>0</v>
      </c>
      <c r="BK463" s="0" t="n">
        <v>9</v>
      </c>
      <c r="BL463" s="0" t="n">
        <v>0</v>
      </c>
      <c r="BM463" s="0" t="n">
        <v>3</v>
      </c>
      <c r="BN463" s="0" t="n">
        <v>0</v>
      </c>
      <c r="BO463" s="0" t="n">
        <v>0</v>
      </c>
      <c r="BP463" s="0" t="n">
        <v>0</v>
      </c>
      <c r="BQ463" s="0" t="n">
        <v>5</v>
      </c>
      <c r="BR463" s="0" t="n">
        <v>0</v>
      </c>
      <c r="BS463" s="0" t="n">
        <v>1</v>
      </c>
      <c r="BT463" s="0" t="n">
        <v>0</v>
      </c>
      <c r="BU463" s="0" t="n">
        <v>2</v>
      </c>
      <c r="BV463" s="0" t="n">
        <v>3</v>
      </c>
      <c r="BW463" s="0" t="n">
        <v>0</v>
      </c>
      <c r="BX463" s="0" t="n">
        <v>0</v>
      </c>
      <c r="BY463" s="0" t="n">
        <v>0</v>
      </c>
      <c r="BZ463" s="0" t="n">
        <v>0</v>
      </c>
      <c r="CA463" s="0" t="n">
        <v>0</v>
      </c>
      <c r="CB463" s="0" t="n">
        <v>2</v>
      </c>
      <c r="CC463" s="0" t="n">
        <v>0</v>
      </c>
      <c r="CD463" s="0" t="n">
        <v>2</v>
      </c>
      <c r="CE463" s="0" t="n">
        <v>0</v>
      </c>
      <c r="CF463" s="0" t="n">
        <v>0</v>
      </c>
      <c r="CG463" s="0" t="n">
        <v>0</v>
      </c>
      <c r="CH463" s="0" t="n">
        <v>0</v>
      </c>
      <c r="CI463" s="0" t="n">
        <v>3</v>
      </c>
      <c r="CJ463" s="0" t="n">
        <v>0</v>
      </c>
      <c r="CK463" s="0" t="n">
        <v>1</v>
      </c>
      <c r="CL463" s="0" t="n">
        <v>0</v>
      </c>
      <c r="CM463" s="0" t="n">
        <v>7</v>
      </c>
      <c r="CN463" s="0" t="n">
        <v>0</v>
      </c>
      <c r="CO463" s="0" t="n">
        <v>0</v>
      </c>
      <c r="CP463" s="0" t="n">
        <v>0</v>
      </c>
      <c r="CQ463" s="0" t="n">
        <v>0</v>
      </c>
      <c r="CR463" s="0" t="n">
        <v>0</v>
      </c>
      <c r="CS463" s="0" t="n">
        <v>0</v>
      </c>
      <c r="CT463" s="0" t="n">
        <v>0</v>
      </c>
      <c r="CU463" s="0" t="n">
        <v>0</v>
      </c>
      <c r="CV463" s="0" t="n">
        <v>0</v>
      </c>
      <c r="CW463" s="0" t="n">
        <v>1</v>
      </c>
      <c r="CX463" s="0" t="n">
        <v>0</v>
      </c>
      <c r="CY463" s="0" t="n">
        <v>0</v>
      </c>
      <c r="CZ463" s="0" t="n">
        <v>2</v>
      </c>
      <c r="DA463" s="0" t="n">
        <v>0</v>
      </c>
      <c r="DB463" s="0" t="n">
        <v>0</v>
      </c>
      <c r="DC463" s="0" t="n">
        <v>0</v>
      </c>
      <c r="DD463" s="0" t="n">
        <v>1</v>
      </c>
      <c r="DE463" s="0" t="n">
        <v>0</v>
      </c>
      <c r="DF463" s="0" t="n">
        <v>0</v>
      </c>
      <c r="DG463" s="0" t="n">
        <v>0</v>
      </c>
      <c r="DH463" s="0" t="n">
        <v>0</v>
      </c>
      <c r="DI463" s="0" t="n">
        <v>0</v>
      </c>
      <c r="DJ463" s="0" t="n">
        <v>6</v>
      </c>
      <c r="DK463" s="0" t="n">
        <v>2</v>
      </c>
      <c r="DL463" s="0" t="n">
        <v>0</v>
      </c>
      <c r="DM463" s="0" t="n">
        <v>0</v>
      </c>
      <c r="DN463" s="0" t="n">
        <v>4</v>
      </c>
      <c r="DO463" s="0" t="n">
        <v>0</v>
      </c>
      <c r="DP463" s="0" t="n">
        <v>0</v>
      </c>
      <c r="DQ463" s="0" t="n">
        <v>0</v>
      </c>
      <c r="DR463" s="0" t="n">
        <v>0</v>
      </c>
      <c r="DS463" s="0" t="n">
        <v>0</v>
      </c>
      <c r="DT463" s="0" t="n">
        <v>0</v>
      </c>
      <c r="DU463" s="0" t="n">
        <v>1</v>
      </c>
      <c r="DV463" s="0" t="n">
        <v>0</v>
      </c>
      <c r="DW463" s="0" t="n">
        <v>0</v>
      </c>
      <c r="DX463" s="0" t="n">
        <v>0</v>
      </c>
      <c r="DY463" s="0" t="n">
        <v>0</v>
      </c>
      <c r="DZ463" s="0" t="n">
        <v>0</v>
      </c>
      <c r="EA463" s="0" t="n">
        <v>0</v>
      </c>
      <c r="EB463" s="0" t="n">
        <v>0</v>
      </c>
      <c r="EC463" s="0" t="n">
        <v>1</v>
      </c>
      <c r="ED463" s="0" t="n">
        <v>0</v>
      </c>
      <c r="EE463" s="0" t="n">
        <v>0</v>
      </c>
      <c r="EF463" s="0" t="n">
        <v>0</v>
      </c>
      <c r="EG463" s="0" t="n">
        <v>0</v>
      </c>
      <c r="EH463" s="0" t="n">
        <v>1</v>
      </c>
      <c r="EI463" s="0" t="n">
        <v>5</v>
      </c>
      <c r="EJ463" s="0" t="n">
        <v>0</v>
      </c>
      <c r="EK463" s="0" t="n">
        <v>0</v>
      </c>
      <c r="EL463" s="0" t="n">
        <v>1</v>
      </c>
      <c r="EM463" s="0" t="n">
        <v>0</v>
      </c>
      <c r="EN463" s="0" t="n">
        <v>0</v>
      </c>
      <c r="EO463" s="0" t="n">
        <v>0</v>
      </c>
      <c r="EP463" s="0" t="n">
        <v>0</v>
      </c>
      <c r="EQ463" s="0" t="n">
        <v>0</v>
      </c>
      <c r="ER463" s="0" t="n">
        <v>0</v>
      </c>
      <c r="ES463" s="0" t="n">
        <v>4</v>
      </c>
      <c r="ET463" s="0" t="n">
        <v>1</v>
      </c>
      <c r="EU463" s="0" t="n">
        <v>2</v>
      </c>
      <c r="EV463" s="0" t="n">
        <v>0</v>
      </c>
      <c r="EW463" s="0" t="n">
        <v>0</v>
      </c>
      <c r="EX463" s="0" t="n">
        <v>0</v>
      </c>
      <c r="EY463" s="0" t="n">
        <v>0</v>
      </c>
      <c r="EZ463" s="0" t="n">
        <v>0</v>
      </c>
      <c r="FA463" s="0" t="n">
        <v>2</v>
      </c>
      <c r="FB463" s="0" t="n">
        <v>0</v>
      </c>
      <c r="FC463" s="0" t="n">
        <v>0</v>
      </c>
      <c r="FD463" s="0" t="n">
        <v>0</v>
      </c>
      <c r="FE463" s="0" t="n">
        <v>0</v>
      </c>
      <c r="FF463" s="0" t="n">
        <v>0</v>
      </c>
      <c r="FG463" s="0" t="n">
        <v>3</v>
      </c>
      <c r="FH463" s="0" t="n">
        <v>0</v>
      </c>
      <c r="FI463" s="0" t="n">
        <v>1</v>
      </c>
      <c r="FJ463" s="0" t="n">
        <v>0</v>
      </c>
      <c r="FK463" s="0" t="n">
        <v>0</v>
      </c>
      <c r="FL463" s="0" t="n">
        <v>0</v>
      </c>
      <c r="FM463" s="0" t="n">
        <v>3</v>
      </c>
      <c r="FN463" s="0" t="n">
        <v>0</v>
      </c>
      <c r="FO463" s="0" t="n">
        <v>1</v>
      </c>
      <c r="FP463" s="0" t="n">
        <v>0</v>
      </c>
      <c r="FQ463" s="0" t="n">
        <v>0</v>
      </c>
      <c r="FR463" s="0" t="n">
        <v>0</v>
      </c>
      <c r="FS463" s="0" t="n">
        <v>5</v>
      </c>
      <c r="FT463" s="0" t="n">
        <v>0</v>
      </c>
      <c r="FU463" s="0" t="n">
        <v>0</v>
      </c>
      <c r="FV463" s="0" t="n">
        <v>0</v>
      </c>
      <c r="FW463" s="0" t="n">
        <v>0</v>
      </c>
      <c r="FX463" s="0" t="n">
        <v>4</v>
      </c>
      <c r="FY463" s="0" t="n">
        <v>2</v>
      </c>
      <c r="FZ463" s="0" t="n">
        <v>0</v>
      </c>
      <c r="GA463" s="0" t="n">
        <v>0</v>
      </c>
      <c r="GB463" s="0" t="n">
        <v>0</v>
      </c>
      <c r="GC463" s="0" t="n">
        <v>0</v>
      </c>
      <c r="GD463" s="0" t="n">
        <v>0</v>
      </c>
      <c r="GE463" s="0" t="n">
        <v>0</v>
      </c>
      <c r="GF463" s="0" t="n">
        <v>0</v>
      </c>
      <c r="GG463" s="0" t="n">
        <v>0</v>
      </c>
      <c r="GH463" s="0" t="n">
        <v>0</v>
      </c>
      <c r="GI463" s="0" t="n">
        <v>0</v>
      </c>
      <c r="GJ463" s="0" t="n">
        <v>0</v>
      </c>
      <c r="GK463" s="0" t="n">
        <v>0</v>
      </c>
      <c r="GL463" s="0" t="n">
        <v>0</v>
      </c>
      <c r="GM463" s="0" t="n">
        <v>1</v>
      </c>
      <c r="GN463" s="0" t="n">
        <v>0</v>
      </c>
      <c r="GO463" s="0" t="n">
        <v>3</v>
      </c>
      <c r="GP463" s="0" t="n">
        <v>0</v>
      </c>
      <c r="GQ463" s="0" t="n">
        <v>0</v>
      </c>
    </row>
    <row r="464" customFormat="false" ht="12" hidden="false" customHeight="false" outlineLevel="0" collapsed="false">
      <c r="A464" s="0" t="n">
        <v>0</v>
      </c>
      <c r="B464" s="0" t="n">
        <v>0</v>
      </c>
      <c r="C464" s="0" t="n">
        <v>0</v>
      </c>
      <c r="D464" s="0" t="n">
        <v>0</v>
      </c>
      <c r="E464" s="0" t="n">
        <v>0</v>
      </c>
      <c r="F464" s="0" t="n">
        <v>0</v>
      </c>
      <c r="G464" s="0" t="n">
        <v>0</v>
      </c>
      <c r="H464" s="0" t="n">
        <v>0</v>
      </c>
      <c r="I464" s="0" t="n">
        <v>0</v>
      </c>
      <c r="J464" s="0" t="n">
        <v>1</v>
      </c>
      <c r="K464" s="0" t="n">
        <v>0</v>
      </c>
      <c r="L464" s="0" t="n">
        <v>0</v>
      </c>
      <c r="M464" s="0" t="n">
        <v>0</v>
      </c>
      <c r="N464" s="0" t="n">
        <v>8</v>
      </c>
      <c r="O464" s="0" t="n">
        <v>0</v>
      </c>
      <c r="P464" s="0" t="n">
        <v>1</v>
      </c>
      <c r="Q464" s="0" t="n">
        <v>1</v>
      </c>
      <c r="R464" s="0" t="n">
        <v>0</v>
      </c>
      <c r="S464" s="0" t="n">
        <v>1</v>
      </c>
      <c r="T464" s="0" t="n">
        <v>0</v>
      </c>
      <c r="U464" s="0" t="n">
        <v>0</v>
      </c>
      <c r="V464" s="0" t="n">
        <v>0</v>
      </c>
      <c r="W464" s="0" t="n">
        <v>0</v>
      </c>
      <c r="X464" s="0" t="n">
        <v>1</v>
      </c>
      <c r="Y464" s="0" t="n">
        <v>0</v>
      </c>
      <c r="Z464" s="0" t="n">
        <v>2</v>
      </c>
      <c r="AA464" s="0" t="n">
        <v>0</v>
      </c>
      <c r="AB464" s="0" t="n">
        <v>0</v>
      </c>
      <c r="AC464" s="0" t="n">
        <v>1</v>
      </c>
      <c r="AD464" s="0" t="n">
        <v>0</v>
      </c>
      <c r="AE464" s="0" t="n">
        <v>1</v>
      </c>
      <c r="AF464" s="0" t="n">
        <v>0</v>
      </c>
      <c r="AG464" s="0" t="n">
        <v>0</v>
      </c>
      <c r="AH464" s="0" t="n">
        <v>1</v>
      </c>
      <c r="AI464" s="0" t="n">
        <v>3</v>
      </c>
      <c r="AJ464" s="0" t="n">
        <v>0</v>
      </c>
      <c r="AK464" s="0" t="n">
        <v>1</v>
      </c>
      <c r="AL464" s="0" t="n">
        <v>0</v>
      </c>
      <c r="AM464" s="0" t="n">
        <v>0</v>
      </c>
      <c r="AN464" s="0" t="n">
        <v>0</v>
      </c>
      <c r="AO464" s="0" t="n">
        <v>2</v>
      </c>
      <c r="AP464" s="0" t="n">
        <v>0</v>
      </c>
      <c r="AQ464" s="0" t="n">
        <v>0</v>
      </c>
      <c r="AR464" s="0" t="n">
        <v>0</v>
      </c>
      <c r="AS464" s="0" t="n">
        <v>0</v>
      </c>
      <c r="AT464" s="0" t="n">
        <v>0</v>
      </c>
      <c r="AU464" s="0" t="n">
        <v>1</v>
      </c>
      <c r="AV464" s="0" t="n">
        <v>1</v>
      </c>
      <c r="AW464" s="0" t="n">
        <v>0</v>
      </c>
      <c r="AX464" s="0" t="n">
        <v>0</v>
      </c>
      <c r="AY464" s="0" t="n">
        <v>5</v>
      </c>
      <c r="AZ464" s="0" t="n">
        <v>6</v>
      </c>
      <c r="BA464" s="0" t="n">
        <v>5</v>
      </c>
      <c r="BB464" s="0" t="n">
        <v>1</v>
      </c>
      <c r="BC464" s="0" t="n">
        <v>0</v>
      </c>
      <c r="BD464" s="0" t="n">
        <v>0</v>
      </c>
      <c r="BE464" s="0" t="n">
        <v>1</v>
      </c>
      <c r="BF464" s="0" t="n">
        <v>0</v>
      </c>
      <c r="BG464" s="0" t="n">
        <v>1</v>
      </c>
      <c r="BH464" s="0" t="n">
        <v>0</v>
      </c>
      <c r="BI464" s="0" t="n">
        <v>0</v>
      </c>
      <c r="BJ464" s="0" t="n">
        <v>1</v>
      </c>
      <c r="BK464" s="0" t="n">
        <v>0</v>
      </c>
      <c r="BL464" s="0" t="n">
        <v>0</v>
      </c>
      <c r="BM464" s="0" t="n">
        <v>0</v>
      </c>
      <c r="BN464" s="0" t="n">
        <v>0</v>
      </c>
      <c r="BO464" s="0" t="n">
        <v>0</v>
      </c>
      <c r="BP464" s="0" t="n">
        <v>0</v>
      </c>
      <c r="BQ464" s="0" t="n">
        <v>0</v>
      </c>
      <c r="BR464" s="0" t="n">
        <v>1</v>
      </c>
      <c r="BS464" s="0" t="n">
        <v>0</v>
      </c>
      <c r="BT464" s="0" t="n">
        <v>1</v>
      </c>
      <c r="BU464" s="0" t="n">
        <v>4</v>
      </c>
      <c r="BV464" s="0" t="n">
        <v>0</v>
      </c>
      <c r="BW464" s="0" t="n">
        <v>0</v>
      </c>
      <c r="BX464" s="0" t="n">
        <v>1</v>
      </c>
      <c r="BY464" s="0" t="n">
        <v>0</v>
      </c>
      <c r="BZ464" s="0" t="n">
        <v>0</v>
      </c>
      <c r="CA464" s="0" t="n">
        <v>0</v>
      </c>
      <c r="CB464" s="0" t="n">
        <v>0</v>
      </c>
      <c r="CC464" s="0" t="n">
        <v>0</v>
      </c>
      <c r="CD464" s="0" t="n">
        <v>0</v>
      </c>
      <c r="CE464" s="0" t="n">
        <v>0</v>
      </c>
      <c r="CF464" s="0" t="n">
        <v>0</v>
      </c>
      <c r="CG464" s="0" t="n">
        <v>0</v>
      </c>
      <c r="CH464" s="0" t="n">
        <v>0</v>
      </c>
      <c r="CI464" s="0" t="n">
        <v>0</v>
      </c>
      <c r="CJ464" s="0" t="n">
        <v>0</v>
      </c>
      <c r="CK464" s="0" t="n">
        <v>2</v>
      </c>
      <c r="CL464" s="0" t="n">
        <v>0</v>
      </c>
      <c r="CM464" s="0" t="n">
        <v>9</v>
      </c>
      <c r="CN464" s="0" t="n">
        <v>0</v>
      </c>
      <c r="CO464" s="0" t="n">
        <v>0</v>
      </c>
      <c r="CP464" s="0" t="n">
        <v>0</v>
      </c>
      <c r="CQ464" s="0" t="n">
        <v>0</v>
      </c>
      <c r="CR464" s="0" t="n">
        <v>0</v>
      </c>
      <c r="CS464" s="0" t="n">
        <v>0</v>
      </c>
      <c r="CT464" s="0" t="n">
        <v>0</v>
      </c>
      <c r="CU464" s="0" t="n">
        <v>1</v>
      </c>
      <c r="CV464" s="0" t="n">
        <v>0</v>
      </c>
      <c r="CW464" s="0" t="n">
        <v>2</v>
      </c>
      <c r="CX464" s="0" t="n">
        <v>0</v>
      </c>
      <c r="CY464" s="0" t="n">
        <v>0</v>
      </c>
      <c r="CZ464" s="0" t="n">
        <v>0</v>
      </c>
      <c r="DA464" s="0" t="n">
        <v>0</v>
      </c>
      <c r="DB464" s="0" t="n">
        <v>0</v>
      </c>
      <c r="DC464" s="0" t="n">
        <v>0</v>
      </c>
      <c r="DD464" s="0" t="n">
        <v>0</v>
      </c>
      <c r="DE464" s="0" t="n">
        <v>0</v>
      </c>
      <c r="DF464" s="0" t="n">
        <v>0</v>
      </c>
      <c r="DG464" s="0" t="n">
        <v>2</v>
      </c>
      <c r="DH464" s="0" t="n">
        <v>0</v>
      </c>
      <c r="DI464" s="0" t="n">
        <v>0</v>
      </c>
      <c r="DJ464" s="0" t="n">
        <v>4</v>
      </c>
      <c r="DK464" s="0" t="n">
        <v>2</v>
      </c>
      <c r="DL464" s="0" t="n">
        <v>0</v>
      </c>
      <c r="DM464" s="0" t="n">
        <v>0</v>
      </c>
      <c r="DN464" s="0" t="n">
        <v>1</v>
      </c>
      <c r="DO464" s="0" t="n">
        <v>0</v>
      </c>
      <c r="DP464" s="0" t="n">
        <v>0</v>
      </c>
      <c r="DQ464" s="0" t="n">
        <v>0</v>
      </c>
      <c r="DR464" s="0" t="n">
        <v>3</v>
      </c>
      <c r="DS464" s="0" t="n">
        <v>0</v>
      </c>
      <c r="DT464" s="0" t="n">
        <v>0</v>
      </c>
      <c r="DU464" s="0" t="n">
        <v>1</v>
      </c>
      <c r="DV464" s="0" t="n">
        <v>0</v>
      </c>
      <c r="DW464" s="0" t="n">
        <v>0</v>
      </c>
      <c r="DX464" s="0" t="n">
        <v>0</v>
      </c>
      <c r="DY464" s="0" t="n">
        <v>0</v>
      </c>
      <c r="DZ464" s="0" t="n">
        <v>1</v>
      </c>
      <c r="EA464" s="0" t="n">
        <v>0</v>
      </c>
      <c r="EB464" s="0" t="n">
        <v>0</v>
      </c>
      <c r="EC464" s="0" t="n">
        <v>0</v>
      </c>
      <c r="ED464" s="0" t="n">
        <v>0</v>
      </c>
      <c r="EE464" s="0" t="n">
        <v>0</v>
      </c>
      <c r="EF464" s="0" t="n">
        <v>0</v>
      </c>
      <c r="EG464" s="0" t="n">
        <v>0</v>
      </c>
      <c r="EH464" s="0" t="n">
        <v>0</v>
      </c>
      <c r="EI464" s="0" t="n">
        <v>4</v>
      </c>
      <c r="EJ464" s="0" t="n">
        <v>0</v>
      </c>
      <c r="EK464" s="0" t="n">
        <v>0</v>
      </c>
      <c r="EL464" s="0" t="n">
        <v>0</v>
      </c>
      <c r="EM464" s="0" t="n">
        <v>1</v>
      </c>
      <c r="EN464" s="0" t="n">
        <v>0</v>
      </c>
      <c r="EO464" s="0" t="n">
        <v>1</v>
      </c>
      <c r="EP464" s="0" t="n">
        <v>1</v>
      </c>
      <c r="EQ464" s="0" t="n">
        <v>1</v>
      </c>
      <c r="ER464" s="0" t="n">
        <v>0</v>
      </c>
      <c r="ES464" s="0" t="n">
        <v>2</v>
      </c>
      <c r="ET464" s="0" t="n">
        <v>0</v>
      </c>
      <c r="EU464" s="0" t="n">
        <v>0</v>
      </c>
      <c r="EV464" s="0" t="n">
        <v>0</v>
      </c>
      <c r="EW464" s="0" t="n">
        <v>0</v>
      </c>
      <c r="EX464" s="0" t="n">
        <v>0</v>
      </c>
      <c r="EY464" s="0" t="n">
        <v>0</v>
      </c>
      <c r="EZ464" s="0" t="n">
        <v>0</v>
      </c>
      <c r="FA464" s="0" t="n">
        <v>1</v>
      </c>
      <c r="FB464" s="0" t="n">
        <v>0</v>
      </c>
      <c r="FC464" s="0" t="n">
        <v>0</v>
      </c>
      <c r="FD464" s="0" t="n">
        <v>0</v>
      </c>
      <c r="FE464" s="0" t="n">
        <v>0</v>
      </c>
      <c r="FF464" s="0" t="n">
        <v>0</v>
      </c>
      <c r="FG464" s="0" t="n">
        <v>0</v>
      </c>
      <c r="FH464" s="0" t="n">
        <v>0</v>
      </c>
      <c r="FI464" s="0" t="n">
        <v>0</v>
      </c>
      <c r="FJ464" s="0" t="n">
        <v>0</v>
      </c>
      <c r="FK464" s="0" t="n">
        <v>0</v>
      </c>
      <c r="FL464" s="0" t="n">
        <v>0</v>
      </c>
      <c r="FM464" s="0" t="n">
        <v>2</v>
      </c>
      <c r="FN464" s="0" t="n">
        <v>1</v>
      </c>
      <c r="FO464" s="0" t="n">
        <v>0</v>
      </c>
      <c r="FP464" s="0" t="n">
        <v>0</v>
      </c>
      <c r="FQ464" s="0" t="n">
        <v>0</v>
      </c>
      <c r="FR464" s="0" t="n">
        <v>0</v>
      </c>
      <c r="FS464" s="0" t="n">
        <v>1</v>
      </c>
      <c r="FT464" s="0" t="n">
        <v>0</v>
      </c>
      <c r="FU464" s="0" t="n">
        <v>3</v>
      </c>
      <c r="FV464" s="0" t="n">
        <v>0</v>
      </c>
      <c r="FW464" s="0" t="n">
        <v>0</v>
      </c>
      <c r="FX464" s="0" t="n">
        <v>0</v>
      </c>
      <c r="FY464" s="0" t="n">
        <v>1</v>
      </c>
      <c r="FZ464" s="0" t="n">
        <v>0</v>
      </c>
      <c r="GA464" s="0" t="n">
        <v>0</v>
      </c>
      <c r="GB464" s="0" t="n">
        <v>0</v>
      </c>
      <c r="GC464" s="0" t="n">
        <v>0</v>
      </c>
      <c r="GD464" s="0" t="n">
        <v>5</v>
      </c>
      <c r="GE464" s="0" t="n">
        <v>2</v>
      </c>
      <c r="GF464" s="0" t="n">
        <v>0</v>
      </c>
      <c r="GG464" s="0" t="n">
        <v>0</v>
      </c>
      <c r="GH464" s="0" t="n">
        <v>8</v>
      </c>
      <c r="GI464" s="0" t="n">
        <v>0</v>
      </c>
      <c r="GJ464" s="0" t="n">
        <v>0</v>
      </c>
      <c r="GK464" s="0" t="n">
        <v>0</v>
      </c>
      <c r="GL464" s="0" t="n">
        <v>0</v>
      </c>
      <c r="GM464" s="0" t="n">
        <v>1</v>
      </c>
      <c r="GN464" s="0" t="n">
        <v>5</v>
      </c>
      <c r="GO464" s="0" t="n">
        <v>1</v>
      </c>
      <c r="GP464" s="0" t="n">
        <v>0</v>
      </c>
      <c r="GQ464" s="0" t="n">
        <v>0</v>
      </c>
    </row>
    <row r="465" customFormat="false" ht="12" hidden="false" customHeight="false" outlineLevel="0" collapsed="false">
      <c r="A465" s="0" t="n">
        <v>2</v>
      </c>
      <c r="B465" s="0" t="n">
        <v>3</v>
      </c>
      <c r="C465" s="0" t="n">
        <v>1</v>
      </c>
      <c r="D465" s="0" t="n">
        <v>1</v>
      </c>
      <c r="E465" s="0" t="n">
        <v>0</v>
      </c>
      <c r="F465" s="0" t="n">
        <v>0</v>
      </c>
      <c r="G465" s="0" t="n">
        <v>0</v>
      </c>
      <c r="H465" s="0" t="n">
        <v>0</v>
      </c>
      <c r="I465" s="0" t="n">
        <v>0</v>
      </c>
      <c r="J465" s="0" t="n">
        <v>0</v>
      </c>
      <c r="K465" s="0" t="n">
        <v>0</v>
      </c>
      <c r="L465" s="0" t="n">
        <v>8</v>
      </c>
      <c r="M465" s="0" t="n">
        <v>0</v>
      </c>
      <c r="N465" s="0" t="n">
        <v>0</v>
      </c>
      <c r="O465" s="0" t="n">
        <v>0</v>
      </c>
      <c r="P465" s="0" t="n">
        <v>3</v>
      </c>
      <c r="Q465" s="0" t="n">
        <v>0</v>
      </c>
      <c r="R465" s="0" t="n">
        <v>0</v>
      </c>
      <c r="S465" s="0" t="n">
        <v>1</v>
      </c>
      <c r="T465" s="0" t="n">
        <v>0</v>
      </c>
      <c r="U465" s="0" t="n">
        <v>0</v>
      </c>
      <c r="V465" s="0" t="n">
        <v>0</v>
      </c>
      <c r="W465" s="0" t="n">
        <v>0</v>
      </c>
      <c r="X465" s="0" t="n">
        <v>0</v>
      </c>
      <c r="Y465" s="0" t="n">
        <v>0</v>
      </c>
      <c r="Z465" s="0" t="n">
        <v>1</v>
      </c>
      <c r="AA465" s="0" t="n">
        <v>0</v>
      </c>
      <c r="AB465" s="0" t="n">
        <v>1</v>
      </c>
      <c r="AC465" s="0" t="n">
        <v>0</v>
      </c>
      <c r="AD465" s="0" t="n">
        <v>0</v>
      </c>
      <c r="AE465" s="0" t="n">
        <v>0</v>
      </c>
      <c r="AF465" s="0" t="n">
        <v>1</v>
      </c>
      <c r="AG465" s="0" t="n">
        <v>0</v>
      </c>
      <c r="AH465" s="0" t="n">
        <v>0</v>
      </c>
      <c r="AI465" s="0" t="n">
        <v>0</v>
      </c>
      <c r="AJ465" s="0" t="n">
        <v>0</v>
      </c>
      <c r="AK465" s="0" t="n">
        <v>0</v>
      </c>
      <c r="AL465" s="0" t="n">
        <v>0</v>
      </c>
      <c r="AM465" s="0" t="n">
        <v>0</v>
      </c>
      <c r="AN465" s="0" t="n">
        <v>0</v>
      </c>
      <c r="AO465" s="0" t="n">
        <v>0</v>
      </c>
      <c r="AP465" s="0" t="n">
        <v>0</v>
      </c>
      <c r="AQ465" s="0" t="n">
        <v>0</v>
      </c>
      <c r="AR465" s="0" t="n">
        <v>0</v>
      </c>
      <c r="AS465" s="0" t="n">
        <v>0</v>
      </c>
      <c r="AT465" s="0" t="n">
        <v>2</v>
      </c>
      <c r="AU465" s="0" t="n">
        <v>0</v>
      </c>
      <c r="AV465" s="0" t="n">
        <v>2</v>
      </c>
      <c r="AW465" s="0" t="n">
        <v>0</v>
      </c>
      <c r="AX465" s="0" t="n">
        <v>0</v>
      </c>
      <c r="AY465" s="0" t="n">
        <v>0</v>
      </c>
      <c r="AZ465" s="0" t="n">
        <v>2</v>
      </c>
      <c r="BA465" s="0" t="n">
        <v>0</v>
      </c>
      <c r="BB465" s="0" t="n">
        <v>0</v>
      </c>
      <c r="BC465" s="0" t="n">
        <v>0</v>
      </c>
      <c r="BD465" s="0" t="n">
        <v>0</v>
      </c>
      <c r="BE465" s="0" t="n">
        <v>1</v>
      </c>
      <c r="BF465" s="0" t="n">
        <v>1</v>
      </c>
      <c r="BG465" s="0" t="n">
        <v>1</v>
      </c>
      <c r="BH465" s="0" t="n">
        <v>0</v>
      </c>
      <c r="BI465" s="0" t="n">
        <v>0</v>
      </c>
      <c r="BJ465" s="0" t="n">
        <v>1</v>
      </c>
      <c r="BK465" s="0" t="n">
        <v>0</v>
      </c>
      <c r="BL465" s="0" t="n">
        <v>0</v>
      </c>
      <c r="BM465" s="0" t="n">
        <v>1</v>
      </c>
      <c r="BN465" s="0" t="n">
        <v>0</v>
      </c>
      <c r="BO465" s="0" t="n">
        <v>0</v>
      </c>
      <c r="BP465" s="0" t="n">
        <v>0</v>
      </c>
      <c r="BQ465" s="0" t="n">
        <v>2</v>
      </c>
      <c r="BR465" s="0" t="n">
        <v>0</v>
      </c>
      <c r="BS465" s="0" t="n">
        <v>1</v>
      </c>
      <c r="BT465" s="0" t="n">
        <v>1</v>
      </c>
      <c r="BU465" s="0" t="n">
        <v>0</v>
      </c>
      <c r="BV465" s="0" t="n">
        <v>0</v>
      </c>
      <c r="BW465" s="0" t="n">
        <v>0</v>
      </c>
      <c r="BX465" s="0" t="n">
        <v>1</v>
      </c>
      <c r="BY465" s="0" t="n">
        <v>0</v>
      </c>
      <c r="BZ465" s="0" t="n">
        <v>0</v>
      </c>
      <c r="CA465" s="0" t="n">
        <v>0</v>
      </c>
      <c r="CB465" s="0" t="n">
        <v>0</v>
      </c>
      <c r="CC465" s="0" t="n">
        <v>0</v>
      </c>
      <c r="CD465" s="0" t="n">
        <v>0</v>
      </c>
      <c r="CE465" s="0" t="n">
        <v>0</v>
      </c>
      <c r="CF465" s="0" t="n">
        <v>0</v>
      </c>
      <c r="CG465" s="0" t="n">
        <v>0</v>
      </c>
      <c r="CH465" s="0" t="n">
        <v>0</v>
      </c>
      <c r="CI465" s="0" t="n">
        <v>0</v>
      </c>
      <c r="CJ465" s="0" t="n">
        <v>0</v>
      </c>
      <c r="CK465" s="0" t="n">
        <v>0</v>
      </c>
      <c r="CL465" s="0" t="n">
        <v>0</v>
      </c>
      <c r="CM465" s="0" t="n">
        <v>9</v>
      </c>
      <c r="CN465" s="0" t="n">
        <v>0</v>
      </c>
      <c r="CO465" s="0" t="n">
        <v>0</v>
      </c>
      <c r="CP465" s="0" t="n">
        <v>0</v>
      </c>
      <c r="CQ465" s="0" t="n">
        <v>0</v>
      </c>
      <c r="CR465" s="0" t="n">
        <v>0</v>
      </c>
      <c r="CS465" s="0" t="n">
        <v>7</v>
      </c>
      <c r="CT465" s="0" t="n">
        <v>0</v>
      </c>
      <c r="CU465" s="0" t="n">
        <v>0</v>
      </c>
      <c r="CV465" s="0" t="n">
        <v>0</v>
      </c>
      <c r="CW465" s="0" t="n">
        <v>0</v>
      </c>
      <c r="CX465" s="0" t="n">
        <v>0</v>
      </c>
      <c r="CY465" s="0" t="n">
        <v>0</v>
      </c>
      <c r="CZ465" s="0" t="n">
        <v>0</v>
      </c>
      <c r="DA465" s="0" t="n">
        <v>0</v>
      </c>
      <c r="DB465" s="0" t="n">
        <v>0</v>
      </c>
      <c r="DC465" s="0" t="n">
        <v>0</v>
      </c>
      <c r="DD465" s="0" t="n">
        <v>0</v>
      </c>
      <c r="DE465" s="0" t="n">
        <v>0</v>
      </c>
      <c r="DF465" s="0" t="n">
        <v>0</v>
      </c>
      <c r="DG465" s="0" t="n">
        <v>0</v>
      </c>
      <c r="DH465" s="0" t="n">
        <v>1</v>
      </c>
      <c r="DI465" s="0" t="n">
        <v>0</v>
      </c>
      <c r="DJ465" s="0" t="n">
        <v>0</v>
      </c>
      <c r="DK465" s="0" t="n">
        <v>1</v>
      </c>
      <c r="DL465" s="0" t="n">
        <v>0</v>
      </c>
      <c r="DM465" s="0" t="n">
        <v>0</v>
      </c>
      <c r="DN465" s="0" t="n">
        <v>1</v>
      </c>
      <c r="DO465" s="0" t="n">
        <v>0</v>
      </c>
      <c r="DP465" s="0" t="n">
        <v>0</v>
      </c>
      <c r="DQ465" s="0" t="n">
        <v>0</v>
      </c>
      <c r="DR465" s="0" t="n">
        <v>4</v>
      </c>
      <c r="DS465" s="0" t="n">
        <v>0</v>
      </c>
      <c r="DT465" s="0" t="n">
        <v>0</v>
      </c>
      <c r="DU465" s="0" t="n">
        <v>0</v>
      </c>
      <c r="DV465" s="0" t="n">
        <v>0</v>
      </c>
      <c r="DW465" s="0" t="n">
        <v>0</v>
      </c>
      <c r="DX465" s="0" t="n">
        <v>0</v>
      </c>
      <c r="DY465" s="0" t="n">
        <v>0</v>
      </c>
      <c r="DZ465" s="0" t="n">
        <v>0</v>
      </c>
      <c r="EA465" s="0" t="n">
        <v>0</v>
      </c>
      <c r="EB465" s="0" t="n">
        <v>9</v>
      </c>
      <c r="EC465" s="0" t="n">
        <v>0</v>
      </c>
      <c r="ED465" s="0" t="n">
        <v>0</v>
      </c>
      <c r="EE465" s="0" t="n">
        <v>0</v>
      </c>
      <c r="EF465" s="0" t="n">
        <v>0</v>
      </c>
      <c r="EG465" s="0" t="n">
        <v>0</v>
      </c>
      <c r="EH465" s="0" t="n">
        <v>0</v>
      </c>
      <c r="EI465" s="0" t="n">
        <v>0</v>
      </c>
      <c r="EJ465" s="0" t="n">
        <v>0</v>
      </c>
      <c r="EK465" s="0" t="n">
        <v>0</v>
      </c>
      <c r="EL465" s="0" t="n">
        <v>0</v>
      </c>
      <c r="EM465" s="0" t="n">
        <v>0</v>
      </c>
      <c r="EN465" s="0" t="n">
        <v>0</v>
      </c>
      <c r="EO465" s="0" t="n">
        <v>0</v>
      </c>
      <c r="EP465" s="0" t="n">
        <v>1</v>
      </c>
      <c r="EQ465" s="0" t="n">
        <v>1</v>
      </c>
      <c r="ER465" s="0" t="n">
        <v>0</v>
      </c>
      <c r="ES465" s="0" t="n">
        <v>0</v>
      </c>
      <c r="ET465" s="0" t="n">
        <v>1</v>
      </c>
      <c r="EU465" s="0" t="n">
        <v>1</v>
      </c>
      <c r="EV465" s="0" t="n">
        <v>0</v>
      </c>
      <c r="EW465" s="0" t="n">
        <v>0</v>
      </c>
      <c r="EX465" s="0" t="n">
        <v>5</v>
      </c>
      <c r="EY465" s="0" t="n">
        <v>0</v>
      </c>
      <c r="EZ465" s="0" t="n">
        <v>0</v>
      </c>
      <c r="FA465" s="0" t="n">
        <v>1</v>
      </c>
      <c r="FB465" s="0" t="n">
        <v>0</v>
      </c>
      <c r="FC465" s="0" t="n">
        <v>0</v>
      </c>
      <c r="FD465" s="0" t="n">
        <v>0</v>
      </c>
      <c r="FE465" s="0" t="n">
        <v>0</v>
      </c>
      <c r="FF465" s="0" t="n">
        <v>0</v>
      </c>
      <c r="FG465" s="0" t="n">
        <v>0</v>
      </c>
      <c r="FH465" s="0" t="n">
        <v>0</v>
      </c>
      <c r="FI465" s="0" t="n">
        <v>0</v>
      </c>
      <c r="FJ465" s="0" t="n">
        <v>0</v>
      </c>
      <c r="FK465" s="0" t="n">
        <v>0</v>
      </c>
      <c r="FL465" s="0" t="n">
        <v>0</v>
      </c>
      <c r="FM465" s="0" t="n">
        <v>1</v>
      </c>
      <c r="FN465" s="0" t="n">
        <v>0</v>
      </c>
      <c r="FO465" s="0" t="n">
        <v>1</v>
      </c>
      <c r="FP465" s="0" t="n">
        <v>0</v>
      </c>
      <c r="FQ465" s="0" t="n">
        <v>0</v>
      </c>
      <c r="FR465" s="0" t="n">
        <v>0</v>
      </c>
      <c r="FS465" s="0" t="n">
        <v>1</v>
      </c>
      <c r="FT465" s="0" t="n">
        <v>0</v>
      </c>
      <c r="FU465" s="0" t="n">
        <v>1</v>
      </c>
      <c r="FV465" s="0" t="n">
        <v>0</v>
      </c>
      <c r="FW465" s="0" t="n">
        <v>0</v>
      </c>
      <c r="FX465" s="0" t="n">
        <v>0</v>
      </c>
      <c r="FY465" s="0" t="n">
        <v>2</v>
      </c>
      <c r="FZ465" s="0" t="n">
        <v>0</v>
      </c>
      <c r="GA465" s="0" t="n">
        <v>0</v>
      </c>
      <c r="GB465" s="0" t="n">
        <v>0</v>
      </c>
      <c r="GC465" s="0" t="n">
        <v>0</v>
      </c>
      <c r="GD465" s="0" t="n">
        <v>0</v>
      </c>
      <c r="GE465" s="0" t="n">
        <v>0</v>
      </c>
      <c r="GF465" s="0" t="n">
        <v>0</v>
      </c>
      <c r="GG465" s="0" t="n">
        <v>0</v>
      </c>
      <c r="GH465" s="0" t="n">
        <v>0</v>
      </c>
      <c r="GI465" s="0" t="n">
        <v>0</v>
      </c>
      <c r="GJ465" s="0" t="n">
        <v>0</v>
      </c>
      <c r="GK465" s="0" t="n">
        <v>2</v>
      </c>
      <c r="GL465" s="0" t="n">
        <v>0</v>
      </c>
      <c r="GM465" s="0" t="n">
        <v>0</v>
      </c>
      <c r="GN465" s="0" t="n">
        <v>0</v>
      </c>
      <c r="GO465" s="0" t="n">
        <v>2</v>
      </c>
      <c r="GP465" s="0" t="n">
        <v>0</v>
      </c>
      <c r="GQ465" s="0" t="n">
        <v>0</v>
      </c>
    </row>
    <row r="466" customFormat="false" ht="12" hidden="false" customHeight="false" outlineLevel="0" collapsed="false">
      <c r="A466" s="0" t="n">
        <v>4</v>
      </c>
      <c r="B466" s="0" t="n">
        <v>0</v>
      </c>
      <c r="C466" s="0" t="n">
        <v>0</v>
      </c>
      <c r="D466" s="0" t="n">
        <v>0</v>
      </c>
      <c r="E466" s="0" t="n">
        <v>0</v>
      </c>
      <c r="F466" s="0" t="n">
        <v>1</v>
      </c>
      <c r="G466" s="0" t="n">
        <v>0</v>
      </c>
      <c r="H466" s="0" t="n">
        <v>0</v>
      </c>
      <c r="I466" s="0" t="n">
        <v>0</v>
      </c>
      <c r="J466" s="0" t="n">
        <v>1</v>
      </c>
      <c r="K466" s="0" t="n">
        <v>0</v>
      </c>
      <c r="L466" s="0" t="n">
        <v>3</v>
      </c>
      <c r="M466" s="0" t="n">
        <v>0</v>
      </c>
      <c r="N466" s="0" t="n">
        <v>0</v>
      </c>
      <c r="O466" s="0" t="n">
        <v>0</v>
      </c>
      <c r="P466" s="0" t="n">
        <v>1</v>
      </c>
      <c r="Q466" s="0" t="n">
        <v>0</v>
      </c>
      <c r="R466" s="0" t="n">
        <v>0</v>
      </c>
      <c r="S466" s="0" t="n">
        <v>0</v>
      </c>
      <c r="T466" s="0" t="n">
        <v>1</v>
      </c>
      <c r="U466" s="0" t="n">
        <v>0</v>
      </c>
      <c r="V466" s="0" t="n">
        <v>0</v>
      </c>
      <c r="W466" s="0" t="n">
        <v>0</v>
      </c>
      <c r="X466" s="0" t="n">
        <v>0</v>
      </c>
      <c r="Y466" s="0" t="n">
        <v>4</v>
      </c>
      <c r="Z466" s="0" t="n">
        <v>1</v>
      </c>
      <c r="AA466" s="0" t="n">
        <v>0</v>
      </c>
      <c r="AB466" s="0" t="n">
        <v>0</v>
      </c>
      <c r="AC466" s="0" t="n">
        <v>0</v>
      </c>
      <c r="AD466" s="0" t="n">
        <v>0</v>
      </c>
      <c r="AE466" s="0" t="n">
        <v>3</v>
      </c>
      <c r="AF466" s="0" t="n">
        <v>0</v>
      </c>
      <c r="AG466" s="0" t="n">
        <v>0</v>
      </c>
      <c r="AH466" s="0" t="n">
        <v>0</v>
      </c>
      <c r="AI466" s="0" t="n">
        <v>0</v>
      </c>
      <c r="AJ466" s="0" t="n">
        <v>0</v>
      </c>
      <c r="AK466" s="0" t="n">
        <v>1</v>
      </c>
      <c r="AL466" s="0" t="n">
        <v>0</v>
      </c>
      <c r="AM466" s="0" t="n">
        <v>0</v>
      </c>
      <c r="AN466" s="0" t="n">
        <v>0</v>
      </c>
      <c r="AO466" s="0" t="n">
        <v>0</v>
      </c>
      <c r="AP466" s="0" t="n">
        <v>0</v>
      </c>
      <c r="AQ466" s="0" t="n">
        <v>0</v>
      </c>
      <c r="AR466" s="0" t="n">
        <v>5</v>
      </c>
      <c r="AS466" s="0" t="n">
        <v>0</v>
      </c>
      <c r="AT466" s="0" t="n">
        <v>0</v>
      </c>
      <c r="AU466" s="0" t="n">
        <v>0</v>
      </c>
      <c r="AV466" s="0" t="n">
        <v>0</v>
      </c>
      <c r="AW466" s="0" t="n">
        <v>4</v>
      </c>
      <c r="AX466" s="0" t="n">
        <v>0</v>
      </c>
      <c r="AY466" s="0" t="n">
        <v>0</v>
      </c>
      <c r="AZ466" s="0" t="n">
        <v>0</v>
      </c>
      <c r="BA466" s="0" t="n">
        <v>0</v>
      </c>
      <c r="BB466" s="0" t="n">
        <v>0</v>
      </c>
      <c r="BC466" s="0" t="n">
        <v>3</v>
      </c>
      <c r="BD466" s="0" t="n">
        <v>2</v>
      </c>
      <c r="BE466" s="0" t="n">
        <v>0</v>
      </c>
      <c r="BF466" s="0" t="n">
        <v>0</v>
      </c>
      <c r="BG466" s="0" t="n">
        <v>2</v>
      </c>
      <c r="BH466" s="0" t="n">
        <v>0</v>
      </c>
      <c r="BI466" s="0" t="n">
        <v>0</v>
      </c>
      <c r="BJ466" s="0" t="n">
        <v>0</v>
      </c>
      <c r="BK466" s="0" t="n">
        <v>0</v>
      </c>
      <c r="BL466" s="0" t="n">
        <v>0</v>
      </c>
      <c r="BM466" s="0" t="n">
        <v>0</v>
      </c>
      <c r="BN466" s="0" t="n">
        <v>0</v>
      </c>
      <c r="BO466" s="0" t="n">
        <v>0</v>
      </c>
      <c r="BP466" s="0" t="n">
        <v>0</v>
      </c>
      <c r="BQ466" s="0" t="n">
        <v>1</v>
      </c>
      <c r="BR466" s="0" t="n">
        <v>0</v>
      </c>
      <c r="BS466" s="0" t="n">
        <v>0</v>
      </c>
      <c r="BT466" s="0" t="n">
        <v>1</v>
      </c>
      <c r="BU466" s="0" t="n">
        <v>0</v>
      </c>
      <c r="BV466" s="0" t="n">
        <v>0</v>
      </c>
      <c r="BW466" s="0" t="n">
        <v>0</v>
      </c>
      <c r="BX466" s="0" t="n">
        <v>0</v>
      </c>
      <c r="BY466" s="0" t="n">
        <v>0</v>
      </c>
      <c r="BZ466" s="0" t="n">
        <v>0</v>
      </c>
      <c r="CA466" s="0" t="n">
        <v>1</v>
      </c>
      <c r="CB466" s="0" t="n">
        <v>1</v>
      </c>
      <c r="CC466" s="0" t="n">
        <v>2</v>
      </c>
      <c r="CD466" s="0" t="n">
        <v>0</v>
      </c>
      <c r="CE466" s="0" t="n">
        <v>0</v>
      </c>
      <c r="CF466" s="0" t="n">
        <v>0</v>
      </c>
      <c r="CG466" s="0" t="n">
        <v>0</v>
      </c>
      <c r="CH466" s="0" t="n">
        <v>0</v>
      </c>
      <c r="CI466" s="0" t="n">
        <v>0</v>
      </c>
      <c r="CJ466" s="0" t="n">
        <v>0</v>
      </c>
      <c r="CK466" s="0" t="n">
        <v>1</v>
      </c>
      <c r="CL466" s="0" t="n">
        <v>1</v>
      </c>
      <c r="CM466" s="0" t="n">
        <v>0</v>
      </c>
      <c r="CN466" s="0" t="n">
        <v>0</v>
      </c>
      <c r="CO466" s="0" t="n">
        <v>7</v>
      </c>
      <c r="CP466" s="0" t="n">
        <v>0</v>
      </c>
      <c r="CQ466" s="0" t="n">
        <v>0</v>
      </c>
      <c r="CR466" s="0" t="n">
        <v>0</v>
      </c>
      <c r="CS466" s="0" t="n">
        <v>0</v>
      </c>
      <c r="CT466" s="0" t="n">
        <v>0</v>
      </c>
      <c r="CU466" s="0" t="n">
        <v>0</v>
      </c>
      <c r="CV466" s="0" t="n">
        <v>0</v>
      </c>
      <c r="CW466" s="0" t="n">
        <v>0</v>
      </c>
      <c r="CX466" s="0" t="n">
        <v>0</v>
      </c>
      <c r="CY466" s="0" t="n">
        <v>5</v>
      </c>
      <c r="CZ466" s="0" t="n">
        <v>0</v>
      </c>
      <c r="DA466" s="0" t="n">
        <v>0</v>
      </c>
      <c r="DB466" s="0" t="n">
        <v>0</v>
      </c>
      <c r="DC466" s="0" t="n">
        <v>0</v>
      </c>
      <c r="DD466" s="0" t="n">
        <v>4</v>
      </c>
      <c r="DE466" s="0" t="n">
        <v>1</v>
      </c>
      <c r="DF466" s="0" t="n">
        <v>0</v>
      </c>
      <c r="DG466" s="0" t="n">
        <v>0</v>
      </c>
      <c r="DH466" s="0" t="n">
        <v>5</v>
      </c>
      <c r="DI466" s="0" t="n">
        <v>0</v>
      </c>
      <c r="DJ466" s="0" t="n">
        <v>0</v>
      </c>
      <c r="DK466" s="0" t="n">
        <v>1</v>
      </c>
      <c r="DL466" s="0" t="n">
        <v>0</v>
      </c>
      <c r="DM466" s="0" t="n">
        <v>0</v>
      </c>
      <c r="DN466" s="0" t="n">
        <v>0</v>
      </c>
      <c r="DO466" s="0" t="n">
        <v>0</v>
      </c>
      <c r="DP466" s="0" t="n">
        <v>2</v>
      </c>
      <c r="DQ466" s="0" t="n">
        <v>0</v>
      </c>
      <c r="DR466" s="0" t="n">
        <v>0</v>
      </c>
      <c r="DS466" s="0" t="n">
        <v>0</v>
      </c>
      <c r="DT466" s="0" t="n">
        <v>0</v>
      </c>
      <c r="DU466" s="0" t="n">
        <v>2</v>
      </c>
      <c r="DV466" s="0" t="n">
        <v>0</v>
      </c>
      <c r="DW466" s="0" t="n">
        <v>0</v>
      </c>
      <c r="DX466" s="0" t="n">
        <v>0</v>
      </c>
      <c r="DY466" s="0" t="n">
        <v>0</v>
      </c>
      <c r="DZ466" s="0" t="n">
        <v>6</v>
      </c>
      <c r="EA466" s="0" t="n">
        <v>0</v>
      </c>
      <c r="EB466" s="0" t="n">
        <v>0</v>
      </c>
      <c r="EC466" s="0" t="n">
        <v>0</v>
      </c>
      <c r="ED466" s="0" t="n">
        <v>0</v>
      </c>
      <c r="EE466" s="0" t="n">
        <v>0</v>
      </c>
      <c r="EF466" s="0" t="n">
        <v>0</v>
      </c>
      <c r="EG466" s="0" t="n">
        <v>0</v>
      </c>
      <c r="EH466" s="0" t="n">
        <v>0</v>
      </c>
      <c r="EI466" s="0" t="n">
        <v>0</v>
      </c>
      <c r="EJ466" s="0" t="n">
        <v>0</v>
      </c>
      <c r="EK466" s="0" t="n">
        <v>0</v>
      </c>
      <c r="EL466" s="0" t="n">
        <v>0</v>
      </c>
      <c r="EM466" s="0" t="n">
        <v>0</v>
      </c>
      <c r="EN466" s="0" t="n">
        <v>0</v>
      </c>
      <c r="EO466" s="0" t="n">
        <v>0</v>
      </c>
      <c r="EP466" s="0" t="n">
        <v>8</v>
      </c>
      <c r="EQ466" s="0" t="n">
        <v>0</v>
      </c>
      <c r="ER466" s="0" t="n">
        <v>0</v>
      </c>
      <c r="ES466" s="0" t="n">
        <v>2</v>
      </c>
      <c r="ET466" s="0" t="n">
        <v>1</v>
      </c>
      <c r="EU466" s="0" t="n">
        <v>0</v>
      </c>
      <c r="EV466" s="0" t="n">
        <v>0</v>
      </c>
      <c r="EW466" s="0" t="n">
        <v>0</v>
      </c>
      <c r="EX466" s="0" t="n">
        <v>0</v>
      </c>
      <c r="EY466" s="0" t="n">
        <v>1</v>
      </c>
      <c r="EZ466" s="0" t="n">
        <v>0</v>
      </c>
      <c r="FA466" s="0" t="n">
        <v>2</v>
      </c>
      <c r="FB466" s="0" t="n">
        <v>0</v>
      </c>
      <c r="FC466" s="0" t="n">
        <v>0</v>
      </c>
      <c r="FD466" s="0" t="n">
        <v>0</v>
      </c>
      <c r="FE466" s="0" t="n">
        <v>0</v>
      </c>
      <c r="FF466" s="0" t="n">
        <v>0</v>
      </c>
      <c r="FG466" s="0" t="n">
        <v>0</v>
      </c>
      <c r="FH466" s="0" t="n">
        <v>0</v>
      </c>
      <c r="FI466" s="0" t="n">
        <v>0</v>
      </c>
      <c r="FJ466" s="0" t="n">
        <v>0</v>
      </c>
      <c r="FK466" s="0" t="n">
        <v>2</v>
      </c>
      <c r="FL466" s="0" t="n">
        <v>0</v>
      </c>
      <c r="FM466" s="0" t="n">
        <v>0</v>
      </c>
      <c r="FN466" s="0" t="n">
        <v>0</v>
      </c>
      <c r="FO466" s="0" t="n">
        <v>0</v>
      </c>
      <c r="FP466" s="0" t="n">
        <v>0</v>
      </c>
      <c r="FQ466" s="0" t="n">
        <v>0</v>
      </c>
      <c r="FR466" s="0" t="n">
        <v>5</v>
      </c>
      <c r="FS466" s="0" t="n">
        <v>0</v>
      </c>
      <c r="FT466" s="0" t="n">
        <v>0</v>
      </c>
      <c r="FU466" s="0" t="n">
        <v>0</v>
      </c>
      <c r="FV466" s="0" t="n">
        <v>0</v>
      </c>
      <c r="FW466" s="0" t="n">
        <v>2</v>
      </c>
      <c r="FX466" s="0" t="n">
        <v>0</v>
      </c>
      <c r="FY466" s="0" t="n">
        <v>2</v>
      </c>
      <c r="FZ466" s="0" t="n">
        <v>0</v>
      </c>
      <c r="GA466" s="0" t="n">
        <v>0</v>
      </c>
      <c r="GB466" s="0" t="n">
        <v>0</v>
      </c>
      <c r="GC466" s="0" t="n">
        <v>0</v>
      </c>
      <c r="GD466" s="0" t="n">
        <v>0</v>
      </c>
      <c r="GE466" s="0" t="n">
        <v>0</v>
      </c>
      <c r="GF466" s="0" t="n">
        <v>0</v>
      </c>
      <c r="GG466" s="0" t="n">
        <v>0</v>
      </c>
      <c r="GH466" s="0" t="n">
        <v>0</v>
      </c>
      <c r="GI466" s="0" t="n">
        <v>0</v>
      </c>
      <c r="GJ466" s="0" t="n">
        <v>0</v>
      </c>
      <c r="GK466" s="0" t="n">
        <v>0</v>
      </c>
      <c r="GL466" s="0" t="n">
        <v>0</v>
      </c>
      <c r="GM466" s="0" t="n">
        <v>0</v>
      </c>
      <c r="GN466" s="0" t="n">
        <v>0</v>
      </c>
      <c r="GO466" s="0" t="n">
        <v>2</v>
      </c>
      <c r="GP466" s="0" t="n">
        <v>0</v>
      </c>
      <c r="GQ466" s="0" t="n">
        <v>0</v>
      </c>
    </row>
    <row r="467" customFormat="false" ht="12" hidden="false" customHeight="false" outlineLevel="0" collapsed="false">
      <c r="A467" s="0" t="n">
        <v>7</v>
      </c>
      <c r="B467" s="0" t="n">
        <v>0</v>
      </c>
      <c r="C467" s="0" t="n">
        <v>0</v>
      </c>
      <c r="D467" s="0" t="n">
        <v>0</v>
      </c>
      <c r="E467" s="0" t="n">
        <v>0</v>
      </c>
      <c r="F467" s="0" t="n">
        <v>6</v>
      </c>
      <c r="G467" s="0" t="n">
        <v>5</v>
      </c>
      <c r="H467" s="0" t="n">
        <v>0</v>
      </c>
      <c r="I467" s="0" t="n">
        <v>0</v>
      </c>
      <c r="J467" s="0" t="n">
        <v>1</v>
      </c>
      <c r="K467" s="0" t="n">
        <v>0</v>
      </c>
      <c r="L467" s="0" t="n">
        <v>2</v>
      </c>
      <c r="M467" s="0" t="n">
        <v>0</v>
      </c>
      <c r="N467" s="0" t="n">
        <v>0</v>
      </c>
      <c r="O467" s="0" t="n">
        <v>0</v>
      </c>
      <c r="P467" s="0" t="n">
        <v>0</v>
      </c>
      <c r="Q467" s="0" t="n">
        <v>0</v>
      </c>
      <c r="R467" s="0" t="n">
        <v>0</v>
      </c>
      <c r="S467" s="0" t="n">
        <v>0</v>
      </c>
      <c r="T467" s="0" t="n">
        <v>0</v>
      </c>
      <c r="U467" s="0" t="n">
        <v>0</v>
      </c>
      <c r="V467" s="0" t="n">
        <v>0</v>
      </c>
      <c r="W467" s="0" t="n">
        <v>0</v>
      </c>
      <c r="X467" s="0" t="n">
        <v>0</v>
      </c>
      <c r="Y467" s="0" t="n">
        <v>4</v>
      </c>
      <c r="Z467" s="0" t="n">
        <v>1</v>
      </c>
      <c r="AA467" s="0" t="n">
        <v>0</v>
      </c>
      <c r="AB467" s="0" t="n">
        <v>0</v>
      </c>
      <c r="AC467" s="0" t="n">
        <v>0</v>
      </c>
      <c r="AD467" s="0" t="n">
        <v>0</v>
      </c>
      <c r="AE467" s="0" t="n">
        <v>3</v>
      </c>
      <c r="AF467" s="0" t="n">
        <v>0</v>
      </c>
      <c r="AG467" s="0" t="n">
        <v>0</v>
      </c>
      <c r="AH467" s="0" t="n">
        <v>1</v>
      </c>
      <c r="AI467" s="0" t="n">
        <v>3</v>
      </c>
      <c r="AJ467" s="0" t="n">
        <v>0</v>
      </c>
      <c r="AK467" s="0" t="n">
        <v>2</v>
      </c>
      <c r="AL467" s="0" t="n">
        <v>0</v>
      </c>
      <c r="AM467" s="0" t="n">
        <v>0</v>
      </c>
      <c r="AN467" s="0" t="n">
        <v>0</v>
      </c>
      <c r="AO467" s="0" t="n">
        <v>0</v>
      </c>
      <c r="AP467" s="0" t="n">
        <v>0</v>
      </c>
      <c r="AQ467" s="0" t="n">
        <v>0</v>
      </c>
      <c r="AR467" s="0" t="n">
        <v>2</v>
      </c>
      <c r="AS467" s="0" t="n">
        <v>7</v>
      </c>
      <c r="AT467" s="0" t="n">
        <v>0</v>
      </c>
      <c r="AU467" s="0" t="n">
        <v>0</v>
      </c>
      <c r="AV467" s="0" t="n">
        <v>0</v>
      </c>
      <c r="AW467" s="0" t="n">
        <v>2</v>
      </c>
      <c r="AX467" s="0" t="n">
        <v>0</v>
      </c>
      <c r="AY467" s="0" t="n">
        <v>0</v>
      </c>
      <c r="AZ467" s="0" t="n">
        <v>0</v>
      </c>
      <c r="BA467" s="0" t="n">
        <v>0</v>
      </c>
      <c r="BB467" s="0" t="n">
        <v>0</v>
      </c>
      <c r="BC467" s="0" t="n">
        <v>4</v>
      </c>
      <c r="BD467" s="0" t="n">
        <v>0</v>
      </c>
      <c r="BE467" s="0" t="n">
        <v>0</v>
      </c>
      <c r="BF467" s="0" t="n">
        <v>0</v>
      </c>
      <c r="BG467" s="0" t="n">
        <v>2</v>
      </c>
      <c r="BH467" s="0" t="n">
        <v>0</v>
      </c>
      <c r="BI467" s="0" t="n">
        <v>0</v>
      </c>
      <c r="BJ467" s="0" t="n">
        <v>0</v>
      </c>
      <c r="BK467" s="0" t="n">
        <v>6</v>
      </c>
      <c r="BL467" s="0" t="n">
        <v>0</v>
      </c>
      <c r="BM467" s="0" t="n">
        <v>0</v>
      </c>
      <c r="BN467" s="0" t="n">
        <v>0</v>
      </c>
      <c r="BO467" s="0" t="n">
        <v>0</v>
      </c>
      <c r="BP467" s="0" t="n">
        <v>0</v>
      </c>
      <c r="BQ467" s="0" t="n">
        <v>1</v>
      </c>
      <c r="BR467" s="0" t="n">
        <v>0</v>
      </c>
      <c r="BS467" s="0" t="n">
        <v>0</v>
      </c>
      <c r="BT467" s="0" t="n">
        <v>7</v>
      </c>
      <c r="BU467" s="0" t="n">
        <v>9</v>
      </c>
      <c r="BV467" s="0" t="n">
        <v>0</v>
      </c>
      <c r="BW467" s="0" t="n">
        <v>0</v>
      </c>
      <c r="BX467" s="0" t="n">
        <v>0</v>
      </c>
      <c r="BY467" s="0" t="n">
        <v>2</v>
      </c>
      <c r="BZ467" s="0" t="n">
        <v>1</v>
      </c>
      <c r="CA467" s="0" t="n">
        <v>1</v>
      </c>
      <c r="CB467" s="0" t="n">
        <v>0</v>
      </c>
      <c r="CC467" s="0" t="n">
        <v>1</v>
      </c>
      <c r="CD467" s="0" t="n">
        <v>0</v>
      </c>
      <c r="CE467" s="0" t="n">
        <v>0</v>
      </c>
      <c r="CF467" s="0" t="n">
        <v>0</v>
      </c>
      <c r="CG467" s="0" t="n">
        <v>0</v>
      </c>
      <c r="CH467" s="0" t="n">
        <v>0</v>
      </c>
      <c r="CI467" s="0" t="n">
        <v>2</v>
      </c>
      <c r="CJ467" s="0" t="n">
        <v>0</v>
      </c>
      <c r="CK467" s="0" t="n">
        <v>2</v>
      </c>
      <c r="CL467" s="0" t="n">
        <v>0</v>
      </c>
      <c r="CM467" s="0" t="n">
        <v>0</v>
      </c>
      <c r="CN467" s="0" t="n">
        <v>0</v>
      </c>
      <c r="CO467" s="0" t="n">
        <v>0</v>
      </c>
      <c r="CP467" s="0" t="n">
        <v>0</v>
      </c>
      <c r="CQ467" s="0" t="n">
        <v>0</v>
      </c>
      <c r="CR467" s="0" t="n">
        <v>0</v>
      </c>
      <c r="CS467" s="0" t="n">
        <v>0</v>
      </c>
      <c r="CT467" s="0" t="n">
        <v>0</v>
      </c>
      <c r="CU467" s="0" t="n">
        <v>0</v>
      </c>
      <c r="CV467" s="0" t="n">
        <v>0</v>
      </c>
      <c r="CW467" s="0" t="n">
        <v>0</v>
      </c>
      <c r="CX467" s="0" t="n">
        <v>0</v>
      </c>
      <c r="CY467" s="0" t="n">
        <v>0</v>
      </c>
      <c r="CZ467" s="0" t="n">
        <v>0</v>
      </c>
      <c r="DA467" s="0" t="n">
        <v>0</v>
      </c>
      <c r="DB467" s="0" t="n">
        <v>0</v>
      </c>
      <c r="DC467" s="0" t="n">
        <v>0</v>
      </c>
      <c r="DD467" s="0" t="n">
        <v>3</v>
      </c>
      <c r="DE467" s="0" t="n">
        <v>3</v>
      </c>
      <c r="DF467" s="0" t="n">
        <v>0</v>
      </c>
      <c r="DG467" s="0" t="n">
        <v>0</v>
      </c>
      <c r="DH467" s="0" t="n">
        <v>5</v>
      </c>
      <c r="DI467" s="0" t="n">
        <v>0</v>
      </c>
      <c r="DJ467" s="0" t="n">
        <v>6</v>
      </c>
      <c r="DK467" s="0" t="n">
        <v>0</v>
      </c>
      <c r="DL467" s="0" t="n">
        <v>0</v>
      </c>
      <c r="DM467" s="0" t="n">
        <v>0</v>
      </c>
      <c r="DN467" s="0" t="n">
        <v>0</v>
      </c>
      <c r="DO467" s="0" t="n">
        <v>0</v>
      </c>
      <c r="DP467" s="0" t="n">
        <v>0</v>
      </c>
      <c r="DQ467" s="0" t="n">
        <v>0</v>
      </c>
      <c r="DR467" s="0" t="n">
        <v>2</v>
      </c>
      <c r="DS467" s="0" t="n">
        <v>0</v>
      </c>
      <c r="DT467" s="0" t="n">
        <v>0</v>
      </c>
      <c r="DU467" s="0" t="n">
        <v>7</v>
      </c>
      <c r="DV467" s="0" t="n">
        <v>0</v>
      </c>
      <c r="DW467" s="0" t="n">
        <v>0</v>
      </c>
      <c r="DX467" s="0" t="n">
        <v>6</v>
      </c>
      <c r="DY467" s="0" t="n">
        <v>0</v>
      </c>
      <c r="DZ467" s="0" t="n">
        <v>0</v>
      </c>
      <c r="EA467" s="0" t="n">
        <v>0</v>
      </c>
      <c r="EB467" s="0" t="n">
        <v>0</v>
      </c>
      <c r="EC467" s="0" t="n">
        <v>0</v>
      </c>
      <c r="ED467" s="0" t="n">
        <v>0</v>
      </c>
      <c r="EE467" s="0" t="n">
        <v>0</v>
      </c>
      <c r="EF467" s="0" t="n">
        <v>0</v>
      </c>
      <c r="EG467" s="0" t="n">
        <v>0</v>
      </c>
      <c r="EH467" s="0" t="n">
        <v>1</v>
      </c>
      <c r="EI467" s="0" t="n">
        <v>2</v>
      </c>
      <c r="EJ467" s="0" t="n">
        <v>0</v>
      </c>
      <c r="EK467" s="0" t="n">
        <v>0</v>
      </c>
      <c r="EL467" s="0" t="n">
        <v>0</v>
      </c>
      <c r="EM467" s="0" t="n">
        <v>0</v>
      </c>
      <c r="EN467" s="0" t="n">
        <v>0</v>
      </c>
      <c r="EO467" s="0" t="n">
        <v>0</v>
      </c>
      <c r="EP467" s="0" t="n">
        <v>6</v>
      </c>
      <c r="EQ467" s="0" t="n">
        <v>1</v>
      </c>
      <c r="ER467" s="0" t="n">
        <v>0</v>
      </c>
      <c r="ES467" s="0" t="n">
        <v>0</v>
      </c>
      <c r="ET467" s="0" t="n">
        <v>0</v>
      </c>
      <c r="EU467" s="0" t="n">
        <v>0</v>
      </c>
      <c r="EV467" s="0" t="n">
        <v>0</v>
      </c>
      <c r="EW467" s="0" t="n">
        <v>0</v>
      </c>
      <c r="EX467" s="0" t="n">
        <v>0</v>
      </c>
      <c r="EY467" s="0" t="n">
        <v>0</v>
      </c>
      <c r="EZ467" s="0" t="n">
        <v>0</v>
      </c>
      <c r="FA467" s="0" t="n">
        <v>7</v>
      </c>
      <c r="FB467" s="0" t="n">
        <v>0</v>
      </c>
      <c r="FC467" s="0" t="n">
        <v>0</v>
      </c>
      <c r="FD467" s="0" t="n">
        <v>3</v>
      </c>
      <c r="FE467" s="0" t="n">
        <v>0</v>
      </c>
      <c r="FF467" s="0" t="n">
        <v>0</v>
      </c>
      <c r="FG467" s="0" t="n">
        <v>0</v>
      </c>
      <c r="FH467" s="0" t="n">
        <v>0</v>
      </c>
      <c r="FI467" s="0" t="n">
        <v>0</v>
      </c>
      <c r="FJ467" s="0" t="n">
        <v>1</v>
      </c>
      <c r="FK467" s="0" t="n">
        <v>0</v>
      </c>
      <c r="FL467" s="0" t="n">
        <v>0</v>
      </c>
      <c r="FM467" s="0" t="n">
        <v>7</v>
      </c>
      <c r="FN467" s="0" t="n">
        <v>0</v>
      </c>
      <c r="FO467" s="0" t="n">
        <v>0</v>
      </c>
      <c r="FP467" s="0" t="n">
        <v>0</v>
      </c>
      <c r="FQ467" s="0" t="n">
        <v>0</v>
      </c>
      <c r="FR467" s="0" t="n">
        <v>0</v>
      </c>
      <c r="FS467" s="0" t="n">
        <v>0</v>
      </c>
      <c r="FT467" s="0" t="n">
        <v>0</v>
      </c>
      <c r="FU467" s="0" t="n">
        <v>0</v>
      </c>
      <c r="FV467" s="0" t="n">
        <v>0</v>
      </c>
      <c r="FW467" s="0" t="n">
        <v>0</v>
      </c>
      <c r="FX467" s="0" t="n">
        <v>0</v>
      </c>
      <c r="FY467" s="0" t="n">
        <v>2</v>
      </c>
      <c r="FZ467" s="0" t="n">
        <v>0</v>
      </c>
      <c r="GA467" s="0" t="n">
        <v>0</v>
      </c>
      <c r="GB467" s="0" t="n">
        <v>0</v>
      </c>
      <c r="GC467" s="0" t="n">
        <v>0</v>
      </c>
      <c r="GD467" s="0" t="n">
        <v>3</v>
      </c>
      <c r="GE467" s="0" t="n">
        <v>0</v>
      </c>
      <c r="GF467" s="0" t="n">
        <v>0</v>
      </c>
      <c r="GG467" s="0" t="n">
        <v>0</v>
      </c>
      <c r="GH467" s="0" t="n">
        <v>0</v>
      </c>
      <c r="GI467" s="0" t="n">
        <v>0</v>
      </c>
      <c r="GJ467" s="0" t="n">
        <v>0</v>
      </c>
      <c r="GK467" s="0" t="n">
        <v>2</v>
      </c>
      <c r="GL467" s="0" t="n">
        <v>0</v>
      </c>
      <c r="GM467" s="0" t="n">
        <v>0</v>
      </c>
      <c r="GN467" s="0" t="n">
        <v>0</v>
      </c>
      <c r="GO467" s="0" t="n">
        <v>2</v>
      </c>
      <c r="GP467" s="0" t="n">
        <v>0</v>
      </c>
      <c r="GQ467" s="0" t="n">
        <v>0</v>
      </c>
    </row>
    <row r="468" customFormat="false" ht="12" hidden="false" customHeight="false" outlineLevel="0" collapsed="false">
      <c r="A468" s="0" t="n">
        <v>0</v>
      </c>
      <c r="B468" s="0" t="n">
        <v>0</v>
      </c>
      <c r="C468" s="0" t="n">
        <v>0</v>
      </c>
      <c r="D468" s="0" t="n">
        <v>0</v>
      </c>
      <c r="E468" s="0" t="n">
        <v>0</v>
      </c>
      <c r="F468" s="0" t="n">
        <v>2</v>
      </c>
      <c r="G468" s="0" t="n">
        <v>0</v>
      </c>
      <c r="H468" s="0" t="n">
        <v>0</v>
      </c>
      <c r="I468" s="0" t="n">
        <v>0</v>
      </c>
      <c r="J468" s="0" t="n">
        <v>0</v>
      </c>
      <c r="K468" s="0" t="n">
        <v>0</v>
      </c>
      <c r="L468" s="0" t="n">
        <v>0</v>
      </c>
      <c r="M468" s="0" t="n">
        <v>0</v>
      </c>
      <c r="N468" s="0" t="n">
        <v>0</v>
      </c>
      <c r="O468" s="0" t="n">
        <v>0</v>
      </c>
      <c r="P468" s="0" t="n">
        <v>0</v>
      </c>
      <c r="Q468" s="0" t="n">
        <v>1</v>
      </c>
      <c r="R468" s="0" t="n">
        <v>0</v>
      </c>
      <c r="S468" s="0" t="n">
        <v>0</v>
      </c>
      <c r="T468" s="0" t="n">
        <v>0</v>
      </c>
      <c r="U468" s="0" t="n">
        <v>0</v>
      </c>
      <c r="V468" s="0" t="n">
        <v>0</v>
      </c>
      <c r="W468" s="0" t="n">
        <v>0</v>
      </c>
      <c r="X468" s="0" t="n">
        <v>1</v>
      </c>
      <c r="Y468" s="0" t="n">
        <v>3</v>
      </c>
      <c r="Z468" s="0" t="n">
        <v>1</v>
      </c>
      <c r="AA468" s="0" t="n">
        <v>0</v>
      </c>
      <c r="AB468" s="0" t="n">
        <v>0</v>
      </c>
      <c r="AC468" s="0" t="n">
        <v>0</v>
      </c>
      <c r="AD468" s="0" t="n">
        <v>0</v>
      </c>
      <c r="AE468" s="0" t="n">
        <v>0</v>
      </c>
      <c r="AF468" s="0" t="n">
        <v>0</v>
      </c>
      <c r="AG468" s="0" t="n">
        <v>0</v>
      </c>
      <c r="AH468" s="0" t="n">
        <v>0</v>
      </c>
      <c r="AI468" s="0" t="n">
        <v>0</v>
      </c>
      <c r="AJ468" s="0" t="n">
        <v>0</v>
      </c>
      <c r="AK468" s="0" t="n">
        <v>0</v>
      </c>
      <c r="AL468" s="0" t="n">
        <v>0</v>
      </c>
      <c r="AM468" s="0" t="n">
        <v>0</v>
      </c>
      <c r="AN468" s="0" t="n">
        <v>0</v>
      </c>
      <c r="AO468" s="0" t="n">
        <v>0</v>
      </c>
      <c r="AP468" s="0" t="n">
        <v>0</v>
      </c>
      <c r="AQ468" s="0" t="n">
        <v>0</v>
      </c>
      <c r="AR468" s="0" t="n">
        <v>1</v>
      </c>
      <c r="AS468" s="0" t="n">
        <v>0</v>
      </c>
      <c r="AT468" s="0" t="n">
        <v>0</v>
      </c>
      <c r="AU468" s="0" t="n">
        <v>0</v>
      </c>
      <c r="AV468" s="0" t="n">
        <v>0</v>
      </c>
      <c r="AW468" s="0" t="n">
        <v>0</v>
      </c>
      <c r="AX468" s="0" t="n">
        <v>0</v>
      </c>
      <c r="AY468" s="0" t="n">
        <v>0</v>
      </c>
      <c r="AZ468" s="0" t="n">
        <v>0</v>
      </c>
      <c r="BA468" s="0" t="n">
        <v>0</v>
      </c>
      <c r="BB468" s="0" t="n">
        <v>0</v>
      </c>
      <c r="BC468" s="0" t="n">
        <v>0</v>
      </c>
      <c r="BD468" s="0" t="n">
        <v>2</v>
      </c>
      <c r="BE468" s="0" t="n">
        <v>0</v>
      </c>
      <c r="BF468" s="0" t="n">
        <v>0</v>
      </c>
      <c r="BG468" s="0" t="n">
        <v>0</v>
      </c>
      <c r="BH468" s="0" t="n">
        <v>0</v>
      </c>
      <c r="BI468" s="0" t="n">
        <v>0</v>
      </c>
      <c r="BJ468" s="0" t="n">
        <v>0</v>
      </c>
      <c r="BK468" s="0" t="n">
        <v>0</v>
      </c>
      <c r="BL468" s="0" t="n">
        <v>0</v>
      </c>
      <c r="BM468" s="0" t="n">
        <v>0</v>
      </c>
      <c r="BN468" s="0" t="n">
        <v>0</v>
      </c>
      <c r="BO468" s="0" t="n">
        <v>0</v>
      </c>
      <c r="BP468" s="0" t="n">
        <v>0</v>
      </c>
      <c r="BQ468" s="0" t="n">
        <v>0</v>
      </c>
      <c r="BR468" s="0" t="n">
        <v>0</v>
      </c>
      <c r="BS468" s="0" t="n">
        <v>0</v>
      </c>
      <c r="BT468" s="0" t="n">
        <v>0</v>
      </c>
      <c r="BU468" s="0" t="n">
        <v>0</v>
      </c>
      <c r="BV468" s="0" t="n">
        <v>0</v>
      </c>
      <c r="BW468" s="0" t="n">
        <v>0</v>
      </c>
      <c r="BX468" s="0" t="n">
        <v>0</v>
      </c>
      <c r="BY468" s="0" t="n">
        <v>0</v>
      </c>
      <c r="BZ468" s="0" t="n">
        <v>0</v>
      </c>
      <c r="CA468" s="0" t="n">
        <v>1</v>
      </c>
      <c r="CB468" s="0" t="n">
        <v>1</v>
      </c>
      <c r="CC468" s="0" t="n">
        <v>0</v>
      </c>
      <c r="CD468" s="0" t="n">
        <v>0</v>
      </c>
      <c r="CE468" s="0" t="n">
        <v>9</v>
      </c>
      <c r="CF468" s="0" t="n">
        <v>0</v>
      </c>
      <c r="CG468" s="0" t="n">
        <v>0</v>
      </c>
      <c r="CH468" s="0" t="n">
        <v>0</v>
      </c>
      <c r="CI468" s="0" t="n">
        <v>0</v>
      </c>
      <c r="CJ468" s="0" t="n">
        <v>0</v>
      </c>
      <c r="CK468" s="0" t="n">
        <v>0</v>
      </c>
      <c r="CL468" s="0" t="n">
        <v>0</v>
      </c>
      <c r="CM468" s="0" t="n">
        <v>0</v>
      </c>
      <c r="CN468" s="0" t="n">
        <v>0</v>
      </c>
      <c r="CO468" s="0" t="n">
        <v>8</v>
      </c>
      <c r="CP468" s="0" t="n">
        <v>0</v>
      </c>
      <c r="CQ468" s="0" t="n">
        <v>0</v>
      </c>
      <c r="CR468" s="0" t="n">
        <v>0</v>
      </c>
      <c r="CS468" s="0" t="n">
        <v>0</v>
      </c>
      <c r="CT468" s="0" t="n">
        <v>0</v>
      </c>
      <c r="CU468" s="0" t="n">
        <v>0</v>
      </c>
      <c r="CV468" s="0" t="n">
        <v>0</v>
      </c>
      <c r="CW468" s="0" t="n">
        <v>0</v>
      </c>
      <c r="CX468" s="0" t="n">
        <v>0</v>
      </c>
      <c r="CY468" s="0" t="n">
        <v>2</v>
      </c>
      <c r="CZ468" s="0" t="n">
        <v>0</v>
      </c>
      <c r="DA468" s="0" t="n">
        <v>0</v>
      </c>
      <c r="DB468" s="0" t="n">
        <v>0</v>
      </c>
      <c r="DC468" s="0" t="n">
        <v>0</v>
      </c>
      <c r="DD468" s="0" t="n">
        <v>1</v>
      </c>
      <c r="DE468" s="0" t="n">
        <v>0</v>
      </c>
      <c r="DF468" s="0" t="n">
        <v>0</v>
      </c>
      <c r="DG468" s="0" t="n">
        <v>0</v>
      </c>
      <c r="DH468" s="0" t="n">
        <v>0</v>
      </c>
      <c r="DI468" s="0" t="n">
        <v>0</v>
      </c>
      <c r="DJ468" s="0" t="n">
        <v>0</v>
      </c>
      <c r="DK468" s="0" t="n">
        <v>0</v>
      </c>
      <c r="DL468" s="0" t="n">
        <v>0</v>
      </c>
      <c r="DM468" s="0" t="n">
        <v>5</v>
      </c>
      <c r="DN468" s="0" t="n">
        <v>0</v>
      </c>
      <c r="DO468" s="0" t="n">
        <v>0</v>
      </c>
      <c r="DP468" s="0" t="n">
        <v>2</v>
      </c>
      <c r="DQ468" s="0" t="n">
        <v>0</v>
      </c>
      <c r="DR468" s="0" t="n">
        <v>1</v>
      </c>
      <c r="DS468" s="0" t="n">
        <v>0</v>
      </c>
      <c r="DT468" s="0" t="n">
        <v>0</v>
      </c>
      <c r="DU468" s="0" t="n">
        <v>0</v>
      </c>
      <c r="DV468" s="0" t="n">
        <v>0</v>
      </c>
      <c r="DW468" s="0" t="n">
        <v>0</v>
      </c>
      <c r="DX468" s="0" t="n">
        <v>0</v>
      </c>
      <c r="DY468" s="0" t="n">
        <v>0</v>
      </c>
      <c r="DZ468" s="0" t="n">
        <v>5</v>
      </c>
      <c r="EA468" s="0" t="n">
        <v>0</v>
      </c>
      <c r="EB468" s="0" t="n">
        <v>0</v>
      </c>
      <c r="EC468" s="0" t="n">
        <v>0</v>
      </c>
      <c r="ED468" s="0" t="n">
        <v>0</v>
      </c>
      <c r="EE468" s="0" t="n">
        <v>0</v>
      </c>
      <c r="EF468" s="0" t="n">
        <v>0</v>
      </c>
      <c r="EG468" s="0" t="n">
        <v>0</v>
      </c>
      <c r="EH468" s="0" t="n">
        <v>0</v>
      </c>
      <c r="EI468" s="0" t="n">
        <v>0</v>
      </c>
      <c r="EJ468" s="0" t="n">
        <v>0</v>
      </c>
      <c r="EK468" s="0" t="n">
        <v>0</v>
      </c>
      <c r="EL468" s="0" t="n">
        <v>0</v>
      </c>
      <c r="EM468" s="0" t="n">
        <v>0</v>
      </c>
      <c r="EN468" s="0" t="n">
        <v>0</v>
      </c>
      <c r="EO468" s="0" t="n">
        <v>0</v>
      </c>
      <c r="EP468" s="0" t="n">
        <v>0</v>
      </c>
      <c r="EQ468" s="0" t="n">
        <v>0</v>
      </c>
      <c r="ER468" s="0" t="n">
        <v>0</v>
      </c>
      <c r="ES468" s="0" t="n">
        <v>4</v>
      </c>
      <c r="ET468" s="0" t="n">
        <v>1</v>
      </c>
      <c r="EU468" s="0" t="n">
        <v>0</v>
      </c>
      <c r="EV468" s="0" t="n">
        <v>0</v>
      </c>
      <c r="EW468" s="0" t="n">
        <v>0</v>
      </c>
      <c r="EX468" s="0" t="n">
        <v>0</v>
      </c>
      <c r="EY468" s="0" t="n">
        <v>1</v>
      </c>
      <c r="EZ468" s="0" t="n">
        <v>0</v>
      </c>
      <c r="FA468" s="0" t="n">
        <v>0</v>
      </c>
      <c r="FB468" s="0" t="n">
        <v>0</v>
      </c>
      <c r="FC468" s="0" t="n">
        <v>0</v>
      </c>
      <c r="FD468" s="0" t="n">
        <v>0</v>
      </c>
      <c r="FE468" s="0" t="n">
        <v>0</v>
      </c>
      <c r="FF468" s="0" t="n">
        <v>0</v>
      </c>
      <c r="FG468" s="0" t="n">
        <v>1</v>
      </c>
      <c r="FH468" s="0" t="n">
        <v>0</v>
      </c>
      <c r="FI468" s="0" t="n">
        <v>0</v>
      </c>
      <c r="FJ468" s="0" t="n">
        <v>0</v>
      </c>
      <c r="FK468" s="0" t="n">
        <v>0</v>
      </c>
      <c r="FL468" s="0" t="n">
        <v>0</v>
      </c>
      <c r="FM468" s="0" t="n">
        <v>0</v>
      </c>
      <c r="FN468" s="0" t="n">
        <v>0</v>
      </c>
      <c r="FO468" s="0" t="n">
        <v>0</v>
      </c>
      <c r="FP468" s="0" t="n">
        <v>0</v>
      </c>
      <c r="FQ468" s="0" t="n">
        <v>0</v>
      </c>
      <c r="FR468" s="0" t="n">
        <v>8</v>
      </c>
      <c r="FS468" s="0" t="n">
        <v>0</v>
      </c>
      <c r="FT468" s="0" t="n">
        <v>0</v>
      </c>
      <c r="FU468" s="0" t="n">
        <v>0</v>
      </c>
      <c r="FV468" s="0" t="n">
        <v>0</v>
      </c>
      <c r="FW468" s="0" t="n">
        <v>0</v>
      </c>
      <c r="FX468" s="0" t="n">
        <v>0</v>
      </c>
      <c r="FY468" s="0" t="n">
        <v>0</v>
      </c>
      <c r="FZ468" s="0" t="n">
        <v>2</v>
      </c>
      <c r="GA468" s="0" t="n">
        <v>0</v>
      </c>
      <c r="GB468" s="0" t="n">
        <v>0</v>
      </c>
      <c r="GC468" s="0" t="n">
        <v>0</v>
      </c>
      <c r="GD468" s="0" t="n">
        <v>0</v>
      </c>
      <c r="GE468" s="0" t="n">
        <v>0</v>
      </c>
      <c r="GF468" s="0" t="n">
        <v>0</v>
      </c>
      <c r="GG468" s="0" t="n">
        <v>0</v>
      </c>
      <c r="GH468" s="0" t="n">
        <v>0</v>
      </c>
      <c r="GI468" s="0" t="n">
        <v>0</v>
      </c>
      <c r="GJ468" s="0" t="n">
        <v>0</v>
      </c>
      <c r="GK468" s="0" t="n">
        <v>0</v>
      </c>
      <c r="GL468" s="0" t="n">
        <v>0</v>
      </c>
      <c r="GM468" s="0" t="n">
        <v>0</v>
      </c>
      <c r="GN468" s="0" t="n">
        <v>0</v>
      </c>
      <c r="GO468" s="0" t="n">
        <v>0</v>
      </c>
      <c r="GP468" s="0" t="n">
        <v>0</v>
      </c>
      <c r="GQ468" s="0" t="n">
        <v>0</v>
      </c>
    </row>
    <row r="469" customFormat="false" ht="12" hidden="false" customHeight="false" outlineLevel="0" collapsed="false">
      <c r="A469" s="0" t="n">
        <v>0</v>
      </c>
      <c r="B469" s="0" t="n">
        <v>2</v>
      </c>
      <c r="C469" s="0" t="n">
        <v>0</v>
      </c>
      <c r="D469" s="0" t="n">
        <v>0</v>
      </c>
      <c r="E469" s="0" t="n">
        <v>0</v>
      </c>
      <c r="F469" s="0" t="n">
        <v>0</v>
      </c>
      <c r="G469" s="0" t="n">
        <v>0</v>
      </c>
      <c r="H469" s="0" t="n">
        <v>0</v>
      </c>
      <c r="I469" s="0" t="n">
        <v>0</v>
      </c>
      <c r="J469" s="0" t="n">
        <v>0</v>
      </c>
      <c r="K469" s="0" t="n">
        <v>1</v>
      </c>
      <c r="L469" s="0" t="n">
        <v>0</v>
      </c>
      <c r="M469" s="0" t="n">
        <v>0</v>
      </c>
      <c r="N469" s="0" t="n">
        <v>0</v>
      </c>
      <c r="O469" s="0" t="n">
        <v>0</v>
      </c>
      <c r="P469" s="0" t="n">
        <v>0</v>
      </c>
      <c r="Q469" s="0" t="n">
        <v>0</v>
      </c>
      <c r="R469" s="0" t="n">
        <v>0</v>
      </c>
      <c r="S469" s="0" t="n">
        <v>0</v>
      </c>
      <c r="T469" s="0" t="n">
        <v>0</v>
      </c>
      <c r="U469" s="0" t="n">
        <v>0</v>
      </c>
      <c r="V469" s="0" t="n">
        <v>0</v>
      </c>
      <c r="W469" s="0" t="n">
        <v>0</v>
      </c>
      <c r="X469" s="0" t="n">
        <v>3</v>
      </c>
      <c r="Y469" s="0" t="n">
        <v>0</v>
      </c>
      <c r="Z469" s="0" t="n">
        <v>0</v>
      </c>
      <c r="AA469" s="0" t="n">
        <v>2</v>
      </c>
      <c r="AB469" s="0" t="n">
        <v>0</v>
      </c>
      <c r="AC469" s="0" t="n">
        <v>1</v>
      </c>
      <c r="AD469" s="0" t="n">
        <v>3</v>
      </c>
      <c r="AE469" s="0" t="n">
        <v>0</v>
      </c>
      <c r="AF469" s="0" t="n">
        <v>0</v>
      </c>
      <c r="AG469" s="0" t="n">
        <v>1</v>
      </c>
      <c r="AH469" s="0" t="n">
        <v>1</v>
      </c>
      <c r="AI469" s="0" t="n">
        <v>0</v>
      </c>
      <c r="AJ469" s="0" t="n">
        <v>0</v>
      </c>
      <c r="AK469" s="0" t="n">
        <v>0</v>
      </c>
      <c r="AL469" s="0" t="n">
        <v>0</v>
      </c>
      <c r="AM469" s="0" t="n">
        <v>1</v>
      </c>
      <c r="AN469" s="0" t="n">
        <v>0</v>
      </c>
      <c r="AO469" s="0" t="n">
        <v>0</v>
      </c>
      <c r="AP469" s="0" t="n">
        <v>0</v>
      </c>
      <c r="AQ469" s="0" t="n">
        <v>0</v>
      </c>
      <c r="AR469" s="0" t="n">
        <v>0</v>
      </c>
      <c r="AS469" s="0" t="n">
        <v>0</v>
      </c>
      <c r="AT469" s="0" t="n">
        <v>2</v>
      </c>
      <c r="AU469" s="0" t="n">
        <v>0</v>
      </c>
      <c r="AV469" s="0" t="n">
        <v>0</v>
      </c>
      <c r="AW469" s="0" t="n">
        <v>3</v>
      </c>
      <c r="AX469" s="0" t="n">
        <v>0</v>
      </c>
      <c r="AY469" s="0" t="n">
        <v>1</v>
      </c>
      <c r="AZ469" s="0" t="n">
        <v>0</v>
      </c>
      <c r="BA469" s="0" t="n">
        <v>1</v>
      </c>
      <c r="BB469" s="0" t="n">
        <v>0</v>
      </c>
      <c r="BC469" s="0" t="n">
        <v>0</v>
      </c>
      <c r="BD469" s="0" t="n">
        <v>0</v>
      </c>
      <c r="BE469" s="0" t="n">
        <v>0</v>
      </c>
      <c r="BF469" s="0" t="n">
        <v>0</v>
      </c>
      <c r="BG469" s="0" t="n">
        <v>1</v>
      </c>
      <c r="BH469" s="0" t="n">
        <v>0</v>
      </c>
      <c r="BI469" s="0" t="n">
        <v>0</v>
      </c>
      <c r="BJ469" s="0" t="n">
        <v>0</v>
      </c>
      <c r="BK469" s="0" t="n">
        <v>0</v>
      </c>
      <c r="BL469" s="0" t="n">
        <v>0</v>
      </c>
      <c r="BM469" s="0" t="n">
        <v>2</v>
      </c>
      <c r="BN469" s="0" t="n">
        <v>0</v>
      </c>
      <c r="BO469" s="0" t="n">
        <v>0</v>
      </c>
      <c r="BP469" s="0" t="n">
        <v>0</v>
      </c>
      <c r="BQ469" s="0" t="n">
        <v>2</v>
      </c>
      <c r="BR469" s="0" t="n">
        <v>0</v>
      </c>
      <c r="BS469" s="0" t="n">
        <v>0</v>
      </c>
      <c r="BT469" s="0" t="n">
        <v>0</v>
      </c>
      <c r="BU469" s="0" t="n">
        <v>0</v>
      </c>
      <c r="BV469" s="0" t="n">
        <v>0</v>
      </c>
      <c r="BW469" s="0" t="n">
        <v>0</v>
      </c>
      <c r="BX469" s="0" t="n">
        <v>0</v>
      </c>
      <c r="BY469" s="0" t="n">
        <v>0</v>
      </c>
      <c r="BZ469" s="0" t="n">
        <v>0</v>
      </c>
      <c r="CA469" s="0" t="n">
        <v>0</v>
      </c>
      <c r="CB469" s="0" t="n">
        <v>1</v>
      </c>
      <c r="CC469" s="0" t="n">
        <v>0</v>
      </c>
      <c r="CD469" s="0" t="n">
        <v>1</v>
      </c>
      <c r="CE469" s="0" t="n">
        <v>1</v>
      </c>
      <c r="CF469" s="0" t="n">
        <v>0</v>
      </c>
      <c r="CG469" s="0" t="n">
        <v>0</v>
      </c>
      <c r="CH469" s="0" t="n">
        <v>5</v>
      </c>
      <c r="CI469" s="0" t="n">
        <v>0</v>
      </c>
      <c r="CJ469" s="0" t="n">
        <v>0</v>
      </c>
      <c r="CK469" s="0" t="n">
        <v>1</v>
      </c>
      <c r="CL469" s="0" t="n">
        <v>0</v>
      </c>
      <c r="CM469" s="0" t="n">
        <v>0</v>
      </c>
      <c r="CN469" s="0" t="n">
        <v>0</v>
      </c>
      <c r="CO469" s="0" t="n">
        <v>0</v>
      </c>
      <c r="CP469" s="0" t="n">
        <v>0</v>
      </c>
      <c r="CQ469" s="0" t="n">
        <v>0</v>
      </c>
      <c r="CR469" s="0" t="n">
        <v>2</v>
      </c>
      <c r="CS469" s="0" t="n">
        <v>4</v>
      </c>
      <c r="CT469" s="0" t="n">
        <v>0</v>
      </c>
      <c r="CU469" s="0" t="n">
        <v>0</v>
      </c>
      <c r="CV469" s="0" t="n">
        <v>0</v>
      </c>
      <c r="CW469" s="0" t="n">
        <v>5</v>
      </c>
      <c r="CX469" s="0" t="n">
        <v>0</v>
      </c>
      <c r="CY469" s="0" t="n">
        <v>0</v>
      </c>
      <c r="CZ469" s="0" t="n">
        <v>1</v>
      </c>
      <c r="DA469" s="0" t="n">
        <v>0</v>
      </c>
      <c r="DB469" s="0" t="n">
        <v>0</v>
      </c>
      <c r="DC469" s="0" t="n">
        <v>0</v>
      </c>
      <c r="DD469" s="0" t="n">
        <v>1</v>
      </c>
      <c r="DE469" s="0" t="n">
        <v>2</v>
      </c>
      <c r="DF469" s="0" t="n">
        <v>0</v>
      </c>
      <c r="DG469" s="0" t="n">
        <v>1</v>
      </c>
      <c r="DH469" s="0" t="n">
        <v>1</v>
      </c>
      <c r="DI469" s="0" t="n">
        <v>0</v>
      </c>
      <c r="DJ469" s="0" t="n">
        <v>0</v>
      </c>
      <c r="DK469" s="0" t="n">
        <v>2</v>
      </c>
      <c r="DL469" s="0" t="n">
        <v>0</v>
      </c>
      <c r="DM469" s="0" t="n">
        <v>0</v>
      </c>
      <c r="DN469" s="0" t="n">
        <v>2</v>
      </c>
      <c r="DO469" s="0" t="n">
        <v>0</v>
      </c>
      <c r="DP469" s="0" t="n">
        <v>0</v>
      </c>
      <c r="DQ469" s="0" t="n">
        <v>0</v>
      </c>
      <c r="DR469" s="0" t="n">
        <v>0</v>
      </c>
      <c r="DS469" s="0" t="n">
        <v>1</v>
      </c>
      <c r="DT469" s="0" t="n">
        <v>0</v>
      </c>
      <c r="DU469" s="0" t="n">
        <v>0</v>
      </c>
      <c r="DV469" s="0" t="n">
        <v>1</v>
      </c>
      <c r="DW469" s="0" t="n">
        <v>0</v>
      </c>
      <c r="DX469" s="0" t="n">
        <v>0</v>
      </c>
      <c r="DY469" s="0" t="n">
        <v>0</v>
      </c>
      <c r="DZ469" s="0" t="n">
        <v>0</v>
      </c>
      <c r="EA469" s="0" t="n">
        <v>0</v>
      </c>
      <c r="EB469" s="0" t="n">
        <v>0</v>
      </c>
      <c r="EC469" s="0" t="n">
        <v>1</v>
      </c>
      <c r="ED469" s="0" t="n">
        <v>0</v>
      </c>
      <c r="EE469" s="0" t="n">
        <v>0</v>
      </c>
      <c r="EF469" s="0" t="n">
        <v>0</v>
      </c>
      <c r="EG469" s="0" t="n">
        <v>0</v>
      </c>
      <c r="EH469" s="0" t="n">
        <v>0</v>
      </c>
      <c r="EI469" s="0" t="n">
        <v>2</v>
      </c>
      <c r="EJ469" s="0" t="n">
        <v>1</v>
      </c>
      <c r="EK469" s="0" t="n">
        <v>1</v>
      </c>
      <c r="EL469" s="0" t="n">
        <v>0</v>
      </c>
      <c r="EM469" s="0" t="n">
        <v>5</v>
      </c>
      <c r="EN469" s="0" t="n">
        <v>2</v>
      </c>
      <c r="EO469" s="0" t="n">
        <v>0</v>
      </c>
      <c r="EP469" s="0" t="n">
        <v>0</v>
      </c>
      <c r="EQ469" s="0" t="n">
        <v>4</v>
      </c>
      <c r="ER469" s="0" t="n">
        <v>0</v>
      </c>
      <c r="ES469" s="0" t="n">
        <v>0</v>
      </c>
      <c r="ET469" s="0" t="n">
        <v>2</v>
      </c>
      <c r="EU469" s="0" t="n">
        <v>1</v>
      </c>
      <c r="EV469" s="0" t="n">
        <v>0</v>
      </c>
      <c r="EW469" s="0" t="n">
        <v>0</v>
      </c>
      <c r="EX469" s="0" t="n">
        <v>0</v>
      </c>
      <c r="EY469" s="0" t="n">
        <v>0</v>
      </c>
      <c r="EZ469" s="0" t="n">
        <v>5</v>
      </c>
      <c r="FA469" s="0" t="n">
        <v>0</v>
      </c>
      <c r="FB469" s="0" t="n">
        <v>0</v>
      </c>
      <c r="FC469" s="0" t="n">
        <v>0</v>
      </c>
      <c r="FD469" s="0" t="n">
        <v>0</v>
      </c>
      <c r="FE469" s="0" t="n">
        <v>9</v>
      </c>
      <c r="FF469" s="0" t="n">
        <v>0</v>
      </c>
      <c r="FG469" s="0" t="n">
        <v>1</v>
      </c>
      <c r="FH469" s="0" t="n">
        <v>0</v>
      </c>
      <c r="FI469" s="0" t="n">
        <v>0</v>
      </c>
      <c r="FJ469" s="0" t="n">
        <v>0</v>
      </c>
      <c r="FK469" s="0" t="n">
        <v>1</v>
      </c>
      <c r="FL469" s="0" t="n">
        <v>0</v>
      </c>
      <c r="FM469" s="0" t="n">
        <v>0</v>
      </c>
      <c r="FN469" s="0" t="n">
        <v>0</v>
      </c>
      <c r="FO469" s="0" t="n">
        <v>4</v>
      </c>
      <c r="FP469" s="0" t="n">
        <v>0</v>
      </c>
      <c r="FQ469" s="0" t="n">
        <v>0</v>
      </c>
      <c r="FR469" s="0" t="n">
        <v>0</v>
      </c>
      <c r="FS469" s="0" t="n">
        <v>1</v>
      </c>
      <c r="FT469" s="0" t="n">
        <v>0</v>
      </c>
      <c r="FU469" s="0" t="n">
        <v>1</v>
      </c>
      <c r="FV469" s="0" t="n">
        <v>0</v>
      </c>
      <c r="FW469" s="0" t="n">
        <v>3</v>
      </c>
      <c r="FX469" s="0" t="n">
        <v>1</v>
      </c>
      <c r="FY469" s="0" t="n">
        <v>0</v>
      </c>
      <c r="FZ469" s="0" t="n">
        <v>0</v>
      </c>
      <c r="GA469" s="0" t="n">
        <v>3</v>
      </c>
      <c r="GB469" s="0" t="n">
        <v>0</v>
      </c>
      <c r="GC469" s="0" t="n">
        <v>2</v>
      </c>
      <c r="GD469" s="0" t="n">
        <v>0</v>
      </c>
      <c r="GE469" s="0" t="n">
        <v>1</v>
      </c>
      <c r="GF469" s="0" t="n">
        <v>0</v>
      </c>
      <c r="GG469" s="0" t="n">
        <v>0</v>
      </c>
      <c r="GH469" s="0" t="n">
        <v>0</v>
      </c>
      <c r="GI469" s="0" t="n">
        <v>0</v>
      </c>
      <c r="GJ469" s="0" t="n">
        <v>0</v>
      </c>
      <c r="GK469" s="0" t="n">
        <v>0</v>
      </c>
      <c r="GL469" s="0" t="n">
        <v>0</v>
      </c>
      <c r="GM469" s="0" t="n">
        <v>0</v>
      </c>
      <c r="GN469" s="0" t="n">
        <v>0</v>
      </c>
      <c r="GO469" s="0" t="n">
        <v>1</v>
      </c>
      <c r="GP469" s="0" t="n">
        <v>0</v>
      </c>
      <c r="GQ469" s="0" t="n">
        <v>0</v>
      </c>
    </row>
    <row r="470" customFormat="false" ht="12" hidden="false" customHeight="false" outlineLevel="0" collapsed="false">
      <c r="A470" s="0" t="n">
        <v>0</v>
      </c>
      <c r="B470" s="0" t="n">
        <v>3</v>
      </c>
      <c r="C470" s="0" t="n">
        <v>3</v>
      </c>
      <c r="D470" s="0" t="n">
        <v>0</v>
      </c>
      <c r="E470" s="0" t="n">
        <v>0</v>
      </c>
      <c r="F470" s="0" t="n">
        <v>3</v>
      </c>
      <c r="G470" s="0" t="n">
        <v>1</v>
      </c>
      <c r="H470" s="0" t="n">
        <v>0</v>
      </c>
      <c r="I470" s="0" t="n">
        <v>0</v>
      </c>
      <c r="J470" s="0" t="n">
        <v>0</v>
      </c>
      <c r="K470" s="0" t="n">
        <v>1</v>
      </c>
      <c r="L470" s="0" t="n">
        <v>0</v>
      </c>
      <c r="M470" s="0" t="n">
        <v>0</v>
      </c>
      <c r="N470" s="0" t="n">
        <v>0</v>
      </c>
      <c r="O470" s="0" t="n">
        <v>0</v>
      </c>
      <c r="P470" s="0" t="n">
        <v>0</v>
      </c>
      <c r="Q470" s="0" t="n">
        <v>0</v>
      </c>
      <c r="R470" s="0" t="n">
        <v>0</v>
      </c>
      <c r="S470" s="0" t="n">
        <v>0</v>
      </c>
      <c r="T470" s="0" t="n">
        <v>0</v>
      </c>
      <c r="U470" s="0" t="n">
        <v>0</v>
      </c>
      <c r="V470" s="0" t="n">
        <v>0</v>
      </c>
      <c r="W470" s="0" t="n">
        <v>0</v>
      </c>
      <c r="X470" s="0" t="n">
        <v>0</v>
      </c>
      <c r="Y470" s="0" t="n">
        <v>0</v>
      </c>
      <c r="Z470" s="0" t="n">
        <v>1</v>
      </c>
      <c r="AA470" s="0" t="n">
        <v>0</v>
      </c>
      <c r="AB470" s="0" t="n">
        <v>0</v>
      </c>
      <c r="AC470" s="0" t="n">
        <v>2</v>
      </c>
      <c r="AD470" s="0" t="n">
        <v>2</v>
      </c>
      <c r="AE470" s="0" t="n">
        <v>0</v>
      </c>
      <c r="AF470" s="0" t="n">
        <v>0</v>
      </c>
      <c r="AG470" s="0" t="n">
        <v>0</v>
      </c>
      <c r="AH470" s="0" t="n">
        <v>0</v>
      </c>
      <c r="AI470" s="0" t="n">
        <v>0</v>
      </c>
      <c r="AJ470" s="0" t="n">
        <v>0</v>
      </c>
      <c r="AK470" s="0" t="n">
        <v>1</v>
      </c>
      <c r="AL470" s="0" t="n">
        <v>0</v>
      </c>
      <c r="AM470" s="0" t="n">
        <v>0</v>
      </c>
      <c r="AN470" s="0" t="n">
        <v>0</v>
      </c>
      <c r="AO470" s="0" t="n">
        <v>0</v>
      </c>
      <c r="AP470" s="0" t="n">
        <v>0</v>
      </c>
      <c r="AQ470" s="0" t="n">
        <v>0</v>
      </c>
      <c r="AR470" s="0" t="n">
        <v>0</v>
      </c>
      <c r="AS470" s="0" t="n">
        <v>3</v>
      </c>
      <c r="AT470" s="0" t="n">
        <v>3</v>
      </c>
      <c r="AU470" s="0" t="n">
        <v>0</v>
      </c>
      <c r="AV470" s="0" t="n">
        <v>0</v>
      </c>
      <c r="AW470" s="0" t="n">
        <v>1</v>
      </c>
      <c r="AX470" s="0" t="n">
        <v>0</v>
      </c>
      <c r="AY470" s="0" t="n">
        <v>0</v>
      </c>
      <c r="AZ470" s="0" t="n">
        <v>1</v>
      </c>
      <c r="BA470" s="0" t="n">
        <v>0</v>
      </c>
      <c r="BB470" s="0" t="n">
        <v>1</v>
      </c>
      <c r="BC470" s="0" t="n">
        <v>0</v>
      </c>
      <c r="BD470" s="0" t="n">
        <v>0</v>
      </c>
      <c r="BE470" s="0" t="n">
        <v>0</v>
      </c>
      <c r="BF470" s="0" t="n">
        <v>0</v>
      </c>
      <c r="BG470" s="0" t="n">
        <v>1</v>
      </c>
      <c r="BH470" s="0" t="n">
        <v>0</v>
      </c>
      <c r="BI470" s="0" t="n">
        <v>0</v>
      </c>
      <c r="BJ470" s="0" t="n">
        <v>0</v>
      </c>
      <c r="BK470" s="0" t="n">
        <v>0</v>
      </c>
      <c r="BL470" s="0" t="n">
        <v>0</v>
      </c>
      <c r="BM470" s="0" t="n">
        <v>6</v>
      </c>
      <c r="BN470" s="0" t="n">
        <v>0</v>
      </c>
      <c r="BO470" s="0" t="n">
        <v>0</v>
      </c>
      <c r="BP470" s="0" t="n">
        <v>0</v>
      </c>
      <c r="BQ470" s="0" t="n">
        <v>4</v>
      </c>
      <c r="BR470" s="0" t="n">
        <v>0</v>
      </c>
      <c r="BS470" s="0" t="n">
        <v>0</v>
      </c>
      <c r="BT470" s="0" t="n">
        <v>0</v>
      </c>
      <c r="BU470" s="0" t="n">
        <v>0</v>
      </c>
      <c r="BV470" s="0" t="n">
        <v>0</v>
      </c>
      <c r="BW470" s="0" t="n">
        <v>0</v>
      </c>
      <c r="BX470" s="0" t="n">
        <v>0</v>
      </c>
      <c r="BY470" s="0" t="n">
        <v>2</v>
      </c>
      <c r="BZ470" s="0" t="n">
        <v>0</v>
      </c>
      <c r="CA470" s="0" t="n">
        <v>0</v>
      </c>
      <c r="CB470" s="0" t="n">
        <v>0</v>
      </c>
      <c r="CC470" s="0" t="n">
        <v>1</v>
      </c>
      <c r="CD470" s="0" t="n">
        <v>0</v>
      </c>
      <c r="CE470" s="0" t="n">
        <v>0</v>
      </c>
      <c r="CF470" s="0" t="n">
        <v>1</v>
      </c>
      <c r="CG470" s="0" t="n">
        <v>0</v>
      </c>
      <c r="CH470" s="0" t="n">
        <v>0</v>
      </c>
      <c r="CI470" s="0" t="n">
        <v>0</v>
      </c>
      <c r="CJ470" s="0" t="n">
        <v>0</v>
      </c>
      <c r="CK470" s="0" t="n">
        <v>3</v>
      </c>
      <c r="CL470" s="0" t="n">
        <v>0</v>
      </c>
      <c r="CM470" s="0" t="n">
        <v>0</v>
      </c>
      <c r="CN470" s="0" t="n">
        <v>0</v>
      </c>
      <c r="CO470" s="0" t="n">
        <v>0</v>
      </c>
      <c r="CP470" s="0" t="n">
        <v>0</v>
      </c>
      <c r="CQ470" s="0" t="n">
        <v>0</v>
      </c>
      <c r="CR470" s="0" t="n">
        <v>0</v>
      </c>
      <c r="CS470" s="0" t="n">
        <v>0</v>
      </c>
      <c r="CT470" s="0" t="n">
        <v>0</v>
      </c>
      <c r="CU470" s="0" t="n">
        <v>0</v>
      </c>
      <c r="CV470" s="0" t="n">
        <v>2</v>
      </c>
      <c r="CW470" s="0" t="n">
        <v>8</v>
      </c>
      <c r="CX470" s="0" t="n">
        <v>0</v>
      </c>
      <c r="CY470" s="0" t="n">
        <v>5</v>
      </c>
      <c r="CZ470" s="0" t="n">
        <v>1</v>
      </c>
      <c r="DA470" s="0" t="n">
        <v>6</v>
      </c>
      <c r="DB470" s="0" t="n">
        <v>0</v>
      </c>
      <c r="DC470" s="0" t="n">
        <v>0</v>
      </c>
      <c r="DD470" s="0" t="n">
        <v>0</v>
      </c>
      <c r="DE470" s="0" t="n">
        <v>0</v>
      </c>
      <c r="DF470" s="0" t="n">
        <v>0</v>
      </c>
      <c r="DG470" s="0" t="n">
        <v>0</v>
      </c>
      <c r="DH470" s="0" t="n">
        <v>0</v>
      </c>
      <c r="DI470" s="0" t="n">
        <v>0</v>
      </c>
      <c r="DJ470" s="0" t="n">
        <v>0</v>
      </c>
      <c r="DK470" s="0" t="n">
        <v>2</v>
      </c>
      <c r="DL470" s="0" t="n">
        <v>0</v>
      </c>
      <c r="DM470" s="0" t="n">
        <v>0</v>
      </c>
      <c r="DN470" s="0" t="n">
        <v>2</v>
      </c>
      <c r="DO470" s="0" t="n">
        <v>6</v>
      </c>
      <c r="DP470" s="0" t="n">
        <v>1</v>
      </c>
      <c r="DQ470" s="0" t="n">
        <v>0</v>
      </c>
      <c r="DR470" s="0" t="n">
        <v>2</v>
      </c>
      <c r="DS470" s="0" t="n">
        <v>1</v>
      </c>
      <c r="DT470" s="0" t="n">
        <v>1</v>
      </c>
      <c r="DU470" s="0" t="n">
        <v>0</v>
      </c>
      <c r="DV470" s="0" t="n">
        <v>0</v>
      </c>
      <c r="DW470" s="0" t="n">
        <v>0</v>
      </c>
      <c r="DX470" s="0" t="n">
        <v>0</v>
      </c>
      <c r="DY470" s="0" t="n">
        <v>0</v>
      </c>
      <c r="DZ470" s="0" t="n">
        <v>2</v>
      </c>
      <c r="EA470" s="0" t="n">
        <v>1</v>
      </c>
      <c r="EB470" s="0" t="n">
        <v>0</v>
      </c>
      <c r="EC470" s="0" t="n">
        <v>1</v>
      </c>
      <c r="ED470" s="0" t="n">
        <v>0</v>
      </c>
      <c r="EE470" s="0" t="n">
        <v>0</v>
      </c>
      <c r="EF470" s="0" t="n">
        <v>0</v>
      </c>
      <c r="EG470" s="0" t="n">
        <v>1</v>
      </c>
      <c r="EH470" s="0" t="n">
        <v>0</v>
      </c>
      <c r="EI470" s="0" t="n">
        <v>1</v>
      </c>
      <c r="EJ470" s="0" t="n">
        <v>0</v>
      </c>
      <c r="EK470" s="0" t="n">
        <v>0</v>
      </c>
      <c r="EL470" s="0" t="n">
        <v>0</v>
      </c>
      <c r="EM470" s="0" t="n">
        <v>8</v>
      </c>
      <c r="EN470" s="0" t="n">
        <v>1</v>
      </c>
      <c r="EO470" s="0" t="n">
        <v>1</v>
      </c>
      <c r="EP470" s="0" t="n">
        <v>0</v>
      </c>
      <c r="EQ470" s="0" t="n">
        <v>5</v>
      </c>
      <c r="ER470" s="0" t="n">
        <v>2</v>
      </c>
      <c r="ES470" s="0" t="n">
        <v>3</v>
      </c>
      <c r="ET470" s="0" t="n">
        <v>6</v>
      </c>
      <c r="EU470" s="0" t="n">
        <v>1</v>
      </c>
      <c r="EV470" s="0" t="n">
        <v>0</v>
      </c>
      <c r="EW470" s="0" t="n">
        <v>0</v>
      </c>
      <c r="EX470" s="0" t="n">
        <v>0</v>
      </c>
      <c r="EY470" s="0" t="n">
        <v>1</v>
      </c>
      <c r="EZ470" s="0" t="n">
        <v>0</v>
      </c>
      <c r="FA470" s="0" t="n">
        <v>4</v>
      </c>
      <c r="FB470" s="0" t="n">
        <v>0</v>
      </c>
      <c r="FC470" s="0" t="n">
        <v>0</v>
      </c>
      <c r="FD470" s="0" t="n">
        <v>0</v>
      </c>
      <c r="FE470" s="0" t="n">
        <v>0</v>
      </c>
      <c r="FF470" s="0" t="n">
        <v>0</v>
      </c>
      <c r="FG470" s="0" t="n">
        <v>2</v>
      </c>
      <c r="FH470" s="0" t="n">
        <v>0</v>
      </c>
      <c r="FI470" s="0" t="n">
        <v>1</v>
      </c>
      <c r="FJ470" s="0" t="n">
        <v>0</v>
      </c>
      <c r="FK470" s="0" t="n">
        <v>0</v>
      </c>
      <c r="FL470" s="0" t="n">
        <v>1</v>
      </c>
      <c r="FM470" s="0" t="n">
        <v>1</v>
      </c>
      <c r="FN470" s="0" t="n">
        <v>0</v>
      </c>
      <c r="FO470" s="0" t="n">
        <v>6</v>
      </c>
      <c r="FP470" s="0" t="n">
        <v>0</v>
      </c>
      <c r="FQ470" s="0" t="n">
        <v>0</v>
      </c>
      <c r="FR470" s="0" t="n">
        <v>0</v>
      </c>
      <c r="FS470" s="0" t="n">
        <v>2</v>
      </c>
      <c r="FT470" s="0" t="n">
        <v>0</v>
      </c>
      <c r="FU470" s="0" t="n">
        <v>3</v>
      </c>
      <c r="FV470" s="0" t="n">
        <v>0</v>
      </c>
      <c r="FW470" s="0" t="n">
        <v>0</v>
      </c>
      <c r="FX470" s="0" t="n">
        <v>0</v>
      </c>
      <c r="FY470" s="0" t="n">
        <v>0</v>
      </c>
      <c r="FZ470" s="0" t="n">
        <v>0</v>
      </c>
      <c r="GA470" s="0" t="n">
        <v>0</v>
      </c>
      <c r="GB470" s="0" t="n">
        <v>0</v>
      </c>
      <c r="GC470" s="0" t="n">
        <v>0</v>
      </c>
      <c r="GD470" s="0" t="n">
        <v>0</v>
      </c>
      <c r="GE470" s="0" t="n">
        <v>0</v>
      </c>
      <c r="GF470" s="0" t="n">
        <v>0</v>
      </c>
      <c r="GG470" s="0" t="n">
        <v>0</v>
      </c>
      <c r="GH470" s="0" t="n">
        <v>2</v>
      </c>
      <c r="GI470" s="0" t="n">
        <v>0</v>
      </c>
      <c r="GJ470" s="0" t="n">
        <v>0</v>
      </c>
      <c r="GK470" s="0" t="n">
        <v>0</v>
      </c>
      <c r="GL470" s="0" t="n">
        <v>0</v>
      </c>
      <c r="GM470" s="0" t="n">
        <v>1</v>
      </c>
      <c r="GN470" s="0" t="n">
        <v>0</v>
      </c>
      <c r="GO470" s="0" t="n">
        <v>2</v>
      </c>
      <c r="GP470" s="0" t="n">
        <v>0</v>
      </c>
      <c r="GQ470" s="0" t="n">
        <v>0</v>
      </c>
    </row>
    <row r="471" customFormat="false" ht="12" hidden="false" customHeight="false" outlineLevel="0" collapsed="false">
      <c r="A471" s="0" t="n">
        <v>1</v>
      </c>
      <c r="B471" s="0" t="n">
        <v>3</v>
      </c>
      <c r="C471" s="0" t="n">
        <v>1</v>
      </c>
      <c r="D471" s="0" t="n">
        <v>0</v>
      </c>
      <c r="E471" s="0" t="n">
        <v>0</v>
      </c>
      <c r="F471" s="0" t="n">
        <v>0</v>
      </c>
      <c r="G471" s="0" t="n">
        <v>0</v>
      </c>
      <c r="H471" s="0" t="n">
        <v>0</v>
      </c>
      <c r="I471" s="0" t="n">
        <v>0</v>
      </c>
      <c r="J471" s="0" t="n">
        <v>0</v>
      </c>
      <c r="K471" s="0" t="n">
        <v>0</v>
      </c>
      <c r="L471" s="0" t="n">
        <v>0</v>
      </c>
      <c r="M471" s="0" t="n">
        <v>0</v>
      </c>
      <c r="N471" s="0" t="n">
        <v>0</v>
      </c>
      <c r="O471" s="0" t="n">
        <v>0</v>
      </c>
      <c r="P471" s="0" t="n">
        <v>0</v>
      </c>
      <c r="Q471" s="0" t="n">
        <v>0</v>
      </c>
      <c r="R471" s="0" t="n">
        <v>0</v>
      </c>
      <c r="S471" s="0" t="n">
        <v>0</v>
      </c>
      <c r="T471" s="0" t="n">
        <v>1</v>
      </c>
      <c r="U471" s="0" t="n">
        <v>0</v>
      </c>
      <c r="V471" s="0" t="n">
        <v>1</v>
      </c>
      <c r="W471" s="0" t="n">
        <v>0</v>
      </c>
      <c r="X471" s="0" t="n">
        <v>1</v>
      </c>
      <c r="Y471" s="0" t="n">
        <v>0</v>
      </c>
      <c r="Z471" s="0" t="n">
        <v>1</v>
      </c>
      <c r="AA471" s="0" t="n">
        <v>0</v>
      </c>
      <c r="AB471" s="0" t="n">
        <v>1</v>
      </c>
      <c r="AC471" s="0" t="n">
        <v>0</v>
      </c>
      <c r="AD471" s="0" t="n">
        <v>0</v>
      </c>
      <c r="AE471" s="0" t="n">
        <v>0</v>
      </c>
      <c r="AF471" s="0" t="n">
        <v>1</v>
      </c>
      <c r="AG471" s="0" t="n">
        <v>0</v>
      </c>
      <c r="AH471" s="0" t="n">
        <v>2</v>
      </c>
      <c r="AI471" s="0" t="n">
        <v>0</v>
      </c>
      <c r="AJ471" s="0" t="n">
        <v>0</v>
      </c>
      <c r="AK471" s="0" t="n">
        <v>0</v>
      </c>
      <c r="AL471" s="0" t="n">
        <v>0</v>
      </c>
      <c r="AM471" s="0" t="n">
        <v>0</v>
      </c>
      <c r="AN471" s="0" t="n">
        <v>1</v>
      </c>
      <c r="AO471" s="0" t="n">
        <v>0</v>
      </c>
      <c r="AP471" s="0" t="n">
        <v>0</v>
      </c>
      <c r="AQ471" s="0" t="n">
        <v>0</v>
      </c>
      <c r="AR471" s="0" t="n">
        <v>0</v>
      </c>
      <c r="AS471" s="0" t="n">
        <v>1</v>
      </c>
      <c r="AT471" s="0" t="n">
        <v>1</v>
      </c>
      <c r="AU471" s="0" t="n">
        <v>0</v>
      </c>
      <c r="AV471" s="0" t="n">
        <v>0</v>
      </c>
      <c r="AW471" s="0" t="n">
        <v>1</v>
      </c>
      <c r="AX471" s="0" t="n">
        <v>0</v>
      </c>
      <c r="AY471" s="0" t="n">
        <v>0</v>
      </c>
      <c r="AZ471" s="0" t="n">
        <v>0</v>
      </c>
      <c r="BA471" s="0" t="n">
        <v>0</v>
      </c>
      <c r="BB471" s="0" t="n">
        <v>2</v>
      </c>
      <c r="BC471" s="0" t="n">
        <v>0</v>
      </c>
      <c r="BD471" s="0" t="n">
        <v>0</v>
      </c>
      <c r="BE471" s="0" t="n">
        <v>0</v>
      </c>
      <c r="BF471" s="0" t="n">
        <v>0</v>
      </c>
      <c r="BG471" s="0" t="n">
        <v>2</v>
      </c>
      <c r="BH471" s="0" t="n">
        <v>0</v>
      </c>
      <c r="BI471" s="0" t="n">
        <v>0</v>
      </c>
      <c r="BJ471" s="0" t="n">
        <v>0</v>
      </c>
      <c r="BK471" s="0" t="n">
        <v>0</v>
      </c>
      <c r="BL471" s="0" t="n">
        <v>0</v>
      </c>
      <c r="BM471" s="0" t="n">
        <v>4</v>
      </c>
      <c r="BN471" s="0" t="n">
        <v>0</v>
      </c>
      <c r="BO471" s="0" t="n">
        <v>0</v>
      </c>
      <c r="BP471" s="0" t="n">
        <v>0</v>
      </c>
      <c r="BQ471" s="0" t="n">
        <v>4</v>
      </c>
      <c r="BR471" s="0" t="n">
        <v>0</v>
      </c>
      <c r="BS471" s="0" t="n">
        <v>0</v>
      </c>
      <c r="BT471" s="0" t="n">
        <v>0</v>
      </c>
      <c r="BU471" s="0" t="n">
        <v>0</v>
      </c>
      <c r="BV471" s="0" t="n">
        <v>0</v>
      </c>
      <c r="BW471" s="0" t="n">
        <v>0</v>
      </c>
      <c r="BX471" s="0" t="n">
        <v>0</v>
      </c>
      <c r="BY471" s="0" t="n">
        <v>0</v>
      </c>
      <c r="BZ471" s="0" t="n">
        <v>0</v>
      </c>
      <c r="CA471" s="0" t="n">
        <v>1</v>
      </c>
      <c r="CB471" s="0" t="n">
        <v>2</v>
      </c>
      <c r="CC471" s="0" t="n">
        <v>0</v>
      </c>
      <c r="CD471" s="0" t="n">
        <v>2</v>
      </c>
      <c r="CE471" s="0" t="n">
        <v>0</v>
      </c>
      <c r="CF471" s="0" t="n">
        <v>0</v>
      </c>
      <c r="CG471" s="0" t="n">
        <v>0</v>
      </c>
      <c r="CH471" s="0" t="n">
        <v>0</v>
      </c>
      <c r="CI471" s="0" t="n">
        <v>1</v>
      </c>
      <c r="CJ471" s="0" t="n">
        <v>0</v>
      </c>
      <c r="CK471" s="0" t="n">
        <v>1</v>
      </c>
      <c r="CL471" s="0" t="n">
        <v>0</v>
      </c>
      <c r="CM471" s="0" t="n">
        <v>0</v>
      </c>
      <c r="CN471" s="0" t="n">
        <v>0</v>
      </c>
      <c r="CO471" s="0" t="n">
        <v>0</v>
      </c>
      <c r="CP471" s="0" t="n">
        <v>0</v>
      </c>
      <c r="CQ471" s="0" t="n">
        <v>0</v>
      </c>
      <c r="CR471" s="0" t="n">
        <v>0</v>
      </c>
      <c r="CS471" s="0" t="n">
        <v>2</v>
      </c>
      <c r="CT471" s="0" t="n">
        <v>0</v>
      </c>
      <c r="CU471" s="0" t="n">
        <v>0</v>
      </c>
      <c r="CV471" s="0" t="n">
        <v>0</v>
      </c>
      <c r="CW471" s="0" t="n">
        <v>3</v>
      </c>
      <c r="CX471" s="0" t="n">
        <v>0</v>
      </c>
      <c r="CY471" s="0" t="n">
        <v>0</v>
      </c>
      <c r="CZ471" s="0" t="n">
        <v>1</v>
      </c>
      <c r="DA471" s="0" t="n">
        <v>6</v>
      </c>
      <c r="DB471" s="0" t="n">
        <v>0</v>
      </c>
      <c r="DC471" s="0" t="n">
        <v>0</v>
      </c>
      <c r="DD471" s="0" t="n">
        <v>0</v>
      </c>
      <c r="DE471" s="0" t="n">
        <v>0</v>
      </c>
      <c r="DF471" s="0" t="n">
        <v>0</v>
      </c>
      <c r="DG471" s="0" t="n">
        <v>0</v>
      </c>
      <c r="DH471" s="0" t="n">
        <v>0</v>
      </c>
      <c r="DI471" s="0" t="n">
        <v>0</v>
      </c>
      <c r="DJ471" s="0" t="n">
        <v>0</v>
      </c>
      <c r="DK471" s="0" t="n">
        <v>0</v>
      </c>
      <c r="DL471" s="0" t="n">
        <v>0</v>
      </c>
      <c r="DM471" s="0" t="n">
        <v>0</v>
      </c>
      <c r="DN471" s="0" t="n">
        <v>2</v>
      </c>
      <c r="DO471" s="0" t="n">
        <v>2</v>
      </c>
      <c r="DP471" s="0" t="n">
        <v>1</v>
      </c>
      <c r="DQ471" s="0" t="n">
        <v>0</v>
      </c>
      <c r="DR471" s="0" t="n">
        <v>1</v>
      </c>
      <c r="DS471" s="0" t="n">
        <v>0</v>
      </c>
      <c r="DT471" s="0" t="n">
        <v>0</v>
      </c>
      <c r="DU471" s="0" t="n">
        <v>0</v>
      </c>
      <c r="DV471" s="0" t="n">
        <v>0</v>
      </c>
      <c r="DW471" s="0" t="n">
        <v>0</v>
      </c>
      <c r="DX471" s="0" t="n">
        <v>0</v>
      </c>
      <c r="DY471" s="0" t="n">
        <v>1</v>
      </c>
      <c r="DZ471" s="0" t="n">
        <v>0</v>
      </c>
      <c r="EA471" s="0" t="n">
        <v>0</v>
      </c>
      <c r="EB471" s="0" t="n">
        <v>0</v>
      </c>
      <c r="EC471" s="0" t="n">
        <v>0</v>
      </c>
      <c r="ED471" s="0" t="n">
        <v>0</v>
      </c>
      <c r="EE471" s="0" t="n">
        <v>0</v>
      </c>
      <c r="EF471" s="0" t="n">
        <v>0</v>
      </c>
      <c r="EG471" s="0" t="n">
        <v>1</v>
      </c>
      <c r="EH471" s="0" t="n">
        <v>0</v>
      </c>
      <c r="EI471" s="0" t="n">
        <v>0</v>
      </c>
      <c r="EJ471" s="0" t="n">
        <v>0</v>
      </c>
      <c r="EK471" s="0" t="n">
        <v>0</v>
      </c>
      <c r="EL471" s="0" t="n">
        <v>0</v>
      </c>
      <c r="EM471" s="0" t="n">
        <v>5</v>
      </c>
      <c r="EN471" s="0" t="n">
        <v>0</v>
      </c>
      <c r="EO471" s="0" t="n">
        <v>0</v>
      </c>
      <c r="EP471" s="0" t="n">
        <v>0</v>
      </c>
      <c r="EQ471" s="0" t="n">
        <v>0</v>
      </c>
      <c r="ER471" s="0" t="n">
        <v>1</v>
      </c>
      <c r="ES471" s="0" t="n">
        <v>0</v>
      </c>
      <c r="ET471" s="0" t="n">
        <v>1</v>
      </c>
      <c r="EU471" s="0" t="n">
        <v>1</v>
      </c>
      <c r="EV471" s="0" t="n">
        <v>0</v>
      </c>
      <c r="EW471" s="0" t="n">
        <v>0</v>
      </c>
      <c r="EX471" s="0" t="n">
        <v>0</v>
      </c>
      <c r="EY471" s="0" t="n">
        <v>0</v>
      </c>
      <c r="EZ471" s="0" t="n">
        <v>0</v>
      </c>
      <c r="FA471" s="0" t="n">
        <v>3</v>
      </c>
      <c r="FB471" s="0" t="n">
        <v>0</v>
      </c>
      <c r="FC471" s="0" t="n">
        <v>0</v>
      </c>
      <c r="FD471" s="0" t="n">
        <v>0</v>
      </c>
      <c r="FE471" s="0" t="n">
        <v>0</v>
      </c>
      <c r="FF471" s="0" t="n">
        <v>0</v>
      </c>
      <c r="FG471" s="0" t="n">
        <v>2</v>
      </c>
      <c r="FH471" s="0" t="n">
        <v>0</v>
      </c>
      <c r="FI471" s="0" t="n">
        <v>0</v>
      </c>
      <c r="FJ471" s="0" t="n">
        <v>0</v>
      </c>
      <c r="FK471" s="0" t="n">
        <v>0</v>
      </c>
      <c r="FL471" s="0" t="n">
        <v>0</v>
      </c>
      <c r="FM471" s="0" t="n">
        <v>0</v>
      </c>
      <c r="FN471" s="0" t="n">
        <v>0</v>
      </c>
      <c r="FO471" s="0" t="n">
        <v>6</v>
      </c>
      <c r="FP471" s="0" t="n">
        <v>0</v>
      </c>
      <c r="FQ471" s="0" t="n">
        <v>0</v>
      </c>
      <c r="FR471" s="0" t="n">
        <v>0</v>
      </c>
      <c r="FS471" s="0" t="n">
        <v>3</v>
      </c>
      <c r="FT471" s="0" t="n">
        <v>0</v>
      </c>
      <c r="FU471" s="0" t="n">
        <v>0</v>
      </c>
      <c r="FV471" s="0" t="n">
        <v>0</v>
      </c>
      <c r="FW471" s="0" t="n">
        <v>0</v>
      </c>
      <c r="FX471" s="0" t="n">
        <v>1</v>
      </c>
      <c r="FY471" s="0" t="n">
        <v>0</v>
      </c>
      <c r="FZ471" s="0" t="n">
        <v>0</v>
      </c>
      <c r="GA471" s="0" t="n">
        <v>0</v>
      </c>
      <c r="GB471" s="0" t="n">
        <v>0</v>
      </c>
      <c r="GC471" s="0" t="n">
        <v>0</v>
      </c>
      <c r="GD471" s="0" t="n">
        <v>0</v>
      </c>
      <c r="GE471" s="0" t="n">
        <v>0</v>
      </c>
      <c r="GF471" s="0" t="n">
        <v>0</v>
      </c>
      <c r="GG471" s="0" t="n">
        <v>5</v>
      </c>
      <c r="GH471" s="0" t="n">
        <v>0</v>
      </c>
      <c r="GI471" s="0" t="n">
        <v>0</v>
      </c>
      <c r="GJ471" s="0" t="n">
        <v>0</v>
      </c>
      <c r="GK471" s="0" t="n">
        <v>0</v>
      </c>
      <c r="GL471" s="0" t="n">
        <v>0</v>
      </c>
      <c r="GM471" s="0" t="n">
        <v>0</v>
      </c>
      <c r="GN471" s="0" t="n">
        <v>0</v>
      </c>
      <c r="GO471" s="0" t="n">
        <v>0</v>
      </c>
      <c r="GP471" s="0" t="n">
        <v>5</v>
      </c>
      <c r="GQ471" s="0" t="n">
        <v>0</v>
      </c>
    </row>
    <row r="472" customFormat="false" ht="12" hidden="false" customHeight="false" outlineLevel="0" collapsed="false">
      <c r="A472" s="0" t="n">
        <v>0</v>
      </c>
      <c r="B472" s="0" t="n">
        <v>0</v>
      </c>
      <c r="C472" s="0" t="n">
        <v>0</v>
      </c>
      <c r="D472" s="0" t="n">
        <v>0</v>
      </c>
      <c r="E472" s="0" t="n">
        <v>0</v>
      </c>
      <c r="F472" s="0" t="n">
        <v>0</v>
      </c>
      <c r="G472" s="0" t="n">
        <v>0</v>
      </c>
      <c r="H472" s="0" t="n">
        <v>0</v>
      </c>
      <c r="I472" s="0" t="n">
        <v>0</v>
      </c>
      <c r="J472" s="0" t="n">
        <v>0</v>
      </c>
      <c r="K472" s="0" t="n">
        <v>0</v>
      </c>
      <c r="L472" s="0" t="n">
        <v>0</v>
      </c>
      <c r="M472" s="0" t="n">
        <v>0</v>
      </c>
      <c r="N472" s="0" t="n">
        <v>0</v>
      </c>
      <c r="O472" s="0" t="n">
        <v>0</v>
      </c>
      <c r="P472" s="0" t="n">
        <v>0</v>
      </c>
      <c r="Q472" s="0" t="n">
        <v>0</v>
      </c>
      <c r="R472" s="0" t="n">
        <v>0</v>
      </c>
      <c r="S472" s="0" t="n">
        <v>0</v>
      </c>
      <c r="T472" s="0" t="n">
        <v>0</v>
      </c>
      <c r="U472" s="0" t="n">
        <v>0</v>
      </c>
      <c r="V472" s="0" t="n">
        <v>0</v>
      </c>
      <c r="W472" s="0" t="n">
        <v>0</v>
      </c>
      <c r="X472" s="0" t="n">
        <v>1</v>
      </c>
      <c r="Y472" s="0" t="n">
        <v>0</v>
      </c>
      <c r="Z472" s="0" t="n">
        <v>1</v>
      </c>
      <c r="AA472" s="0" t="n">
        <v>0</v>
      </c>
      <c r="AB472" s="0" t="n">
        <v>1</v>
      </c>
      <c r="AC472" s="0" t="n">
        <v>0</v>
      </c>
      <c r="AD472" s="0" t="n">
        <v>0</v>
      </c>
      <c r="AE472" s="0" t="n">
        <v>0</v>
      </c>
      <c r="AF472" s="0" t="n">
        <v>0</v>
      </c>
      <c r="AG472" s="0" t="n">
        <v>0</v>
      </c>
      <c r="AH472" s="0" t="n">
        <v>1</v>
      </c>
      <c r="AI472" s="0" t="n">
        <v>0</v>
      </c>
      <c r="AJ472" s="0" t="n">
        <v>0</v>
      </c>
      <c r="AK472" s="0" t="n">
        <v>0</v>
      </c>
      <c r="AL472" s="0" t="n">
        <v>0</v>
      </c>
      <c r="AM472" s="0" t="n">
        <v>0</v>
      </c>
      <c r="AN472" s="0" t="n">
        <v>1</v>
      </c>
      <c r="AO472" s="0" t="n">
        <v>0</v>
      </c>
      <c r="AP472" s="0" t="n">
        <v>0</v>
      </c>
      <c r="AQ472" s="0" t="n">
        <v>0</v>
      </c>
      <c r="AR472" s="0" t="n">
        <v>0</v>
      </c>
      <c r="AS472" s="0" t="n">
        <v>1</v>
      </c>
      <c r="AT472" s="0" t="n">
        <v>0</v>
      </c>
      <c r="AU472" s="0" t="n">
        <v>0</v>
      </c>
      <c r="AV472" s="0" t="n">
        <v>0</v>
      </c>
      <c r="AW472" s="0" t="n">
        <v>0</v>
      </c>
      <c r="AX472" s="0" t="n">
        <v>0</v>
      </c>
      <c r="AY472" s="0" t="n">
        <v>0</v>
      </c>
      <c r="AZ472" s="0" t="n">
        <v>0</v>
      </c>
      <c r="BA472" s="0" t="n">
        <v>0</v>
      </c>
      <c r="BB472" s="0" t="n">
        <v>0</v>
      </c>
      <c r="BC472" s="0" t="n">
        <v>0</v>
      </c>
      <c r="BD472" s="0" t="n">
        <v>0</v>
      </c>
      <c r="BE472" s="0" t="n">
        <v>0</v>
      </c>
      <c r="BF472" s="0" t="n">
        <v>0</v>
      </c>
      <c r="BG472" s="0" t="n">
        <v>0</v>
      </c>
      <c r="BH472" s="0" t="n">
        <v>0</v>
      </c>
      <c r="BI472" s="0" t="n">
        <v>0</v>
      </c>
      <c r="BJ472" s="0" t="n">
        <v>0</v>
      </c>
      <c r="BK472" s="0" t="n">
        <v>0</v>
      </c>
      <c r="BL472" s="0" t="n">
        <v>0</v>
      </c>
      <c r="BM472" s="0" t="n">
        <v>0</v>
      </c>
      <c r="BN472" s="0" t="n">
        <v>0</v>
      </c>
      <c r="BO472" s="0" t="n">
        <v>0</v>
      </c>
      <c r="BP472" s="0" t="n">
        <v>0</v>
      </c>
      <c r="BQ472" s="0" t="n">
        <v>0</v>
      </c>
      <c r="BR472" s="0" t="n">
        <v>0</v>
      </c>
      <c r="BS472" s="0" t="n">
        <v>0</v>
      </c>
      <c r="BT472" s="0" t="n">
        <v>0</v>
      </c>
      <c r="BU472" s="0" t="n">
        <v>0</v>
      </c>
      <c r="BV472" s="0" t="n">
        <v>0</v>
      </c>
      <c r="BW472" s="0" t="n">
        <v>0</v>
      </c>
      <c r="BX472" s="0" t="n">
        <v>0</v>
      </c>
      <c r="BY472" s="0" t="n">
        <v>0</v>
      </c>
      <c r="BZ472" s="0" t="n">
        <v>0</v>
      </c>
      <c r="CA472" s="0" t="n">
        <v>1</v>
      </c>
      <c r="CB472" s="0" t="n">
        <v>1</v>
      </c>
      <c r="CC472" s="0" t="n">
        <v>0</v>
      </c>
      <c r="CD472" s="0" t="n">
        <v>0</v>
      </c>
      <c r="CE472" s="0" t="n">
        <v>0</v>
      </c>
      <c r="CF472" s="0" t="n">
        <v>0</v>
      </c>
      <c r="CG472" s="0" t="n">
        <v>0</v>
      </c>
      <c r="CH472" s="0" t="n">
        <v>0</v>
      </c>
      <c r="CI472" s="0" t="n">
        <v>0</v>
      </c>
      <c r="CJ472" s="0" t="n">
        <v>0</v>
      </c>
      <c r="CK472" s="0" t="n">
        <v>0</v>
      </c>
      <c r="CL472" s="0" t="n">
        <v>0</v>
      </c>
      <c r="CM472" s="0" t="n">
        <v>0</v>
      </c>
      <c r="CN472" s="0" t="n">
        <v>0</v>
      </c>
      <c r="CO472" s="0" t="n">
        <v>0</v>
      </c>
      <c r="CP472" s="0" t="n">
        <v>0</v>
      </c>
      <c r="CQ472" s="0" t="n">
        <v>0</v>
      </c>
      <c r="CR472" s="0" t="n">
        <v>0</v>
      </c>
      <c r="CS472" s="0" t="n">
        <v>0</v>
      </c>
      <c r="CT472" s="0" t="n">
        <v>0</v>
      </c>
      <c r="CU472" s="0" t="n">
        <v>0</v>
      </c>
      <c r="CV472" s="0" t="n">
        <v>0</v>
      </c>
      <c r="CW472" s="0" t="n">
        <v>0</v>
      </c>
      <c r="CX472" s="0" t="n">
        <v>0</v>
      </c>
      <c r="CY472" s="0" t="n">
        <v>0</v>
      </c>
      <c r="CZ472" s="0" t="n">
        <v>0</v>
      </c>
      <c r="DA472" s="0" t="n">
        <v>4</v>
      </c>
      <c r="DB472" s="0" t="n">
        <v>0</v>
      </c>
      <c r="DC472" s="0" t="n">
        <v>0</v>
      </c>
      <c r="DD472" s="0" t="n">
        <v>0</v>
      </c>
      <c r="DE472" s="0" t="n">
        <v>0</v>
      </c>
      <c r="DF472" s="0" t="n">
        <v>0</v>
      </c>
      <c r="DG472" s="0" t="n">
        <v>0</v>
      </c>
      <c r="DH472" s="0" t="n">
        <v>0</v>
      </c>
      <c r="DI472" s="0" t="n">
        <v>0</v>
      </c>
      <c r="DJ472" s="0" t="n">
        <v>0</v>
      </c>
      <c r="DK472" s="0" t="n">
        <v>0</v>
      </c>
      <c r="DL472" s="0" t="n">
        <v>0</v>
      </c>
      <c r="DM472" s="0" t="n">
        <v>0</v>
      </c>
      <c r="DN472" s="0" t="n">
        <v>0</v>
      </c>
      <c r="DO472" s="0" t="n">
        <v>0</v>
      </c>
      <c r="DP472" s="0" t="n">
        <v>0</v>
      </c>
      <c r="DQ472" s="0" t="n">
        <v>0</v>
      </c>
      <c r="DR472" s="0" t="n">
        <v>1</v>
      </c>
      <c r="DS472" s="0" t="n">
        <v>0</v>
      </c>
      <c r="DT472" s="0" t="n">
        <v>0</v>
      </c>
      <c r="DU472" s="0" t="n">
        <v>0</v>
      </c>
      <c r="DV472" s="0" t="n">
        <v>0</v>
      </c>
      <c r="DW472" s="0" t="n">
        <v>0</v>
      </c>
      <c r="DX472" s="0" t="n">
        <v>0</v>
      </c>
      <c r="DY472" s="0" t="n">
        <v>0</v>
      </c>
      <c r="DZ472" s="0" t="n">
        <v>0</v>
      </c>
      <c r="EA472" s="0" t="n">
        <v>0</v>
      </c>
      <c r="EB472" s="0" t="n">
        <v>0</v>
      </c>
      <c r="EC472" s="0" t="n">
        <v>0</v>
      </c>
      <c r="ED472" s="0" t="n">
        <v>0</v>
      </c>
      <c r="EE472" s="0" t="n">
        <v>0</v>
      </c>
      <c r="EF472" s="0" t="n">
        <v>0</v>
      </c>
      <c r="EG472" s="0" t="n">
        <v>1</v>
      </c>
      <c r="EH472" s="0" t="n">
        <v>0</v>
      </c>
      <c r="EI472" s="0" t="n">
        <v>0</v>
      </c>
      <c r="EJ472" s="0" t="n">
        <v>0</v>
      </c>
      <c r="EK472" s="0" t="n">
        <v>0</v>
      </c>
      <c r="EL472" s="0" t="n">
        <v>0</v>
      </c>
      <c r="EM472" s="0" t="n">
        <v>4</v>
      </c>
      <c r="EN472" s="0" t="n">
        <v>0</v>
      </c>
      <c r="EO472" s="0" t="n">
        <v>0</v>
      </c>
      <c r="EP472" s="0" t="n">
        <v>0</v>
      </c>
      <c r="EQ472" s="0" t="n">
        <v>0</v>
      </c>
      <c r="ER472" s="0" t="n">
        <v>1</v>
      </c>
      <c r="ES472" s="0" t="n">
        <v>0</v>
      </c>
      <c r="ET472" s="0" t="n">
        <v>0</v>
      </c>
      <c r="EU472" s="0" t="n">
        <v>0</v>
      </c>
      <c r="EV472" s="0" t="n">
        <v>0</v>
      </c>
      <c r="EW472" s="0" t="n">
        <v>0</v>
      </c>
      <c r="EX472" s="0" t="n">
        <v>0</v>
      </c>
      <c r="EY472" s="0" t="n">
        <v>0</v>
      </c>
      <c r="EZ472" s="0" t="n">
        <v>0</v>
      </c>
      <c r="FA472" s="0" t="n">
        <v>3</v>
      </c>
      <c r="FB472" s="0" t="n">
        <v>0</v>
      </c>
      <c r="FC472" s="0" t="n">
        <v>0</v>
      </c>
      <c r="FD472" s="0" t="n">
        <v>0</v>
      </c>
      <c r="FE472" s="0" t="n">
        <v>0</v>
      </c>
      <c r="FF472" s="0" t="n">
        <v>0</v>
      </c>
      <c r="FG472" s="0" t="n">
        <v>1</v>
      </c>
      <c r="FH472" s="0" t="n">
        <v>0</v>
      </c>
      <c r="FI472" s="0" t="n">
        <v>0</v>
      </c>
      <c r="FJ472" s="0" t="n">
        <v>0</v>
      </c>
      <c r="FK472" s="0" t="n">
        <v>0</v>
      </c>
      <c r="FL472" s="0" t="n">
        <v>0</v>
      </c>
      <c r="FM472" s="0" t="n">
        <v>0</v>
      </c>
      <c r="FN472" s="0" t="n">
        <v>0</v>
      </c>
      <c r="FO472" s="0" t="n">
        <v>0</v>
      </c>
      <c r="FP472" s="0" t="n">
        <v>0</v>
      </c>
      <c r="FQ472" s="0" t="n">
        <v>0</v>
      </c>
      <c r="FR472" s="0" t="n">
        <v>0</v>
      </c>
      <c r="FS472" s="0" t="n">
        <v>3</v>
      </c>
      <c r="FT472" s="0" t="n">
        <v>0</v>
      </c>
      <c r="FU472" s="0" t="n">
        <v>0</v>
      </c>
      <c r="FV472" s="0" t="n">
        <v>0</v>
      </c>
      <c r="FW472" s="0" t="n">
        <v>0</v>
      </c>
      <c r="FX472" s="0" t="n">
        <v>1</v>
      </c>
      <c r="FY472" s="0" t="n">
        <v>0</v>
      </c>
      <c r="FZ472" s="0" t="n">
        <v>0</v>
      </c>
      <c r="GA472" s="0" t="n">
        <v>0</v>
      </c>
      <c r="GB472" s="0" t="n">
        <v>0</v>
      </c>
      <c r="GC472" s="0" t="n">
        <v>0</v>
      </c>
      <c r="GD472" s="0" t="n">
        <v>0</v>
      </c>
      <c r="GE472" s="0" t="n">
        <v>0</v>
      </c>
      <c r="GF472" s="0" t="n">
        <v>0</v>
      </c>
      <c r="GG472" s="0" t="n">
        <v>0</v>
      </c>
      <c r="GH472" s="0" t="n">
        <v>0</v>
      </c>
      <c r="GI472" s="0" t="n">
        <v>0</v>
      </c>
      <c r="GJ472" s="0" t="n">
        <v>0</v>
      </c>
      <c r="GK472" s="0" t="n">
        <v>0</v>
      </c>
      <c r="GL472" s="0" t="n">
        <v>0</v>
      </c>
      <c r="GM472" s="0" t="n">
        <v>0</v>
      </c>
      <c r="GN472" s="0" t="n">
        <v>0</v>
      </c>
      <c r="GO472" s="0" t="n">
        <v>0</v>
      </c>
      <c r="GP472" s="0" t="n">
        <v>0</v>
      </c>
      <c r="GQ472" s="0" t="n">
        <v>0</v>
      </c>
    </row>
    <row r="473" customFormat="false" ht="12" hidden="false" customHeight="false" outlineLevel="0" collapsed="false">
      <c r="A473" s="0" t="n">
        <v>2</v>
      </c>
      <c r="B473" s="0" t="n">
        <v>2</v>
      </c>
      <c r="C473" s="0" t="n">
        <v>0</v>
      </c>
      <c r="D473" s="0" t="n">
        <v>0</v>
      </c>
      <c r="E473" s="0" t="n">
        <v>0</v>
      </c>
      <c r="F473" s="0" t="n">
        <v>3</v>
      </c>
      <c r="G473" s="0" t="n">
        <v>1</v>
      </c>
      <c r="H473" s="0" t="n">
        <v>0</v>
      </c>
      <c r="I473" s="0" t="n">
        <v>0</v>
      </c>
      <c r="J473" s="0" t="n">
        <v>1</v>
      </c>
      <c r="K473" s="0" t="n">
        <v>0</v>
      </c>
      <c r="L473" s="0" t="n">
        <v>0</v>
      </c>
      <c r="M473" s="0" t="n">
        <v>0</v>
      </c>
      <c r="N473" s="0" t="n">
        <v>0</v>
      </c>
      <c r="O473" s="0" t="n">
        <v>0</v>
      </c>
      <c r="P473" s="0" t="n">
        <v>0</v>
      </c>
      <c r="Q473" s="0" t="n">
        <v>0</v>
      </c>
      <c r="R473" s="0" t="n">
        <v>0</v>
      </c>
      <c r="S473" s="0" t="n">
        <v>0</v>
      </c>
      <c r="T473" s="0" t="n">
        <v>0</v>
      </c>
      <c r="U473" s="0" t="n">
        <v>0</v>
      </c>
      <c r="V473" s="0" t="n">
        <v>1</v>
      </c>
      <c r="W473" s="0" t="n">
        <v>0</v>
      </c>
      <c r="X473" s="0" t="n">
        <v>0</v>
      </c>
      <c r="Y473" s="0" t="n">
        <v>0</v>
      </c>
      <c r="Z473" s="0" t="n">
        <v>3</v>
      </c>
      <c r="AA473" s="0" t="n">
        <v>0</v>
      </c>
      <c r="AB473" s="0" t="n">
        <v>1</v>
      </c>
      <c r="AC473" s="0" t="n">
        <v>0</v>
      </c>
      <c r="AD473" s="0" t="n">
        <v>2</v>
      </c>
      <c r="AE473" s="0" t="n">
        <v>0</v>
      </c>
      <c r="AF473" s="0" t="n">
        <v>0</v>
      </c>
      <c r="AG473" s="0" t="n">
        <v>0</v>
      </c>
      <c r="AH473" s="0" t="n">
        <v>1</v>
      </c>
      <c r="AI473" s="0" t="n">
        <v>1</v>
      </c>
      <c r="AJ473" s="0" t="n">
        <v>6</v>
      </c>
      <c r="AK473" s="0" t="n">
        <v>0</v>
      </c>
      <c r="AL473" s="0" t="n">
        <v>0</v>
      </c>
      <c r="AM473" s="0" t="n">
        <v>1</v>
      </c>
      <c r="AN473" s="0" t="n">
        <v>0</v>
      </c>
      <c r="AO473" s="0" t="n">
        <v>0</v>
      </c>
      <c r="AP473" s="0" t="n">
        <v>1</v>
      </c>
      <c r="AQ473" s="0" t="n">
        <v>0</v>
      </c>
      <c r="AR473" s="0" t="n">
        <v>0</v>
      </c>
      <c r="AS473" s="0" t="n">
        <v>4</v>
      </c>
      <c r="AT473" s="0" t="n">
        <v>1</v>
      </c>
      <c r="AU473" s="0" t="n">
        <v>0</v>
      </c>
      <c r="AV473" s="0" t="n">
        <v>0</v>
      </c>
      <c r="AW473" s="0" t="n">
        <v>3</v>
      </c>
      <c r="AX473" s="0" t="n">
        <v>1</v>
      </c>
      <c r="AY473" s="0" t="n">
        <v>0</v>
      </c>
      <c r="AZ473" s="0" t="n">
        <v>1</v>
      </c>
      <c r="BA473" s="0" t="n">
        <v>1</v>
      </c>
      <c r="BB473" s="0" t="n">
        <v>3</v>
      </c>
      <c r="BC473" s="0" t="n">
        <v>0</v>
      </c>
      <c r="BD473" s="0" t="n">
        <v>0</v>
      </c>
      <c r="BE473" s="0" t="n">
        <v>0</v>
      </c>
      <c r="BF473" s="0" t="n">
        <v>0</v>
      </c>
      <c r="BG473" s="0" t="n">
        <v>1</v>
      </c>
      <c r="BH473" s="0" t="n">
        <v>0</v>
      </c>
      <c r="BI473" s="0" t="n">
        <v>0</v>
      </c>
      <c r="BJ473" s="0" t="n">
        <v>1</v>
      </c>
      <c r="BK473" s="0" t="n">
        <v>0</v>
      </c>
      <c r="BL473" s="0" t="n">
        <v>0</v>
      </c>
      <c r="BM473" s="0" t="n">
        <v>1</v>
      </c>
      <c r="BN473" s="0" t="n">
        <v>0</v>
      </c>
      <c r="BO473" s="0" t="n">
        <v>0</v>
      </c>
      <c r="BP473" s="0" t="n">
        <v>0</v>
      </c>
      <c r="BQ473" s="0" t="n">
        <v>4</v>
      </c>
      <c r="BR473" s="0" t="n">
        <v>0</v>
      </c>
      <c r="BS473" s="0" t="n">
        <v>0</v>
      </c>
      <c r="BT473" s="0" t="n">
        <v>0</v>
      </c>
      <c r="BU473" s="0" t="n">
        <v>3</v>
      </c>
      <c r="BV473" s="0" t="n">
        <v>0</v>
      </c>
      <c r="BW473" s="0" t="n">
        <v>0</v>
      </c>
      <c r="BX473" s="0" t="n">
        <v>0</v>
      </c>
      <c r="BY473" s="0" t="n">
        <v>2</v>
      </c>
      <c r="BZ473" s="0" t="n">
        <v>0</v>
      </c>
      <c r="CA473" s="0" t="n">
        <v>1</v>
      </c>
      <c r="CB473" s="0" t="n">
        <v>2</v>
      </c>
      <c r="CC473" s="0" t="n">
        <v>0</v>
      </c>
      <c r="CD473" s="0" t="n">
        <v>0</v>
      </c>
      <c r="CE473" s="0" t="n">
        <v>0</v>
      </c>
      <c r="CF473" s="0" t="n">
        <v>0</v>
      </c>
      <c r="CG473" s="0" t="n">
        <v>0</v>
      </c>
      <c r="CH473" s="0" t="n">
        <v>0</v>
      </c>
      <c r="CI473" s="0" t="n">
        <v>0</v>
      </c>
      <c r="CJ473" s="0" t="n">
        <v>0</v>
      </c>
      <c r="CK473" s="0" t="n">
        <v>1</v>
      </c>
      <c r="CL473" s="0" t="n">
        <v>0</v>
      </c>
      <c r="CM473" s="0" t="n">
        <v>5</v>
      </c>
      <c r="CN473" s="0" t="n">
        <v>0</v>
      </c>
      <c r="CO473" s="0" t="n">
        <v>0</v>
      </c>
      <c r="CP473" s="0" t="n">
        <v>0</v>
      </c>
      <c r="CQ473" s="0" t="n">
        <v>0</v>
      </c>
      <c r="CR473" s="0" t="n">
        <v>0</v>
      </c>
      <c r="CS473" s="0" t="n">
        <v>2</v>
      </c>
      <c r="CT473" s="0" t="n">
        <v>0</v>
      </c>
      <c r="CU473" s="0" t="n">
        <v>0</v>
      </c>
      <c r="CV473" s="0" t="n">
        <v>0</v>
      </c>
      <c r="CW473" s="0" t="n">
        <v>5</v>
      </c>
      <c r="CX473" s="0" t="n">
        <v>0</v>
      </c>
      <c r="CY473" s="0" t="n">
        <v>0</v>
      </c>
      <c r="CZ473" s="0" t="n">
        <v>0</v>
      </c>
      <c r="DA473" s="0" t="n">
        <v>1</v>
      </c>
      <c r="DB473" s="0" t="n">
        <v>0</v>
      </c>
      <c r="DC473" s="0" t="n">
        <v>0</v>
      </c>
      <c r="DD473" s="0" t="n">
        <v>1</v>
      </c>
      <c r="DE473" s="0" t="n">
        <v>0</v>
      </c>
      <c r="DF473" s="0" t="n">
        <v>0</v>
      </c>
      <c r="DG473" s="0" t="n">
        <v>0</v>
      </c>
      <c r="DH473" s="0" t="n">
        <v>0</v>
      </c>
      <c r="DI473" s="0" t="n">
        <v>0</v>
      </c>
      <c r="DJ473" s="0" t="n">
        <v>0</v>
      </c>
      <c r="DK473" s="0" t="n">
        <v>1</v>
      </c>
      <c r="DL473" s="0" t="n">
        <v>0</v>
      </c>
      <c r="DM473" s="0" t="n">
        <v>0</v>
      </c>
      <c r="DN473" s="0" t="n">
        <v>2</v>
      </c>
      <c r="DO473" s="0" t="n">
        <v>1</v>
      </c>
      <c r="DP473" s="0" t="n">
        <v>0</v>
      </c>
      <c r="DQ473" s="0" t="n">
        <v>0</v>
      </c>
      <c r="DR473" s="0" t="n">
        <v>1</v>
      </c>
      <c r="DS473" s="0" t="n">
        <v>0</v>
      </c>
      <c r="DT473" s="0" t="n">
        <v>1</v>
      </c>
      <c r="DU473" s="0" t="n">
        <v>0</v>
      </c>
      <c r="DV473" s="0" t="n">
        <v>0</v>
      </c>
      <c r="DW473" s="0" t="n">
        <v>0</v>
      </c>
      <c r="DX473" s="0" t="n">
        <v>0</v>
      </c>
      <c r="DY473" s="0" t="n">
        <v>0</v>
      </c>
      <c r="DZ473" s="0" t="n">
        <v>1</v>
      </c>
      <c r="EA473" s="0" t="n">
        <v>0</v>
      </c>
      <c r="EB473" s="0" t="n">
        <v>0</v>
      </c>
      <c r="EC473" s="0" t="n">
        <v>1</v>
      </c>
      <c r="ED473" s="0" t="n">
        <v>0</v>
      </c>
      <c r="EE473" s="0" t="n">
        <v>0</v>
      </c>
      <c r="EF473" s="0" t="n">
        <v>0</v>
      </c>
      <c r="EG473" s="0" t="n">
        <v>0</v>
      </c>
      <c r="EH473" s="0" t="n">
        <v>0</v>
      </c>
      <c r="EI473" s="0" t="n">
        <v>2</v>
      </c>
      <c r="EJ473" s="0" t="n">
        <v>0</v>
      </c>
      <c r="EK473" s="0" t="n">
        <v>0</v>
      </c>
      <c r="EL473" s="0" t="n">
        <v>0</v>
      </c>
      <c r="EM473" s="0" t="n">
        <v>3</v>
      </c>
      <c r="EN473" s="0" t="n">
        <v>0</v>
      </c>
      <c r="EO473" s="0" t="n">
        <v>1</v>
      </c>
      <c r="EP473" s="0" t="n">
        <v>1</v>
      </c>
      <c r="EQ473" s="0" t="n">
        <v>3</v>
      </c>
      <c r="ER473" s="0" t="n">
        <v>2</v>
      </c>
      <c r="ES473" s="0" t="n">
        <v>3</v>
      </c>
      <c r="ET473" s="0" t="n">
        <v>1</v>
      </c>
      <c r="EU473" s="0" t="n">
        <v>0</v>
      </c>
      <c r="EV473" s="0" t="n">
        <v>0</v>
      </c>
      <c r="EW473" s="0" t="n">
        <v>0</v>
      </c>
      <c r="EX473" s="0" t="n">
        <v>0</v>
      </c>
      <c r="EY473" s="0" t="n">
        <v>1</v>
      </c>
      <c r="EZ473" s="0" t="n">
        <v>0</v>
      </c>
      <c r="FA473" s="0" t="n">
        <v>5</v>
      </c>
      <c r="FB473" s="0" t="n">
        <v>0</v>
      </c>
      <c r="FC473" s="0" t="n">
        <v>0</v>
      </c>
      <c r="FD473" s="0" t="n">
        <v>0</v>
      </c>
      <c r="FE473" s="0" t="n">
        <v>0</v>
      </c>
      <c r="FF473" s="0" t="n">
        <v>0</v>
      </c>
      <c r="FG473" s="0" t="n">
        <v>2</v>
      </c>
      <c r="FH473" s="0" t="n">
        <v>0</v>
      </c>
      <c r="FI473" s="0" t="n">
        <v>0</v>
      </c>
      <c r="FJ473" s="0" t="n">
        <v>0</v>
      </c>
      <c r="FK473" s="0" t="n">
        <v>0</v>
      </c>
      <c r="FL473" s="0" t="n">
        <v>4</v>
      </c>
      <c r="FM473" s="0" t="n">
        <v>0</v>
      </c>
      <c r="FN473" s="0" t="n">
        <v>0</v>
      </c>
      <c r="FO473" s="0" t="n">
        <v>5</v>
      </c>
      <c r="FP473" s="0" t="n">
        <v>0</v>
      </c>
      <c r="FQ473" s="0" t="n">
        <v>0</v>
      </c>
      <c r="FR473" s="0" t="n">
        <v>1</v>
      </c>
      <c r="FS473" s="0" t="n">
        <v>2</v>
      </c>
      <c r="FT473" s="0" t="n">
        <v>0</v>
      </c>
      <c r="FU473" s="0" t="n">
        <v>1</v>
      </c>
      <c r="FV473" s="0" t="n">
        <v>0</v>
      </c>
      <c r="FW473" s="0" t="n">
        <v>1</v>
      </c>
      <c r="FX473" s="0" t="n">
        <v>0</v>
      </c>
      <c r="FY473" s="0" t="n">
        <v>0</v>
      </c>
      <c r="FZ473" s="0" t="n">
        <v>0</v>
      </c>
      <c r="GA473" s="0" t="n">
        <v>0</v>
      </c>
      <c r="GB473" s="0" t="n">
        <v>2</v>
      </c>
      <c r="GC473" s="0" t="n">
        <v>0</v>
      </c>
      <c r="GD473" s="0" t="n">
        <v>0</v>
      </c>
      <c r="GE473" s="0" t="n">
        <v>0</v>
      </c>
      <c r="GF473" s="0" t="n">
        <v>2</v>
      </c>
      <c r="GG473" s="0" t="n">
        <v>0</v>
      </c>
      <c r="GH473" s="0" t="n">
        <v>4</v>
      </c>
      <c r="GI473" s="0" t="n">
        <v>0</v>
      </c>
      <c r="GJ473" s="0" t="n">
        <v>0</v>
      </c>
      <c r="GK473" s="0" t="n">
        <v>0</v>
      </c>
      <c r="GL473" s="0" t="n">
        <v>0</v>
      </c>
      <c r="GM473" s="0" t="n">
        <v>0</v>
      </c>
      <c r="GN473" s="0" t="n">
        <v>0</v>
      </c>
      <c r="GO473" s="0" t="n">
        <v>0</v>
      </c>
      <c r="GP473" s="0" t="n">
        <v>0</v>
      </c>
      <c r="GQ473" s="0" t="n">
        <v>0</v>
      </c>
    </row>
    <row r="474" customFormat="false" ht="12" hidden="false" customHeight="false" outlineLevel="0" collapsed="false">
      <c r="A474" s="0" t="n">
        <v>0</v>
      </c>
      <c r="B474" s="0" t="n">
        <v>3</v>
      </c>
      <c r="C474" s="0" t="n">
        <v>0</v>
      </c>
      <c r="D474" s="0" t="n">
        <v>0</v>
      </c>
      <c r="E474" s="0" t="n">
        <v>0</v>
      </c>
      <c r="F474" s="0" t="n">
        <v>1</v>
      </c>
      <c r="G474" s="0" t="n">
        <v>3</v>
      </c>
      <c r="H474" s="0" t="n">
        <v>0</v>
      </c>
      <c r="I474" s="0" t="n">
        <v>0</v>
      </c>
      <c r="J474" s="0" t="n">
        <v>0</v>
      </c>
      <c r="K474" s="0" t="n">
        <v>0</v>
      </c>
      <c r="L474" s="0" t="n">
        <v>0</v>
      </c>
      <c r="M474" s="0" t="n">
        <v>0</v>
      </c>
      <c r="N474" s="0" t="n">
        <v>0</v>
      </c>
      <c r="O474" s="0" t="n">
        <v>0</v>
      </c>
      <c r="P474" s="0" t="n">
        <v>0</v>
      </c>
      <c r="Q474" s="0" t="n">
        <v>0</v>
      </c>
      <c r="R474" s="0" t="n">
        <v>0</v>
      </c>
      <c r="S474" s="0" t="n">
        <v>0</v>
      </c>
      <c r="T474" s="0" t="n">
        <v>0</v>
      </c>
      <c r="U474" s="0" t="n">
        <v>0</v>
      </c>
      <c r="V474" s="0" t="n">
        <v>0</v>
      </c>
      <c r="W474" s="0" t="n">
        <v>0</v>
      </c>
      <c r="X474" s="0" t="n">
        <v>0</v>
      </c>
      <c r="Y474" s="0" t="n">
        <v>0</v>
      </c>
      <c r="Z474" s="0" t="n">
        <v>3</v>
      </c>
      <c r="AA474" s="0" t="n">
        <v>0</v>
      </c>
      <c r="AB474" s="0" t="n">
        <v>0</v>
      </c>
      <c r="AC474" s="0" t="n">
        <v>0</v>
      </c>
      <c r="AD474" s="0" t="n">
        <v>1</v>
      </c>
      <c r="AE474" s="0" t="n">
        <v>1</v>
      </c>
      <c r="AF474" s="0" t="n">
        <v>0</v>
      </c>
      <c r="AG474" s="0" t="n">
        <v>0</v>
      </c>
      <c r="AH474" s="0" t="n">
        <v>1</v>
      </c>
      <c r="AI474" s="0" t="n">
        <v>0</v>
      </c>
      <c r="AJ474" s="0" t="n">
        <v>0</v>
      </c>
      <c r="AK474" s="0" t="n">
        <v>0</v>
      </c>
      <c r="AL474" s="0" t="n">
        <v>0</v>
      </c>
      <c r="AM474" s="0" t="n">
        <v>0</v>
      </c>
      <c r="AN474" s="0" t="n">
        <v>0</v>
      </c>
      <c r="AO474" s="0" t="n">
        <v>0</v>
      </c>
      <c r="AP474" s="0" t="n">
        <v>0</v>
      </c>
      <c r="AQ474" s="0" t="n">
        <v>0</v>
      </c>
      <c r="AR474" s="0" t="n">
        <v>2</v>
      </c>
      <c r="AS474" s="0" t="n">
        <v>0</v>
      </c>
      <c r="AT474" s="0" t="n">
        <v>0</v>
      </c>
      <c r="AU474" s="0" t="n">
        <v>0</v>
      </c>
      <c r="AV474" s="0" t="n">
        <v>1</v>
      </c>
      <c r="AW474" s="0" t="n">
        <v>2</v>
      </c>
      <c r="AX474" s="0" t="n">
        <v>0</v>
      </c>
      <c r="AY474" s="0" t="n">
        <v>0</v>
      </c>
      <c r="AZ474" s="0" t="n">
        <v>4</v>
      </c>
      <c r="BA474" s="0" t="n">
        <v>0</v>
      </c>
      <c r="BB474" s="0" t="n">
        <v>0</v>
      </c>
      <c r="BC474" s="0" t="n">
        <v>0</v>
      </c>
      <c r="BD474" s="0" t="n">
        <v>2</v>
      </c>
      <c r="BE474" s="0" t="n">
        <v>0</v>
      </c>
      <c r="BF474" s="0" t="n">
        <v>0</v>
      </c>
      <c r="BG474" s="0" t="n">
        <v>0</v>
      </c>
      <c r="BH474" s="0" t="n">
        <v>1</v>
      </c>
      <c r="BI474" s="0" t="n">
        <v>0</v>
      </c>
      <c r="BJ474" s="0" t="n">
        <v>0</v>
      </c>
      <c r="BK474" s="0" t="n">
        <v>0</v>
      </c>
      <c r="BL474" s="0" t="n">
        <v>0</v>
      </c>
      <c r="BM474" s="0" t="n">
        <v>2</v>
      </c>
      <c r="BN474" s="0" t="n">
        <v>0</v>
      </c>
      <c r="BO474" s="0" t="n">
        <v>0</v>
      </c>
      <c r="BP474" s="0" t="n">
        <v>0</v>
      </c>
      <c r="BQ474" s="0" t="n">
        <v>0</v>
      </c>
      <c r="BR474" s="0" t="n">
        <v>0</v>
      </c>
      <c r="BS474" s="0" t="n">
        <v>0</v>
      </c>
      <c r="BT474" s="0" t="n">
        <v>0</v>
      </c>
      <c r="BU474" s="0" t="n">
        <v>0</v>
      </c>
      <c r="BV474" s="0" t="n">
        <v>2</v>
      </c>
      <c r="BW474" s="0" t="n">
        <v>0</v>
      </c>
      <c r="BX474" s="0" t="n">
        <v>0</v>
      </c>
      <c r="BY474" s="0" t="n">
        <v>0</v>
      </c>
      <c r="BZ474" s="0" t="n">
        <v>0</v>
      </c>
      <c r="CA474" s="0" t="n">
        <v>0</v>
      </c>
      <c r="CB474" s="0" t="n">
        <v>1</v>
      </c>
      <c r="CC474" s="0" t="n">
        <v>0</v>
      </c>
      <c r="CD474" s="0" t="n">
        <v>0</v>
      </c>
      <c r="CE474" s="0" t="n">
        <v>0</v>
      </c>
      <c r="CF474" s="0" t="n">
        <v>0</v>
      </c>
      <c r="CG474" s="0" t="n">
        <v>0</v>
      </c>
      <c r="CH474" s="0" t="n">
        <v>0</v>
      </c>
      <c r="CI474" s="0" t="n">
        <v>0</v>
      </c>
      <c r="CJ474" s="0" t="n">
        <v>0</v>
      </c>
      <c r="CK474" s="0" t="n">
        <v>3</v>
      </c>
      <c r="CL474" s="0" t="n">
        <v>0</v>
      </c>
      <c r="CM474" s="0" t="n">
        <v>0</v>
      </c>
      <c r="CN474" s="0" t="n">
        <v>0</v>
      </c>
      <c r="CO474" s="0" t="n">
        <v>0</v>
      </c>
      <c r="CP474" s="0" t="n">
        <v>5</v>
      </c>
      <c r="CQ474" s="0" t="n">
        <v>1</v>
      </c>
      <c r="CR474" s="0" t="n">
        <v>0</v>
      </c>
      <c r="CS474" s="0" t="n">
        <v>0</v>
      </c>
      <c r="CT474" s="0" t="n">
        <v>0</v>
      </c>
      <c r="CU474" s="0" t="n">
        <v>0</v>
      </c>
      <c r="CV474" s="0" t="n">
        <v>0</v>
      </c>
      <c r="CW474" s="0" t="n">
        <v>7</v>
      </c>
      <c r="CX474" s="0" t="n">
        <v>0</v>
      </c>
      <c r="CY474" s="0" t="n">
        <v>0</v>
      </c>
      <c r="CZ474" s="0" t="n">
        <v>0</v>
      </c>
      <c r="DA474" s="0" t="n">
        <v>0</v>
      </c>
      <c r="DB474" s="0" t="n">
        <v>0</v>
      </c>
      <c r="DC474" s="0" t="n">
        <v>0</v>
      </c>
      <c r="DD474" s="0" t="n">
        <v>0</v>
      </c>
      <c r="DE474" s="0" t="n">
        <v>1</v>
      </c>
      <c r="DF474" s="0" t="n">
        <v>0</v>
      </c>
      <c r="DG474" s="0" t="n">
        <v>0</v>
      </c>
      <c r="DH474" s="0" t="n">
        <v>0</v>
      </c>
      <c r="DI474" s="0" t="n">
        <v>0</v>
      </c>
      <c r="DJ474" s="0" t="n">
        <v>0</v>
      </c>
      <c r="DK474" s="0" t="n">
        <v>3</v>
      </c>
      <c r="DL474" s="0" t="n">
        <v>0</v>
      </c>
      <c r="DM474" s="0" t="n">
        <v>0</v>
      </c>
      <c r="DN474" s="0" t="n">
        <v>0</v>
      </c>
      <c r="DO474" s="0" t="n">
        <v>4</v>
      </c>
      <c r="DP474" s="0" t="n">
        <v>0</v>
      </c>
      <c r="DQ474" s="0" t="n">
        <v>0</v>
      </c>
      <c r="DR474" s="0" t="n">
        <v>0</v>
      </c>
      <c r="DS474" s="0" t="n">
        <v>0</v>
      </c>
      <c r="DT474" s="0" t="n">
        <v>0</v>
      </c>
      <c r="DU474" s="0" t="n">
        <v>0</v>
      </c>
      <c r="DV474" s="0" t="n">
        <v>0</v>
      </c>
      <c r="DW474" s="0" t="n">
        <v>0</v>
      </c>
      <c r="DX474" s="0" t="n">
        <v>0</v>
      </c>
      <c r="DY474" s="0" t="n">
        <v>0</v>
      </c>
      <c r="DZ474" s="0" t="n">
        <v>6</v>
      </c>
      <c r="EA474" s="0" t="n">
        <v>0</v>
      </c>
      <c r="EB474" s="0" t="n">
        <v>0</v>
      </c>
      <c r="EC474" s="0" t="n">
        <v>1</v>
      </c>
      <c r="ED474" s="0" t="n">
        <v>0</v>
      </c>
      <c r="EE474" s="0" t="n">
        <v>0</v>
      </c>
      <c r="EF474" s="0" t="n">
        <v>0</v>
      </c>
      <c r="EG474" s="0" t="n">
        <v>2</v>
      </c>
      <c r="EH474" s="0" t="n">
        <v>0</v>
      </c>
      <c r="EI474" s="0" t="n">
        <v>1</v>
      </c>
      <c r="EJ474" s="0" t="n">
        <v>0</v>
      </c>
      <c r="EK474" s="0" t="n">
        <v>0</v>
      </c>
      <c r="EL474" s="0" t="n">
        <v>0</v>
      </c>
      <c r="EM474" s="0" t="n">
        <v>2</v>
      </c>
      <c r="EN474" s="0" t="n">
        <v>0</v>
      </c>
      <c r="EO474" s="0" t="n">
        <v>2</v>
      </c>
      <c r="EP474" s="0" t="n">
        <v>1</v>
      </c>
      <c r="EQ474" s="0" t="n">
        <v>0</v>
      </c>
      <c r="ER474" s="0" t="n">
        <v>1</v>
      </c>
      <c r="ES474" s="0" t="n">
        <v>1</v>
      </c>
      <c r="ET474" s="0" t="n">
        <v>0</v>
      </c>
      <c r="EU474" s="0" t="n">
        <v>0</v>
      </c>
      <c r="EV474" s="0" t="n">
        <v>0</v>
      </c>
      <c r="EW474" s="0" t="n">
        <v>0</v>
      </c>
      <c r="EX474" s="0" t="n">
        <v>0</v>
      </c>
      <c r="EY474" s="0" t="n">
        <v>2</v>
      </c>
      <c r="EZ474" s="0" t="n">
        <v>0</v>
      </c>
      <c r="FA474" s="0" t="n">
        <v>1</v>
      </c>
      <c r="FB474" s="0" t="n">
        <v>0</v>
      </c>
      <c r="FC474" s="0" t="n">
        <v>0</v>
      </c>
      <c r="FD474" s="0" t="n">
        <v>1</v>
      </c>
      <c r="FE474" s="0" t="n">
        <v>0</v>
      </c>
      <c r="FF474" s="0" t="n">
        <v>0</v>
      </c>
      <c r="FG474" s="0" t="n">
        <v>0</v>
      </c>
      <c r="FH474" s="0" t="n">
        <v>0</v>
      </c>
      <c r="FI474" s="0" t="n">
        <v>0</v>
      </c>
      <c r="FJ474" s="0" t="n">
        <v>0</v>
      </c>
      <c r="FK474" s="0" t="n">
        <v>0</v>
      </c>
      <c r="FL474" s="0" t="n">
        <v>0</v>
      </c>
      <c r="FM474" s="0" t="n">
        <v>0</v>
      </c>
      <c r="FN474" s="0" t="n">
        <v>0</v>
      </c>
      <c r="FO474" s="0" t="n">
        <v>1</v>
      </c>
      <c r="FP474" s="0" t="n">
        <v>0</v>
      </c>
      <c r="FQ474" s="0" t="n">
        <v>0</v>
      </c>
      <c r="FR474" s="0" t="n">
        <v>4</v>
      </c>
      <c r="FS474" s="0" t="n">
        <v>2</v>
      </c>
      <c r="FT474" s="0" t="n">
        <v>0</v>
      </c>
      <c r="FU474" s="0" t="n">
        <v>1</v>
      </c>
      <c r="FV474" s="0" t="n">
        <v>0</v>
      </c>
      <c r="FW474" s="0" t="n">
        <v>0</v>
      </c>
      <c r="FX474" s="0" t="n">
        <v>0</v>
      </c>
      <c r="FY474" s="0" t="n">
        <v>0</v>
      </c>
      <c r="FZ474" s="0" t="n">
        <v>0</v>
      </c>
      <c r="GA474" s="0" t="n">
        <v>0</v>
      </c>
      <c r="GB474" s="0" t="n">
        <v>0</v>
      </c>
      <c r="GC474" s="0" t="n">
        <v>0</v>
      </c>
      <c r="GD474" s="0" t="n">
        <v>0</v>
      </c>
      <c r="GE474" s="0" t="n">
        <v>0</v>
      </c>
      <c r="GF474" s="0" t="n">
        <v>0</v>
      </c>
      <c r="GG474" s="0" t="n">
        <v>0</v>
      </c>
      <c r="GH474" s="0" t="n">
        <v>0</v>
      </c>
      <c r="GI474" s="0" t="n">
        <v>0</v>
      </c>
      <c r="GJ474" s="0" t="n">
        <v>0</v>
      </c>
      <c r="GK474" s="0" t="n">
        <v>0</v>
      </c>
      <c r="GL474" s="0" t="n">
        <v>0</v>
      </c>
      <c r="GM474" s="0" t="n">
        <v>1</v>
      </c>
      <c r="GN474" s="0" t="n">
        <v>0</v>
      </c>
      <c r="GO474" s="0" t="n">
        <v>3</v>
      </c>
      <c r="GP474" s="0" t="n">
        <v>0</v>
      </c>
      <c r="GQ474" s="0" t="n">
        <v>0</v>
      </c>
    </row>
    <row r="475" customFormat="false" ht="12" hidden="false" customHeight="false" outlineLevel="0" collapsed="false">
      <c r="A475" s="0" t="n">
        <v>0</v>
      </c>
      <c r="B475" s="0" t="n">
        <v>0</v>
      </c>
      <c r="C475" s="0" t="n">
        <v>0</v>
      </c>
      <c r="D475" s="0" t="n">
        <v>0</v>
      </c>
      <c r="E475" s="0" t="n">
        <v>0</v>
      </c>
      <c r="F475" s="0" t="n">
        <v>2</v>
      </c>
      <c r="G475" s="0" t="n">
        <v>3</v>
      </c>
      <c r="H475" s="0" t="n">
        <v>0</v>
      </c>
      <c r="I475" s="0" t="n">
        <v>0</v>
      </c>
      <c r="J475" s="0" t="n">
        <v>0</v>
      </c>
      <c r="K475" s="0" t="n">
        <v>0</v>
      </c>
      <c r="L475" s="0" t="n">
        <v>1</v>
      </c>
      <c r="M475" s="0" t="n">
        <v>0</v>
      </c>
      <c r="N475" s="0" t="n">
        <v>0</v>
      </c>
      <c r="O475" s="0" t="n">
        <v>0</v>
      </c>
      <c r="P475" s="0" t="n">
        <v>1</v>
      </c>
      <c r="Q475" s="0" t="n">
        <v>0</v>
      </c>
      <c r="R475" s="0" t="n">
        <v>0</v>
      </c>
      <c r="S475" s="0" t="n">
        <v>0</v>
      </c>
      <c r="T475" s="0" t="n">
        <v>0</v>
      </c>
      <c r="U475" s="0" t="n">
        <v>0</v>
      </c>
      <c r="V475" s="0" t="n">
        <v>0</v>
      </c>
      <c r="W475" s="0" t="n">
        <v>0</v>
      </c>
      <c r="X475" s="0" t="n">
        <v>0</v>
      </c>
      <c r="Y475" s="0" t="n">
        <v>5</v>
      </c>
      <c r="Z475" s="0" t="n">
        <v>2</v>
      </c>
      <c r="AA475" s="0" t="n">
        <v>0</v>
      </c>
      <c r="AB475" s="0" t="n">
        <v>0</v>
      </c>
      <c r="AC475" s="0" t="n">
        <v>0</v>
      </c>
      <c r="AD475" s="0" t="n">
        <v>2</v>
      </c>
      <c r="AE475" s="0" t="n">
        <v>1</v>
      </c>
      <c r="AF475" s="0" t="n">
        <v>0</v>
      </c>
      <c r="AG475" s="0" t="n">
        <v>0</v>
      </c>
      <c r="AH475" s="0" t="n">
        <v>5</v>
      </c>
      <c r="AI475" s="0" t="n">
        <v>0</v>
      </c>
      <c r="AJ475" s="0" t="n">
        <v>0</v>
      </c>
      <c r="AK475" s="0" t="n">
        <v>0</v>
      </c>
      <c r="AL475" s="0" t="n">
        <v>0</v>
      </c>
      <c r="AM475" s="0" t="n">
        <v>0</v>
      </c>
      <c r="AN475" s="0" t="n">
        <v>0</v>
      </c>
      <c r="AO475" s="0" t="n">
        <v>0</v>
      </c>
      <c r="AP475" s="0" t="n">
        <v>0</v>
      </c>
      <c r="AQ475" s="0" t="n">
        <v>0</v>
      </c>
      <c r="AR475" s="0" t="n">
        <v>0</v>
      </c>
      <c r="AS475" s="0" t="n">
        <v>1</v>
      </c>
      <c r="AT475" s="0" t="n">
        <v>0</v>
      </c>
      <c r="AU475" s="0" t="n">
        <v>0</v>
      </c>
      <c r="AV475" s="0" t="n">
        <v>1</v>
      </c>
      <c r="AW475" s="0" t="n">
        <v>2</v>
      </c>
      <c r="AX475" s="0" t="n">
        <v>0</v>
      </c>
      <c r="AY475" s="0" t="n">
        <v>1</v>
      </c>
      <c r="AZ475" s="0" t="n">
        <v>3</v>
      </c>
      <c r="BA475" s="0" t="n">
        <v>1</v>
      </c>
      <c r="BB475" s="0" t="n">
        <v>1</v>
      </c>
      <c r="BC475" s="0" t="n">
        <v>0</v>
      </c>
      <c r="BD475" s="0" t="n">
        <v>2</v>
      </c>
      <c r="BE475" s="0" t="n">
        <v>0</v>
      </c>
      <c r="BF475" s="0" t="n">
        <v>0</v>
      </c>
      <c r="BG475" s="0" t="n">
        <v>4</v>
      </c>
      <c r="BH475" s="0" t="n">
        <v>0</v>
      </c>
      <c r="BI475" s="0" t="n">
        <v>0</v>
      </c>
      <c r="BJ475" s="0" t="n">
        <v>0</v>
      </c>
      <c r="BK475" s="0" t="n">
        <v>0</v>
      </c>
      <c r="BL475" s="0" t="n">
        <v>0</v>
      </c>
      <c r="BM475" s="0" t="n">
        <v>0</v>
      </c>
      <c r="BN475" s="0" t="n">
        <v>0</v>
      </c>
      <c r="BO475" s="0" t="n">
        <v>0</v>
      </c>
      <c r="BP475" s="0" t="n">
        <v>0</v>
      </c>
      <c r="BQ475" s="0" t="n">
        <v>2</v>
      </c>
      <c r="BR475" s="0" t="n">
        <v>0</v>
      </c>
      <c r="BS475" s="0" t="n">
        <v>0</v>
      </c>
      <c r="BT475" s="0" t="n">
        <v>0</v>
      </c>
      <c r="BU475" s="0" t="n">
        <v>0</v>
      </c>
      <c r="BV475" s="0" t="n">
        <v>3</v>
      </c>
      <c r="BW475" s="0" t="n">
        <v>0</v>
      </c>
      <c r="BX475" s="0" t="n">
        <v>0</v>
      </c>
      <c r="BY475" s="0" t="n">
        <v>0</v>
      </c>
      <c r="BZ475" s="0" t="n">
        <v>1</v>
      </c>
      <c r="CA475" s="0" t="n">
        <v>1</v>
      </c>
      <c r="CB475" s="0" t="n">
        <v>4</v>
      </c>
      <c r="CC475" s="0" t="n">
        <v>1</v>
      </c>
      <c r="CD475" s="0" t="n">
        <v>1</v>
      </c>
      <c r="CE475" s="0" t="n">
        <v>0</v>
      </c>
      <c r="CF475" s="0" t="n">
        <v>3</v>
      </c>
      <c r="CG475" s="0" t="n">
        <v>0</v>
      </c>
      <c r="CH475" s="0" t="n">
        <v>0</v>
      </c>
      <c r="CI475" s="0" t="n">
        <v>0</v>
      </c>
      <c r="CJ475" s="0" t="n">
        <v>0</v>
      </c>
      <c r="CK475" s="0" t="n">
        <v>1</v>
      </c>
      <c r="CL475" s="0" t="n">
        <v>0</v>
      </c>
      <c r="CM475" s="0" t="n">
        <v>0</v>
      </c>
      <c r="CN475" s="0" t="n">
        <v>0</v>
      </c>
      <c r="CO475" s="0" t="n">
        <v>0</v>
      </c>
      <c r="CP475" s="0" t="n">
        <v>3</v>
      </c>
      <c r="CQ475" s="0" t="n">
        <v>0</v>
      </c>
      <c r="CR475" s="0" t="n">
        <v>0</v>
      </c>
      <c r="CS475" s="0" t="n">
        <v>1</v>
      </c>
      <c r="CT475" s="0" t="n">
        <v>0</v>
      </c>
      <c r="CU475" s="0" t="n">
        <v>0</v>
      </c>
      <c r="CV475" s="0" t="n">
        <v>0</v>
      </c>
      <c r="CW475" s="0" t="n">
        <v>1</v>
      </c>
      <c r="CX475" s="0" t="n">
        <v>0</v>
      </c>
      <c r="CY475" s="0" t="n">
        <v>2</v>
      </c>
      <c r="CZ475" s="0" t="n">
        <v>1</v>
      </c>
      <c r="DA475" s="0" t="n">
        <v>7</v>
      </c>
      <c r="DB475" s="0" t="n">
        <v>0</v>
      </c>
      <c r="DC475" s="0" t="n">
        <v>0</v>
      </c>
      <c r="DD475" s="0" t="n">
        <v>2</v>
      </c>
      <c r="DE475" s="0" t="n">
        <v>1</v>
      </c>
      <c r="DF475" s="0" t="n">
        <v>0</v>
      </c>
      <c r="DG475" s="0" t="n">
        <v>0</v>
      </c>
      <c r="DH475" s="0" t="n">
        <v>1</v>
      </c>
      <c r="DI475" s="0" t="n">
        <v>8</v>
      </c>
      <c r="DJ475" s="0" t="n">
        <v>0</v>
      </c>
      <c r="DK475" s="0" t="n">
        <v>0</v>
      </c>
      <c r="DL475" s="0" t="n">
        <v>0</v>
      </c>
      <c r="DM475" s="0" t="n">
        <v>0</v>
      </c>
      <c r="DN475" s="0" t="n">
        <v>0</v>
      </c>
      <c r="DO475" s="0" t="n">
        <v>2</v>
      </c>
      <c r="DP475" s="0" t="n">
        <v>2</v>
      </c>
      <c r="DQ475" s="0" t="n">
        <v>0</v>
      </c>
      <c r="DR475" s="0" t="n">
        <v>5</v>
      </c>
      <c r="DS475" s="0" t="n">
        <v>0</v>
      </c>
      <c r="DT475" s="0" t="n">
        <v>0</v>
      </c>
      <c r="DU475" s="0" t="n">
        <v>2</v>
      </c>
      <c r="DV475" s="0" t="n">
        <v>0</v>
      </c>
      <c r="DW475" s="0" t="n">
        <v>0</v>
      </c>
      <c r="DX475" s="0" t="n">
        <v>0</v>
      </c>
      <c r="DY475" s="0" t="n">
        <v>0</v>
      </c>
      <c r="DZ475" s="0" t="n">
        <v>3</v>
      </c>
      <c r="EA475" s="0" t="n">
        <v>0</v>
      </c>
      <c r="EB475" s="0" t="n">
        <v>0</v>
      </c>
      <c r="EC475" s="0" t="n">
        <v>1</v>
      </c>
      <c r="ED475" s="0" t="n">
        <v>0</v>
      </c>
      <c r="EE475" s="0" t="n">
        <v>0</v>
      </c>
      <c r="EF475" s="0" t="n">
        <v>3</v>
      </c>
      <c r="EG475" s="0" t="n">
        <v>1</v>
      </c>
      <c r="EH475" s="0" t="n">
        <v>0</v>
      </c>
      <c r="EI475" s="0" t="n">
        <v>0</v>
      </c>
      <c r="EJ475" s="0" t="n">
        <v>0</v>
      </c>
      <c r="EK475" s="0" t="n">
        <v>0</v>
      </c>
      <c r="EL475" s="0" t="n">
        <v>0</v>
      </c>
      <c r="EM475" s="0" t="n">
        <v>1</v>
      </c>
      <c r="EN475" s="0" t="n">
        <v>8</v>
      </c>
      <c r="EO475" s="0" t="n">
        <v>1</v>
      </c>
      <c r="EP475" s="0" t="n">
        <v>3</v>
      </c>
      <c r="EQ475" s="0" t="n">
        <v>2</v>
      </c>
      <c r="ER475" s="0" t="n">
        <v>2</v>
      </c>
      <c r="ES475" s="0" t="n">
        <v>3</v>
      </c>
      <c r="ET475" s="0" t="n">
        <v>1</v>
      </c>
      <c r="EU475" s="0" t="n">
        <v>2</v>
      </c>
      <c r="EV475" s="0" t="n">
        <v>0</v>
      </c>
      <c r="EW475" s="0" t="n">
        <v>0</v>
      </c>
      <c r="EX475" s="0" t="n">
        <v>0</v>
      </c>
      <c r="EY475" s="0" t="n">
        <v>0</v>
      </c>
      <c r="EZ475" s="0" t="n">
        <v>0</v>
      </c>
      <c r="FA475" s="0" t="n">
        <v>1</v>
      </c>
      <c r="FB475" s="0" t="n">
        <v>0</v>
      </c>
      <c r="FC475" s="0" t="n">
        <v>0</v>
      </c>
      <c r="FD475" s="0" t="n">
        <v>0</v>
      </c>
      <c r="FE475" s="0" t="n">
        <v>0</v>
      </c>
      <c r="FF475" s="0" t="n">
        <v>1</v>
      </c>
      <c r="FG475" s="0" t="n">
        <v>3</v>
      </c>
      <c r="FH475" s="0" t="n">
        <v>0</v>
      </c>
      <c r="FI475" s="0" t="n">
        <v>0</v>
      </c>
      <c r="FJ475" s="0" t="n">
        <v>0</v>
      </c>
      <c r="FK475" s="0" t="n">
        <v>0</v>
      </c>
      <c r="FL475" s="0" t="n">
        <v>0</v>
      </c>
      <c r="FM475" s="0" t="n">
        <v>2</v>
      </c>
      <c r="FN475" s="0" t="n">
        <v>0</v>
      </c>
      <c r="FO475" s="0" t="n">
        <v>0</v>
      </c>
      <c r="FP475" s="0" t="n">
        <v>0</v>
      </c>
      <c r="FQ475" s="0" t="n">
        <v>0</v>
      </c>
      <c r="FR475" s="0" t="n">
        <v>1</v>
      </c>
      <c r="FS475" s="0" t="n">
        <v>1</v>
      </c>
      <c r="FT475" s="0" t="n">
        <v>0</v>
      </c>
      <c r="FU475" s="0" t="n">
        <v>1</v>
      </c>
      <c r="FV475" s="0" t="n">
        <v>0</v>
      </c>
      <c r="FW475" s="0" t="n">
        <v>2</v>
      </c>
      <c r="FX475" s="0" t="n">
        <v>1</v>
      </c>
      <c r="FY475" s="0" t="n">
        <v>0</v>
      </c>
      <c r="FZ475" s="0" t="n">
        <v>0</v>
      </c>
      <c r="GA475" s="0" t="n">
        <v>0</v>
      </c>
      <c r="GB475" s="0" t="n">
        <v>0</v>
      </c>
      <c r="GC475" s="0" t="n">
        <v>0</v>
      </c>
      <c r="GD475" s="0" t="n">
        <v>1</v>
      </c>
      <c r="GE475" s="0" t="n">
        <v>0</v>
      </c>
      <c r="GF475" s="0" t="n">
        <v>2</v>
      </c>
      <c r="GG475" s="0" t="n">
        <v>0</v>
      </c>
      <c r="GH475" s="0" t="n">
        <v>2</v>
      </c>
      <c r="GI475" s="0" t="n">
        <v>0</v>
      </c>
      <c r="GJ475" s="0" t="n">
        <v>5</v>
      </c>
      <c r="GK475" s="0" t="n">
        <v>2</v>
      </c>
      <c r="GL475" s="0" t="n">
        <v>0</v>
      </c>
      <c r="GM475" s="0" t="n">
        <v>1</v>
      </c>
      <c r="GN475" s="0" t="n">
        <v>0</v>
      </c>
      <c r="GO475" s="0" t="n">
        <v>2</v>
      </c>
      <c r="GP475" s="0" t="n">
        <v>0</v>
      </c>
      <c r="GQ475" s="0" t="n">
        <v>0</v>
      </c>
    </row>
    <row r="476" customFormat="false" ht="12" hidden="false" customHeight="false" outlineLevel="0" collapsed="false">
      <c r="A476" s="0" t="n">
        <v>0</v>
      </c>
      <c r="B476" s="0" t="n">
        <v>3</v>
      </c>
      <c r="C476" s="0" t="n">
        <v>1</v>
      </c>
      <c r="D476" s="0" t="n">
        <v>0</v>
      </c>
      <c r="E476" s="0" t="n">
        <v>0</v>
      </c>
      <c r="F476" s="0" t="n">
        <v>2</v>
      </c>
      <c r="G476" s="0" t="n">
        <v>0</v>
      </c>
      <c r="H476" s="0" t="n">
        <v>0</v>
      </c>
      <c r="I476" s="0" t="n">
        <v>0</v>
      </c>
      <c r="J476" s="0" t="n">
        <v>0</v>
      </c>
      <c r="K476" s="0" t="n">
        <v>0</v>
      </c>
      <c r="L476" s="0" t="n">
        <v>0</v>
      </c>
      <c r="M476" s="0" t="n">
        <v>1</v>
      </c>
      <c r="N476" s="0" t="n">
        <v>0</v>
      </c>
      <c r="O476" s="0" t="n">
        <v>6</v>
      </c>
      <c r="P476" s="0" t="n">
        <v>1</v>
      </c>
      <c r="Q476" s="0" t="n">
        <v>0</v>
      </c>
      <c r="R476" s="0" t="n">
        <v>0</v>
      </c>
      <c r="S476" s="0" t="n">
        <v>4</v>
      </c>
      <c r="T476" s="0" t="n">
        <v>0</v>
      </c>
      <c r="U476" s="0" t="n">
        <v>0</v>
      </c>
      <c r="V476" s="0" t="n">
        <v>0</v>
      </c>
      <c r="W476" s="0" t="n">
        <v>0</v>
      </c>
      <c r="X476" s="0" t="n">
        <v>2</v>
      </c>
      <c r="Y476" s="0" t="n">
        <v>0</v>
      </c>
      <c r="Z476" s="0" t="n">
        <v>1</v>
      </c>
      <c r="AA476" s="0" t="n">
        <v>7</v>
      </c>
      <c r="AB476" s="0" t="n">
        <v>0</v>
      </c>
      <c r="AC476" s="0" t="n">
        <v>0</v>
      </c>
      <c r="AD476" s="0" t="n">
        <v>2</v>
      </c>
      <c r="AE476" s="0" t="n">
        <v>0</v>
      </c>
      <c r="AF476" s="0" t="n">
        <v>0</v>
      </c>
      <c r="AG476" s="0" t="n">
        <v>0</v>
      </c>
      <c r="AH476" s="0" t="n">
        <v>0</v>
      </c>
      <c r="AI476" s="0" t="n">
        <v>0</v>
      </c>
      <c r="AJ476" s="0" t="n">
        <v>0</v>
      </c>
      <c r="AK476" s="0" t="n">
        <v>0</v>
      </c>
      <c r="AL476" s="0" t="n">
        <v>0</v>
      </c>
      <c r="AM476" s="0" t="n">
        <v>0</v>
      </c>
      <c r="AN476" s="0" t="n">
        <v>0</v>
      </c>
      <c r="AO476" s="0" t="n">
        <v>0</v>
      </c>
      <c r="AP476" s="0" t="n">
        <v>0</v>
      </c>
      <c r="AQ476" s="0" t="n">
        <v>2</v>
      </c>
      <c r="AR476" s="0" t="n">
        <v>1</v>
      </c>
      <c r="AS476" s="0" t="n">
        <v>0</v>
      </c>
      <c r="AT476" s="0" t="n">
        <v>0</v>
      </c>
      <c r="AU476" s="0" t="n">
        <v>0</v>
      </c>
      <c r="AV476" s="0" t="n">
        <v>1</v>
      </c>
      <c r="AW476" s="0" t="n">
        <v>1</v>
      </c>
      <c r="AX476" s="0" t="n">
        <v>0</v>
      </c>
      <c r="AY476" s="0" t="n">
        <v>0</v>
      </c>
      <c r="AZ476" s="0" t="n">
        <v>0</v>
      </c>
      <c r="BA476" s="0" t="n">
        <v>0</v>
      </c>
      <c r="BB476" s="0" t="n">
        <v>0</v>
      </c>
      <c r="BC476" s="0" t="n">
        <v>0</v>
      </c>
      <c r="BD476" s="0" t="n">
        <v>0</v>
      </c>
      <c r="BE476" s="0" t="n">
        <v>0</v>
      </c>
      <c r="BF476" s="0" t="n">
        <v>0</v>
      </c>
      <c r="BG476" s="0" t="n">
        <v>1</v>
      </c>
      <c r="BH476" s="0" t="n">
        <v>0</v>
      </c>
      <c r="BI476" s="0" t="n">
        <v>0</v>
      </c>
      <c r="BJ476" s="0" t="n">
        <v>0</v>
      </c>
      <c r="BK476" s="0" t="n">
        <v>0</v>
      </c>
      <c r="BL476" s="0" t="n">
        <v>0</v>
      </c>
      <c r="BM476" s="0" t="n">
        <v>3</v>
      </c>
      <c r="BN476" s="0" t="n">
        <v>1</v>
      </c>
      <c r="BO476" s="0" t="n">
        <v>0</v>
      </c>
      <c r="BP476" s="0" t="n">
        <v>0</v>
      </c>
      <c r="BQ476" s="0" t="n">
        <v>4</v>
      </c>
      <c r="BR476" s="0" t="n">
        <v>0</v>
      </c>
      <c r="BS476" s="0" t="n">
        <v>0</v>
      </c>
      <c r="BT476" s="0" t="n">
        <v>0</v>
      </c>
      <c r="BU476" s="0" t="n">
        <v>0</v>
      </c>
      <c r="BV476" s="0" t="n">
        <v>0</v>
      </c>
      <c r="BW476" s="0" t="n">
        <v>2</v>
      </c>
      <c r="BX476" s="0" t="n">
        <v>0</v>
      </c>
      <c r="BY476" s="0" t="n">
        <v>0</v>
      </c>
      <c r="BZ476" s="0" t="n">
        <v>0</v>
      </c>
      <c r="CA476" s="0" t="n">
        <v>0</v>
      </c>
      <c r="CB476" s="0" t="n">
        <v>1</v>
      </c>
      <c r="CC476" s="0" t="n">
        <v>0</v>
      </c>
      <c r="CD476" s="0" t="n">
        <v>0</v>
      </c>
      <c r="CE476" s="0" t="n">
        <v>0</v>
      </c>
      <c r="CF476" s="0" t="n">
        <v>0</v>
      </c>
      <c r="CG476" s="0" t="n">
        <v>0</v>
      </c>
      <c r="CH476" s="0" t="n">
        <v>0</v>
      </c>
      <c r="CI476" s="0" t="n">
        <v>4</v>
      </c>
      <c r="CJ476" s="0" t="n">
        <v>0</v>
      </c>
      <c r="CK476" s="0" t="n">
        <v>0</v>
      </c>
      <c r="CL476" s="0" t="n">
        <v>0</v>
      </c>
      <c r="CM476" s="0" t="n">
        <v>0</v>
      </c>
      <c r="CN476" s="0" t="n">
        <v>0</v>
      </c>
      <c r="CO476" s="0" t="n">
        <v>0</v>
      </c>
      <c r="CP476" s="0" t="n">
        <v>1</v>
      </c>
      <c r="CQ476" s="0" t="n">
        <v>2</v>
      </c>
      <c r="CR476" s="0" t="n">
        <v>0</v>
      </c>
      <c r="CS476" s="0" t="n">
        <v>0</v>
      </c>
      <c r="CT476" s="0" t="n">
        <v>0</v>
      </c>
      <c r="CU476" s="0" t="n">
        <v>0</v>
      </c>
      <c r="CV476" s="0" t="n">
        <v>0</v>
      </c>
      <c r="CW476" s="0" t="n">
        <v>2</v>
      </c>
      <c r="CX476" s="0" t="n">
        <v>0</v>
      </c>
      <c r="CY476" s="0" t="n">
        <v>0</v>
      </c>
      <c r="CZ476" s="0" t="n">
        <v>1</v>
      </c>
      <c r="DA476" s="0" t="n">
        <v>0</v>
      </c>
      <c r="DB476" s="0" t="n">
        <v>0</v>
      </c>
      <c r="DC476" s="0" t="n">
        <v>0</v>
      </c>
      <c r="DD476" s="0" t="n">
        <v>0</v>
      </c>
      <c r="DE476" s="0" t="n">
        <v>2</v>
      </c>
      <c r="DF476" s="0" t="n">
        <v>0</v>
      </c>
      <c r="DG476" s="0" t="n">
        <v>0</v>
      </c>
      <c r="DH476" s="0" t="n">
        <v>2</v>
      </c>
      <c r="DI476" s="0" t="n">
        <v>0</v>
      </c>
      <c r="DJ476" s="0" t="n">
        <v>0</v>
      </c>
      <c r="DK476" s="0" t="n">
        <v>3</v>
      </c>
      <c r="DL476" s="0" t="n">
        <v>0</v>
      </c>
      <c r="DM476" s="0" t="n">
        <v>0</v>
      </c>
      <c r="DN476" s="0" t="n">
        <v>0</v>
      </c>
      <c r="DO476" s="0" t="n">
        <v>2</v>
      </c>
      <c r="DP476" s="0" t="n">
        <v>0</v>
      </c>
      <c r="DQ476" s="0" t="n">
        <v>0</v>
      </c>
      <c r="DR476" s="0" t="n">
        <v>0</v>
      </c>
      <c r="DS476" s="0" t="n">
        <v>1</v>
      </c>
      <c r="DT476" s="0" t="n">
        <v>1</v>
      </c>
      <c r="DU476" s="0" t="n">
        <v>0</v>
      </c>
      <c r="DV476" s="0" t="n">
        <v>0</v>
      </c>
      <c r="DW476" s="0" t="n">
        <v>0</v>
      </c>
      <c r="DX476" s="0" t="n">
        <v>0</v>
      </c>
      <c r="DY476" s="0" t="n">
        <v>0</v>
      </c>
      <c r="DZ476" s="0" t="n">
        <v>1</v>
      </c>
      <c r="EA476" s="0" t="n">
        <v>0</v>
      </c>
      <c r="EB476" s="0" t="n">
        <v>0</v>
      </c>
      <c r="EC476" s="0" t="n">
        <v>1</v>
      </c>
      <c r="ED476" s="0" t="n">
        <v>0</v>
      </c>
      <c r="EE476" s="0" t="n">
        <v>0</v>
      </c>
      <c r="EF476" s="0" t="n">
        <v>0</v>
      </c>
      <c r="EG476" s="0" t="n">
        <v>0</v>
      </c>
      <c r="EH476" s="0" t="n">
        <v>0</v>
      </c>
      <c r="EI476" s="0" t="n">
        <v>0</v>
      </c>
      <c r="EJ476" s="0" t="n">
        <v>0</v>
      </c>
      <c r="EK476" s="0" t="n">
        <v>0</v>
      </c>
      <c r="EL476" s="0" t="n">
        <v>0</v>
      </c>
      <c r="EM476" s="0" t="n">
        <v>2</v>
      </c>
      <c r="EN476" s="0" t="n">
        <v>0</v>
      </c>
      <c r="EO476" s="0" t="n">
        <v>0</v>
      </c>
      <c r="EP476" s="0" t="n">
        <v>1</v>
      </c>
      <c r="EQ476" s="0" t="n">
        <v>2</v>
      </c>
      <c r="ER476" s="0" t="n">
        <v>2</v>
      </c>
      <c r="ES476" s="0" t="n">
        <v>0</v>
      </c>
      <c r="ET476" s="0" t="n">
        <v>1</v>
      </c>
      <c r="EU476" s="0" t="n">
        <v>1</v>
      </c>
      <c r="EV476" s="0" t="n">
        <v>0</v>
      </c>
      <c r="EW476" s="0" t="n">
        <v>0</v>
      </c>
      <c r="EX476" s="0" t="n">
        <v>0</v>
      </c>
      <c r="EY476" s="0" t="n">
        <v>0</v>
      </c>
      <c r="EZ476" s="0" t="n">
        <v>0</v>
      </c>
      <c r="FA476" s="0" t="n">
        <v>1</v>
      </c>
      <c r="FB476" s="0" t="n">
        <v>0</v>
      </c>
      <c r="FC476" s="0" t="n">
        <v>0</v>
      </c>
      <c r="FD476" s="0" t="n">
        <v>2</v>
      </c>
      <c r="FE476" s="0" t="n">
        <v>9</v>
      </c>
      <c r="FF476" s="0" t="n">
        <v>0</v>
      </c>
      <c r="FG476" s="0" t="n">
        <v>0</v>
      </c>
      <c r="FH476" s="0" t="n">
        <v>0</v>
      </c>
      <c r="FI476" s="0" t="n">
        <v>0</v>
      </c>
      <c r="FJ476" s="0" t="n">
        <v>0</v>
      </c>
      <c r="FK476" s="0" t="n">
        <v>0</v>
      </c>
      <c r="FL476" s="0" t="n">
        <v>0</v>
      </c>
      <c r="FM476" s="0" t="n">
        <v>0</v>
      </c>
      <c r="FN476" s="0" t="n">
        <v>0</v>
      </c>
      <c r="FO476" s="0" t="n">
        <v>6</v>
      </c>
      <c r="FP476" s="0" t="n">
        <v>0</v>
      </c>
      <c r="FQ476" s="0" t="n">
        <v>0</v>
      </c>
      <c r="FR476" s="0" t="n">
        <v>2</v>
      </c>
      <c r="FS476" s="0" t="n">
        <v>1</v>
      </c>
      <c r="FT476" s="0" t="n">
        <v>0</v>
      </c>
      <c r="FU476" s="0" t="n">
        <v>0</v>
      </c>
      <c r="FV476" s="0" t="n">
        <v>2</v>
      </c>
      <c r="FW476" s="0" t="n">
        <v>0</v>
      </c>
      <c r="FX476" s="0" t="n">
        <v>1</v>
      </c>
      <c r="FY476" s="0" t="n">
        <v>0</v>
      </c>
      <c r="FZ476" s="0" t="n">
        <v>0</v>
      </c>
      <c r="GA476" s="0" t="n">
        <v>1</v>
      </c>
      <c r="GB476" s="0" t="n">
        <v>0</v>
      </c>
      <c r="GC476" s="0" t="n">
        <v>0</v>
      </c>
      <c r="GD476" s="0" t="n">
        <v>0</v>
      </c>
      <c r="GE476" s="0" t="n">
        <v>0</v>
      </c>
      <c r="GF476" s="0" t="n">
        <v>0</v>
      </c>
      <c r="GG476" s="0" t="n">
        <v>9</v>
      </c>
      <c r="GH476" s="0" t="n">
        <v>0</v>
      </c>
      <c r="GI476" s="0" t="n">
        <v>0</v>
      </c>
      <c r="GJ476" s="0" t="n">
        <v>0</v>
      </c>
      <c r="GK476" s="0" t="n">
        <v>0</v>
      </c>
      <c r="GL476" s="0" t="n">
        <v>1</v>
      </c>
      <c r="GM476" s="0" t="n">
        <v>0</v>
      </c>
      <c r="GN476" s="0" t="n">
        <v>0</v>
      </c>
      <c r="GO476" s="0" t="n">
        <v>0</v>
      </c>
      <c r="GP476" s="0" t="n">
        <v>0</v>
      </c>
      <c r="GQ476" s="0" t="n">
        <v>0</v>
      </c>
    </row>
    <row r="477" customFormat="false" ht="12" hidden="false" customHeight="false" outlineLevel="0" collapsed="false">
      <c r="A477" s="0" t="n">
        <v>0</v>
      </c>
      <c r="B477" s="0" t="n">
        <v>0</v>
      </c>
      <c r="C477" s="0" t="n">
        <v>0</v>
      </c>
      <c r="D477" s="0" t="n">
        <v>0</v>
      </c>
      <c r="E477" s="0" t="n">
        <v>0</v>
      </c>
      <c r="F477" s="0" t="n">
        <v>0</v>
      </c>
      <c r="G477" s="0" t="n">
        <v>0</v>
      </c>
      <c r="H477" s="0" t="n">
        <v>0</v>
      </c>
      <c r="I477" s="0" t="n">
        <v>0</v>
      </c>
      <c r="J477" s="0" t="n">
        <v>3</v>
      </c>
      <c r="K477" s="0" t="n">
        <v>0</v>
      </c>
      <c r="L477" s="0" t="n">
        <v>0</v>
      </c>
      <c r="M477" s="0" t="n">
        <v>0</v>
      </c>
      <c r="N477" s="0" t="n">
        <v>0</v>
      </c>
      <c r="O477" s="0" t="n">
        <v>0</v>
      </c>
      <c r="P477" s="0" t="n">
        <v>0</v>
      </c>
      <c r="Q477" s="0" t="n">
        <v>0</v>
      </c>
      <c r="R477" s="0" t="n">
        <v>1</v>
      </c>
      <c r="S477" s="0" t="n">
        <v>0</v>
      </c>
      <c r="T477" s="0" t="n">
        <v>0</v>
      </c>
      <c r="U477" s="0" t="n">
        <v>0</v>
      </c>
      <c r="V477" s="0" t="n">
        <v>0</v>
      </c>
      <c r="W477" s="0" t="n">
        <v>0</v>
      </c>
      <c r="X477" s="0" t="n">
        <v>0</v>
      </c>
      <c r="Y477" s="0" t="n">
        <v>0</v>
      </c>
      <c r="Z477" s="0" t="n">
        <v>0</v>
      </c>
      <c r="AA477" s="0" t="n">
        <v>0</v>
      </c>
      <c r="AB477" s="0" t="n">
        <v>0</v>
      </c>
      <c r="AC477" s="0" t="n">
        <v>0</v>
      </c>
      <c r="AD477" s="0" t="n">
        <v>1</v>
      </c>
      <c r="AE477" s="0" t="n">
        <v>0</v>
      </c>
      <c r="AF477" s="0" t="n">
        <v>0</v>
      </c>
      <c r="AG477" s="0" t="n">
        <v>0</v>
      </c>
      <c r="AH477" s="0" t="n">
        <v>1</v>
      </c>
      <c r="AI477" s="0" t="n">
        <v>0</v>
      </c>
      <c r="AJ477" s="0" t="n">
        <v>6</v>
      </c>
      <c r="AK477" s="0" t="n">
        <v>0</v>
      </c>
      <c r="AL477" s="0" t="n">
        <v>0</v>
      </c>
      <c r="AM477" s="0" t="n">
        <v>4</v>
      </c>
      <c r="AN477" s="0" t="n">
        <v>0</v>
      </c>
      <c r="AO477" s="0" t="n">
        <v>0</v>
      </c>
      <c r="AP477" s="0" t="n">
        <v>0</v>
      </c>
      <c r="AQ477" s="0" t="n">
        <v>0</v>
      </c>
      <c r="AR477" s="0" t="n">
        <v>0</v>
      </c>
      <c r="AS477" s="0" t="n">
        <v>0</v>
      </c>
      <c r="AT477" s="0" t="n">
        <v>3</v>
      </c>
      <c r="AU477" s="0" t="n">
        <v>1</v>
      </c>
      <c r="AV477" s="0" t="n">
        <v>0</v>
      </c>
      <c r="AW477" s="0" t="n">
        <v>2</v>
      </c>
      <c r="AX477" s="0" t="n">
        <v>2</v>
      </c>
      <c r="AY477" s="0" t="n">
        <v>0</v>
      </c>
      <c r="AZ477" s="0" t="n">
        <v>0</v>
      </c>
      <c r="BA477" s="0" t="n">
        <v>0</v>
      </c>
      <c r="BB477" s="0" t="n">
        <v>7</v>
      </c>
      <c r="BC477" s="0" t="n">
        <v>0</v>
      </c>
      <c r="BD477" s="0" t="n">
        <v>1</v>
      </c>
      <c r="BE477" s="0" t="n">
        <v>0</v>
      </c>
      <c r="BF477" s="0" t="n">
        <v>0</v>
      </c>
      <c r="BG477" s="0" t="n">
        <v>1</v>
      </c>
      <c r="BH477" s="0" t="n">
        <v>1</v>
      </c>
      <c r="BI477" s="0" t="n">
        <v>0</v>
      </c>
      <c r="BJ477" s="0" t="n">
        <v>0</v>
      </c>
      <c r="BK477" s="0" t="n">
        <v>0</v>
      </c>
      <c r="BL477" s="0" t="n">
        <v>0</v>
      </c>
      <c r="BM477" s="0" t="n">
        <v>0</v>
      </c>
      <c r="BN477" s="0" t="n">
        <v>0</v>
      </c>
      <c r="BO477" s="0" t="n">
        <v>0</v>
      </c>
      <c r="BP477" s="0" t="n">
        <v>0</v>
      </c>
      <c r="BQ477" s="0" t="n">
        <v>1</v>
      </c>
      <c r="BR477" s="0" t="n">
        <v>0</v>
      </c>
      <c r="BS477" s="0" t="n">
        <v>0</v>
      </c>
      <c r="BT477" s="0" t="n">
        <v>2</v>
      </c>
      <c r="BU477" s="0" t="n">
        <v>2</v>
      </c>
      <c r="BV477" s="0" t="n">
        <v>0</v>
      </c>
      <c r="BW477" s="0" t="n">
        <v>0</v>
      </c>
      <c r="BX477" s="0" t="n">
        <v>0</v>
      </c>
      <c r="BY477" s="0" t="n">
        <v>2</v>
      </c>
      <c r="BZ477" s="0" t="n">
        <v>0</v>
      </c>
      <c r="CA477" s="0" t="n">
        <v>1</v>
      </c>
      <c r="CB477" s="0" t="n">
        <v>2</v>
      </c>
      <c r="CC477" s="0" t="n">
        <v>0</v>
      </c>
      <c r="CD477" s="0" t="n">
        <v>1</v>
      </c>
      <c r="CE477" s="0" t="n">
        <v>1</v>
      </c>
      <c r="CF477" s="0" t="n">
        <v>0</v>
      </c>
      <c r="CG477" s="0" t="n">
        <v>0</v>
      </c>
      <c r="CH477" s="0" t="n">
        <v>0</v>
      </c>
      <c r="CI477" s="0" t="n">
        <v>0</v>
      </c>
      <c r="CJ477" s="0" t="n">
        <v>0</v>
      </c>
      <c r="CK477" s="0" t="n">
        <v>0</v>
      </c>
      <c r="CL477" s="0" t="n">
        <v>0</v>
      </c>
      <c r="CM477" s="0" t="n">
        <v>5</v>
      </c>
      <c r="CN477" s="0" t="n">
        <v>0</v>
      </c>
      <c r="CO477" s="0" t="n">
        <v>0</v>
      </c>
      <c r="CP477" s="0" t="n">
        <v>0</v>
      </c>
      <c r="CQ477" s="0" t="n">
        <v>0</v>
      </c>
      <c r="CR477" s="0" t="n">
        <v>0</v>
      </c>
      <c r="CS477" s="0" t="n">
        <v>0</v>
      </c>
      <c r="CT477" s="0" t="n">
        <v>0</v>
      </c>
      <c r="CU477" s="0" t="n">
        <v>0</v>
      </c>
      <c r="CV477" s="0" t="n">
        <v>0</v>
      </c>
      <c r="CW477" s="0" t="n">
        <v>0</v>
      </c>
      <c r="CX477" s="0" t="n">
        <v>0</v>
      </c>
      <c r="CY477" s="0" t="n">
        <v>4</v>
      </c>
      <c r="CZ477" s="0" t="n">
        <v>0</v>
      </c>
      <c r="DA477" s="0" t="n">
        <v>0</v>
      </c>
      <c r="DB477" s="0" t="n">
        <v>0</v>
      </c>
      <c r="DC477" s="0" t="n">
        <v>0</v>
      </c>
      <c r="DD477" s="0" t="n">
        <v>4</v>
      </c>
      <c r="DE477" s="0" t="n">
        <v>0</v>
      </c>
      <c r="DF477" s="0" t="n">
        <v>0</v>
      </c>
      <c r="DG477" s="0" t="n">
        <v>0</v>
      </c>
      <c r="DH477" s="0" t="n">
        <v>0</v>
      </c>
      <c r="DI477" s="0" t="n">
        <v>5</v>
      </c>
      <c r="DJ477" s="0" t="n">
        <v>1</v>
      </c>
      <c r="DK477" s="0" t="n">
        <v>0</v>
      </c>
      <c r="DL477" s="0" t="n">
        <v>0</v>
      </c>
      <c r="DM477" s="0" t="n">
        <v>0</v>
      </c>
      <c r="DN477" s="0" t="n">
        <v>0</v>
      </c>
      <c r="DO477" s="0" t="n">
        <v>0</v>
      </c>
      <c r="DP477" s="0" t="n">
        <v>0</v>
      </c>
      <c r="DQ477" s="0" t="n">
        <v>0</v>
      </c>
      <c r="DR477" s="0" t="n">
        <v>0</v>
      </c>
      <c r="DS477" s="0" t="n">
        <v>0</v>
      </c>
      <c r="DT477" s="0" t="n">
        <v>0</v>
      </c>
      <c r="DU477" s="0" t="n">
        <v>0</v>
      </c>
      <c r="DV477" s="0" t="n">
        <v>0</v>
      </c>
      <c r="DW477" s="0" t="n">
        <v>0</v>
      </c>
      <c r="DX477" s="0" t="n">
        <v>0</v>
      </c>
      <c r="DY477" s="0" t="n">
        <v>0</v>
      </c>
      <c r="DZ477" s="0" t="n">
        <v>0</v>
      </c>
      <c r="EA477" s="0" t="n">
        <v>0</v>
      </c>
      <c r="EB477" s="0" t="n">
        <v>1</v>
      </c>
      <c r="EC477" s="0" t="n">
        <v>0</v>
      </c>
      <c r="ED477" s="0" t="n">
        <v>0</v>
      </c>
      <c r="EE477" s="0" t="n">
        <v>0</v>
      </c>
      <c r="EF477" s="0" t="n">
        <v>0</v>
      </c>
      <c r="EG477" s="0" t="n">
        <v>0</v>
      </c>
      <c r="EH477" s="0" t="n">
        <v>0</v>
      </c>
      <c r="EI477" s="0" t="n">
        <v>0</v>
      </c>
      <c r="EJ477" s="0" t="n">
        <v>0</v>
      </c>
      <c r="EK477" s="0" t="n">
        <v>0</v>
      </c>
      <c r="EL477" s="0" t="n">
        <v>0</v>
      </c>
      <c r="EM477" s="0" t="n">
        <v>1</v>
      </c>
      <c r="EN477" s="0" t="n">
        <v>5</v>
      </c>
      <c r="EO477" s="0" t="n">
        <v>0</v>
      </c>
      <c r="EP477" s="0" t="n">
        <v>0</v>
      </c>
      <c r="EQ477" s="0" t="n">
        <v>0</v>
      </c>
      <c r="ER477" s="0" t="n">
        <v>0</v>
      </c>
      <c r="ES477" s="0" t="n">
        <v>0</v>
      </c>
      <c r="ET477" s="0" t="n">
        <v>0</v>
      </c>
      <c r="EU477" s="0" t="n">
        <v>1</v>
      </c>
      <c r="EV477" s="0" t="n">
        <v>0</v>
      </c>
      <c r="EW477" s="0" t="n">
        <v>1</v>
      </c>
      <c r="EX477" s="0" t="n">
        <v>0</v>
      </c>
      <c r="EY477" s="0" t="n">
        <v>0</v>
      </c>
      <c r="EZ477" s="0" t="n">
        <v>0</v>
      </c>
      <c r="FA477" s="0" t="n">
        <v>1</v>
      </c>
      <c r="FB477" s="0" t="n">
        <v>0</v>
      </c>
      <c r="FC477" s="0" t="n">
        <v>0</v>
      </c>
      <c r="FD477" s="0" t="n">
        <v>0</v>
      </c>
      <c r="FE477" s="0" t="n">
        <v>0</v>
      </c>
      <c r="FF477" s="0" t="n">
        <v>0</v>
      </c>
      <c r="FG477" s="0" t="n">
        <v>1</v>
      </c>
      <c r="FH477" s="0" t="n">
        <v>0</v>
      </c>
      <c r="FI477" s="0" t="n">
        <v>0</v>
      </c>
      <c r="FJ477" s="0" t="n">
        <v>0</v>
      </c>
      <c r="FK477" s="0" t="n">
        <v>0</v>
      </c>
      <c r="FL477" s="0" t="n">
        <v>4</v>
      </c>
      <c r="FM477" s="0" t="n">
        <v>0</v>
      </c>
      <c r="FN477" s="0" t="n">
        <v>0</v>
      </c>
      <c r="FO477" s="0" t="n">
        <v>0</v>
      </c>
      <c r="FP477" s="0" t="n">
        <v>0</v>
      </c>
      <c r="FQ477" s="0" t="n">
        <v>0</v>
      </c>
      <c r="FR477" s="0" t="n">
        <v>0</v>
      </c>
      <c r="FS477" s="0" t="n">
        <v>1</v>
      </c>
      <c r="FT477" s="0" t="n">
        <v>0</v>
      </c>
      <c r="FU477" s="0" t="n">
        <v>0</v>
      </c>
      <c r="FV477" s="0" t="n">
        <v>0</v>
      </c>
      <c r="FW477" s="0" t="n">
        <v>6</v>
      </c>
      <c r="FX477" s="0" t="n">
        <v>0</v>
      </c>
      <c r="FY477" s="0" t="n">
        <v>0</v>
      </c>
      <c r="FZ477" s="0" t="n">
        <v>0</v>
      </c>
      <c r="GA477" s="0" t="n">
        <v>0</v>
      </c>
      <c r="GB477" s="0" t="n">
        <v>2</v>
      </c>
      <c r="GC477" s="0" t="n">
        <v>0</v>
      </c>
      <c r="GD477" s="0" t="n">
        <v>0</v>
      </c>
      <c r="GE477" s="0" t="n">
        <v>0</v>
      </c>
      <c r="GF477" s="0" t="n">
        <v>1</v>
      </c>
      <c r="GG477" s="0" t="n">
        <v>0</v>
      </c>
      <c r="GH477" s="0" t="n">
        <v>3</v>
      </c>
      <c r="GI477" s="0" t="n">
        <v>0</v>
      </c>
      <c r="GJ477" s="0" t="n">
        <v>0</v>
      </c>
      <c r="GK477" s="0" t="n">
        <v>2</v>
      </c>
      <c r="GL477" s="0" t="n">
        <v>0</v>
      </c>
      <c r="GM477" s="0" t="n">
        <v>1</v>
      </c>
      <c r="GN477" s="0" t="n">
        <v>0</v>
      </c>
      <c r="GO477" s="0" t="n">
        <v>0</v>
      </c>
      <c r="GP477" s="0" t="n">
        <v>0</v>
      </c>
      <c r="GQ477" s="0" t="n">
        <v>0</v>
      </c>
    </row>
    <row r="478" customFormat="false" ht="12" hidden="false" customHeight="false" outlineLevel="0" collapsed="false">
      <c r="A478" s="0" t="n">
        <v>0</v>
      </c>
      <c r="B478" s="0" t="n">
        <v>0</v>
      </c>
      <c r="C478" s="0" t="n">
        <v>1</v>
      </c>
      <c r="D478" s="0" t="n">
        <v>0</v>
      </c>
      <c r="E478" s="0" t="n">
        <v>0</v>
      </c>
      <c r="F478" s="0" t="n">
        <v>1</v>
      </c>
      <c r="G478" s="0" t="n">
        <v>0</v>
      </c>
      <c r="H478" s="0" t="n">
        <v>0</v>
      </c>
      <c r="I478" s="0" t="n">
        <v>0</v>
      </c>
      <c r="J478" s="0" t="n">
        <v>0</v>
      </c>
      <c r="K478" s="0" t="n">
        <v>0</v>
      </c>
      <c r="L478" s="0" t="n">
        <v>0</v>
      </c>
      <c r="M478" s="0" t="n">
        <v>0</v>
      </c>
      <c r="N478" s="0" t="n">
        <v>0</v>
      </c>
      <c r="O478" s="0" t="n">
        <v>1</v>
      </c>
      <c r="P478" s="0" t="n">
        <v>0</v>
      </c>
      <c r="Q478" s="0" t="n">
        <v>0</v>
      </c>
      <c r="R478" s="0" t="n">
        <v>0</v>
      </c>
      <c r="S478" s="0" t="n">
        <v>0</v>
      </c>
      <c r="T478" s="0" t="n">
        <v>0</v>
      </c>
      <c r="U478" s="0" t="n">
        <v>0</v>
      </c>
      <c r="V478" s="0" t="n">
        <v>0</v>
      </c>
      <c r="W478" s="0" t="n">
        <v>0</v>
      </c>
      <c r="X478" s="0" t="n">
        <v>1</v>
      </c>
      <c r="Y478" s="0" t="n">
        <v>0</v>
      </c>
      <c r="Z478" s="0" t="n">
        <v>1</v>
      </c>
      <c r="AA478" s="0" t="n">
        <v>3</v>
      </c>
      <c r="AB478" s="0" t="n">
        <v>0</v>
      </c>
      <c r="AC478" s="0" t="n">
        <v>0</v>
      </c>
      <c r="AD478" s="0" t="n">
        <v>1</v>
      </c>
      <c r="AE478" s="0" t="n">
        <v>0</v>
      </c>
      <c r="AF478" s="0" t="n">
        <v>0</v>
      </c>
      <c r="AG478" s="0" t="n">
        <v>0</v>
      </c>
      <c r="AH478" s="0" t="n">
        <v>1</v>
      </c>
      <c r="AI478" s="0" t="n">
        <v>0</v>
      </c>
      <c r="AJ478" s="0" t="n">
        <v>0</v>
      </c>
      <c r="AK478" s="0" t="n">
        <v>1</v>
      </c>
      <c r="AL478" s="0" t="n">
        <v>0</v>
      </c>
      <c r="AM478" s="0" t="n">
        <v>0</v>
      </c>
      <c r="AN478" s="0" t="n">
        <v>0</v>
      </c>
      <c r="AO478" s="0" t="n">
        <v>0</v>
      </c>
      <c r="AP478" s="0" t="n">
        <v>0</v>
      </c>
      <c r="AQ478" s="0" t="n">
        <v>0</v>
      </c>
      <c r="AR478" s="0" t="n">
        <v>0</v>
      </c>
      <c r="AS478" s="0" t="n">
        <v>0</v>
      </c>
      <c r="AT478" s="0" t="n">
        <v>1</v>
      </c>
      <c r="AU478" s="0" t="n">
        <v>0</v>
      </c>
      <c r="AV478" s="0" t="n">
        <v>0</v>
      </c>
      <c r="AW478" s="0" t="n">
        <v>1</v>
      </c>
      <c r="AX478" s="0" t="n">
        <v>0</v>
      </c>
      <c r="AY478" s="0" t="n">
        <v>0</v>
      </c>
      <c r="AZ478" s="0" t="n">
        <v>0</v>
      </c>
      <c r="BA478" s="0" t="n">
        <v>0</v>
      </c>
      <c r="BB478" s="0" t="n">
        <v>0</v>
      </c>
      <c r="BC478" s="0" t="n">
        <v>0</v>
      </c>
      <c r="BD478" s="0" t="n">
        <v>1</v>
      </c>
      <c r="BE478" s="0" t="n">
        <v>0</v>
      </c>
      <c r="BF478" s="0" t="n">
        <v>0</v>
      </c>
      <c r="BG478" s="0" t="n">
        <v>0</v>
      </c>
      <c r="BH478" s="0" t="n">
        <v>0</v>
      </c>
      <c r="BI478" s="0" t="n">
        <v>0</v>
      </c>
      <c r="BJ478" s="0" t="n">
        <v>0</v>
      </c>
      <c r="BK478" s="0" t="n">
        <v>0</v>
      </c>
      <c r="BL478" s="0" t="n">
        <v>0</v>
      </c>
      <c r="BM478" s="0" t="n">
        <v>1</v>
      </c>
      <c r="BN478" s="0" t="n">
        <v>0</v>
      </c>
      <c r="BO478" s="0" t="n">
        <v>0</v>
      </c>
      <c r="BP478" s="0" t="n">
        <v>0</v>
      </c>
      <c r="BQ478" s="0" t="n">
        <v>3</v>
      </c>
      <c r="BR478" s="0" t="n">
        <v>0</v>
      </c>
      <c r="BS478" s="0" t="n">
        <v>0</v>
      </c>
      <c r="BT478" s="0" t="n">
        <v>0</v>
      </c>
      <c r="BU478" s="0" t="n">
        <v>0</v>
      </c>
      <c r="BV478" s="0" t="n">
        <v>0</v>
      </c>
      <c r="BW478" s="0" t="n">
        <v>0</v>
      </c>
      <c r="BX478" s="0" t="n">
        <v>0</v>
      </c>
      <c r="BY478" s="0" t="n">
        <v>0</v>
      </c>
      <c r="BZ478" s="0" t="n">
        <v>0</v>
      </c>
      <c r="CA478" s="0" t="n">
        <v>0</v>
      </c>
      <c r="CB478" s="0" t="n">
        <v>0</v>
      </c>
      <c r="CC478" s="0" t="n">
        <v>0</v>
      </c>
      <c r="CD478" s="0" t="n">
        <v>0</v>
      </c>
      <c r="CE478" s="0" t="n">
        <v>0</v>
      </c>
      <c r="CF478" s="0" t="n">
        <v>0</v>
      </c>
      <c r="CG478" s="0" t="n">
        <v>0</v>
      </c>
      <c r="CH478" s="0" t="n">
        <v>0</v>
      </c>
      <c r="CI478" s="0" t="n">
        <v>2</v>
      </c>
      <c r="CJ478" s="0" t="n">
        <v>0</v>
      </c>
      <c r="CK478" s="0" t="n">
        <v>1</v>
      </c>
      <c r="CL478" s="0" t="n">
        <v>0</v>
      </c>
      <c r="CM478" s="0" t="n">
        <v>0</v>
      </c>
      <c r="CN478" s="0" t="n">
        <v>0</v>
      </c>
      <c r="CO478" s="0" t="n">
        <v>0</v>
      </c>
      <c r="CP478" s="0" t="n">
        <v>0</v>
      </c>
      <c r="CQ478" s="0" t="n">
        <v>2</v>
      </c>
      <c r="CR478" s="0" t="n">
        <v>0</v>
      </c>
      <c r="CS478" s="0" t="n">
        <v>0</v>
      </c>
      <c r="CT478" s="0" t="n">
        <v>0</v>
      </c>
      <c r="CU478" s="0" t="n">
        <v>0</v>
      </c>
      <c r="CV478" s="0" t="n">
        <v>0</v>
      </c>
      <c r="CW478" s="0" t="n">
        <v>0</v>
      </c>
      <c r="CX478" s="0" t="n">
        <v>0</v>
      </c>
      <c r="CY478" s="0" t="n">
        <v>0</v>
      </c>
      <c r="CZ478" s="0" t="n">
        <v>1</v>
      </c>
      <c r="DA478" s="0" t="n">
        <v>2</v>
      </c>
      <c r="DB478" s="0" t="n">
        <v>0</v>
      </c>
      <c r="DC478" s="0" t="n">
        <v>0</v>
      </c>
      <c r="DD478" s="0" t="n">
        <v>1</v>
      </c>
      <c r="DE478" s="0" t="n">
        <v>4</v>
      </c>
      <c r="DF478" s="0" t="n">
        <v>0</v>
      </c>
      <c r="DG478" s="0" t="n">
        <v>0</v>
      </c>
      <c r="DH478" s="0" t="n">
        <v>0</v>
      </c>
      <c r="DI478" s="0" t="n">
        <v>0</v>
      </c>
      <c r="DJ478" s="0" t="n">
        <v>0</v>
      </c>
      <c r="DK478" s="0" t="n">
        <v>1</v>
      </c>
      <c r="DL478" s="0" t="n">
        <v>0</v>
      </c>
      <c r="DM478" s="0" t="n">
        <v>0</v>
      </c>
      <c r="DN478" s="0" t="n">
        <v>4</v>
      </c>
      <c r="DO478" s="0" t="n">
        <v>0</v>
      </c>
      <c r="DP478" s="0" t="n">
        <v>0</v>
      </c>
      <c r="DQ478" s="0" t="n">
        <v>0</v>
      </c>
      <c r="DR478" s="0" t="n">
        <v>0</v>
      </c>
      <c r="DS478" s="0" t="n">
        <v>0</v>
      </c>
      <c r="DT478" s="0" t="n">
        <v>0</v>
      </c>
      <c r="DU478" s="0" t="n">
        <v>1</v>
      </c>
      <c r="DV478" s="0" t="n">
        <v>0</v>
      </c>
      <c r="DW478" s="0" t="n">
        <v>0</v>
      </c>
      <c r="DX478" s="0" t="n">
        <v>0</v>
      </c>
      <c r="DY478" s="0" t="n">
        <v>0</v>
      </c>
      <c r="DZ478" s="0" t="n">
        <v>0</v>
      </c>
      <c r="EA478" s="0" t="n">
        <v>0</v>
      </c>
      <c r="EB478" s="0" t="n">
        <v>0</v>
      </c>
      <c r="EC478" s="0" t="n">
        <v>1</v>
      </c>
      <c r="ED478" s="0" t="n">
        <v>0</v>
      </c>
      <c r="EE478" s="0" t="n">
        <v>0</v>
      </c>
      <c r="EF478" s="0" t="n">
        <v>0</v>
      </c>
      <c r="EG478" s="0" t="n">
        <v>0</v>
      </c>
      <c r="EH478" s="0" t="n">
        <v>0</v>
      </c>
      <c r="EI478" s="0" t="n">
        <v>2</v>
      </c>
      <c r="EJ478" s="0" t="n">
        <v>0</v>
      </c>
      <c r="EK478" s="0" t="n">
        <v>0</v>
      </c>
      <c r="EL478" s="0" t="n">
        <v>0</v>
      </c>
      <c r="EM478" s="0" t="n">
        <v>4</v>
      </c>
      <c r="EN478" s="0" t="n">
        <v>0</v>
      </c>
      <c r="EO478" s="0" t="n">
        <v>2</v>
      </c>
      <c r="EP478" s="0" t="n">
        <v>0</v>
      </c>
      <c r="EQ478" s="0" t="n">
        <v>2</v>
      </c>
      <c r="ER478" s="0" t="n">
        <v>1</v>
      </c>
      <c r="ES478" s="0" t="n">
        <v>3</v>
      </c>
      <c r="ET478" s="0" t="n">
        <v>1</v>
      </c>
      <c r="EU478" s="0" t="n">
        <v>1</v>
      </c>
      <c r="EV478" s="0" t="n">
        <v>0</v>
      </c>
      <c r="EW478" s="0" t="n">
        <v>0</v>
      </c>
      <c r="EX478" s="0" t="n">
        <v>0</v>
      </c>
      <c r="EY478" s="0" t="n">
        <v>0</v>
      </c>
      <c r="EZ478" s="0" t="n">
        <v>0</v>
      </c>
      <c r="FA478" s="0" t="n">
        <v>0</v>
      </c>
      <c r="FB478" s="0" t="n">
        <v>0</v>
      </c>
      <c r="FC478" s="0" t="n">
        <v>0</v>
      </c>
      <c r="FD478" s="0" t="n">
        <v>0</v>
      </c>
      <c r="FE478" s="0" t="n">
        <v>9</v>
      </c>
      <c r="FF478" s="0" t="n">
        <v>0</v>
      </c>
      <c r="FG478" s="0" t="n">
        <v>1</v>
      </c>
      <c r="FH478" s="0" t="n">
        <v>0</v>
      </c>
      <c r="FI478" s="0" t="n">
        <v>0</v>
      </c>
      <c r="FJ478" s="0" t="n">
        <v>0</v>
      </c>
      <c r="FK478" s="0" t="n">
        <v>0</v>
      </c>
      <c r="FL478" s="0" t="n">
        <v>0</v>
      </c>
      <c r="FM478" s="0" t="n">
        <v>0</v>
      </c>
      <c r="FN478" s="0" t="n">
        <v>0</v>
      </c>
      <c r="FO478" s="0" t="n">
        <v>8</v>
      </c>
      <c r="FP478" s="0" t="n">
        <v>0</v>
      </c>
      <c r="FQ478" s="0" t="n">
        <v>0</v>
      </c>
      <c r="FR478" s="0" t="n">
        <v>0</v>
      </c>
      <c r="FS478" s="0" t="n">
        <v>0</v>
      </c>
      <c r="FT478" s="0" t="n">
        <v>0</v>
      </c>
      <c r="FU478" s="0" t="n">
        <v>1</v>
      </c>
      <c r="FV478" s="0" t="n">
        <v>0</v>
      </c>
      <c r="FW478" s="0" t="n">
        <v>0</v>
      </c>
      <c r="FX478" s="0" t="n">
        <v>0</v>
      </c>
      <c r="FY478" s="0" t="n">
        <v>0</v>
      </c>
      <c r="FZ478" s="0" t="n">
        <v>0</v>
      </c>
      <c r="GA478" s="0" t="n">
        <v>1</v>
      </c>
      <c r="GB478" s="0" t="n">
        <v>0</v>
      </c>
      <c r="GC478" s="0" t="n">
        <v>0</v>
      </c>
      <c r="GD478" s="0" t="n">
        <v>0</v>
      </c>
      <c r="GE478" s="0" t="n">
        <v>0</v>
      </c>
      <c r="GF478" s="0" t="n">
        <v>0</v>
      </c>
      <c r="GG478" s="0" t="n">
        <v>0</v>
      </c>
      <c r="GH478" s="0" t="n">
        <v>0</v>
      </c>
      <c r="GI478" s="0" t="n">
        <v>0</v>
      </c>
      <c r="GJ478" s="0" t="n">
        <v>1</v>
      </c>
      <c r="GK478" s="0" t="n">
        <v>0</v>
      </c>
      <c r="GL478" s="0" t="n">
        <v>1</v>
      </c>
      <c r="GM478" s="0" t="n">
        <v>1</v>
      </c>
      <c r="GN478" s="0" t="n">
        <v>0</v>
      </c>
      <c r="GO478" s="0" t="n">
        <v>1</v>
      </c>
      <c r="GP478" s="0" t="n">
        <v>1</v>
      </c>
      <c r="GQ478" s="0" t="n">
        <v>0</v>
      </c>
    </row>
    <row r="479" customFormat="false" ht="12" hidden="false" customHeight="false" outlineLevel="0" collapsed="false">
      <c r="A479" s="0" t="n">
        <v>0</v>
      </c>
      <c r="B479" s="0" t="n">
        <v>0</v>
      </c>
      <c r="C479" s="0" t="n">
        <v>0</v>
      </c>
      <c r="D479" s="0" t="n">
        <v>0</v>
      </c>
      <c r="E479" s="0" t="n">
        <v>0</v>
      </c>
      <c r="F479" s="0" t="n">
        <v>0</v>
      </c>
      <c r="G479" s="0" t="n">
        <v>0</v>
      </c>
      <c r="H479" s="0" t="n">
        <v>0</v>
      </c>
      <c r="I479" s="0" t="n">
        <v>0</v>
      </c>
      <c r="J479" s="0" t="n">
        <v>0</v>
      </c>
      <c r="K479" s="0" t="n">
        <v>0</v>
      </c>
      <c r="L479" s="0" t="n">
        <v>0</v>
      </c>
      <c r="M479" s="0" t="n">
        <v>0</v>
      </c>
      <c r="N479" s="0" t="n">
        <v>0</v>
      </c>
      <c r="O479" s="0" t="n">
        <v>3</v>
      </c>
      <c r="P479" s="0" t="n">
        <v>0</v>
      </c>
      <c r="Q479" s="0" t="n">
        <v>0</v>
      </c>
      <c r="R479" s="0" t="n">
        <v>0</v>
      </c>
      <c r="S479" s="0" t="n">
        <v>0</v>
      </c>
      <c r="T479" s="0" t="n">
        <v>0</v>
      </c>
      <c r="U479" s="0" t="n">
        <v>0</v>
      </c>
      <c r="V479" s="0" t="n">
        <v>0</v>
      </c>
      <c r="W479" s="0" t="n">
        <v>0</v>
      </c>
      <c r="X479" s="0" t="n">
        <v>2</v>
      </c>
      <c r="Y479" s="0" t="n">
        <v>0</v>
      </c>
      <c r="Z479" s="0" t="n">
        <v>0</v>
      </c>
      <c r="AA479" s="0" t="n">
        <v>9</v>
      </c>
      <c r="AB479" s="0" t="n">
        <v>0</v>
      </c>
      <c r="AC479" s="0" t="n">
        <v>0</v>
      </c>
      <c r="AD479" s="0" t="n">
        <v>0</v>
      </c>
      <c r="AE479" s="0" t="n">
        <v>0</v>
      </c>
      <c r="AF479" s="0" t="n">
        <v>0</v>
      </c>
      <c r="AG479" s="0" t="n">
        <v>2</v>
      </c>
      <c r="AH479" s="0" t="n">
        <v>0</v>
      </c>
      <c r="AI479" s="0" t="n">
        <v>0</v>
      </c>
      <c r="AJ479" s="0" t="n">
        <v>1</v>
      </c>
      <c r="AK479" s="0" t="n">
        <v>0</v>
      </c>
      <c r="AL479" s="0" t="n">
        <v>0</v>
      </c>
      <c r="AM479" s="0" t="n">
        <v>0</v>
      </c>
      <c r="AN479" s="0" t="n">
        <v>0</v>
      </c>
      <c r="AO479" s="0" t="n">
        <v>0</v>
      </c>
      <c r="AP479" s="0" t="n">
        <v>0</v>
      </c>
      <c r="AQ479" s="0" t="n">
        <v>0</v>
      </c>
      <c r="AR479" s="0" t="n">
        <v>0</v>
      </c>
      <c r="AS479" s="0" t="n">
        <v>0</v>
      </c>
      <c r="AT479" s="0" t="n">
        <v>1</v>
      </c>
      <c r="AU479" s="0" t="n">
        <v>0</v>
      </c>
      <c r="AV479" s="0" t="n">
        <v>0</v>
      </c>
      <c r="AW479" s="0" t="n">
        <v>0</v>
      </c>
      <c r="AX479" s="0" t="n">
        <v>2</v>
      </c>
      <c r="AY479" s="0" t="n">
        <v>0</v>
      </c>
      <c r="AZ479" s="0" t="n">
        <v>0</v>
      </c>
      <c r="BA479" s="0" t="n">
        <v>0</v>
      </c>
      <c r="BB479" s="0" t="n">
        <v>0</v>
      </c>
      <c r="BC479" s="0" t="n">
        <v>0</v>
      </c>
      <c r="BD479" s="0" t="n">
        <v>0</v>
      </c>
      <c r="BE479" s="0" t="n">
        <v>1</v>
      </c>
      <c r="BF479" s="0" t="n">
        <v>0</v>
      </c>
      <c r="BG479" s="0" t="n">
        <v>1</v>
      </c>
      <c r="BH479" s="0" t="n">
        <v>0</v>
      </c>
      <c r="BI479" s="0" t="n">
        <v>0</v>
      </c>
      <c r="BJ479" s="0" t="n">
        <v>0</v>
      </c>
      <c r="BK479" s="0" t="n">
        <v>0</v>
      </c>
      <c r="BL479" s="0" t="n">
        <v>0</v>
      </c>
      <c r="BM479" s="0" t="n">
        <v>2</v>
      </c>
      <c r="BN479" s="0" t="n">
        <v>2</v>
      </c>
      <c r="BO479" s="0" t="n">
        <v>0</v>
      </c>
      <c r="BP479" s="0" t="n">
        <v>0</v>
      </c>
      <c r="BQ479" s="0" t="n">
        <v>3</v>
      </c>
      <c r="BR479" s="0" t="n">
        <v>0</v>
      </c>
      <c r="BS479" s="0" t="n">
        <v>0</v>
      </c>
      <c r="BT479" s="0" t="n">
        <v>0</v>
      </c>
      <c r="BU479" s="0" t="n">
        <v>0</v>
      </c>
      <c r="BV479" s="0" t="n">
        <v>0</v>
      </c>
      <c r="BW479" s="0" t="n">
        <v>0</v>
      </c>
      <c r="BX479" s="0" t="n">
        <v>0</v>
      </c>
      <c r="BY479" s="0" t="n">
        <v>0</v>
      </c>
      <c r="BZ479" s="0" t="n">
        <v>0</v>
      </c>
      <c r="CA479" s="0" t="n">
        <v>0</v>
      </c>
      <c r="CB479" s="0" t="n">
        <v>1</v>
      </c>
      <c r="CC479" s="0" t="n">
        <v>1</v>
      </c>
      <c r="CD479" s="0" t="n">
        <v>0</v>
      </c>
      <c r="CE479" s="0" t="n">
        <v>0</v>
      </c>
      <c r="CF479" s="0" t="n">
        <v>0</v>
      </c>
      <c r="CG479" s="0" t="n">
        <v>0</v>
      </c>
      <c r="CH479" s="0" t="n">
        <v>0</v>
      </c>
      <c r="CI479" s="0" t="n">
        <v>0</v>
      </c>
      <c r="CJ479" s="0" t="n">
        <v>0</v>
      </c>
      <c r="CK479" s="0" t="n">
        <v>0</v>
      </c>
      <c r="CL479" s="0" t="n">
        <v>0</v>
      </c>
      <c r="CM479" s="0" t="n">
        <v>0</v>
      </c>
      <c r="CN479" s="0" t="n">
        <v>0</v>
      </c>
      <c r="CO479" s="0" t="n">
        <v>0</v>
      </c>
      <c r="CP479" s="0" t="n">
        <v>0</v>
      </c>
      <c r="CQ479" s="0" t="n">
        <v>0</v>
      </c>
      <c r="CR479" s="0" t="n">
        <v>9</v>
      </c>
      <c r="CS479" s="0" t="n">
        <v>1</v>
      </c>
      <c r="CT479" s="0" t="n">
        <v>0</v>
      </c>
      <c r="CU479" s="0" t="n">
        <v>0</v>
      </c>
      <c r="CV479" s="0" t="n">
        <v>0</v>
      </c>
      <c r="CW479" s="0" t="n">
        <v>0</v>
      </c>
      <c r="CX479" s="0" t="n">
        <v>0</v>
      </c>
      <c r="CY479" s="0" t="n">
        <v>0</v>
      </c>
      <c r="CZ479" s="0" t="n">
        <v>1</v>
      </c>
      <c r="DA479" s="0" t="n">
        <v>0</v>
      </c>
      <c r="DB479" s="0" t="n">
        <v>0</v>
      </c>
      <c r="DC479" s="0" t="n">
        <v>0</v>
      </c>
      <c r="DD479" s="0" t="n">
        <v>1</v>
      </c>
      <c r="DE479" s="0" t="n">
        <v>3</v>
      </c>
      <c r="DF479" s="0" t="n">
        <v>0</v>
      </c>
      <c r="DG479" s="0" t="n">
        <v>2</v>
      </c>
      <c r="DH479" s="0" t="n">
        <v>0</v>
      </c>
      <c r="DI479" s="0" t="n">
        <v>0</v>
      </c>
      <c r="DJ479" s="0" t="n">
        <v>0</v>
      </c>
      <c r="DK479" s="0" t="n">
        <v>4</v>
      </c>
      <c r="DL479" s="0" t="n">
        <v>0</v>
      </c>
      <c r="DM479" s="0" t="n">
        <v>0</v>
      </c>
      <c r="DN479" s="0" t="n">
        <v>0</v>
      </c>
      <c r="DO479" s="0" t="n">
        <v>0</v>
      </c>
      <c r="DP479" s="0" t="n">
        <v>0</v>
      </c>
      <c r="DQ479" s="0" t="n">
        <v>0</v>
      </c>
      <c r="DR479" s="0" t="n">
        <v>0</v>
      </c>
      <c r="DS479" s="0" t="n">
        <v>1</v>
      </c>
      <c r="DT479" s="0" t="n">
        <v>1</v>
      </c>
      <c r="DU479" s="0" t="n">
        <v>0</v>
      </c>
      <c r="DV479" s="0" t="n">
        <v>0</v>
      </c>
      <c r="DW479" s="0" t="n">
        <v>0</v>
      </c>
      <c r="DX479" s="0" t="n">
        <v>0</v>
      </c>
      <c r="DY479" s="0" t="n">
        <v>0</v>
      </c>
      <c r="DZ479" s="0" t="n">
        <v>0</v>
      </c>
      <c r="EA479" s="0" t="n">
        <v>0</v>
      </c>
      <c r="EB479" s="0" t="n">
        <v>0</v>
      </c>
      <c r="EC479" s="0" t="n">
        <v>0</v>
      </c>
      <c r="ED479" s="0" t="n">
        <v>0</v>
      </c>
      <c r="EE479" s="0" t="n">
        <v>0</v>
      </c>
      <c r="EF479" s="0" t="n">
        <v>0</v>
      </c>
      <c r="EG479" s="0" t="n">
        <v>0</v>
      </c>
      <c r="EH479" s="0" t="n">
        <v>0</v>
      </c>
      <c r="EI479" s="0" t="n">
        <v>0</v>
      </c>
      <c r="EJ479" s="0" t="n">
        <v>2</v>
      </c>
      <c r="EK479" s="0" t="n">
        <v>1</v>
      </c>
      <c r="EL479" s="0" t="n">
        <v>0</v>
      </c>
      <c r="EM479" s="0" t="n">
        <v>0</v>
      </c>
      <c r="EN479" s="0" t="n">
        <v>0</v>
      </c>
      <c r="EO479" s="0" t="n">
        <v>0</v>
      </c>
      <c r="EP479" s="0" t="n">
        <v>0</v>
      </c>
      <c r="EQ479" s="0" t="n">
        <v>0</v>
      </c>
      <c r="ER479" s="0" t="n">
        <v>0</v>
      </c>
      <c r="ES479" s="0" t="n">
        <v>0</v>
      </c>
      <c r="ET479" s="0" t="n">
        <v>0</v>
      </c>
      <c r="EU479" s="0" t="n">
        <v>0</v>
      </c>
      <c r="EV479" s="0" t="n">
        <v>0</v>
      </c>
      <c r="EW479" s="0" t="n">
        <v>0</v>
      </c>
      <c r="EX479" s="0" t="n">
        <v>0</v>
      </c>
      <c r="EY479" s="0" t="n">
        <v>0</v>
      </c>
      <c r="EZ479" s="0" t="n">
        <v>0</v>
      </c>
      <c r="FA479" s="0" t="n">
        <v>0</v>
      </c>
      <c r="FB479" s="0" t="n">
        <v>0</v>
      </c>
      <c r="FC479" s="0" t="n">
        <v>0</v>
      </c>
      <c r="FD479" s="0" t="n">
        <v>0</v>
      </c>
      <c r="FE479" s="0" t="n">
        <v>9</v>
      </c>
      <c r="FF479" s="0" t="n">
        <v>0</v>
      </c>
      <c r="FG479" s="0" t="n">
        <v>0</v>
      </c>
      <c r="FH479" s="0" t="n">
        <v>0</v>
      </c>
      <c r="FI479" s="0" t="n">
        <v>0</v>
      </c>
      <c r="FJ479" s="0" t="n">
        <v>0</v>
      </c>
      <c r="FK479" s="0" t="n">
        <v>0</v>
      </c>
      <c r="FL479" s="0" t="n">
        <v>0</v>
      </c>
      <c r="FM479" s="0" t="n">
        <v>0</v>
      </c>
      <c r="FN479" s="0" t="n">
        <v>0</v>
      </c>
      <c r="FO479" s="0" t="n">
        <v>4</v>
      </c>
      <c r="FP479" s="0" t="n">
        <v>0</v>
      </c>
      <c r="FQ479" s="0" t="n">
        <v>0</v>
      </c>
      <c r="FR479" s="0" t="n">
        <v>0</v>
      </c>
      <c r="FS479" s="0" t="n">
        <v>0</v>
      </c>
      <c r="FT479" s="0" t="n">
        <v>0</v>
      </c>
      <c r="FU479" s="0" t="n">
        <v>2</v>
      </c>
      <c r="FV479" s="0" t="n">
        <v>0</v>
      </c>
      <c r="FW479" s="0" t="n">
        <v>8</v>
      </c>
      <c r="FX479" s="0" t="n">
        <v>0</v>
      </c>
      <c r="FY479" s="0" t="n">
        <v>0</v>
      </c>
      <c r="FZ479" s="0" t="n">
        <v>0</v>
      </c>
      <c r="GA479" s="0" t="n">
        <v>1</v>
      </c>
      <c r="GB479" s="0" t="n">
        <v>0</v>
      </c>
      <c r="GC479" s="0" t="n">
        <v>0</v>
      </c>
      <c r="GD479" s="0" t="n">
        <v>0</v>
      </c>
      <c r="GE479" s="0" t="n">
        <v>0</v>
      </c>
      <c r="GF479" s="0" t="n">
        <v>0</v>
      </c>
      <c r="GG479" s="0" t="n">
        <v>3</v>
      </c>
      <c r="GH479" s="0" t="n">
        <v>0</v>
      </c>
      <c r="GI479" s="0" t="n">
        <v>0</v>
      </c>
      <c r="GJ479" s="0" t="n">
        <v>0</v>
      </c>
      <c r="GK479" s="0" t="n">
        <v>0</v>
      </c>
      <c r="GL479" s="0" t="n">
        <v>0</v>
      </c>
      <c r="GM479" s="0" t="n">
        <v>0</v>
      </c>
      <c r="GN479" s="0" t="n">
        <v>0</v>
      </c>
      <c r="GO479" s="0" t="n">
        <v>0</v>
      </c>
      <c r="GP479" s="0" t="n">
        <v>0</v>
      </c>
      <c r="GQ479" s="0" t="n">
        <v>0</v>
      </c>
    </row>
    <row r="480" customFormat="false" ht="12" hidden="false" customHeight="false" outlineLevel="0" collapsed="false">
      <c r="A480" s="0" t="n">
        <v>0</v>
      </c>
      <c r="B480" s="0" t="n">
        <v>0</v>
      </c>
      <c r="C480" s="0" t="n">
        <v>0</v>
      </c>
      <c r="D480" s="0" t="n">
        <v>0</v>
      </c>
      <c r="E480" s="0" t="n">
        <v>0</v>
      </c>
      <c r="F480" s="0" t="n">
        <v>0</v>
      </c>
      <c r="G480" s="0" t="n">
        <v>1</v>
      </c>
      <c r="H480" s="0" t="n">
        <v>0</v>
      </c>
      <c r="I480" s="0" t="n">
        <v>0</v>
      </c>
      <c r="J480" s="0" t="n">
        <v>0</v>
      </c>
      <c r="K480" s="0" t="n">
        <v>0</v>
      </c>
      <c r="L480" s="0" t="n">
        <v>0</v>
      </c>
      <c r="M480" s="0" t="n">
        <v>0</v>
      </c>
      <c r="N480" s="0" t="n">
        <v>0</v>
      </c>
      <c r="O480" s="0" t="n">
        <v>0</v>
      </c>
      <c r="P480" s="0" t="n">
        <v>0</v>
      </c>
      <c r="Q480" s="0" t="n">
        <v>0</v>
      </c>
      <c r="R480" s="0" t="n">
        <v>0</v>
      </c>
      <c r="S480" s="0" t="n">
        <v>0</v>
      </c>
      <c r="T480" s="0" t="n">
        <v>0</v>
      </c>
      <c r="U480" s="0" t="n">
        <v>0</v>
      </c>
      <c r="V480" s="0" t="n">
        <v>0</v>
      </c>
      <c r="W480" s="0" t="n">
        <v>0</v>
      </c>
      <c r="X480" s="0" t="n">
        <v>0</v>
      </c>
      <c r="Y480" s="0" t="n">
        <v>0</v>
      </c>
      <c r="Z480" s="0" t="n">
        <v>2</v>
      </c>
      <c r="AA480" s="0" t="n">
        <v>0</v>
      </c>
      <c r="AB480" s="0" t="n">
        <v>0</v>
      </c>
      <c r="AC480" s="0" t="n">
        <v>0</v>
      </c>
      <c r="AD480" s="0" t="n">
        <v>0</v>
      </c>
      <c r="AE480" s="0" t="n">
        <v>2</v>
      </c>
      <c r="AF480" s="0" t="n">
        <v>0</v>
      </c>
      <c r="AG480" s="0" t="n">
        <v>0</v>
      </c>
      <c r="AH480" s="0" t="n">
        <v>0</v>
      </c>
      <c r="AI480" s="0" t="n">
        <v>0</v>
      </c>
      <c r="AJ480" s="0" t="n">
        <v>0</v>
      </c>
      <c r="AK480" s="0" t="n">
        <v>0</v>
      </c>
      <c r="AL480" s="0" t="n">
        <v>0</v>
      </c>
      <c r="AM480" s="0" t="n">
        <v>0</v>
      </c>
      <c r="AN480" s="0" t="n">
        <v>0</v>
      </c>
      <c r="AO480" s="0" t="n">
        <v>0</v>
      </c>
      <c r="AP480" s="0" t="n">
        <v>4</v>
      </c>
      <c r="AQ480" s="0" t="n">
        <v>0</v>
      </c>
      <c r="AR480" s="0" t="n">
        <v>0</v>
      </c>
      <c r="AS480" s="0" t="n">
        <v>1</v>
      </c>
      <c r="AT480" s="0" t="n">
        <v>7</v>
      </c>
      <c r="AU480" s="0" t="n">
        <v>1</v>
      </c>
      <c r="AV480" s="0" t="n">
        <v>0</v>
      </c>
      <c r="AW480" s="0" t="n">
        <v>7</v>
      </c>
      <c r="AX480" s="0" t="n">
        <v>0</v>
      </c>
      <c r="AY480" s="0" t="n">
        <v>0</v>
      </c>
      <c r="AZ480" s="0" t="n">
        <v>0</v>
      </c>
      <c r="BA480" s="0" t="n">
        <v>0</v>
      </c>
      <c r="BB480" s="0" t="n">
        <v>7</v>
      </c>
      <c r="BC480" s="0" t="n">
        <v>0</v>
      </c>
      <c r="BD480" s="0" t="n">
        <v>1</v>
      </c>
      <c r="BE480" s="0" t="n">
        <v>0</v>
      </c>
      <c r="BF480" s="0" t="n">
        <v>0</v>
      </c>
      <c r="BG480" s="0" t="n">
        <v>1</v>
      </c>
      <c r="BH480" s="0" t="n">
        <v>0</v>
      </c>
      <c r="BI480" s="0" t="n">
        <v>0</v>
      </c>
      <c r="BJ480" s="0" t="n">
        <v>0</v>
      </c>
      <c r="BK480" s="0" t="n">
        <v>0</v>
      </c>
      <c r="BL480" s="0" t="n">
        <v>0</v>
      </c>
      <c r="BM480" s="0" t="n">
        <v>0</v>
      </c>
      <c r="BN480" s="0" t="n">
        <v>0</v>
      </c>
      <c r="BO480" s="0" t="n">
        <v>0</v>
      </c>
      <c r="BP480" s="0" t="n">
        <v>0</v>
      </c>
      <c r="BQ480" s="0" t="n">
        <v>0</v>
      </c>
      <c r="BR480" s="0" t="n">
        <v>0</v>
      </c>
      <c r="BS480" s="0" t="n">
        <v>0</v>
      </c>
      <c r="BT480" s="0" t="n">
        <v>0</v>
      </c>
      <c r="BU480" s="0" t="n">
        <v>0</v>
      </c>
      <c r="BV480" s="0" t="n">
        <v>0</v>
      </c>
      <c r="BW480" s="0" t="n">
        <v>0</v>
      </c>
      <c r="BX480" s="0" t="n">
        <v>0</v>
      </c>
      <c r="BY480" s="0" t="n">
        <v>0</v>
      </c>
      <c r="BZ480" s="0" t="n">
        <v>0</v>
      </c>
      <c r="CA480" s="0" t="n">
        <v>0</v>
      </c>
      <c r="CB480" s="0" t="n">
        <v>1</v>
      </c>
      <c r="CC480" s="0" t="n">
        <v>1</v>
      </c>
      <c r="CD480" s="0" t="n">
        <v>1</v>
      </c>
      <c r="CE480" s="0" t="n">
        <v>0</v>
      </c>
      <c r="CF480" s="0" t="n">
        <v>0</v>
      </c>
      <c r="CG480" s="0" t="n">
        <v>0</v>
      </c>
      <c r="CH480" s="0" t="n">
        <v>0</v>
      </c>
      <c r="CI480" s="0" t="n">
        <v>0</v>
      </c>
      <c r="CJ480" s="0" t="n">
        <v>0</v>
      </c>
      <c r="CK480" s="0" t="n">
        <v>0</v>
      </c>
      <c r="CL480" s="0" t="n">
        <v>0</v>
      </c>
      <c r="CM480" s="0" t="n">
        <v>0</v>
      </c>
      <c r="CN480" s="0" t="n">
        <v>0</v>
      </c>
      <c r="CO480" s="0" t="n">
        <v>0</v>
      </c>
      <c r="CP480" s="0" t="n">
        <v>0</v>
      </c>
      <c r="CQ480" s="0" t="n">
        <v>0</v>
      </c>
      <c r="CR480" s="0" t="n">
        <v>0</v>
      </c>
      <c r="CS480" s="0" t="n">
        <v>5</v>
      </c>
      <c r="CT480" s="0" t="n">
        <v>0</v>
      </c>
      <c r="CU480" s="0" t="n">
        <v>0</v>
      </c>
      <c r="CV480" s="0" t="n">
        <v>0</v>
      </c>
      <c r="CW480" s="0" t="n">
        <v>4</v>
      </c>
      <c r="CX480" s="0" t="n">
        <v>0</v>
      </c>
      <c r="CY480" s="0" t="n">
        <v>0</v>
      </c>
      <c r="CZ480" s="0" t="n">
        <v>1</v>
      </c>
      <c r="DA480" s="0" t="n">
        <v>0</v>
      </c>
      <c r="DB480" s="0" t="n">
        <v>0</v>
      </c>
      <c r="DC480" s="0" t="n">
        <v>0</v>
      </c>
      <c r="DD480" s="0" t="n">
        <v>5</v>
      </c>
      <c r="DE480" s="0" t="n">
        <v>2</v>
      </c>
      <c r="DF480" s="0" t="n">
        <v>0</v>
      </c>
      <c r="DG480" s="0" t="n">
        <v>0</v>
      </c>
      <c r="DH480" s="0" t="n">
        <v>0</v>
      </c>
      <c r="DI480" s="0" t="n">
        <v>0</v>
      </c>
      <c r="DJ480" s="0" t="n">
        <v>0</v>
      </c>
      <c r="DK480" s="0" t="n">
        <v>0</v>
      </c>
      <c r="DL480" s="0" t="n">
        <v>0</v>
      </c>
      <c r="DM480" s="0" t="n">
        <v>0</v>
      </c>
      <c r="DN480" s="0" t="n">
        <v>0</v>
      </c>
      <c r="DO480" s="0" t="n">
        <v>0</v>
      </c>
      <c r="DP480" s="0" t="n">
        <v>0</v>
      </c>
      <c r="DQ480" s="0" t="n">
        <v>1</v>
      </c>
      <c r="DR480" s="0" t="n">
        <v>0</v>
      </c>
      <c r="DS480" s="0" t="n">
        <v>0</v>
      </c>
      <c r="DT480" s="0" t="n">
        <v>0</v>
      </c>
      <c r="DU480" s="0" t="n">
        <v>0</v>
      </c>
      <c r="DV480" s="0" t="n">
        <v>0</v>
      </c>
      <c r="DW480" s="0" t="n">
        <v>0</v>
      </c>
      <c r="DX480" s="0" t="n">
        <v>0</v>
      </c>
      <c r="DY480" s="0" t="n">
        <v>0</v>
      </c>
      <c r="DZ480" s="0" t="n">
        <v>0</v>
      </c>
      <c r="EA480" s="0" t="n">
        <v>0</v>
      </c>
      <c r="EB480" s="0" t="n">
        <v>0</v>
      </c>
      <c r="EC480" s="0" t="n">
        <v>0</v>
      </c>
      <c r="ED480" s="0" t="n">
        <v>0</v>
      </c>
      <c r="EE480" s="0" t="n">
        <v>0</v>
      </c>
      <c r="EF480" s="0" t="n">
        <v>0</v>
      </c>
      <c r="EG480" s="0" t="n">
        <v>0</v>
      </c>
      <c r="EH480" s="0" t="n">
        <v>0</v>
      </c>
      <c r="EI480" s="0" t="n">
        <v>0</v>
      </c>
      <c r="EJ480" s="0" t="n">
        <v>0</v>
      </c>
      <c r="EK480" s="0" t="n">
        <v>0</v>
      </c>
      <c r="EL480" s="0" t="n">
        <v>0</v>
      </c>
      <c r="EM480" s="0" t="n">
        <v>7</v>
      </c>
      <c r="EN480" s="0" t="n">
        <v>0</v>
      </c>
      <c r="EO480" s="0" t="n">
        <v>0</v>
      </c>
      <c r="EP480" s="0" t="n">
        <v>1</v>
      </c>
      <c r="EQ480" s="0" t="n">
        <v>0</v>
      </c>
      <c r="ER480" s="0" t="n">
        <v>0</v>
      </c>
      <c r="ES480" s="0" t="n">
        <v>5</v>
      </c>
      <c r="ET480" s="0" t="n">
        <v>1</v>
      </c>
      <c r="EU480" s="0" t="n">
        <v>1</v>
      </c>
      <c r="EV480" s="0" t="n">
        <v>0</v>
      </c>
      <c r="EW480" s="0" t="n">
        <v>0</v>
      </c>
      <c r="EX480" s="0" t="n">
        <v>0</v>
      </c>
      <c r="EY480" s="0" t="n">
        <v>0</v>
      </c>
      <c r="EZ480" s="0" t="n">
        <v>0</v>
      </c>
      <c r="FA480" s="0" t="n">
        <v>0</v>
      </c>
      <c r="FB480" s="0" t="n">
        <v>0</v>
      </c>
      <c r="FC480" s="0" t="n">
        <v>0</v>
      </c>
      <c r="FD480" s="0" t="n">
        <v>0</v>
      </c>
      <c r="FE480" s="0" t="n">
        <v>0</v>
      </c>
      <c r="FF480" s="0" t="n">
        <v>0</v>
      </c>
      <c r="FG480" s="0" t="n">
        <v>0</v>
      </c>
      <c r="FH480" s="0" t="n">
        <v>0</v>
      </c>
      <c r="FI480" s="0" t="n">
        <v>0</v>
      </c>
      <c r="FJ480" s="0" t="n">
        <v>0</v>
      </c>
      <c r="FK480" s="0" t="n">
        <v>0</v>
      </c>
      <c r="FL480" s="0" t="n">
        <v>0</v>
      </c>
      <c r="FM480" s="0" t="n">
        <v>0</v>
      </c>
      <c r="FN480" s="0" t="n">
        <v>0</v>
      </c>
      <c r="FO480" s="0" t="n">
        <v>2</v>
      </c>
      <c r="FP480" s="0" t="n">
        <v>0</v>
      </c>
      <c r="FQ480" s="0" t="n">
        <v>0</v>
      </c>
      <c r="FR480" s="0" t="n">
        <v>0</v>
      </c>
      <c r="FS480" s="0" t="n">
        <v>0</v>
      </c>
      <c r="FT480" s="0" t="n">
        <v>0</v>
      </c>
      <c r="FU480" s="0" t="n">
        <v>0</v>
      </c>
      <c r="FV480" s="0" t="n">
        <v>0</v>
      </c>
      <c r="FW480" s="0" t="n">
        <v>1</v>
      </c>
      <c r="FX480" s="0" t="n">
        <v>1</v>
      </c>
      <c r="FY480" s="0" t="n">
        <v>0</v>
      </c>
      <c r="FZ480" s="0" t="n">
        <v>0</v>
      </c>
      <c r="GA480" s="0" t="n">
        <v>0</v>
      </c>
      <c r="GB480" s="0" t="n">
        <v>0</v>
      </c>
      <c r="GC480" s="0" t="n">
        <v>0</v>
      </c>
      <c r="GD480" s="0" t="n">
        <v>0</v>
      </c>
      <c r="GE480" s="0" t="n">
        <v>0</v>
      </c>
      <c r="GF480" s="0" t="n">
        <v>0</v>
      </c>
      <c r="GG480" s="0" t="n">
        <v>0</v>
      </c>
      <c r="GH480" s="0" t="n">
        <v>0</v>
      </c>
      <c r="GI480" s="0" t="n">
        <v>0</v>
      </c>
      <c r="GJ480" s="0" t="n">
        <v>0</v>
      </c>
      <c r="GK480" s="0" t="n">
        <v>0</v>
      </c>
      <c r="GL480" s="0" t="n">
        <v>0</v>
      </c>
      <c r="GM480" s="0" t="n">
        <v>0</v>
      </c>
      <c r="GN480" s="0" t="n">
        <v>0</v>
      </c>
      <c r="GO480" s="0" t="n">
        <v>0</v>
      </c>
      <c r="GP480" s="0" t="n">
        <v>0</v>
      </c>
      <c r="GQ480" s="0" t="n">
        <v>0</v>
      </c>
    </row>
    <row r="481" customFormat="false" ht="12" hidden="false" customHeight="false" outlineLevel="0" collapsed="false">
      <c r="A481" s="0" t="n">
        <v>0</v>
      </c>
      <c r="B481" s="0" t="n">
        <v>0</v>
      </c>
      <c r="C481" s="0" t="n">
        <v>0</v>
      </c>
      <c r="D481" s="0" t="n">
        <v>0</v>
      </c>
      <c r="E481" s="0" t="n">
        <v>3</v>
      </c>
      <c r="F481" s="0" t="n">
        <v>2</v>
      </c>
      <c r="G481" s="0" t="n">
        <v>1</v>
      </c>
      <c r="H481" s="0" t="n">
        <v>0</v>
      </c>
      <c r="I481" s="0" t="n">
        <v>0</v>
      </c>
      <c r="J481" s="0" t="n">
        <v>0</v>
      </c>
      <c r="K481" s="0" t="n">
        <v>0</v>
      </c>
      <c r="L481" s="0" t="n">
        <v>3</v>
      </c>
      <c r="M481" s="0" t="n">
        <v>0</v>
      </c>
      <c r="N481" s="0" t="n">
        <v>0</v>
      </c>
      <c r="O481" s="0" t="n">
        <v>0</v>
      </c>
      <c r="P481" s="0" t="n">
        <v>0</v>
      </c>
      <c r="Q481" s="0" t="n">
        <v>1</v>
      </c>
      <c r="R481" s="0" t="n">
        <v>0</v>
      </c>
      <c r="S481" s="0" t="n">
        <v>0</v>
      </c>
      <c r="T481" s="0" t="n">
        <v>0</v>
      </c>
      <c r="U481" s="0" t="n">
        <v>0</v>
      </c>
      <c r="V481" s="0" t="n">
        <v>0</v>
      </c>
      <c r="W481" s="0" t="n">
        <v>0</v>
      </c>
      <c r="X481" s="0" t="n">
        <v>1</v>
      </c>
      <c r="Y481" s="0" t="n">
        <v>0</v>
      </c>
      <c r="Z481" s="0" t="n">
        <v>1</v>
      </c>
      <c r="AA481" s="0" t="n">
        <v>0</v>
      </c>
      <c r="AB481" s="0" t="n">
        <v>0</v>
      </c>
      <c r="AC481" s="0" t="n">
        <v>0</v>
      </c>
      <c r="AD481" s="0" t="n">
        <v>0</v>
      </c>
      <c r="AE481" s="0" t="n">
        <v>0</v>
      </c>
      <c r="AF481" s="0" t="n">
        <v>0</v>
      </c>
      <c r="AG481" s="0" t="n">
        <v>0</v>
      </c>
      <c r="AH481" s="0" t="n">
        <v>0</v>
      </c>
      <c r="AI481" s="0" t="n">
        <v>0</v>
      </c>
      <c r="AJ481" s="0" t="n">
        <v>0</v>
      </c>
      <c r="AK481" s="0" t="n">
        <v>0</v>
      </c>
      <c r="AL481" s="0" t="n">
        <v>3</v>
      </c>
      <c r="AM481" s="0" t="n">
        <v>0</v>
      </c>
      <c r="AN481" s="0" t="n">
        <v>0</v>
      </c>
      <c r="AO481" s="0" t="n">
        <v>0</v>
      </c>
      <c r="AP481" s="0" t="n">
        <v>0</v>
      </c>
      <c r="AQ481" s="0" t="n">
        <v>0</v>
      </c>
      <c r="AR481" s="0" t="n">
        <v>1</v>
      </c>
      <c r="AS481" s="0" t="n">
        <v>0</v>
      </c>
      <c r="AT481" s="0" t="n">
        <v>0</v>
      </c>
      <c r="AU481" s="0" t="n">
        <v>0</v>
      </c>
      <c r="AV481" s="0" t="n">
        <v>0</v>
      </c>
      <c r="AW481" s="0" t="n">
        <v>0</v>
      </c>
      <c r="AX481" s="0" t="n">
        <v>0</v>
      </c>
      <c r="AY481" s="0" t="n">
        <v>1</v>
      </c>
      <c r="AZ481" s="0" t="n">
        <v>0</v>
      </c>
      <c r="BA481" s="0" t="n">
        <v>0</v>
      </c>
      <c r="BB481" s="0" t="n">
        <v>0</v>
      </c>
      <c r="BC481" s="0" t="n">
        <v>1</v>
      </c>
      <c r="BD481" s="0" t="n">
        <v>0</v>
      </c>
      <c r="BE481" s="0" t="n">
        <v>0</v>
      </c>
      <c r="BF481" s="0" t="n">
        <v>0</v>
      </c>
      <c r="BG481" s="0" t="n">
        <v>0</v>
      </c>
      <c r="BH481" s="0" t="n">
        <v>0</v>
      </c>
      <c r="BI481" s="0" t="n">
        <v>0</v>
      </c>
      <c r="BJ481" s="0" t="n">
        <v>1</v>
      </c>
      <c r="BK481" s="0" t="n">
        <v>0</v>
      </c>
      <c r="BL481" s="0" t="n">
        <v>0</v>
      </c>
      <c r="BM481" s="0" t="n">
        <v>0</v>
      </c>
      <c r="BN481" s="0" t="n">
        <v>0</v>
      </c>
      <c r="BO481" s="0" t="n">
        <v>0</v>
      </c>
      <c r="BP481" s="0" t="n">
        <v>0</v>
      </c>
      <c r="BQ481" s="0" t="n">
        <v>0</v>
      </c>
      <c r="BR481" s="0" t="n">
        <v>0</v>
      </c>
      <c r="BS481" s="0" t="n">
        <v>0</v>
      </c>
      <c r="BT481" s="0" t="n">
        <v>0</v>
      </c>
      <c r="BU481" s="0" t="n">
        <v>0</v>
      </c>
      <c r="BV481" s="0" t="n">
        <v>0</v>
      </c>
      <c r="BW481" s="0" t="n">
        <v>0</v>
      </c>
      <c r="BX481" s="0" t="n">
        <v>0</v>
      </c>
      <c r="BY481" s="0" t="n">
        <v>0</v>
      </c>
      <c r="BZ481" s="0" t="n">
        <v>0</v>
      </c>
      <c r="CA481" s="0" t="n">
        <v>1</v>
      </c>
      <c r="CB481" s="0" t="n">
        <v>0</v>
      </c>
      <c r="CC481" s="0" t="n">
        <v>0</v>
      </c>
      <c r="CD481" s="0" t="n">
        <v>0</v>
      </c>
      <c r="CE481" s="0" t="n">
        <v>0</v>
      </c>
      <c r="CF481" s="0" t="n">
        <v>0</v>
      </c>
      <c r="CG481" s="0" t="n">
        <v>0</v>
      </c>
      <c r="CH481" s="0" t="n">
        <v>0</v>
      </c>
      <c r="CI481" s="0" t="n">
        <v>1</v>
      </c>
      <c r="CJ481" s="0" t="n">
        <v>0</v>
      </c>
      <c r="CK481" s="0" t="n">
        <v>2</v>
      </c>
      <c r="CL481" s="0" t="n">
        <v>0</v>
      </c>
      <c r="CM481" s="0" t="n">
        <v>0</v>
      </c>
      <c r="CN481" s="0" t="n">
        <v>0</v>
      </c>
      <c r="CO481" s="0" t="n">
        <v>0</v>
      </c>
      <c r="CP481" s="0" t="n">
        <v>0</v>
      </c>
      <c r="CQ481" s="0" t="n">
        <v>0</v>
      </c>
      <c r="CR481" s="0" t="n">
        <v>0</v>
      </c>
      <c r="CS481" s="0" t="n">
        <v>0</v>
      </c>
      <c r="CT481" s="0" t="n">
        <v>0</v>
      </c>
      <c r="CU481" s="0" t="n">
        <v>0</v>
      </c>
      <c r="CV481" s="0" t="n">
        <v>0</v>
      </c>
      <c r="CW481" s="0" t="n">
        <v>0</v>
      </c>
      <c r="CX481" s="0" t="n">
        <v>3</v>
      </c>
      <c r="CY481" s="0" t="n">
        <v>0</v>
      </c>
      <c r="CZ481" s="0" t="n">
        <v>0</v>
      </c>
      <c r="DA481" s="0" t="n">
        <v>0</v>
      </c>
      <c r="DB481" s="0" t="n">
        <v>2</v>
      </c>
      <c r="DC481" s="0" t="n">
        <v>0</v>
      </c>
      <c r="DD481" s="0" t="n">
        <v>0</v>
      </c>
      <c r="DE481" s="0" t="n">
        <v>0</v>
      </c>
      <c r="DF481" s="0" t="n">
        <v>2</v>
      </c>
      <c r="DG481" s="0" t="n">
        <v>2</v>
      </c>
      <c r="DH481" s="0" t="n">
        <v>0</v>
      </c>
      <c r="DI481" s="0" t="n">
        <v>0</v>
      </c>
      <c r="DJ481" s="0" t="n">
        <v>0</v>
      </c>
      <c r="DK481" s="0" t="n">
        <v>1</v>
      </c>
      <c r="DL481" s="0" t="n">
        <v>0</v>
      </c>
      <c r="DM481" s="0" t="n">
        <v>0</v>
      </c>
      <c r="DN481" s="0" t="n">
        <v>0</v>
      </c>
      <c r="DO481" s="0" t="n">
        <v>0</v>
      </c>
      <c r="DP481" s="0" t="n">
        <v>0</v>
      </c>
      <c r="DQ481" s="0" t="n">
        <v>0</v>
      </c>
      <c r="DR481" s="0" t="n">
        <v>1</v>
      </c>
      <c r="DS481" s="0" t="n">
        <v>0</v>
      </c>
      <c r="DT481" s="0" t="n">
        <v>0</v>
      </c>
      <c r="DU481" s="0" t="n">
        <v>2</v>
      </c>
      <c r="DV481" s="0" t="n">
        <v>0</v>
      </c>
      <c r="DW481" s="0" t="n">
        <v>0</v>
      </c>
      <c r="DX481" s="0" t="n">
        <v>0</v>
      </c>
      <c r="DY481" s="0" t="n">
        <v>0</v>
      </c>
      <c r="DZ481" s="0" t="n">
        <v>0</v>
      </c>
      <c r="EA481" s="0" t="n">
        <v>0</v>
      </c>
      <c r="EB481" s="0" t="n">
        <v>0</v>
      </c>
      <c r="EC481" s="0" t="n">
        <v>0</v>
      </c>
      <c r="ED481" s="0" t="n">
        <v>0</v>
      </c>
      <c r="EE481" s="0" t="n">
        <v>0</v>
      </c>
      <c r="EF481" s="0" t="n">
        <v>0</v>
      </c>
      <c r="EG481" s="0" t="n">
        <v>0</v>
      </c>
      <c r="EH481" s="0" t="n">
        <v>0</v>
      </c>
      <c r="EI481" s="0" t="n">
        <v>0</v>
      </c>
      <c r="EJ481" s="0" t="n">
        <v>0</v>
      </c>
      <c r="EK481" s="0" t="n">
        <v>0</v>
      </c>
      <c r="EL481" s="0" t="n">
        <v>1</v>
      </c>
      <c r="EM481" s="0" t="n">
        <v>0</v>
      </c>
      <c r="EN481" s="0" t="n">
        <v>0</v>
      </c>
      <c r="EO481" s="0" t="n">
        <v>1</v>
      </c>
      <c r="EP481" s="0" t="n">
        <v>0</v>
      </c>
      <c r="EQ481" s="0" t="n">
        <v>0</v>
      </c>
      <c r="ER481" s="0" t="n">
        <v>0</v>
      </c>
      <c r="ES481" s="0" t="n">
        <v>0</v>
      </c>
      <c r="ET481" s="0" t="n">
        <v>0</v>
      </c>
      <c r="EU481" s="0" t="n">
        <v>0</v>
      </c>
      <c r="EV481" s="0" t="n">
        <v>0</v>
      </c>
      <c r="EW481" s="0" t="n">
        <v>1</v>
      </c>
      <c r="EX481" s="0" t="n">
        <v>0</v>
      </c>
      <c r="EY481" s="0" t="n">
        <v>0</v>
      </c>
      <c r="EZ481" s="0" t="n">
        <v>0</v>
      </c>
      <c r="FA481" s="0" t="n">
        <v>0</v>
      </c>
      <c r="FB481" s="0" t="n">
        <v>2</v>
      </c>
      <c r="FC481" s="0" t="n">
        <v>0</v>
      </c>
      <c r="FD481" s="0" t="n">
        <v>0</v>
      </c>
      <c r="FE481" s="0" t="n">
        <v>0</v>
      </c>
      <c r="FF481" s="0" t="n">
        <v>0</v>
      </c>
      <c r="FG481" s="0" t="n">
        <v>0</v>
      </c>
      <c r="FH481" s="0" t="n">
        <v>0</v>
      </c>
      <c r="FI481" s="0" t="n">
        <v>0</v>
      </c>
      <c r="FJ481" s="0" t="n">
        <v>0</v>
      </c>
      <c r="FK481" s="0" t="n">
        <v>0</v>
      </c>
      <c r="FL481" s="0" t="n">
        <v>0</v>
      </c>
      <c r="FM481" s="0" t="n">
        <v>0</v>
      </c>
      <c r="FN481" s="0" t="n">
        <v>0</v>
      </c>
      <c r="FO481" s="0" t="n">
        <v>0</v>
      </c>
      <c r="FP481" s="0" t="n">
        <v>0</v>
      </c>
      <c r="FQ481" s="0" t="n">
        <v>0</v>
      </c>
      <c r="FR481" s="0" t="n">
        <v>2</v>
      </c>
      <c r="FS481" s="0" t="n">
        <v>0</v>
      </c>
      <c r="FT481" s="0" t="n">
        <v>0</v>
      </c>
      <c r="FU481" s="0" t="n">
        <v>0</v>
      </c>
      <c r="FV481" s="0" t="n">
        <v>0</v>
      </c>
      <c r="FW481" s="0" t="n">
        <v>0</v>
      </c>
      <c r="FX481" s="0" t="n">
        <v>0</v>
      </c>
      <c r="FY481" s="0" t="n">
        <v>0</v>
      </c>
      <c r="FZ481" s="0" t="n">
        <v>0</v>
      </c>
      <c r="GA481" s="0" t="n">
        <v>0</v>
      </c>
      <c r="GB481" s="0" t="n">
        <v>0</v>
      </c>
      <c r="GC481" s="0" t="n">
        <v>0</v>
      </c>
      <c r="GD481" s="0" t="n">
        <v>0</v>
      </c>
      <c r="GE481" s="0" t="n">
        <v>0</v>
      </c>
      <c r="GF481" s="0" t="n">
        <v>0</v>
      </c>
      <c r="GG481" s="0" t="n">
        <v>0</v>
      </c>
      <c r="GH481" s="0" t="n">
        <v>1</v>
      </c>
      <c r="GI481" s="0" t="n">
        <v>0</v>
      </c>
      <c r="GJ481" s="0" t="n">
        <v>0</v>
      </c>
      <c r="GK481" s="0" t="n">
        <v>0</v>
      </c>
      <c r="GL481" s="0" t="n">
        <v>0</v>
      </c>
      <c r="GM481" s="0" t="n">
        <v>1</v>
      </c>
      <c r="GN481" s="0" t="n">
        <v>1</v>
      </c>
      <c r="GO481" s="0" t="n">
        <v>1</v>
      </c>
      <c r="GP481" s="0" t="n">
        <v>0</v>
      </c>
      <c r="GQ481" s="0" t="n">
        <v>0</v>
      </c>
    </row>
    <row r="482" customFormat="false" ht="12" hidden="false" customHeight="false" outlineLevel="0" collapsed="false">
      <c r="A482" s="0" t="n">
        <v>2</v>
      </c>
      <c r="B482" s="0" t="n">
        <v>0</v>
      </c>
      <c r="C482" s="0" t="n">
        <v>0</v>
      </c>
      <c r="D482" s="0" t="n">
        <v>0</v>
      </c>
      <c r="E482" s="0" t="n">
        <v>0</v>
      </c>
      <c r="F482" s="0" t="n">
        <v>0</v>
      </c>
      <c r="G482" s="0" t="n">
        <v>0</v>
      </c>
      <c r="H482" s="0" t="n">
        <v>0</v>
      </c>
      <c r="I482" s="0" t="n">
        <v>0</v>
      </c>
      <c r="J482" s="0" t="n">
        <v>0</v>
      </c>
      <c r="K482" s="0" t="n">
        <v>0</v>
      </c>
      <c r="L482" s="0" t="n">
        <v>0</v>
      </c>
      <c r="M482" s="0" t="n">
        <v>0</v>
      </c>
      <c r="N482" s="0" t="n">
        <v>0</v>
      </c>
      <c r="O482" s="0" t="n">
        <v>0</v>
      </c>
      <c r="P482" s="0" t="n">
        <v>0</v>
      </c>
      <c r="Q482" s="0" t="n">
        <v>0</v>
      </c>
      <c r="R482" s="0" t="n">
        <v>0</v>
      </c>
      <c r="S482" s="0" t="n">
        <v>0</v>
      </c>
      <c r="T482" s="0" t="n">
        <v>0</v>
      </c>
      <c r="U482" s="0" t="n">
        <v>0</v>
      </c>
      <c r="V482" s="0" t="n">
        <v>0</v>
      </c>
      <c r="W482" s="0" t="n">
        <v>0</v>
      </c>
      <c r="X482" s="0" t="n">
        <v>1</v>
      </c>
      <c r="Y482" s="0" t="n">
        <v>0</v>
      </c>
      <c r="Z482" s="0" t="n">
        <v>0</v>
      </c>
      <c r="AA482" s="0" t="n">
        <v>0</v>
      </c>
      <c r="AB482" s="0" t="n">
        <v>0</v>
      </c>
      <c r="AC482" s="0" t="n">
        <v>0</v>
      </c>
      <c r="AD482" s="0" t="n">
        <v>0</v>
      </c>
      <c r="AE482" s="0" t="n">
        <v>0</v>
      </c>
      <c r="AF482" s="0" t="n">
        <v>0</v>
      </c>
      <c r="AG482" s="0" t="n">
        <v>0</v>
      </c>
      <c r="AH482" s="0" t="n">
        <v>0</v>
      </c>
      <c r="AI482" s="0" t="n">
        <v>0</v>
      </c>
      <c r="AJ482" s="0" t="n">
        <v>0</v>
      </c>
      <c r="AK482" s="0" t="n">
        <v>0</v>
      </c>
      <c r="AL482" s="0" t="n">
        <v>4</v>
      </c>
      <c r="AM482" s="0" t="n">
        <v>0</v>
      </c>
      <c r="AN482" s="0" t="n">
        <v>0</v>
      </c>
      <c r="AO482" s="0" t="n">
        <v>0</v>
      </c>
      <c r="AP482" s="0" t="n">
        <v>0</v>
      </c>
      <c r="AQ482" s="0" t="n">
        <v>0</v>
      </c>
      <c r="AR482" s="0" t="n">
        <v>0</v>
      </c>
      <c r="AS482" s="0" t="n">
        <v>0</v>
      </c>
      <c r="AT482" s="0" t="n">
        <v>0</v>
      </c>
      <c r="AU482" s="0" t="n">
        <v>0</v>
      </c>
      <c r="AV482" s="0" t="n">
        <v>0</v>
      </c>
      <c r="AW482" s="0" t="n">
        <v>0</v>
      </c>
      <c r="AX482" s="0" t="n">
        <v>0</v>
      </c>
      <c r="AY482" s="0" t="n">
        <v>0</v>
      </c>
      <c r="AZ482" s="0" t="n">
        <v>0</v>
      </c>
      <c r="BA482" s="0" t="n">
        <v>0</v>
      </c>
      <c r="BB482" s="0" t="n">
        <v>0</v>
      </c>
      <c r="BC482" s="0" t="n">
        <v>0</v>
      </c>
      <c r="BD482" s="0" t="n">
        <v>1</v>
      </c>
      <c r="BE482" s="0" t="n">
        <v>0</v>
      </c>
      <c r="BF482" s="0" t="n">
        <v>0</v>
      </c>
      <c r="BG482" s="0" t="n">
        <v>0</v>
      </c>
      <c r="BH482" s="0" t="n">
        <v>0</v>
      </c>
      <c r="BI482" s="0" t="n">
        <v>1</v>
      </c>
      <c r="BJ482" s="0" t="n">
        <v>0</v>
      </c>
      <c r="BK482" s="0" t="n">
        <v>0</v>
      </c>
      <c r="BL482" s="0" t="n">
        <v>0</v>
      </c>
      <c r="BM482" s="0" t="n">
        <v>0</v>
      </c>
      <c r="BN482" s="0" t="n">
        <v>0</v>
      </c>
      <c r="BO482" s="0" t="n">
        <v>0</v>
      </c>
      <c r="BP482" s="0" t="n">
        <v>0</v>
      </c>
      <c r="BQ482" s="0" t="n">
        <v>0</v>
      </c>
      <c r="BR482" s="0" t="n">
        <v>0</v>
      </c>
      <c r="BS482" s="0" t="n">
        <v>0</v>
      </c>
      <c r="BT482" s="0" t="n">
        <v>2</v>
      </c>
      <c r="BU482" s="0" t="n">
        <v>0</v>
      </c>
      <c r="BV482" s="0" t="n">
        <v>0</v>
      </c>
      <c r="BW482" s="0" t="n">
        <v>0</v>
      </c>
      <c r="BX482" s="0" t="n">
        <v>0</v>
      </c>
      <c r="BY482" s="0" t="n">
        <v>0</v>
      </c>
      <c r="BZ482" s="0" t="n">
        <v>0</v>
      </c>
      <c r="CA482" s="0" t="n">
        <v>0</v>
      </c>
      <c r="CB482" s="0" t="n">
        <v>0</v>
      </c>
      <c r="CC482" s="0" t="n">
        <v>0</v>
      </c>
      <c r="CD482" s="0" t="n">
        <v>0</v>
      </c>
      <c r="CE482" s="0" t="n">
        <v>0</v>
      </c>
      <c r="CF482" s="0" t="n">
        <v>0</v>
      </c>
      <c r="CG482" s="0" t="n">
        <v>0</v>
      </c>
      <c r="CH482" s="0" t="n">
        <v>0</v>
      </c>
      <c r="CI482" s="0" t="n">
        <v>0</v>
      </c>
      <c r="CJ482" s="0" t="n">
        <v>0</v>
      </c>
      <c r="CK482" s="0" t="n">
        <v>0</v>
      </c>
      <c r="CL482" s="0" t="n">
        <v>0</v>
      </c>
      <c r="CM482" s="0" t="n">
        <v>0</v>
      </c>
      <c r="CN482" s="0" t="n">
        <v>1</v>
      </c>
      <c r="CO482" s="0" t="n">
        <v>0</v>
      </c>
      <c r="CP482" s="0" t="n">
        <v>0</v>
      </c>
      <c r="CQ482" s="0" t="n">
        <v>0</v>
      </c>
      <c r="CR482" s="0" t="n">
        <v>0</v>
      </c>
      <c r="CS482" s="0" t="n">
        <v>0</v>
      </c>
      <c r="CT482" s="0" t="n">
        <v>0</v>
      </c>
      <c r="CU482" s="0" t="n">
        <v>0</v>
      </c>
      <c r="CV482" s="0" t="n">
        <v>0</v>
      </c>
      <c r="CW482" s="0" t="n">
        <v>0</v>
      </c>
      <c r="CX482" s="0" t="n">
        <v>0</v>
      </c>
      <c r="CY482" s="0" t="n">
        <v>0</v>
      </c>
      <c r="CZ482" s="0" t="n">
        <v>2</v>
      </c>
      <c r="DA482" s="0" t="n">
        <v>0</v>
      </c>
      <c r="DB482" s="0" t="n">
        <v>0</v>
      </c>
      <c r="DC482" s="0" t="n">
        <v>0</v>
      </c>
      <c r="DD482" s="0" t="n">
        <v>0</v>
      </c>
      <c r="DE482" s="0" t="n">
        <v>0</v>
      </c>
      <c r="DF482" s="0" t="n">
        <v>0</v>
      </c>
      <c r="DG482" s="0" t="n">
        <v>0</v>
      </c>
      <c r="DH482" s="0" t="n">
        <v>0</v>
      </c>
      <c r="DI482" s="0" t="n">
        <v>0</v>
      </c>
      <c r="DJ482" s="0" t="n">
        <v>0</v>
      </c>
      <c r="DK482" s="0" t="n">
        <v>0</v>
      </c>
      <c r="DL482" s="0" t="n">
        <v>0</v>
      </c>
      <c r="DM482" s="0" t="n">
        <v>0</v>
      </c>
      <c r="DN482" s="0" t="n">
        <v>0</v>
      </c>
      <c r="DO482" s="0" t="n">
        <v>0</v>
      </c>
      <c r="DP482" s="0" t="n">
        <v>0</v>
      </c>
      <c r="DQ482" s="0" t="n">
        <v>0</v>
      </c>
      <c r="DR482" s="0" t="n">
        <v>0</v>
      </c>
      <c r="DS482" s="0" t="n">
        <v>1</v>
      </c>
      <c r="DT482" s="0" t="n">
        <v>0</v>
      </c>
      <c r="DU482" s="0" t="n">
        <v>0</v>
      </c>
      <c r="DV482" s="0" t="n">
        <v>0</v>
      </c>
      <c r="DW482" s="0" t="n">
        <v>0</v>
      </c>
      <c r="DX482" s="0" t="n">
        <v>2</v>
      </c>
      <c r="DY482" s="0" t="n">
        <v>0</v>
      </c>
      <c r="DZ482" s="0" t="n">
        <v>0</v>
      </c>
      <c r="EA482" s="0" t="n">
        <v>0</v>
      </c>
      <c r="EB482" s="0" t="n">
        <v>0</v>
      </c>
      <c r="EC482" s="0" t="n">
        <v>0</v>
      </c>
      <c r="ED482" s="0" t="n">
        <v>0</v>
      </c>
      <c r="EE482" s="0" t="n">
        <v>0</v>
      </c>
      <c r="EF482" s="0" t="n">
        <v>0</v>
      </c>
      <c r="EG482" s="0" t="n">
        <v>0</v>
      </c>
      <c r="EH482" s="0" t="n">
        <v>0</v>
      </c>
      <c r="EI482" s="0" t="n">
        <v>0</v>
      </c>
      <c r="EJ482" s="0" t="n">
        <v>0</v>
      </c>
      <c r="EK482" s="0" t="n">
        <v>0</v>
      </c>
      <c r="EL482" s="0" t="n">
        <v>0</v>
      </c>
      <c r="EM482" s="0" t="n">
        <v>0</v>
      </c>
      <c r="EN482" s="0" t="n">
        <v>0</v>
      </c>
      <c r="EO482" s="0" t="n">
        <v>0</v>
      </c>
      <c r="EP482" s="0" t="n">
        <v>0</v>
      </c>
      <c r="EQ482" s="0" t="n">
        <v>0</v>
      </c>
      <c r="ER482" s="0" t="n">
        <v>0</v>
      </c>
      <c r="ES482" s="0" t="n">
        <v>2</v>
      </c>
      <c r="ET482" s="0" t="n">
        <v>0</v>
      </c>
      <c r="EU482" s="0" t="n">
        <v>1</v>
      </c>
      <c r="EV482" s="0" t="n">
        <v>0</v>
      </c>
      <c r="EW482" s="0" t="n">
        <v>0</v>
      </c>
      <c r="EX482" s="0" t="n">
        <v>0</v>
      </c>
      <c r="EY482" s="0" t="n">
        <v>0</v>
      </c>
      <c r="EZ482" s="0" t="n">
        <v>0</v>
      </c>
      <c r="FA482" s="0" t="n">
        <v>0</v>
      </c>
      <c r="FB482" s="0" t="n">
        <v>0</v>
      </c>
      <c r="FC482" s="0" t="n">
        <v>0</v>
      </c>
      <c r="FD482" s="0" t="n">
        <v>0</v>
      </c>
      <c r="FE482" s="0" t="n">
        <v>0</v>
      </c>
      <c r="FF482" s="0" t="n">
        <v>0</v>
      </c>
      <c r="FG482" s="0" t="n">
        <v>0</v>
      </c>
      <c r="FH482" s="0" t="n">
        <v>0</v>
      </c>
      <c r="FI482" s="0" t="n">
        <v>0</v>
      </c>
      <c r="FJ482" s="0" t="n">
        <v>0</v>
      </c>
      <c r="FK482" s="0" t="n">
        <v>0</v>
      </c>
      <c r="FL482" s="0" t="n">
        <v>0</v>
      </c>
      <c r="FM482" s="0" t="n">
        <v>0</v>
      </c>
      <c r="FN482" s="0" t="n">
        <v>0</v>
      </c>
      <c r="FO482" s="0" t="n">
        <v>0</v>
      </c>
      <c r="FP482" s="0" t="n">
        <v>0</v>
      </c>
      <c r="FQ482" s="0" t="n">
        <v>0</v>
      </c>
      <c r="FR482" s="0" t="n">
        <v>0</v>
      </c>
      <c r="FS482" s="0" t="n">
        <v>0</v>
      </c>
      <c r="FT482" s="0" t="n">
        <v>0</v>
      </c>
      <c r="FU482" s="0" t="n">
        <v>3</v>
      </c>
      <c r="FV482" s="0" t="n">
        <v>0</v>
      </c>
      <c r="FW482" s="0" t="n">
        <v>0</v>
      </c>
      <c r="FX482" s="0" t="n">
        <v>0</v>
      </c>
      <c r="FY482" s="0" t="n">
        <v>0</v>
      </c>
      <c r="FZ482" s="0" t="n">
        <v>0</v>
      </c>
      <c r="GA482" s="0" t="n">
        <v>3</v>
      </c>
      <c r="GB482" s="0" t="n">
        <v>0</v>
      </c>
      <c r="GC482" s="0" t="n">
        <v>3</v>
      </c>
      <c r="GD482" s="0" t="n">
        <v>1</v>
      </c>
      <c r="GE482" s="0" t="n">
        <v>0</v>
      </c>
      <c r="GF482" s="0" t="n">
        <v>0</v>
      </c>
      <c r="GG482" s="0" t="n">
        <v>0</v>
      </c>
      <c r="GH482" s="0" t="n">
        <v>0</v>
      </c>
      <c r="GI482" s="0" t="n">
        <v>0</v>
      </c>
      <c r="GJ482" s="0" t="n">
        <v>0</v>
      </c>
      <c r="GK482" s="0" t="n">
        <v>0</v>
      </c>
      <c r="GL482" s="0" t="n">
        <v>0</v>
      </c>
      <c r="GM482" s="0" t="n">
        <v>0</v>
      </c>
      <c r="GN482" s="0" t="n">
        <v>0</v>
      </c>
      <c r="GO482" s="0" t="n">
        <v>0</v>
      </c>
      <c r="GP482" s="0" t="n">
        <v>0</v>
      </c>
      <c r="GQ482" s="0" t="n">
        <v>0</v>
      </c>
    </row>
    <row r="483" customFormat="false" ht="12" hidden="false" customHeight="false" outlineLevel="0" collapsed="false">
      <c r="A483" s="0" t="n">
        <v>0</v>
      </c>
      <c r="B483" s="0" t="n">
        <v>3</v>
      </c>
      <c r="C483" s="0" t="n">
        <v>1</v>
      </c>
      <c r="D483" s="0" t="n">
        <v>0</v>
      </c>
      <c r="E483" s="0" t="n">
        <v>1</v>
      </c>
      <c r="F483" s="0" t="n">
        <v>0</v>
      </c>
      <c r="G483" s="0" t="n">
        <v>1</v>
      </c>
      <c r="H483" s="0" t="n">
        <v>1</v>
      </c>
      <c r="I483" s="0" t="n">
        <v>0</v>
      </c>
      <c r="J483" s="0" t="n">
        <v>0</v>
      </c>
      <c r="K483" s="0" t="n">
        <v>0</v>
      </c>
      <c r="L483" s="0" t="n">
        <v>0</v>
      </c>
      <c r="M483" s="0" t="n">
        <v>0</v>
      </c>
      <c r="N483" s="0" t="n">
        <v>0</v>
      </c>
      <c r="O483" s="0" t="n">
        <v>1</v>
      </c>
      <c r="P483" s="0" t="n">
        <v>0</v>
      </c>
      <c r="Q483" s="0" t="n">
        <v>2</v>
      </c>
      <c r="R483" s="0" t="n">
        <v>0</v>
      </c>
      <c r="S483" s="0" t="n">
        <v>0</v>
      </c>
      <c r="T483" s="0" t="n">
        <v>0</v>
      </c>
      <c r="U483" s="0" t="n">
        <v>0</v>
      </c>
      <c r="V483" s="0" t="n">
        <v>1</v>
      </c>
      <c r="W483" s="0" t="n">
        <v>0</v>
      </c>
      <c r="X483" s="0" t="n">
        <v>1</v>
      </c>
      <c r="Y483" s="0" t="n">
        <v>0</v>
      </c>
      <c r="Z483" s="0" t="n">
        <v>1</v>
      </c>
      <c r="AA483" s="0" t="n">
        <v>0</v>
      </c>
      <c r="AB483" s="0" t="n">
        <v>1</v>
      </c>
      <c r="AC483" s="0" t="n">
        <v>0</v>
      </c>
      <c r="AD483" s="0" t="n">
        <v>0</v>
      </c>
      <c r="AE483" s="0" t="n">
        <v>1</v>
      </c>
      <c r="AF483" s="0" t="n">
        <v>1</v>
      </c>
      <c r="AG483" s="0" t="n">
        <v>1</v>
      </c>
      <c r="AH483" s="0" t="n">
        <v>0</v>
      </c>
      <c r="AI483" s="0" t="n">
        <v>1</v>
      </c>
      <c r="AJ483" s="0" t="n">
        <v>0</v>
      </c>
      <c r="AK483" s="0" t="n">
        <v>0</v>
      </c>
      <c r="AL483" s="0" t="n">
        <v>9</v>
      </c>
      <c r="AM483" s="0" t="n">
        <v>0</v>
      </c>
      <c r="AN483" s="0" t="n">
        <v>1</v>
      </c>
      <c r="AO483" s="0" t="n">
        <v>0</v>
      </c>
      <c r="AP483" s="0" t="n">
        <v>0</v>
      </c>
      <c r="AQ483" s="0" t="n">
        <v>0</v>
      </c>
      <c r="AR483" s="0" t="n">
        <v>1</v>
      </c>
      <c r="AS483" s="0" t="n">
        <v>0</v>
      </c>
      <c r="AT483" s="0" t="n">
        <v>0</v>
      </c>
      <c r="AU483" s="0" t="n">
        <v>0</v>
      </c>
      <c r="AV483" s="0" t="n">
        <v>1</v>
      </c>
      <c r="AW483" s="0" t="n">
        <v>2</v>
      </c>
      <c r="AX483" s="0" t="n">
        <v>0</v>
      </c>
      <c r="AY483" s="0" t="n">
        <v>2</v>
      </c>
      <c r="AZ483" s="0" t="n">
        <v>0</v>
      </c>
      <c r="BA483" s="0" t="n">
        <v>0</v>
      </c>
      <c r="BB483" s="0" t="n">
        <v>0</v>
      </c>
      <c r="BC483" s="0" t="n">
        <v>1</v>
      </c>
      <c r="BD483" s="0" t="n">
        <v>1</v>
      </c>
      <c r="BE483" s="0" t="n">
        <v>0</v>
      </c>
      <c r="BF483" s="0" t="n">
        <v>1</v>
      </c>
      <c r="BG483" s="0" t="n">
        <v>1</v>
      </c>
      <c r="BH483" s="0" t="n">
        <v>0</v>
      </c>
      <c r="BI483" s="0" t="n">
        <v>2</v>
      </c>
      <c r="BJ483" s="0" t="n">
        <v>0</v>
      </c>
      <c r="BK483" s="0" t="n">
        <v>0</v>
      </c>
      <c r="BL483" s="0" t="n">
        <v>0</v>
      </c>
      <c r="BM483" s="0" t="n">
        <v>0</v>
      </c>
      <c r="BN483" s="0" t="n">
        <v>0</v>
      </c>
      <c r="BO483" s="0" t="n">
        <v>0</v>
      </c>
      <c r="BP483" s="0" t="n">
        <v>0</v>
      </c>
      <c r="BQ483" s="0" t="n">
        <v>1</v>
      </c>
      <c r="BR483" s="0" t="n">
        <v>4</v>
      </c>
      <c r="BS483" s="0" t="n">
        <v>1</v>
      </c>
      <c r="BT483" s="0" t="n">
        <v>0</v>
      </c>
      <c r="BU483" s="0" t="n">
        <v>0</v>
      </c>
      <c r="BV483" s="0" t="n">
        <v>0</v>
      </c>
      <c r="BW483" s="0" t="n">
        <v>2</v>
      </c>
      <c r="BX483" s="0" t="n">
        <v>2</v>
      </c>
      <c r="BY483" s="0" t="n">
        <v>0</v>
      </c>
      <c r="BZ483" s="0" t="n">
        <v>0</v>
      </c>
      <c r="CA483" s="0" t="n">
        <v>2</v>
      </c>
      <c r="CB483" s="0" t="n">
        <v>0</v>
      </c>
      <c r="CC483" s="0" t="n">
        <v>0</v>
      </c>
      <c r="CD483" s="0" t="n">
        <v>2</v>
      </c>
      <c r="CE483" s="0" t="n">
        <v>2</v>
      </c>
      <c r="CF483" s="0" t="n">
        <v>0</v>
      </c>
      <c r="CG483" s="0" t="n">
        <v>6</v>
      </c>
      <c r="CH483" s="0" t="n">
        <v>0</v>
      </c>
      <c r="CI483" s="0" t="n">
        <v>0</v>
      </c>
      <c r="CJ483" s="0" t="n">
        <v>0</v>
      </c>
      <c r="CK483" s="0" t="n">
        <v>1</v>
      </c>
      <c r="CL483" s="0" t="n">
        <v>0</v>
      </c>
      <c r="CM483" s="0" t="n">
        <v>0</v>
      </c>
      <c r="CN483" s="0" t="n">
        <v>0</v>
      </c>
      <c r="CO483" s="0" t="n">
        <v>0</v>
      </c>
      <c r="CP483" s="0" t="n">
        <v>0</v>
      </c>
      <c r="CQ483" s="0" t="n">
        <v>0</v>
      </c>
      <c r="CR483" s="0" t="n">
        <v>0</v>
      </c>
      <c r="CS483" s="0" t="n">
        <v>0</v>
      </c>
      <c r="CT483" s="0" t="n">
        <v>0</v>
      </c>
      <c r="CU483" s="0" t="n">
        <v>0</v>
      </c>
      <c r="CV483" s="0" t="n">
        <v>0</v>
      </c>
      <c r="CW483" s="0" t="n">
        <v>0</v>
      </c>
      <c r="CX483" s="0" t="n">
        <v>3</v>
      </c>
      <c r="CY483" s="0" t="n">
        <v>4</v>
      </c>
      <c r="CZ483" s="0" t="n">
        <v>1</v>
      </c>
      <c r="DA483" s="0" t="n">
        <v>0</v>
      </c>
      <c r="DB483" s="0" t="n">
        <v>2</v>
      </c>
      <c r="DC483" s="0" t="n">
        <v>0</v>
      </c>
      <c r="DD483" s="0" t="n">
        <v>2</v>
      </c>
      <c r="DE483" s="0" t="n">
        <v>1</v>
      </c>
      <c r="DF483" s="0" t="n">
        <v>2</v>
      </c>
      <c r="DG483" s="0" t="n">
        <v>2</v>
      </c>
      <c r="DH483" s="0" t="n">
        <v>2</v>
      </c>
      <c r="DI483" s="0" t="n">
        <v>0</v>
      </c>
      <c r="DJ483" s="0" t="n">
        <v>0</v>
      </c>
      <c r="DK483" s="0" t="n">
        <v>0</v>
      </c>
      <c r="DL483" s="0" t="n">
        <v>0</v>
      </c>
      <c r="DM483" s="0" t="n">
        <v>0</v>
      </c>
      <c r="DN483" s="0" t="n">
        <v>4</v>
      </c>
      <c r="DO483" s="0" t="n">
        <v>1</v>
      </c>
      <c r="DP483" s="0" t="n">
        <v>0</v>
      </c>
      <c r="DQ483" s="0" t="n">
        <v>0</v>
      </c>
      <c r="DR483" s="0" t="n">
        <v>0</v>
      </c>
      <c r="DS483" s="0" t="n">
        <v>0</v>
      </c>
      <c r="DT483" s="0" t="n">
        <v>3</v>
      </c>
      <c r="DU483" s="0" t="n">
        <v>0</v>
      </c>
      <c r="DV483" s="0" t="n">
        <v>0</v>
      </c>
      <c r="DW483" s="0" t="n">
        <v>0</v>
      </c>
      <c r="DX483" s="0" t="n">
        <v>0</v>
      </c>
      <c r="DY483" s="0" t="n">
        <v>0</v>
      </c>
      <c r="DZ483" s="0" t="n">
        <v>1</v>
      </c>
      <c r="EA483" s="0" t="n">
        <v>0</v>
      </c>
      <c r="EB483" s="0" t="n">
        <v>1</v>
      </c>
      <c r="EC483" s="0" t="n">
        <v>0</v>
      </c>
      <c r="ED483" s="0" t="n">
        <v>0</v>
      </c>
      <c r="EE483" s="0" t="n">
        <v>0</v>
      </c>
      <c r="EF483" s="0" t="n">
        <v>0</v>
      </c>
      <c r="EG483" s="0" t="n">
        <v>0</v>
      </c>
      <c r="EH483" s="0" t="n">
        <v>0</v>
      </c>
      <c r="EI483" s="0" t="n">
        <v>0</v>
      </c>
      <c r="EJ483" s="0" t="n">
        <v>0</v>
      </c>
      <c r="EK483" s="0" t="n">
        <v>0</v>
      </c>
      <c r="EL483" s="0" t="n">
        <v>1</v>
      </c>
      <c r="EM483" s="0" t="n">
        <v>0</v>
      </c>
      <c r="EN483" s="0" t="n">
        <v>0</v>
      </c>
      <c r="EO483" s="0" t="n">
        <v>0</v>
      </c>
      <c r="EP483" s="0" t="n">
        <v>0</v>
      </c>
      <c r="EQ483" s="0" t="n">
        <v>0</v>
      </c>
      <c r="ER483" s="0" t="n">
        <v>0</v>
      </c>
      <c r="ES483" s="0" t="n">
        <v>0</v>
      </c>
      <c r="ET483" s="0" t="n">
        <v>1</v>
      </c>
      <c r="EU483" s="0" t="n">
        <v>2</v>
      </c>
      <c r="EV483" s="0" t="n">
        <v>0</v>
      </c>
      <c r="EW483" s="0" t="n">
        <v>1</v>
      </c>
      <c r="EX483" s="0" t="n">
        <v>0</v>
      </c>
      <c r="EY483" s="0" t="n">
        <v>1</v>
      </c>
      <c r="EZ483" s="0" t="n">
        <v>0</v>
      </c>
      <c r="FA483" s="0" t="n">
        <v>0</v>
      </c>
      <c r="FB483" s="0" t="n">
        <v>1</v>
      </c>
      <c r="FC483" s="0" t="n">
        <v>1</v>
      </c>
      <c r="FD483" s="0" t="n">
        <v>0</v>
      </c>
      <c r="FE483" s="0" t="n">
        <v>5</v>
      </c>
      <c r="FF483" s="0" t="n">
        <v>2</v>
      </c>
      <c r="FG483" s="0" t="n">
        <v>0</v>
      </c>
      <c r="FH483" s="0" t="n">
        <v>0</v>
      </c>
      <c r="FI483" s="0" t="n">
        <v>0</v>
      </c>
      <c r="FJ483" s="0" t="n">
        <v>0</v>
      </c>
      <c r="FK483" s="0" t="n">
        <v>0</v>
      </c>
      <c r="FL483" s="0" t="n">
        <v>0</v>
      </c>
      <c r="FM483" s="0" t="n">
        <v>1</v>
      </c>
      <c r="FN483" s="0" t="n">
        <v>5</v>
      </c>
      <c r="FO483" s="0" t="n">
        <v>0</v>
      </c>
      <c r="FP483" s="0" t="n">
        <v>0</v>
      </c>
      <c r="FQ483" s="0" t="n">
        <v>1</v>
      </c>
      <c r="FR483" s="0" t="n">
        <v>2</v>
      </c>
      <c r="FS483" s="0" t="n">
        <v>0</v>
      </c>
      <c r="FT483" s="0" t="n">
        <v>0</v>
      </c>
      <c r="FU483" s="0" t="n">
        <v>1</v>
      </c>
      <c r="FV483" s="0" t="n">
        <v>0</v>
      </c>
      <c r="FW483" s="0" t="n">
        <v>0</v>
      </c>
      <c r="FX483" s="0" t="n">
        <v>0</v>
      </c>
      <c r="FY483" s="0" t="n">
        <v>0</v>
      </c>
      <c r="FZ483" s="0" t="n">
        <v>2</v>
      </c>
      <c r="GA483" s="0" t="n">
        <v>0</v>
      </c>
      <c r="GB483" s="0" t="n">
        <v>0</v>
      </c>
      <c r="GC483" s="0" t="n">
        <v>0</v>
      </c>
      <c r="GD483" s="0" t="n">
        <v>0</v>
      </c>
      <c r="GE483" s="0" t="n">
        <v>0</v>
      </c>
      <c r="GF483" s="0" t="n">
        <v>0</v>
      </c>
      <c r="GG483" s="0" t="n">
        <v>0</v>
      </c>
      <c r="GH483" s="0" t="n">
        <v>1</v>
      </c>
      <c r="GI483" s="0" t="n">
        <v>0</v>
      </c>
      <c r="GJ483" s="0" t="n">
        <v>0</v>
      </c>
      <c r="GK483" s="0" t="n">
        <v>0</v>
      </c>
      <c r="GL483" s="0" t="n">
        <v>0</v>
      </c>
      <c r="GM483" s="0" t="n">
        <v>1</v>
      </c>
      <c r="GN483" s="0" t="n">
        <v>1</v>
      </c>
      <c r="GO483" s="0" t="n">
        <v>2</v>
      </c>
      <c r="GP483" s="0" t="n">
        <v>0</v>
      </c>
      <c r="GQ483" s="0" t="n">
        <v>0</v>
      </c>
    </row>
    <row r="484" customFormat="false" ht="12" hidden="false" customHeight="false" outlineLevel="0" collapsed="false">
      <c r="A484" s="0" t="n">
        <v>0</v>
      </c>
      <c r="B484" s="0" t="n">
        <v>0</v>
      </c>
      <c r="C484" s="0" t="n">
        <v>1</v>
      </c>
      <c r="D484" s="0" t="n">
        <v>0</v>
      </c>
      <c r="E484" s="0" t="n">
        <v>0</v>
      </c>
      <c r="F484" s="0" t="n">
        <v>0</v>
      </c>
      <c r="G484" s="0" t="n">
        <v>0</v>
      </c>
      <c r="H484" s="0" t="n">
        <v>1</v>
      </c>
      <c r="I484" s="0" t="n">
        <v>0</v>
      </c>
      <c r="J484" s="0" t="n">
        <v>0</v>
      </c>
      <c r="K484" s="0" t="n">
        <v>0</v>
      </c>
      <c r="L484" s="0" t="n">
        <v>2</v>
      </c>
      <c r="M484" s="0" t="n">
        <v>0</v>
      </c>
      <c r="N484" s="0" t="n">
        <v>0</v>
      </c>
      <c r="O484" s="0" t="n">
        <v>3</v>
      </c>
      <c r="P484" s="0" t="n">
        <v>1</v>
      </c>
      <c r="Q484" s="0" t="n">
        <v>2</v>
      </c>
      <c r="R484" s="0" t="n">
        <v>0</v>
      </c>
      <c r="S484" s="0" t="n">
        <v>0</v>
      </c>
      <c r="T484" s="0" t="n">
        <v>0</v>
      </c>
      <c r="U484" s="0" t="n">
        <v>0</v>
      </c>
      <c r="V484" s="0" t="n">
        <v>1</v>
      </c>
      <c r="W484" s="0" t="n">
        <v>0</v>
      </c>
      <c r="X484" s="0" t="n">
        <v>2</v>
      </c>
      <c r="Y484" s="0" t="n">
        <v>1</v>
      </c>
      <c r="Z484" s="0" t="n">
        <v>4</v>
      </c>
      <c r="AA484" s="0" t="n">
        <v>0</v>
      </c>
      <c r="AB484" s="0" t="n">
        <v>1</v>
      </c>
      <c r="AC484" s="0" t="n">
        <v>0</v>
      </c>
      <c r="AD484" s="0" t="n">
        <v>1</v>
      </c>
      <c r="AE484" s="0" t="n">
        <v>2</v>
      </c>
      <c r="AF484" s="0" t="n">
        <v>1</v>
      </c>
      <c r="AG484" s="0" t="n">
        <v>1</v>
      </c>
      <c r="AH484" s="0" t="n">
        <v>0</v>
      </c>
      <c r="AI484" s="0" t="n">
        <v>2</v>
      </c>
      <c r="AJ484" s="0" t="n">
        <v>0</v>
      </c>
      <c r="AK484" s="0" t="n">
        <v>0</v>
      </c>
      <c r="AL484" s="0" t="n">
        <v>0</v>
      </c>
      <c r="AM484" s="0" t="n">
        <v>0</v>
      </c>
      <c r="AN484" s="0" t="n">
        <v>1</v>
      </c>
      <c r="AO484" s="0" t="n">
        <v>0</v>
      </c>
      <c r="AP484" s="0" t="n">
        <v>2</v>
      </c>
      <c r="AQ484" s="0" t="n">
        <v>3</v>
      </c>
      <c r="AR484" s="0" t="n">
        <v>0</v>
      </c>
      <c r="AS484" s="0" t="n">
        <v>1</v>
      </c>
      <c r="AT484" s="0" t="n">
        <v>0</v>
      </c>
      <c r="AU484" s="0" t="n">
        <v>0</v>
      </c>
      <c r="AV484" s="0" t="n">
        <v>1</v>
      </c>
      <c r="AW484" s="0" t="n">
        <v>2</v>
      </c>
      <c r="AX484" s="0" t="n">
        <v>0</v>
      </c>
      <c r="AY484" s="0" t="n">
        <v>2</v>
      </c>
      <c r="AZ484" s="0" t="n">
        <v>2</v>
      </c>
      <c r="BA484" s="0" t="n">
        <v>1</v>
      </c>
      <c r="BB484" s="0" t="n">
        <v>1</v>
      </c>
      <c r="BC484" s="0" t="n">
        <v>0</v>
      </c>
      <c r="BD484" s="0" t="n">
        <v>1</v>
      </c>
      <c r="BE484" s="0" t="n">
        <v>0</v>
      </c>
      <c r="BF484" s="0" t="n">
        <v>0</v>
      </c>
      <c r="BG484" s="0" t="n">
        <v>2</v>
      </c>
      <c r="BH484" s="0" t="n">
        <v>0</v>
      </c>
      <c r="BI484" s="0" t="n">
        <v>1</v>
      </c>
      <c r="BJ484" s="0" t="n">
        <v>0</v>
      </c>
      <c r="BK484" s="0" t="n">
        <v>0</v>
      </c>
      <c r="BL484" s="0" t="n">
        <v>0</v>
      </c>
      <c r="BM484" s="0" t="n">
        <v>0</v>
      </c>
      <c r="BN484" s="0" t="n">
        <v>0</v>
      </c>
      <c r="BO484" s="0" t="n">
        <v>0</v>
      </c>
      <c r="BP484" s="0" t="n">
        <v>0</v>
      </c>
      <c r="BQ484" s="0" t="n">
        <v>1</v>
      </c>
      <c r="BR484" s="0" t="n">
        <v>0</v>
      </c>
      <c r="BS484" s="0" t="n">
        <v>1</v>
      </c>
      <c r="BT484" s="0" t="n">
        <v>0</v>
      </c>
      <c r="BU484" s="0" t="n">
        <v>0</v>
      </c>
      <c r="BV484" s="0" t="n">
        <v>0</v>
      </c>
      <c r="BW484" s="0" t="n">
        <v>3</v>
      </c>
      <c r="BX484" s="0" t="n">
        <v>1</v>
      </c>
      <c r="BY484" s="0" t="n">
        <v>0</v>
      </c>
      <c r="BZ484" s="0" t="n">
        <v>0</v>
      </c>
      <c r="CA484" s="0" t="n">
        <v>2</v>
      </c>
      <c r="CB484" s="0" t="n">
        <v>2</v>
      </c>
      <c r="CC484" s="0" t="n">
        <v>1</v>
      </c>
      <c r="CD484" s="0" t="n">
        <v>2</v>
      </c>
      <c r="CE484" s="0" t="n">
        <v>0</v>
      </c>
      <c r="CF484" s="0" t="n">
        <v>0</v>
      </c>
      <c r="CG484" s="0" t="n">
        <v>0</v>
      </c>
      <c r="CH484" s="0" t="n">
        <v>0</v>
      </c>
      <c r="CI484" s="0" t="n">
        <v>0</v>
      </c>
      <c r="CJ484" s="0" t="n">
        <v>0</v>
      </c>
      <c r="CK484" s="0" t="n">
        <v>3</v>
      </c>
      <c r="CL484" s="0" t="n">
        <v>0</v>
      </c>
      <c r="CM484" s="0" t="n">
        <v>0</v>
      </c>
      <c r="CN484" s="0" t="n">
        <v>4</v>
      </c>
      <c r="CO484" s="0" t="n">
        <v>0</v>
      </c>
      <c r="CP484" s="0" t="n">
        <v>0</v>
      </c>
      <c r="CQ484" s="0" t="n">
        <v>0</v>
      </c>
      <c r="CR484" s="0" t="n">
        <v>0</v>
      </c>
      <c r="CS484" s="0" t="n">
        <v>5</v>
      </c>
      <c r="CT484" s="0" t="n">
        <v>0</v>
      </c>
      <c r="CU484" s="0" t="n">
        <v>0</v>
      </c>
      <c r="CV484" s="0" t="n">
        <v>0</v>
      </c>
      <c r="CW484" s="0" t="n">
        <v>0</v>
      </c>
      <c r="CX484" s="0" t="n">
        <v>1</v>
      </c>
      <c r="CY484" s="0" t="n">
        <v>4</v>
      </c>
      <c r="CZ484" s="0" t="n">
        <v>0</v>
      </c>
      <c r="DA484" s="0" t="n">
        <v>0</v>
      </c>
      <c r="DB484" s="0" t="n">
        <v>4</v>
      </c>
      <c r="DC484" s="0" t="n">
        <v>0</v>
      </c>
      <c r="DD484" s="0" t="n">
        <v>3</v>
      </c>
      <c r="DE484" s="0" t="n">
        <v>4</v>
      </c>
      <c r="DF484" s="0" t="n">
        <v>2</v>
      </c>
      <c r="DG484" s="0" t="n">
        <v>1</v>
      </c>
      <c r="DH484" s="0" t="n">
        <v>5</v>
      </c>
      <c r="DI484" s="0" t="n">
        <v>0</v>
      </c>
      <c r="DJ484" s="0" t="n">
        <v>1</v>
      </c>
      <c r="DK484" s="0" t="n">
        <v>1</v>
      </c>
      <c r="DL484" s="0" t="n">
        <v>2</v>
      </c>
      <c r="DM484" s="0" t="n">
        <v>0</v>
      </c>
      <c r="DN484" s="0" t="n">
        <v>0</v>
      </c>
      <c r="DO484" s="0" t="n">
        <v>1</v>
      </c>
      <c r="DP484" s="0" t="n">
        <v>1</v>
      </c>
      <c r="DQ484" s="0" t="n">
        <v>0</v>
      </c>
      <c r="DR484" s="0" t="n">
        <v>2</v>
      </c>
      <c r="DS484" s="0" t="n">
        <v>0</v>
      </c>
      <c r="DT484" s="0" t="n">
        <v>1</v>
      </c>
      <c r="DU484" s="0" t="n">
        <v>1</v>
      </c>
      <c r="DV484" s="0" t="n">
        <v>3</v>
      </c>
      <c r="DW484" s="0" t="n">
        <v>0</v>
      </c>
      <c r="DX484" s="0" t="n">
        <v>1</v>
      </c>
      <c r="DY484" s="0" t="n">
        <v>0</v>
      </c>
      <c r="DZ484" s="0" t="n">
        <v>1</v>
      </c>
      <c r="EA484" s="0" t="n">
        <v>0</v>
      </c>
      <c r="EB484" s="0" t="n">
        <v>0</v>
      </c>
      <c r="EC484" s="0" t="n">
        <v>1</v>
      </c>
      <c r="ED484" s="0" t="n">
        <v>0</v>
      </c>
      <c r="EE484" s="0" t="n">
        <v>1</v>
      </c>
      <c r="EF484" s="0" t="n">
        <v>1</v>
      </c>
      <c r="EG484" s="0" t="n">
        <v>1</v>
      </c>
      <c r="EH484" s="0" t="n">
        <v>0</v>
      </c>
      <c r="EI484" s="0" t="n">
        <v>0</v>
      </c>
      <c r="EJ484" s="0" t="n">
        <v>0</v>
      </c>
      <c r="EK484" s="0" t="n">
        <v>2</v>
      </c>
      <c r="EL484" s="0" t="n">
        <v>1</v>
      </c>
      <c r="EM484" s="0" t="n">
        <v>1</v>
      </c>
      <c r="EN484" s="0" t="n">
        <v>0</v>
      </c>
      <c r="EO484" s="0" t="n">
        <v>0</v>
      </c>
      <c r="EP484" s="0" t="n">
        <v>1</v>
      </c>
      <c r="EQ484" s="0" t="n">
        <v>3</v>
      </c>
      <c r="ER484" s="0" t="n">
        <v>0</v>
      </c>
      <c r="ES484" s="0" t="n">
        <v>3</v>
      </c>
      <c r="ET484" s="0" t="n">
        <v>1</v>
      </c>
      <c r="EU484" s="0" t="n">
        <v>3</v>
      </c>
      <c r="EV484" s="0" t="n">
        <v>0</v>
      </c>
      <c r="EW484" s="0" t="n">
        <v>1</v>
      </c>
      <c r="EX484" s="0" t="n">
        <v>0</v>
      </c>
      <c r="EY484" s="0" t="n">
        <v>1</v>
      </c>
      <c r="EZ484" s="0" t="n">
        <v>0</v>
      </c>
      <c r="FA484" s="0" t="n">
        <v>1</v>
      </c>
      <c r="FB484" s="0" t="n">
        <v>0</v>
      </c>
      <c r="FC484" s="0" t="n">
        <v>2</v>
      </c>
      <c r="FD484" s="0" t="n">
        <v>0</v>
      </c>
      <c r="FE484" s="0" t="n">
        <v>9</v>
      </c>
      <c r="FF484" s="0" t="n">
        <v>1</v>
      </c>
      <c r="FG484" s="0" t="n">
        <v>2</v>
      </c>
      <c r="FH484" s="0" t="n">
        <v>0</v>
      </c>
      <c r="FI484" s="0" t="n">
        <v>1</v>
      </c>
      <c r="FJ484" s="0" t="n">
        <v>0</v>
      </c>
      <c r="FK484" s="0" t="n">
        <v>3</v>
      </c>
      <c r="FL484" s="0" t="n">
        <v>0</v>
      </c>
      <c r="FM484" s="0" t="n">
        <v>0</v>
      </c>
      <c r="FN484" s="0" t="n">
        <v>6</v>
      </c>
      <c r="FO484" s="0" t="n">
        <v>0</v>
      </c>
      <c r="FP484" s="0" t="n">
        <v>0</v>
      </c>
      <c r="FQ484" s="0" t="n">
        <v>1</v>
      </c>
      <c r="FR484" s="0" t="n">
        <v>0</v>
      </c>
      <c r="FS484" s="0" t="n">
        <v>1</v>
      </c>
      <c r="FT484" s="0" t="n">
        <v>0</v>
      </c>
      <c r="FU484" s="0" t="n">
        <v>1</v>
      </c>
      <c r="FV484" s="0" t="n">
        <v>1</v>
      </c>
      <c r="FW484" s="0" t="n">
        <v>0</v>
      </c>
      <c r="FX484" s="0" t="n">
        <v>0</v>
      </c>
      <c r="FY484" s="0" t="n">
        <v>1</v>
      </c>
      <c r="FZ484" s="0" t="n">
        <v>0</v>
      </c>
      <c r="GA484" s="0" t="n">
        <v>3</v>
      </c>
      <c r="GB484" s="0" t="n">
        <v>0</v>
      </c>
      <c r="GC484" s="0" t="n">
        <v>5</v>
      </c>
      <c r="GD484" s="0" t="n">
        <v>0</v>
      </c>
      <c r="GE484" s="0" t="n">
        <v>1</v>
      </c>
      <c r="GF484" s="0" t="n">
        <v>0</v>
      </c>
      <c r="GG484" s="0" t="n">
        <v>0</v>
      </c>
      <c r="GH484" s="0" t="n">
        <v>0</v>
      </c>
      <c r="GI484" s="0" t="n">
        <v>0</v>
      </c>
      <c r="GJ484" s="0" t="n">
        <v>0</v>
      </c>
      <c r="GK484" s="0" t="n">
        <v>0</v>
      </c>
      <c r="GL484" s="0" t="n">
        <v>0</v>
      </c>
      <c r="GM484" s="0" t="n">
        <v>1</v>
      </c>
      <c r="GN484" s="0" t="n">
        <v>0</v>
      </c>
      <c r="GO484" s="0" t="n">
        <v>3</v>
      </c>
      <c r="GP484" s="0" t="n">
        <v>0</v>
      </c>
      <c r="GQ484" s="0" t="n">
        <v>0</v>
      </c>
    </row>
    <row r="485" customFormat="false" ht="12" hidden="false" customHeight="false" outlineLevel="0" collapsed="false">
      <c r="A485" s="0" t="n">
        <v>0</v>
      </c>
      <c r="B485" s="0" t="n">
        <v>0</v>
      </c>
      <c r="C485" s="0" t="n">
        <v>1</v>
      </c>
      <c r="D485" s="0" t="n">
        <v>0</v>
      </c>
      <c r="E485" s="0" t="n">
        <v>0</v>
      </c>
      <c r="F485" s="0" t="n">
        <v>2</v>
      </c>
      <c r="G485" s="0" t="n">
        <v>0</v>
      </c>
      <c r="H485" s="0" t="n">
        <v>1</v>
      </c>
      <c r="I485" s="0" t="n">
        <v>0</v>
      </c>
      <c r="J485" s="0" t="n">
        <v>0</v>
      </c>
      <c r="K485" s="0" t="n">
        <v>0</v>
      </c>
      <c r="L485" s="0" t="n">
        <v>4</v>
      </c>
      <c r="M485" s="0" t="n">
        <v>0</v>
      </c>
      <c r="N485" s="0" t="n">
        <v>8</v>
      </c>
      <c r="O485" s="0" t="n">
        <v>1</v>
      </c>
      <c r="P485" s="0" t="n">
        <v>0</v>
      </c>
      <c r="Q485" s="0" t="n">
        <v>0</v>
      </c>
      <c r="R485" s="0" t="n">
        <v>0</v>
      </c>
      <c r="S485" s="0" t="n">
        <v>1</v>
      </c>
      <c r="T485" s="0" t="n">
        <v>0</v>
      </c>
      <c r="U485" s="0" t="n">
        <v>0</v>
      </c>
      <c r="V485" s="0" t="n">
        <v>1</v>
      </c>
      <c r="W485" s="0" t="n">
        <v>0</v>
      </c>
      <c r="X485" s="0" t="n">
        <v>2</v>
      </c>
      <c r="Y485" s="0" t="n">
        <v>0</v>
      </c>
      <c r="Z485" s="0" t="n">
        <v>7</v>
      </c>
      <c r="AA485" s="0" t="n">
        <v>0</v>
      </c>
      <c r="AB485" s="0" t="n">
        <v>0</v>
      </c>
      <c r="AC485" s="0" t="n">
        <v>0</v>
      </c>
      <c r="AD485" s="0" t="n">
        <v>4</v>
      </c>
      <c r="AE485" s="0" t="n">
        <v>1</v>
      </c>
      <c r="AF485" s="0" t="n">
        <v>1</v>
      </c>
      <c r="AG485" s="0" t="n">
        <v>1</v>
      </c>
      <c r="AH485" s="0" t="n">
        <v>2</v>
      </c>
      <c r="AI485" s="0" t="n">
        <v>2</v>
      </c>
      <c r="AJ485" s="0" t="n">
        <v>0</v>
      </c>
      <c r="AK485" s="0" t="n">
        <v>0</v>
      </c>
      <c r="AL485" s="0" t="n">
        <v>0</v>
      </c>
      <c r="AM485" s="0" t="n">
        <v>1</v>
      </c>
      <c r="AN485" s="0" t="n">
        <v>1</v>
      </c>
      <c r="AO485" s="0" t="n">
        <v>1</v>
      </c>
      <c r="AP485" s="0" t="n">
        <v>3</v>
      </c>
      <c r="AQ485" s="0" t="n">
        <v>0</v>
      </c>
      <c r="AR485" s="0" t="n">
        <v>0</v>
      </c>
      <c r="AS485" s="0" t="n">
        <v>1</v>
      </c>
      <c r="AT485" s="0" t="n">
        <v>1</v>
      </c>
      <c r="AU485" s="0" t="n">
        <v>3</v>
      </c>
      <c r="AV485" s="0" t="n">
        <v>1</v>
      </c>
      <c r="AW485" s="0" t="n">
        <v>2</v>
      </c>
      <c r="AX485" s="0" t="n">
        <v>1</v>
      </c>
      <c r="AY485" s="0" t="n">
        <v>1</v>
      </c>
      <c r="AZ485" s="0" t="n">
        <v>4</v>
      </c>
      <c r="BA485" s="0" t="n">
        <v>0</v>
      </c>
      <c r="BB485" s="0" t="n">
        <v>1</v>
      </c>
      <c r="BC485" s="0" t="n">
        <v>1</v>
      </c>
      <c r="BD485" s="0" t="n">
        <v>2</v>
      </c>
      <c r="BE485" s="0" t="n">
        <v>0</v>
      </c>
      <c r="BF485" s="0" t="n">
        <v>0</v>
      </c>
      <c r="BG485" s="0" t="n">
        <v>3</v>
      </c>
      <c r="BH485" s="0" t="n">
        <v>3</v>
      </c>
      <c r="BI485" s="0" t="n">
        <v>3</v>
      </c>
      <c r="BJ485" s="0" t="n">
        <v>1</v>
      </c>
      <c r="BK485" s="0" t="n">
        <v>0</v>
      </c>
      <c r="BL485" s="0" t="n">
        <v>0</v>
      </c>
      <c r="BM485" s="0" t="n">
        <v>0</v>
      </c>
      <c r="BN485" s="0" t="n">
        <v>0</v>
      </c>
      <c r="BO485" s="0" t="n">
        <v>0</v>
      </c>
      <c r="BP485" s="0" t="n">
        <v>0</v>
      </c>
      <c r="BQ485" s="0" t="n">
        <v>1</v>
      </c>
      <c r="BR485" s="0" t="n">
        <v>1</v>
      </c>
      <c r="BS485" s="0" t="n">
        <v>0</v>
      </c>
      <c r="BT485" s="0" t="n">
        <v>0</v>
      </c>
      <c r="BU485" s="0" t="n">
        <v>4</v>
      </c>
      <c r="BV485" s="0" t="n">
        <v>2</v>
      </c>
      <c r="BW485" s="0" t="n">
        <v>0</v>
      </c>
      <c r="BX485" s="0" t="n">
        <v>0</v>
      </c>
      <c r="BY485" s="0" t="n">
        <v>0</v>
      </c>
      <c r="BZ485" s="0" t="n">
        <v>0</v>
      </c>
      <c r="CA485" s="0" t="n">
        <v>2</v>
      </c>
      <c r="CB485" s="0" t="n">
        <v>4</v>
      </c>
      <c r="CC485" s="0" t="n">
        <v>2</v>
      </c>
      <c r="CD485" s="0" t="n">
        <v>2</v>
      </c>
      <c r="CE485" s="0" t="n">
        <v>2</v>
      </c>
      <c r="CF485" s="0" t="n">
        <v>0</v>
      </c>
      <c r="CG485" s="0" t="n">
        <v>0</v>
      </c>
      <c r="CH485" s="0" t="n">
        <v>0</v>
      </c>
      <c r="CI485" s="0" t="n">
        <v>1</v>
      </c>
      <c r="CJ485" s="0" t="n">
        <v>2</v>
      </c>
      <c r="CK485" s="0" t="n">
        <v>4</v>
      </c>
      <c r="CL485" s="0" t="n">
        <v>1</v>
      </c>
      <c r="CM485" s="0" t="n">
        <v>0</v>
      </c>
      <c r="CN485" s="0" t="n">
        <v>0</v>
      </c>
      <c r="CO485" s="0" t="n">
        <v>1</v>
      </c>
      <c r="CP485" s="0" t="n">
        <v>0</v>
      </c>
      <c r="CQ485" s="0" t="n">
        <v>0</v>
      </c>
      <c r="CR485" s="0" t="n">
        <v>0</v>
      </c>
      <c r="CS485" s="0" t="n">
        <v>5</v>
      </c>
      <c r="CT485" s="0" t="n">
        <v>0</v>
      </c>
      <c r="CU485" s="0" t="n">
        <v>0</v>
      </c>
      <c r="CV485" s="0" t="n">
        <v>0</v>
      </c>
      <c r="CW485" s="0" t="n">
        <v>0</v>
      </c>
      <c r="CX485" s="0" t="n">
        <v>0</v>
      </c>
      <c r="CY485" s="0" t="n">
        <v>0</v>
      </c>
      <c r="CZ485" s="0" t="n">
        <v>0</v>
      </c>
      <c r="DA485" s="0" t="n">
        <v>0</v>
      </c>
      <c r="DB485" s="0" t="n">
        <v>0</v>
      </c>
      <c r="DC485" s="0" t="n">
        <v>0</v>
      </c>
      <c r="DD485" s="0" t="n">
        <v>3</v>
      </c>
      <c r="DE485" s="0" t="n">
        <v>2</v>
      </c>
      <c r="DF485" s="0" t="n">
        <v>2</v>
      </c>
      <c r="DG485" s="0" t="n">
        <v>2</v>
      </c>
      <c r="DH485" s="0" t="n">
        <v>5</v>
      </c>
      <c r="DI485" s="0" t="n">
        <v>0</v>
      </c>
      <c r="DJ485" s="0" t="n">
        <v>3</v>
      </c>
      <c r="DK485" s="0" t="n">
        <v>1</v>
      </c>
      <c r="DL485" s="0" t="n">
        <v>2</v>
      </c>
      <c r="DM485" s="0" t="n">
        <v>2</v>
      </c>
      <c r="DN485" s="0" t="n">
        <v>1</v>
      </c>
      <c r="DO485" s="0" t="n">
        <v>0</v>
      </c>
      <c r="DP485" s="0" t="n">
        <v>1</v>
      </c>
      <c r="DQ485" s="0" t="n">
        <v>0</v>
      </c>
      <c r="DR485" s="0" t="n">
        <v>2</v>
      </c>
      <c r="DS485" s="0" t="n">
        <v>0</v>
      </c>
      <c r="DT485" s="0" t="n">
        <v>5</v>
      </c>
      <c r="DU485" s="0" t="n">
        <v>0</v>
      </c>
      <c r="DV485" s="0" t="n">
        <v>0</v>
      </c>
      <c r="DW485" s="0" t="n">
        <v>0</v>
      </c>
      <c r="DX485" s="0" t="n">
        <v>0</v>
      </c>
      <c r="DY485" s="0" t="n">
        <v>0</v>
      </c>
      <c r="DZ485" s="0" t="n">
        <v>4</v>
      </c>
      <c r="EA485" s="0" t="n">
        <v>0</v>
      </c>
      <c r="EB485" s="0" t="n">
        <v>1</v>
      </c>
      <c r="EC485" s="0" t="n">
        <v>4</v>
      </c>
      <c r="ED485" s="0" t="n">
        <v>0</v>
      </c>
      <c r="EE485" s="0" t="n">
        <v>0</v>
      </c>
      <c r="EF485" s="0" t="n">
        <v>0</v>
      </c>
      <c r="EG485" s="0" t="n">
        <v>4</v>
      </c>
      <c r="EH485" s="0" t="n">
        <v>0</v>
      </c>
      <c r="EI485" s="0" t="n">
        <v>7</v>
      </c>
      <c r="EJ485" s="0" t="n">
        <v>0</v>
      </c>
      <c r="EK485" s="0" t="n">
        <v>0</v>
      </c>
      <c r="EL485" s="0" t="n">
        <v>0</v>
      </c>
      <c r="EM485" s="0" t="n">
        <v>2</v>
      </c>
      <c r="EN485" s="0" t="n">
        <v>0</v>
      </c>
      <c r="EO485" s="0" t="n">
        <v>0</v>
      </c>
      <c r="EP485" s="0" t="n">
        <v>0</v>
      </c>
      <c r="EQ485" s="0" t="n">
        <v>5</v>
      </c>
      <c r="ER485" s="0" t="n">
        <v>0</v>
      </c>
      <c r="ES485" s="0" t="n">
        <v>7</v>
      </c>
      <c r="ET485" s="0" t="n">
        <v>1</v>
      </c>
      <c r="EU485" s="0" t="n">
        <v>1</v>
      </c>
      <c r="EV485" s="0" t="n">
        <v>0</v>
      </c>
      <c r="EW485" s="0" t="n">
        <v>0</v>
      </c>
      <c r="EX485" s="0" t="n">
        <v>1</v>
      </c>
      <c r="EY485" s="0" t="n">
        <v>2</v>
      </c>
      <c r="EZ485" s="0" t="n">
        <v>0</v>
      </c>
      <c r="FA485" s="0" t="n">
        <v>3</v>
      </c>
      <c r="FB485" s="0" t="n">
        <v>0</v>
      </c>
      <c r="FC485" s="0" t="n">
        <v>2</v>
      </c>
      <c r="FD485" s="0" t="n">
        <v>0</v>
      </c>
      <c r="FE485" s="0" t="n">
        <v>5</v>
      </c>
      <c r="FF485" s="0" t="n">
        <v>2</v>
      </c>
      <c r="FG485" s="0" t="n">
        <v>4</v>
      </c>
      <c r="FH485" s="0" t="n">
        <v>0</v>
      </c>
      <c r="FI485" s="0" t="n">
        <v>1</v>
      </c>
      <c r="FJ485" s="0" t="n">
        <v>0</v>
      </c>
      <c r="FK485" s="0" t="n">
        <v>0</v>
      </c>
      <c r="FL485" s="0" t="n">
        <v>0</v>
      </c>
      <c r="FM485" s="0" t="n">
        <v>1</v>
      </c>
      <c r="FN485" s="0" t="n">
        <v>7</v>
      </c>
      <c r="FO485" s="0" t="n">
        <v>2</v>
      </c>
      <c r="FP485" s="0" t="n">
        <v>0</v>
      </c>
      <c r="FQ485" s="0" t="n">
        <v>1</v>
      </c>
      <c r="FR485" s="0" t="n">
        <v>0</v>
      </c>
      <c r="FS485" s="0" t="n">
        <v>1</v>
      </c>
      <c r="FT485" s="0" t="n">
        <v>0</v>
      </c>
      <c r="FU485" s="0" t="n">
        <v>1</v>
      </c>
      <c r="FV485" s="0" t="n">
        <v>0</v>
      </c>
      <c r="FW485" s="0" t="n">
        <v>0</v>
      </c>
      <c r="FX485" s="0" t="n">
        <v>0</v>
      </c>
      <c r="FY485" s="0" t="n">
        <v>2</v>
      </c>
      <c r="FZ485" s="0" t="n">
        <v>0</v>
      </c>
      <c r="GA485" s="0" t="n">
        <v>1</v>
      </c>
      <c r="GB485" s="0" t="n">
        <v>2</v>
      </c>
      <c r="GC485" s="0" t="n">
        <v>9</v>
      </c>
      <c r="GD485" s="0" t="n">
        <v>0</v>
      </c>
      <c r="GE485" s="0" t="n">
        <v>1</v>
      </c>
      <c r="GF485" s="0" t="n">
        <v>0</v>
      </c>
      <c r="GG485" s="0" t="n">
        <v>0</v>
      </c>
      <c r="GH485" s="0" t="n">
        <v>6</v>
      </c>
      <c r="GI485" s="0" t="n">
        <v>0</v>
      </c>
      <c r="GJ485" s="0" t="n">
        <v>0</v>
      </c>
      <c r="GK485" s="0" t="n">
        <v>0</v>
      </c>
      <c r="GL485" s="0" t="n">
        <v>0</v>
      </c>
      <c r="GM485" s="0" t="n">
        <v>2</v>
      </c>
      <c r="GN485" s="0" t="n">
        <v>0</v>
      </c>
      <c r="GO485" s="0" t="n">
        <v>3</v>
      </c>
      <c r="GP485" s="0" t="n">
        <v>0</v>
      </c>
      <c r="GQ485" s="0" t="n">
        <v>0</v>
      </c>
    </row>
    <row r="486" customFormat="false" ht="12" hidden="false" customHeight="false" outlineLevel="0" collapsed="false">
      <c r="A486" s="0" t="n">
        <v>0</v>
      </c>
      <c r="B486" s="0" t="n">
        <v>0</v>
      </c>
      <c r="C486" s="0" t="n">
        <v>0</v>
      </c>
      <c r="D486" s="0" t="n">
        <v>0</v>
      </c>
      <c r="E486" s="0" t="n">
        <v>0</v>
      </c>
      <c r="F486" s="0" t="n">
        <v>0</v>
      </c>
      <c r="G486" s="0" t="n">
        <v>0</v>
      </c>
      <c r="H486" s="0" t="n">
        <v>3</v>
      </c>
      <c r="I486" s="0" t="n">
        <v>0</v>
      </c>
      <c r="J486" s="0" t="n">
        <v>0</v>
      </c>
      <c r="K486" s="0" t="n">
        <v>0</v>
      </c>
      <c r="L486" s="0" t="n">
        <v>0</v>
      </c>
      <c r="M486" s="0" t="n">
        <v>0</v>
      </c>
      <c r="N486" s="0" t="n">
        <v>0</v>
      </c>
      <c r="O486" s="0" t="n">
        <v>1</v>
      </c>
      <c r="P486" s="0" t="n">
        <v>0</v>
      </c>
      <c r="Q486" s="0" t="n">
        <v>0</v>
      </c>
      <c r="R486" s="0" t="n">
        <v>0</v>
      </c>
      <c r="S486" s="0" t="n">
        <v>0</v>
      </c>
      <c r="T486" s="0" t="n">
        <v>0</v>
      </c>
      <c r="U486" s="0" t="n">
        <v>0</v>
      </c>
      <c r="V486" s="0" t="n">
        <v>0</v>
      </c>
      <c r="W486" s="0" t="n">
        <v>0</v>
      </c>
      <c r="X486" s="0" t="n">
        <v>2</v>
      </c>
      <c r="Y486" s="0" t="n">
        <v>0</v>
      </c>
      <c r="Z486" s="0" t="n">
        <v>0</v>
      </c>
      <c r="AA486" s="0" t="n">
        <v>0</v>
      </c>
      <c r="AB486" s="0" t="n">
        <v>0</v>
      </c>
      <c r="AC486" s="0" t="n">
        <v>1</v>
      </c>
      <c r="AD486" s="0" t="n">
        <v>0</v>
      </c>
      <c r="AE486" s="0" t="n">
        <v>0</v>
      </c>
      <c r="AF486" s="0" t="n">
        <v>0</v>
      </c>
      <c r="AG486" s="0" t="n">
        <v>0</v>
      </c>
      <c r="AH486" s="0" t="n">
        <v>1</v>
      </c>
      <c r="AI486" s="0" t="n">
        <v>1</v>
      </c>
      <c r="AJ486" s="0" t="n">
        <v>0</v>
      </c>
      <c r="AK486" s="0" t="n">
        <v>1</v>
      </c>
      <c r="AL486" s="0" t="n">
        <v>0</v>
      </c>
      <c r="AM486" s="0" t="n">
        <v>0</v>
      </c>
      <c r="AN486" s="0" t="n">
        <v>1</v>
      </c>
      <c r="AO486" s="0" t="n">
        <v>0</v>
      </c>
      <c r="AP486" s="0" t="n">
        <v>0</v>
      </c>
      <c r="AQ486" s="0" t="n">
        <v>0</v>
      </c>
      <c r="AR486" s="0" t="n">
        <v>0</v>
      </c>
      <c r="AS486" s="0" t="n">
        <v>1</v>
      </c>
      <c r="AT486" s="0" t="n">
        <v>0</v>
      </c>
      <c r="AU486" s="0" t="n">
        <v>0</v>
      </c>
      <c r="AV486" s="0" t="n">
        <v>0</v>
      </c>
      <c r="AW486" s="0" t="n">
        <v>0</v>
      </c>
      <c r="AX486" s="0" t="n">
        <v>0</v>
      </c>
      <c r="AY486" s="0" t="n">
        <v>2</v>
      </c>
      <c r="AZ486" s="0" t="n">
        <v>0</v>
      </c>
      <c r="BA486" s="0" t="n">
        <v>0</v>
      </c>
      <c r="BB486" s="0" t="n">
        <v>0</v>
      </c>
      <c r="BC486" s="0" t="n">
        <v>0</v>
      </c>
      <c r="BD486" s="0" t="n">
        <v>1</v>
      </c>
      <c r="BE486" s="0" t="n">
        <v>0</v>
      </c>
      <c r="BF486" s="0" t="n">
        <v>0</v>
      </c>
      <c r="BG486" s="0" t="n">
        <v>1</v>
      </c>
      <c r="BH486" s="0" t="n">
        <v>0</v>
      </c>
      <c r="BI486" s="0" t="n">
        <v>0</v>
      </c>
      <c r="BJ486" s="0" t="n">
        <v>0</v>
      </c>
      <c r="BK486" s="0" t="n">
        <v>0</v>
      </c>
      <c r="BL486" s="0" t="n">
        <v>0</v>
      </c>
      <c r="BM486" s="0" t="n">
        <v>0</v>
      </c>
      <c r="BN486" s="0" t="n">
        <v>0</v>
      </c>
      <c r="BO486" s="0" t="n">
        <v>0</v>
      </c>
      <c r="BP486" s="0" t="n">
        <v>0</v>
      </c>
      <c r="BQ486" s="0" t="n">
        <v>0</v>
      </c>
      <c r="BR486" s="0" t="n">
        <v>0</v>
      </c>
      <c r="BS486" s="0" t="n">
        <v>0</v>
      </c>
      <c r="BT486" s="0" t="n">
        <v>0</v>
      </c>
      <c r="BU486" s="0" t="n">
        <v>0</v>
      </c>
      <c r="BV486" s="0" t="n">
        <v>0</v>
      </c>
      <c r="BW486" s="0" t="n">
        <v>0</v>
      </c>
      <c r="BX486" s="0" t="n">
        <v>0</v>
      </c>
      <c r="BY486" s="0" t="n">
        <v>0</v>
      </c>
      <c r="BZ486" s="0" t="n">
        <v>0</v>
      </c>
      <c r="CA486" s="0" t="n">
        <v>0</v>
      </c>
      <c r="CB486" s="0" t="n">
        <v>0</v>
      </c>
      <c r="CC486" s="0" t="n">
        <v>0</v>
      </c>
      <c r="CD486" s="0" t="n">
        <v>0</v>
      </c>
      <c r="CE486" s="0" t="n">
        <v>0</v>
      </c>
      <c r="CF486" s="0" t="n">
        <v>0</v>
      </c>
      <c r="CG486" s="0" t="n">
        <v>0</v>
      </c>
      <c r="CH486" s="0" t="n">
        <v>0</v>
      </c>
      <c r="CI486" s="0" t="n">
        <v>0</v>
      </c>
      <c r="CJ486" s="0" t="n">
        <v>0</v>
      </c>
      <c r="CK486" s="0" t="n">
        <v>0</v>
      </c>
      <c r="CL486" s="0" t="n">
        <v>0</v>
      </c>
      <c r="CM486" s="0" t="n">
        <v>0</v>
      </c>
      <c r="CN486" s="0" t="n">
        <v>0</v>
      </c>
      <c r="CO486" s="0" t="n">
        <v>0</v>
      </c>
      <c r="CP486" s="0" t="n">
        <v>0</v>
      </c>
      <c r="CQ486" s="0" t="n">
        <v>0</v>
      </c>
      <c r="CR486" s="0" t="n">
        <v>0</v>
      </c>
      <c r="CS486" s="0" t="n">
        <v>0</v>
      </c>
      <c r="CT486" s="0" t="n">
        <v>0</v>
      </c>
      <c r="CU486" s="0" t="n">
        <v>0</v>
      </c>
      <c r="CV486" s="0" t="n">
        <v>0</v>
      </c>
      <c r="CW486" s="0" t="n">
        <v>0</v>
      </c>
      <c r="CX486" s="0" t="n">
        <v>4</v>
      </c>
      <c r="CY486" s="0" t="n">
        <v>0</v>
      </c>
      <c r="CZ486" s="0" t="n">
        <v>0</v>
      </c>
      <c r="DA486" s="0" t="n">
        <v>0</v>
      </c>
      <c r="DB486" s="0" t="n">
        <v>0</v>
      </c>
      <c r="DC486" s="0" t="n">
        <v>0</v>
      </c>
      <c r="DD486" s="0" t="n">
        <v>1</v>
      </c>
      <c r="DE486" s="0" t="n">
        <v>1</v>
      </c>
      <c r="DF486" s="0" t="n">
        <v>2</v>
      </c>
      <c r="DG486" s="0" t="n">
        <v>0</v>
      </c>
      <c r="DH486" s="0" t="n">
        <v>1</v>
      </c>
      <c r="DI486" s="0" t="n">
        <v>0</v>
      </c>
      <c r="DJ486" s="0" t="n">
        <v>2</v>
      </c>
      <c r="DK486" s="0" t="n">
        <v>0</v>
      </c>
      <c r="DL486" s="0" t="n">
        <v>0</v>
      </c>
      <c r="DM486" s="0" t="n">
        <v>0</v>
      </c>
      <c r="DN486" s="0" t="n">
        <v>0</v>
      </c>
      <c r="DO486" s="0" t="n">
        <v>0</v>
      </c>
      <c r="DP486" s="0" t="n">
        <v>0</v>
      </c>
      <c r="DQ486" s="0" t="n">
        <v>0</v>
      </c>
      <c r="DR486" s="0" t="n">
        <v>0</v>
      </c>
      <c r="DS486" s="0" t="n">
        <v>0</v>
      </c>
      <c r="DT486" s="0" t="n">
        <v>0</v>
      </c>
      <c r="DU486" s="0" t="n">
        <v>0</v>
      </c>
      <c r="DV486" s="0" t="n">
        <v>0</v>
      </c>
      <c r="DW486" s="0" t="n">
        <v>0</v>
      </c>
      <c r="DX486" s="0" t="n">
        <v>0</v>
      </c>
      <c r="DY486" s="0" t="n">
        <v>0</v>
      </c>
      <c r="DZ486" s="0" t="n">
        <v>1</v>
      </c>
      <c r="EA486" s="0" t="n">
        <v>0</v>
      </c>
      <c r="EB486" s="0" t="n">
        <v>0</v>
      </c>
      <c r="EC486" s="0" t="n">
        <v>0</v>
      </c>
      <c r="ED486" s="0" t="n">
        <v>0</v>
      </c>
      <c r="EE486" s="0" t="n">
        <v>0</v>
      </c>
      <c r="EF486" s="0" t="n">
        <v>0</v>
      </c>
      <c r="EG486" s="0" t="n">
        <v>2</v>
      </c>
      <c r="EH486" s="0" t="n">
        <v>0</v>
      </c>
      <c r="EI486" s="0" t="n">
        <v>2</v>
      </c>
      <c r="EJ486" s="0" t="n">
        <v>0</v>
      </c>
      <c r="EK486" s="0" t="n">
        <v>0</v>
      </c>
      <c r="EL486" s="0" t="n">
        <v>0</v>
      </c>
      <c r="EM486" s="0" t="n">
        <v>0</v>
      </c>
      <c r="EN486" s="0" t="n">
        <v>0</v>
      </c>
      <c r="EO486" s="0" t="n">
        <v>0</v>
      </c>
      <c r="EP486" s="0" t="n">
        <v>1</v>
      </c>
      <c r="EQ486" s="0" t="n">
        <v>0</v>
      </c>
      <c r="ER486" s="0" t="n">
        <v>0</v>
      </c>
      <c r="ES486" s="0" t="n">
        <v>0</v>
      </c>
      <c r="ET486" s="0" t="n">
        <v>1</v>
      </c>
      <c r="EU486" s="0" t="n">
        <v>2</v>
      </c>
      <c r="EV486" s="0" t="n">
        <v>0</v>
      </c>
      <c r="EW486" s="0" t="n">
        <v>0</v>
      </c>
      <c r="EX486" s="0" t="n">
        <v>0</v>
      </c>
      <c r="EY486" s="0" t="n">
        <v>0</v>
      </c>
      <c r="EZ486" s="0" t="n">
        <v>0</v>
      </c>
      <c r="FA486" s="0" t="n">
        <v>0</v>
      </c>
      <c r="FB486" s="0" t="n">
        <v>0</v>
      </c>
      <c r="FC486" s="0" t="n">
        <v>1</v>
      </c>
      <c r="FD486" s="0" t="n">
        <v>1</v>
      </c>
      <c r="FE486" s="0" t="n">
        <v>5</v>
      </c>
      <c r="FF486" s="0" t="n">
        <v>0</v>
      </c>
      <c r="FG486" s="0" t="n">
        <v>1</v>
      </c>
      <c r="FH486" s="0" t="n">
        <v>0</v>
      </c>
      <c r="FI486" s="0" t="n">
        <v>0</v>
      </c>
      <c r="FJ486" s="0" t="n">
        <v>0</v>
      </c>
      <c r="FK486" s="0" t="n">
        <v>0</v>
      </c>
      <c r="FL486" s="0" t="n">
        <v>0</v>
      </c>
      <c r="FM486" s="0" t="n">
        <v>1</v>
      </c>
      <c r="FN486" s="0" t="n">
        <v>1</v>
      </c>
      <c r="FO486" s="0" t="n">
        <v>0</v>
      </c>
      <c r="FP486" s="0" t="n">
        <v>0</v>
      </c>
      <c r="FQ486" s="0" t="n">
        <v>1</v>
      </c>
      <c r="FR486" s="0" t="n">
        <v>0</v>
      </c>
      <c r="FS486" s="0" t="n">
        <v>0</v>
      </c>
      <c r="FT486" s="0" t="n">
        <v>0</v>
      </c>
      <c r="FU486" s="0" t="n">
        <v>0</v>
      </c>
      <c r="FV486" s="0" t="n">
        <v>0</v>
      </c>
      <c r="FW486" s="0" t="n">
        <v>0</v>
      </c>
      <c r="FX486" s="0" t="n">
        <v>0</v>
      </c>
      <c r="FY486" s="0" t="n">
        <v>0</v>
      </c>
      <c r="FZ486" s="0" t="n">
        <v>0</v>
      </c>
      <c r="GA486" s="0" t="n">
        <v>0</v>
      </c>
      <c r="GB486" s="0" t="n">
        <v>0</v>
      </c>
      <c r="GC486" s="0" t="n">
        <v>0</v>
      </c>
      <c r="GD486" s="0" t="n">
        <v>0</v>
      </c>
      <c r="GE486" s="0" t="n">
        <v>0</v>
      </c>
      <c r="GF486" s="0" t="n">
        <v>0</v>
      </c>
      <c r="GG486" s="0" t="n">
        <v>0</v>
      </c>
      <c r="GH486" s="0" t="n">
        <v>0</v>
      </c>
      <c r="GI486" s="0" t="n">
        <v>0</v>
      </c>
      <c r="GJ486" s="0" t="n">
        <v>0</v>
      </c>
      <c r="GK486" s="0" t="n">
        <v>0</v>
      </c>
      <c r="GL486" s="0" t="n">
        <v>0</v>
      </c>
      <c r="GM486" s="0" t="n">
        <v>0</v>
      </c>
      <c r="GN486" s="0" t="n">
        <v>1</v>
      </c>
      <c r="GO486" s="0" t="n">
        <v>1</v>
      </c>
      <c r="GP486" s="0" t="n">
        <v>0</v>
      </c>
      <c r="GQ486" s="0" t="n">
        <v>0</v>
      </c>
    </row>
    <row r="487" customFormat="false" ht="12" hidden="false" customHeight="false" outlineLevel="0" collapsed="false">
      <c r="A487" s="0" t="n">
        <v>0</v>
      </c>
      <c r="B487" s="0" t="n">
        <v>0</v>
      </c>
      <c r="C487" s="0" t="n">
        <v>0</v>
      </c>
      <c r="D487" s="0" t="n">
        <v>0</v>
      </c>
      <c r="E487" s="0" t="n">
        <v>0</v>
      </c>
      <c r="F487" s="0" t="n">
        <v>0</v>
      </c>
      <c r="G487" s="0" t="n">
        <v>0</v>
      </c>
      <c r="H487" s="0" t="n">
        <v>1</v>
      </c>
      <c r="I487" s="0" t="n">
        <v>0</v>
      </c>
      <c r="J487" s="0" t="n">
        <v>0</v>
      </c>
      <c r="K487" s="0" t="n">
        <v>0</v>
      </c>
      <c r="L487" s="0" t="n">
        <v>0</v>
      </c>
      <c r="M487" s="0" t="n">
        <v>1</v>
      </c>
      <c r="N487" s="0" t="n">
        <v>0</v>
      </c>
      <c r="O487" s="0" t="n">
        <v>4</v>
      </c>
      <c r="P487" s="0" t="n">
        <v>0</v>
      </c>
      <c r="Q487" s="0" t="n">
        <v>1</v>
      </c>
      <c r="R487" s="0" t="n">
        <v>0</v>
      </c>
      <c r="S487" s="0" t="n">
        <v>0</v>
      </c>
      <c r="T487" s="0" t="n">
        <v>0</v>
      </c>
      <c r="U487" s="0" t="n">
        <v>0</v>
      </c>
      <c r="V487" s="0" t="n">
        <v>0</v>
      </c>
      <c r="W487" s="0" t="n">
        <v>0</v>
      </c>
      <c r="X487" s="0" t="n">
        <v>1</v>
      </c>
      <c r="Y487" s="0" t="n">
        <v>0</v>
      </c>
      <c r="Z487" s="0" t="n">
        <v>3</v>
      </c>
      <c r="AA487" s="0" t="n">
        <v>0</v>
      </c>
      <c r="AB487" s="0" t="n">
        <v>0</v>
      </c>
      <c r="AC487" s="0" t="n">
        <v>0</v>
      </c>
      <c r="AD487" s="0" t="n">
        <v>2</v>
      </c>
      <c r="AE487" s="0" t="n">
        <v>1</v>
      </c>
      <c r="AF487" s="0" t="n">
        <v>1</v>
      </c>
      <c r="AG487" s="0" t="n">
        <v>1</v>
      </c>
      <c r="AH487" s="0" t="n">
        <v>0</v>
      </c>
      <c r="AI487" s="0" t="n">
        <v>1</v>
      </c>
      <c r="AJ487" s="0" t="n">
        <v>0</v>
      </c>
      <c r="AK487" s="0" t="n">
        <v>0</v>
      </c>
      <c r="AL487" s="0" t="n">
        <v>2</v>
      </c>
      <c r="AM487" s="0" t="n">
        <v>0</v>
      </c>
      <c r="AN487" s="0" t="n">
        <v>0</v>
      </c>
      <c r="AO487" s="0" t="n">
        <v>0</v>
      </c>
      <c r="AP487" s="0" t="n">
        <v>1</v>
      </c>
      <c r="AQ487" s="0" t="n">
        <v>0</v>
      </c>
      <c r="AR487" s="0" t="n">
        <v>0</v>
      </c>
      <c r="AS487" s="0" t="n">
        <v>0</v>
      </c>
      <c r="AT487" s="0" t="n">
        <v>0</v>
      </c>
      <c r="AU487" s="0" t="n">
        <v>1</v>
      </c>
      <c r="AV487" s="0" t="n">
        <v>1</v>
      </c>
      <c r="AW487" s="0" t="n">
        <v>1</v>
      </c>
      <c r="AX487" s="0" t="n">
        <v>0</v>
      </c>
      <c r="AY487" s="0" t="n">
        <v>1</v>
      </c>
      <c r="AZ487" s="0" t="n">
        <v>2</v>
      </c>
      <c r="BA487" s="0" t="n">
        <v>0</v>
      </c>
      <c r="BB487" s="0" t="n">
        <v>0</v>
      </c>
      <c r="BC487" s="0" t="n">
        <v>0</v>
      </c>
      <c r="BD487" s="0" t="n">
        <v>1</v>
      </c>
      <c r="BE487" s="0" t="n">
        <v>1</v>
      </c>
      <c r="BF487" s="0" t="n">
        <v>0</v>
      </c>
      <c r="BG487" s="0" t="n">
        <v>4</v>
      </c>
      <c r="BH487" s="0" t="n">
        <v>0</v>
      </c>
      <c r="BI487" s="0" t="n">
        <v>0</v>
      </c>
      <c r="BJ487" s="0" t="n">
        <v>0</v>
      </c>
      <c r="BK487" s="0" t="n">
        <v>0</v>
      </c>
      <c r="BL487" s="0" t="n">
        <v>0</v>
      </c>
      <c r="BM487" s="0" t="n">
        <v>0</v>
      </c>
      <c r="BN487" s="0" t="n">
        <v>0</v>
      </c>
      <c r="BO487" s="0" t="n">
        <v>0</v>
      </c>
      <c r="BP487" s="0" t="n">
        <v>0</v>
      </c>
      <c r="BQ487" s="0" t="n">
        <v>1</v>
      </c>
      <c r="BR487" s="0" t="n">
        <v>0</v>
      </c>
      <c r="BS487" s="0" t="n">
        <v>1</v>
      </c>
      <c r="BT487" s="0" t="n">
        <v>0</v>
      </c>
      <c r="BU487" s="0" t="n">
        <v>0</v>
      </c>
      <c r="BV487" s="0" t="n">
        <v>0</v>
      </c>
      <c r="BW487" s="0" t="n">
        <v>0</v>
      </c>
      <c r="BX487" s="0" t="n">
        <v>0</v>
      </c>
      <c r="BY487" s="0" t="n">
        <v>2</v>
      </c>
      <c r="BZ487" s="0" t="n">
        <v>0</v>
      </c>
      <c r="CA487" s="0" t="n">
        <v>1</v>
      </c>
      <c r="CB487" s="0" t="n">
        <v>1</v>
      </c>
      <c r="CC487" s="0" t="n">
        <v>1</v>
      </c>
      <c r="CD487" s="0" t="n">
        <v>2</v>
      </c>
      <c r="CE487" s="0" t="n">
        <v>0</v>
      </c>
      <c r="CF487" s="0" t="n">
        <v>0</v>
      </c>
      <c r="CG487" s="0" t="n">
        <v>1</v>
      </c>
      <c r="CH487" s="0" t="n">
        <v>0</v>
      </c>
      <c r="CI487" s="0" t="n">
        <v>0</v>
      </c>
      <c r="CJ487" s="0" t="n">
        <v>1</v>
      </c>
      <c r="CK487" s="0" t="n">
        <v>2</v>
      </c>
      <c r="CL487" s="0" t="n">
        <v>0</v>
      </c>
      <c r="CM487" s="0" t="n">
        <v>0</v>
      </c>
      <c r="CN487" s="0" t="n">
        <v>4</v>
      </c>
      <c r="CO487" s="0" t="n">
        <v>0</v>
      </c>
      <c r="CP487" s="0" t="n">
        <v>0</v>
      </c>
      <c r="CQ487" s="0" t="n">
        <v>2</v>
      </c>
      <c r="CR487" s="0" t="n">
        <v>0</v>
      </c>
      <c r="CS487" s="0" t="n">
        <v>2</v>
      </c>
      <c r="CT487" s="0" t="n">
        <v>0</v>
      </c>
      <c r="CU487" s="0" t="n">
        <v>0</v>
      </c>
      <c r="CV487" s="0" t="n">
        <v>2</v>
      </c>
      <c r="CW487" s="0" t="n">
        <v>0</v>
      </c>
      <c r="CX487" s="0" t="n">
        <v>2</v>
      </c>
      <c r="CY487" s="0" t="n">
        <v>0</v>
      </c>
      <c r="CZ487" s="0" t="n">
        <v>0</v>
      </c>
      <c r="DA487" s="0" t="n">
        <v>0</v>
      </c>
      <c r="DB487" s="0" t="n">
        <v>2</v>
      </c>
      <c r="DC487" s="0" t="n">
        <v>0</v>
      </c>
      <c r="DD487" s="0" t="n">
        <v>3</v>
      </c>
      <c r="DE487" s="0" t="n">
        <v>3</v>
      </c>
      <c r="DF487" s="0" t="n">
        <v>3</v>
      </c>
      <c r="DG487" s="0" t="n">
        <v>4</v>
      </c>
      <c r="DH487" s="0" t="n">
        <v>4</v>
      </c>
      <c r="DI487" s="0" t="n">
        <v>0</v>
      </c>
      <c r="DJ487" s="0" t="n">
        <v>1</v>
      </c>
      <c r="DK487" s="0" t="n">
        <v>1</v>
      </c>
      <c r="DL487" s="0" t="n">
        <v>1</v>
      </c>
      <c r="DM487" s="0" t="n">
        <v>0</v>
      </c>
      <c r="DN487" s="0" t="n">
        <v>0</v>
      </c>
      <c r="DO487" s="0" t="n">
        <v>0</v>
      </c>
      <c r="DP487" s="0" t="n">
        <v>1</v>
      </c>
      <c r="DQ487" s="0" t="n">
        <v>0</v>
      </c>
      <c r="DR487" s="0" t="n">
        <v>1</v>
      </c>
      <c r="DS487" s="0" t="n">
        <v>3</v>
      </c>
      <c r="DT487" s="0" t="n">
        <v>5</v>
      </c>
      <c r="DU487" s="0" t="n">
        <v>1</v>
      </c>
      <c r="DV487" s="0" t="n">
        <v>2</v>
      </c>
      <c r="DW487" s="0" t="n">
        <v>0</v>
      </c>
      <c r="DX487" s="0" t="n">
        <v>0</v>
      </c>
      <c r="DY487" s="0" t="n">
        <v>0</v>
      </c>
      <c r="DZ487" s="0" t="n">
        <v>3</v>
      </c>
      <c r="EA487" s="0" t="n">
        <v>0</v>
      </c>
      <c r="EB487" s="0" t="n">
        <v>0</v>
      </c>
      <c r="EC487" s="0" t="n">
        <v>5</v>
      </c>
      <c r="ED487" s="0" t="n">
        <v>0</v>
      </c>
      <c r="EE487" s="0" t="n">
        <v>0</v>
      </c>
      <c r="EF487" s="0" t="n">
        <v>0</v>
      </c>
      <c r="EG487" s="0" t="n">
        <v>4</v>
      </c>
      <c r="EH487" s="0" t="n">
        <v>0</v>
      </c>
      <c r="EI487" s="0" t="n">
        <v>3</v>
      </c>
      <c r="EJ487" s="0" t="n">
        <v>0</v>
      </c>
      <c r="EK487" s="0" t="n">
        <v>0</v>
      </c>
      <c r="EL487" s="0" t="n">
        <v>0</v>
      </c>
      <c r="EM487" s="0" t="n">
        <v>0</v>
      </c>
      <c r="EN487" s="0" t="n">
        <v>0</v>
      </c>
      <c r="EO487" s="0" t="n">
        <v>0</v>
      </c>
      <c r="EP487" s="0" t="n">
        <v>1</v>
      </c>
      <c r="EQ487" s="0" t="n">
        <v>1</v>
      </c>
      <c r="ER487" s="0" t="n">
        <v>0</v>
      </c>
      <c r="ES487" s="0" t="n">
        <v>3</v>
      </c>
      <c r="ET487" s="0" t="n">
        <v>0</v>
      </c>
      <c r="EU487" s="0" t="n">
        <v>2</v>
      </c>
      <c r="EV487" s="0" t="n">
        <v>0</v>
      </c>
      <c r="EW487" s="0" t="n">
        <v>1</v>
      </c>
      <c r="EX487" s="0" t="n">
        <v>0</v>
      </c>
      <c r="EY487" s="0" t="n">
        <v>1</v>
      </c>
      <c r="EZ487" s="0" t="n">
        <v>0</v>
      </c>
      <c r="FA487" s="0" t="n">
        <v>1</v>
      </c>
      <c r="FB487" s="0" t="n">
        <v>2</v>
      </c>
      <c r="FC487" s="0" t="n">
        <v>5</v>
      </c>
      <c r="FD487" s="0" t="n">
        <v>0</v>
      </c>
      <c r="FE487" s="0" t="n">
        <v>0</v>
      </c>
      <c r="FF487" s="0" t="n">
        <v>2</v>
      </c>
      <c r="FG487" s="0" t="n">
        <v>1</v>
      </c>
      <c r="FH487" s="0" t="n">
        <v>0</v>
      </c>
      <c r="FI487" s="0" t="n">
        <v>1</v>
      </c>
      <c r="FJ487" s="0" t="n">
        <v>0</v>
      </c>
      <c r="FK487" s="0" t="n">
        <v>0</v>
      </c>
      <c r="FL487" s="0" t="n">
        <v>0</v>
      </c>
      <c r="FM487" s="0" t="n">
        <v>1</v>
      </c>
      <c r="FN487" s="0" t="n">
        <v>4</v>
      </c>
      <c r="FO487" s="0" t="n">
        <v>3</v>
      </c>
      <c r="FP487" s="0" t="n">
        <v>0</v>
      </c>
      <c r="FQ487" s="0" t="n">
        <v>1</v>
      </c>
      <c r="FR487" s="0" t="n">
        <v>0</v>
      </c>
      <c r="FS487" s="0" t="n">
        <v>0</v>
      </c>
      <c r="FT487" s="0" t="n">
        <v>0</v>
      </c>
      <c r="FU487" s="0" t="n">
        <v>1</v>
      </c>
      <c r="FV487" s="0" t="n">
        <v>1</v>
      </c>
      <c r="FW487" s="0" t="n">
        <v>0</v>
      </c>
      <c r="FX487" s="0" t="n">
        <v>0</v>
      </c>
      <c r="FY487" s="0" t="n">
        <v>0</v>
      </c>
      <c r="FZ487" s="0" t="n">
        <v>0</v>
      </c>
      <c r="GA487" s="0" t="n">
        <v>1</v>
      </c>
      <c r="GB487" s="0" t="n">
        <v>2</v>
      </c>
      <c r="GC487" s="0" t="n">
        <v>5</v>
      </c>
      <c r="GD487" s="0" t="n">
        <v>0</v>
      </c>
      <c r="GE487" s="0" t="n">
        <v>1</v>
      </c>
      <c r="GF487" s="0" t="n">
        <v>0</v>
      </c>
      <c r="GG487" s="0" t="n">
        <v>0</v>
      </c>
      <c r="GH487" s="0" t="n">
        <v>3</v>
      </c>
      <c r="GI487" s="0" t="n">
        <v>0</v>
      </c>
      <c r="GJ487" s="0" t="n">
        <v>0</v>
      </c>
      <c r="GK487" s="0" t="n">
        <v>0</v>
      </c>
      <c r="GL487" s="0" t="n">
        <v>0</v>
      </c>
      <c r="GM487" s="0" t="n">
        <v>1</v>
      </c>
      <c r="GN487" s="0" t="n">
        <v>3</v>
      </c>
      <c r="GO487" s="0" t="n">
        <v>3</v>
      </c>
      <c r="GP487" s="0" t="n">
        <v>0</v>
      </c>
      <c r="GQ487" s="0" t="n">
        <v>0</v>
      </c>
    </row>
    <row r="488" customFormat="false" ht="12" hidden="false" customHeight="false" outlineLevel="0" collapsed="false">
      <c r="A488" s="0" t="n">
        <v>0</v>
      </c>
      <c r="B488" s="0" t="n">
        <v>0</v>
      </c>
      <c r="C488" s="0" t="n">
        <v>0</v>
      </c>
      <c r="D488" s="0" t="n">
        <v>0</v>
      </c>
      <c r="E488" s="0" t="n">
        <v>0</v>
      </c>
      <c r="F488" s="0" t="n">
        <v>0</v>
      </c>
      <c r="G488" s="0" t="n">
        <v>0</v>
      </c>
      <c r="H488" s="0" t="n">
        <v>1</v>
      </c>
      <c r="I488" s="0" t="n">
        <v>0</v>
      </c>
      <c r="J488" s="0" t="n">
        <v>0</v>
      </c>
      <c r="K488" s="0" t="n">
        <v>0</v>
      </c>
      <c r="L488" s="0" t="n">
        <v>0</v>
      </c>
      <c r="M488" s="0" t="n">
        <v>0</v>
      </c>
      <c r="N488" s="0" t="n">
        <v>0</v>
      </c>
      <c r="O488" s="0" t="n">
        <v>0</v>
      </c>
      <c r="P488" s="0" t="n">
        <v>0</v>
      </c>
      <c r="Q488" s="0" t="n">
        <v>0</v>
      </c>
      <c r="R488" s="0" t="n">
        <v>0</v>
      </c>
      <c r="S488" s="0" t="n">
        <v>0</v>
      </c>
      <c r="T488" s="0" t="n">
        <v>0</v>
      </c>
      <c r="U488" s="0" t="n">
        <v>0</v>
      </c>
      <c r="V488" s="0" t="n">
        <v>0</v>
      </c>
      <c r="W488" s="0" t="n">
        <v>0</v>
      </c>
      <c r="X488" s="0" t="n">
        <v>0</v>
      </c>
      <c r="Y488" s="0" t="n">
        <v>0</v>
      </c>
      <c r="Z488" s="0" t="n">
        <v>1</v>
      </c>
      <c r="AA488" s="0" t="n">
        <v>0</v>
      </c>
      <c r="AB488" s="0" t="n">
        <v>1</v>
      </c>
      <c r="AC488" s="0" t="n">
        <v>1</v>
      </c>
      <c r="AD488" s="0" t="n">
        <v>0</v>
      </c>
      <c r="AE488" s="0" t="n">
        <v>0</v>
      </c>
      <c r="AF488" s="0" t="n">
        <v>0</v>
      </c>
      <c r="AG488" s="0" t="n">
        <v>5</v>
      </c>
      <c r="AH488" s="0" t="n">
        <v>0</v>
      </c>
      <c r="AI488" s="0" t="n">
        <v>0</v>
      </c>
      <c r="AJ488" s="0" t="n">
        <v>0</v>
      </c>
      <c r="AK488" s="0" t="n">
        <v>0</v>
      </c>
      <c r="AL488" s="0" t="n">
        <v>0</v>
      </c>
      <c r="AM488" s="0" t="n">
        <v>0</v>
      </c>
      <c r="AN488" s="0" t="n">
        <v>0</v>
      </c>
      <c r="AO488" s="0" t="n">
        <v>0</v>
      </c>
      <c r="AP488" s="0" t="n">
        <v>0</v>
      </c>
      <c r="AQ488" s="0" t="n">
        <v>0</v>
      </c>
      <c r="AR488" s="0" t="n">
        <v>0</v>
      </c>
      <c r="AS488" s="0" t="n">
        <v>0</v>
      </c>
      <c r="AT488" s="0" t="n">
        <v>0</v>
      </c>
      <c r="AU488" s="0" t="n">
        <v>0</v>
      </c>
      <c r="AV488" s="0" t="n">
        <v>0</v>
      </c>
      <c r="AW488" s="0" t="n">
        <v>0</v>
      </c>
      <c r="AX488" s="0" t="n">
        <v>0</v>
      </c>
      <c r="AY488" s="0" t="n">
        <v>3</v>
      </c>
      <c r="AZ488" s="0" t="n">
        <v>2</v>
      </c>
      <c r="BA488" s="0" t="n">
        <v>2</v>
      </c>
      <c r="BB488" s="0" t="n">
        <v>0</v>
      </c>
      <c r="BC488" s="0" t="n">
        <v>0</v>
      </c>
      <c r="BD488" s="0" t="n">
        <v>0</v>
      </c>
      <c r="BE488" s="0" t="n">
        <v>1</v>
      </c>
      <c r="BF488" s="0" t="n">
        <v>0</v>
      </c>
      <c r="BG488" s="0" t="n">
        <v>0</v>
      </c>
      <c r="BH488" s="0" t="n">
        <v>0</v>
      </c>
      <c r="BI488" s="0" t="n">
        <v>0</v>
      </c>
      <c r="BJ488" s="0" t="n">
        <v>0</v>
      </c>
      <c r="BK488" s="0" t="n">
        <v>0</v>
      </c>
      <c r="BL488" s="0" t="n">
        <v>0</v>
      </c>
      <c r="BM488" s="0" t="n">
        <v>0</v>
      </c>
      <c r="BN488" s="0" t="n">
        <v>0</v>
      </c>
      <c r="BO488" s="0" t="n">
        <v>0</v>
      </c>
      <c r="BP488" s="0" t="n">
        <v>0</v>
      </c>
      <c r="BQ488" s="0" t="n">
        <v>1</v>
      </c>
      <c r="BR488" s="0" t="n">
        <v>0</v>
      </c>
      <c r="BS488" s="0" t="n">
        <v>1</v>
      </c>
      <c r="BT488" s="0" t="n">
        <v>0</v>
      </c>
      <c r="BU488" s="0" t="n">
        <v>0</v>
      </c>
      <c r="BV488" s="0" t="n">
        <v>0</v>
      </c>
      <c r="BW488" s="0" t="n">
        <v>0</v>
      </c>
      <c r="BX488" s="0" t="n">
        <v>0</v>
      </c>
      <c r="BY488" s="0" t="n">
        <v>2</v>
      </c>
      <c r="BZ488" s="0" t="n">
        <v>0</v>
      </c>
      <c r="CA488" s="0" t="n">
        <v>1</v>
      </c>
      <c r="CB488" s="0" t="n">
        <v>0</v>
      </c>
      <c r="CC488" s="0" t="n">
        <v>0</v>
      </c>
      <c r="CD488" s="0" t="n">
        <v>1</v>
      </c>
      <c r="CE488" s="0" t="n">
        <v>0</v>
      </c>
      <c r="CF488" s="0" t="n">
        <v>0</v>
      </c>
      <c r="CG488" s="0" t="n">
        <v>0</v>
      </c>
      <c r="CH488" s="0" t="n">
        <v>0</v>
      </c>
      <c r="CI488" s="0" t="n">
        <v>1</v>
      </c>
      <c r="CJ488" s="0" t="n">
        <v>0</v>
      </c>
      <c r="CK488" s="0" t="n">
        <v>0</v>
      </c>
      <c r="CL488" s="0" t="n">
        <v>0</v>
      </c>
      <c r="CM488" s="0" t="n">
        <v>0</v>
      </c>
      <c r="CN488" s="0" t="n">
        <v>0</v>
      </c>
      <c r="CO488" s="0" t="n">
        <v>0</v>
      </c>
      <c r="CP488" s="0" t="n">
        <v>0</v>
      </c>
      <c r="CQ488" s="0" t="n">
        <v>0</v>
      </c>
      <c r="CR488" s="0" t="n">
        <v>0</v>
      </c>
      <c r="CS488" s="0" t="n">
        <v>5</v>
      </c>
      <c r="CT488" s="0" t="n">
        <v>0</v>
      </c>
      <c r="CU488" s="0" t="n">
        <v>0</v>
      </c>
      <c r="CV488" s="0" t="n">
        <v>0</v>
      </c>
      <c r="CW488" s="0" t="n">
        <v>0</v>
      </c>
      <c r="CX488" s="0" t="n">
        <v>2</v>
      </c>
      <c r="CY488" s="0" t="n">
        <v>2</v>
      </c>
      <c r="CZ488" s="0" t="n">
        <v>0</v>
      </c>
      <c r="DA488" s="0" t="n">
        <v>0</v>
      </c>
      <c r="DB488" s="0" t="n">
        <v>1</v>
      </c>
      <c r="DC488" s="0" t="n">
        <v>0</v>
      </c>
      <c r="DD488" s="0" t="n">
        <v>0</v>
      </c>
      <c r="DE488" s="0" t="n">
        <v>1</v>
      </c>
      <c r="DF488" s="0" t="n">
        <v>0</v>
      </c>
      <c r="DG488" s="0" t="n">
        <v>4</v>
      </c>
      <c r="DH488" s="0" t="n">
        <v>0</v>
      </c>
      <c r="DI488" s="0" t="n">
        <v>0</v>
      </c>
      <c r="DJ488" s="0" t="n">
        <v>0</v>
      </c>
      <c r="DK488" s="0" t="n">
        <v>3</v>
      </c>
      <c r="DL488" s="0" t="n">
        <v>0</v>
      </c>
      <c r="DM488" s="0" t="n">
        <v>0</v>
      </c>
      <c r="DN488" s="0" t="n">
        <v>0</v>
      </c>
      <c r="DO488" s="0" t="n">
        <v>0</v>
      </c>
      <c r="DP488" s="0" t="n">
        <v>0</v>
      </c>
      <c r="DQ488" s="0" t="n">
        <v>0</v>
      </c>
      <c r="DR488" s="0" t="n">
        <v>0</v>
      </c>
      <c r="DS488" s="0" t="n">
        <v>0</v>
      </c>
      <c r="DT488" s="0" t="n">
        <v>2</v>
      </c>
      <c r="DU488" s="0" t="n">
        <v>0</v>
      </c>
      <c r="DV488" s="0" t="n">
        <v>0</v>
      </c>
      <c r="DW488" s="0" t="n">
        <v>0</v>
      </c>
      <c r="DX488" s="0" t="n">
        <v>0</v>
      </c>
      <c r="DY488" s="0" t="n">
        <v>0</v>
      </c>
      <c r="DZ488" s="0" t="n">
        <v>0</v>
      </c>
      <c r="EA488" s="0" t="n">
        <v>0</v>
      </c>
      <c r="EB488" s="0" t="n">
        <v>0</v>
      </c>
      <c r="EC488" s="0" t="n">
        <v>1</v>
      </c>
      <c r="ED488" s="0" t="n">
        <v>0</v>
      </c>
      <c r="EE488" s="0" t="n">
        <v>0</v>
      </c>
      <c r="EF488" s="0" t="n">
        <v>0</v>
      </c>
      <c r="EG488" s="0" t="n">
        <v>0</v>
      </c>
      <c r="EH488" s="0" t="n">
        <v>0</v>
      </c>
      <c r="EI488" s="0" t="n">
        <v>2</v>
      </c>
      <c r="EJ488" s="0" t="n">
        <v>0</v>
      </c>
      <c r="EK488" s="0" t="n">
        <v>0</v>
      </c>
      <c r="EL488" s="0" t="n">
        <v>0</v>
      </c>
      <c r="EM488" s="0" t="n">
        <v>0</v>
      </c>
      <c r="EN488" s="0" t="n">
        <v>0</v>
      </c>
      <c r="EO488" s="0" t="n">
        <v>0</v>
      </c>
      <c r="EP488" s="0" t="n">
        <v>0</v>
      </c>
      <c r="EQ488" s="0" t="n">
        <v>0</v>
      </c>
      <c r="ER488" s="0" t="n">
        <v>0</v>
      </c>
      <c r="ES488" s="0" t="n">
        <v>3</v>
      </c>
      <c r="ET488" s="0" t="n">
        <v>0</v>
      </c>
      <c r="EU488" s="0" t="n">
        <v>0</v>
      </c>
      <c r="EV488" s="0" t="n">
        <v>0</v>
      </c>
      <c r="EW488" s="0" t="n">
        <v>1</v>
      </c>
      <c r="EX488" s="0" t="n">
        <v>0</v>
      </c>
      <c r="EY488" s="0" t="n">
        <v>1</v>
      </c>
      <c r="EZ488" s="0" t="n">
        <v>0</v>
      </c>
      <c r="FA488" s="0" t="n">
        <v>1</v>
      </c>
      <c r="FB488" s="0" t="n">
        <v>0</v>
      </c>
      <c r="FC488" s="0" t="n">
        <v>0</v>
      </c>
      <c r="FD488" s="0" t="n">
        <v>0</v>
      </c>
      <c r="FE488" s="0" t="n">
        <v>0</v>
      </c>
      <c r="FF488" s="0" t="n">
        <v>0</v>
      </c>
      <c r="FG488" s="0" t="n">
        <v>0</v>
      </c>
      <c r="FH488" s="0" t="n">
        <v>0</v>
      </c>
      <c r="FI488" s="0" t="n">
        <v>0</v>
      </c>
      <c r="FJ488" s="0" t="n">
        <v>0</v>
      </c>
      <c r="FK488" s="0" t="n">
        <v>0</v>
      </c>
      <c r="FL488" s="0" t="n">
        <v>0</v>
      </c>
      <c r="FM488" s="0" t="n">
        <v>0</v>
      </c>
      <c r="FN488" s="0" t="n">
        <v>0</v>
      </c>
      <c r="FO488" s="0" t="n">
        <v>1</v>
      </c>
      <c r="FP488" s="0" t="n">
        <v>0</v>
      </c>
      <c r="FQ488" s="0" t="n">
        <v>0</v>
      </c>
      <c r="FR488" s="0" t="n">
        <v>0</v>
      </c>
      <c r="FS488" s="0" t="n">
        <v>0</v>
      </c>
      <c r="FT488" s="0" t="n">
        <v>0</v>
      </c>
      <c r="FU488" s="0" t="n">
        <v>0</v>
      </c>
      <c r="FV488" s="0" t="n">
        <v>1</v>
      </c>
      <c r="FW488" s="0" t="n">
        <v>0</v>
      </c>
      <c r="FX488" s="0" t="n">
        <v>0</v>
      </c>
      <c r="FY488" s="0" t="n">
        <v>0</v>
      </c>
      <c r="FZ488" s="0" t="n">
        <v>0</v>
      </c>
      <c r="GA488" s="0" t="n">
        <v>1</v>
      </c>
      <c r="GB488" s="0" t="n">
        <v>2</v>
      </c>
      <c r="GC488" s="0" t="n">
        <v>6</v>
      </c>
      <c r="GD488" s="0" t="n">
        <v>0</v>
      </c>
      <c r="GE488" s="0" t="n">
        <v>0</v>
      </c>
      <c r="GF488" s="0" t="n">
        <v>0</v>
      </c>
      <c r="GG488" s="0" t="n">
        <v>0</v>
      </c>
      <c r="GH488" s="0" t="n">
        <v>0</v>
      </c>
      <c r="GI488" s="0" t="n">
        <v>0</v>
      </c>
      <c r="GJ488" s="0" t="n">
        <v>0</v>
      </c>
      <c r="GK488" s="0" t="n">
        <v>0</v>
      </c>
      <c r="GL488" s="0" t="n">
        <v>0</v>
      </c>
      <c r="GM488" s="0" t="n">
        <v>2</v>
      </c>
      <c r="GN488" s="0" t="n">
        <v>3</v>
      </c>
      <c r="GO488" s="0" t="n">
        <v>2</v>
      </c>
      <c r="GP488" s="0" t="n">
        <v>0</v>
      </c>
      <c r="GQ488" s="0" t="n">
        <v>0</v>
      </c>
    </row>
    <row r="489" customFormat="false" ht="12" hidden="false" customHeight="false" outlineLevel="0" collapsed="false">
      <c r="A489" s="0" t="n">
        <v>0</v>
      </c>
      <c r="B489" s="0" t="n">
        <v>0</v>
      </c>
      <c r="C489" s="0" t="n">
        <v>0</v>
      </c>
      <c r="D489" s="0" t="n">
        <v>0</v>
      </c>
      <c r="E489" s="0" t="n">
        <v>0</v>
      </c>
      <c r="F489" s="0" t="n">
        <v>0</v>
      </c>
      <c r="G489" s="0" t="n">
        <v>0</v>
      </c>
      <c r="H489" s="0" t="n">
        <v>0</v>
      </c>
      <c r="I489" s="0" t="n">
        <v>0</v>
      </c>
      <c r="J489" s="0" t="n">
        <v>0</v>
      </c>
      <c r="K489" s="0" t="n">
        <v>5</v>
      </c>
      <c r="L489" s="0" t="n">
        <v>0</v>
      </c>
      <c r="M489" s="0" t="n">
        <v>0</v>
      </c>
      <c r="N489" s="0" t="n">
        <v>0</v>
      </c>
      <c r="O489" s="0" t="n">
        <v>0</v>
      </c>
      <c r="P489" s="0" t="n">
        <v>0</v>
      </c>
      <c r="Q489" s="0" t="n">
        <v>0</v>
      </c>
      <c r="R489" s="0" t="n">
        <v>0</v>
      </c>
      <c r="S489" s="0" t="n">
        <v>0</v>
      </c>
      <c r="T489" s="0" t="n">
        <v>0</v>
      </c>
      <c r="U489" s="0" t="n">
        <v>0</v>
      </c>
      <c r="V489" s="0" t="n">
        <v>0</v>
      </c>
      <c r="W489" s="0" t="n">
        <v>0</v>
      </c>
      <c r="X489" s="0" t="n">
        <v>1</v>
      </c>
      <c r="Y489" s="0" t="n">
        <v>0</v>
      </c>
      <c r="Z489" s="0" t="n">
        <v>0</v>
      </c>
      <c r="AA489" s="0" t="n">
        <v>0</v>
      </c>
      <c r="AB489" s="0" t="n">
        <v>0</v>
      </c>
      <c r="AC489" s="0" t="n">
        <v>0</v>
      </c>
      <c r="AD489" s="0" t="n">
        <v>0</v>
      </c>
      <c r="AE489" s="0" t="n">
        <v>0</v>
      </c>
      <c r="AF489" s="0" t="n">
        <v>0</v>
      </c>
      <c r="AG489" s="0" t="n">
        <v>0</v>
      </c>
      <c r="AH489" s="0" t="n">
        <v>0</v>
      </c>
      <c r="AI489" s="0" t="n">
        <v>0</v>
      </c>
      <c r="AJ489" s="0" t="n">
        <v>0</v>
      </c>
      <c r="AK489" s="0" t="n">
        <v>0</v>
      </c>
      <c r="AL489" s="0" t="n">
        <v>0</v>
      </c>
      <c r="AM489" s="0" t="n">
        <v>0</v>
      </c>
      <c r="AN489" s="0" t="n">
        <v>0</v>
      </c>
      <c r="AO489" s="0" t="n">
        <v>0</v>
      </c>
      <c r="AP489" s="0" t="n">
        <v>1</v>
      </c>
      <c r="AQ489" s="0" t="n">
        <v>0</v>
      </c>
      <c r="AR489" s="0" t="n">
        <v>0</v>
      </c>
      <c r="AS489" s="0" t="n">
        <v>0</v>
      </c>
      <c r="AT489" s="0" t="n">
        <v>0</v>
      </c>
      <c r="AU489" s="0" t="n">
        <v>0</v>
      </c>
      <c r="AV489" s="0" t="n">
        <v>0</v>
      </c>
      <c r="AW489" s="0" t="n">
        <v>0</v>
      </c>
      <c r="AX489" s="0" t="n">
        <v>0</v>
      </c>
      <c r="AY489" s="0" t="n">
        <v>0</v>
      </c>
      <c r="AZ489" s="0" t="n">
        <v>0</v>
      </c>
      <c r="BA489" s="0" t="n">
        <v>0</v>
      </c>
      <c r="BB489" s="0" t="n">
        <v>0</v>
      </c>
      <c r="BC489" s="0" t="n">
        <v>0</v>
      </c>
      <c r="BD489" s="0" t="n">
        <v>1</v>
      </c>
      <c r="BE489" s="0" t="n">
        <v>0</v>
      </c>
      <c r="BF489" s="0" t="n">
        <v>1</v>
      </c>
      <c r="BG489" s="0" t="n">
        <v>0</v>
      </c>
      <c r="BH489" s="0" t="n">
        <v>2</v>
      </c>
      <c r="BI489" s="0" t="n">
        <v>1</v>
      </c>
      <c r="BJ489" s="0" t="n">
        <v>1</v>
      </c>
      <c r="BK489" s="0" t="n">
        <v>0</v>
      </c>
      <c r="BL489" s="0" t="n">
        <v>0</v>
      </c>
      <c r="BM489" s="0" t="n">
        <v>0</v>
      </c>
      <c r="BN489" s="0" t="n">
        <v>0</v>
      </c>
      <c r="BO489" s="0" t="n">
        <v>0</v>
      </c>
      <c r="BP489" s="0" t="n">
        <v>0</v>
      </c>
      <c r="BQ489" s="0" t="n">
        <v>0</v>
      </c>
      <c r="BR489" s="0" t="n">
        <v>0</v>
      </c>
      <c r="BS489" s="0" t="n">
        <v>0</v>
      </c>
      <c r="BT489" s="0" t="n">
        <v>0</v>
      </c>
      <c r="BU489" s="0" t="n">
        <v>0</v>
      </c>
      <c r="BV489" s="0" t="n">
        <v>0</v>
      </c>
      <c r="BW489" s="0" t="n">
        <v>0</v>
      </c>
      <c r="BX489" s="0" t="n">
        <v>0</v>
      </c>
      <c r="BY489" s="0" t="n">
        <v>0</v>
      </c>
      <c r="BZ489" s="0" t="n">
        <v>0</v>
      </c>
      <c r="CA489" s="0" t="n">
        <v>1</v>
      </c>
      <c r="CB489" s="0" t="n">
        <v>0</v>
      </c>
      <c r="CC489" s="0" t="n">
        <v>0</v>
      </c>
      <c r="CD489" s="0" t="n">
        <v>0</v>
      </c>
      <c r="CE489" s="0" t="n">
        <v>0</v>
      </c>
      <c r="CF489" s="0" t="n">
        <v>0</v>
      </c>
      <c r="CG489" s="0" t="n">
        <v>0</v>
      </c>
      <c r="CH489" s="0" t="n">
        <v>0</v>
      </c>
      <c r="CI489" s="0" t="n">
        <v>0</v>
      </c>
      <c r="CJ489" s="0" t="n">
        <v>0</v>
      </c>
      <c r="CK489" s="0" t="n">
        <v>2</v>
      </c>
      <c r="CL489" s="0" t="n">
        <v>0</v>
      </c>
      <c r="CM489" s="0" t="n">
        <v>0</v>
      </c>
      <c r="CN489" s="0" t="n">
        <v>0</v>
      </c>
      <c r="CO489" s="0" t="n">
        <v>0</v>
      </c>
      <c r="CP489" s="0" t="n">
        <v>0</v>
      </c>
      <c r="CQ489" s="0" t="n">
        <v>0</v>
      </c>
      <c r="CR489" s="0" t="n">
        <v>0</v>
      </c>
      <c r="CS489" s="0" t="n">
        <v>0</v>
      </c>
      <c r="CT489" s="0" t="n">
        <v>0</v>
      </c>
      <c r="CU489" s="0" t="n">
        <v>0</v>
      </c>
      <c r="CV489" s="0" t="n">
        <v>0</v>
      </c>
      <c r="CW489" s="0" t="n">
        <v>0</v>
      </c>
      <c r="CX489" s="0" t="n">
        <v>2</v>
      </c>
      <c r="CY489" s="0" t="n">
        <v>0</v>
      </c>
      <c r="CZ489" s="0" t="n">
        <v>0</v>
      </c>
      <c r="DA489" s="0" t="n">
        <v>0</v>
      </c>
      <c r="DB489" s="0" t="n">
        <v>0</v>
      </c>
      <c r="DC489" s="0" t="n">
        <v>0</v>
      </c>
      <c r="DD489" s="0" t="n">
        <v>0</v>
      </c>
      <c r="DE489" s="0" t="n">
        <v>1</v>
      </c>
      <c r="DF489" s="0" t="n">
        <v>0</v>
      </c>
      <c r="DG489" s="0" t="n">
        <v>0</v>
      </c>
      <c r="DH489" s="0" t="n">
        <v>0</v>
      </c>
      <c r="DI489" s="0" t="n">
        <v>0</v>
      </c>
      <c r="DJ489" s="0" t="n">
        <v>1</v>
      </c>
      <c r="DK489" s="0" t="n">
        <v>0</v>
      </c>
      <c r="DL489" s="0" t="n">
        <v>0</v>
      </c>
      <c r="DM489" s="0" t="n">
        <v>0</v>
      </c>
      <c r="DN489" s="0" t="n">
        <v>0</v>
      </c>
      <c r="DO489" s="0" t="n">
        <v>0</v>
      </c>
      <c r="DP489" s="0" t="n">
        <v>0</v>
      </c>
      <c r="DQ489" s="0" t="n">
        <v>0</v>
      </c>
      <c r="DR489" s="0" t="n">
        <v>0</v>
      </c>
      <c r="DS489" s="0" t="n">
        <v>0</v>
      </c>
      <c r="DT489" s="0" t="n">
        <v>0</v>
      </c>
      <c r="DU489" s="0" t="n">
        <v>0</v>
      </c>
      <c r="DV489" s="0" t="n">
        <v>1</v>
      </c>
      <c r="DW489" s="0" t="n">
        <v>0</v>
      </c>
      <c r="DX489" s="0" t="n">
        <v>0</v>
      </c>
      <c r="DY489" s="0" t="n">
        <v>0</v>
      </c>
      <c r="DZ489" s="0" t="n">
        <v>3</v>
      </c>
      <c r="EA489" s="0" t="n">
        <v>0</v>
      </c>
      <c r="EB489" s="0" t="n">
        <v>0</v>
      </c>
      <c r="EC489" s="0" t="n">
        <v>1</v>
      </c>
      <c r="ED489" s="0" t="n">
        <v>0</v>
      </c>
      <c r="EE489" s="0" t="n">
        <v>0</v>
      </c>
      <c r="EF489" s="0" t="n">
        <v>0</v>
      </c>
      <c r="EG489" s="0" t="n">
        <v>1</v>
      </c>
      <c r="EH489" s="0" t="n">
        <v>0</v>
      </c>
      <c r="EI489" s="0" t="n">
        <v>0</v>
      </c>
      <c r="EJ489" s="0" t="n">
        <v>0</v>
      </c>
      <c r="EK489" s="0" t="n">
        <v>0</v>
      </c>
      <c r="EL489" s="0" t="n">
        <v>0</v>
      </c>
      <c r="EM489" s="0" t="n">
        <v>0</v>
      </c>
      <c r="EN489" s="0" t="n">
        <v>0</v>
      </c>
      <c r="EO489" s="0" t="n">
        <v>0</v>
      </c>
      <c r="EP489" s="0" t="n">
        <v>0</v>
      </c>
      <c r="EQ489" s="0" t="n">
        <v>0</v>
      </c>
      <c r="ER489" s="0" t="n">
        <v>0</v>
      </c>
      <c r="ES489" s="0" t="n">
        <v>0</v>
      </c>
      <c r="ET489" s="0" t="n">
        <v>0</v>
      </c>
      <c r="EU489" s="0" t="n">
        <v>1</v>
      </c>
      <c r="EV489" s="0" t="n">
        <v>0</v>
      </c>
      <c r="EW489" s="0" t="n">
        <v>0</v>
      </c>
      <c r="EX489" s="0" t="n">
        <v>0</v>
      </c>
      <c r="EY489" s="0" t="n">
        <v>0</v>
      </c>
      <c r="EZ489" s="0" t="n">
        <v>0</v>
      </c>
      <c r="FA489" s="0" t="n">
        <v>0</v>
      </c>
      <c r="FB489" s="0" t="n">
        <v>0</v>
      </c>
      <c r="FC489" s="0" t="n">
        <v>0</v>
      </c>
      <c r="FD489" s="0" t="n">
        <v>0</v>
      </c>
      <c r="FE489" s="0" t="n">
        <v>0</v>
      </c>
      <c r="FF489" s="0" t="n">
        <v>0</v>
      </c>
      <c r="FG489" s="0" t="n">
        <v>0</v>
      </c>
      <c r="FH489" s="0" t="n">
        <v>0</v>
      </c>
      <c r="FI489" s="0" t="n">
        <v>0</v>
      </c>
      <c r="FJ489" s="0" t="n">
        <v>0</v>
      </c>
      <c r="FK489" s="0" t="n">
        <v>0</v>
      </c>
      <c r="FL489" s="0" t="n">
        <v>0</v>
      </c>
      <c r="FM489" s="0" t="n">
        <v>0</v>
      </c>
      <c r="FN489" s="0" t="n">
        <v>0</v>
      </c>
      <c r="FO489" s="0" t="n">
        <v>0</v>
      </c>
      <c r="FP489" s="0" t="n">
        <v>1</v>
      </c>
      <c r="FQ489" s="0" t="n">
        <v>0</v>
      </c>
      <c r="FR489" s="0" t="n">
        <v>0</v>
      </c>
      <c r="FS489" s="0" t="n">
        <v>0</v>
      </c>
      <c r="FT489" s="0" t="n">
        <v>0</v>
      </c>
      <c r="FU489" s="0" t="n">
        <v>0</v>
      </c>
      <c r="FV489" s="0" t="n">
        <v>0</v>
      </c>
      <c r="FW489" s="0" t="n">
        <v>0</v>
      </c>
      <c r="FX489" s="0" t="n">
        <v>0</v>
      </c>
      <c r="FY489" s="0" t="n">
        <v>0</v>
      </c>
      <c r="FZ489" s="0" t="n">
        <v>0</v>
      </c>
      <c r="GA489" s="0" t="n">
        <v>0</v>
      </c>
      <c r="GB489" s="0" t="n">
        <v>1</v>
      </c>
      <c r="GC489" s="0" t="n">
        <v>0</v>
      </c>
      <c r="GD489" s="0" t="n">
        <v>0</v>
      </c>
      <c r="GE489" s="0" t="n">
        <v>0</v>
      </c>
      <c r="GF489" s="0" t="n">
        <v>0</v>
      </c>
      <c r="GG489" s="0" t="n">
        <v>0</v>
      </c>
      <c r="GH489" s="0" t="n">
        <v>0</v>
      </c>
      <c r="GI489" s="0" t="n">
        <v>0</v>
      </c>
      <c r="GJ489" s="0" t="n">
        <v>0</v>
      </c>
      <c r="GK489" s="0" t="n">
        <v>0</v>
      </c>
      <c r="GL489" s="0" t="n">
        <v>0</v>
      </c>
      <c r="GM489" s="0" t="n">
        <v>0</v>
      </c>
      <c r="GN489" s="0" t="n">
        <v>0</v>
      </c>
      <c r="GO489" s="0" t="n">
        <v>3</v>
      </c>
      <c r="GP489" s="0" t="n">
        <v>0</v>
      </c>
      <c r="GQ489" s="0" t="n">
        <v>0</v>
      </c>
    </row>
    <row r="490" customFormat="false" ht="12" hidden="false" customHeight="false" outlineLevel="0" collapsed="false">
      <c r="A490" s="0" t="n">
        <v>0</v>
      </c>
      <c r="B490" s="0" t="n">
        <v>0</v>
      </c>
      <c r="C490" s="0" t="n">
        <v>0</v>
      </c>
      <c r="D490" s="0" t="n">
        <v>0</v>
      </c>
      <c r="E490" s="0" t="n">
        <v>0</v>
      </c>
      <c r="F490" s="0" t="n">
        <v>1</v>
      </c>
      <c r="G490" s="0" t="n">
        <v>0</v>
      </c>
      <c r="H490" s="0" t="n">
        <v>0</v>
      </c>
      <c r="I490" s="0" t="n">
        <v>0</v>
      </c>
      <c r="J490" s="0" t="n">
        <v>0</v>
      </c>
      <c r="K490" s="0" t="n">
        <v>0</v>
      </c>
      <c r="L490" s="0" t="n">
        <v>0</v>
      </c>
      <c r="M490" s="0" t="n">
        <v>0</v>
      </c>
      <c r="N490" s="0" t="n">
        <v>0</v>
      </c>
      <c r="O490" s="0" t="n">
        <v>0</v>
      </c>
      <c r="P490" s="0" t="n">
        <v>0</v>
      </c>
      <c r="Q490" s="0" t="n">
        <v>0</v>
      </c>
      <c r="R490" s="0" t="n">
        <v>0</v>
      </c>
      <c r="S490" s="0" t="n">
        <v>0</v>
      </c>
      <c r="T490" s="0" t="n">
        <v>0</v>
      </c>
      <c r="U490" s="0" t="n">
        <v>0</v>
      </c>
      <c r="V490" s="0" t="n">
        <v>0</v>
      </c>
      <c r="W490" s="0" t="n">
        <v>0</v>
      </c>
      <c r="X490" s="0" t="n">
        <v>0</v>
      </c>
      <c r="Y490" s="0" t="n">
        <v>0</v>
      </c>
      <c r="Z490" s="0" t="n">
        <v>1</v>
      </c>
      <c r="AA490" s="0" t="n">
        <v>0</v>
      </c>
      <c r="AB490" s="0" t="n">
        <v>0</v>
      </c>
      <c r="AC490" s="0" t="n">
        <v>0</v>
      </c>
      <c r="AD490" s="0" t="n">
        <v>0</v>
      </c>
      <c r="AE490" s="0" t="n">
        <v>1</v>
      </c>
      <c r="AF490" s="0" t="n">
        <v>0</v>
      </c>
      <c r="AG490" s="0" t="n">
        <v>1</v>
      </c>
      <c r="AH490" s="0" t="n">
        <v>0</v>
      </c>
      <c r="AI490" s="0" t="n">
        <v>1</v>
      </c>
      <c r="AJ490" s="0" t="n">
        <v>0</v>
      </c>
      <c r="AK490" s="0" t="n">
        <v>0</v>
      </c>
      <c r="AL490" s="0" t="n">
        <v>0</v>
      </c>
      <c r="AM490" s="0" t="n">
        <v>0</v>
      </c>
      <c r="AN490" s="0" t="n">
        <v>0</v>
      </c>
      <c r="AO490" s="0" t="n">
        <v>0</v>
      </c>
      <c r="AP490" s="0" t="n">
        <v>0</v>
      </c>
      <c r="AQ490" s="0" t="n">
        <v>0</v>
      </c>
      <c r="AR490" s="0" t="n">
        <v>0</v>
      </c>
      <c r="AS490" s="0" t="n">
        <v>0</v>
      </c>
      <c r="AT490" s="0" t="n">
        <v>0</v>
      </c>
      <c r="AU490" s="0" t="n">
        <v>0</v>
      </c>
      <c r="AV490" s="0" t="n">
        <v>0</v>
      </c>
      <c r="AW490" s="0" t="n">
        <v>0</v>
      </c>
      <c r="AX490" s="0" t="n">
        <v>0</v>
      </c>
      <c r="AY490" s="0" t="n">
        <v>0</v>
      </c>
      <c r="AZ490" s="0" t="n">
        <v>0</v>
      </c>
      <c r="BA490" s="0" t="n">
        <v>0</v>
      </c>
      <c r="BB490" s="0" t="n">
        <v>0</v>
      </c>
      <c r="BC490" s="0" t="n">
        <v>0</v>
      </c>
      <c r="BD490" s="0" t="n">
        <v>0</v>
      </c>
      <c r="BE490" s="0" t="n">
        <v>0</v>
      </c>
      <c r="BF490" s="0" t="n">
        <v>0</v>
      </c>
      <c r="BG490" s="0" t="n">
        <v>0</v>
      </c>
      <c r="BH490" s="0" t="n">
        <v>0</v>
      </c>
      <c r="BI490" s="0" t="n">
        <v>2</v>
      </c>
      <c r="BJ490" s="0" t="n">
        <v>0</v>
      </c>
      <c r="BK490" s="0" t="n">
        <v>0</v>
      </c>
      <c r="BL490" s="0" t="n">
        <v>0</v>
      </c>
      <c r="BM490" s="0" t="n">
        <v>0</v>
      </c>
      <c r="BN490" s="0" t="n">
        <v>0</v>
      </c>
      <c r="BO490" s="0" t="n">
        <v>0</v>
      </c>
      <c r="BP490" s="0" t="n">
        <v>0</v>
      </c>
      <c r="BQ490" s="0" t="n">
        <v>0</v>
      </c>
      <c r="BR490" s="0" t="n">
        <v>0</v>
      </c>
      <c r="BS490" s="0" t="n">
        <v>0</v>
      </c>
      <c r="BT490" s="0" t="n">
        <v>0</v>
      </c>
      <c r="BU490" s="0" t="n">
        <v>0</v>
      </c>
      <c r="BV490" s="0" t="n">
        <v>0</v>
      </c>
      <c r="BW490" s="0" t="n">
        <v>0</v>
      </c>
      <c r="BX490" s="0" t="n">
        <v>0</v>
      </c>
      <c r="BY490" s="0" t="n">
        <v>0</v>
      </c>
      <c r="BZ490" s="0" t="n">
        <v>0</v>
      </c>
      <c r="CA490" s="0" t="n">
        <v>0</v>
      </c>
      <c r="CB490" s="0" t="n">
        <v>0</v>
      </c>
      <c r="CC490" s="0" t="n">
        <v>0</v>
      </c>
      <c r="CD490" s="0" t="n">
        <v>1</v>
      </c>
      <c r="CE490" s="0" t="n">
        <v>1</v>
      </c>
      <c r="CF490" s="0" t="n">
        <v>0</v>
      </c>
      <c r="CG490" s="0" t="n">
        <v>0</v>
      </c>
      <c r="CH490" s="0" t="n">
        <v>0</v>
      </c>
      <c r="CI490" s="0" t="n">
        <v>0</v>
      </c>
      <c r="CJ490" s="0" t="n">
        <v>0</v>
      </c>
      <c r="CK490" s="0" t="n">
        <v>2</v>
      </c>
      <c r="CL490" s="0" t="n">
        <v>0</v>
      </c>
      <c r="CM490" s="0" t="n">
        <v>0</v>
      </c>
      <c r="CN490" s="0" t="n">
        <v>0</v>
      </c>
      <c r="CO490" s="0" t="n">
        <v>0</v>
      </c>
      <c r="CP490" s="0" t="n">
        <v>0</v>
      </c>
      <c r="CQ490" s="0" t="n">
        <v>0</v>
      </c>
      <c r="CR490" s="0" t="n">
        <v>0</v>
      </c>
      <c r="CS490" s="0" t="n">
        <v>0</v>
      </c>
      <c r="CT490" s="0" t="n">
        <v>0</v>
      </c>
      <c r="CU490" s="0" t="n">
        <v>0</v>
      </c>
      <c r="CV490" s="0" t="n">
        <v>0</v>
      </c>
      <c r="CW490" s="0" t="n">
        <v>0</v>
      </c>
      <c r="CX490" s="0" t="n">
        <v>0</v>
      </c>
      <c r="CY490" s="0" t="n">
        <v>0</v>
      </c>
      <c r="CZ490" s="0" t="n">
        <v>0</v>
      </c>
      <c r="DA490" s="0" t="n">
        <v>0</v>
      </c>
      <c r="DB490" s="0" t="n">
        <v>0</v>
      </c>
      <c r="DC490" s="0" t="n">
        <v>0</v>
      </c>
      <c r="DD490" s="0" t="n">
        <v>0</v>
      </c>
      <c r="DE490" s="0" t="n">
        <v>1</v>
      </c>
      <c r="DF490" s="0" t="n">
        <v>0</v>
      </c>
      <c r="DG490" s="0" t="n">
        <v>0</v>
      </c>
      <c r="DH490" s="0" t="n">
        <v>0</v>
      </c>
      <c r="DI490" s="0" t="n">
        <v>0</v>
      </c>
      <c r="DJ490" s="0" t="n">
        <v>1</v>
      </c>
      <c r="DK490" s="0" t="n">
        <v>0</v>
      </c>
      <c r="DL490" s="0" t="n">
        <v>0</v>
      </c>
      <c r="DM490" s="0" t="n">
        <v>0</v>
      </c>
      <c r="DN490" s="0" t="n">
        <v>0</v>
      </c>
      <c r="DO490" s="0" t="n">
        <v>0</v>
      </c>
      <c r="DP490" s="0" t="n">
        <v>0</v>
      </c>
      <c r="DQ490" s="0" t="n">
        <v>0</v>
      </c>
      <c r="DR490" s="0" t="n">
        <v>0</v>
      </c>
      <c r="DS490" s="0" t="n">
        <v>0</v>
      </c>
      <c r="DT490" s="0" t="n">
        <v>2</v>
      </c>
      <c r="DU490" s="0" t="n">
        <v>0</v>
      </c>
      <c r="DV490" s="0" t="n">
        <v>1</v>
      </c>
      <c r="DW490" s="0" t="n">
        <v>0</v>
      </c>
      <c r="DX490" s="0" t="n">
        <v>0</v>
      </c>
      <c r="DY490" s="0" t="n">
        <v>0</v>
      </c>
      <c r="DZ490" s="0" t="n">
        <v>3</v>
      </c>
      <c r="EA490" s="0" t="n">
        <v>0</v>
      </c>
      <c r="EB490" s="0" t="n">
        <v>0</v>
      </c>
      <c r="EC490" s="0" t="n">
        <v>0</v>
      </c>
      <c r="ED490" s="0" t="n">
        <v>0</v>
      </c>
      <c r="EE490" s="0" t="n">
        <v>0</v>
      </c>
      <c r="EF490" s="0" t="n">
        <v>0</v>
      </c>
      <c r="EG490" s="0" t="n">
        <v>1</v>
      </c>
      <c r="EH490" s="0" t="n">
        <v>0</v>
      </c>
      <c r="EI490" s="0" t="n">
        <v>0</v>
      </c>
      <c r="EJ490" s="0" t="n">
        <v>0</v>
      </c>
      <c r="EK490" s="0" t="n">
        <v>0</v>
      </c>
      <c r="EL490" s="0" t="n">
        <v>0</v>
      </c>
      <c r="EM490" s="0" t="n">
        <v>0</v>
      </c>
      <c r="EN490" s="0" t="n">
        <v>0</v>
      </c>
      <c r="EO490" s="0" t="n">
        <v>0</v>
      </c>
      <c r="EP490" s="0" t="n">
        <v>0</v>
      </c>
      <c r="EQ490" s="0" t="n">
        <v>0</v>
      </c>
      <c r="ER490" s="0" t="n">
        <v>0</v>
      </c>
      <c r="ES490" s="0" t="n">
        <v>0</v>
      </c>
      <c r="ET490" s="0" t="n">
        <v>0</v>
      </c>
      <c r="EU490" s="0" t="n">
        <v>1</v>
      </c>
      <c r="EV490" s="0" t="n">
        <v>0</v>
      </c>
      <c r="EW490" s="0" t="n">
        <v>0</v>
      </c>
      <c r="EX490" s="0" t="n">
        <v>0</v>
      </c>
      <c r="EY490" s="0" t="n">
        <v>1</v>
      </c>
      <c r="EZ490" s="0" t="n">
        <v>0</v>
      </c>
      <c r="FA490" s="0" t="n">
        <v>0</v>
      </c>
      <c r="FB490" s="0" t="n">
        <v>0</v>
      </c>
      <c r="FC490" s="0" t="n">
        <v>0</v>
      </c>
      <c r="FD490" s="0" t="n">
        <v>0</v>
      </c>
      <c r="FE490" s="0" t="n">
        <v>0</v>
      </c>
      <c r="FF490" s="0" t="n">
        <v>0</v>
      </c>
      <c r="FG490" s="0" t="n">
        <v>2</v>
      </c>
      <c r="FH490" s="0" t="n">
        <v>0</v>
      </c>
      <c r="FI490" s="0" t="n">
        <v>0</v>
      </c>
      <c r="FJ490" s="0" t="n">
        <v>0</v>
      </c>
      <c r="FK490" s="0" t="n">
        <v>0</v>
      </c>
      <c r="FL490" s="0" t="n">
        <v>0</v>
      </c>
      <c r="FM490" s="0" t="n">
        <v>0</v>
      </c>
      <c r="FN490" s="0" t="n">
        <v>0</v>
      </c>
      <c r="FO490" s="0" t="n">
        <v>0</v>
      </c>
      <c r="FP490" s="0" t="n">
        <v>0</v>
      </c>
      <c r="FQ490" s="0" t="n">
        <v>0</v>
      </c>
      <c r="FR490" s="0" t="n">
        <v>0</v>
      </c>
      <c r="FS490" s="0" t="n">
        <v>0</v>
      </c>
      <c r="FT490" s="0" t="n">
        <v>1</v>
      </c>
      <c r="FU490" s="0" t="n">
        <v>0</v>
      </c>
      <c r="FV490" s="0" t="n">
        <v>1</v>
      </c>
      <c r="FW490" s="0" t="n">
        <v>0</v>
      </c>
      <c r="FX490" s="0" t="n">
        <v>0</v>
      </c>
      <c r="FY490" s="0" t="n">
        <v>0</v>
      </c>
      <c r="FZ490" s="0" t="n">
        <v>0</v>
      </c>
      <c r="GA490" s="0" t="n">
        <v>0</v>
      </c>
      <c r="GB490" s="0" t="n">
        <v>0</v>
      </c>
      <c r="GC490" s="0" t="n">
        <v>0</v>
      </c>
      <c r="GD490" s="0" t="n">
        <v>0</v>
      </c>
      <c r="GE490" s="0" t="n">
        <v>0</v>
      </c>
      <c r="GF490" s="0" t="n">
        <v>0</v>
      </c>
      <c r="GG490" s="0" t="n">
        <v>0</v>
      </c>
      <c r="GH490" s="0" t="n">
        <v>0</v>
      </c>
      <c r="GI490" s="0" t="n">
        <v>0</v>
      </c>
      <c r="GJ490" s="0" t="n">
        <v>0</v>
      </c>
      <c r="GK490" s="0" t="n">
        <v>0</v>
      </c>
      <c r="GL490" s="0" t="n">
        <v>0</v>
      </c>
      <c r="GM490" s="0" t="n">
        <v>1</v>
      </c>
      <c r="GN490" s="0" t="n">
        <v>0</v>
      </c>
      <c r="GO490" s="0" t="n">
        <v>1</v>
      </c>
      <c r="GP490" s="0" t="n">
        <v>0</v>
      </c>
      <c r="GQ490" s="0" t="n">
        <v>0</v>
      </c>
    </row>
    <row r="491" customFormat="false" ht="12" hidden="false" customHeight="false" outlineLevel="0" collapsed="false">
      <c r="A491" s="0" t="n">
        <v>0</v>
      </c>
      <c r="B491" s="0" t="n">
        <v>0</v>
      </c>
      <c r="C491" s="0" t="n">
        <v>0</v>
      </c>
      <c r="D491" s="0" t="n">
        <v>0</v>
      </c>
      <c r="E491" s="0" t="n">
        <v>0</v>
      </c>
      <c r="F491" s="0" t="n">
        <v>0</v>
      </c>
      <c r="G491" s="0" t="n">
        <v>0</v>
      </c>
      <c r="H491" s="0" t="n">
        <v>0</v>
      </c>
      <c r="I491" s="0" t="n">
        <v>0</v>
      </c>
      <c r="J491" s="0" t="n">
        <v>0</v>
      </c>
      <c r="K491" s="0" t="n">
        <v>0</v>
      </c>
      <c r="L491" s="0" t="n">
        <v>0</v>
      </c>
      <c r="M491" s="0" t="n">
        <v>0</v>
      </c>
      <c r="N491" s="0" t="n">
        <v>0</v>
      </c>
      <c r="O491" s="0" t="n">
        <v>0</v>
      </c>
      <c r="P491" s="0" t="n">
        <v>1</v>
      </c>
      <c r="Q491" s="0" t="n">
        <v>0</v>
      </c>
      <c r="R491" s="0" t="n">
        <v>0</v>
      </c>
      <c r="S491" s="0" t="n">
        <v>0</v>
      </c>
      <c r="T491" s="0" t="n">
        <v>0</v>
      </c>
      <c r="U491" s="0" t="n">
        <v>0</v>
      </c>
      <c r="V491" s="0" t="n">
        <v>0</v>
      </c>
      <c r="W491" s="0" t="n">
        <v>0</v>
      </c>
      <c r="X491" s="0" t="n">
        <v>0</v>
      </c>
      <c r="Y491" s="0" t="n">
        <v>0</v>
      </c>
      <c r="Z491" s="0" t="n">
        <v>0</v>
      </c>
      <c r="AA491" s="0" t="n">
        <v>0</v>
      </c>
      <c r="AB491" s="0" t="n">
        <v>0</v>
      </c>
      <c r="AC491" s="0" t="n">
        <v>0</v>
      </c>
      <c r="AD491" s="0" t="n">
        <v>0</v>
      </c>
      <c r="AE491" s="0" t="n">
        <v>2</v>
      </c>
      <c r="AF491" s="0" t="n">
        <v>0</v>
      </c>
      <c r="AG491" s="0" t="n">
        <v>0</v>
      </c>
      <c r="AH491" s="0" t="n">
        <v>0</v>
      </c>
      <c r="AI491" s="0" t="n">
        <v>1</v>
      </c>
      <c r="AJ491" s="0" t="n">
        <v>0</v>
      </c>
      <c r="AK491" s="0" t="n">
        <v>0</v>
      </c>
      <c r="AL491" s="0" t="n">
        <v>0</v>
      </c>
      <c r="AM491" s="0" t="n">
        <v>0</v>
      </c>
      <c r="AN491" s="0" t="n">
        <v>0</v>
      </c>
      <c r="AO491" s="0" t="n">
        <v>0</v>
      </c>
      <c r="AP491" s="0" t="n">
        <v>0</v>
      </c>
      <c r="AQ491" s="0" t="n">
        <v>0</v>
      </c>
      <c r="AR491" s="0" t="n">
        <v>0</v>
      </c>
      <c r="AS491" s="0" t="n">
        <v>0</v>
      </c>
      <c r="AT491" s="0" t="n">
        <v>3</v>
      </c>
      <c r="AU491" s="0" t="n">
        <v>0</v>
      </c>
      <c r="AV491" s="0" t="n">
        <v>0</v>
      </c>
      <c r="AW491" s="0" t="n">
        <v>0</v>
      </c>
      <c r="AX491" s="0" t="n">
        <v>0</v>
      </c>
      <c r="AY491" s="0" t="n">
        <v>0</v>
      </c>
      <c r="AZ491" s="0" t="n">
        <v>0</v>
      </c>
      <c r="BA491" s="0" t="n">
        <v>0</v>
      </c>
      <c r="BB491" s="0" t="n">
        <v>0</v>
      </c>
      <c r="BC491" s="0" t="n">
        <v>0</v>
      </c>
      <c r="BD491" s="0" t="n">
        <v>0</v>
      </c>
      <c r="BE491" s="0" t="n">
        <v>0</v>
      </c>
      <c r="BF491" s="0" t="n">
        <v>0</v>
      </c>
      <c r="BG491" s="0" t="n">
        <v>2</v>
      </c>
      <c r="BH491" s="0" t="n">
        <v>2</v>
      </c>
      <c r="BI491" s="0" t="n">
        <v>0</v>
      </c>
      <c r="BJ491" s="0" t="n">
        <v>1</v>
      </c>
      <c r="BK491" s="0" t="n">
        <v>0</v>
      </c>
      <c r="BL491" s="0" t="n">
        <v>0</v>
      </c>
      <c r="BM491" s="0" t="n">
        <v>0</v>
      </c>
      <c r="BN491" s="0" t="n">
        <v>0</v>
      </c>
      <c r="BO491" s="0" t="n">
        <v>0</v>
      </c>
      <c r="BP491" s="0" t="n">
        <v>0</v>
      </c>
      <c r="BQ491" s="0" t="n">
        <v>0</v>
      </c>
      <c r="BR491" s="0" t="n">
        <v>0</v>
      </c>
      <c r="BS491" s="0" t="n">
        <v>0</v>
      </c>
      <c r="BT491" s="0" t="n">
        <v>0</v>
      </c>
      <c r="BU491" s="0" t="n">
        <v>0</v>
      </c>
      <c r="BV491" s="0" t="n">
        <v>0</v>
      </c>
      <c r="BW491" s="0" t="n">
        <v>0</v>
      </c>
      <c r="BX491" s="0" t="n">
        <v>0</v>
      </c>
      <c r="BY491" s="0" t="n">
        <v>0</v>
      </c>
      <c r="BZ491" s="0" t="n">
        <v>0</v>
      </c>
      <c r="CA491" s="0" t="n">
        <v>1</v>
      </c>
      <c r="CB491" s="0" t="n">
        <v>0</v>
      </c>
      <c r="CC491" s="0" t="n">
        <v>0</v>
      </c>
      <c r="CD491" s="0" t="n">
        <v>2</v>
      </c>
      <c r="CE491" s="0" t="n">
        <v>0</v>
      </c>
      <c r="CF491" s="0" t="n">
        <v>0</v>
      </c>
      <c r="CG491" s="0" t="n">
        <v>0</v>
      </c>
      <c r="CH491" s="0" t="n">
        <v>0</v>
      </c>
      <c r="CI491" s="0" t="n">
        <v>0</v>
      </c>
      <c r="CJ491" s="0" t="n">
        <v>0</v>
      </c>
      <c r="CK491" s="0" t="n">
        <v>0</v>
      </c>
      <c r="CL491" s="0" t="n">
        <v>0</v>
      </c>
      <c r="CM491" s="0" t="n">
        <v>0</v>
      </c>
      <c r="CN491" s="0" t="n">
        <v>0</v>
      </c>
      <c r="CO491" s="0" t="n">
        <v>0</v>
      </c>
      <c r="CP491" s="0" t="n">
        <v>0</v>
      </c>
      <c r="CQ491" s="0" t="n">
        <v>0</v>
      </c>
      <c r="CR491" s="0" t="n">
        <v>0</v>
      </c>
      <c r="CS491" s="0" t="n">
        <v>0</v>
      </c>
      <c r="CT491" s="0" t="n">
        <v>0</v>
      </c>
      <c r="CU491" s="0" t="n">
        <v>0</v>
      </c>
      <c r="CV491" s="0" t="n">
        <v>0</v>
      </c>
      <c r="CW491" s="0" t="n">
        <v>0</v>
      </c>
      <c r="CX491" s="0" t="n">
        <v>0</v>
      </c>
      <c r="CY491" s="0" t="n">
        <v>0</v>
      </c>
      <c r="CZ491" s="0" t="n">
        <v>0</v>
      </c>
      <c r="DA491" s="0" t="n">
        <v>0</v>
      </c>
      <c r="DB491" s="0" t="n">
        <v>0</v>
      </c>
      <c r="DC491" s="0" t="n">
        <v>0</v>
      </c>
      <c r="DD491" s="0" t="n">
        <v>0</v>
      </c>
      <c r="DE491" s="0" t="n">
        <v>0</v>
      </c>
      <c r="DF491" s="0" t="n">
        <v>0</v>
      </c>
      <c r="DG491" s="0" t="n">
        <v>0</v>
      </c>
      <c r="DH491" s="0" t="n">
        <v>0</v>
      </c>
      <c r="DI491" s="0" t="n">
        <v>0</v>
      </c>
      <c r="DJ491" s="0" t="n">
        <v>0</v>
      </c>
      <c r="DK491" s="0" t="n">
        <v>0</v>
      </c>
      <c r="DL491" s="0" t="n">
        <v>0</v>
      </c>
      <c r="DM491" s="0" t="n">
        <v>0</v>
      </c>
      <c r="DN491" s="0" t="n">
        <v>0</v>
      </c>
      <c r="DO491" s="0" t="n">
        <v>0</v>
      </c>
      <c r="DP491" s="0" t="n">
        <v>0</v>
      </c>
      <c r="DQ491" s="0" t="n">
        <v>0</v>
      </c>
      <c r="DR491" s="0" t="n">
        <v>1</v>
      </c>
      <c r="DS491" s="0" t="n">
        <v>1</v>
      </c>
      <c r="DT491" s="0" t="n">
        <v>8</v>
      </c>
      <c r="DU491" s="0" t="n">
        <v>0</v>
      </c>
      <c r="DV491" s="0" t="n">
        <v>0</v>
      </c>
      <c r="DW491" s="0" t="n">
        <v>0</v>
      </c>
      <c r="DX491" s="0" t="n">
        <v>0</v>
      </c>
      <c r="DY491" s="0" t="n">
        <v>0</v>
      </c>
      <c r="DZ491" s="0" t="n">
        <v>4</v>
      </c>
      <c r="EA491" s="0" t="n">
        <v>0</v>
      </c>
      <c r="EB491" s="0" t="n">
        <v>0</v>
      </c>
      <c r="EC491" s="0" t="n">
        <v>6</v>
      </c>
      <c r="ED491" s="0" t="n">
        <v>0</v>
      </c>
      <c r="EE491" s="0" t="n">
        <v>0</v>
      </c>
      <c r="EF491" s="0" t="n">
        <v>0</v>
      </c>
      <c r="EG491" s="0" t="n">
        <v>2</v>
      </c>
      <c r="EH491" s="0" t="n">
        <v>0</v>
      </c>
      <c r="EI491" s="0" t="n">
        <v>0</v>
      </c>
      <c r="EJ491" s="0" t="n">
        <v>0</v>
      </c>
      <c r="EK491" s="0" t="n">
        <v>0</v>
      </c>
      <c r="EL491" s="0" t="n">
        <v>0</v>
      </c>
      <c r="EM491" s="0" t="n">
        <v>0</v>
      </c>
      <c r="EN491" s="0" t="n">
        <v>0</v>
      </c>
      <c r="EO491" s="0" t="n">
        <v>0</v>
      </c>
      <c r="EP491" s="0" t="n">
        <v>0</v>
      </c>
      <c r="EQ491" s="0" t="n">
        <v>0</v>
      </c>
      <c r="ER491" s="0" t="n">
        <v>0</v>
      </c>
      <c r="ES491" s="0" t="n">
        <v>0</v>
      </c>
      <c r="ET491" s="0" t="n">
        <v>1</v>
      </c>
      <c r="EU491" s="0" t="n">
        <v>0</v>
      </c>
      <c r="EV491" s="0" t="n">
        <v>0</v>
      </c>
      <c r="EW491" s="0" t="n">
        <v>0</v>
      </c>
      <c r="EX491" s="0" t="n">
        <v>0</v>
      </c>
      <c r="EY491" s="0" t="n">
        <v>0</v>
      </c>
      <c r="EZ491" s="0" t="n">
        <v>0</v>
      </c>
      <c r="FA491" s="0" t="n">
        <v>0</v>
      </c>
      <c r="FB491" s="0" t="n">
        <v>0</v>
      </c>
      <c r="FC491" s="0" t="n">
        <v>0</v>
      </c>
      <c r="FD491" s="0" t="n">
        <v>0</v>
      </c>
      <c r="FE491" s="0" t="n">
        <v>0</v>
      </c>
      <c r="FF491" s="0" t="n">
        <v>0</v>
      </c>
      <c r="FG491" s="0" t="n">
        <v>1</v>
      </c>
      <c r="FH491" s="0" t="n">
        <v>0</v>
      </c>
      <c r="FI491" s="0" t="n">
        <v>0</v>
      </c>
      <c r="FJ491" s="0" t="n">
        <v>0</v>
      </c>
      <c r="FK491" s="0" t="n">
        <v>0</v>
      </c>
      <c r="FL491" s="0" t="n">
        <v>0</v>
      </c>
      <c r="FM491" s="0" t="n">
        <v>0</v>
      </c>
      <c r="FN491" s="0" t="n">
        <v>0</v>
      </c>
      <c r="FO491" s="0" t="n">
        <v>0</v>
      </c>
      <c r="FP491" s="0" t="n">
        <v>0</v>
      </c>
      <c r="FQ491" s="0" t="n">
        <v>0</v>
      </c>
      <c r="FR491" s="0" t="n">
        <v>0</v>
      </c>
      <c r="FS491" s="0" t="n">
        <v>1</v>
      </c>
      <c r="FT491" s="0" t="n">
        <v>1</v>
      </c>
      <c r="FU491" s="0" t="n">
        <v>1</v>
      </c>
      <c r="FV491" s="0" t="n">
        <v>2</v>
      </c>
      <c r="FW491" s="0" t="n">
        <v>0</v>
      </c>
      <c r="FX491" s="0" t="n">
        <v>0</v>
      </c>
      <c r="FY491" s="0" t="n">
        <v>0</v>
      </c>
      <c r="FZ491" s="0" t="n">
        <v>2</v>
      </c>
      <c r="GA491" s="0" t="n">
        <v>0</v>
      </c>
      <c r="GB491" s="0" t="n">
        <v>1</v>
      </c>
      <c r="GC491" s="0" t="n">
        <v>0</v>
      </c>
      <c r="GD491" s="0" t="n">
        <v>0</v>
      </c>
      <c r="GE491" s="0" t="n">
        <v>0</v>
      </c>
      <c r="GF491" s="0" t="n">
        <v>0</v>
      </c>
      <c r="GG491" s="0" t="n">
        <v>0</v>
      </c>
      <c r="GH491" s="0" t="n">
        <v>0</v>
      </c>
      <c r="GI491" s="0" t="n">
        <v>0</v>
      </c>
      <c r="GJ491" s="0" t="n">
        <v>0</v>
      </c>
      <c r="GK491" s="0" t="n">
        <v>0</v>
      </c>
      <c r="GL491" s="0" t="n">
        <v>0</v>
      </c>
      <c r="GM491" s="0" t="n">
        <v>0</v>
      </c>
      <c r="GN491" s="0" t="n">
        <v>0</v>
      </c>
      <c r="GO491" s="0" t="n">
        <v>0</v>
      </c>
      <c r="GP491" s="0" t="n">
        <v>0</v>
      </c>
      <c r="GQ491" s="0" t="n">
        <v>0</v>
      </c>
    </row>
    <row r="492" customFormat="false" ht="12" hidden="false" customHeight="false" outlineLevel="0" collapsed="false">
      <c r="A492" s="0" t="n">
        <v>0</v>
      </c>
      <c r="B492" s="0" t="n">
        <v>0</v>
      </c>
      <c r="C492" s="0" t="n">
        <v>0</v>
      </c>
      <c r="D492" s="0" t="n">
        <v>0</v>
      </c>
      <c r="E492" s="0" t="n">
        <v>0</v>
      </c>
      <c r="F492" s="0" t="n">
        <v>0</v>
      </c>
      <c r="G492" s="0" t="n">
        <v>0</v>
      </c>
      <c r="H492" s="0" t="n">
        <v>0</v>
      </c>
      <c r="I492" s="0" t="n">
        <v>0</v>
      </c>
      <c r="J492" s="0" t="n">
        <v>0</v>
      </c>
      <c r="K492" s="0" t="n">
        <v>0</v>
      </c>
      <c r="L492" s="0" t="n">
        <v>0</v>
      </c>
      <c r="M492" s="0" t="n">
        <v>0</v>
      </c>
      <c r="N492" s="0" t="n">
        <v>0</v>
      </c>
      <c r="O492" s="0" t="n">
        <v>0</v>
      </c>
      <c r="P492" s="0" t="n">
        <v>0</v>
      </c>
      <c r="Q492" s="0" t="n">
        <v>0</v>
      </c>
      <c r="R492" s="0" t="n">
        <v>0</v>
      </c>
      <c r="S492" s="0" t="n">
        <v>0</v>
      </c>
      <c r="T492" s="0" t="n">
        <v>0</v>
      </c>
      <c r="U492" s="0" t="n">
        <v>0</v>
      </c>
      <c r="V492" s="0" t="n">
        <v>0</v>
      </c>
      <c r="W492" s="0" t="n">
        <v>0</v>
      </c>
      <c r="X492" s="0" t="n">
        <v>0</v>
      </c>
      <c r="Y492" s="0" t="n">
        <v>0</v>
      </c>
      <c r="Z492" s="0" t="n">
        <v>0</v>
      </c>
      <c r="AA492" s="0" t="n">
        <v>0</v>
      </c>
      <c r="AB492" s="0" t="n">
        <v>0</v>
      </c>
      <c r="AC492" s="0" t="n">
        <v>0</v>
      </c>
      <c r="AD492" s="0" t="n">
        <v>0</v>
      </c>
      <c r="AE492" s="0" t="n">
        <v>0</v>
      </c>
      <c r="AF492" s="0" t="n">
        <v>0</v>
      </c>
      <c r="AG492" s="0" t="n">
        <v>0</v>
      </c>
      <c r="AH492" s="0" t="n">
        <v>0</v>
      </c>
      <c r="AI492" s="0" t="n">
        <v>0</v>
      </c>
      <c r="AJ492" s="0" t="n">
        <v>0</v>
      </c>
      <c r="AK492" s="0" t="n">
        <v>0</v>
      </c>
      <c r="AL492" s="0" t="n">
        <v>4</v>
      </c>
      <c r="AM492" s="0" t="n">
        <v>0</v>
      </c>
      <c r="AN492" s="0" t="n">
        <v>0</v>
      </c>
      <c r="AO492" s="0" t="n">
        <v>0</v>
      </c>
      <c r="AP492" s="0" t="n">
        <v>2</v>
      </c>
      <c r="AQ492" s="0" t="n">
        <v>0</v>
      </c>
      <c r="AR492" s="0" t="n">
        <v>0</v>
      </c>
      <c r="AS492" s="0" t="n">
        <v>2</v>
      </c>
      <c r="AT492" s="0" t="n">
        <v>0</v>
      </c>
      <c r="AU492" s="0" t="n">
        <v>0</v>
      </c>
      <c r="AV492" s="0" t="n">
        <v>0</v>
      </c>
      <c r="AW492" s="0" t="n">
        <v>1</v>
      </c>
      <c r="AX492" s="0" t="n">
        <v>0</v>
      </c>
      <c r="AY492" s="0" t="n">
        <v>0</v>
      </c>
      <c r="AZ492" s="0" t="n">
        <v>2</v>
      </c>
      <c r="BA492" s="0" t="n">
        <v>0</v>
      </c>
      <c r="BB492" s="0" t="n">
        <v>0</v>
      </c>
      <c r="BC492" s="0" t="n">
        <v>0</v>
      </c>
      <c r="BD492" s="0" t="n">
        <v>0</v>
      </c>
      <c r="BE492" s="0" t="n">
        <v>1</v>
      </c>
      <c r="BF492" s="0" t="n">
        <v>0</v>
      </c>
      <c r="BG492" s="0" t="n">
        <v>4</v>
      </c>
      <c r="BH492" s="0" t="n">
        <v>0</v>
      </c>
      <c r="BI492" s="0" t="n">
        <v>0</v>
      </c>
      <c r="BJ492" s="0" t="n">
        <v>1</v>
      </c>
      <c r="BK492" s="0" t="n">
        <v>0</v>
      </c>
      <c r="BL492" s="0" t="n">
        <v>0</v>
      </c>
      <c r="BM492" s="0" t="n">
        <v>0</v>
      </c>
      <c r="BN492" s="0" t="n">
        <v>0</v>
      </c>
      <c r="BO492" s="0" t="n">
        <v>0</v>
      </c>
      <c r="BP492" s="0" t="n">
        <v>0</v>
      </c>
      <c r="BQ492" s="0" t="n">
        <v>0</v>
      </c>
      <c r="BR492" s="0" t="n">
        <v>0</v>
      </c>
      <c r="BS492" s="0" t="n">
        <v>0</v>
      </c>
      <c r="BT492" s="0" t="n">
        <v>1</v>
      </c>
      <c r="BU492" s="0" t="n">
        <v>0</v>
      </c>
      <c r="BV492" s="0" t="n">
        <v>0</v>
      </c>
      <c r="BW492" s="0" t="n">
        <v>0</v>
      </c>
      <c r="BX492" s="0" t="n">
        <v>0</v>
      </c>
      <c r="BY492" s="0" t="n">
        <v>0</v>
      </c>
      <c r="BZ492" s="0" t="n">
        <v>0</v>
      </c>
      <c r="CA492" s="0" t="n">
        <v>0</v>
      </c>
      <c r="CB492" s="0" t="n">
        <v>0</v>
      </c>
      <c r="CC492" s="0" t="n">
        <v>1</v>
      </c>
      <c r="CD492" s="0" t="n">
        <v>1</v>
      </c>
      <c r="CE492" s="0" t="n">
        <v>0</v>
      </c>
      <c r="CF492" s="0" t="n">
        <v>0</v>
      </c>
      <c r="CG492" s="0" t="n">
        <v>0</v>
      </c>
      <c r="CH492" s="0" t="n">
        <v>0</v>
      </c>
      <c r="CI492" s="0" t="n">
        <v>0</v>
      </c>
      <c r="CJ492" s="0" t="n">
        <v>0</v>
      </c>
      <c r="CK492" s="0" t="n">
        <v>0</v>
      </c>
      <c r="CL492" s="0" t="n">
        <v>0</v>
      </c>
      <c r="CM492" s="0" t="n">
        <v>0</v>
      </c>
      <c r="CN492" s="0" t="n">
        <v>6</v>
      </c>
      <c r="CO492" s="0" t="n">
        <v>0</v>
      </c>
      <c r="CP492" s="0" t="n">
        <v>0</v>
      </c>
      <c r="CQ492" s="0" t="n">
        <v>0</v>
      </c>
      <c r="CR492" s="0" t="n">
        <v>0</v>
      </c>
      <c r="CS492" s="0" t="n">
        <v>0</v>
      </c>
      <c r="CT492" s="0" t="n">
        <v>0</v>
      </c>
      <c r="CU492" s="0" t="n">
        <v>0</v>
      </c>
      <c r="CV492" s="0" t="n">
        <v>0</v>
      </c>
      <c r="CW492" s="0" t="n">
        <v>0</v>
      </c>
      <c r="CX492" s="0" t="n">
        <v>0</v>
      </c>
      <c r="CY492" s="0" t="n">
        <v>2</v>
      </c>
      <c r="CZ492" s="0" t="n">
        <v>1</v>
      </c>
      <c r="DA492" s="0" t="n">
        <v>0</v>
      </c>
      <c r="DB492" s="0" t="n">
        <v>0</v>
      </c>
      <c r="DC492" s="0" t="n">
        <v>1</v>
      </c>
      <c r="DD492" s="0" t="n">
        <v>0</v>
      </c>
      <c r="DE492" s="0" t="n">
        <v>2</v>
      </c>
      <c r="DF492" s="0" t="n">
        <v>0</v>
      </c>
      <c r="DG492" s="0" t="n">
        <v>0</v>
      </c>
      <c r="DH492" s="0" t="n">
        <v>0</v>
      </c>
      <c r="DI492" s="0" t="n">
        <v>0</v>
      </c>
      <c r="DJ492" s="0" t="n">
        <v>0</v>
      </c>
      <c r="DK492" s="0" t="n">
        <v>0</v>
      </c>
      <c r="DL492" s="0" t="n">
        <v>0</v>
      </c>
      <c r="DM492" s="0" t="n">
        <v>0</v>
      </c>
      <c r="DN492" s="0" t="n">
        <v>0</v>
      </c>
      <c r="DO492" s="0" t="n">
        <v>0</v>
      </c>
      <c r="DP492" s="0" t="n">
        <v>0</v>
      </c>
      <c r="DQ492" s="0" t="n">
        <v>0</v>
      </c>
      <c r="DR492" s="0" t="n">
        <v>0</v>
      </c>
      <c r="DS492" s="0" t="n">
        <v>0</v>
      </c>
      <c r="DT492" s="0" t="n">
        <v>0</v>
      </c>
      <c r="DU492" s="0" t="n">
        <v>0</v>
      </c>
      <c r="DV492" s="0" t="n">
        <v>0</v>
      </c>
      <c r="DW492" s="0" t="n">
        <v>0</v>
      </c>
      <c r="DX492" s="0" t="n">
        <v>0</v>
      </c>
      <c r="DY492" s="0" t="n">
        <v>0</v>
      </c>
      <c r="DZ492" s="0" t="n">
        <v>1</v>
      </c>
      <c r="EA492" s="0" t="n">
        <v>0</v>
      </c>
      <c r="EB492" s="0" t="n">
        <v>1</v>
      </c>
      <c r="EC492" s="0" t="n">
        <v>0</v>
      </c>
      <c r="ED492" s="0" t="n">
        <v>0</v>
      </c>
      <c r="EE492" s="0" t="n">
        <v>0</v>
      </c>
      <c r="EF492" s="0" t="n">
        <v>0</v>
      </c>
      <c r="EG492" s="0" t="n">
        <v>0</v>
      </c>
      <c r="EH492" s="0" t="n">
        <v>0</v>
      </c>
      <c r="EI492" s="0" t="n">
        <v>0</v>
      </c>
      <c r="EJ492" s="0" t="n">
        <v>0</v>
      </c>
      <c r="EK492" s="0" t="n">
        <v>0</v>
      </c>
      <c r="EL492" s="0" t="n">
        <v>6</v>
      </c>
      <c r="EM492" s="0" t="n">
        <v>0</v>
      </c>
      <c r="EN492" s="0" t="n">
        <v>0</v>
      </c>
      <c r="EO492" s="0" t="n">
        <v>0</v>
      </c>
      <c r="EP492" s="0" t="n">
        <v>0</v>
      </c>
      <c r="EQ492" s="0" t="n">
        <v>0</v>
      </c>
      <c r="ER492" s="0" t="n">
        <v>0</v>
      </c>
      <c r="ES492" s="0" t="n">
        <v>1</v>
      </c>
      <c r="ET492" s="0" t="n">
        <v>0</v>
      </c>
      <c r="EU492" s="0" t="n">
        <v>0</v>
      </c>
      <c r="EV492" s="0" t="n">
        <v>0</v>
      </c>
      <c r="EW492" s="0" t="n">
        <v>0</v>
      </c>
      <c r="EX492" s="0" t="n">
        <v>0</v>
      </c>
      <c r="EY492" s="0" t="n">
        <v>2</v>
      </c>
      <c r="EZ492" s="0" t="n">
        <v>0</v>
      </c>
      <c r="FA492" s="0" t="n">
        <v>0</v>
      </c>
      <c r="FB492" s="0" t="n">
        <v>0</v>
      </c>
      <c r="FC492" s="0" t="n">
        <v>0</v>
      </c>
      <c r="FD492" s="0" t="n">
        <v>0</v>
      </c>
      <c r="FE492" s="0" t="n">
        <v>0</v>
      </c>
      <c r="FF492" s="0" t="n">
        <v>0</v>
      </c>
      <c r="FG492" s="0" t="n">
        <v>6</v>
      </c>
      <c r="FH492" s="0" t="n">
        <v>1</v>
      </c>
      <c r="FI492" s="0" t="n">
        <v>0</v>
      </c>
      <c r="FJ492" s="0" t="n">
        <v>0</v>
      </c>
      <c r="FK492" s="0" t="n">
        <v>0</v>
      </c>
      <c r="FL492" s="0" t="n">
        <v>0</v>
      </c>
      <c r="FM492" s="0" t="n">
        <v>1</v>
      </c>
      <c r="FN492" s="0" t="n">
        <v>0</v>
      </c>
      <c r="FO492" s="0" t="n">
        <v>0</v>
      </c>
      <c r="FP492" s="0" t="n">
        <v>0</v>
      </c>
      <c r="FQ492" s="0" t="n">
        <v>0</v>
      </c>
      <c r="FR492" s="0" t="n">
        <v>0</v>
      </c>
      <c r="FS492" s="0" t="n">
        <v>0</v>
      </c>
      <c r="FT492" s="0" t="n">
        <v>0</v>
      </c>
      <c r="FU492" s="0" t="n">
        <v>0</v>
      </c>
      <c r="FV492" s="0" t="n">
        <v>0</v>
      </c>
      <c r="FW492" s="0" t="n">
        <v>0</v>
      </c>
      <c r="FX492" s="0" t="n">
        <v>0</v>
      </c>
      <c r="FY492" s="0" t="n">
        <v>0</v>
      </c>
      <c r="FZ492" s="0" t="n">
        <v>0</v>
      </c>
      <c r="GA492" s="0" t="n">
        <v>0</v>
      </c>
      <c r="GB492" s="0" t="n">
        <v>0</v>
      </c>
      <c r="GC492" s="0" t="n">
        <v>0</v>
      </c>
      <c r="GD492" s="0" t="n">
        <v>0</v>
      </c>
      <c r="GE492" s="0" t="n">
        <v>0</v>
      </c>
      <c r="GF492" s="0" t="n">
        <v>0</v>
      </c>
      <c r="GG492" s="0" t="n">
        <v>2</v>
      </c>
      <c r="GH492" s="0" t="n">
        <v>0</v>
      </c>
      <c r="GI492" s="0" t="n">
        <v>0</v>
      </c>
      <c r="GJ492" s="0" t="n">
        <v>0</v>
      </c>
      <c r="GK492" s="0" t="n">
        <v>0</v>
      </c>
      <c r="GL492" s="0" t="n">
        <v>0</v>
      </c>
      <c r="GM492" s="0" t="n">
        <v>2</v>
      </c>
      <c r="GN492" s="0" t="n">
        <v>0</v>
      </c>
      <c r="GO492" s="0" t="n">
        <v>0</v>
      </c>
      <c r="GP492" s="0" t="n">
        <v>0</v>
      </c>
      <c r="GQ492" s="0" t="n">
        <v>0</v>
      </c>
    </row>
    <row r="493" customFormat="false" ht="12" hidden="false" customHeight="false" outlineLevel="0" collapsed="false">
      <c r="A493" s="0" t="n">
        <v>2</v>
      </c>
      <c r="B493" s="0" t="n">
        <v>0</v>
      </c>
      <c r="C493" s="0" t="n">
        <v>0</v>
      </c>
      <c r="D493" s="0" t="n">
        <v>0</v>
      </c>
      <c r="E493" s="0" t="n">
        <v>4</v>
      </c>
      <c r="F493" s="0" t="n">
        <v>0</v>
      </c>
      <c r="G493" s="0" t="n">
        <v>0</v>
      </c>
      <c r="H493" s="0" t="n">
        <v>0</v>
      </c>
      <c r="I493" s="0" t="n">
        <v>1</v>
      </c>
      <c r="J493" s="0" t="n">
        <v>0</v>
      </c>
      <c r="K493" s="0" t="n">
        <v>0</v>
      </c>
      <c r="L493" s="0" t="n">
        <v>0</v>
      </c>
      <c r="M493" s="0" t="n">
        <v>0</v>
      </c>
      <c r="N493" s="0" t="n">
        <v>0</v>
      </c>
      <c r="O493" s="0" t="n">
        <v>0</v>
      </c>
      <c r="P493" s="0" t="n">
        <v>0</v>
      </c>
      <c r="Q493" s="0" t="n">
        <v>2</v>
      </c>
      <c r="R493" s="0" t="n">
        <v>0</v>
      </c>
      <c r="S493" s="0" t="n">
        <v>0</v>
      </c>
      <c r="T493" s="0" t="n">
        <v>0</v>
      </c>
      <c r="U493" s="0" t="n">
        <v>0</v>
      </c>
      <c r="V493" s="0" t="n">
        <v>0</v>
      </c>
      <c r="W493" s="0" t="n">
        <v>0</v>
      </c>
      <c r="X493" s="0" t="n">
        <v>0</v>
      </c>
      <c r="Y493" s="0" t="n">
        <v>0</v>
      </c>
      <c r="Z493" s="0" t="n">
        <v>0</v>
      </c>
      <c r="AA493" s="0" t="n">
        <v>0</v>
      </c>
      <c r="AB493" s="0" t="n">
        <v>0</v>
      </c>
      <c r="AC493" s="0" t="n">
        <v>0</v>
      </c>
      <c r="AD493" s="0" t="n">
        <v>0</v>
      </c>
      <c r="AE493" s="0" t="n">
        <v>0</v>
      </c>
      <c r="AF493" s="0" t="n">
        <v>0</v>
      </c>
      <c r="AG493" s="0" t="n">
        <v>0</v>
      </c>
      <c r="AH493" s="0" t="n">
        <v>0</v>
      </c>
      <c r="AI493" s="0" t="n">
        <v>0</v>
      </c>
      <c r="AJ493" s="0" t="n">
        <v>0</v>
      </c>
      <c r="AK493" s="0" t="n">
        <v>2</v>
      </c>
      <c r="AL493" s="0" t="n">
        <v>0</v>
      </c>
      <c r="AM493" s="0" t="n">
        <v>0</v>
      </c>
      <c r="AN493" s="0" t="n">
        <v>0</v>
      </c>
      <c r="AO493" s="0" t="n">
        <v>6</v>
      </c>
      <c r="AP493" s="0" t="n">
        <v>0</v>
      </c>
      <c r="AQ493" s="0" t="n">
        <v>0</v>
      </c>
      <c r="AR493" s="0" t="n">
        <v>0</v>
      </c>
      <c r="AS493" s="0" t="n">
        <v>1</v>
      </c>
      <c r="AT493" s="0" t="n">
        <v>0</v>
      </c>
      <c r="AU493" s="0" t="n">
        <v>0</v>
      </c>
      <c r="AV493" s="0" t="n">
        <v>0</v>
      </c>
      <c r="AW493" s="0" t="n">
        <v>3</v>
      </c>
      <c r="AX493" s="0" t="n">
        <v>0</v>
      </c>
      <c r="AY493" s="0" t="n">
        <v>0</v>
      </c>
      <c r="AZ493" s="0" t="n">
        <v>0</v>
      </c>
      <c r="BA493" s="0" t="n">
        <v>0</v>
      </c>
      <c r="BB493" s="0" t="n">
        <v>0</v>
      </c>
      <c r="BC493" s="0" t="n">
        <v>2</v>
      </c>
      <c r="BD493" s="0" t="n">
        <v>3</v>
      </c>
      <c r="BE493" s="0" t="n">
        <v>0</v>
      </c>
      <c r="BF493" s="0" t="n">
        <v>0</v>
      </c>
      <c r="BG493" s="0" t="n">
        <v>1</v>
      </c>
      <c r="BH493" s="0" t="n">
        <v>0</v>
      </c>
      <c r="BI493" s="0" t="n">
        <v>6</v>
      </c>
      <c r="BJ493" s="0" t="n">
        <v>1</v>
      </c>
      <c r="BK493" s="0" t="n">
        <v>0</v>
      </c>
      <c r="BL493" s="0" t="n">
        <v>0</v>
      </c>
      <c r="BM493" s="0" t="n">
        <v>0</v>
      </c>
      <c r="BN493" s="0" t="n">
        <v>0</v>
      </c>
      <c r="BO493" s="0" t="n">
        <v>0</v>
      </c>
      <c r="BP493" s="0" t="n">
        <v>0</v>
      </c>
      <c r="BQ493" s="0" t="n">
        <v>1</v>
      </c>
      <c r="BR493" s="0" t="n">
        <v>5</v>
      </c>
      <c r="BS493" s="0" t="n">
        <v>0</v>
      </c>
      <c r="BT493" s="0" t="n">
        <v>1</v>
      </c>
      <c r="BU493" s="0" t="n">
        <v>0</v>
      </c>
      <c r="BV493" s="0" t="n">
        <v>1</v>
      </c>
      <c r="BW493" s="0" t="n">
        <v>0</v>
      </c>
      <c r="BX493" s="0" t="n">
        <v>2</v>
      </c>
      <c r="BY493" s="0" t="n">
        <v>0</v>
      </c>
      <c r="BZ493" s="0" t="n">
        <v>0</v>
      </c>
      <c r="CA493" s="0" t="n">
        <v>2</v>
      </c>
      <c r="CB493" s="0" t="n">
        <v>1</v>
      </c>
      <c r="CC493" s="0" t="n">
        <v>3</v>
      </c>
      <c r="CD493" s="0" t="n">
        <v>0</v>
      </c>
      <c r="CE493" s="0" t="n">
        <v>0</v>
      </c>
      <c r="CF493" s="0" t="n">
        <v>3</v>
      </c>
      <c r="CG493" s="0" t="n">
        <v>0</v>
      </c>
      <c r="CH493" s="0" t="n">
        <v>0</v>
      </c>
      <c r="CI493" s="0" t="n">
        <v>2</v>
      </c>
      <c r="CJ493" s="0" t="n">
        <v>2</v>
      </c>
      <c r="CK493" s="0" t="n">
        <v>0</v>
      </c>
      <c r="CL493" s="0" t="n">
        <v>0</v>
      </c>
      <c r="CM493" s="0" t="n">
        <v>0</v>
      </c>
      <c r="CN493" s="0" t="n">
        <v>0</v>
      </c>
      <c r="CO493" s="0" t="n">
        <v>0</v>
      </c>
      <c r="CP493" s="0" t="n">
        <v>2</v>
      </c>
      <c r="CQ493" s="0" t="n">
        <v>0</v>
      </c>
      <c r="CR493" s="0" t="n">
        <v>0</v>
      </c>
      <c r="CS493" s="0" t="n">
        <v>4</v>
      </c>
      <c r="CT493" s="0" t="n">
        <v>0</v>
      </c>
      <c r="CU493" s="0" t="n">
        <v>0</v>
      </c>
      <c r="CV493" s="0" t="n">
        <v>0</v>
      </c>
      <c r="CW493" s="0" t="n">
        <v>0</v>
      </c>
      <c r="CX493" s="0" t="n">
        <v>1</v>
      </c>
      <c r="CY493" s="0" t="n">
        <v>2</v>
      </c>
      <c r="CZ493" s="0" t="n">
        <v>0</v>
      </c>
      <c r="DA493" s="0" t="n">
        <v>0</v>
      </c>
      <c r="DB493" s="0" t="n">
        <v>0</v>
      </c>
      <c r="DC493" s="0" t="n">
        <v>0</v>
      </c>
      <c r="DD493" s="0" t="n">
        <v>0</v>
      </c>
      <c r="DE493" s="0" t="n">
        <v>2</v>
      </c>
      <c r="DF493" s="0" t="n">
        <v>0</v>
      </c>
      <c r="DG493" s="0" t="n">
        <v>0</v>
      </c>
      <c r="DH493" s="0" t="n">
        <v>2</v>
      </c>
      <c r="DI493" s="0" t="n">
        <v>0</v>
      </c>
      <c r="DJ493" s="0" t="n">
        <v>0</v>
      </c>
      <c r="DK493" s="0" t="n">
        <v>3</v>
      </c>
      <c r="DL493" s="0" t="n">
        <v>0</v>
      </c>
      <c r="DM493" s="0" t="n">
        <v>0</v>
      </c>
      <c r="DN493" s="0" t="n">
        <v>2</v>
      </c>
      <c r="DO493" s="0" t="n">
        <v>0</v>
      </c>
      <c r="DP493" s="0" t="n">
        <v>1</v>
      </c>
      <c r="DQ493" s="0" t="n">
        <v>0</v>
      </c>
      <c r="DR493" s="0" t="n">
        <v>3</v>
      </c>
      <c r="DS493" s="0" t="n">
        <v>0</v>
      </c>
      <c r="DT493" s="0" t="n">
        <v>0</v>
      </c>
      <c r="DU493" s="0" t="n">
        <v>1</v>
      </c>
      <c r="DV493" s="0" t="n">
        <v>0</v>
      </c>
      <c r="DW493" s="0" t="n">
        <v>0</v>
      </c>
      <c r="DX493" s="0" t="n">
        <v>1</v>
      </c>
      <c r="DY493" s="0" t="n">
        <v>0</v>
      </c>
      <c r="DZ493" s="0" t="n">
        <v>0</v>
      </c>
      <c r="EA493" s="0" t="n">
        <v>0</v>
      </c>
      <c r="EB493" s="0" t="n">
        <v>0</v>
      </c>
      <c r="EC493" s="0" t="n">
        <v>0</v>
      </c>
      <c r="ED493" s="0" t="n">
        <v>0</v>
      </c>
      <c r="EE493" s="0" t="n">
        <v>0</v>
      </c>
      <c r="EF493" s="0" t="n">
        <v>0</v>
      </c>
      <c r="EG493" s="0" t="n">
        <v>0</v>
      </c>
      <c r="EH493" s="0" t="n">
        <v>1</v>
      </c>
      <c r="EI493" s="0" t="n">
        <v>0</v>
      </c>
      <c r="EJ493" s="0" t="n">
        <v>0</v>
      </c>
      <c r="EK493" s="0" t="n">
        <v>0</v>
      </c>
      <c r="EL493" s="0" t="n">
        <v>0</v>
      </c>
      <c r="EM493" s="0" t="n">
        <v>0</v>
      </c>
      <c r="EN493" s="0" t="n">
        <v>1</v>
      </c>
      <c r="EO493" s="0" t="n">
        <v>6</v>
      </c>
      <c r="EP493" s="0" t="n">
        <v>0</v>
      </c>
      <c r="EQ493" s="0" t="n">
        <v>0</v>
      </c>
      <c r="ER493" s="0" t="n">
        <v>0</v>
      </c>
      <c r="ES493" s="0" t="n">
        <v>2</v>
      </c>
      <c r="ET493" s="0" t="n">
        <v>0</v>
      </c>
      <c r="EU493" s="0" t="n">
        <v>5</v>
      </c>
      <c r="EV493" s="0" t="n">
        <v>0</v>
      </c>
      <c r="EW493" s="0" t="n">
        <v>0</v>
      </c>
      <c r="EX493" s="0" t="n">
        <v>0</v>
      </c>
      <c r="EY493" s="0" t="n">
        <v>1</v>
      </c>
      <c r="EZ493" s="0" t="n">
        <v>0</v>
      </c>
      <c r="FA493" s="0" t="n">
        <v>0</v>
      </c>
      <c r="FB493" s="0" t="n">
        <v>0</v>
      </c>
      <c r="FC493" s="0" t="n">
        <v>0</v>
      </c>
      <c r="FD493" s="0" t="n">
        <v>1</v>
      </c>
      <c r="FE493" s="0" t="n">
        <v>0</v>
      </c>
      <c r="FF493" s="0" t="n">
        <v>2</v>
      </c>
      <c r="FG493" s="0" t="n">
        <v>4</v>
      </c>
      <c r="FH493" s="0" t="n">
        <v>2</v>
      </c>
      <c r="FI493" s="0" t="n">
        <v>0</v>
      </c>
      <c r="FJ493" s="0" t="n">
        <v>0</v>
      </c>
      <c r="FK493" s="0" t="n">
        <v>5</v>
      </c>
      <c r="FL493" s="0" t="n">
        <v>3</v>
      </c>
      <c r="FM493" s="0" t="n">
        <v>2</v>
      </c>
      <c r="FN493" s="0" t="n">
        <v>0</v>
      </c>
      <c r="FO493" s="0" t="n">
        <v>1</v>
      </c>
      <c r="FP493" s="0" t="n">
        <v>0</v>
      </c>
      <c r="FQ493" s="0" t="n">
        <v>0</v>
      </c>
      <c r="FR493" s="0" t="n">
        <v>4</v>
      </c>
      <c r="FS493" s="0" t="n">
        <v>1</v>
      </c>
      <c r="FT493" s="0" t="n">
        <v>0</v>
      </c>
      <c r="FU493" s="0" t="n">
        <v>2</v>
      </c>
      <c r="FV493" s="0" t="n">
        <v>0</v>
      </c>
      <c r="FW493" s="0" t="n">
        <v>0</v>
      </c>
      <c r="FX493" s="0" t="n">
        <v>0</v>
      </c>
      <c r="FY493" s="0" t="n">
        <v>0</v>
      </c>
      <c r="FZ493" s="0" t="n">
        <v>0</v>
      </c>
      <c r="GA493" s="0" t="n">
        <v>0</v>
      </c>
      <c r="GB493" s="0" t="n">
        <v>0</v>
      </c>
      <c r="GC493" s="0" t="n">
        <v>0</v>
      </c>
      <c r="GD493" s="0" t="n">
        <v>4</v>
      </c>
      <c r="GE493" s="0" t="n">
        <v>0</v>
      </c>
      <c r="GF493" s="0" t="n">
        <v>0</v>
      </c>
      <c r="GG493" s="0" t="n">
        <v>0</v>
      </c>
      <c r="GH493" s="0" t="n">
        <v>0</v>
      </c>
      <c r="GI493" s="0" t="n">
        <v>0</v>
      </c>
      <c r="GJ493" s="0" t="n">
        <v>0</v>
      </c>
      <c r="GK493" s="0" t="n">
        <v>0</v>
      </c>
      <c r="GL493" s="0" t="n">
        <v>0</v>
      </c>
      <c r="GM493" s="0" t="n">
        <v>1</v>
      </c>
      <c r="GN493" s="0" t="n">
        <v>0</v>
      </c>
      <c r="GO493" s="0" t="n">
        <v>0</v>
      </c>
      <c r="GP493" s="0" t="n">
        <v>0</v>
      </c>
      <c r="GQ493" s="0" t="n">
        <v>0</v>
      </c>
    </row>
    <row r="494" customFormat="false" ht="12" hidden="false" customHeight="false" outlineLevel="0" collapsed="false">
      <c r="A494" s="0" t="n">
        <v>0</v>
      </c>
      <c r="B494" s="0" t="n">
        <v>0</v>
      </c>
      <c r="C494" s="0" t="n">
        <v>0</v>
      </c>
      <c r="D494" s="0" t="n">
        <v>0</v>
      </c>
      <c r="E494" s="0" t="n">
        <v>0</v>
      </c>
      <c r="F494" s="0" t="n">
        <v>0</v>
      </c>
      <c r="G494" s="0" t="n">
        <v>0</v>
      </c>
      <c r="H494" s="0" t="n">
        <v>0</v>
      </c>
      <c r="I494" s="0" t="n">
        <v>0</v>
      </c>
      <c r="J494" s="0" t="n">
        <v>0</v>
      </c>
      <c r="K494" s="0" t="n">
        <v>0</v>
      </c>
      <c r="L494" s="0" t="n">
        <v>0</v>
      </c>
      <c r="M494" s="0" t="n">
        <v>0</v>
      </c>
      <c r="N494" s="0" t="n">
        <v>0</v>
      </c>
      <c r="O494" s="0" t="n">
        <v>0</v>
      </c>
      <c r="P494" s="0" t="n">
        <v>1</v>
      </c>
      <c r="Q494" s="0" t="n">
        <v>1</v>
      </c>
      <c r="R494" s="0" t="n">
        <v>0</v>
      </c>
      <c r="S494" s="0" t="n">
        <v>0</v>
      </c>
      <c r="T494" s="0" t="n">
        <v>0</v>
      </c>
      <c r="U494" s="0" t="n">
        <v>0</v>
      </c>
      <c r="V494" s="0" t="n">
        <v>0</v>
      </c>
      <c r="W494" s="0" t="n">
        <v>0</v>
      </c>
      <c r="X494" s="0" t="n">
        <v>0</v>
      </c>
      <c r="Y494" s="0" t="n">
        <v>0</v>
      </c>
      <c r="Z494" s="0" t="n">
        <v>1</v>
      </c>
      <c r="AA494" s="0" t="n">
        <v>0</v>
      </c>
      <c r="AB494" s="0" t="n">
        <v>0</v>
      </c>
      <c r="AC494" s="0" t="n">
        <v>0</v>
      </c>
      <c r="AD494" s="0" t="n">
        <v>0</v>
      </c>
      <c r="AE494" s="0" t="n">
        <v>0</v>
      </c>
      <c r="AF494" s="0" t="n">
        <v>0</v>
      </c>
      <c r="AG494" s="0" t="n">
        <v>0</v>
      </c>
      <c r="AH494" s="0" t="n">
        <v>1</v>
      </c>
      <c r="AI494" s="0" t="n">
        <v>0</v>
      </c>
      <c r="AJ494" s="0" t="n">
        <v>0</v>
      </c>
      <c r="AK494" s="0" t="n">
        <v>0</v>
      </c>
      <c r="AL494" s="0" t="n">
        <v>0</v>
      </c>
      <c r="AM494" s="0" t="n">
        <v>0</v>
      </c>
      <c r="AN494" s="0" t="n">
        <v>0</v>
      </c>
      <c r="AO494" s="0" t="n">
        <v>2</v>
      </c>
      <c r="AP494" s="0" t="n">
        <v>2</v>
      </c>
      <c r="AQ494" s="0" t="n">
        <v>0</v>
      </c>
      <c r="AR494" s="0" t="n">
        <v>0</v>
      </c>
      <c r="AS494" s="0" t="n">
        <v>1</v>
      </c>
      <c r="AT494" s="0" t="n">
        <v>0</v>
      </c>
      <c r="AU494" s="0" t="n">
        <v>0</v>
      </c>
      <c r="AV494" s="0" t="n">
        <v>0</v>
      </c>
      <c r="AW494" s="0" t="n">
        <v>2</v>
      </c>
      <c r="AX494" s="0" t="n">
        <v>0</v>
      </c>
      <c r="AY494" s="0" t="n">
        <v>0</v>
      </c>
      <c r="AZ494" s="0" t="n">
        <v>2</v>
      </c>
      <c r="BA494" s="0" t="n">
        <v>0</v>
      </c>
      <c r="BB494" s="0" t="n">
        <v>3</v>
      </c>
      <c r="BC494" s="0" t="n">
        <v>1</v>
      </c>
      <c r="BD494" s="0" t="n">
        <v>2</v>
      </c>
      <c r="BE494" s="0" t="n">
        <v>0</v>
      </c>
      <c r="BF494" s="0" t="n">
        <v>0</v>
      </c>
      <c r="BG494" s="0" t="n">
        <v>1</v>
      </c>
      <c r="BH494" s="0" t="n">
        <v>0</v>
      </c>
      <c r="BI494" s="0" t="n">
        <v>0</v>
      </c>
      <c r="BJ494" s="0" t="n">
        <v>1</v>
      </c>
      <c r="BK494" s="0" t="n">
        <v>0</v>
      </c>
      <c r="BL494" s="0" t="n">
        <v>0</v>
      </c>
      <c r="BM494" s="0" t="n">
        <v>0</v>
      </c>
      <c r="BN494" s="0" t="n">
        <v>0</v>
      </c>
      <c r="BO494" s="0" t="n">
        <v>0</v>
      </c>
      <c r="BP494" s="0" t="n">
        <v>0</v>
      </c>
      <c r="BQ494" s="0" t="n">
        <v>1</v>
      </c>
      <c r="BR494" s="0" t="n">
        <v>0</v>
      </c>
      <c r="BS494" s="0" t="n">
        <v>0</v>
      </c>
      <c r="BT494" s="0" t="n">
        <v>0</v>
      </c>
      <c r="BU494" s="0" t="n">
        <v>0</v>
      </c>
      <c r="BV494" s="0" t="n">
        <v>0</v>
      </c>
      <c r="BW494" s="0" t="n">
        <v>0</v>
      </c>
      <c r="BX494" s="0" t="n">
        <v>1</v>
      </c>
      <c r="BY494" s="0" t="n">
        <v>0</v>
      </c>
      <c r="BZ494" s="0" t="n">
        <v>0</v>
      </c>
      <c r="CA494" s="0" t="n">
        <v>0</v>
      </c>
      <c r="CB494" s="0" t="n">
        <v>1</v>
      </c>
      <c r="CC494" s="0" t="n">
        <v>0</v>
      </c>
      <c r="CD494" s="0" t="n">
        <v>0</v>
      </c>
      <c r="CE494" s="0" t="n">
        <v>0</v>
      </c>
      <c r="CF494" s="0" t="n">
        <v>0</v>
      </c>
      <c r="CG494" s="0" t="n">
        <v>0</v>
      </c>
      <c r="CH494" s="0" t="n">
        <v>0</v>
      </c>
      <c r="CI494" s="0" t="n">
        <v>4</v>
      </c>
      <c r="CJ494" s="0" t="n">
        <v>0</v>
      </c>
      <c r="CK494" s="0" t="n">
        <v>0</v>
      </c>
      <c r="CL494" s="0" t="n">
        <v>0</v>
      </c>
      <c r="CM494" s="0" t="n">
        <v>0</v>
      </c>
      <c r="CN494" s="0" t="n">
        <v>0</v>
      </c>
      <c r="CO494" s="0" t="n">
        <v>0</v>
      </c>
      <c r="CP494" s="0" t="n">
        <v>1</v>
      </c>
      <c r="CQ494" s="0" t="n">
        <v>0</v>
      </c>
      <c r="CR494" s="0" t="n">
        <v>0</v>
      </c>
      <c r="CS494" s="0" t="n">
        <v>0</v>
      </c>
      <c r="CT494" s="0" t="n">
        <v>0</v>
      </c>
      <c r="CU494" s="0" t="n">
        <v>0</v>
      </c>
      <c r="CV494" s="0" t="n">
        <v>0</v>
      </c>
      <c r="CW494" s="0" t="n">
        <v>0</v>
      </c>
      <c r="CX494" s="0" t="n">
        <v>0</v>
      </c>
      <c r="CY494" s="0" t="n">
        <v>2</v>
      </c>
      <c r="CZ494" s="0" t="n">
        <v>3</v>
      </c>
      <c r="DA494" s="0" t="n">
        <v>0</v>
      </c>
      <c r="DB494" s="0" t="n">
        <v>0</v>
      </c>
      <c r="DC494" s="0" t="n">
        <v>0</v>
      </c>
      <c r="DD494" s="0" t="n">
        <v>1</v>
      </c>
      <c r="DE494" s="0" t="n">
        <v>0</v>
      </c>
      <c r="DF494" s="0" t="n">
        <v>0</v>
      </c>
      <c r="DG494" s="0" t="n">
        <v>0</v>
      </c>
      <c r="DH494" s="0" t="n">
        <v>1</v>
      </c>
      <c r="DI494" s="0" t="n">
        <v>0</v>
      </c>
      <c r="DJ494" s="0" t="n">
        <v>0</v>
      </c>
      <c r="DK494" s="0" t="n">
        <v>1</v>
      </c>
      <c r="DL494" s="0" t="n">
        <v>0</v>
      </c>
      <c r="DM494" s="0" t="n">
        <v>0</v>
      </c>
      <c r="DN494" s="0" t="n">
        <v>2</v>
      </c>
      <c r="DO494" s="0" t="n">
        <v>0</v>
      </c>
      <c r="DP494" s="0" t="n">
        <v>2</v>
      </c>
      <c r="DQ494" s="0" t="n">
        <v>0</v>
      </c>
      <c r="DR494" s="0" t="n">
        <v>0</v>
      </c>
      <c r="DS494" s="0" t="n">
        <v>1</v>
      </c>
      <c r="DT494" s="0" t="n">
        <v>0</v>
      </c>
      <c r="DU494" s="0" t="n">
        <v>1</v>
      </c>
      <c r="DV494" s="0" t="n">
        <v>0</v>
      </c>
      <c r="DW494" s="0" t="n">
        <v>0</v>
      </c>
      <c r="DX494" s="0" t="n">
        <v>0</v>
      </c>
      <c r="DY494" s="0" t="n">
        <v>0</v>
      </c>
      <c r="DZ494" s="0" t="n">
        <v>1</v>
      </c>
      <c r="EA494" s="0" t="n">
        <v>0</v>
      </c>
      <c r="EB494" s="0" t="n">
        <v>0</v>
      </c>
      <c r="EC494" s="0" t="n">
        <v>0</v>
      </c>
      <c r="ED494" s="0" t="n">
        <v>0</v>
      </c>
      <c r="EE494" s="0" t="n">
        <v>0</v>
      </c>
      <c r="EF494" s="0" t="n">
        <v>0</v>
      </c>
      <c r="EG494" s="0" t="n">
        <v>0</v>
      </c>
      <c r="EH494" s="0" t="n">
        <v>0</v>
      </c>
      <c r="EI494" s="0" t="n">
        <v>0</v>
      </c>
      <c r="EJ494" s="0" t="n">
        <v>2</v>
      </c>
      <c r="EK494" s="0" t="n">
        <v>0</v>
      </c>
      <c r="EL494" s="0" t="n">
        <v>0</v>
      </c>
      <c r="EM494" s="0" t="n">
        <v>0</v>
      </c>
      <c r="EN494" s="0" t="n">
        <v>0</v>
      </c>
      <c r="EO494" s="0" t="n">
        <v>0</v>
      </c>
      <c r="EP494" s="0" t="n">
        <v>0</v>
      </c>
      <c r="EQ494" s="0" t="n">
        <v>0</v>
      </c>
      <c r="ER494" s="0" t="n">
        <v>0</v>
      </c>
      <c r="ES494" s="0" t="n">
        <v>1</v>
      </c>
      <c r="ET494" s="0" t="n">
        <v>0</v>
      </c>
      <c r="EU494" s="0" t="n">
        <v>7</v>
      </c>
      <c r="EV494" s="0" t="n">
        <v>0</v>
      </c>
      <c r="EW494" s="0" t="n">
        <v>0</v>
      </c>
      <c r="EX494" s="0" t="n">
        <v>0</v>
      </c>
      <c r="EY494" s="0" t="n">
        <v>0</v>
      </c>
      <c r="EZ494" s="0" t="n">
        <v>0</v>
      </c>
      <c r="FA494" s="0" t="n">
        <v>0</v>
      </c>
      <c r="FB494" s="0" t="n">
        <v>0</v>
      </c>
      <c r="FC494" s="0" t="n">
        <v>0</v>
      </c>
      <c r="FD494" s="0" t="n">
        <v>0</v>
      </c>
      <c r="FE494" s="0" t="n">
        <v>0</v>
      </c>
      <c r="FF494" s="0" t="n">
        <v>0</v>
      </c>
      <c r="FG494" s="0" t="n">
        <v>1</v>
      </c>
      <c r="FH494" s="0" t="n">
        <v>1</v>
      </c>
      <c r="FI494" s="0" t="n">
        <v>0</v>
      </c>
      <c r="FJ494" s="0" t="n">
        <v>0</v>
      </c>
      <c r="FK494" s="0" t="n">
        <v>4</v>
      </c>
      <c r="FL494" s="0" t="n">
        <v>0</v>
      </c>
      <c r="FM494" s="0" t="n">
        <v>2</v>
      </c>
      <c r="FN494" s="0" t="n">
        <v>4</v>
      </c>
      <c r="FO494" s="0" t="n">
        <v>1</v>
      </c>
      <c r="FP494" s="0" t="n">
        <v>0</v>
      </c>
      <c r="FQ494" s="0" t="n">
        <v>0</v>
      </c>
      <c r="FR494" s="0" t="n">
        <v>0</v>
      </c>
      <c r="FS494" s="0" t="n">
        <v>2</v>
      </c>
      <c r="FT494" s="0" t="n">
        <v>0</v>
      </c>
      <c r="FU494" s="0" t="n">
        <v>0</v>
      </c>
      <c r="FV494" s="0" t="n">
        <v>0</v>
      </c>
      <c r="FW494" s="0" t="n">
        <v>0</v>
      </c>
      <c r="FX494" s="0" t="n">
        <v>0</v>
      </c>
      <c r="FY494" s="0" t="n">
        <v>0</v>
      </c>
      <c r="FZ494" s="0" t="n">
        <v>0</v>
      </c>
      <c r="GA494" s="0" t="n">
        <v>0</v>
      </c>
      <c r="GB494" s="0" t="n">
        <v>0</v>
      </c>
      <c r="GC494" s="0" t="n">
        <v>0</v>
      </c>
      <c r="GD494" s="0" t="n">
        <v>1</v>
      </c>
      <c r="GE494" s="0" t="n">
        <v>0</v>
      </c>
      <c r="GF494" s="0" t="n">
        <v>0</v>
      </c>
      <c r="GG494" s="0" t="n">
        <v>0</v>
      </c>
      <c r="GH494" s="0" t="n">
        <v>0</v>
      </c>
      <c r="GI494" s="0" t="n">
        <v>0</v>
      </c>
      <c r="GJ494" s="0" t="n">
        <v>2</v>
      </c>
      <c r="GK494" s="0" t="n">
        <v>0</v>
      </c>
      <c r="GL494" s="0" t="n">
        <v>0</v>
      </c>
      <c r="GM494" s="0" t="n">
        <v>0</v>
      </c>
      <c r="GN494" s="0" t="n">
        <v>0</v>
      </c>
      <c r="GO494" s="0" t="n">
        <v>1</v>
      </c>
      <c r="GP494" s="0" t="n">
        <v>0</v>
      </c>
      <c r="GQ494" s="0" t="n">
        <v>0</v>
      </c>
    </row>
    <row r="495" customFormat="false" ht="12" hidden="false" customHeight="false" outlineLevel="0" collapsed="false">
      <c r="A495" s="0" t="n">
        <v>4</v>
      </c>
      <c r="B495" s="0" t="n">
        <v>0</v>
      </c>
      <c r="C495" s="0" t="n">
        <v>0</v>
      </c>
      <c r="D495" s="0" t="n">
        <v>0</v>
      </c>
      <c r="E495" s="0" t="n">
        <v>7</v>
      </c>
      <c r="F495" s="0" t="n">
        <v>8</v>
      </c>
      <c r="G495" s="0" t="n">
        <v>6</v>
      </c>
      <c r="H495" s="0" t="n">
        <v>1</v>
      </c>
      <c r="I495" s="0" t="n">
        <v>0</v>
      </c>
      <c r="J495" s="0" t="n">
        <v>4</v>
      </c>
      <c r="K495" s="0" t="n">
        <v>6</v>
      </c>
      <c r="L495" s="0" t="n">
        <v>1</v>
      </c>
      <c r="M495" s="0" t="n">
        <v>0</v>
      </c>
      <c r="N495" s="0" t="n">
        <v>0</v>
      </c>
      <c r="O495" s="0" t="n">
        <v>1</v>
      </c>
      <c r="P495" s="0" t="n">
        <v>1</v>
      </c>
      <c r="Q495" s="0" t="n">
        <v>2</v>
      </c>
      <c r="R495" s="0" t="n">
        <v>0</v>
      </c>
      <c r="S495" s="0" t="n">
        <v>0</v>
      </c>
      <c r="T495" s="0" t="n">
        <v>0</v>
      </c>
      <c r="U495" s="0" t="n">
        <v>0</v>
      </c>
      <c r="V495" s="0" t="n">
        <v>0</v>
      </c>
      <c r="W495" s="0" t="n">
        <v>0</v>
      </c>
      <c r="X495" s="0" t="n">
        <v>0</v>
      </c>
      <c r="Y495" s="0" t="n">
        <v>1</v>
      </c>
      <c r="Z495" s="0" t="n">
        <v>2</v>
      </c>
      <c r="AA495" s="0" t="n">
        <v>0</v>
      </c>
      <c r="AB495" s="0" t="n">
        <v>0</v>
      </c>
      <c r="AC495" s="0" t="n">
        <v>0</v>
      </c>
      <c r="AD495" s="0" t="n">
        <v>1</v>
      </c>
      <c r="AE495" s="0" t="n">
        <v>2</v>
      </c>
      <c r="AF495" s="0" t="n">
        <v>0</v>
      </c>
      <c r="AG495" s="0" t="n">
        <v>0</v>
      </c>
      <c r="AH495" s="0" t="n">
        <v>1</v>
      </c>
      <c r="AI495" s="0" t="n">
        <v>0</v>
      </c>
      <c r="AJ495" s="0" t="n">
        <v>0</v>
      </c>
      <c r="AK495" s="0" t="n">
        <v>1</v>
      </c>
      <c r="AL495" s="0" t="n">
        <v>0</v>
      </c>
      <c r="AM495" s="0" t="n">
        <v>0</v>
      </c>
      <c r="AN495" s="0" t="n">
        <v>0</v>
      </c>
      <c r="AO495" s="0" t="n">
        <v>1</v>
      </c>
      <c r="AP495" s="0" t="n">
        <v>0</v>
      </c>
      <c r="AQ495" s="0" t="n">
        <v>0</v>
      </c>
      <c r="AR495" s="0" t="n">
        <v>3</v>
      </c>
      <c r="AS495" s="0" t="n">
        <v>1</v>
      </c>
      <c r="AT495" s="0" t="n">
        <v>0</v>
      </c>
      <c r="AU495" s="0" t="n">
        <v>0</v>
      </c>
      <c r="AV495" s="0" t="n">
        <v>1</v>
      </c>
      <c r="AW495" s="0" t="n">
        <v>1</v>
      </c>
      <c r="AX495" s="0" t="n">
        <v>0</v>
      </c>
      <c r="AY495" s="0" t="n">
        <v>0</v>
      </c>
      <c r="AZ495" s="0" t="n">
        <v>1</v>
      </c>
      <c r="BA495" s="0" t="n">
        <v>2</v>
      </c>
      <c r="BB495" s="0" t="n">
        <v>0</v>
      </c>
      <c r="BC495" s="0" t="n">
        <v>0</v>
      </c>
      <c r="BD495" s="0" t="n">
        <v>1</v>
      </c>
      <c r="BE495" s="0" t="n">
        <v>0</v>
      </c>
      <c r="BF495" s="0" t="n">
        <v>0</v>
      </c>
      <c r="BG495" s="0" t="n">
        <v>1</v>
      </c>
      <c r="BH495" s="0" t="n">
        <v>2</v>
      </c>
      <c r="BI495" s="0" t="n">
        <v>3</v>
      </c>
      <c r="BJ495" s="0" t="n">
        <v>0</v>
      </c>
      <c r="BK495" s="0" t="n">
        <v>0</v>
      </c>
      <c r="BL495" s="0" t="n">
        <v>0</v>
      </c>
      <c r="BM495" s="0" t="n">
        <v>0</v>
      </c>
      <c r="BN495" s="0" t="n">
        <v>0</v>
      </c>
      <c r="BO495" s="0" t="n">
        <v>0</v>
      </c>
      <c r="BP495" s="0" t="n">
        <v>0</v>
      </c>
      <c r="BQ495" s="0" t="n">
        <v>1</v>
      </c>
      <c r="BR495" s="0" t="n">
        <v>0</v>
      </c>
      <c r="BS495" s="0" t="n">
        <v>0</v>
      </c>
      <c r="BT495" s="0" t="n">
        <v>2</v>
      </c>
      <c r="BU495" s="0" t="n">
        <v>0</v>
      </c>
      <c r="BV495" s="0" t="n">
        <v>0</v>
      </c>
      <c r="BW495" s="0" t="n">
        <v>0</v>
      </c>
      <c r="BX495" s="0" t="n">
        <v>0</v>
      </c>
      <c r="BY495" s="0" t="n">
        <v>0</v>
      </c>
      <c r="BZ495" s="0" t="n">
        <v>0</v>
      </c>
      <c r="CA495" s="0" t="n">
        <v>0</v>
      </c>
      <c r="CB495" s="0" t="n">
        <v>1</v>
      </c>
      <c r="CC495" s="0" t="n">
        <v>1</v>
      </c>
      <c r="CD495" s="0" t="n">
        <v>1</v>
      </c>
      <c r="CE495" s="0" t="n">
        <v>0</v>
      </c>
      <c r="CF495" s="0" t="n">
        <v>1</v>
      </c>
      <c r="CG495" s="0" t="n">
        <v>3</v>
      </c>
      <c r="CH495" s="0" t="n">
        <v>0</v>
      </c>
      <c r="CI495" s="0" t="n">
        <v>0</v>
      </c>
      <c r="CJ495" s="0" t="n">
        <v>1</v>
      </c>
      <c r="CK495" s="0" t="n">
        <v>5</v>
      </c>
      <c r="CL495" s="0" t="n">
        <v>6</v>
      </c>
      <c r="CM495" s="0" t="n">
        <v>0</v>
      </c>
      <c r="CN495" s="0" t="n">
        <v>0</v>
      </c>
      <c r="CO495" s="0" t="n">
        <v>0</v>
      </c>
      <c r="CP495" s="0" t="n">
        <v>4</v>
      </c>
      <c r="CQ495" s="0" t="n">
        <v>0</v>
      </c>
      <c r="CR495" s="0" t="n">
        <v>0</v>
      </c>
      <c r="CS495" s="0" t="n">
        <v>1</v>
      </c>
      <c r="CT495" s="0" t="n">
        <v>0</v>
      </c>
      <c r="CU495" s="0" t="n">
        <v>0</v>
      </c>
      <c r="CV495" s="0" t="n">
        <v>0</v>
      </c>
      <c r="CW495" s="0" t="n">
        <v>0</v>
      </c>
      <c r="CX495" s="0" t="n">
        <v>0</v>
      </c>
      <c r="CY495" s="0" t="n">
        <v>4</v>
      </c>
      <c r="CZ495" s="0" t="n">
        <v>0</v>
      </c>
      <c r="DA495" s="0" t="n">
        <v>0</v>
      </c>
      <c r="DB495" s="0" t="n">
        <v>0</v>
      </c>
      <c r="DC495" s="0" t="n">
        <v>1</v>
      </c>
      <c r="DD495" s="0" t="n">
        <v>0</v>
      </c>
      <c r="DE495" s="0" t="n">
        <v>1</v>
      </c>
      <c r="DF495" s="0" t="n">
        <v>4</v>
      </c>
      <c r="DG495" s="0" t="n">
        <v>0</v>
      </c>
      <c r="DH495" s="0" t="n">
        <v>0</v>
      </c>
      <c r="DI495" s="0" t="n">
        <v>0</v>
      </c>
      <c r="DJ495" s="0" t="n">
        <v>1</v>
      </c>
      <c r="DK495" s="0" t="n">
        <v>4</v>
      </c>
      <c r="DL495" s="0" t="n">
        <v>0</v>
      </c>
      <c r="DM495" s="0" t="n">
        <v>0</v>
      </c>
      <c r="DN495" s="0" t="n">
        <v>4</v>
      </c>
      <c r="DO495" s="0" t="n">
        <v>0</v>
      </c>
      <c r="DP495" s="0" t="n">
        <v>0</v>
      </c>
      <c r="DQ495" s="0" t="n">
        <v>0</v>
      </c>
      <c r="DR495" s="0" t="n">
        <v>1</v>
      </c>
      <c r="DS495" s="0" t="n">
        <v>0</v>
      </c>
      <c r="DT495" s="0" t="n">
        <v>1</v>
      </c>
      <c r="DU495" s="0" t="n">
        <v>4</v>
      </c>
      <c r="DV495" s="0" t="n">
        <v>0</v>
      </c>
      <c r="DW495" s="0" t="n">
        <v>0</v>
      </c>
      <c r="DX495" s="0" t="n">
        <v>0</v>
      </c>
      <c r="DY495" s="0" t="n">
        <v>0</v>
      </c>
      <c r="DZ495" s="0" t="n">
        <v>0</v>
      </c>
      <c r="EA495" s="0" t="n">
        <v>0</v>
      </c>
      <c r="EB495" s="0" t="n">
        <v>0</v>
      </c>
      <c r="EC495" s="0" t="n">
        <v>0</v>
      </c>
      <c r="ED495" s="0" t="n">
        <v>0</v>
      </c>
      <c r="EE495" s="0" t="n">
        <v>0</v>
      </c>
      <c r="EF495" s="0" t="n">
        <v>0</v>
      </c>
      <c r="EG495" s="0" t="n">
        <v>0</v>
      </c>
      <c r="EH495" s="0" t="n">
        <v>0</v>
      </c>
      <c r="EI495" s="0" t="n">
        <v>0</v>
      </c>
      <c r="EJ495" s="0" t="n">
        <v>0</v>
      </c>
      <c r="EK495" s="0" t="n">
        <v>0</v>
      </c>
      <c r="EL495" s="0" t="n">
        <v>0</v>
      </c>
      <c r="EM495" s="0" t="n">
        <v>0</v>
      </c>
      <c r="EN495" s="0" t="n">
        <v>0</v>
      </c>
      <c r="EO495" s="0" t="n">
        <v>3</v>
      </c>
      <c r="EP495" s="0" t="n">
        <v>0</v>
      </c>
      <c r="EQ495" s="0" t="n">
        <v>0</v>
      </c>
      <c r="ER495" s="0" t="n">
        <v>0</v>
      </c>
      <c r="ES495" s="0" t="n">
        <v>0</v>
      </c>
      <c r="ET495" s="0" t="n">
        <v>0</v>
      </c>
      <c r="EU495" s="0" t="n">
        <v>1</v>
      </c>
      <c r="EV495" s="0" t="n">
        <v>0</v>
      </c>
      <c r="EW495" s="0" t="n">
        <v>0</v>
      </c>
      <c r="EX495" s="0" t="n">
        <v>0</v>
      </c>
      <c r="EY495" s="0" t="n">
        <v>1</v>
      </c>
      <c r="EZ495" s="0" t="n">
        <v>0</v>
      </c>
      <c r="FA495" s="0" t="n">
        <v>0</v>
      </c>
      <c r="FB495" s="0" t="n">
        <v>0</v>
      </c>
      <c r="FC495" s="0" t="n">
        <v>0</v>
      </c>
      <c r="FD495" s="0" t="n">
        <v>6</v>
      </c>
      <c r="FE495" s="0" t="n">
        <v>9</v>
      </c>
      <c r="FF495" s="0" t="n">
        <v>0</v>
      </c>
      <c r="FG495" s="0" t="n">
        <v>1</v>
      </c>
      <c r="FH495" s="0" t="n">
        <v>0</v>
      </c>
      <c r="FI495" s="0" t="n">
        <v>0</v>
      </c>
      <c r="FJ495" s="0" t="n">
        <v>1</v>
      </c>
      <c r="FK495" s="0" t="n">
        <v>0</v>
      </c>
      <c r="FL495" s="0" t="n">
        <v>0</v>
      </c>
      <c r="FM495" s="0" t="n">
        <v>7</v>
      </c>
      <c r="FN495" s="0" t="n">
        <v>0</v>
      </c>
      <c r="FO495" s="0" t="n">
        <v>1</v>
      </c>
      <c r="FP495" s="0" t="n">
        <v>0</v>
      </c>
      <c r="FQ495" s="0" t="n">
        <v>0</v>
      </c>
      <c r="FR495" s="0" t="n">
        <v>2</v>
      </c>
      <c r="FS495" s="0" t="n">
        <v>1</v>
      </c>
      <c r="FT495" s="0" t="n">
        <v>0</v>
      </c>
      <c r="FU495" s="0" t="n">
        <v>0</v>
      </c>
      <c r="FV495" s="0" t="n">
        <v>0</v>
      </c>
      <c r="FW495" s="0" t="n">
        <v>0</v>
      </c>
      <c r="FX495" s="0" t="n">
        <v>0</v>
      </c>
      <c r="FY495" s="0" t="n">
        <v>0</v>
      </c>
      <c r="FZ495" s="0" t="n">
        <v>0</v>
      </c>
      <c r="GA495" s="0" t="n">
        <v>0</v>
      </c>
      <c r="GB495" s="0" t="n">
        <v>0</v>
      </c>
      <c r="GC495" s="0" t="n">
        <v>0</v>
      </c>
      <c r="GD495" s="0" t="n">
        <v>1</v>
      </c>
      <c r="GE495" s="0" t="n">
        <v>5</v>
      </c>
      <c r="GF495" s="0" t="n">
        <v>0</v>
      </c>
      <c r="GG495" s="0" t="n">
        <v>0</v>
      </c>
      <c r="GH495" s="0" t="n">
        <v>0</v>
      </c>
      <c r="GI495" s="0" t="n">
        <v>0</v>
      </c>
      <c r="GJ495" s="0" t="n">
        <v>0</v>
      </c>
      <c r="GK495" s="0" t="n">
        <v>0</v>
      </c>
      <c r="GL495" s="0" t="n">
        <v>0</v>
      </c>
      <c r="GM495" s="0" t="n">
        <v>3</v>
      </c>
      <c r="GN495" s="0" t="n">
        <v>0</v>
      </c>
      <c r="GO495" s="0" t="n">
        <v>5</v>
      </c>
      <c r="GP495" s="0" t="n">
        <v>0</v>
      </c>
      <c r="GQ495" s="0" t="n">
        <v>9</v>
      </c>
    </row>
    <row r="496" customFormat="false" ht="12" hidden="false" customHeight="false" outlineLevel="0" collapsed="false">
      <c r="A496" s="0" t="n">
        <v>0</v>
      </c>
      <c r="B496" s="0" t="n">
        <v>2</v>
      </c>
      <c r="C496" s="0" t="n">
        <v>0</v>
      </c>
      <c r="D496" s="0" t="n">
        <v>0</v>
      </c>
      <c r="E496" s="0" t="n">
        <v>0</v>
      </c>
      <c r="F496" s="0" t="n">
        <v>1</v>
      </c>
      <c r="G496" s="0" t="n">
        <v>3</v>
      </c>
      <c r="H496" s="0" t="n">
        <v>0</v>
      </c>
      <c r="I496" s="0" t="n">
        <v>2</v>
      </c>
      <c r="J496" s="0" t="n">
        <v>1</v>
      </c>
      <c r="K496" s="0" t="n">
        <v>0</v>
      </c>
      <c r="L496" s="0" t="n">
        <v>1</v>
      </c>
      <c r="M496" s="0" t="n">
        <v>0</v>
      </c>
      <c r="N496" s="0" t="n">
        <v>0</v>
      </c>
      <c r="O496" s="0" t="n">
        <v>1</v>
      </c>
      <c r="P496" s="0" t="n">
        <v>4</v>
      </c>
      <c r="Q496" s="0" t="n">
        <v>0</v>
      </c>
      <c r="R496" s="0" t="n">
        <v>0</v>
      </c>
      <c r="S496" s="0" t="n">
        <v>1</v>
      </c>
      <c r="T496" s="0" t="n">
        <v>0</v>
      </c>
      <c r="U496" s="0" t="n">
        <v>0</v>
      </c>
      <c r="V496" s="0" t="n">
        <v>0</v>
      </c>
      <c r="W496" s="0" t="n">
        <v>0</v>
      </c>
      <c r="X496" s="0" t="n">
        <v>0</v>
      </c>
      <c r="Y496" s="0" t="n">
        <v>8</v>
      </c>
      <c r="Z496" s="0" t="n">
        <v>1</v>
      </c>
      <c r="AA496" s="0" t="n">
        <v>0</v>
      </c>
      <c r="AB496" s="0" t="n">
        <v>0</v>
      </c>
      <c r="AC496" s="0" t="n">
        <v>0</v>
      </c>
      <c r="AD496" s="0" t="n">
        <v>1</v>
      </c>
      <c r="AE496" s="0" t="n">
        <v>4</v>
      </c>
      <c r="AF496" s="0" t="n">
        <v>0</v>
      </c>
      <c r="AG496" s="0" t="n">
        <v>1</v>
      </c>
      <c r="AH496" s="0" t="n">
        <v>0</v>
      </c>
      <c r="AI496" s="0" t="n">
        <v>2</v>
      </c>
      <c r="AJ496" s="0" t="n">
        <v>0</v>
      </c>
      <c r="AK496" s="0" t="n">
        <v>3</v>
      </c>
      <c r="AL496" s="0" t="n">
        <v>0</v>
      </c>
      <c r="AM496" s="0" t="n">
        <v>1</v>
      </c>
      <c r="AN496" s="0" t="n">
        <v>7</v>
      </c>
      <c r="AO496" s="0" t="n">
        <v>1</v>
      </c>
      <c r="AP496" s="0" t="n">
        <v>0</v>
      </c>
      <c r="AQ496" s="0" t="n">
        <v>0</v>
      </c>
      <c r="AR496" s="0" t="n">
        <v>3</v>
      </c>
      <c r="AS496" s="0" t="n">
        <v>1</v>
      </c>
      <c r="AT496" s="0" t="n">
        <v>1</v>
      </c>
      <c r="AU496" s="0" t="n">
        <v>0</v>
      </c>
      <c r="AV496" s="0" t="n">
        <v>1</v>
      </c>
      <c r="AW496" s="0" t="n">
        <v>0</v>
      </c>
      <c r="AX496" s="0" t="n">
        <v>3</v>
      </c>
      <c r="AY496" s="0" t="n">
        <v>1</v>
      </c>
      <c r="AZ496" s="0" t="n">
        <v>1</v>
      </c>
      <c r="BA496" s="0" t="n">
        <v>1</v>
      </c>
      <c r="BB496" s="0" t="n">
        <v>1</v>
      </c>
      <c r="BC496" s="0" t="n">
        <v>1</v>
      </c>
      <c r="BD496" s="0" t="n">
        <v>0</v>
      </c>
      <c r="BE496" s="0" t="n">
        <v>4</v>
      </c>
      <c r="BF496" s="0" t="n">
        <v>5</v>
      </c>
      <c r="BG496" s="0" t="n">
        <v>4</v>
      </c>
      <c r="BH496" s="0" t="n">
        <v>0</v>
      </c>
      <c r="BI496" s="0" t="n">
        <v>2</v>
      </c>
      <c r="BJ496" s="0" t="n">
        <v>5</v>
      </c>
      <c r="BK496" s="0" t="n">
        <v>0</v>
      </c>
      <c r="BL496" s="0" t="n">
        <v>0</v>
      </c>
      <c r="BM496" s="0" t="n">
        <v>1</v>
      </c>
      <c r="BN496" s="0" t="n">
        <v>0</v>
      </c>
      <c r="BO496" s="0" t="n">
        <v>0</v>
      </c>
      <c r="BP496" s="0" t="n">
        <v>0</v>
      </c>
      <c r="BQ496" s="0" t="n">
        <v>7</v>
      </c>
      <c r="BR496" s="0" t="n">
        <v>0</v>
      </c>
      <c r="BS496" s="0" t="n">
        <v>0</v>
      </c>
      <c r="BT496" s="0" t="n">
        <v>1</v>
      </c>
      <c r="BU496" s="0" t="n">
        <v>0</v>
      </c>
      <c r="BV496" s="0" t="n">
        <v>0</v>
      </c>
      <c r="BW496" s="0" t="n">
        <v>0</v>
      </c>
      <c r="BX496" s="0" t="n">
        <v>1</v>
      </c>
      <c r="BY496" s="0" t="n">
        <v>0</v>
      </c>
      <c r="BZ496" s="0" t="n">
        <v>1</v>
      </c>
      <c r="CA496" s="0" t="n">
        <v>2</v>
      </c>
      <c r="CB496" s="0" t="n">
        <v>1</v>
      </c>
      <c r="CC496" s="0" t="n">
        <v>2</v>
      </c>
      <c r="CD496" s="0" t="n">
        <v>0</v>
      </c>
      <c r="CE496" s="0" t="n">
        <v>1</v>
      </c>
      <c r="CF496" s="0" t="n">
        <v>4</v>
      </c>
      <c r="CG496" s="0" t="n">
        <v>0</v>
      </c>
      <c r="CH496" s="0" t="n">
        <v>0</v>
      </c>
      <c r="CI496" s="0" t="n">
        <v>2</v>
      </c>
      <c r="CJ496" s="0" t="n">
        <v>0</v>
      </c>
      <c r="CK496" s="0" t="n">
        <v>1</v>
      </c>
      <c r="CL496" s="0" t="n">
        <v>2</v>
      </c>
      <c r="CM496" s="0" t="n">
        <v>0</v>
      </c>
      <c r="CN496" s="0" t="n">
        <v>0</v>
      </c>
      <c r="CO496" s="0" t="n">
        <v>2</v>
      </c>
      <c r="CP496" s="0" t="n">
        <v>2</v>
      </c>
      <c r="CQ496" s="0" t="n">
        <v>0</v>
      </c>
      <c r="CR496" s="0" t="n">
        <v>0</v>
      </c>
      <c r="CS496" s="0" t="n">
        <v>2</v>
      </c>
      <c r="CT496" s="0" t="n">
        <v>0</v>
      </c>
      <c r="CU496" s="0" t="n">
        <v>0</v>
      </c>
      <c r="CV496" s="0" t="n">
        <v>0</v>
      </c>
      <c r="CW496" s="0" t="n">
        <v>0</v>
      </c>
      <c r="CX496" s="0" t="n">
        <v>0</v>
      </c>
      <c r="CY496" s="0" t="n">
        <v>5</v>
      </c>
      <c r="CZ496" s="0" t="n">
        <v>0</v>
      </c>
      <c r="DA496" s="0" t="n">
        <v>0</v>
      </c>
      <c r="DB496" s="0" t="n">
        <v>0</v>
      </c>
      <c r="DC496" s="0" t="n">
        <v>0</v>
      </c>
      <c r="DD496" s="0" t="n">
        <v>2</v>
      </c>
      <c r="DE496" s="0" t="n">
        <v>3</v>
      </c>
      <c r="DF496" s="0" t="n">
        <v>3</v>
      </c>
      <c r="DG496" s="0" t="n">
        <v>2</v>
      </c>
      <c r="DH496" s="0" t="n">
        <v>0</v>
      </c>
      <c r="DI496" s="0" t="n">
        <v>0</v>
      </c>
      <c r="DJ496" s="0" t="n">
        <v>2</v>
      </c>
      <c r="DK496" s="0" t="n">
        <v>7</v>
      </c>
      <c r="DL496" s="0" t="n">
        <v>0</v>
      </c>
      <c r="DM496" s="0" t="n">
        <v>0</v>
      </c>
      <c r="DN496" s="0" t="n">
        <v>0</v>
      </c>
      <c r="DO496" s="0" t="n">
        <v>0</v>
      </c>
      <c r="DP496" s="0" t="n">
        <v>1</v>
      </c>
      <c r="DQ496" s="0" t="n">
        <v>0</v>
      </c>
      <c r="DR496" s="0" t="n">
        <v>0</v>
      </c>
      <c r="DS496" s="0" t="n">
        <v>0</v>
      </c>
      <c r="DT496" s="0" t="n">
        <v>0</v>
      </c>
      <c r="DU496" s="0" t="n">
        <v>1</v>
      </c>
      <c r="DV496" s="0" t="n">
        <v>2</v>
      </c>
      <c r="DW496" s="0" t="n">
        <v>0</v>
      </c>
      <c r="DX496" s="0" t="n">
        <v>0</v>
      </c>
      <c r="DY496" s="0" t="n">
        <v>0</v>
      </c>
      <c r="DZ496" s="0" t="n">
        <v>1</v>
      </c>
      <c r="EA496" s="0" t="n">
        <v>2</v>
      </c>
      <c r="EB496" s="0" t="n">
        <v>0</v>
      </c>
      <c r="EC496" s="0" t="n">
        <v>1</v>
      </c>
      <c r="ED496" s="0" t="n">
        <v>0</v>
      </c>
      <c r="EE496" s="0" t="n">
        <v>0</v>
      </c>
      <c r="EF496" s="0" t="n">
        <v>0</v>
      </c>
      <c r="EG496" s="0" t="n">
        <v>0</v>
      </c>
      <c r="EH496" s="0" t="n">
        <v>1</v>
      </c>
      <c r="EI496" s="0" t="n">
        <v>0</v>
      </c>
      <c r="EJ496" s="0" t="n">
        <v>0</v>
      </c>
      <c r="EK496" s="0" t="n">
        <v>0</v>
      </c>
      <c r="EL496" s="0" t="n">
        <v>0</v>
      </c>
      <c r="EM496" s="0" t="n">
        <v>0</v>
      </c>
      <c r="EN496" s="0" t="n">
        <v>0</v>
      </c>
      <c r="EO496" s="0" t="n">
        <v>1</v>
      </c>
      <c r="EP496" s="0" t="n">
        <v>0</v>
      </c>
      <c r="EQ496" s="0" t="n">
        <v>1</v>
      </c>
      <c r="ER496" s="0" t="n">
        <v>1</v>
      </c>
      <c r="ES496" s="0" t="n">
        <v>0</v>
      </c>
      <c r="ET496" s="0" t="n">
        <v>0</v>
      </c>
      <c r="EU496" s="0" t="n">
        <v>1</v>
      </c>
      <c r="EV496" s="0" t="n">
        <v>0</v>
      </c>
      <c r="EW496" s="0" t="n">
        <v>1</v>
      </c>
      <c r="EX496" s="0" t="n">
        <v>0</v>
      </c>
      <c r="EY496" s="0" t="n">
        <v>3</v>
      </c>
      <c r="EZ496" s="0" t="n">
        <v>0</v>
      </c>
      <c r="FA496" s="0" t="n">
        <v>2</v>
      </c>
      <c r="FB496" s="0" t="n">
        <v>0</v>
      </c>
      <c r="FC496" s="0" t="n">
        <v>0</v>
      </c>
      <c r="FD496" s="0" t="n">
        <v>3</v>
      </c>
      <c r="FE496" s="0" t="n">
        <v>0</v>
      </c>
      <c r="FF496" s="0" t="n">
        <v>0</v>
      </c>
      <c r="FG496" s="0" t="n">
        <v>1</v>
      </c>
      <c r="FH496" s="0" t="n">
        <v>0</v>
      </c>
      <c r="FI496" s="0" t="n">
        <v>6</v>
      </c>
      <c r="FJ496" s="0" t="n">
        <v>0</v>
      </c>
      <c r="FK496" s="0" t="n">
        <v>3</v>
      </c>
      <c r="FL496" s="0" t="n">
        <v>1</v>
      </c>
      <c r="FM496" s="0" t="n">
        <v>5</v>
      </c>
      <c r="FN496" s="0" t="n">
        <v>0</v>
      </c>
      <c r="FO496" s="0" t="n">
        <v>0</v>
      </c>
      <c r="FP496" s="0" t="n">
        <v>1</v>
      </c>
      <c r="FQ496" s="0" t="n">
        <v>1</v>
      </c>
      <c r="FR496" s="0" t="n">
        <v>6</v>
      </c>
      <c r="FS496" s="0" t="n">
        <v>1</v>
      </c>
      <c r="FT496" s="0" t="n">
        <v>0</v>
      </c>
      <c r="FU496" s="0" t="n">
        <v>1</v>
      </c>
      <c r="FV496" s="0" t="n">
        <v>0</v>
      </c>
      <c r="FW496" s="0" t="n">
        <v>0</v>
      </c>
      <c r="FX496" s="0" t="n">
        <v>0</v>
      </c>
      <c r="FY496" s="0" t="n">
        <v>0</v>
      </c>
      <c r="FZ496" s="0" t="n">
        <v>2</v>
      </c>
      <c r="GA496" s="0" t="n">
        <v>2</v>
      </c>
      <c r="GB496" s="0" t="n">
        <v>2</v>
      </c>
      <c r="GC496" s="0" t="n">
        <v>0</v>
      </c>
      <c r="GD496" s="0" t="n">
        <v>0</v>
      </c>
      <c r="GE496" s="0" t="n">
        <v>0</v>
      </c>
      <c r="GF496" s="0" t="n">
        <v>0</v>
      </c>
      <c r="GG496" s="0" t="n">
        <v>0</v>
      </c>
      <c r="GH496" s="0" t="n">
        <v>0</v>
      </c>
      <c r="GI496" s="0" t="n">
        <v>4</v>
      </c>
      <c r="GJ496" s="0" t="n">
        <v>0</v>
      </c>
      <c r="GK496" s="0" t="n">
        <v>0</v>
      </c>
      <c r="GL496" s="0" t="n">
        <v>0</v>
      </c>
      <c r="GM496" s="0" t="n">
        <v>2</v>
      </c>
      <c r="GN496" s="0" t="n">
        <v>0</v>
      </c>
      <c r="GO496" s="0" t="n">
        <v>8</v>
      </c>
      <c r="GP496" s="0" t="n">
        <v>0</v>
      </c>
      <c r="GQ496" s="0" t="n">
        <v>6</v>
      </c>
    </row>
    <row r="497" customFormat="false" ht="12" hidden="false" customHeight="false" outlineLevel="0" collapsed="false">
      <c r="A497" s="0" t="n">
        <v>0</v>
      </c>
      <c r="B497" s="0" t="n">
        <v>0</v>
      </c>
      <c r="C497" s="0" t="n">
        <v>0</v>
      </c>
      <c r="D497" s="0" t="n">
        <v>0</v>
      </c>
      <c r="E497" s="0" t="n">
        <v>0</v>
      </c>
      <c r="F497" s="0" t="n">
        <v>0</v>
      </c>
      <c r="G497" s="0" t="n">
        <v>0</v>
      </c>
      <c r="H497" s="0" t="n">
        <v>0</v>
      </c>
      <c r="I497" s="0" t="n">
        <v>0</v>
      </c>
      <c r="J497" s="0" t="n">
        <v>0</v>
      </c>
      <c r="K497" s="0" t="n">
        <v>0</v>
      </c>
      <c r="L497" s="0" t="n">
        <v>0</v>
      </c>
      <c r="M497" s="0" t="n">
        <v>0</v>
      </c>
      <c r="N497" s="0" t="n">
        <v>0</v>
      </c>
      <c r="O497" s="0" t="n">
        <v>0</v>
      </c>
      <c r="P497" s="0" t="n">
        <v>1</v>
      </c>
      <c r="Q497" s="0" t="n">
        <v>0</v>
      </c>
      <c r="R497" s="0" t="n">
        <v>0</v>
      </c>
      <c r="S497" s="0" t="n">
        <v>0</v>
      </c>
      <c r="T497" s="0" t="n">
        <v>0</v>
      </c>
      <c r="U497" s="0" t="n">
        <v>0</v>
      </c>
      <c r="V497" s="0" t="n">
        <v>0</v>
      </c>
      <c r="W497" s="0" t="n">
        <v>0</v>
      </c>
      <c r="X497" s="0" t="n">
        <v>0</v>
      </c>
      <c r="Y497" s="0" t="n">
        <v>0</v>
      </c>
      <c r="Z497" s="0" t="n">
        <v>3</v>
      </c>
      <c r="AA497" s="0" t="n">
        <v>0</v>
      </c>
      <c r="AB497" s="0" t="n">
        <v>1</v>
      </c>
      <c r="AC497" s="0" t="n">
        <v>3</v>
      </c>
      <c r="AD497" s="0" t="n">
        <v>1</v>
      </c>
      <c r="AE497" s="0" t="n">
        <v>0</v>
      </c>
      <c r="AF497" s="0" t="n">
        <v>0</v>
      </c>
      <c r="AG497" s="0" t="n">
        <v>1</v>
      </c>
      <c r="AH497" s="0" t="n">
        <v>0</v>
      </c>
      <c r="AI497" s="0" t="n">
        <v>0</v>
      </c>
      <c r="AJ497" s="0" t="n">
        <v>0</v>
      </c>
      <c r="AK497" s="0" t="n">
        <v>0</v>
      </c>
      <c r="AL497" s="0" t="n">
        <v>0</v>
      </c>
      <c r="AM497" s="0" t="n">
        <v>0</v>
      </c>
      <c r="AN497" s="0" t="n">
        <v>0</v>
      </c>
      <c r="AO497" s="0" t="n">
        <v>0</v>
      </c>
      <c r="AP497" s="0" t="n">
        <v>4</v>
      </c>
      <c r="AQ497" s="0" t="n">
        <v>0</v>
      </c>
      <c r="AR497" s="0" t="n">
        <v>0</v>
      </c>
      <c r="AS497" s="0" t="n">
        <v>0</v>
      </c>
      <c r="AT497" s="0" t="n">
        <v>0</v>
      </c>
      <c r="AU497" s="0" t="n">
        <v>0</v>
      </c>
      <c r="AV497" s="0" t="n">
        <v>0</v>
      </c>
      <c r="AW497" s="0" t="n">
        <v>1</v>
      </c>
      <c r="AX497" s="0" t="n">
        <v>0</v>
      </c>
      <c r="AY497" s="0" t="n">
        <v>0</v>
      </c>
      <c r="AZ497" s="0" t="n">
        <v>0</v>
      </c>
      <c r="BA497" s="0" t="n">
        <v>0</v>
      </c>
      <c r="BB497" s="0" t="n">
        <v>0</v>
      </c>
      <c r="BC497" s="0" t="n">
        <v>0</v>
      </c>
      <c r="BD497" s="0" t="n">
        <v>0</v>
      </c>
      <c r="BE497" s="0" t="n">
        <v>5</v>
      </c>
      <c r="BF497" s="0" t="n">
        <v>1</v>
      </c>
      <c r="BG497" s="0" t="n">
        <v>1</v>
      </c>
      <c r="BH497" s="0" t="n">
        <v>0</v>
      </c>
      <c r="BI497" s="0" t="n">
        <v>0</v>
      </c>
      <c r="BJ497" s="0" t="n">
        <v>0</v>
      </c>
      <c r="BK497" s="0" t="n">
        <v>0</v>
      </c>
      <c r="BL497" s="0" t="n">
        <v>0</v>
      </c>
      <c r="BM497" s="0" t="n">
        <v>0</v>
      </c>
      <c r="BN497" s="0" t="n">
        <v>0</v>
      </c>
      <c r="BO497" s="0" t="n">
        <v>0</v>
      </c>
      <c r="BP497" s="0" t="n">
        <v>0</v>
      </c>
      <c r="BQ497" s="0" t="n">
        <v>1</v>
      </c>
      <c r="BR497" s="0" t="n">
        <v>3</v>
      </c>
      <c r="BS497" s="0" t="n">
        <v>0</v>
      </c>
      <c r="BT497" s="0" t="n">
        <v>0</v>
      </c>
      <c r="BU497" s="0" t="n">
        <v>0</v>
      </c>
      <c r="BV497" s="0" t="n">
        <v>0</v>
      </c>
      <c r="BW497" s="0" t="n">
        <v>0</v>
      </c>
      <c r="BX497" s="0" t="n">
        <v>1</v>
      </c>
      <c r="BY497" s="0" t="n">
        <v>0</v>
      </c>
      <c r="BZ497" s="0" t="n">
        <v>0</v>
      </c>
      <c r="CA497" s="0" t="n">
        <v>2</v>
      </c>
      <c r="CB497" s="0" t="n">
        <v>1</v>
      </c>
      <c r="CC497" s="0" t="n">
        <v>0</v>
      </c>
      <c r="CD497" s="0" t="n">
        <v>1</v>
      </c>
      <c r="CE497" s="0" t="n">
        <v>1</v>
      </c>
      <c r="CF497" s="0" t="n">
        <v>0</v>
      </c>
      <c r="CG497" s="0" t="n">
        <v>0</v>
      </c>
      <c r="CH497" s="0" t="n">
        <v>0</v>
      </c>
      <c r="CI497" s="0" t="n">
        <v>0</v>
      </c>
      <c r="CJ497" s="0" t="n">
        <v>0</v>
      </c>
      <c r="CK497" s="0" t="n">
        <v>0</v>
      </c>
      <c r="CL497" s="0" t="n">
        <v>0</v>
      </c>
      <c r="CM497" s="0" t="n">
        <v>0</v>
      </c>
      <c r="CN497" s="0" t="n">
        <v>0</v>
      </c>
      <c r="CO497" s="0" t="n">
        <v>0</v>
      </c>
      <c r="CP497" s="0" t="n">
        <v>0</v>
      </c>
      <c r="CQ497" s="0" t="n">
        <v>0</v>
      </c>
      <c r="CR497" s="0" t="n">
        <v>0</v>
      </c>
      <c r="CS497" s="0" t="n">
        <v>0</v>
      </c>
      <c r="CT497" s="0" t="n">
        <v>0</v>
      </c>
      <c r="CU497" s="0" t="n">
        <v>0</v>
      </c>
      <c r="CV497" s="0" t="n">
        <v>2</v>
      </c>
      <c r="CW497" s="0" t="n">
        <v>0</v>
      </c>
      <c r="CX497" s="0" t="n">
        <v>0</v>
      </c>
      <c r="CY497" s="0" t="n">
        <v>0</v>
      </c>
      <c r="CZ497" s="0" t="n">
        <v>0</v>
      </c>
      <c r="DA497" s="0" t="n">
        <v>0</v>
      </c>
      <c r="DB497" s="0" t="n">
        <v>0</v>
      </c>
      <c r="DC497" s="0" t="n">
        <v>0</v>
      </c>
      <c r="DD497" s="0" t="n">
        <v>0</v>
      </c>
      <c r="DE497" s="0" t="n">
        <v>0</v>
      </c>
      <c r="DF497" s="0" t="n">
        <v>0</v>
      </c>
      <c r="DG497" s="0" t="n">
        <v>0</v>
      </c>
      <c r="DH497" s="0" t="n">
        <v>0</v>
      </c>
      <c r="DI497" s="0" t="n">
        <v>0</v>
      </c>
      <c r="DJ497" s="0" t="n">
        <v>0</v>
      </c>
      <c r="DK497" s="0" t="n">
        <v>0</v>
      </c>
      <c r="DL497" s="0" t="n">
        <v>0</v>
      </c>
      <c r="DM497" s="0" t="n">
        <v>0</v>
      </c>
      <c r="DN497" s="0" t="n">
        <v>0</v>
      </c>
      <c r="DO497" s="0" t="n">
        <v>1</v>
      </c>
      <c r="DP497" s="0" t="n">
        <v>0</v>
      </c>
      <c r="DQ497" s="0" t="n">
        <v>1</v>
      </c>
      <c r="DR497" s="0" t="n">
        <v>2</v>
      </c>
      <c r="DS497" s="0" t="n">
        <v>0</v>
      </c>
      <c r="DT497" s="0" t="n">
        <v>1</v>
      </c>
      <c r="DU497" s="0" t="n">
        <v>1</v>
      </c>
      <c r="DV497" s="0" t="n">
        <v>0</v>
      </c>
      <c r="DW497" s="0" t="n">
        <v>0</v>
      </c>
      <c r="DX497" s="0" t="n">
        <v>0</v>
      </c>
      <c r="DY497" s="0" t="n">
        <v>0</v>
      </c>
      <c r="DZ497" s="0" t="n">
        <v>4</v>
      </c>
      <c r="EA497" s="0" t="n">
        <v>0</v>
      </c>
      <c r="EB497" s="0" t="n">
        <v>0</v>
      </c>
      <c r="EC497" s="0" t="n">
        <v>1</v>
      </c>
      <c r="ED497" s="0" t="n">
        <v>0</v>
      </c>
      <c r="EE497" s="0" t="n">
        <v>0</v>
      </c>
      <c r="EF497" s="0" t="n">
        <v>0</v>
      </c>
      <c r="EG497" s="0" t="n">
        <v>0</v>
      </c>
      <c r="EH497" s="0" t="n">
        <v>0</v>
      </c>
      <c r="EI497" s="0" t="n">
        <v>3</v>
      </c>
      <c r="EJ497" s="0" t="n">
        <v>0</v>
      </c>
      <c r="EK497" s="0" t="n">
        <v>0</v>
      </c>
      <c r="EL497" s="0" t="n">
        <v>0</v>
      </c>
      <c r="EM497" s="0" t="n">
        <v>0</v>
      </c>
      <c r="EN497" s="0" t="n">
        <v>0</v>
      </c>
      <c r="EO497" s="0" t="n">
        <v>0</v>
      </c>
      <c r="EP497" s="0" t="n">
        <v>0</v>
      </c>
      <c r="EQ497" s="0" t="n">
        <v>0</v>
      </c>
      <c r="ER497" s="0" t="n">
        <v>0</v>
      </c>
      <c r="ES497" s="0" t="n">
        <v>0</v>
      </c>
      <c r="ET497" s="0" t="n">
        <v>1</v>
      </c>
      <c r="EU497" s="0" t="n">
        <v>0</v>
      </c>
      <c r="EV497" s="0" t="n">
        <v>0</v>
      </c>
      <c r="EW497" s="0" t="n">
        <v>0</v>
      </c>
      <c r="EX497" s="0" t="n">
        <v>0</v>
      </c>
      <c r="EY497" s="0" t="n">
        <v>1</v>
      </c>
      <c r="EZ497" s="0" t="n">
        <v>0</v>
      </c>
      <c r="FA497" s="0" t="n">
        <v>0</v>
      </c>
      <c r="FB497" s="0" t="n">
        <v>2</v>
      </c>
      <c r="FC497" s="0" t="n">
        <v>0</v>
      </c>
      <c r="FD497" s="0" t="n">
        <v>0</v>
      </c>
      <c r="FE497" s="0" t="n">
        <v>9</v>
      </c>
      <c r="FF497" s="0" t="n">
        <v>3</v>
      </c>
      <c r="FG497" s="0" t="n">
        <v>1</v>
      </c>
      <c r="FH497" s="0" t="n">
        <v>0</v>
      </c>
      <c r="FI497" s="0" t="n">
        <v>0</v>
      </c>
      <c r="FJ497" s="0" t="n">
        <v>0</v>
      </c>
      <c r="FK497" s="0" t="n">
        <v>0</v>
      </c>
      <c r="FL497" s="0" t="n">
        <v>0</v>
      </c>
      <c r="FM497" s="0" t="n">
        <v>0</v>
      </c>
      <c r="FN497" s="0" t="n">
        <v>0</v>
      </c>
      <c r="FO497" s="0" t="n">
        <v>1</v>
      </c>
      <c r="FP497" s="0" t="n">
        <v>0</v>
      </c>
      <c r="FQ497" s="0" t="n">
        <v>0</v>
      </c>
      <c r="FR497" s="0" t="n">
        <v>2</v>
      </c>
      <c r="FS497" s="0" t="n">
        <v>2</v>
      </c>
      <c r="FT497" s="0" t="n">
        <v>0</v>
      </c>
      <c r="FU497" s="0" t="n">
        <v>0</v>
      </c>
      <c r="FV497" s="0" t="n">
        <v>0</v>
      </c>
      <c r="FW497" s="0" t="n">
        <v>0</v>
      </c>
      <c r="FX497" s="0" t="n">
        <v>1</v>
      </c>
      <c r="FY497" s="0" t="n">
        <v>0</v>
      </c>
      <c r="FZ497" s="0" t="n">
        <v>0</v>
      </c>
      <c r="GA497" s="0" t="n">
        <v>0</v>
      </c>
      <c r="GB497" s="0" t="n">
        <v>0</v>
      </c>
      <c r="GC497" s="0" t="n">
        <v>0</v>
      </c>
      <c r="GD497" s="0" t="n">
        <v>0</v>
      </c>
      <c r="GE497" s="0" t="n">
        <v>0</v>
      </c>
      <c r="GF497" s="0" t="n">
        <v>0</v>
      </c>
      <c r="GG497" s="0" t="n">
        <v>0</v>
      </c>
      <c r="GH497" s="0" t="n">
        <v>0</v>
      </c>
      <c r="GI497" s="0" t="n">
        <v>0</v>
      </c>
      <c r="GJ497" s="0" t="n">
        <v>0</v>
      </c>
      <c r="GK497" s="0" t="n">
        <v>0</v>
      </c>
      <c r="GL497" s="0" t="n">
        <v>5</v>
      </c>
      <c r="GM497" s="0" t="n">
        <v>0</v>
      </c>
      <c r="GN497" s="0" t="n">
        <v>0</v>
      </c>
      <c r="GO497" s="0" t="n">
        <v>0</v>
      </c>
      <c r="GP497" s="0" t="n">
        <v>0</v>
      </c>
      <c r="GQ497" s="0" t="n">
        <v>0</v>
      </c>
    </row>
    <row r="498" customFormat="false" ht="12" hidden="false" customHeight="false" outlineLevel="0" collapsed="false">
      <c r="A498" s="0" t="n">
        <v>0</v>
      </c>
      <c r="B498" s="0" t="n">
        <v>0</v>
      </c>
      <c r="C498" s="0" t="n">
        <v>0</v>
      </c>
      <c r="D498" s="0" t="n">
        <v>4</v>
      </c>
      <c r="E498" s="0" t="n">
        <v>0</v>
      </c>
      <c r="F498" s="0" t="n">
        <v>0</v>
      </c>
      <c r="G498" s="0" t="n">
        <v>0</v>
      </c>
      <c r="H498" s="0" t="n">
        <v>0</v>
      </c>
      <c r="I498" s="0" t="n">
        <v>0</v>
      </c>
      <c r="J498" s="0" t="n">
        <v>0</v>
      </c>
      <c r="K498" s="0" t="n">
        <v>0</v>
      </c>
      <c r="L498" s="0" t="n">
        <v>0</v>
      </c>
      <c r="M498" s="0" t="n">
        <v>1</v>
      </c>
      <c r="N498" s="0" t="n">
        <v>0</v>
      </c>
      <c r="O498" s="0" t="n">
        <v>0</v>
      </c>
      <c r="P498" s="0" t="n">
        <v>0</v>
      </c>
      <c r="Q498" s="0" t="n">
        <v>0</v>
      </c>
      <c r="R498" s="0" t="n">
        <v>0</v>
      </c>
      <c r="S498" s="0" t="n">
        <v>0</v>
      </c>
      <c r="T498" s="0" t="n">
        <v>0</v>
      </c>
      <c r="U498" s="0" t="n">
        <v>0</v>
      </c>
      <c r="V498" s="0" t="n">
        <v>0</v>
      </c>
      <c r="W498" s="0" t="n">
        <v>0</v>
      </c>
      <c r="X498" s="0" t="n">
        <v>1</v>
      </c>
      <c r="Y498" s="0" t="n">
        <v>0</v>
      </c>
      <c r="Z498" s="0" t="n">
        <v>0</v>
      </c>
      <c r="AA498" s="0" t="n">
        <v>0</v>
      </c>
      <c r="AB498" s="0" t="n">
        <v>0</v>
      </c>
      <c r="AC498" s="0" t="n">
        <v>0</v>
      </c>
      <c r="AD498" s="0" t="n">
        <v>0</v>
      </c>
      <c r="AE498" s="0" t="n">
        <v>0</v>
      </c>
      <c r="AF498" s="0" t="n">
        <v>0</v>
      </c>
      <c r="AG498" s="0" t="n">
        <v>0</v>
      </c>
      <c r="AH498" s="0" t="n">
        <v>0</v>
      </c>
      <c r="AI498" s="0" t="n">
        <v>0</v>
      </c>
      <c r="AJ498" s="0" t="n">
        <v>0</v>
      </c>
      <c r="AK498" s="0" t="n">
        <v>1</v>
      </c>
      <c r="AL498" s="0" t="n">
        <v>0</v>
      </c>
      <c r="AM498" s="0" t="n">
        <v>0</v>
      </c>
      <c r="AN498" s="0" t="n">
        <v>1</v>
      </c>
      <c r="AO498" s="0" t="n">
        <v>0</v>
      </c>
      <c r="AP498" s="0" t="n">
        <v>0</v>
      </c>
      <c r="AQ498" s="0" t="n">
        <v>0</v>
      </c>
      <c r="AR498" s="0" t="n">
        <v>0</v>
      </c>
      <c r="AS498" s="0" t="n">
        <v>0</v>
      </c>
      <c r="AT498" s="0" t="n">
        <v>0</v>
      </c>
      <c r="AU498" s="0" t="n">
        <v>0</v>
      </c>
      <c r="AV498" s="0" t="n">
        <v>1</v>
      </c>
      <c r="AW498" s="0" t="n">
        <v>4</v>
      </c>
      <c r="AX498" s="0" t="n">
        <v>0</v>
      </c>
      <c r="AY498" s="0" t="n">
        <v>0</v>
      </c>
      <c r="AZ498" s="0" t="n">
        <v>0</v>
      </c>
      <c r="BA498" s="0" t="n">
        <v>0</v>
      </c>
      <c r="BB498" s="0" t="n">
        <v>0</v>
      </c>
      <c r="BC498" s="0" t="n">
        <v>0</v>
      </c>
      <c r="BD498" s="0" t="n">
        <v>0</v>
      </c>
      <c r="BE498" s="0" t="n">
        <v>0</v>
      </c>
      <c r="BF498" s="0" t="n">
        <v>0</v>
      </c>
      <c r="BG498" s="0" t="n">
        <v>0</v>
      </c>
      <c r="BH498" s="0" t="n">
        <v>0</v>
      </c>
      <c r="BI498" s="0" t="n">
        <v>0</v>
      </c>
      <c r="BJ498" s="0" t="n">
        <v>0</v>
      </c>
      <c r="BK498" s="0" t="n">
        <v>0</v>
      </c>
      <c r="BL498" s="0" t="n">
        <v>0</v>
      </c>
      <c r="BM498" s="0" t="n">
        <v>0</v>
      </c>
      <c r="BN498" s="0" t="n">
        <v>0</v>
      </c>
      <c r="BO498" s="0" t="n">
        <v>0</v>
      </c>
      <c r="BP498" s="0" t="n">
        <v>0</v>
      </c>
      <c r="BQ498" s="0" t="n">
        <v>0</v>
      </c>
      <c r="BR498" s="0" t="n">
        <v>1</v>
      </c>
      <c r="BS498" s="0" t="n">
        <v>0</v>
      </c>
      <c r="BT498" s="0" t="n">
        <v>0</v>
      </c>
      <c r="BU498" s="0" t="n">
        <v>0</v>
      </c>
      <c r="BV498" s="0" t="n">
        <v>0</v>
      </c>
      <c r="BW498" s="0" t="n">
        <v>0</v>
      </c>
      <c r="BX498" s="0" t="n">
        <v>0</v>
      </c>
      <c r="BY498" s="0" t="n">
        <v>0</v>
      </c>
      <c r="BZ498" s="0" t="n">
        <v>0</v>
      </c>
      <c r="CA498" s="0" t="n">
        <v>0</v>
      </c>
      <c r="CB498" s="0" t="n">
        <v>0</v>
      </c>
      <c r="CC498" s="0" t="n">
        <v>0</v>
      </c>
      <c r="CD498" s="0" t="n">
        <v>0</v>
      </c>
      <c r="CE498" s="0" t="n">
        <v>0</v>
      </c>
      <c r="CF498" s="0" t="n">
        <v>0</v>
      </c>
      <c r="CG498" s="0" t="n">
        <v>0</v>
      </c>
      <c r="CH498" s="0" t="n">
        <v>0</v>
      </c>
      <c r="CI498" s="0" t="n">
        <v>0</v>
      </c>
      <c r="CJ498" s="0" t="n">
        <v>0</v>
      </c>
      <c r="CK498" s="0" t="n">
        <v>0</v>
      </c>
      <c r="CL498" s="0" t="n">
        <v>0</v>
      </c>
      <c r="CM498" s="0" t="n">
        <v>0</v>
      </c>
      <c r="CN498" s="0" t="n">
        <v>0</v>
      </c>
      <c r="CO498" s="0" t="n">
        <v>0</v>
      </c>
      <c r="CP498" s="0" t="n">
        <v>0</v>
      </c>
      <c r="CQ498" s="0" t="n">
        <v>2</v>
      </c>
      <c r="CR498" s="0" t="n">
        <v>0</v>
      </c>
      <c r="CS498" s="0" t="n">
        <v>0</v>
      </c>
      <c r="CT498" s="0" t="n">
        <v>3</v>
      </c>
      <c r="CU498" s="0" t="n">
        <v>0</v>
      </c>
      <c r="CV498" s="0" t="n">
        <v>2</v>
      </c>
      <c r="CW498" s="0" t="n">
        <v>0</v>
      </c>
      <c r="CX498" s="0" t="n">
        <v>0</v>
      </c>
      <c r="CY498" s="0" t="n">
        <v>0</v>
      </c>
      <c r="CZ498" s="0" t="n">
        <v>0</v>
      </c>
      <c r="DA498" s="0" t="n">
        <v>0</v>
      </c>
      <c r="DB498" s="0" t="n">
        <v>0</v>
      </c>
      <c r="DC498" s="0" t="n">
        <v>0</v>
      </c>
      <c r="DD498" s="0" t="n">
        <v>0</v>
      </c>
      <c r="DE498" s="0" t="n">
        <v>0</v>
      </c>
      <c r="DF498" s="0" t="n">
        <v>0</v>
      </c>
      <c r="DG498" s="0" t="n">
        <v>0</v>
      </c>
      <c r="DH498" s="0" t="n">
        <v>0</v>
      </c>
      <c r="DI498" s="0" t="n">
        <v>0</v>
      </c>
      <c r="DJ498" s="0" t="n">
        <v>0</v>
      </c>
      <c r="DK498" s="0" t="n">
        <v>1</v>
      </c>
      <c r="DL498" s="0" t="n">
        <v>0</v>
      </c>
      <c r="DM498" s="0" t="n">
        <v>6</v>
      </c>
      <c r="DN498" s="0" t="n">
        <v>1</v>
      </c>
      <c r="DO498" s="0" t="n">
        <v>0</v>
      </c>
      <c r="DP498" s="0" t="n">
        <v>0</v>
      </c>
      <c r="DQ498" s="0" t="n">
        <v>0</v>
      </c>
      <c r="DR498" s="0" t="n">
        <v>5</v>
      </c>
      <c r="DS498" s="0" t="n">
        <v>1</v>
      </c>
      <c r="DT498" s="0" t="n">
        <v>0</v>
      </c>
      <c r="DU498" s="0" t="n">
        <v>0</v>
      </c>
      <c r="DV498" s="0" t="n">
        <v>0</v>
      </c>
      <c r="DW498" s="0" t="n">
        <v>0</v>
      </c>
      <c r="DX498" s="0" t="n">
        <v>0</v>
      </c>
      <c r="DY498" s="0" t="n">
        <v>0</v>
      </c>
      <c r="DZ498" s="0" t="n">
        <v>0</v>
      </c>
      <c r="EA498" s="0" t="n">
        <v>0</v>
      </c>
      <c r="EB498" s="0" t="n">
        <v>0</v>
      </c>
      <c r="EC498" s="0" t="n">
        <v>0</v>
      </c>
      <c r="ED498" s="0" t="n">
        <v>0</v>
      </c>
      <c r="EE498" s="0" t="n">
        <v>0</v>
      </c>
      <c r="EF498" s="0" t="n">
        <v>0</v>
      </c>
      <c r="EG498" s="0" t="n">
        <v>0</v>
      </c>
      <c r="EH498" s="0" t="n">
        <v>0</v>
      </c>
      <c r="EI498" s="0" t="n">
        <v>0</v>
      </c>
      <c r="EJ498" s="0" t="n">
        <v>0</v>
      </c>
      <c r="EK498" s="0" t="n">
        <v>0</v>
      </c>
      <c r="EL498" s="0" t="n">
        <v>0</v>
      </c>
      <c r="EM498" s="0" t="n">
        <v>2</v>
      </c>
      <c r="EN498" s="0" t="n">
        <v>0</v>
      </c>
      <c r="EO498" s="0" t="n">
        <v>1</v>
      </c>
      <c r="EP498" s="0" t="n">
        <v>0</v>
      </c>
      <c r="EQ498" s="0" t="n">
        <v>0</v>
      </c>
      <c r="ER498" s="0" t="n">
        <v>0</v>
      </c>
      <c r="ES498" s="0" t="n">
        <v>3</v>
      </c>
      <c r="ET498" s="0" t="n">
        <v>0</v>
      </c>
      <c r="EU498" s="0" t="n">
        <v>0</v>
      </c>
      <c r="EV498" s="0" t="n">
        <v>0</v>
      </c>
      <c r="EW498" s="0" t="n">
        <v>0</v>
      </c>
      <c r="EX498" s="0" t="n">
        <v>0</v>
      </c>
      <c r="EY498" s="0" t="n">
        <v>0</v>
      </c>
      <c r="EZ498" s="0" t="n">
        <v>0</v>
      </c>
      <c r="FA498" s="0" t="n">
        <v>0</v>
      </c>
      <c r="FB498" s="0" t="n">
        <v>0</v>
      </c>
      <c r="FC498" s="0" t="n">
        <v>0</v>
      </c>
      <c r="FD498" s="0" t="n">
        <v>0</v>
      </c>
      <c r="FE498" s="0" t="n">
        <v>5</v>
      </c>
      <c r="FF498" s="0" t="n">
        <v>1</v>
      </c>
      <c r="FG498" s="0" t="n">
        <v>2</v>
      </c>
      <c r="FH498" s="0" t="n">
        <v>0</v>
      </c>
      <c r="FI498" s="0" t="n">
        <v>1</v>
      </c>
      <c r="FJ498" s="0" t="n">
        <v>0</v>
      </c>
      <c r="FK498" s="0" t="n">
        <v>0</v>
      </c>
      <c r="FL498" s="0" t="n">
        <v>3</v>
      </c>
      <c r="FM498" s="0" t="n">
        <v>0</v>
      </c>
      <c r="FN498" s="0" t="n">
        <v>0</v>
      </c>
      <c r="FO498" s="0" t="n">
        <v>0</v>
      </c>
      <c r="FP498" s="0" t="n">
        <v>0</v>
      </c>
      <c r="FQ498" s="0" t="n">
        <v>0</v>
      </c>
      <c r="FR498" s="0" t="n">
        <v>1</v>
      </c>
      <c r="FS498" s="0" t="n">
        <v>2</v>
      </c>
      <c r="FT498" s="0" t="n">
        <v>0</v>
      </c>
      <c r="FU498" s="0" t="n">
        <v>0</v>
      </c>
      <c r="FV498" s="0" t="n">
        <v>1</v>
      </c>
      <c r="FW498" s="0" t="n">
        <v>0</v>
      </c>
      <c r="FX498" s="0" t="n">
        <v>0</v>
      </c>
      <c r="FY498" s="0" t="n">
        <v>0</v>
      </c>
      <c r="FZ498" s="0" t="n">
        <v>0</v>
      </c>
      <c r="GA498" s="0" t="n">
        <v>0</v>
      </c>
      <c r="GB498" s="0" t="n">
        <v>0</v>
      </c>
      <c r="GC498" s="0" t="n">
        <v>0</v>
      </c>
      <c r="GD498" s="0" t="n">
        <v>0</v>
      </c>
      <c r="GE498" s="0" t="n">
        <v>0</v>
      </c>
      <c r="GF498" s="0" t="n">
        <v>0</v>
      </c>
      <c r="GG498" s="0" t="n">
        <v>0</v>
      </c>
      <c r="GH498" s="0" t="n">
        <v>0</v>
      </c>
      <c r="GI498" s="0" t="n">
        <v>0</v>
      </c>
      <c r="GJ498" s="0" t="n">
        <v>0</v>
      </c>
      <c r="GK498" s="0" t="n">
        <v>0</v>
      </c>
      <c r="GL498" s="0" t="n">
        <v>9</v>
      </c>
      <c r="GM498" s="0" t="n">
        <v>0</v>
      </c>
      <c r="GN498" s="0" t="n">
        <v>0</v>
      </c>
      <c r="GO498" s="0" t="n">
        <v>2</v>
      </c>
      <c r="GP498" s="0" t="n">
        <v>0</v>
      </c>
      <c r="GQ498" s="0" t="n">
        <v>0</v>
      </c>
    </row>
    <row r="499" customFormat="false" ht="12" hidden="false" customHeight="false" outlineLevel="0" collapsed="false">
      <c r="A499" s="0" t="n">
        <v>0</v>
      </c>
      <c r="B499" s="0" t="n">
        <v>0</v>
      </c>
      <c r="C499" s="0" t="n">
        <v>0</v>
      </c>
      <c r="D499" s="0" t="n">
        <v>0</v>
      </c>
      <c r="E499" s="0" t="n">
        <v>0</v>
      </c>
      <c r="F499" s="0" t="n">
        <v>0</v>
      </c>
      <c r="G499" s="0" t="n">
        <v>0</v>
      </c>
      <c r="H499" s="0" t="n">
        <v>1</v>
      </c>
      <c r="I499" s="0" t="n">
        <v>0</v>
      </c>
      <c r="J499" s="0" t="n">
        <v>1</v>
      </c>
      <c r="K499" s="0" t="n">
        <v>7</v>
      </c>
      <c r="L499" s="0" t="n">
        <v>0</v>
      </c>
      <c r="M499" s="0" t="n">
        <v>0</v>
      </c>
      <c r="N499" s="0" t="n">
        <v>0</v>
      </c>
      <c r="O499" s="0" t="n">
        <v>1</v>
      </c>
      <c r="P499" s="0" t="n">
        <v>0</v>
      </c>
      <c r="Q499" s="0" t="n">
        <v>0</v>
      </c>
      <c r="R499" s="0" t="n">
        <v>4</v>
      </c>
      <c r="S499" s="0" t="n">
        <v>0</v>
      </c>
      <c r="T499" s="0" t="n">
        <v>0</v>
      </c>
      <c r="U499" s="0" t="n">
        <v>0</v>
      </c>
      <c r="V499" s="0" t="n">
        <v>0</v>
      </c>
      <c r="W499" s="0" t="n">
        <v>0</v>
      </c>
      <c r="X499" s="0" t="n">
        <v>5</v>
      </c>
      <c r="Y499" s="0" t="n">
        <v>0</v>
      </c>
      <c r="Z499" s="0" t="n">
        <v>2</v>
      </c>
      <c r="AA499" s="0" t="n">
        <v>0</v>
      </c>
      <c r="AB499" s="0" t="n">
        <v>2</v>
      </c>
      <c r="AC499" s="0" t="n">
        <v>0</v>
      </c>
      <c r="AD499" s="0" t="n">
        <v>0</v>
      </c>
      <c r="AE499" s="0" t="n">
        <v>1</v>
      </c>
      <c r="AF499" s="0" t="n">
        <v>0</v>
      </c>
      <c r="AG499" s="0" t="n">
        <v>2</v>
      </c>
      <c r="AH499" s="0" t="n">
        <v>0</v>
      </c>
      <c r="AI499" s="0" t="n">
        <v>2</v>
      </c>
      <c r="AJ499" s="0" t="n">
        <v>0</v>
      </c>
      <c r="AK499" s="0" t="n">
        <v>0</v>
      </c>
      <c r="AL499" s="0" t="n">
        <v>0</v>
      </c>
      <c r="AM499" s="0" t="n">
        <v>0</v>
      </c>
      <c r="AN499" s="0" t="n">
        <v>3</v>
      </c>
      <c r="AO499" s="0" t="n">
        <v>0</v>
      </c>
      <c r="AP499" s="0" t="n">
        <v>0</v>
      </c>
      <c r="AQ499" s="0" t="n">
        <v>0</v>
      </c>
      <c r="AR499" s="0" t="n">
        <v>0</v>
      </c>
      <c r="AS499" s="0" t="n">
        <v>0</v>
      </c>
      <c r="AT499" s="0" t="n">
        <v>0</v>
      </c>
      <c r="AU499" s="0" t="n">
        <v>0</v>
      </c>
      <c r="AV499" s="0" t="n">
        <v>1</v>
      </c>
      <c r="AW499" s="0" t="n">
        <v>1</v>
      </c>
      <c r="AX499" s="0" t="n">
        <v>0</v>
      </c>
      <c r="AY499" s="0" t="n">
        <v>2</v>
      </c>
      <c r="AZ499" s="0" t="n">
        <v>1</v>
      </c>
      <c r="BA499" s="0" t="n">
        <v>3</v>
      </c>
      <c r="BB499" s="0" t="n">
        <v>1</v>
      </c>
      <c r="BC499" s="0" t="n">
        <v>0</v>
      </c>
      <c r="BD499" s="0" t="n">
        <v>5</v>
      </c>
      <c r="BE499" s="0" t="n">
        <v>0</v>
      </c>
      <c r="BF499" s="0" t="n">
        <v>0</v>
      </c>
      <c r="BG499" s="0" t="n">
        <v>4</v>
      </c>
      <c r="BH499" s="0" t="n">
        <v>0</v>
      </c>
      <c r="BI499" s="0" t="n">
        <v>1</v>
      </c>
      <c r="BJ499" s="0" t="n">
        <v>0</v>
      </c>
      <c r="BK499" s="0" t="n">
        <v>0</v>
      </c>
      <c r="BL499" s="0" t="n">
        <v>0</v>
      </c>
      <c r="BM499" s="0" t="n">
        <v>0</v>
      </c>
      <c r="BN499" s="0" t="n">
        <v>0</v>
      </c>
      <c r="BO499" s="0" t="n">
        <v>0</v>
      </c>
      <c r="BP499" s="0" t="n">
        <v>0</v>
      </c>
      <c r="BQ499" s="0" t="n">
        <v>0</v>
      </c>
      <c r="BR499" s="0" t="n">
        <v>1</v>
      </c>
      <c r="BS499" s="0" t="n">
        <v>0</v>
      </c>
      <c r="BT499" s="0" t="n">
        <v>0</v>
      </c>
      <c r="BU499" s="0" t="n">
        <v>0</v>
      </c>
      <c r="BV499" s="0" t="n">
        <v>0</v>
      </c>
      <c r="BW499" s="0" t="n">
        <v>0</v>
      </c>
      <c r="BX499" s="0" t="n">
        <v>0</v>
      </c>
      <c r="BY499" s="0" t="n">
        <v>0</v>
      </c>
      <c r="BZ499" s="0" t="n">
        <v>0</v>
      </c>
      <c r="CA499" s="0" t="n">
        <v>0</v>
      </c>
      <c r="CB499" s="0" t="n">
        <v>0</v>
      </c>
      <c r="CC499" s="0" t="n">
        <v>0</v>
      </c>
      <c r="CD499" s="0" t="n">
        <v>1</v>
      </c>
      <c r="CE499" s="0" t="n">
        <v>0</v>
      </c>
      <c r="CF499" s="0" t="n">
        <v>0</v>
      </c>
      <c r="CG499" s="0" t="n">
        <v>0</v>
      </c>
      <c r="CH499" s="0" t="n">
        <v>0</v>
      </c>
      <c r="CI499" s="0" t="n">
        <v>0</v>
      </c>
      <c r="CJ499" s="0" t="n">
        <v>0</v>
      </c>
      <c r="CK499" s="0" t="n">
        <v>3</v>
      </c>
      <c r="CL499" s="0" t="n">
        <v>1</v>
      </c>
      <c r="CM499" s="0" t="n">
        <v>0</v>
      </c>
      <c r="CN499" s="0" t="n">
        <v>0</v>
      </c>
      <c r="CO499" s="0" t="n">
        <v>0</v>
      </c>
      <c r="CP499" s="0" t="n">
        <v>0</v>
      </c>
      <c r="CQ499" s="0" t="n">
        <v>0</v>
      </c>
      <c r="CR499" s="0" t="n">
        <v>0</v>
      </c>
      <c r="CS499" s="0" t="n">
        <v>5</v>
      </c>
      <c r="CT499" s="0" t="n">
        <v>0</v>
      </c>
      <c r="CU499" s="0" t="n">
        <v>4</v>
      </c>
      <c r="CV499" s="0" t="n">
        <v>0</v>
      </c>
      <c r="CW499" s="0" t="n">
        <v>1</v>
      </c>
      <c r="CX499" s="0" t="n">
        <v>1</v>
      </c>
      <c r="CY499" s="0" t="n">
        <v>0</v>
      </c>
      <c r="CZ499" s="0" t="n">
        <v>0</v>
      </c>
      <c r="DA499" s="0" t="n">
        <v>0</v>
      </c>
      <c r="DB499" s="0" t="n">
        <v>0</v>
      </c>
      <c r="DC499" s="0" t="n">
        <v>0</v>
      </c>
      <c r="DD499" s="0" t="n">
        <v>0</v>
      </c>
      <c r="DE499" s="0" t="n">
        <v>0</v>
      </c>
      <c r="DF499" s="0" t="n">
        <v>1</v>
      </c>
      <c r="DG499" s="0" t="n">
        <v>6</v>
      </c>
      <c r="DH499" s="0" t="n">
        <v>0</v>
      </c>
      <c r="DI499" s="0" t="n">
        <v>0</v>
      </c>
      <c r="DJ499" s="0" t="n">
        <v>0</v>
      </c>
      <c r="DK499" s="0" t="n">
        <v>4</v>
      </c>
      <c r="DL499" s="0" t="n">
        <v>2</v>
      </c>
      <c r="DM499" s="0" t="n">
        <v>0</v>
      </c>
      <c r="DN499" s="0" t="n">
        <v>2</v>
      </c>
      <c r="DO499" s="0" t="n">
        <v>0</v>
      </c>
      <c r="DP499" s="0" t="n">
        <v>0</v>
      </c>
      <c r="DQ499" s="0" t="n">
        <v>0</v>
      </c>
      <c r="DR499" s="0" t="n">
        <v>1</v>
      </c>
      <c r="DS499" s="0" t="n">
        <v>0</v>
      </c>
      <c r="DT499" s="0" t="n">
        <v>0</v>
      </c>
      <c r="DU499" s="0" t="n">
        <v>3</v>
      </c>
      <c r="DV499" s="0" t="n">
        <v>2</v>
      </c>
      <c r="DW499" s="0" t="n">
        <v>0</v>
      </c>
      <c r="DX499" s="0" t="n">
        <v>0</v>
      </c>
      <c r="DY499" s="0" t="n">
        <v>0</v>
      </c>
      <c r="DZ499" s="0" t="n">
        <v>0</v>
      </c>
      <c r="EA499" s="0" t="n">
        <v>0</v>
      </c>
      <c r="EB499" s="0" t="n">
        <v>2</v>
      </c>
      <c r="EC499" s="0" t="n">
        <v>3</v>
      </c>
      <c r="ED499" s="0" t="n">
        <v>0</v>
      </c>
      <c r="EE499" s="0" t="n">
        <v>0</v>
      </c>
      <c r="EF499" s="0" t="n">
        <v>0</v>
      </c>
      <c r="EG499" s="0" t="n">
        <v>2</v>
      </c>
      <c r="EH499" s="0" t="n">
        <v>0</v>
      </c>
      <c r="EI499" s="0" t="n">
        <v>1</v>
      </c>
      <c r="EJ499" s="0" t="n">
        <v>2</v>
      </c>
      <c r="EK499" s="0" t="n">
        <v>0</v>
      </c>
      <c r="EL499" s="0" t="n">
        <v>0</v>
      </c>
      <c r="EM499" s="0" t="n">
        <v>0</v>
      </c>
      <c r="EN499" s="0" t="n">
        <v>0</v>
      </c>
      <c r="EO499" s="0" t="n">
        <v>0</v>
      </c>
      <c r="EP499" s="0" t="n">
        <v>1</v>
      </c>
      <c r="EQ499" s="0" t="n">
        <v>0</v>
      </c>
      <c r="ER499" s="0" t="n">
        <v>0</v>
      </c>
      <c r="ES499" s="0" t="n">
        <v>1</v>
      </c>
      <c r="ET499" s="0" t="n">
        <v>0</v>
      </c>
      <c r="EU499" s="0" t="n">
        <v>0</v>
      </c>
      <c r="EV499" s="0" t="n">
        <v>0</v>
      </c>
      <c r="EW499" s="0" t="n">
        <v>0</v>
      </c>
      <c r="EX499" s="0" t="n">
        <v>0</v>
      </c>
      <c r="EY499" s="0" t="n">
        <v>1</v>
      </c>
      <c r="EZ499" s="0" t="n">
        <v>0</v>
      </c>
      <c r="FA499" s="0" t="n">
        <v>1</v>
      </c>
      <c r="FB499" s="0" t="n">
        <v>0</v>
      </c>
      <c r="FC499" s="0" t="n">
        <v>3</v>
      </c>
      <c r="FD499" s="0" t="n">
        <v>0</v>
      </c>
      <c r="FE499" s="0" t="n">
        <v>0</v>
      </c>
      <c r="FF499" s="0" t="n">
        <v>7</v>
      </c>
      <c r="FG499" s="0" t="n">
        <v>1</v>
      </c>
      <c r="FH499" s="0" t="n">
        <v>0</v>
      </c>
      <c r="FI499" s="0" t="n">
        <v>0</v>
      </c>
      <c r="FJ499" s="0" t="n">
        <v>0</v>
      </c>
      <c r="FK499" s="0" t="n">
        <v>0</v>
      </c>
      <c r="FL499" s="0" t="n">
        <v>0</v>
      </c>
      <c r="FM499" s="0" t="n">
        <v>0</v>
      </c>
      <c r="FN499" s="0" t="n">
        <v>8</v>
      </c>
      <c r="FO499" s="0" t="n">
        <v>0</v>
      </c>
      <c r="FP499" s="0" t="n">
        <v>0</v>
      </c>
      <c r="FQ499" s="0" t="n">
        <v>0</v>
      </c>
      <c r="FR499" s="0" t="n">
        <v>2</v>
      </c>
      <c r="FS499" s="0" t="n">
        <v>3</v>
      </c>
      <c r="FT499" s="0" t="n">
        <v>1</v>
      </c>
      <c r="FU499" s="0" t="n">
        <v>0</v>
      </c>
      <c r="FV499" s="0" t="n">
        <v>0</v>
      </c>
      <c r="FW499" s="0" t="n">
        <v>0</v>
      </c>
      <c r="FX499" s="0" t="n">
        <v>0</v>
      </c>
      <c r="FY499" s="0" t="n">
        <v>0</v>
      </c>
      <c r="FZ499" s="0" t="n">
        <v>0</v>
      </c>
      <c r="GA499" s="0" t="n">
        <v>1</v>
      </c>
      <c r="GB499" s="0" t="n">
        <v>5</v>
      </c>
      <c r="GC499" s="0" t="n">
        <v>0</v>
      </c>
      <c r="GD499" s="0" t="n">
        <v>1</v>
      </c>
      <c r="GE499" s="0" t="n">
        <v>0</v>
      </c>
      <c r="GF499" s="0" t="n">
        <v>0</v>
      </c>
      <c r="GG499" s="0" t="n">
        <v>0</v>
      </c>
      <c r="GH499" s="0" t="n">
        <v>2</v>
      </c>
      <c r="GI499" s="0" t="n">
        <v>0</v>
      </c>
      <c r="GJ499" s="0" t="n">
        <v>0</v>
      </c>
      <c r="GK499" s="0" t="n">
        <v>0</v>
      </c>
      <c r="GL499" s="0" t="n">
        <v>0</v>
      </c>
      <c r="GM499" s="0" t="n">
        <v>3</v>
      </c>
      <c r="GN499" s="0" t="n">
        <v>7</v>
      </c>
      <c r="GO499" s="0" t="n">
        <v>2</v>
      </c>
      <c r="GP499" s="0" t="n">
        <v>0</v>
      </c>
      <c r="GQ499" s="0" t="n">
        <v>0</v>
      </c>
    </row>
    <row r="500" customFormat="false" ht="12" hidden="false" customHeight="false" outlineLevel="0" collapsed="false">
      <c r="A500" s="0" t="n">
        <v>5</v>
      </c>
      <c r="B500" s="0" t="n">
        <v>3</v>
      </c>
      <c r="C500" s="0" t="n">
        <v>2</v>
      </c>
      <c r="D500" s="0" t="n">
        <v>0</v>
      </c>
      <c r="E500" s="0" t="n">
        <v>0</v>
      </c>
      <c r="F500" s="0" t="n">
        <v>1</v>
      </c>
      <c r="G500" s="0" t="n">
        <v>0</v>
      </c>
      <c r="H500" s="0" t="n">
        <v>0</v>
      </c>
      <c r="I500" s="0" t="n">
        <v>0</v>
      </c>
      <c r="J500" s="0" t="n">
        <v>1</v>
      </c>
      <c r="K500" s="0" t="n">
        <v>0</v>
      </c>
      <c r="L500" s="0" t="n">
        <v>1</v>
      </c>
      <c r="M500" s="0" t="n">
        <v>1</v>
      </c>
      <c r="N500" s="0" t="n">
        <v>0</v>
      </c>
      <c r="O500" s="0" t="n">
        <v>0</v>
      </c>
      <c r="P500" s="0" t="n">
        <v>3</v>
      </c>
      <c r="Q500" s="0" t="n">
        <v>1</v>
      </c>
      <c r="R500" s="0" t="n">
        <v>4</v>
      </c>
      <c r="S500" s="0" t="n">
        <v>0</v>
      </c>
      <c r="T500" s="0" t="n">
        <v>9</v>
      </c>
      <c r="U500" s="0" t="n">
        <v>0</v>
      </c>
      <c r="V500" s="0" t="n">
        <v>3</v>
      </c>
      <c r="W500" s="0" t="n">
        <v>2</v>
      </c>
      <c r="X500" s="0" t="n">
        <v>5</v>
      </c>
      <c r="Y500" s="0" t="n">
        <v>0</v>
      </c>
      <c r="Z500" s="0" t="n">
        <v>5</v>
      </c>
      <c r="AA500" s="0" t="n">
        <v>0</v>
      </c>
      <c r="AB500" s="0" t="n">
        <v>7</v>
      </c>
      <c r="AC500" s="0" t="n">
        <v>4</v>
      </c>
      <c r="AD500" s="0" t="n">
        <v>1</v>
      </c>
      <c r="AE500" s="0" t="n">
        <v>1</v>
      </c>
      <c r="AF500" s="0" t="n">
        <v>4</v>
      </c>
      <c r="AG500" s="0" t="n">
        <v>7</v>
      </c>
      <c r="AH500" s="0" t="n">
        <v>2</v>
      </c>
      <c r="AI500" s="0" t="n">
        <v>6</v>
      </c>
      <c r="AJ500" s="0" t="n">
        <v>1</v>
      </c>
      <c r="AK500" s="0" t="n">
        <v>0</v>
      </c>
      <c r="AL500" s="0" t="n">
        <v>0</v>
      </c>
      <c r="AM500" s="0" t="n">
        <v>6</v>
      </c>
      <c r="AN500" s="0" t="n">
        <v>0</v>
      </c>
      <c r="AO500" s="0" t="n">
        <v>0</v>
      </c>
      <c r="AP500" s="0" t="n">
        <v>9</v>
      </c>
      <c r="AQ500" s="0" t="n">
        <v>0</v>
      </c>
      <c r="AR500" s="0" t="n">
        <v>5</v>
      </c>
      <c r="AS500" s="0" t="n">
        <v>0</v>
      </c>
      <c r="AT500" s="0" t="n">
        <v>8</v>
      </c>
      <c r="AU500" s="0" t="n">
        <v>0</v>
      </c>
      <c r="AV500" s="0" t="n">
        <v>4</v>
      </c>
      <c r="AW500" s="0" t="n">
        <v>4</v>
      </c>
      <c r="AX500" s="0" t="n">
        <v>4</v>
      </c>
      <c r="AY500" s="0" t="n">
        <v>1</v>
      </c>
      <c r="AZ500" s="0" t="n">
        <v>1</v>
      </c>
      <c r="BA500" s="0" t="n">
        <v>0</v>
      </c>
      <c r="BB500" s="0" t="n">
        <v>0</v>
      </c>
      <c r="BC500" s="0" t="n">
        <v>2</v>
      </c>
      <c r="BD500" s="0" t="n">
        <v>7</v>
      </c>
      <c r="BE500" s="0" t="n">
        <v>6</v>
      </c>
      <c r="BF500" s="0" t="n">
        <v>5</v>
      </c>
      <c r="BG500" s="0" t="n">
        <v>7</v>
      </c>
      <c r="BH500" s="0" t="n">
        <v>0</v>
      </c>
      <c r="BI500" s="0" t="n">
        <v>0</v>
      </c>
      <c r="BJ500" s="0" t="n">
        <v>2</v>
      </c>
      <c r="BK500" s="0" t="n">
        <v>0</v>
      </c>
      <c r="BL500" s="0" t="n">
        <v>0</v>
      </c>
      <c r="BM500" s="0" t="n">
        <v>0</v>
      </c>
      <c r="BN500" s="0" t="n">
        <v>0</v>
      </c>
      <c r="BO500" s="0" t="n">
        <v>0</v>
      </c>
      <c r="BP500" s="0" t="n">
        <v>0</v>
      </c>
      <c r="BQ500" s="0" t="n">
        <v>3</v>
      </c>
      <c r="BR500" s="0" t="n">
        <v>1</v>
      </c>
      <c r="BS500" s="0" t="n">
        <v>2</v>
      </c>
      <c r="BT500" s="0" t="n">
        <v>0</v>
      </c>
      <c r="BU500" s="0" t="n">
        <v>2</v>
      </c>
      <c r="BV500" s="0" t="n">
        <v>0</v>
      </c>
      <c r="BW500" s="0" t="n">
        <v>0</v>
      </c>
      <c r="BX500" s="0" t="n">
        <v>1</v>
      </c>
      <c r="BY500" s="0" t="n">
        <v>9</v>
      </c>
      <c r="BZ500" s="0" t="n">
        <v>0</v>
      </c>
      <c r="CA500" s="0" t="n">
        <v>6</v>
      </c>
      <c r="CB500" s="0" t="n">
        <v>2</v>
      </c>
      <c r="CC500" s="0" t="n">
        <v>7</v>
      </c>
      <c r="CD500" s="0" t="n">
        <v>6</v>
      </c>
      <c r="CE500" s="0" t="n">
        <v>2</v>
      </c>
      <c r="CF500" s="0" t="n">
        <v>1</v>
      </c>
      <c r="CG500" s="0" t="n">
        <v>5</v>
      </c>
      <c r="CH500" s="0" t="n">
        <v>0</v>
      </c>
      <c r="CI500" s="0" t="n">
        <v>1</v>
      </c>
      <c r="CJ500" s="0" t="n">
        <v>2</v>
      </c>
      <c r="CK500" s="0" t="n">
        <v>2</v>
      </c>
      <c r="CL500" s="0" t="n">
        <v>0</v>
      </c>
      <c r="CM500" s="0" t="n">
        <v>0</v>
      </c>
      <c r="CN500" s="0" t="n">
        <v>1</v>
      </c>
      <c r="CO500" s="0" t="n">
        <v>0</v>
      </c>
      <c r="CP500" s="0" t="n">
        <v>0</v>
      </c>
      <c r="CQ500" s="0" t="n">
        <v>0</v>
      </c>
      <c r="CR500" s="0" t="n">
        <v>0</v>
      </c>
      <c r="CS500" s="0" t="n">
        <v>5</v>
      </c>
      <c r="CT500" s="0" t="n">
        <v>0</v>
      </c>
      <c r="CU500" s="0" t="n">
        <v>1</v>
      </c>
      <c r="CV500" s="0" t="n">
        <v>2</v>
      </c>
      <c r="CW500" s="0" t="n">
        <v>0</v>
      </c>
      <c r="CX500" s="0" t="n">
        <v>1</v>
      </c>
      <c r="CY500" s="0" t="n">
        <v>4</v>
      </c>
      <c r="CZ500" s="0" t="n">
        <v>2</v>
      </c>
      <c r="DA500" s="0" t="n">
        <v>0</v>
      </c>
      <c r="DB500" s="0" t="n">
        <v>0</v>
      </c>
      <c r="DC500" s="0" t="n">
        <v>0</v>
      </c>
      <c r="DD500" s="0" t="n">
        <v>1</v>
      </c>
      <c r="DE500" s="0" t="n">
        <v>1</v>
      </c>
      <c r="DF500" s="0" t="n">
        <v>0</v>
      </c>
      <c r="DG500" s="0" t="n">
        <v>6</v>
      </c>
      <c r="DH500" s="0" t="n">
        <v>0</v>
      </c>
      <c r="DI500" s="0" t="n">
        <v>0</v>
      </c>
      <c r="DJ500" s="0" t="n">
        <v>0</v>
      </c>
      <c r="DK500" s="0" t="n">
        <v>4</v>
      </c>
      <c r="DL500" s="0" t="n">
        <v>1</v>
      </c>
      <c r="DM500" s="0" t="n">
        <v>5</v>
      </c>
      <c r="DN500" s="0" t="n">
        <v>2</v>
      </c>
      <c r="DO500" s="0" t="n">
        <v>0</v>
      </c>
      <c r="DP500" s="0" t="n">
        <v>2</v>
      </c>
      <c r="DQ500" s="0" t="n">
        <v>0</v>
      </c>
      <c r="DR500" s="0" t="n">
        <v>5</v>
      </c>
      <c r="DS500" s="0" t="n">
        <v>0</v>
      </c>
      <c r="DT500" s="0" t="n">
        <v>7</v>
      </c>
      <c r="DU500" s="0" t="n">
        <v>1</v>
      </c>
      <c r="DV500" s="0" t="n">
        <v>3</v>
      </c>
      <c r="DW500" s="0" t="n">
        <v>2</v>
      </c>
      <c r="DX500" s="0" t="n">
        <v>0</v>
      </c>
      <c r="DY500" s="0" t="n">
        <v>0</v>
      </c>
      <c r="DZ500" s="0" t="n">
        <v>7</v>
      </c>
      <c r="EA500" s="0" t="n">
        <v>0</v>
      </c>
      <c r="EB500" s="0" t="n">
        <v>8</v>
      </c>
      <c r="EC500" s="0" t="n">
        <v>8</v>
      </c>
      <c r="ED500" s="0" t="n">
        <v>0</v>
      </c>
      <c r="EE500" s="0" t="n">
        <v>0</v>
      </c>
      <c r="EF500" s="0" t="n">
        <v>1</v>
      </c>
      <c r="EG500" s="0" t="n">
        <v>6</v>
      </c>
      <c r="EH500" s="0" t="n">
        <v>1</v>
      </c>
      <c r="EI500" s="0" t="n">
        <v>5</v>
      </c>
      <c r="EJ500" s="0" t="n">
        <v>4</v>
      </c>
      <c r="EK500" s="0" t="n">
        <v>0</v>
      </c>
      <c r="EL500" s="0" t="n">
        <v>2</v>
      </c>
      <c r="EM500" s="0" t="n">
        <v>4</v>
      </c>
      <c r="EN500" s="0" t="n">
        <v>0</v>
      </c>
      <c r="EO500" s="0" t="n">
        <v>1</v>
      </c>
      <c r="EP500" s="0" t="n">
        <v>1</v>
      </c>
      <c r="EQ500" s="0" t="n">
        <v>0</v>
      </c>
      <c r="ER500" s="0" t="n">
        <v>2</v>
      </c>
      <c r="ES500" s="0" t="n">
        <v>1</v>
      </c>
      <c r="ET500" s="0" t="n">
        <v>1</v>
      </c>
      <c r="EU500" s="0" t="n">
        <v>3</v>
      </c>
      <c r="EV500" s="0" t="n">
        <v>0</v>
      </c>
      <c r="EW500" s="0" t="n">
        <v>2</v>
      </c>
      <c r="EX500" s="0" t="n">
        <v>0</v>
      </c>
      <c r="EY500" s="0" t="n">
        <v>1</v>
      </c>
      <c r="EZ500" s="0" t="n">
        <v>0</v>
      </c>
      <c r="FA500" s="0" t="n">
        <v>2</v>
      </c>
      <c r="FB500" s="0" t="n">
        <v>5</v>
      </c>
      <c r="FC500" s="0" t="n">
        <v>1</v>
      </c>
      <c r="FD500" s="0" t="n">
        <v>1</v>
      </c>
      <c r="FE500" s="0" t="n">
        <v>9</v>
      </c>
      <c r="FF500" s="0" t="n">
        <v>3</v>
      </c>
      <c r="FG500" s="0" t="n">
        <v>6</v>
      </c>
      <c r="FH500" s="0" t="n">
        <v>4</v>
      </c>
      <c r="FI500" s="0" t="n">
        <v>0</v>
      </c>
      <c r="FJ500" s="0" t="n">
        <v>0</v>
      </c>
      <c r="FK500" s="0" t="n">
        <v>0</v>
      </c>
      <c r="FL500" s="0" t="n">
        <v>1</v>
      </c>
      <c r="FM500" s="0" t="n">
        <v>1</v>
      </c>
      <c r="FN500" s="0" t="n">
        <v>2</v>
      </c>
      <c r="FO500" s="0" t="n">
        <v>0</v>
      </c>
      <c r="FP500" s="0" t="n">
        <v>3</v>
      </c>
      <c r="FQ500" s="0" t="n">
        <v>0</v>
      </c>
      <c r="FR500" s="0" t="n">
        <v>1</v>
      </c>
      <c r="FS500" s="0" t="n">
        <v>5</v>
      </c>
      <c r="FT500" s="0" t="n">
        <v>3</v>
      </c>
      <c r="FU500" s="0" t="n">
        <v>2</v>
      </c>
      <c r="FV500" s="0" t="n">
        <v>9</v>
      </c>
      <c r="FW500" s="0" t="n">
        <v>0</v>
      </c>
      <c r="FX500" s="0" t="n">
        <v>6</v>
      </c>
      <c r="FY500" s="0" t="n">
        <v>1</v>
      </c>
      <c r="FZ500" s="0" t="n">
        <v>2</v>
      </c>
      <c r="GA500" s="0" t="n">
        <v>3</v>
      </c>
      <c r="GB500" s="0" t="n">
        <v>2</v>
      </c>
      <c r="GC500" s="0" t="n">
        <v>1</v>
      </c>
      <c r="GD500" s="0" t="n">
        <v>1</v>
      </c>
      <c r="GE500" s="0" t="n">
        <v>1</v>
      </c>
      <c r="GF500" s="0" t="n">
        <v>3</v>
      </c>
      <c r="GG500" s="0" t="n">
        <v>0</v>
      </c>
      <c r="GH500" s="0" t="n">
        <v>0</v>
      </c>
      <c r="GI500" s="0" t="n">
        <v>0</v>
      </c>
      <c r="GJ500" s="0" t="n">
        <v>9</v>
      </c>
      <c r="GK500" s="0" t="n">
        <v>4</v>
      </c>
      <c r="GL500" s="0" t="n">
        <v>0</v>
      </c>
      <c r="GM500" s="0" t="n">
        <v>4</v>
      </c>
      <c r="GN500" s="0" t="n">
        <v>3</v>
      </c>
      <c r="GO500" s="0" t="n">
        <v>1</v>
      </c>
      <c r="GP500" s="0" t="n">
        <v>0</v>
      </c>
      <c r="GQ500" s="0" t="n">
        <v>0</v>
      </c>
    </row>
    <row r="501" customFormat="false" ht="12" hidden="false" customHeight="false" outlineLevel="0" collapsed="false">
      <c r="A501" s="0" t="n">
        <v>2</v>
      </c>
      <c r="B501" s="0" t="n">
        <v>3</v>
      </c>
      <c r="C501" s="0" t="n">
        <v>0</v>
      </c>
      <c r="D501" s="0" t="n">
        <v>0</v>
      </c>
      <c r="E501" s="0" t="n">
        <v>0</v>
      </c>
      <c r="F501" s="0" t="n">
        <v>0</v>
      </c>
      <c r="G501" s="0" t="n">
        <v>0</v>
      </c>
      <c r="H501" s="0" t="n">
        <v>2</v>
      </c>
      <c r="I501" s="0" t="n">
        <v>0</v>
      </c>
      <c r="J501" s="0" t="n">
        <v>1</v>
      </c>
      <c r="K501" s="0" t="n">
        <v>3</v>
      </c>
      <c r="L501" s="0" t="n">
        <v>3</v>
      </c>
      <c r="M501" s="0" t="n">
        <v>1</v>
      </c>
      <c r="N501" s="0" t="n">
        <v>0</v>
      </c>
      <c r="O501" s="0" t="n">
        <v>0</v>
      </c>
      <c r="P501" s="0" t="n">
        <v>2</v>
      </c>
      <c r="Q501" s="0" t="n">
        <v>2</v>
      </c>
      <c r="R501" s="0" t="n">
        <v>0</v>
      </c>
      <c r="S501" s="0" t="n">
        <v>0</v>
      </c>
      <c r="T501" s="0" t="n">
        <v>0</v>
      </c>
      <c r="U501" s="0" t="n">
        <v>0</v>
      </c>
      <c r="V501" s="0" t="n">
        <v>0</v>
      </c>
      <c r="W501" s="0" t="n">
        <v>0</v>
      </c>
      <c r="X501" s="0" t="n">
        <v>5</v>
      </c>
      <c r="Y501" s="0" t="n">
        <v>0</v>
      </c>
      <c r="Z501" s="0" t="n">
        <v>1</v>
      </c>
      <c r="AA501" s="0" t="n">
        <v>0</v>
      </c>
      <c r="AB501" s="0" t="n">
        <v>7</v>
      </c>
      <c r="AC501" s="0" t="n">
        <v>0</v>
      </c>
      <c r="AD501" s="0" t="n">
        <v>0</v>
      </c>
      <c r="AE501" s="0" t="n">
        <v>0</v>
      </c>
      <c r="AF501" s="0" t="n">
        <v>1</v>
      </c>
      <c r="AG501" s="0" t="n">
        <v>2</v>
      </c>
      <c r="AH501" s="0" t="n">
        <v>1</v>
      </c>
      <c r="AI501" s="0" t="n">
        <v>2</v>
      </c>
      <c r="AJ501" s="0" t="n">
        <v>0</v>
      </c>
      <c r="AK501" s="0" t="n">
        <v>0</v>
      </c>
      <c r="AL501" s="0" t="n">
        <v>0</v>
      </c>
      <c r="AM501" s="0" t="n">
        <v>1</v>
      </c>
      <c r="AN501" s="0" t="n">
        <v>1</v>
      </c>
      <c r="AO501" s="0" t="n">
        <v>0</v>
      </c>
      <c r="AP501" s="0" t="n">
        <v>3</v>
      </c>
      <c r="AQ501" s="0" t="n">
        <v>0</v>
      </c>
      <c r="AR501" s="0" t="n">
        <v>0</v>
      </c>
      <c r="AS501" s="0" t="n">
        <v>0</v>
      </c>
      <c r="AT501" s="0" t="n">
        <v>1</v>
      </c>
      <c r="AU501" s="0" t="n">
        <v>0</v>
      </c>
      <c r="AV501" s="0" t="n">
        <v>8</v>
      </c>
      <c r="AW501" s="0" t="n">
        <v>1</v>
      </c>
      <c r="AX501" s="0" t="n">
        <v>2</v>
      </c>
      <c r="AY501" s="0" t="n">
        <v>0</v>
      </c>
      <c r="AZ501" s="0" t="n">
        <v>1</v>
      </c>
      <c r="BA501" s="0" t="n">
        <v>0</v>
      </c>
      <c r="BB501" s="0" t="n">
        <v>1</v>
      </c>
      <c r="BC501" s="0" t="n">
        <v>0</v>
      </c>
      <c r="BD501" s="0" t="n">
        <v>1</v>
      </c>
      <c r="BE501" s="0" t="n">
        <v>5</v>
      </c>
      <c r="BF501" s="0" t="n">
        <v>4</v>
      </c>
      <c r="BG501" s="0" t="n">
        <v>4</v>
      </c>
      <c r="BH501" s="0" t="n">
        <v>0</v>
      </c>
      <c r="BI501" s="0" t="n">
        <v>0</v>
      </c>
      <c r="BJ501" s="0" t="n">
        <v>1</v>
      </c>
      <c r="BK501" s="0" t="n">
        <v>0</v>
      </c>
      <c r="BL501" s="0" t="n">
        <v>0</v>
      </c>
      <c r="BM501" s="0" t="n">
        <v>1</v>
      </c>
      <c r="BN501" s="0" t="n">
        <v>0</v>
      </c>
      <c r="BO501" s="0" t="n">
        <v>0</v>
      </c>
      <c r="BP501" s="0" t="n">
        <v>0</v>
      </c>
      <c r="BQ501" s="0" t="n">
        <v>5</v>
      </c>
      <c r="BR501" s="0" t="n">
        <v>3</v>
      </c>
      <c r="BS501" s="0" t="n">
        <v>6</v>
      </c>
      <c r="BT501" s="0" t="n">
        <v>0</v>
      </c>
      <c r="BU501" s="0" t="n">
        <v>2</v>
      </c>
      <c r="BV501" s="0" t="n">
        <v>1</v>
      </c>
      <c r="BW501" s="0" t="n">
        <v>1</v>
      </c>
      <c r="BX501" s="0" t="n">
        <v>1</v>
      </c>
      <c r="BY501" s="0" t="n">
        <v>9</v>
      </c>
      <c r="BZ501" s="0" t="n">
        <v>0</v>
      </c>
      <c r="CA501" s="0" t="n">
        <v>6</v>
      </c>
      <c r="CB501" s="0" t="n">
        <v>2</v>
      </c>
      <c r="CC501" s="0" t="n">
        <v>1</v>
      </c>
      <c r="CD501" s="0" t="n">
        <v>2</v>
      </c>
      <c r="CE501" s="0" t="n">
        <v>0</v>
      </c>
      <c r="CF501" s="0" t="n">
        <v>0</v>
      </c>
      <c r="CG501" s="0" t="n">
        <v>0</v>
      </c>
      <c r="CH501" s="0" t="n">
        <v>0</v>
      </c>
      <c r="CI501" s="0" t="n">
        <v>3</v>
      </c>
      <c r="CJ501" s="0" t="n">
        <v>1</v>
      </c>
      <c r="CK501" s="0" t="n">
        <v>0</v>
      </c>
      <c r="CL501" s="0" t="n">
        <v>0</v>
      </c>
      <c r="CM501" s="0" t="n">
        <v>0</v>
      </c>
      <c r="CN501" s="0" t="n">
        <v>0</v>
      </c>
      <c r="CO501" s="0" t="n">
        <v>0</v>
      </c>
      <c r="CP501" s="0" t="n">
        <v>0</v>
      </c>
      <c r="CQ501" s="0" t="n">
        <v>2</v>
      </c>
      <c r="CR501" s="0" t="n">
        <v>0</v>
      </c>
      <c r="CS501" s="0" t="n">
        <v>2</v>
      </c>
      <c r="CT501" s="0" t="n">
        <v>0</v>
      </c>
      <c r="CU501" s="0" t="n">
        <v>0</v>
      </c>
      <c r="CV501" s="0" t="n">
        <v>2</v>
      </c>
      <c r="CW501" s="0" t="n">
        <v>0</v>
      </c>
      <c r="CX501" s="0" t="n">
        <v>0</v>
      </c>
      <c r="CY501" s="0" t="n">
        <v>0</v>
      </c>
      <c r="CZ501" s="0" t="n">
        <v>1</v>
      </c>
      <c r="DA501" s="0" t="n">
        <v>0</v>
      </c>
      <c r="DB501" s="0" t="n">
        <v>0</v>
      </c>
      <c r="DC501" s="0" t="n">
        <v>0</v>
      </c>
      <c r="DD501" s="0" t="n">
        <v>6</v>
      </c>
      <c r="DE501" s="0" t="n">
        <v>4</v>
      </c>
      <c r="DF501" s="0" t="n">
        <v>0</v>
      </c>
      <c r="DG501" s="0" t="n">
        <v>8</v>
      </c>
      <c r="DH501" s="0" t="n">
        <v>2</v>
      </c>
      <c r="DI501" s="0" t="n">
        <v>0</v>
      </c>
      <c r="DJ501" s="0" t="n">
        <v>1</v>
      </c>
      <c r="DK501" s="0" t="n">
        <v>3</v>
      </c>
      <c r="DL501" s="0" t="n">
        <v>0</v>
      </c>
      <c r="DM501" s="0" t="n">
        <v>0</v>
      </c>
      <c r="DN501" s="0" t="n">
        <v>2</v>
      </c>
      <c r="DO501" s="0" t="n">
        <v>1</v>
      </c>
      <c r="DP501" s="0" t="n">
        <v>1</v>
      </c>
      <c r="DQ501" s="0" t="n">
        <v>0</v>
      </c>
      <c r="DR501" s="0" t="n">
        <v>2</v>
      </c>
      <c r="DS501" s="0" t="n">
        <v>4</v>
      </c>
      <c r="DT501" s="0" t="n">
        <v>2</v>
      </c>
      <c r="DU501" s="0" t="n">
        <v>1</v>
      </c>
      <c r="DV501" s="0" t="n">
        <v>0</v>
      </c>
      <c r="DW501" s="0" t="n">
        <v>1</v>
      </c>
      <c r="DX501" s="0" t="n">
        <v>0</v>
      </c>
      <c r="DY501" s="0" t="n">
        <v>0</v>
      </c>
      <c r="DZ501" s="0" t="n">
        <v>1</v>
      </c>
      <c r="EA501" s="0" t="n">
        <v>0</v>
      </c>
      <c r="EB501" s="0" t="n">
        <v>4</v>
      </c>
      <c r="EC501" s="0" t="n">
        <v>6</v>
      </c>
      <c r="ED501" s="0" t="n">
        <v>0</v>
      </c>
      <c r="EE501" s="0" t="n">
        <v>0</v>
      </c>
      <c r="EF501" s="0" t="n">
        <v>0</v>
      </c>
      <c r="EG501" s="0" t="n">
        <v>9</v>
      </c>
      <c r="EH501" s="0" t="n">
        <v>1</v>
      </c>
      <c r="EI501" s="0" t="n">
        <v>3</v>
      </c>
      <c r="EJ501" s="0" t="n">
        <v>1</v>
      </c>
      <c r="EK501" s="0" t="n">
        <v>0</v>
      </c>
      <c r="EL501" s="0" t="n">
        <v>2</v>
      </c>
      <c r="EM501" s="0" t="n">
        <v>4</v>
      </c>
      <c r="EN501" s="0" t="n">
        <v>2</v>
      </c>
      <c r="EO501" s="0" t="n">
        <v>0</v>
      </c>
      <c r="EP501" s="0" t="n">
        <v>1</v>
      </c>
      <c r="EQ501" s="0" t="n">
        <v>0</v>
      </c>
      <c r="ER501" s="0" t="n">
        <v>0</v>
      </c>
      <c r="ES501" s="0" t="n">
        <v>1</v>
      </c>
      <c r="ET501" s="0" t="n">
        <v>0</v>
      </c>
      <c r="EU501" s="0" t="n">
        <v>5</v>
      </c>
      <c r="EV501" s="0" t="n">
        <v>0</v>
      </c>
      <c r="EW501" s="0" t="n">
        <v>1</v>
      </c>
      <c r="EX501" s="0" t="n">
        <v>0</v>
      </c>
      <c r="EY501" s="0" t="n">
        <v>1</v>
      </c>
      <c r="EZ501" s="0" t="n">
        <v>5</v>
      </c>
      <c r="FA501" s="0" t="n">
        <v>3</v>
      </c>
      <c r="FB501" s="0" t="n">
        <v>4</v>
      </c>
      <c r="FC501" s="0" t="n">
        <v>9</v>
      </c>
      <c r="FD501" s="0" t="n">
        <v>0</v>
      </c>
      <c r="FE501" s="0" t="n">
        <v>9</v>
      </c>
      <c r="FF501" s="0" t="n">
        <v>2</v>
      </c>
      <c r="FG501" s="0" t="n">
        <v>0</v>
      </c>
      <c r="FH501" s="0" t="n">
        <v>0</v>
      </c>
      <c r="FI501" s="0" t="n">
        <v>0</v>
      </c>
      <c r="FJ501" s="0" t="n">
        <v>1</v>
      </c>
      <c r="FK501" s="0" t="n">
        <v>0</v>
      </c>
      <c r="FL501" s="0" t="n">
        <v>2</v>
      </c>
      <c r="FM501" s="0" t="n">
        <v>0</v>
      </c>
      <c r="FN501" s="0" t="n">
        <v>0</v>
      </c>
      <c r="FO501" s="0" t="n">
        <v>1</v>
      </c>
      <c r="FP501" s="0" t="n">
        <v>1</v>
      </c>
      <c r="FQ501" s="0" t="n">
        <v>2</v>
      </c>
      <c r="FR501" s="0" t="n">
        <v>0</v>
      </c>
      <c r="FS501" s="0" t="n">
        <v>2</v>
      </c>
      <c r="FT501" s="0" t="n">
        <v>1</v>
      </c>
      <c r="FU501" s="0" t="n">
        <v>2</v>
      </c>
      <c r="FV501" s="0" t="n">
        <v>2</v>
      </c>
      <c r="FW501" s="0" t="n">
        <v>0</v>
      </c>
      <c r="FX501" s="0" t="n">
        <v>1</v>
      </c>
      <c r="FY501" s="0" t="n">
        <v>1</v>
      </c>
      <c r="FZ501" s="0" t="n">
        <v>2</v>
      </c>
      <c r="GA501" s="0" t="n">
        <v>3</v>
      </c>
      <c r="GB501" s="0" t="n">
        <v>3</v>
      </c>
      <c r="GC501" s="0" t="n">
        <v>5</v>
      </c>
      <c r="GD501" s="0" t="n">
        <v>0</v>
      </c>
      <c r="GE501" s="0" t="n">
        <v>0</v>
      </c>
      <c r="GF501" s="0" t="n">
        <v>1</v>
      </c>
      <c r="GG501" s="0" t="n">
        <v>2</v>
      </c>
      <c r="GH501" s="0" t="n">
        <v>0</v>
      </c>
      <c r="GI501" s="0" t="n">
        <v>0</v>
      </c>
      <c r="GJ501" s="0" t="n">
        <v>3</v>
      </c>
      <c r="GK501" s="0" t="n">
        <v>0</v>
      </c>
      <c r="GL501" s="0" t="n">
        <v>3</v>
      </c>
      <c r="GM501" s="0" t="n">
        <v>1</v>
      </c>
      <c r="GN501" s="0" t="n">
        <v>0</v>
      </c>
      <c r="GO501" s="0" t="n">
        <v>2</v>
      </c>
      <c r="GP501" s="0" t="n">
        <v>0</v>
      </c>
      <c r="GQ501" s="0" t="n">
        <v>0</v>
      </c>
    </row>
    <row r="502" customFormat="false" ht="12" hidden="false" customHeight="false" outlineLevel="0" collapsed="false">
      <c r="A502" s="0" t="n">
        <v>4</v>
      </c>
      <c r="B502" s="0" t="n">
        <v>2</v>
      </c>
      <c r="C502" s="0" t="n">
        <v>0</v>
      </c>
      <c r="D502" s="0" t="n">
        <v>0</v>
      </c>
      <c r="E502" s="0" t="n">
        <v>0</v>
      </c>
      <c r="F502" s="0" t="n">
        <v>3</v>
      </c>
      <c r="G502" s="0" t="n">
        <v>0</v>
      </c>
      <c r="H502" s="0" t="n">
        <v>2</v>
      </c>
      <c r="I502" s="0" t="n">
        <v>1</v>
      </c>
      <c r="J502" s="0" t="n">
        <v>0</v>
      </c>
      <c r="K502" s="0" t="n">
        <v>0</v>
      </c>
      <c r="L502" s="0" t="n">
        <v>0</v>
      </c>
      <c r="M502" s="0" t="n">
        <v>0</v>
      </c>
      <c r="N502" s="0" t="n">
        <v>0</v>
      </c>
      <c r="O502" s="0" t="n">
        <v>0</v>
      </c>
      <c r="P502" s="0" t="n">
        <v>0</v>
      </c>
      <c r="Q502" s="0" t="n">
        <v>0</v>
      </c>
      <c r="R502" s="0" t="n">
        <v>0</v>
      </c>
      <c r="S502" s="0" t="n">
        <v>0</v>
      </c>
      <c r="T502" s="0" t="n">
        <v>0</v>
      </c>
      <c r="U502" s="0" t="n">
        <v>0</v>
      </c>
      <c r="V502" s="0" t="n">
        <v>0</v>
      </c>
      <c r="W502" s="0" t="n">
        <v>0</v>
      </c>
      <c r="X502" s="0" t="n">
        <v>0</v>
      </c>
      <c r="Y502" s="0" t="n">
        <v>1</v>
      </c>
      <c r="Z502" s="0" t="n">
        <v>2</v>
      </c>
      <c r="AA502" s="0" t="n">
        <v>0</v>
      </c>
      <c r="AB502" s="0" t="n">
        <v>0</v>
      </c>
      <c r="AC502" s="0" t="n">
        <v>0</v>
      </c>
      <c r="AD502" s="0" t="n">
        <v>1</v>
      </c>
      <c r="AE502" s="0" t="n">
        <v>1</v>
      </c>
      <c r="AF502" s="0" t="n">
        <v>0</v>
      </c>
      <c r="AG502" s="0" t="n">
        <v>3</v>
      </c>
      <c r="AH502" s="0" t="n">
        <v>0</v>
      </c>
      <c r="AI502" s="0" t="n">
        <v>0</v>
      </c>
      <c r="AJ502" s="0" t="n">
        <v>0</v>
      </c>
      <c r="AK502" s="0" t="n">
        <v>0</v>
      </c>
      <c r="AL502" s="0" t="n">
        <v>0</v>
      </c>
      <c r="AM502" s="0" t="n">
        <v>0</v>
      </c>
      <c r="AN502" s="0" t="n">
        <v>0</v>
      </c>
      <c r="AO502" s="0" t="n">
        <v>0</v>
      </c>
      <c r="AP502" s="0" t="n">
        <v>0</v>
      </c>
      <c r="AQ502" s="0" t="n">
        <v>0</v>
      </c>
      <c r="AR502" s="0" t="n">
        <v>0</v>
      </c>
      <c r="AS502" s="0" t="n">
        <v>1</v>
      </c>
      <c r="AT502" s="0" t="n">
        <v>0</v>
      </c>
      <c r="AU502" s="0" t="n">
        <v>0</v>
      </c>
      <c r="AV502" s="0" t="n">
        <v>0</v>
      </c>
      <c r="AW502" s="0" t="n">
        <v>1</v>
      </c>
      <c r="AX502" s="0" t="n">
        <v>0</v>
      </c>
      <c r="AY502" s="0" t="n">
        <v>1</v>
      </c>
      <c r="AZ502" s="0" t="n">
        <v>3</v>
      </c>
      <c r="BA502" s="0" t="n">
        <v>1</v>
      </c>
      <c r="BB502" s="0" t="n">
        <v>0</v>
      </c>
      <c r="BC502" s="0" t="n">
        <v>2</v>
      </c>
      <c r="BD502" s="0" t="n">
        <v>1</v>
      </c>
      <c r="BE502" s="0" t="n">
        <v>1</v>
      </c>
      <c r="BF502" s="0" t="n">
        <v>1</v>
      </c>
      <c r="BG502" s="0" t="n">
        <v>1</v>
      </c>
      <c r="BH502" s="0" t="n">
        <v>0</v>
      </c>
      <c r="BI502" s="0" t="n">
        <v>0</v>
      </c>
      <c r="BJ502" s="0" t="n">
        <v>0</v>
      </c>
      <c r="BK502" s="0" t="n">
        <v>0</v>
      </c>
      <c r="BL502" s="0" t="n">
        <v>0</v>
      </c>
      <c r="BM502" s="0" t="n">
        <v>0</v>
      </c>
      <c r="BN502" s="0" t="n">
        <v>0</v>
      </c>
      <c r="BO502" s="0" t="n">
        <v>0</v>
      </c>
      <c r="BP502" s="0" t="n">
        <v>0</v>
      </c>
      <c r="BQ502" s="0" t="n">
        <v>0</v>
      </c>
      <c r="BR502" s="0" t="n">
        <v>2</v>
      </c>
      <c r="BS502" s="0" t="n">
        <v>2</v>
      </c>
      <c r="BT502" s="0" t="n">
        <v>0</v>
      </c>
      <c r="BU502" s="0" t="n">
        <v>0</v>
      </c>
      <c r="BV502" s="0" t="n">
        <v>1</v>
      </c>
      <c r="BW502" s="0" t="n">
        <v>0</v>
      </c>
      <c r="BX502" s="0" t="n">
        <v>2</v>
      </c>
      <c r="BY502" s="0" t="n">
        <v>2</v>
      </c>
      <c r="BZ502" s="0" t="n">
        <v>1</v>
      </c>
      <c r="CA502" s="0" t="n">
        <v>0</v>
      </c>
      <c r="CB502" s="0" t="n">
        <v>1</v>
      </c>
      <c r="CC502" s="0" t="n">
        <v>1</v>
      </c>
      <c r="CD502" s="0" t="n">
        <v>0</v>
      </c>
      <c r="CE502" s="0" t="n">
        <v>0</v>
      </c>
      <c r="CF502" s="0" t="n">
        <v>3</v>
      </c>
      <c r="CG502" s="0" t="n">
        <v>0</v>
      </c>
      <c r="CH502" s="0" t="n">
        <v>0</v>
      </c>
      <c r="CI502" s="0" t="n">
        <v>0</v>
      </c>
      <c r="CJ502" s="0" t="n">
        <v>1</v>
      </c>
      <c r="CK502" s="0" t="n">
        <v>2</v>
      </c>
      <c r="CL502" s="0" t="n">
        <v>0</v>
      </c>
      <c r="CM502" s="0" t="n">
        <v>0</v>
      </c>
      <c r="CN502" s="0" t="n">
        <v>0</v>
      </c>
      <c r="CO502" s="0" t="n">
        <v>4</v>
      </c>
      <c r="CP502" s="0" t="n">
        <v>1</v>
      </c>
      <c r="CQ502" s="0" t="n">
        <v>0</v>
      </c>
      <c r="CR502" s="0" t="n">
        <v>0</v>
      </c>
      <c r="CS502" s="0" t="n">
        <v>5</v>
      </c>
      <c r="CT502" s="0" t="n">
        <v>0</v>
      </c>
      <c r="CU502" s="0" t="n">
        <v>0</v>
      </c>
      <c r="CV502" s="0" t="n">
        <v>0</v>
      </c>
      <c r="CW502" s="0" t="n">
        <v>0</v>
      </c>
      <c r="CX502" s="0" t="n">
        <v>4</v>
      </c>
      <c r="CY502" s="0" t="n">
        <v>5</v>
      </c>
      <c r="CZ502" s="0" t="n">
        <v>1</v>
      </c>
      <c r="DA502" s="0" t="n">
        <v>0</v>
      </c>
      <c r="DB502" s="0" t="n">
        <v>0</v>
      </c>
      <c r="DC502" s="0" t="n">
        <v>0</v>
      </c>
      <c r="DD502" s="0" t="n">
        <v>1</v>
      </c>
      <c r="DE502" s="0" t="n">
        <v>3</v>
      </c>
      <c r="DF502" s="0" t="n">
        <v>3</v>
      </c>
      <c r="DG502" s="0" t="n">
        <v>0</v>
      </c>
      <c r="DH502" s="0" t="n">
        <v>0</v>
      </c>
      <c r="DI502" s="0" t="n">
        <v>1</v>
      </c>
      <c r="DJ502" s="0" t="n">
        <v>5</v>
      </c>
      <c r="DK502" s="0" t="n">
        <v>2</v>
      </c>
      <c r="DL502" s="0" t="n">
        <v>1</v>
      </c>
      <c r="DM502" s="0" t="n">
        <v>0</v>
      </c>
      <c r="DN502" s="0" t="n">
        <v>4</v>
      </c>
      <c r="DO502" s="0" t="n">
        <v>0</v>
      </c>
      <c r="DP502" s="0" t="n">
        <v>0</v>
      </c>
      <c r="DQ502" s="0" t="n">
        <v>1</v>
      </c>
      <c r="DR502" s="0" t="n">
        <v>1</v>
      </c>
      <c r="DS502" s="0" t="n">
        <v>1</v>
      </c>
      <c r="DT502" s="0" t="n">
        <v>1</v>
      </c>
      <c r="DU502" s="0" t="n">
        <v>1</v>
      </c>
      <c r="DV502" s="0" t="n">
        <v>0</v>
      </c>
      <c r="DW502" s="0" t="n">
        <v>0</v>
      </c>
      <c r="DX502" s="0" t="n">
        <v>0</v>
      </c>
      <c r="DY502" s="0" t="n">
        <v>0</v>
      </c>
      <c r="DZ502" s="0" t="n">
        <v>0</v>
      </c>
      <c r="EA502" s="0" t="n">
        <v>0</v>
      </c>
      <c r="EB502" s="0" t="n">
        <v>1</v>
      </c>
      <c r="EC502" s="0" t="n">
        <v>3</v>
      </c>
      <c r="ED502" s="0" t="n">
        <v>0</v>
      </c>
      <c r="EE502" s="0" t="n">
        <v>0</v>
      </c>
      <c r="EF502" s="0" t="n">
        <v>0</v>
      </c>
      <c r="EG502" s="0" t="n">
        <v>0</v>
      </c>
      <c r="EH502" s="0" t="n">
        <v>0</v>
      </c>
      <c r="EI502" s="0" t="n">
        <v>0</v>
      </c>
      <c r="EJ502" s="0" t="n">
        <v>0</v>
      </c>
      <c r="EK502" s="0" t="n">
        <v>0</v>
      </c>
      <c r="EL502" s="0" t="n">
        <v>0</v>
      </c>
      <c r="EM502" s="0" t="n">
        <v>0</v>
      </c>
      <c r="EN502" s="0" t="n">
        <v>0</v>
      </c>
      <c r="EO502" s="0" t="n">
        <v>4</v>
      </c>
      <c r="EP502" s="0" t="n">
        <v>0</v>
      </c>
      <c r="EQ502" s="0" t="n">
        <v>0</v>
      </c>
      <c r="ER502" s="0" t="n">
        <v>0</v>
      </c>
      <c r="ES502" s="0" t="n">
        <v>0</v>
      </c>
      <c r="ET502" s="0" t="n">
        <v>0</v>
      </c>
      <c r="EU502" s="0" t="n">
        <v>1</v>
      </c>
      <c r="EV502" s="0" t="n">
        <v>0</v>
      </c>
      <c r="EW502" s="0" t="n">
        <v>0</v>
      </c>
      <c r="EX502" s="0" t="n">
        <v>1</v>
      </c>
      <c r="EY502" s="0" t="n">
        <v>1</v>
      </c>
      <c r="EZ502" s="0" t="n">
        <v>0</v>
      </c>
      <c r="FA502" s="0" t="n">
        <v>0</v>
      </c>
      <c r="FB502" s="0" t="n">
        <v>0</v>
      </c>
      <c r="FC502" s="0" t="n">
        <v>0</v>
      </c>
      <c r="FD502" s="0" t="n">
        <v>0</v>
      </c>
      <c r="FE502" s="0" t="n">
        <v>0</v>
      </c>
      <c r="FF502" s="0" t="n">
        <v>0</v>
      </c>
      <c r="FG502" s="0" t="n">
        <v>1</v>
      </c>
      <c r="FH502" s="0" t="n">
        <v>0</v>
      </c>
      <c r="FI502" s="0" t="n">
        <v>0</v>
      </c>
      <c r="FJ502" s="0" t="n">
        <v>1</v>
      </c>
      <c r="FK502" s="0" t="n">
        <v>0</v>
      </c>
      <c r="FL502" s="0" t="n">
        <v>0</v>
      </c>
      <c r="FM502" s="0" t="n">
        <v>2</v>
      </c>
      <c r="FN502" s="0" t="n">
        <v>1</v>
      </c>
      <c r="FO502" s="0" t="n">
        <v>0</v>
      </c>
      <c r="FP502" s="0" t="n">
        <v>1</v>
      </c>
      <c r="FQ502" s="0" t="n">
        <v>0</v>
      </c>
      <c r="FR502" s="0" t="n">
        <v>2</v>
      </c>
      <c r="FS502" s="0" t="n">
        <v>1</v>
      </c>
      <c r="FT502" s="0" t="n">
        <v>0</v>
      </c>
      <c r="FU502" s="0" t="n">
        <v>0</v>
      </c>
      <c r="FV502" s="0" t="n">
        <v>0</v>
      </c>
      <c r="FW502" s="0" t="n">
        <v>0</v>
      </c>
      <c r="FX502" s="0" t="n">
        <v>0</v>
      </c>
      <c r="FY502" s="0" t="n">
        <v>0</v>
      </c>
      <c r="FZ502" s="0" t="n">
        <v>0</v>
      </c>
      <c r="GA502" s="0" t="n">
        <v>3</v>
      </c>
      <c r="GB502" s="0" t="n">
        <v>0</v>
      </c>
      <c r="GC502" s="0" t="n">
        <v>0</v>
      </c>
      <c r="GD502" s="0" t="n">
        <v>0</v>
      </c>
      <c r="GE502" s="0" t="n">
        <v>0</v>
      </c>
      <c r="GF502" s="0" t="n">
        <v>0</v>
      </c>
      <c r="GG502" s="0" t="n">
        <v>0</v>
      </c>
      <c r="GH502" s="0" t="n">
        <v>0</v>
      </c>
      <c r="GI502" s="0" t="n">
        <v>0</v>
      </c>
      <c r="GJ502" s="0" t="n">
        <v>0</v>
      </c>
      <c r="GK502" s="0" t="n">
        <v>0</v>
      </c>
      <c r="GL502" s="0" t="n">
        <v>0</v>
      </c>
      <c r="GM502" s="0" t="n">
        <v>1</v>
      </c>
      <c r="GN502" s="0" t="n">
        <v>6</v>
      </c>
      <c r="GO502" s="0" t="n">
        <v>3</v>
      </c>
      <c r="GP502" s="0" t="n">
        <v>0</v>
      </c>
      <c r="GQ502" s="0" t="n">
        <v>0</v>
      </c>
    </row>
    <row r="503" customFormat="false" ht="12" hidden="false" customHeight="false" outlineLevel="0" collapsed="false">
      <c r="A503" s="0" t="n">
        <v>2</v>
      </c>
      <c r="B503" s="0" t="n">
        <v>3</v>
      </c>
      <c r="C503" s="0" t="n">
        <v>0</v>
      </c>
      <c r="D503" s="0" t="n">
        <v>0</v>
      </c>
      <c r="E503" s="0" t="n">
        <v>1</v>
      </c>
      <c r="F503" s="0" t="n">
        <v>3</v>
      </c>
      <c r="G503" s="0" t="n">
        <v>4</v>
      </c>
      <c r="H503" s="0" t="n">
        <v>1</v>
      </c>
      <c r="I503" s="0" t="n">
        <v>0</v>
      </c>
      <c r="J503" s="0" t="n">
        <v>1</v>
      </c>
      <c r="K503" s="0" t="n">
        <v>0</v>
      </c>
      <c r="L503" s="0" t="n">
        <v>0</v>
      </c>
      <c r="M503" s="0" t="n">
        <v>0</v>
      </c>
      <c r="N503" s="0" t="n">
        <v>0</v>
      </c>
      <c r="O503" s="0" t="n">
        <v>0</v>
      </c>
      <c r="P503" s="0" t="n">
        <v>0</v>
      </c>
      <c r="Q503" s="0" t="n">
        <v>0</v>
      </c>
      <c r="R503" s="0" t="n">
        <v>0</v>
      </c>
      <c r="S503" s="0" t="n">
        <v>0</v>
      </c>
      <c r="T503" s="0" t="n">
        <v>0</v>
      </c>
      <c r="U503" s="0" t="n">
        <v>9</v>
      </c>
      <c r="V503" s="0" t="n">
        <v>0</v>
      </c>
      <c r="W503" s="0" t="n">
        <v>0</v>
      </c>
      <c r="X503" s="0" t="n">
        <v>0</v>
      </c>
      <c r="Y503" s="0" t="n">
        <v>0</v>
      </c>
      <c r="Z503" s="0" t="n">
        <v>1</v>
      </c>
      <c r="AA503" s="0" t="n">
        <v>0</v>
      </c>
      <c r="AB503" s="0" t="n">
        <v>0</v>
      </c>
      <c r="AC503" s="0" t="n">
        <v>0</v>
      </c>
      <c r="AD503" s="0" t="n">
        <v>0</v>
      </c>
      <c r="AE503" s="0" t="n">
        <v>0</v>
      </c>
      <c r="AF503" s="0" t="n">
        <v>0</v>
      </c>
      <c r="AG503" s="0" t="n">
        <v>0</v>
      </c>
      <c r="AH503" s="0" t="n">
        <v>0</v>
      </c>
      <c r="AI503" s="0" t="n">
        <v>0</v>
      </c>
      <c r="AJ503" s="0" t="n">
        <v>0</v>
      </c>
      <c r="AK503" s="0" t="n">
        <v>0</v>
      </c>
      <c r="AL503" s="0" t="n">
        <v>0</v>
      </c>
      <c r="AM503" s="0" t="n">
        <v>0</v>
      </c>
      <c r="AN503" s="0" t="n">
        <v>0</v>
      </c>
      <c r="AO503" s="0" t="n">
        <v>0</v>
      </c>
      <c r="AP503" s="0" t="n">
        <v>0</v>
      </c>
      <c r="AQ503" s="0" t="n">
        <v>0</v>
      </c>
      <c r="AR503" s="0" t="n">
        <v>3</v>
      </c>
      <c r="AS503" s="0" t="n">
        <v>0</v>
      </c>
      <c r="AT503" s="0" t="n">
        <v>0</v>
      </c>
      <c r="AU503" s="0" t="n">
        <v>0</v>
      </c>
      <c r="AV503" s="0" t="n">
        <v>0</v>
      </c>
      <c r="AW503" s="0" t="n">
        <v>1</v>
      </c>
      <c r="AX503" s="0" t="n">
        <v>0</v>
      </c>
      <c r="AY503" s="0" t="n">
        <v>2</v>
      </c>
      <c r="AZ503" s="0" t="n">
        <v>4</v>
      </c>
      <c r="BA503" s="0" t="n">
        <v>6</v>
      </c>
      <c r="BB503" s="0" t="n">
        <v>0</v>
      </c>
      <c r="BC503" s="0" t="n">
        <v>0</v>
      </c>
      <c r="BD503" s="0" t="n">
        <v>2</v>
      </c>
      <c r="BE503" s="0" t="n">
        <v>0</v>
      </c>
      <c r="BF503" s="0" t="n">
        <v>1</v>
      </c>
      <c r="BG503" s="0" t="n">
        <v>1</v>
      </c>
      <c r="BH503" s="0" t="n">
        <v>0</v>
      </c>
      <c r="BI503" s="0" t="n">
        <v>3</v>
      </c>
      <c r="BJ503" s="0" t="n">
        <v>1</v>
      </c>
      <c r="BK503" s="0" t="n">
        <v>0</v>
      </c>
      <c r="BL503" s="0" t="n">
        <v>0</v>
      </c>
      <c r="BM503" s="0" t="n">
        <v>0</v>
      </c>
      <c r="BN503" s="0" t="n">
        <v>0</v>
      </c>
      <c r="BO503" s="0" t="n">
        <v>0</v>
      </c>
      <c r="BP503" s="0" t="n">
        <v>0</v>
      </c>
      <c r="BQ503" s="0" t="n">
        <v>1</v>
      </c>
      <c r="BR503" s="0" t="n">
        <v>0</v>
      </c>
      <c r="BS503" s="0" t="n">
        <v>0</v>
      </c>
      <c r="BT503" s="0" t="n">
        <v>0</v>
      </c>
      <c r="BU503" s="0" t="n">
        <v>0</v>
      </c>
      <c r="BV503" s="0" t="n">
        <v>0</v>
      </c>
      <c r="BW503" s="0" t="n">
        <v>0</v>
      </c>
      <c r="BX503" s="0" t="n">
        <v>1</v>
      </c>
      <c r="BY503" s="0" t="n">
        <v>7</v>
      </c>
      <c r="BZ503" s="0" t="n">
        <v>0</v>
      </c>
      <c r="CA503" s="0" t="n">
        <v>1</v>
      </c>
      <c r="CB503" s="0" t="n">
        <v>1</v>
      </c>
      <c r="CC503" s="0" t="n">
        <v>2</v>
      </c>
      <c r="CD503" s="0" t="n">
        <v>0</v>
      </c>
      <c r="CE503" s="0" t="n">
        <v>1</v>
      </c>
      <c r="CF503" s="0" t="n">
        <v>0</v>
      </c>
      <c r="CG503" s="0" t="n">
        <v>0</v>
      </c>
      <c r="CH503" s="0" t="n">
        <v>0</v>
      </c>
      <c r="CI503" s="0" t="n">
        <v>0</v>
      </c>
      <c r="CJ503" s="0" t="n">
        <v>0</v>
      </c>
      <c r="CK503" s="0" t="n">
        <v>4</v>
      </c>
      <c r="CL503" s="0" t="n">
        <v>1</v>
      </c>
      <c r="CM503" s="0" t="n">
        <v>0</v>
      </c>
      <c r="CN503" s="0" t="n">
        <v>0</v>
      </c>
      <c r="CO503" s="0" t="n">
        <v>0</v>
      </c>
      <c r="CP503" s="0" t="n">
        <v>0</v>
      </c>
      <c r="CQ503" s="0" t="n">
        <v>0</v>
      </c>
      <c r="CR503" s="0" t="n">
        <v>0</v>
      </c>
      <c r="CS503" s="0" t="n">
        <v>1</v>
      </c>
      <c r="CT503" s="0" t="n">
        <v>0</v>
      </c>
      <c r="CU503" s="0" t="n">
        <v>0</v>
      </c>
      <c r="CV503" s="0" t="n">
        <v>0</v>
      </c>
      <c r="CW503" s="0" t="n">
        <v>0</v>
      </c>
      <c r="CX503" s="0" t="n">
        <v>1</v>
      </c>
      <c r="CY503" s="0" t="n">
        <v>0</v>
      </c>
      <c r="CZ503" s="0" t="n">
        <v>0</v>
      </c>
      <c r="DA503" s="0" t="n">
        <v>0</v>
      </c>
      <c r="DB503" s="0" t="n">
        <v>0</v>
      </c>
      <c r="DC503" s="0" t="n">
        <v>0</v>
      </c>
      <c r="DD503" s="0" t="n">
        <v>1</v>
      </c>
      <c r="DE503" s="0" t="n">
        <v>0</v>
      </c>
      <c r="DF503" s="0" t="n">
        <v>2</v>
      </c>
      <c r="DG503" s="0" t="n">
        <v>0</v>
      </c>
      <c r="DH503" s="0" t="n">
        <v>0</v>
      </c>
      <c r="DI503" s="0" t="n">
        <v>0</v>
      </c>
      <c r="DJ503" s="0" t="n">
        <v>4</v>
      </c>
      <c r="DK503" s="0" t="n">
        <v>4</v>
      </c>
      <c r="DL503" s="0" t="n">
        <v>2</v>
      </c>
      <c r="DM503" s="0" t="n">
        <v>0</v>
      </c>
      <c r="DN503" s="0" t="n">
        <v>4</v>
      </c>
      <c r="DO503" s="0" t="n">
        <v>0</v>
      </c>
      <c r="DP503" s="0" t="n">
        <v>0</v>
      </c>
      <c r="DQ503" s="0" t="n">
        <v>0</v>
      </c>
      <c r="DR503" s="0" t="n">
        <v>0</v>
      </c>
      <c r="DS503" s="0" t="n">
        <v>0</v>
      </c>
      <c r="DT503" s="0" t="n">
        <v>0</v>
      </c>
      <c r="DU503" s="0" t="n">
        <v>1</v>
      </c>
      <c r="DV503" s="0" t="n">
        <v>1</v>
      </c>
      <c r="DW503" s="0" t="n">
        <v>0</v>
      </c>
      <c r="DX503" s="0" t="n">
        <v>0</v>
      </c>
      <c r="DY503" s="0" t="n">
        <v>0</v>
      </c>
      <c r="DZ503" s="0" t="n">
        <v>0</v>
      </c>
      <c r="EA503" s="0" t="n">
        <v>0</v>
      </c>
      <c r="EB503" s="0" t="n">
        <v>0</v>
      </c>
      <c r="EC503" s="0" t="n">
        <v>0</v>
      </c>
      <c r="ED503" s="0" t="n">
        <v>0</v>
      </c>
      <c r="EE503" s="0" t="n">
        <v>0</v>
      </c>
      <c r="EF503" s="0" t="n">
        <v>2</v>
      </c>
      <c r="EG503" s="0" t="n">
        <v>0</v>
      </c>
      <c r="EH503" s="0" t="n">
        <v>0</v>
      </c>
      <c r="EI503" s="0" t="n">
        <v>0</v>
      </c>
      <c r="EJ503" s="0" t="n">
        <v>0</v>
      </c>
      <c r="EK503" s="0" t="n">
        <v>0</v>
      </c>
      <c r="EL503" s="0" t="n">
        <v>0</v>
      </c>
      <c r="EM503" s="0" t="n">
        <v>0</v>
      </c>
      <c r="EN503" s="0" t="n">
        <v>0</v>
      </c>
      <c r="EO503" s="0" t="n">
        <v>5</v>
      </c>
      <c r="EP503" s="0" t="n">
        <v>0</v>
      </c>
      <c r="EQ503" s="0" t="n">
        <v>0</v>
      </c>
      <c r="ER503" s="0" t="n">
        <v>0</v>
      </c>
      <c r="ES503" s="0" t="n">
        <v>0</v>
      </c>
      <c r="ET503" s="0" t="n">
        <v>0</v>
      </c>
      <c r="EU503" s="0" t="n">
        <v>1</v>
      </c>
      <c r="EV503" s="0" t="n">
        <v>0</v>
      </c>
      <c r="EW503" s="0" t="n">
        <v>0</v>
      </c>
      <c r="EX503" s="0" t="n">
        <v>0</v>
      </c>
      <c r="EY503" s="0" t="n">
        <v>1</v>
      </c>
      <c r="EZ503" s="0" t="n">
        <v>0</v>
      </c>
      <c r="FA503" s="0" t="n">
        <v>1</v>
      </c>
      <c r="FB503" s="0" t="n">
        <v>0</v>
      </c>
      <c r="FC503" s="0" t="n">
        <v>0</v>
      </c>
      <c r="FD503" s="0" t="n">
        <v>1</v>
      </c>
      <c r="FE503" s="0" t="n">
        <v>0</v>
      </c>
      <c r="FF503" s="0" t="n">
        <v>4</v>
      </c>
      <c r="FG503" s="0" t="n">
        <v>2</v>
      </c>
      <c r="FH503" s="0" t="n">
        <v>0</v>
      </c>
      <c r="FI503" s="0" t="n">
        <v>1</v>
      </c>
      <c r="FJ503" s="0" t="n">
        <v>0</v>
      </c>
      <c r="FK503" s="0" t="n">
        <v>2</v>
      </c>
      <c r="FL503" s="0" t="n">
        <v>1</v>
      </c>
      <c r="FM503" s="0" t="n">
        <v>1</v>
      </c>
      <c r="FN503" s="0" t="n">
        <v>3</v>
      </c>
      <c r="FO503" s="0" t="n">
        <v>0</v>
      </c>
      <c r="FP503" s="0" t="n">
        <v>0</v>
      </c>
      <c r="FQ503" s="0" t="n">
        <v>0</v>
      </c>
      <c r="FR503" s="0" t="n">
        <v>5</v>
      </c>
      <c r="FS503" s="0" t="n">
        <v>0</v>
      </c>
      <c r="FT503" s="0" t="n">
        <v>0</v>
      </c>
      <c r="FU503" s="0" t="n">
        <v>0</v>
      </c>
      <c r="FV503" s="0" t="n">
        <v>0</v>
      </c>
      <c r="FW503" s="0" t="n">
        <v>0</v>
      </c>
      <c r="FX503" s="0" t="n">
        <v>0</v>
      </c>
      <c r="FY503" s="0" t="n">
        <v>1</v>
      </c>
      <c r="FZ503" s="0" t="n">
        <v>2</v>
      </c>
      <c r="GA503" s="0" t="n">
        <v>0</v>
      </c>
      <c r="GB503" s="0" t="n">
        <v>2</v>
      </c>
      <c r="GC503" s="0" t="n">
        <v>0</v>
      </c>
      <c r="GD503" s="0" t="n">
        <v>4</v>
      </c>
      <c r="GE503" s="0" t="n">
        <v>1</v>
      </c>
      <c r="GF503" s="0" t="n">
        <v>3</v>
      </c>
      <c r="GG503" s="0" t="n">
        <v>0</v>
      </c>
      <c r="GH503" s="0" t="n">
        <v>3</v>
      </c>
      <c r="GI503" s="0" t="n">
        <v>0</v>
      </c>
      <c r="GJ503" s="0" t="n">
        <v>0</v>
      </c>
      <c r="GK503" s="0" t="n">
        <v>0</v>
      </c>
      <c r="GL503" s="0" t="n">
        <v>2</v>
      </c>
      <c r="GM503" s="0" t="n">
        <v>2</v>
      </c>
      <c r="GN503" s="0" t="n">
        <v>1</v>
      </c>
      <c r="GO503" s="0" t="n">
        <v>2</v>
      </c>
      <c r="GP503" s="0" t="n">
        <v>0</v>
      </c>
      <c r="GQ503" s="0" t="n">
        <v>0</v>
      </c>
    </row>
    <row r="504" customFormat="false" ht="12" hidden="false" customHeight="false" outlineLevel="0" collapsed="false">
      <c r="A504" s="0" t="n">
        <v>5</v>
      </c>
      <c r="B504" s="0" t="n">
        <v>0</v>
      </c>
      <c r="C504" s="0" t="n">
        <v>0</v>
      </c>
      <c r="D504" s="0" t="n">
        <v>0</v>
      </c>
      <c r="E504" s="0" t="n">
        <v>4</v>
      </c>
      <c r="F504" s="0" t="n">
        <v>3</v>
      </c>
      <c r="G504" s="0" t="n">
        <v>5</v>
      </c>
      <c r="H504" s="0" t="n">
        <v>1</v>
      </c>
      <c r="I504" s="0" t="n">
        <v>0</v>
      </c>
      <c r="J504" s="0" t="n">
        <v>1</v>
      </c>
      <c r="K504" s="0" t="n">
        <v>0</v>
      </c>
      <c r="L504" s="0" t="n">
        <v>3</v>
      </c>
      <c r="M504" s="0" t="n">
        <v>1</v>
      </c>
      <c r="N504" s="0" t="n">
        <v>0</v>
      </c>
      <c r="O504" s="0" t="n">
        <v>1</v>
      </c>
      <c r="P504" s="0" t="n">
        <v>1</v>
      </c>
      <c r="Q504" s="0" t="n">
        <v>1</v>
      </c>
      <c r="R504" s="0" t="n">
        <v>0</v>
      </c>
      <c r="S504" s="0" t="n">
        <v>0</v>
      </c>
      <c r="T504" s="0" t="n">
        <v>0</v>
      </c>
      <c r="U504" s="0" t="n">
        <v>0</v>
      </c>
      <c r="V504" s="0" t="n">
        <v>0</v>
      </c>
      <c r="W504" s="0" t="n">
        <v>0</v>
      </c>
      <c r="X504" s="0" t="n">
        <v>1</v>
      </c>
      <c r="Y504" s="0" t="n">
        <v>3</v>
      </c>
      <c r="Z504" s="0" t="n">
        <v>4</v>
      </c>
      <c r="AA504" s="0" t="n">
        <v>0</v>
      </c>
      <c r="AB504" s="0" t="n">
        <v>0</v>
      </c>
      <c r="AC504" s="0" t="n">
        <v>0</v>
      </c>
      <c r="AD504" s="0" t="n">
        <v>1</v>
      </c>
      <c r="AE504" s="0" t="n">
        <v>4</v>
      </c>
      <c r="AF504" s="0" t="n">
        <v>0</v>
      </c>
      <c r="AG504" s="0" t="n">
        <v>2</v>
      </c>
      <c r="AH504" s="0" t="n">
        <v>1</v>
      </c>
      <c r="AI504" s="0" t="n">
        <v>0</v>
      </c>
      <c r="AJ504" s="0" t="n">
        <v>0</v>
      </c>
      <c r="AK504" s="0" t="n">
        <v>2</v>
      </c>
      <c r="AL504" s="0" t="n">
        <v>0</v>
      </c>
      <c r="AM504" s="0" t="n">
        <v>1</v>
      </c>
      <c r="AN504" s="0" t="n">
        <v>0</v>
      </c>
      <c r="AO504" s="0" t="n">
        <v>0</v>
      </c>
      <c r="AP504" s="0" t="n">
        <v>0</v>
      </c>
      <c r="AQ504" s="0" t="n">
        <v>0</v>
      </c>
      <c r="AR504" s="0" t="n">
        <v>6</v>
      </c>
      <c r="AS504" s="0" t="n">
        <v>0</v>
      </c>
      <c r="AT504" s="0" t="n">
        <v>1</v>
      </c>
      <c r="AU504" s="0" t="n">
        <v>1</v>
      </c>
      <c r="AV504" s="0" t="n">
        <v>1</v>
      </c>
      <c r="AW504" s="0" t="n">
        <v>1</v>
      </c>
      <c r="AX504" s="0" t="n">
        <v>0</v>
      </c>
      <c r="AY504" s="0" t="n">
        <v>2</v>
      </c>
      <c r="AZ504" s="0" t="n">
        <v>1</v>
      </c>
      <c r="BA504" s="0" t="n">
        <v>1</v>
      </c>
      <c r="BB504" s="0" t="n">
        <v>0</v>
      </c>
      <c r="BC504" s="0" t="n">
        <v>1</v>
      </c>
      <c r="BD504" s="0" t="n">
        <v>2</v>
      </c>
      <c r="BE504" s="0" t="n">
        <v>5</v>
      </c>
      <c r="BF504" s="0" t="n">
        <v>3</v>
      </c>
      <c r="BG504" s="0" t="n">
        <v>1</v>
      </c>
      <c r="BH504" s="0" t="n">
        <v>0</v>
      </c>
      <c r="BI504" s="0" t="n">
        <v>0</v>
      </c>
      <c r="BJ504" s="0" t="n">
        <v>2</v>
      </c>
      <c r="BK504" s="0" t="n">
        <v>0</v>
      </c>
      <c r="BL504" s="0" t="n">
        <v>0</v>
      </c>
      <c r="BM504" s="0" t="n">
        <v>0</v>
      </c>
      <c r="BN504" s="0" t="n">
        <v>0</v>
      </c>
      <c r="BO504" s="0" t="n">
        <v>0</v>
      </c>
      <c r="BP504" s="0" t="n">
        <v>0</v>
      </c>
      <c r="BQ504" s="0" t="n">
        <v>5</v>
      </c>
      <c r="BR504" s="0" t="n">
        <v>1</v>
      </c>
      <c r="BS504" s="0" t="n">
        <v>0</v>
      </c>
      <c r="BT504" s="0" t="n">
        <v>1</v>
      </c>
      <c r="BU504" s="0" t="n">
        <v>1</v>
      </c>
      <c r="BV504" s="0" t="n">
        <v>2</v>
      </c>
      <c r="BW504" s="0" t="n">
        <v>0</v>
      </c>
      <c r="BX504" s="0" t="n">
        <v>2</v>
      </c>
      <c r="BY504" s="0" t="n">
        <v>7</v>
      </c>
      <c r="BZ504" s="0" t="n">
        <v>0</v>
      </c>
      <c r="CA504" s="0" t="n">
        <v>3</v>
      </c>
      <c r="CB504" s="0" t="n">
        <v>2</v>
      </c>
      <c r="CC504" s="0" t="n">
        <v>1</v>
      </c>
      <c r="CD504" s="0" t="n">
        <v>1</v>
      </c>
      <c r="CE504" s="0" t="n">
        <v>0</v>
      </c>
      <c r="CF504" s="0" t="n">
        <v>5</v>
      </c>
      <c r="CG504" s="0" t="n">
        <v>1</v>
      </c>
      <c r="CH504" s="0" t="n">
        <v>0</v>
      </c>
      <c r="CI504" s="0" t="n">
        <v>0</v>
      </c>
      <c r="CJ504" s="0" t="n">
        <v>1</v>
      </c>
      <c r="CK504" s="0" t="n">
        <v>3</v>
      </c>
      <c r="CL504" s="0" t="n">
        <v>0</v>
      </c>
      <c r="CM504" s="0" t="n">
        <v>0</v>
      </c>
      <c r="CN504" s="0" t="n">
        <v>0</v>
      </c>
      <c r="CO504" s="0" t="n">
        <v>5</v>
      </c>
      <c r="CP504" s="0" t="n">
        <v>1</v>
      </c>
      <c r="CQ504" s="0" t="n">
        <v>0</v>
      </c>
      <c r="CR504" s="0" t="n">
        <v>0</v>
      </c>
      <c r="CS504" s="0" t="n">
        <v>5</v>
      </c>
      <c r="CT504" s="0" t="n">
        <v>1</v>
      </c>
      <c r="CU504" s="0" t="n">
        <v>0</v>
      </c>
      <c r="CV504" s="0" t="n">
        <v>0</v>
      </c>
      <c r="CW504" s="0" t="n">
        <v>0</v>
      </c>
      <c r="CX504" s="0" t="n">
        <v>0</v>
      </c>
      <c r="CY504" s="0" t="n">
        <v>7</v>
      </c>
      <c r="CZ504" s="0" t="n">
        <v>0</v>
      </c>
      <c r="DA504" s="0" t="n">
        <v>0</v>
      </c>
      <c r="DB504" s="0" t="n">
        <v>0</v>
      </c>
      <c r="DC504" s="0" t="n">
        <v>0</v>
      </c>
      <c r="DD504" s="0" t="n">
        <v>2</v>
      </c>
      <c r="DE504" s="0" t="n">
        <v>5</v>
      </c>
      <c r="DF504" s="0" t="n">
        <v>7</v>
      </c>
      <c r="DG504" s="0" t="n">
        <v>0</v>
      </c>
      <c r="DH504" s="0" t="n">
        <v>6</v>
      </c>
      <c r="DI504" s="0" t="n">
        <v>2</v>
      </c>
      <c r="DJ504" s="0" t="n">
        <v>1</v>
      </c>
      <c r="DK504" s="0" t="n">
        <v>8</v>
      </c>
      <c r="DL504" s="0" t="n">
        <v>0</v>
      </c>
      <c r="DM504" s="0" t="n">
        <v>0</v>
      </c>
      <c r="DN504" s="0" t="n">
        <v>2</v>
      </c>
      <c r="DO504" s="0" t="n">
        <v>0</v>
      </c>
      <c r="DP504" s="0" t="n">
        <v>1</v>
      </c>
      <c r="DQ504" s="0" t="n">
        <v>1</v>
      </c>
      <c r="DR504" s="0" t="n">
        <v>2</v>
      </c>
      <c r="DS504" s="0" t="n">
        <v>0</v>
      </c>
      <c r="DT504" s="0" t="n">
        <v>5</v>
      </c>
      <c r="DU504" s="0" t="n">
        <v>3</v>
      </c>
      <c r="DV504" s="0" t="n">
        <v>0</v>
      </c>
      <c r="DW504" s="0" t="n">
        <v>0</v>
      </c>
      <c r="DX504" s="0" t="n">
        <v>0</v>
      </c>
      <c r="DY504" s="0" t="n">
        <v>0</v>
      </c>
      <c r="DZ504" s="0" t="n">
        <v>2</v>
      </c>
      <c r="EA504" s="0" t="n">
        <v>0</v>
      </c>
      <c r="EB504" s="0" t="n">
        <v>1</v>
      </c>
      <c r="EC504" s="0" t="n">
        <v>2</v>
      </c>
      <c r="ED504" s="0" t="n">
        <v>0</v>
      </c>
      <c r="EE504" s="0" t="n">
        <v>0</v>
      </c>
      <c r="EF504" s="0" t="n">
        <v>0</v>
      </c>
      <c r="EG504" s="0" t="n">
        <v>1</v>
      </c>
      <c r="EH504" s="0" t="n">
        <v>0</v>
      </c>
      <c r="EI504" s="0" t="n">
        <v>0</v>
      </c>
      <c r="EJ504" s="0" t="n">
        <v>0</v>
      </c>
      <c r="EK504" s="0" t="n">
        <v>0</v>
      </c>
      <c r="EL504" s="0" t="n">
        <v>0</v>
      </c>
      <c r="EM504" s="0" t="n">
        <v>1</v>
      </c>
      <c r="EN504" s="0" t="n">
        <v>0</v>
      </c>
      <c r="EO504" s="0" t="n">
        <v>3</v>
      </c>
      <c r="EP504" s="0" t="n">
        <v>1</v>
      </c>
      <c r="EQ504" s="0" t="n">
        <v>0</v>
      </c>
      <c r="ER504" s="0" t="n">
        <v>2</v>
      </c>
      <c r="ES504" s="0" t="n">
        <v>1</v>
      </c>
      <c r="ET504" s="0" t="n">
        <v>0</v>
      </c>
      <c r="EU504" s="0" t="n">
        <v>1</v>
      </c>
      <c r="EV504" s="0" t="n">
        <v>0</v>
      </c>
      <c r="EW504" s="0" t="n">
        <v>0</v>
      </c>
      <c r="EX504" s="0" t="n">
        <v>0</v>
      </c>
      <c r="EY504" s="0" t="n">
        <v>4</v>
      </c>
      <c r="EZ504" s="0" t="n">
        <v>0</v>
      </c>
      <c r="FA504" s="0" t="n">
        <v>1</v>
      </c>
      <c r="FB504" s="0" t="n">
        <v>0</v>
      </c>
      <c r="FC504" s="0" t="n">
        <v>0</v>
      </c>
      <c r="FD504" s="0" t="n">
        <v>2</v>
      </c>
      <c r="FE504" s="0" t="n">
        <v>9</v>
      </c>
      <c r="FF504" s="0" t="n">
        <v>0</v>
      </c>
      <c r="FG504" s="0" t="n">
        <v>1</v>
      </c>
      <c r="FH504" s="0" t="n">
        <v>0</v>
      </c>
      <c r="FI504" s="0" t="n">
        <v>1</v>
      </c>
      <c r="FJ504" s="0" t="n">
        <v>0</v>
      </c>
      <c r="FK504" s="0" t="n">
        <v>1</v>
      </c>
      <c r="FL504" s="0" t="n">
        <v>1</v>
      </c>
      <c r="FM504" s="0" t="n">
        <v>2</v>
      </c>
      <c r="FN504" s="0" t="n">
        <v>1</v>
      </c>
      <c r="FO504" s="0" t="n">
        <v>0</v>
      </c>
      <c r="FP504" s="0" t="n">
        <v>0</v>
      </c>
      <c r="FQ504" s="0" t="n">
        <v>0</v>
      </c>
      <c r="FR504" s="0" t="n">
        <v>1</v>
      </c>
      <c r="FS504" s="0" t="n">
        <v>1</v>
      </c>
      <c r="FT504" s="0" t="n">
        <v>0</v>
      </c>
      <c r="FU504" s="0" t="n">
        <v>0</v>
      </c>
      <c r="FV504" s="0" t="n">
        <v>0</v>
      </c>
      <c r="FW504" s="0" t="n">
        <v>0</v>
      </c>
      <c r="FX504" s="0" t="n">
        <v>0</v>
      </c>
      <c r="FY504" s="0" t="n">
        <v>0</v>
      </c>
      <c r="FZ504" s="0" t="n">
        <v>0</v>
      </c>
      <c r="GA504" s="0" t="n">
        <v>3</v>
      </c>
      <c r="GB504" s="0" t="n">
        <v>0</v>
      </c>
      <c r="GC504" s="0" t="n">
        <v>0</v>
      </c>
      <c r="GD504" s="0" t="n">
        <v>2</v>
      </c>
      <c r="GE504" s="0" t="n">
        <v>0</v>
      </c>
      <c r="GF504" s="0" t="n">
        <v>0</v>
      </c>
      <c r="GG504" s="0" t="n">
        <v>0</v>
      </c>
      <c r="GH504" s="0" t="n">
        <v>0</v>
      </c>
      <c r="GI504" s="0" t="n">
        <v>0</v>
      </c>
      <c r="GJ504" s="0" t="n">
        <v>0</v>
      </c>
      <c r="GK504" s="0" t="n">
        <v>0</v>
      </c>
      <c r="GL504" s="0" t="n">
        <v>6</v>
      </c>
      <c r="GM504" s="0" t="n">
        <v>2</v>
      </c>
      <c r="GN504" s="0" t="n">
        <v>1</v>
      </c>
      <c r="GO504" s="0" t="n">
        <v>4</v>
      </c>
      <c r="GP504" s="0" t="n">
        <v>0</v>
      </c>
      <c r="GQ504" s="0" t="n">
        <v>0</v>
      </c>
    </row>
    <row r="505" customFormat="false" ht="12" hidden="false" customHeight="false" outlineLevel="0" collapsed="false">
      <c r="A505" s="0" t="n">
        <v>0</v>
      </c>
      <c r="B505" s="0" t="n">
        <v>0</v>
      </c>
      <c r="C505" s="0" t="n">
        <v>5</v>
      </c>
      <c r="D505" s="0" t="n">
        <v>0</v>
      </c>
      <c r="E505" s="0" t="n">
        <v>0</v>
      </c>
      <c r="F505" s="0" t="n">
        <v>0</v>
      </c>
      <c r="G505" s="0" t="n">
        <v>0</v>
      </c>
      <c r="H505" s="0" t="n">
        <v>0</v>
      </c>
      <c r="I505" s="0" t="n">
        <v>1</v>
      </c>
      <c r="J505" s="0" t="n">
        <v>0</v>
      </c>
      <c r="K505" s="0" t="n">
        <v>0</v>
      </c>
      <c r="L505" s="0" t="n">
        <v>0</v>
      </c>
      <c r="M505" s="0" t="n">
        <v>0</v>
      </c>
      <c r="N505" s="0" t="n">
        <v>0</v>
      </c>
      <c r="O505" s="0" t="n">
        <v>0</v>
      </c>
      <c r="P505" s="0" t="n">
        <v>2</v>
      </c>
      <c r="Q505" s="0" t="n">
        <v>0</v>
      </c>
      <c r="R505" s="0" t="n">
        <v>0</v>
      </c>
      <c r="S505" s="0" t="n">
        <v>0</v>
      </c>
      <c r="T505" s="0" t="n">
        <v>0</v>
      </c>
      <c r="U505" s="0" t="n">
        <v>0</v>
      </c>
      <c r="V505" s="0" t="n">
        <v>0</v>
      </c>
      <c r="W505" s="0" t="n">
        <v>0</v>
      </c>
      <c r="X505" s="0" t="n">
        <v>1</v>
      </c>
      <c r="Y505" s="0" t="n">
        <v>0</v>
      </c>
      <c r="Z505" s="0" t="n">
        <v>0</v>
      </c>
      <c r="AA505" s="0" t="n">
        <v>0</v>
      </c>
      <c r="AB505" s="0" t="n">
        <v>0</v>
      </c>
      <c r="AC505" s="0" t="n">
        <v>1</v>
      </c>
      <c r="AD505" s="0" t="n">
        <v>0</v>
      </c>
      <c r="AE505" s="0" t="n">
        <v>0</v>
      </c>
      <c r="AF505" s="0" t="n">
        <v>1</v>
      </c>
      <c r="AG505" s="0" t="n">
        <v>0</v>
      </c>
      <c r="AH505" s="0" t="n">
        <v>0</v>
      </c>
      <c r="AI505" s="0" t="n">
        <v>0</v>
      </c>
      <c r="AJ505" s="0" t="n">
        <v>0</v>
      </c>
      <c r="AK505" s="0" t="n">
        <v>1</v>
      </c>
      <c r="AL505" s="0" t="n">
        <v>0</v>
      </c>
      <c r="AM505" s="0" t="n">
        <v>0</v>
      </c>
      <c r="AN505" s="0" t="n">
        <v>0</v>
      </c>
      <c r="AO505" s="0" t="n">
        <v>0</v>
      </c>
      <c r="AP505" s="0" t="n">
        <v>0</v>
      </c>
      <c r="AQ505" s="0" t="n">
        <v>1</v>
      </c>
      <c r="AR505" s="0" t="n">
        <v>1</v>
      </c>
      <c r="AS505" s="0" t="n">
        <v>0</v>
      </c>
      <c r="AT505" s="0" t="n">
        <v>0</v>
      </c>
      <c r="AU505" s="0" t="n">
        <v>1</v>
      </c>
      <c r="AV505" s="0" t="n">
        <v>0</v>
      </c>
      <c r="AW505" s="0" t="n">
        <v>2</v>
      </c>
      <c r="AX505" s="0" t="n">
        <v>0</v>
      </c>
      <c r="AY505" s="0" t="n">
        <v>0</v>
      </c>
      <c r="AZ505" s="0" t="n">
        <v>3</v>
      </c>
      <c r="BA505" s="0" t="n">
        <v>0</v>
      </c>
      <c r="BB505" s="0" t="n">
        <v>0</v>
      </c>
      <c r="BC505" s="0" t="n">
        <v>0</v>
      </c>
      <c r="BD505" s="0" t="n">
        <v>0</v>
      </c>
      <c r="BE505" s="0" t="n">
        <v>1</v>
      </c>
      <c r="BF505" s="0" t="n">
        <v>0</v>
      </c>
      <c r="BG505" s="0" t="n">
        <v>1</v>
      </c>
      <c r="BH505" s="0" t="n">
        <v>0</v>
      </c>
      <c r="BI505" s="0" t="n">
        <v>0</v>
      </c>
      <c r="BJ505" s="0" t="n">
        <v>0</v>
      </c>
      <c r="BK505" s="0" t="n">
        <v>0</v>
      </c>
      <c r="BL505" s="0" t="n">
        <v>0</v>
      </c>
      <c r="BM505" s="0" t="n">
        <v>0</v>
      </c>
      <c r="BN505" s="0" t="n">
        <v>0</v>
      </c>
      <c r="BO505" s="0" t="n">
        <v>0</v>
      </c>
      <c r="BP505" s="0" t="n">
        <v>0</v>
      </c>
      <c r="BQ505" s="0" t="n">
        <v>3</v>
      </c>
      <c r="BR505" s="0" t="n">
        <v>0</v>
      </c>
      <c r="BS505" s="0" t="n">
        <v>0</v>
      </c>
      <c r="BT505" s="0" t="n">
        <v>0</v>
      </c>
      <c r="BU505" s="0" t="n">
        <v>0</v>
      </c>
      <c r="BV505" s="0" t="n">
        <v>0</v>
      </c>
      <c r="BW505" s="0" t="n">
        <v>8</v>
      </c>
      <c r="BX505" s="0" t="n">
        <v>0</v>
      </c>
      <c r="BY505" s="0" t="n">
        <v>0</v>
      </c>
      <c r="BZ505" s="0" t="n">
        <v>0</v>
      </c>
      <c r="CA505" s="0" t="n">
        <v>0</v>
      </c>
      <c r="CB505" s="0" t="n">
        <v>0</v>
      </c>
      <c r="CC505" s="0" t="n">
        <v>1</v>
      </c>
      <c r="CD505" s="0" t="n">
        <v>2</v>
      </c>
      <c r="CE505" s="0" t="n">
        <v>0</v>
      </c>
      <c r="CF505" s="0" t="n">
        <v>0</v>
      </c>
      <c r="CG505" s="0" t="n">
        <v>0</v>
      </c>
      <c r="CH505" s="0" t="n">
        <v>0</v>
      </c>
      <c r="CI505" s="0" t="n">
        <v>1</v>
      </c>
      <c r="CJ505" s="0" t="n">
        <v>0</v>
      </c>
      <c r="CK505" s="0" t="n">
        <v>2</v>
      </c>
      <c r="CL505" s="0" t="n">
        <v>0</v>
      </c>
      <c r="CM505" s="0" t="n">
        <v>0</v>
      </c>
      <c r="CN505" s="0" t="n">
        <v>0</v>
      </c>
      <c r="CO505" s="0" t="n">
        <v>0</v>
      </c>
      <c r="CP505" s="0" t="n">
        <v>0</v>
      </c>
      <c r="CQ505" s="0" t="n">
        <v>2</v>
      </c>
      <c r="CR505" s="0" t="n">
        <v>0</v>
      </c>
      <c r="CS505" s="0" t="n">
        <v>0</v>
      </c>
      <c r="CT505" s="0" t="n">
        <v>0</v>
      </c>
      <c r="CU505" s="0" t="n">
        <v>0</v>
      </c>
      <c r="CV505" s="0" t="n">
        <v>1</v>
      </c>
      <c r="CW505" s="0" t="n">
        <v>0</v>
      </c>
      <c r="CX505" s="0" t="n">
        <v>0</v>
      </c>
      <c r="CY505" s="0" t="n">
        <v>2</v>
      </c>
      <c r="CZ505" s="0" t="n">
        <v>0</v>
      </c>
      <c r="DA505" s="0" t="n">
        <v>0</v>
      </c>
      <c r="DB505" s="0" t="n">
        <v>0</v>
      </c>
      <c r="DC505" s="0" t="n">
        <v>0</v>
      </c>
      <c r="DD505" s="0" t="n">
        <v>0</v>
      </c>
      <c r="DE505" s="0" t="n">
        <v>4</v>
      </c>
      <c r="DF505" s="0" t="n">
        <v>0</v>
      </c>
      <c r="DG505" s="0" t="n">
        <v>0</v>
      </c>
      <c r="DH505" s="0" t="n">
        <v>1</v>
      </c>
      <c r="DI505" s="0" t="n">
        <v>0</v>
      </c>
      <c r="DJ505" s="0" t="n">
        <v>0</v>
      </c>
      <c r="DK505" s="0" t="n">
        <v>2</v>
      </c>
      <c r="DL505" s="0" t="n">
        <v>2</v>
      </c>
      <c r="DM505" s="0" t="n">
        <v>0</v>
      </c>
      <c r="DN505" s="0" t="n">
        <v>0</v>
      </c>
      <c r="DO505" s="0" t="n">
        <v>0</v>
      </c>
      <c r="DP505" s="0" t="n">
        <v>0</v>
      </c>
      <c r="DQ505" s="0" t="n">
        <v>1</v>
      </c>
      <c r="DR505" s="0" t="n">
        <v>1</v>
      </c>
      <c r="DS505" s="0" t="n">
        <v>0</v>
      </c>
      <c r="DT505" s="0" t="n">
        <v>0</v>
      </c>
      <c r="DU505" s="0" t="n">
        <v>0</v>
      </c>
      <c r="DV505" s="0" t="n">
        <v>1</v>
      </c>
      <c r="DW505" s="0" t="n">
        <v>0</v>
      </c>
      <c r="DX505" s="0" t="n">
        <v>0</v>
      </c>
      <c r="DY505" s="0" t="n">
        <v>0</v>
      </c>
      <c r="DZ505" s="0" t="n">
        <v>0</v>
      </c>
      <c r="EA505" s="0" t="n">
        <v>0</v>
      </c>
      <c r="EB505" s="0" t="n">
        <v>0</v>
      </c>
      <c r="EC505" s="0" t="n">
        <v>0</v>
      </c>
      <c r="ED505" s="0" t="n">
        <v>0</v>
      </c>
      <c r="EE505" s="0" t="n">
        <v>0</v>
      </c>
      <c r="EF505" s="0" t="n">
        <v>0</v>
      </c>
      <c r="EG505" s="0" t="n">
        <v>0</v>
      </c>
      <c r="EH505" s="0" t="n">
        <v>0</v>
      </c>
      <c r="EI505" s="0" t="n">
        <v>0</v>
      </c>
      <c r="EJ505" s="0" t="n">
        <v>0</v>
      </c>
      <c r="EK505" s="0" t="n">
        <v>0</v>
      </c>
      <c r="EL505" s="0" t="n">
        <v>0</v>
      </c>
      <c r="EM505" s="0" t="n">
        <v>0</v>
      </c>
      <c r="EN505" s="0" t="n">
        <v>0</v>
      </c>
      <c r="EO505" s="0" t="n">
        <v>0</v>
      </c>
      <c r="EP505" s="0" t="n">
        <v>0</v>
      </c>
      <c r="EQ505" s="0" t="n">
        <v>0</v>
      </c>
      <c r="ER505" s="0" t="n">
        <v>0</v>
      </c>
      <c r="ES505" s="0" t="n">
        <v>2</v>
      </c>
      <c r="ET505" s="0" t="n">
        <v>0</v>
      </c>
      <c r="EU505" s="0" t="n">
        <v>0</v>
      </c>
      <c r="EV505" s="0" t="n">
        <v>0</v>
      </c>
      <c r="EW505" s="0" t="n">
        <v>0</v>
      </c>
      <c r="EX505" s="0" t="n">
        <v>0</v>
      </c>
      <c r="EY505" s="0" t="n">
        <v>0</v>
      </c>
      <c r="EZ505" s="0" t="n">
        <v>0</v>
      </c>
      <c r="FA505" s="0" t="n">
        <v>0</v>
      </c>
      <c r="FB505" s="0" t="n">
        <v>0</v>
      </c>
      <c r="FC505" s="0" t="n">
        <v>2</v>
      </c>
      <c r="FD505" s="0" t="n">
        <v>0</v>
      </c>
      <c r="FE505" s="0" t="n">
        <v>0</v>
      </c>
      <c r="FF505" s="0" t="n">
        <v>0</v>
      </c>
      <c r="FG505" s="0" t="n">
        <v>1</v>
      </c>
      <c r="FH505" s="0" t="n">
        <v>0</v>
      </c>
      <c r="FI505" s="0" t="n">
        <v>1</v>
      </c>
      <c r="FJ505" s="0" t="n">
        <v>0</v>
      </c>
      <c r="FK505" s="0" t="n">
        <v>0</v>
      </c>
      <c r="FL505" s="0" t="n">
        <v>3</v>
      </c>
      <c r="FM505" s="0" t="n">
        <v>0</v>
      </c>
      <c r="FN505" s="0" t="n">
        <v>0</v>
      </c>
      <c r="FO505" s="0" t="n">
        <v>0</v>
      </c>
      <c r="FP505" s="0" t="n">
        <v>0</v>
      </c>
      <c r="FQ505" s="0" t="n">
        <v>0</v>
      </c>
      <c r="FR505" s="0" t="n">
        <v>1</v>
      </c>
      <c r="FS505" s="0" t="n">
        <v>0</v>
      </c>
      <c r="FT505" s="0" t="n">
        <v>0</v>
      </c>
      <c r="FU505" s="0" t="n">
        <v>0</v>
      </c>
      <c r="FV505" s="0" t="n">
        <v>0</v>
      </c>
      <c r="FW505" s="0" t="n">
        <v>0</v>
      </c>
      <c r="FX505" s="0" t="n">
        <v>0</v>
      </c>
      <c r="FY505" s="0" t="n">
        <v>0</v>
      </c>
      <c r="FZ505" s="0" t="n">
        <v>0</v>
      </c>
      <c r="GA505" s="0" t="n">
        <v>0</v>
      </c>
      <c r="GB505" s="0" t="n">
        <v>0</v>
      </c>
      <c r="GC505" s="0" t="n">
        <v>0</v>
      </c>
      <c r="GD505" s="0" t="n">
        <v>0</v>
      </c>
      <c r="GE505" s="0" t="n">
        <v>0</v>
      </c>
      <c r="GF505" s="0" t="n">
        <v>0</v>
      </c>
      <c r="GG505" s="0" t="n">
        <v>0</v>
      </c>
      <c r="GH505" s="0" t="n">
        <v>0</v>
      </c>
      <c r="GI505" s="0" t="n">
        <v>0</v>
      </c>
      <c r="GJ505" s="0" t="n">
        <v>0</v>
      </c>
      <c r="GK505" s="0" t="n">
        <v>0</v>
      </c>
      <c r="GL505" s="0" t="n">
        <v>3</v>
      </c>
      <c r="GM505" s="0" t="n">
        <v>0</v>
      </c>
      <c r="GN505" s="0" t="n">
        <v>0</v>
      </c>
      <c r="GO505" s="0" t="n">
        <v>0</v>
      </c>
      <c r="GP505" s="0" t="n">
        <v>0</v>
      </c>
      <c r="GQ505" s="0" t="n">
        <v>0</v>
      </c>
    </row>
    <row r="506" customFormat="false" ht="12" hidden="false" customHeight="false" outlineLevel="0" collapsed="false">
      <c r="A506" s="0" t="n">
        <v>0</v>
      </c>
      <c r="B506" s="0" t="n">
        <v>3</v>
      </c>
      <c r="C506" s="0" t="n">
        <v>0</v>
      </c>
      <c r="D506" s="0" t="n">
        <v>0</v>
      </c>
      <c r="E506" s="0" t="n">
        <v>1</v>
      </c>
      <c r="F506" s="0" t="n">
        <v>0</v>
      </c>
      <c r="G506" s="0" t="n">
        <v>0</v>
      </c>
      <c r="H506" s="0" t="n">
        <v>0</v>
      </c>
      <c r="I506" s="0" t="n">
        <v>0</v>
      </c>
      <c r="J506" s="0" t="n">
        <v>0</v>
      </c>
      <c r="K506" s="0" t="n">
        <v>0</v>
      </c>
      <c r="L506" s="0" t="n">
        <v>0</v>
      </c>
      <c r="M506" s="0" t="n">
        <v>1</v>
      </c>
      <c r="N506" s="0" t="n">
        <v>0</v>
      </c>
      <c r="O506" s="0" t="n">
        <v>1</v>
      </c>
      <c r="P506" s="0" t="n">
        <v>1</v>
      </c>
      <c r="Q506" s="0" t="n">
        <v>1</v>
      </c>
      <c r="R506" s="0" t="n">
        <v>0</v>
      </c>
      <c r="S506" s="0" t="n">
        <v>1</v>
      </c>
      <c r="T506" s="0" t="n">
        <v>0</v>
      </c>
      <c r="U506" s="0" t="n">
        <v>0</v>
      </c>
      <c r="V506" s="0" t="n">
        <v>1</v>
      </c>
      <c r="W506" s="0" t="n">
        <v>0</v>
      </c>
      <c r="X506" s="0" t="n">
        <v>2</v>
      </c>
      <c r="Y506" s="0" t="n">
        <v>0</v>
      </c>
      <c r="Z506" s="0" t="n">
        <v>1</v>
      </c>
      <c r="AA506" s="0" t="n">
        <v>0</v>
      </c>
      <c r="AB506" s="0" t="n">
        <v>2</v>
      </c>
      <c r="AC506" s="0" t="n">
        <v>1</v>
      </c>
      <c r="AD506" s="0" t="n">
        <v>0</v>
      </c>
      <c r="AE506" s="0" t="n">
        <v>0</v>
      </c>
      <c r="AF506" s="0" t="n">
        <v>1</v>
      </c>
      <c r="AG506" s="0" t="n">
        <v>0</v>
      </c>
      <c r="AH506" s="0" t="n">
        <v>1</v>
      </c>
      <c r="AI506" s="0" t="n">
        <v>0</v>
      </c>
      <c r="AJ506" s="0" t="n">
        <v>0</v>
      </c>
      <c r="AK506" s="0" t="n">
        <v>4</v>
      </c>
      <c r="AL506" s="0" t="n">
        <v>0</v>
      </c>
      <c r="AM506" s="0" t="n">
        <v>0</v>
      </c>
      <c r="AN506" s="0" t="n">
        <v>0</v>
      </c>
      <c r="AO506" s="0" t="n">
        <v>0</v>
      </c>
      <c r="AP506" s="0" t="n">
        <v>4</v>
      </c>
      <c r="AQ506" s="0" t="n">
        <v>0</v>
      </c>
      <c r="AR506" s="0" t="n">
        <v>2</v>
      </c>
      <c r="AS506" s="0" t="n">
        <v>0</v>
      </c>
      <c r="AT506" s="0" t="n">
        <v>3</v>
      </c>
      <c r="AU506" s="0" t="n">
        <v>0</v>
      </c>
      <c r="AV506" s="0" t="n">
        <v>1</v>
      </c>
      <c r="AW506" s="0" t="n">
        <v>2</v>
      </c>
      <c r="AX506" s="0" t="n">
        <v>0</v>
      </c>
      <c r="AY506" s="0" t="n">
        <v>0</v>
      </c>
      <c r="AZ506" s="0" t="n">
        <v>0</v>
      </c>
      <c r="BA506" s="0" t="n">
        <v>0</v>
      </c>
      <c r="BB506" s="0" t="n">
        <v>0</v>
      </c>
      <c r="BC506" s="0" t="n">
        <v>5</v>
      </c>
      <c r="BD506" s="0" t="n">
        <v>2</v>
      </c>
      <c r="BE506" s="0" t="n">
        <v>4</v>
      </c>
      <c r="BF506" s="0" t="n">
        <v>1</v>
      </c>
      <c r="BG506" s="0" t="n">
        <v>5</v>
      </c>
      <c r="BH506" s="0" t="n">
        <v>0</v>
      </c>
      <c r="BI506" s="0" t="n">
        <v>0</v>
      </c>
      <c r="BJ506" s="0" t="n">
        <v>0</v>
      </c>
      <c r="BK506" s="0" t="n">
        <v>0</v>
      </c>
      <c r="BL506" s="0" t="n">
        <v>0</v>
      </c>
      <c r="BM506" s="0" t="n">
        <v>0</v>
      </c>
      <c r="BN506" s="0" t="n">
        <v>0</v>
      </c>
      <c r="BO506" s="0" t="n">
        <v>0</v>
      </c>
      <c r="BP506" s="0" t="n">
        <v>0</v>
      </c>
      <c r="BQ506" s="0" t="n">
        <v>2</v>
      </c>
      <c r="BR506" s="0" t="n">
        <v>4</v>
      </c>
      <c r="BS506" s="0" t="n">
        <v>1</v>
      </c>
      <c r="BT506" s="0" t="n">
        <v>0</v>
      </c>
      <c r="BU506" s="0" t="n">
        <v>0</v>
      </c>
      <c r="BV506" s="0" t="n">
        <v>2</v>
      </c>
      <c r="BW506" s="0" t="n">
        <v>1</v>
      </c>
      <c r="BX506" s="0" t="n">
        <v>0</v>
      </c>
      <c r="BY506" s="0" t="n">
        <v>7</v>
      </c>
      <c r="BZ506" s="0" t="n">
        <v>0</v>
      </c>
      <c r="CA506" s="0" t="n">
        <v>1</v>
      </c>
      <c r="CB506" s="0" t="n">
        <v>2</v>
      </c>
      <c r="CC506" s="0" t="n">
        <v>1</v>
      </c>
      <c r="CD506" s="0" t="n">
        <v>0</v>
      </c>
      <c r="CE506" s="0" t="n">
        <v>0</v>
      </c>
      <c r="CF506" s="0" t="n">
        <v>1</v>
      </c>
      <c r="CG506" s="0" t="n">
        <v>0</v>
      </c>
      <c r="CH506" s="0" t="n">
        <v>0</v>
      </c>
      <c r="CI506" s="0" t="n">
        <v>0</v>
      </c>
      <c r="CJ506" s="0" t="n">
        <v>0</v>
      </c>
      <c r="CK506" s="0" t="n">
        <v>1</v>
      </c>
      <c r="CL506" s="0" t="n">
        <v>0</v>
      </c>
      <c r="CM506" s="0" t="n">
        <v>0</v>
      </c>
      <c r="CN506" s="0" t="n">
        <v>0</v>
      </c>
      <c r="CO506" s="0" t="n">
        <v>0</v>
      </c>
      <c r="CP506" s="0" t="n">
        <v>0</v>
      </c>
      <c r="CQ506" s="0" t="n">
        <v>0</v>
      </c>
      <c r="CR506" s="0" t="n">
        <v>0</v>
      </c>
      <c r="CS506" s="0" t="n">
        <v>0</v>
      </c>
      <c r="CT506" s="0" t="n">
        <v>0</v>
      </c>
      <c r="CU506" s="0" t="n">
        <v>0</v>
      </c>
      <c r="CV506" s="0" t="n">
        <v>0</v>
      </c>
      <c r="CW506" s="0" t="n">
        <v>0</v>
      </c>
      <c r="CX506" s="0" t="n">
        <v>0</v>
      </c>
      <c r="CY506" s="0" t="n">
        <v>2</v>
      </c>
      <c r="CZ506" s="0" t="n">
        <v>1</v>
      </c>
      <c r="DA506" s="0" t="n">
        <v>0</v>
      </c>
      <c r="DB506" s="0" t="n">
        <v>0</v>
      </c>
      <c r="DC506" s="0" t="n">
        <v>8</v>
      </c>
      <c r="DD506" s="0" t="n">
        <v>1</v>
      </c>
      <c r="DE506" s="0" t="n">
        <v>3</v>
      </c>
      <c r="DF506" s="0" t="n">
        <v>0</v>
      </c>
      <c r="DG506" s="0" t="n">
        <v>1</v>
      </c>
      <c r="DH506" s="0" t="n">
        <v>2</v>
      </c>
      <c r="DI506" s="0" t="n">
        <v>0</v>
      </c>
      <c r="DJ506" s="0" t="n">
        <v>0</v>
      </c>
      <c r="DK506" s="0" t="n">
        <v>0</v>
      </c>
      <c r="DL506" s="0" t="n">
        <v>0</v>
      </c>
      <c r="DM506" s="0" t="n">
        <v>0</v>
      </c>
      <c r="DN506" s="0" t="n">
        <v>2</v>
      </c>
      <c r="DO506" s="0" t="n">
        <v>0</v>
      </c>
      <c r="DP506" s="0" t="n">
        <v>1</v>
      </c>
      <c r="DQ506" s="0" t="n">
        <v>1</v>
      </c>
      <c r="DR506" s="0" t="n">
        <v>5</v>
      </c>
      <c r="DS506" s="0" t="n">
        <v>0</v>
      </c>
      <c r="DT506" s="0" t="n">
        <v>3</v>
      </c>
      <c r="DU506" s="0" t="n">
        <v>2</v>
      </c>
      <c r="DV506" s="0" t="n">
        <v>1</v>
      </c>
      <c r="DW506" s="0" t="n">
        <v>3</v>
      </c>
      <c r="DX506" s="0" t="n">
        <v>0</v>
      </c>
      <c r="DY506" s="0" t="n">
        <v>0</v>
      </c>
      <c r="DZ506" s="0" t="n">
        <v>0</v>
      </c>
      <c r="EA506" s="0" t="n">
        <v>0</v>
      </c>
      <c r="EB506" s="0" t="n">
        <v>0</v>
      </c>
      <c r="EC506" s="0" t="n">
        <v>6</v>
      </c>
      <c r="ED506" s="0" t="n">
        <v>0</v>
      </c>
      <c r="EE506" s="0" t="n">
        <v>0</v>
      </c>
      <c r="EF506" s="0" t="n">
        <v>2</v>
      </c>
      <c r="EG506" s="0" t="n">
        <v>1</v>
      </c>
      <c r="EH506" s="0" t="n">
        <v>0</v>
      </c>
      <c r="EI506" s="0" t="n">
        <v>0</v>
      </c>
      <c r="EJ506" s="0" t="n">
        <v>2</v>
      </c>
      <c r="EK506" s="0" t="n">
        <v>0</v>
      </c>
      <c r="EL506" s="0" t="n">
        <v>0</v>
      </c>
      <c r="EM506" s="0" t="n">
        <v>2</v>
      </c>
      <c r="EN506" s="0" t="n">
        <v>0</v>
      </c>
      <c r="EO506" s="0" t="n">
        <v>1</v>
      </c>
      <c r="EP506" s="0" t="n">
        <v>1</v>
      </c>
      <c r="EQ506" s="0" t="n">
        <v>0</v>
      </c>
      <c r="ER506" s="0" t="n">
        <v>0</v>
      </c>
      <c r="ES506" s="0" t="n">
        <v>1</v>
      </c>
      <c r="ET506" s="0" t="n">
        <v>0</v>
      </c>
      <c r="EU506" s="0" t="n">
        <v>0</v>
      </c>
      <c r="EV506" s="0" t="n">
        <v>0</v>
      </c>
      <c r="EW506" s="0" t="n">
        <v>0</v>
      </c>
      <c r="EX506" s="0" t="n">
        <v>0</v>
      </c>
      <c r="EY506" s="0" t="n">
        <v>0</v>
      </c>
      <c r="EZ506" s="0" t="n">
        <v>5</v>
      </c>
      <c r="FA506" s="0" t="n">
        <v>0</v>
      </c>
      <c r="FB506" s="0" t="n">
        <v>1</v>
      </c>
      <c r="FC506" s="0" t="n">
        <v>0</v>
      </c>
      <c r="FD506" s="0" t="n">
        <v>4</v>
      </c>
      <c r="FE506" s="0" t="n">
        <v>9</v>
      </c>
      <c r="FF506" s="0" t="n">
        <v>0</v>
      </c>
      <c r="FG506" s="0" t="n">
        <v>4</v>
      </c>
      <c r="FH506" s="0" t="n">
        <v>2</v>
      </c>
      <c r="FI506" s="0" t="n">
        <v>6</v>
      </c>
      <c r="FJ506" s="0" t="n">
        <v>0</v>
      </c>
      <c r="FK506" s="0" t="n">
        <v>0</v>
      </c>
      <c r="FL506" s="0" t="n">
        <v>0</v>
      </c>
      <c r="FM506" s="0" t="n">
        <v>3</v>
      </c>
      <c r="FN506" s="0" t="n">
        <v>2</v>
      </c>
      <c r="FO506" s="0" t="n">
        <v>3</v>
      </c>
      <c r="FP506" s="0" t="n">
        <v>1</v>
      </c>
      <c r="FQ506" s="0" t="n">
        <v>0</v>
      </c>
      <c r="FR506" s="0" t="n">
        <v>6</v>
      </c>
      <c r="FS506" s="0" t="n">
        <v>1</v>
      </c>
      <c r="FT506" s="0" t="n">
        <v>0</v>
      </c>
      <c r="FU506" s="0" t="n">
        <v>4</v>
      </c>
      <c r="FV506" s="0" t="n">
        <v>0</v>
      </c>
      <c r="FW506" s="0" t="n">
        <v>0</v>
      </c>
      <c r="FX506" s="0" t="n">
        <v>8</v>
      </c>
      <c r="FY506" s="0" t="n">
        <v>1</v>
      </c>
      <c r="FZ506" s="0" t="n">
        <v>2</v>
      </c>
      <c r="GA506" s="0" t="n">
        <v>5</v>
      </c>
      <c r="GB506" s="0" t="n">
        <v>0</v>
      </c>
      <c r="GC506" s="0" t="n">
        <v>3</v>
      </c>
      <c r="GD506" s="0" t="n">
        <v>0</v>
      </c>
      <c r="GE506" s="0" t="n">
        <v>1</v>
      </c>
      <c r="GF506" s="0" t="n">
        <v>0</v>
      </c>
      <c r="GG506" s="0" t="n">
        <v>9</v>
      </c>
      <c r="GH506" s="0" t="n">
        <v>0</v>
      </c>
      <c r="GI506" s="0" t="n">
        <v>0</v>
      </c>
      <c r="GJ506" s="0" t="n">
        <v>3</v>
      </c>
      <c r="GK506" s="0" t="n">
        <v>0</v>
      </c>
      <c r="GL506" s="0" t="n">
        <v>4</v>
      </c>
      <c r="GM506" s="0" t="n">
        <v>0</v>
      </c>
      <c r="GN506" s="0" t="n">
        <v>1</v>
      </c>
      <c r="GO506" s="0" t="n">
        <v>1</v>
      </c>
      <c r="GP506" s="0" t="n">
        <v>0</v>
      </c>
      <c r="GQ506" s="0" t="n">
        <v>0</v>
      </c>
    </row>
    <row r="507" customFormat="false" ht="12" hidden="false" customHeight="false" outlineLevel="0" collapsed="false">
      <c r="A507" s="0" t="n">
        <v>0</v>
      </c>
      <c r="B507" s="0" t="n">
        <v>0</v>
      </c>
      <c r="C507" s="0" t="n">
        <v>1</v>
      </c>
      <c r="D507" s="0" t="n">
        <v>6</v>
      </c>
      <c r="E507" s="0" t="n">
        <v>0</v>
      </c>
      <c r="F507" s="0" t="n">
        <v>0</v>
      </c>
      <c r="G507" s="0" t="n">
        <v>0</v>
      </c>
      <c r="H507" s="0" t="n">
        <v>0</v>
      </c>
      <c r="I507" s="0" t="n">
        <v>0</v>
      </c>
      <c r="J507" s="0" t="n">
        <v>0</v>
      </c>
      <c r="K507" s="0" t="n">
        <v>0</v>
      </c>
      <c r="L507" s="0" t="n">
        <v>0</v>
      </c>
      <c r="M507" s="0" t="n">
        <v>0</v>
      </c>
      <c r="N507" s="0" t="n">
        <v>0</v>
      </c>
      <c r="O507" s="0" t="n">
        <v>0</v>
      </c>
      <c r="P507" s="0" t="n">
        <v>2</v>
      </c>
      <c r="Q507" s="0" t="n">
        <v>0</v>
      </c>
      <c r="R507" s="0" t="n">
        <v>0</v>
      </c>
      <c r="S507" s="0" t="n">
        <v>0</v>
      </c>
      <c r="T507" s="0" t="n">
        <v>0</v>
      </c>
      <c r="U507" s="0" t="n">
        <v>0</v>
      </c>
      <c r="V507" s="0" t="n">
        <v>0</v>
      </c>
      <c r="W507" s="0" t="n">
        <v>6</v>
      </c>
      <c r="X507" s="0" t="n">
        <v>1</v>
      </c>
      <c r="Y507" s="0" t="n">
        <v>0</v>
      </c>
      <c r="Z507" s="0" t="n">
        <v>1</v>
      </c>
      <c r="AA507" s="0" t="n">
        <v>0</v>
      </c>
      <c r="AB507" s="0" t="n">
        <v>0</v>
      </c>
      <c r="AC507" s="0" t="n">
        <v>2</v>
      </c>
      <c r="AD507" s="0" t="n">
        <v>0</v>
      </c>
      <c r="AE507" s="0" t="n">
        <v>1</v>
      </c>
      <c r="AF507" s="0" t="n">
        <v>3</v>
      </c>
      <c r="AG507" s="0" t="n">
        <v>0</v>
      </c>
      <c r="AH507" s="0" t="n">
        <v>0</v>
      </c>
      <c r="AI507" s="0" t="n">
        <v>0</v>
      </c>
      <c r="AJ507" s="0" t="n">
        <v>0</v>
      </c>
      <c r="AK507" s="0" t="n">
        <v>0</v>
      </c>
      <c r="AL507" s="0" t="n">
        <v>0</v>
      </c>
      <c r="AM507" s="0" t="n">
        <v>0</v>
      </c>
      <c r="AN507" s="0" t="n">
        <v>0</v>
      </c>
      <c r="AO507" s="0" t="n">
        <v>0</v>
      </c>
      <c r="AP507" s="0" t="n">
        <v>1</v>
      </c>
      <c r="AQ507" s="0" t="n">
        <v>0</v>
      </c>
      <c r="AR507" s="0" t="n">
        <v>0</v>
      </c>
      <c r="AS507" s="0" t="n">
        <v>0</v>
      </c>
      <c r="AT507" s="0" t="n">
        <v>3</v>
      </c>
      <c r="AU507" s="0" t="n">
        <v>0</v>
      </c>
      <c r="AV507" s="0" t="n">
        <v>1</v>
      </c>
      <c r="AW507" s="0" t="n">
        <v>4</v>
      </c>
      <c r="AX507" s="0" t="n">
        <v>0</v>
      </c>
      <c r="AY507" s="0" t="n">
        <v>3</v>
      </c>
      <c r="AZ507" s="0" t="n">
        <v>0</v>
      </c>
      <c r="BA507" s="0" t="n">
        <v>0</v>
      </c>
      <c r="BB507" s="0" t="n">
        <v>1</v>
      </c>
      <c r="BC507" s="0" t="n">
        <v>1</v>
      </c>
      <c r="BD507" s="0" t="n">
        <v>0</v>
      </c>
      <c r="BE507" s="0" t="n">
        <v>2</v>
      </c>
      <c r="BF507" s="0" t="n">
        <v>3</v>
      </c>
      <c r="BG507" s="0" t="n">
        <v>0</v>
      </c>
      <c r="BH507" s="0" t="n">
        <v>0</v>
      </c>
      <c r="BI507" s="0" t="n">
        <v>0</v>
      </c>
      <c r="BJ507" s="0" t="n">
        <v>0</v>
      </c>
      <c r="BK507" s="0" t="n">
        <v>0</v>
      </c>
      <c r="BL507" s="0" t="n">
        <v>0</v>
      </c>
      <c r="BM507" s="0" t="n">
        <v>0</v>
      </c>
      <c r="BN507" s="0" t="n">
        <v>0</v>
      </c>
      <c r="BO507" s="0" t="n">
        <v>0</v>
      </c>
      <c r="BP507" s="0" t="n">
        <v>0</v>
      </c>
      <c r="BQ507" s="0" t="n">
        <v>0</v>
      </c>
      <c r="BR507" s="0" t="n">
        <v>0</v>
      </c>
      <c r="BS507" s="0" t="n">
        <v>0</v>
      </c>
      <c r="BT507" s="0" t="n">
        <v>0</v>
      </c>
      <c r="BU507" s="0" t="n">
        <v>0</v>
      </c>
      <c r="BV507" s="0" t="n">
        <v>0</v>
      </c>
      <c r="BW507" s="0" t="n">
        <v>0</v>
      </c>
      <c r="BX507" s="0" t="n">
        <v>0</v>
      </c>
      <c r="BY507" s="0" t="n">
        <v>0</v>
      </c>
      <c r="BZ507" s="0" t="n">
        <v>0</v>
      </c>
      <c r="CA507" s="0" t="n">
        <v>2</v>
      </c>
      <c r="CB507" s="0" t="n">
        <v>4</v>
      </c>
      <c r="CC507" s="0" t="n">
        <v>0</v>
      </c>
      <c r="CD507" s="0" t="n">
        <v>1</v>
      </c>
      <c r="CE507" s="0" t="n">
        <v>6</v>
      </c>
      <c r="CF507" s="0" t="n">
        <v>0</v>
      </c>
      <c r="CG507" s="0" t="n">
        <v>0</v>
      </c>
      <c r="CH507" s="0" t="n">
        <v>0</v>
      </c>
      <c r="CI507" s="0" t="n">
        <v>0</v>
      </c>
      <c r="CJ507" s="0" t="n">
        <v>7</v>
      </c>
      <c r="CK507" s="0" t="n">
        <v>0</v>
      </c>
      <c r="CL507" s="0" t="n">
        <v>0</v>
      </c>
      <c r="CM507" s="0" t="n">
        <v>0</v>
      </c>
      <c r="CN507" s="0" t="n">
        <v>0</v>
      </c>
      <c r="CO507" s="0" t="n">
        <v>0</v>
      </c>
      <c r="CP507" s="0" t="n">
        <v>0</v>
      </c>
      <c r="CQ507" s="0" t="n">
        <v>0</v>
      </c>
      <c r="CR507" s="0" t="n">
        <v>0</v>
      </c>
      <c r="CS507" s="0" t="n">
        <v>0</v>
      </c>
      <c r="CT507" s="0" t="n">
        <v>0</v>
      </c>
      <c r="CU507" s="0" t="n">
        <v>0</v>
      </c>
      <c r="CV507" s="0" t="n">
        <v>0</v>
      </c>
      <c r="CW507" s="0" t="n">
        <v>0</v>
      </c>
      <c r="CX507" s="0" t="n">
        <v>0</v>
      </c>
      <c r="CY507" s="0" t="n">
        <v>0</v>
      </c>
      <c r="CZ507" s="0" t="n">
        <v>9</v>
      </c>
      <c r="DA507" s="0" t="n">
        <v>0</v>
      </c>
      <c r="DB507" s="0" t="n">
        <v>0</v>
      </c>
      <c r="DC507" s="0" t="n">
        <v>1</v>
      </c>
      <c r="DD507" s="0" t="n">
        <v>1</v>
      </c>
      <c r="DE507" s="0" t="n">
        <v>0</v>
      </c>
      <c r="DF507" s="0" t="n">
        <v>0</v>
      </c>
      <c r="DG507" s="0" t="n">
        <v>1</v>
      </c>
      <c r="DH507" s="0" t="n">
        <v>0</v>
      </c>
      <c r="DI507" s="0" t="n">
        <v>0</v>
      </c>
      <c r="DJ507" s="0" t="n">
        <v>0</v>
      </c>
      <c r="DK507" s="0" t="n">
        <v>5</v>
      </c>
      <c r="DL507" s="0" t="n">
        <v>0</v>
      </c>
      <c r="DM507" s="0" t="n">
        <v>0</v>
      </c>
      <c r="DN507" s="0" t="n">
        <v>2</v>
      </c>
      <c r="DO507" s="0" t="n">
        <v>0</v>
      </c>
      <c r="DP507" s="0" t="n">
        <v>3</v>
      </c>
      <c r="DQ507" s="0" t="n">
        <v>0</v>
      </c>
      <c r="DR507" s="0" t="n">
        <v>0</v>
      </c>
      <c r="DS507" s="0" t="n">
        <v>0</v>
      </c>
      <c r="DT507" s="0" t="n">
        <v>3</v>
      </c>
      <c r="DU507" s="0" t="n">
        <v>0</v>
      </c>
      <c r="DV507" s="0" t="n">
        <v>1</v>
      </c>
      <c r="DW507" s="0" t="n">
        <v>0</v>
      </c>
      <c r="DX507" s="0" t="n">
        <v>0</v>
      </c>
      <c r="DY507" s="0" t="n">
        <v>0</v>
      </c>
      <c r="DZ507" s="0" t="n">
        <v>0</v>
      </c>
      <c r="EA507" s="0" t="n">
        <v>0</v>
      </c>
      <c r="EB507" s="0" t="n">
        <v>0</v>
      </c>
      <c r="EC507" s="0" t="n">
        <v>0</v>
      </c>
      <c r="ED507" s="0" t="n">
        <v>0</v>
      </c>
      <c r="EE507" s="0" t="n">
        <v>0</v>
      </c>
      <c r="EF507" s="0" t="n">
        <v>0</v>
      </c>
      <c r="EG507" s="0" t="n">
        <v>0</v>
      </c>
      <c r="EH507" s="0" t="n">
        <v>2</v>
      </c>
      <c r="EI507" s="0" t="n">
        <v>0</v>
      </c>
      <c r="EJ507" s="0" t="n">
        <v>0</v>
      </c>
      <c r="EK507" s="0" t="n">
        <v>2</v>
      </c>
      <c r="EL507" s="0" t="n">
        <v>1</v>
      </c>
      <c r="EM507" s="0" t="n">
        <v>6</v>
      </c>
      <c r="EN507" s="0" t="n">
        <v>0</v>
      </c>
      <c r="EO507" s="0" t="n">
        <v>4</v>
      </c>
      <c r="EP507" s="0" t="n">
        <v>1</v>
      </c>
      <c r="EQ507" s="0" t="n">
        <v>0</v>
      </c>
      <c r="ER507" s="0" t="n">
        <v>0</v>
      </c>
      <c r="ES507" s="0" t="n">
        <v>1</v>
      </c>
      <c r="ET507" s="0" t="n">
        <v>0</v>
      </c>
      <c r="EU507" s="0" t="n">
        <v>1</v>
      </c>
      <c r="EV507" s="0" t="n">
        <v>0</v>
      </c>
      <c r="EW507" s="0" t="n">
        <v>0</v>
      </c>
      <c r="EX507" s="0" t="n">
        <v>1</v>
      </c>
      <c r="EY507" s="0" t="n">
        <v>0</v>
      </c>
      <c r="EZ507" s="0" t="n">
        <v>0</v>
      </c>
      <c r="FA507" s="0" t="n">
        <v>0</v>
      </c>
      <c r="FB507" s="0" t="n">
        <v>0</v>
      </c>
      <c r="FC507" s="0" t="n">
        <v>0</v>
      </c>
      <c r="FD507" s="0" t="n">
        <v>0</v>
      </c>
      <c r="FE507" s="0" t="n">
        <v>0</v>
      </c>
      <c r="FF507" s="0" t="n">
        <v>0</v>
      </c>
      <c r="FG507" s="0" t="n">
        <v>5</v>
      </c>
      <c r="FH507" s="0" t="n">
        <v>0</v>
      </c>
      <c r="FI507" s="0" t="n">
        <v>0</v>
      </c>
      <c r="FJ507" s="0" t="n">
        <v>0</v>
      </c>
      <c r="FK507" s="0" t="n">
        <v>0</v>
      </c>
      <c r="FL507" s="0" t="n">
        <v>0</v>
      </c>
      <c r="FM507" s="0" t="n">
        <v>0</v>
      </c>
      <c r="FN507" s="0" t="n">
        <v>3</v>
      </c>
      <c r="FO507" s="0" t="n">
        <v>0</v>
      </c>
      <c r="FP507" s="0" t="n">
        <v>1</v>
      </c>
      <c r="FQ507" s="0" t="n">
        <v>0</v>
      </c>
      <c r="FR507" s="0" t="n">
        <v>0</v>
      </c>
      <c r="FS507" s="0" t="n">
        <v>1</v>
      </c>
      <c r="FT507" s="0" t="n">
        <v>0</v>
      </c>
      <c r="FU507" s="0" t="n">
        <v>1</v>
      </c>
      <c r="FV507" s="0" t="n">
        <v>1</v>
      </c>
      <c r="FW507" s="0" t="n">
        <v>0</v>
      </c>
      <c r="FX507" s="0" t="n">
        <v>0</v>
      </c>
      <c r="FY507" s="0" t="n">
        <v>0</v>
      </c>
      <c r="FZ507" s="0" t="n">
        <v>3</v>
      </c>
      <c r="GA507" s="0" t="n">
        <v>1</v>
      </c>
      <c r="GB507" s="0" t="n">
        <v>0</v>
      </c>
      <c r="GC507" s="0" t="n">
        <v>1</v>
      </c>
      <c r="GD507" s="0" t="n">
        <v>0</v>
      </c>
      <c r="GE507" s="0" t="n">
        <v>0</v>
      </c>
      <c r="GF507" s="0" t="n">
        <v>0</v>
      </c>
      <c r="GG507" s="0" t="n">
        <v>0</v>
      </c>
      <c r="GH507" s="0" t="n">
        <v>0</v>
      </c>
      <c r="GI507" s="0" t="n">
        <v>0</v>
      </c>
      <c r="GJ507" s="0" t="n">
        <v>4</v>
      </c>
      <c r="GK507" s="0" t="n">
        <v>0</v>
      </c>
      <c r="GL507" s="0" t="n">
        <v>0</v>
      </c>
      <c r="GM507" s="0" t="n">
        <v>0</v>
      </c>
      <c r="GN507" s="0" t="n">
        <v>0</v>
      </c>
      <c r="GO507" s="0" t="n">
        <v>1</v>
      </c>
      <c r="GP507" s="0" t="n">
        <v>0</v>
      </c>
      <c r="GQ507" s="0" t="n">
        <v>0</v>
      </c>
    </row>
    <row r="508" customFormat="false" ht="12" hidden="false" customHeight="false" outlineLevel="0" collapsed="false">
      <c r="A508" s="0" t="n">
        <v>0</v>
      </c>
      <c r="B508" s="0" t="n">
        <v>0</v>
      </c>
      <c r="C508" s="0" t="n">
        <v>0</v>
      </c>
      <c r="D508" s="0" t="n">
        <v>0</v>
      </c>
      <c r="E508" s="0" t="n">
        <v>2</v>
      </c>
      <c r="F508" s="0" t="n">
        <v>0</v>
      </c>
      <c r="G508" s="0" t="n">
        <v>1</v>
      </c>
      <c r="H508" s="0" t="n">
        <v>0</v>
      </c>
      <c r="I508" s="0" t="n">
        <v>0</v>
      </c>
      <c r="J508" s="0" t="n">
        <v>0</v>
      </c>
      <c r="K508" s="0" t="n">
        <v>0</v>
      </c>
      <c r="L508" s="0" t="n">
        <v>0</v>
      </c>
      <c r="M508" s="0" t="n">
        <v>0</v>
      </c>
      <c r="N508" s="0" t="n">
        <v>0</v>
      </c>
      <c r="O508" s="0" t="n">
        <v>0</v>
      </c>
      <c r="P508" s="0" t="n">
        <v>0</v>
      </c>
      <c r="Q508" s="0" t="n">
        <v>2</v>
      </c>
      <c r="R508" s="0" t="n">
        <v>0</v>
      </c>
      <c r="S508" s="0" t="n">
        <v>3</v>
      </c>
      <c r="T508" s="0" t="n">
        <v>0</v>
      </c>
      <c r="U508" s="0" t="n">
        <v>4</v>
      </c>
      <c r="V508" s="0" t="n">
        <v>0</v>
      </c>
      <c r="W508" s="0" t="n">
        <v>0</v>
      </c>
      <c r="X508" s="0" t="n">
        <v>0</v>
      </c>
      <c r="Y508" s="0" t="n">
        <v>0</v>
      </c>
      <c r="Z508" s="0" t="n">
        <v>1</v>
      </c>
      <c r="AA508" s="0" t="n">
        <v>0</v>
      </c>
      <c r="AB508" s="0" t="n">
        <v>0</v>
      </c>
      <c r="AC508" s="0" t="n">
        <v>0</v>
      </c>
      <c r="AD508" s="0" t="n">
        <v>4</v>
      </c>
      <c r="AE508" s="0" t="n">
        <v>0</v>
      </c>
      <c r="AF508" s="0" t="n">
        <v>1</v>
      </c>
      <c r="AG508" s="0" t="n">
        <v>0</v>
      </c>
      <c r="AH508" s="0" t="n">
        <v>0</v>
      </c>
      <c r="AI508" s="0" t="n">
        <v>0</v>
      </c>
      <c r="AJ508" s="0" t="n">
        <v>0</v>
      </c>
      <c r="AK508" s="0" t="n">
        <v>0</v>
      </c>
      <c r="AL508" s="0" t="n">
        <v>3</v>
      </c>
      <c r="AM508" s="0" t="n">
        <v>0</v>
      </c>
      <c r="AN508" s="0" t="n">
        <v>0</v>
      </c>
      <c r="AO508" s="0" t="n">
        <v>3</v>
      </c>
      <c r="AP508" s="0" t="n">
        <v>4</v>
      </c>
      <c r="AQ508" s="0" t="n">
        <v>0</v>
      </c>
      <c r="AR508" s="0" t="n">
        <v>0</v>
      </c>
      <c r="AS508" s="0" t="n">
        <v>0</v>
      </c>
      <c r="AT508" s="0" t="n">
        <v>0</v>
      </c>
      <c r="AU508" s="0" t="n">
        <v>2</v>
      </c>
      <c r="AV508" s="0" t="n">
        <v>0</v>
      </c>
      <c r="AW508" s="0" t="n">
        <v>0</v>
      </c>
      <c r="AX508" s="0" t="n">
        <v>0</v>
      </c>
      <c r="AY508" s="0" t="n">
        <v>0</v>
      </c>
      <c r="AZ508" s="0" t="n">
        <v>0</v>
      </c>
      <c r="BA508" s="0" t="n">
        <v>0</v>
      </c>
      <c r="BB508" s="0" t="n">
        <v>0</v>
      </c>
      <c r="BC508" s="0" t="n">
        <v>0</v>
      </c>
      <c r="BD508" s="0" t="n">
        <v>0</v>
      </c>
      <c r="BE508" s="0" t="n">
        <v>0</v>
      </c>
      <c r="BF508" s="0" t="n">
        <v>0</v>
      </c>
      <c r="BG508" s="0" t="n">
        <v>2</v>
      </c>
      <c r="BH508" s="0" t="n">
        <v>0</v>
      </c>
      <c r="BI508" s="0" t="n">
        <v>2</v>
      </c>
      <c r="BJ508" s="0" t="n">
        <v>0</v>
      </c>
      <c r="BK508" s="0" t="n">
        <v>0</v>
      </c>
      <c r="BL508" s="0" t="n">
        <v>0</v>
      </c>
      <c r="BM508" s="0" t="n">
        <v>1</v>
      </c>
      <c r="BN508" s="0" t="n">
        <v>3</v>
      </c>
      <c r="BO508" s="0" t="n">
        <v>0</v>
      </c>
      <c r="BP508" s="0" t="n">
        <v>0</v>
      </c>
      <c r="BQ508" s="0" t="n">
        <v>1</v>
      </c>
      <c r="BR508" s="0" t="n">
        <v>0</v>
      </c>
      <c r="BS508" s="0" t="n">
        <v>0</v>
      </c>
      <c r="BT508" s="0" t="n">
        <v>0</v>
      </c>
      <c r="BU508" s="0" t="n">
        <v>0</v>
      </c>
      <c r="BV508" s="0" t="n">
        <v>0</v>
      </c>
      <c r="BW508" s="0" t="n">
        <v>0</v>
      </c>
      <c r="BX508" s="0" t="n">
        <v>0</v>
      </c>
      <c r="BY508" s="0" t="n">
        <v>0</v>
      </c>
      <c r="BZ508" s="0" t="n">
        <v>0</v>
      </c>
      <c r="CA508" s="0" t="n">
        <v>1</v>
      </c>
      <c r="CB508" s="0" t="n">
        <v>0</v>
      </c>
      <c r="CC508" s="0" t="n">
        <v>0</v>
      </c>
      <c r="CD508" s="0" t="n">
        <v>0</v>
      </c>
      <c r="CE508" s="0" t="n">
        <v>0</v>
      </c>
      <c r="CF508" s="0" t="n">
        <v>0</v>
      </c>
      <c r="CG508" s="0" t="n">
        <v>0</v>
      </c>
      <c r="CH508" s="0" t="n">
        <v>0</v>
      </c>
      <c r="CI508" s="0" t="n">
        <v>0</v>
      </c>
      <c r="CJ508" s="0" t="n">
        <v>0</v>
      </c>
      <c r="CK508" s="0" t="n">
        <v>0</v>
      </c>
      <c r="CL508" s="0" t="n">
        <v>0</v>
      </c>
      <c r="CM508" s="0" t="n">
        <v>0</v>
      </c>
      <c r="CN508" s="0" t="n">
        <v>0</v>
      </c>
      <c r="CO508" s="0" t="n">
        <v>0</v>
      </c>
      <c r="CP508" s="0" t="n">
        <v>0</v>
      </c>
      <c r="CQ508" s="0" t="n">
        <v>0</v>
      </c>
      <c r="CR508" s="0" t="n">
        <v>0</v>
      </c>
      <c r="CS508" s="0" t="n">
        <v>3</v>
      </c>
      <c r="CT508" s="0" t="n">
        <v>0</v>
      </c>
      <c r="CU508" s="0" t="n">
        <v>0</v>
      </c>
      <c r="CV508" s="0" t="n">
        <v>0</v>
      </c>
      <c r="CW508" s="0" t="n">
        <v>0</v>
      </c>
      <c r="CX508" s="0" t="n">
        <v>0</v>
      </c>
      <c r="CY508" s="0" t="n">
        <v>2</v>
      </c>
      <c r="CZ508" s="0" t="n">
        <v>0</v>
      </c>
      <c r="DA508" s="0" t="n">
        <v>0</v>
      </c>
      <c r="DB508" s="0" t="n">
        <v>0</v>
      </c>
      <c r="DC508" s="0" t="n">
        <v>0</v>
      </c>
      <c r="DD508" s="0" t="n">
        <v>0</v>
      </c>
      <c r="DE508" s="0" t="n">
        <v>0</v>
      </c>
      <c r="DF508" s="0" t="n">
        <v>0</v>
      </c>
      <c r="DG508" s="0" t="n">
        <v>1</v>
      </c>
      <c r="DH508" s="0" t="n">
        <v>0</v>
      </c>
      <c r="DI508" s="0" t="n">
        <v>0</v>
      </c>
      <c r="DJ508" s="0" t="n">
        <v>0</v>
      </c>
      <c r="DK508" s="0" t="n">
        <v>2</v>
      </c>
      <c r="DL508" s="0" t="n">
        <v>0</v>
      </c>
      <c r="DM508" s="0" t="n">
        <v>0</v>
      </c>
      <c r="DN508" s="0" t="n">
        <v>0</v>
      </c>
      <c r="DO508" s="0" t="n">
        <v>0</v>
      </c>
      <c r="DP508" s="0" t="n">
        <v>0</v>
      </c>
      <c r="DQ508" s="0" t="n">
        <v>0</v>
      </c>
      <c r="DR508" s="0" t="n">
        <v>1</v>
      </c>
      <c r="DS508" s="0" t="n">
        <v>2</v>
      </c>
      <c r="DT508" s="0" t="n">
        <v>0</v>
      </c>
      <c r="DU508" s="0" t="n">
        <v>1</v>
      </c>
      <c r="DV508" s="0" t="n">
        <v>0</v>
      </c>
      <c r="DW508" s="0" t="n">
        <v>0</v>
      </c>
      <c r="DX508" s="0" t="n">
        <v>0</v>
      </c>
      <c r="DY508" s="0" t="n">
        <v>0</v>
      </c>
      <c r="DZ508" s="0" t="n">
        <v>0</v>
      </c>
      <c r="EA508" s="0" t="n">
        <v>1</v>
      </c>
      <c r="EB508" s="0" t="n">
        <v>0</v>
      </c>
      <c r="EC508" s="0" t="n">
        <v>0</v>
      </c>
      <c r="ED508" s="0" t="n">
        <v>0</v>
      </c>
      <c r="EE508" s="0" t="n">
        <v>0</v>
      </c>
      <c r="EF508" s="0" t="n">
        <v>0</v>
      </c>
      <c r="EG508" s="0" t="n">
        <v>0</v>
      </c>
      <c r="EH508" s="0" t="n">
        <v>0</v>
      </c>
      <c r="EI508" s="0" t="n">
        <v>0</v>
      </c>
      <c r="EJ508" s="0" t="n">
        <v>0</v>
      </c>
      <c r="EK508" s="0" t="n">
        <v>0</v>
      </c>
      <c r="EL508" s="0" t="n">
        <v>0</v>
      </c>
      <c r="EM508" s="0" t="n">
        <v>0</v>
      </c>
      <c r="EN508" s="0" t="n">
        <v>0</v>
      </c>
      <c r="EO508" s="0" t="n">
        <v>9</v>
      </c>
      <c r="EP508" s="0" t="n">
        <v>0</v>
      </c>
      <c r="EQ508" s="0" t="n">
        <v>0</v>
      </c>
      <c r="ER508" s="0" t="n">
        <v>0</v>
      </c>
      <c r="ES508" s="0" t="n">
        <v>0</v>
      </c>
      <c r="ET508" s="0" t="n">
        <v>0</v>
      </c>
      <c r="EU508" s="0" t="n">
        <v>1</v>
      </c>
      <c r="EV508" s="0" t="n">
        <v>0</v>
      </c>
      <c r="EW508" s="0" t="n">
        <v>0</v>
      </c>
      <c r="EX508" s="0" t="n">
        <v>1</v>
      </c>
      <c r="EY508" s="0" t="n">
        <v>0</v>
      </c>
      <c r="EZ508" s="0" t="n">
        <v>0</v>
      </c>
      <c r="FA508" s="0" t="n">
        <v>0</v>
      </c>
      <c r="FB508" s="0" t="n">
        <v>0</v>
      </c>
      <c r="FC508" s="0" t="n">
        <v>0</v>
      </c>
      <c r="FD508" s="0" t="n">
        <v>1</v>
      </c>
      <c r="FE508" s="0" t="n">
        <v>0</v>
      </c>
      <c r="FF508" s="0" t="n">
        <v>0</v>
      </c>
      <c r="FG508" s="0" t="n">
        <v>0</v>
      </c>
      <c r="FH508" s="0" t="n">
        <v>2</v>
      </c>
      <c r="FI508" s="0" t="n">
        <v>2</v>
      </c>
      <c r="FJ508" s="0" t="n">
        <v>0</v>
      </c>
      <c r="FK508" s="0" t="n">
        <v>7</v>
      </c>
      <c r="FL508" s="0" t="n">
        <v>0</v>
      </c>
      <c r="FM508" s="0" t="n">
        <v>0</v>
      </c>
      <c r="FN508" s="0" t="n">
        <v>0</v>
      </c>
      <c r="FO508" s="0" t="n">
        <v>1</v>
      </c>
      <c r="FP508" s="0" t="n">
        <v>0</v>
      </c>
      <c r="FQ508" s="0" t="n">
        <v>0</v>
      </c>
      <c r="FR508" s="0" t="n">
        <v>0</v>
      </c>
      <c r="FS508" s="0" t="n">
        <v>0</v>
      </c>
      <c r="FT508" s="0" t="n">
        <v>0</v>
      </c>
      <c r="FU508" s="0" t="n">
        <v>0</v>
      </c>
      <c r="FV508" s="0" t="n">
        <v>0</v>
      </c>
      <c r="FW508" s="0" t="n">
        <v>0</v>
      </c>
      <c r="FX508" s="0" t="n">
        <v>0</v>
      </c>
      <c r="FY508" s="0" t="n">
        <v>0</v>
      </c>
      <c r="FZ508" s="0" t="n">
        <v>0</v>
      </c>
      <c r="GA508" s="0" t="n">
        <v>0</v>
      </c>
      <c r="GB508" s="0" t="n">
        <v>0</v>
      </c>
      <c r="GC508" s="0" t="n">
        <v>0</v>
      </c>
      <c r="GD508" s="0" t="n">
        <v>8</v>
      </c>
      <c r="GE508" s="0" t="n">
        <v>0</v>
      </c>
      <c r="GF508" s="0" t="n">
        <v>0</v>
      </c>
      <c r="GG508" s="0" t="n">
        <v>0</v>
      </c>
      <c r="GH508" s="0" t="n">
        <v>0</v>
      </c>
      <c r="GI508" s="0" t="n">
        <v>0</v>
      </c>
      <c r="GJ508" s="0" t="n">
        <v>0</v>
      </c>
      <c r="GK508" s="0" t="n">
        <v>0</v>
      </c>
      <c r="GL508" s="0" t="n">
        <v>3</v>
      </c>
      <c r="GM508" s="0" t="n">
        <v>1</v>
      </c>
      <c r="GN508" s="0" t="n">
        <v>0</v>
      </c>
      <c r="GO508" s="0" t="n">
        <v>0</v>
      </c>
      <c r="GP508" s="0" t="n">
        <v>0</v>
      </c>
      <c r="GQ508" s="0" t="n">
        <v>0</v>
      </c>
    </row>
    <row r="509" customFormat="false" ht="12" hidden="false" customHeight="false" outlineLevel="0" collapsed="false">
      <c r="A509" s="0" t="n">
        <v>0</v>
      </c>
      <c r="B509" s="0" t="n">
        <v>0</v>
      </c>
      <c r="C509" s="0" t="n">
        <v>4</v>
      </c>
      <c r="D509" s="0" t="n">
        <v>4</v>
      </c>
      <c r="E509" s="0" t="n">
        <v>0</v>
      </c>
      <c r="F509" s="0" t="n">
        <v>0</v>
      </c>
      <c r="G509" s="0" t="n">
        <v>0</v>
      </c>
      <c r="H509" s="0" t="n">
        <v>0</v>
      </c>
      <c r="I509" s="0" t="n">
        <v>0</v>
      </c>
      <c r="J509" s="0" t="n">
        <v>0</v>
      </c>
      <c r="K509" s="0" t="n">
        <v>0</v>
      </c>
      <c r="L509" s="0" t="n">
        <v>0</v>
      </c>
      <c r="M509" s="0" t="n">
        <v>1</v>
      </c>
      <c r="N509" s="0" t="n">
        <v>0</v>
      </c>
      <c r="O509" s="0" t="n">
        <v>1</v>
      </c>
      <c r="P509" s="0" t="n">
        <v>0</v>
      </c>
      <c r="Q509" s="0" t="n">
        <v>1</v>
      </c>
      <c r="R509" s="0" t="n">
        <v>0</v>
      </c>
      <c r="S509" s="0" t="n">
        <v>0</v>
      </c>
      <c r="T509" s="0" t="n">
        <v>0</v>
      </c>
      <c r="U509" s="0" t="n">
        <v>0</v>
      </c>
      <c r="V509" s="0" t="n">
        <v>0</v>
      </c>
      <c r="W509" s="0" t="n">
        <v>6</v>
      </c>
      <c r="X509" s="0" t="n">
        <v>6</v>
      </c>
      <c r="Y509" s="0" t="n">
        <v>0</v>
      </c>
      <c r="Z509" s="0" t="n">
        <v>0</v>
      </c>
      <c r="AA509" s="0" t="n">
        <v>0</v>
      </c>
      <c r="AB509" s="0" t="n">
        <v>2</v>
      </c>
      <c r="AC509" s="0" t="n">
        <v>1</v>
      </c>
      <c r="AD509" s="0" t="n">
        <v>0</v>
      </c>
      <c r="AE509" s="0" t="n">
        <v>1</v>
      </c>
      <c r="AF509" s="0" t="n">
        <v>2</v>
      </c>
      <c r="AG509" s="0" t="n">
        <v>0</v>
      </c>
      <c r="AH509" s="0" t="n">
        <v>5</v>
      </c>
      <c r="AI509" s="0" t="n">
        <v>0</v>
      </c>
      <c r="AJ509" s="0" t="n">
        <v>0</v>
      </c>
      <c r="AK509" s="0" t="n">
        <v>3</v>
      </c>
      <c r="AL509" s="0" t="n">
        <v>0</v>
      </c>
      <c r="AM509" s="0" t="n">
        <v>0</v>
      </c>
      <c r="AN509" s="0" t="n">
        <v>0</v>
      </c>
      <c r="AO509" s="0" t="n">
        <v>0</v>
      </c>
      <c r="AP509" s="0" t="n">
        <v>2</v>
      </c>
      <c r="AQ509" s="0" t="n">
        <v>0</v>
      </c>
      <c r="AR509" s="0" t="n">
        <v>0</v>
      </c>
      <c r="AS509" s="0" t="n">
        <v>0</v>
      </c>
      <c r="AT509" s="0" t="n">
        <v>0</v>
      </c>
      <c r="AU509" s="0" t="n">
        <v>0</v>
      </c>
      <c r="AV509" s="0" t="n">
        <v>3</v>
      </c>
      <c r="AW509" s="0" t="n">
        <v>1</v>
      </c>
      <c r="AX509" s="0" t="n">
        <v>0</v>
      </c>
      <c r="AY509" s="0" t="n">
        <v>0</v>
      </c>
      <c r="AZ509" s="0" t="n">
        <v>0</v>
      </c>
      <c r="BA509" s="0" t="n">
        <v>0</v>
      </c>
      <c r="BB509" s="0" t="n">
        <v>3</v>
      </c>
      <c r="BC509" s="0" t="n">
        <v>4</v>
      </c>
      <c r="BD509" s="0" t="n">
        <v>0</v>
      </c>
      <c r="BE509" s="0" t="n">
        <v>4</v>
      </c>
      <c r="BF509" s="0" t="n">
        <v>1</v>
      </c>
      <c r="BG509" s="0" t="n">
        <v>0</v>
      </c>
      <c r="BH509" s="0" t="n">
        <v>0</v>
      </c>
      <c r="BI509" s="0" t="n">
        <v>0</v>
      </c>
      <c r="BJ509" s="0" t="n">
        <v>0</v>
      </c>
      <c r="BK509" s="0" t="n">
        <v>0</v>
      </c>
      <c r="BL509" s="0" t="n">
        <v>0</v>
      </c>
      <c r="BM509" s="0" t="n">
        <v>4</v>
      </c>
      <c r="BN509" s="0" t="n">
        <v>1</v>
      </c>
      <c r="BO509" s="0" t="n">
        <v>1</v>
      </c>
      <c r="BP509" s="0" t="n">
        <v>0</v>
      </c>
      <c r="BQ509" s="0" t="n">
        <v>7</v>
      </c>
      <c r="BR509" s="0" t="n">
        <v>1</v>
      </c>
      <c r="BS509" s="0" t="n">
        <v>3</v>
      </c>
      <c r="BT509" s="0" t="n">
        <v>0</v>
      </c>
      <c r="BU509" s="0" t="n">
        <v>0</v>
      </c>
      <c r="BV509" s="0" t="n">
        <v>3</v>
      </c>
      <c r="BW509" s="0" t="n">
        <v>0</v>
      </c>
      <c r="BX509" s="0" t="n">
        <v>0</v>
      </c>
      <c r="BY509" s="0" t="n">
        <v>0</v>
      </c>
      <c r="BZ509" s="0" t="n">
        <v>1</v>
      </c>
      <c r="CA509" s="0" t="n">
        <v>3</v>
      </c>
      <c r="CB509" s="0" t="n">
        <v>2</v>
      </c>
      <c r="CC509" s="0" t="n">
        <v>0</v>
      </c>
      <c r="CD509" s="0" t="n">
        <v>0</v>
      </c>
      <c r="CE509" s="0" t="n">
        <v>0</v>
      </c>
      <c r="CF509" s="0" t="n">
        <v>0</v>
      </c>
      <c r="CG509" s="0" t="n">
        <v>0</v>
      </c>
      <c r="CH509" s="0" t="n">
        <v>0</v>
      </c>
      <c r="CI509" s="0" t="n">
        <v>7</v>
      </c>
      <c r="CJ509" s="0" t="n">
        <v>0</v>
      </c>
      <c r="CK509" s="0" t="n">
        <v>0</v>
      </c>
      <c r="CL509" s="0" t="n">
        <v>1</v>
      </c>
      <c r="CM509" s="0" t="n">
        <v>0</v>
      </c>
      <c r="CN509" s="0" t="n">
        <v>0</v>
      </c>
      <c r="CO509" s="0" t="n">
        <v>0</v>
      </c>
      <c r="CP509" s="0" t="n">
        <v>0</v>
      </c>
      <c r="CQ509" s="0" t="n">
        <v>2</v>
      </c>
      <c r="CR509" s="0" t="n">
        <v>0</v>
      </c>
      <c r="CS509" s="0" t="n">
        <v>0</v>
      </c>
      <c r="CT509" s="0" t="n">
        <v>6</v>
      </c>
      <c r="CU509" s="0" t="n">
        <v>0</v>
      </c>
      <c r="CV509" s="0" t="n">
        <v>0</v>
      </c>
      <c r="CW509" s="0" t="n">
        <v>0</v>
      </c>
      <c r="CX509" s="0" t="n">
        <v>0</v>
      </c>
      <c r="CY509" s="0" t="n">
        <v>0</v>
      </c>
      <c r="CZ509" s="0" t="n">
        <v>8</v>
      </c>
      <c r="DA509" s="0" t="n">
        <v>0</v>
      </c>
      <c r="DB509" s="0" t="n">
        <v>0</v>
      </c>
      <c r="DC509" s="0" t="n">
        <v>0</v>
      </c>
      <c r="DD509" s="0" t="n">
        <v>1</v>
      </c>
      <c r="DE509" s="0" t="n">
        <v>3</v>
      </c>
      <c r="DF509" s="0" t="n">
        <v>0</v>
      </c>
      <c r="DG509" s="0" t="n">
        <v>3</v>
      </c>
      <c r="DH509" s="0" t="n">
        <v>0</v>
      </c>
      <c r="DI509" s="0" t="n">
        <v>0</v>
      </c>
      <c r="DJ509" s="0" t="n">
        <v>0</v>
      </c>
      <c r="DK509" s="0" t="n">
        <v>0</v>
      </c>
      <c r="DL509" s="0" t="n">
        <v>0</v>
      </c>
      <c r="DM509" s="0" t="n">
        <v>9</v>
      </c>
      <c r="DN509" s="0" t="n">
        <v>0</v>
      </c>
      <c r="DO509" s="0" t="n">
        <v>0</v>
      </c>
      <c r="DP509" s="0" t="n">
        <v>1</v>
      </c>
      <c r="DQ509" s="0" t="n">
        <v>0</v>
      </c>
      <c r="DR509" s="0" t="n">
        <v>3</v>
      </c>
      <c r="DS509" s="0" t="n">
        <v>1</v>
      </c>
      <c r="DT509" s="0" t="n">
        <v>5</v>
      </c>
      <c r="DU509" s="0" t="n">
        <v>2</v>
      </c>
      <c r="DV509" s="0" t="n">
        <v>2</v>
      </c>
      <c r="DW509" s="0" t="n">
        <v>1</v>
      </c>
      <c r="DX509" s="0" t="n">
        <v>0</v>
      </c>
      <c r="DY509" s="0" t="n">
        <v>2</v>
      </c>
      <c r="DZ509" s="0" t="n">
        <v>1</v>
      </c>
      <c r="EA509" s="0" t="n">
        <v>0</v>
      </c>
      <c r="EB509" s="0" t="n">
        <v>0</v>
      </c>
      <c r="EC509" s="0" t="n">
        <v>1</v>
      </c>
      <c r="ED509" s="0" t="n">
        <v>0</v>
      </c>
      <c r="EE509" s="0" t="n">
        <v>0</v>
      </c>
      <c r="EF509" s="0" t="n">
        <v>0</v>
      </c>
      <c r="EG509" s="0" t="n">
        <v>0</v>
      </c>
      <c r="EH509" s="0" t="n">
        <v>0</v>
      </c>
      <c r="EI509" s="0" t="n">
        <v>0</v>
      </c>
      <c r="EJ509" s="0" t="n">
        <v>0</v>
      </c>
      <c r="EK509" s="0" t="n">
        <v>0</v>
      </c>
      <c r="EL509" s="0" t="n">
        <v>0</v>
      </c>
      <c r="EM509" s="0" t="n">
        <v>5</v>
      </c>
      <c r="EN509" s="0" t="n">
        <v>0</v>
      </c>
      <c r="EO509" s="0" t="n">
        <v>4</v>
      </c>
      <c r="EP509" s="0" t="n">
        <v>0</v>
      </c>
      <c r="EQ509" s="0" t="n">
        <v>0</v>
      </c>
      <c r="ER509" s="0" t="n">
        <v>0</v>
      </c>
      <c r="ES509" s="0" t="n">
        <v>2</v>
      </c>
      <c r="ET509" s="0" t="n">
        <v>0</v>
      </c>
      <c r="EU509" s="0" t="n">
        <v>4</v>
      </c>
      <c r="EV509" s="0" t="n">
        <v>0</v>
      </c>
      <c r="EW509" s="0" t="n">
        <v>0</v>
      </c>
      <c r="EX509" s="0" t="n">
        <v>0</v>
      </c>
      <c r="EY509" s="0" t="n">
        <v>0</v>
      </c>
      <c r="EZ509" s="0" t="n">
        <v>0</v>
      </c>
      <c r="FA509" s="0" t="n">
        <v>0</v>
      </c>
      <c r="FB509" s="0" t="n">
        <v>0</v>
      </c>
      <c r="FC509" s="0" t="n">
        <v>2</v>
      </c>
      <c r="FD509" s="0" t="n">
        <v>0</v>
      </c>
      <c r="FE509" s="0" t="n">
        <v>0</v>
      </c>
      <c r="FF509" s="0" t="n">
        <v>0</v>
      </c>
      <c r="FG509" s="0" t="n">
        <v>1</v>
      </c>
      <c r="FH509" s="0" t="n">
        <v>0</v>
      </c>
      <c r="FI509" s="0" t="n">
        <v>5</v>
      </c>
      <c r="FJ509" s="0" t="n">
        <v>0</v>
      </c>
      <c r="FK509" s="0" t="n">
        <v>0</v>
      </c>
      <c r="FL509" s="0" t="n">
        <v>0</v>
      </c>
      <c r="FM509" s="0" t="n">
        <v>0</v>
      </c>
      <c r="FN509" s="0" t="n">
        <v>1</v>
      </c>
      <c r="FO509" s="0" t="n">
        <v>1</v>
      </c>
      <c r="FP509" s="0" t="n">
        <v>1</v>
      </c>
      <c r="FQ509" s="0" t="n">
        <v>0</v>
      </c>
      <c r="FR509" s="0" t="n">
        <v>0</v>
      </c>
      <c r="FS509" s="0" t="n">
        <v>2</v>
      </c>
      <c r="FT509" s="0" t="n">
        <v>0</v>
      </c>
      <c r="FU509" s="0" t="n">
        <v>2</v>
      </c>
      <c r="FV509" s="0" t="n">
        <v>0</v>
      </c>
      <c r="FW509" s="0" t="n">
        <v>0</v>
      </c>
      <c r="FX509" s="0" t="n">
        <v>0</v>
      </c>
      <c r="FY509" s="0" t="n">
        <v>0</v>
      </c>
      <c r="FZ509" s="0" t="n">
        <v>3</v>
      </c>
      <c r="GA509" s="0" t="n">
        <v>0</v>
      </c>
      <c r="GB509" s="0" t="n">
        <v>0</v>
      </c>
      <c r="GC509" s="0" t="n">
        <v>0</v>
      </c>
      <c r="GD509" s="0" t="n">
        <v>0</v>
      </c>
      <c r="GE509" s="0" t="n">
        <v>0</v>
      </c>
      <c r="GF509" s="0" t="n">
        <v>0</v>
      </c>
      <c r="GG509" s="0" t="n">
        <v>0</v>
      </c>
      <c r="GH509" s="0" t="n">
        <v>0</v>
      </c>
      <c r="GI509" s="0" t="n">
        <v>0</v>
      </c>
      <c r="GJ509" s="0" t="n">
        <v>0</v>
      </c>
      <c r="GK509" s="0" t="n">
        <v>0</v>
      </c>
      <c r="GL509" s="0" t="n">
        <v>1</v>
      </c>
      <c r="GM509" s="0" t="n">
        <v>0</v>
      </c>
      <c r="GN509" s="0" t="n">
        <v>0</v>
      </c>
      <c r="GO509" s="0" t="n">
        <v>1</v>
      </c>
      <c r="GP509" s="0" t="n">
        <v>0</v>
      </c>
      <c r="GQ509" s="0" t="n">
        <v>0</v>
      </c>
    </row>
    <row r="510" customFormat="false" ht="12" hidden="false" customHeight="false" outlineLevel="0" collapsed="false">
      <c r="A510" s="0" t="n">
        <v>0</v>
      </c>
      <c r="B510" s="0" t="n">
        <v>0</v>
      </c>
      <c r="C510" s="0" t="n">
        <v>3</v>
      </c>
      <c r="D510" s="0" t="n">
        <v>0</v>
      </c>
      <c r="E510" s="0" t="n">
        <v>0</v>
      </c>
      <c r="F510" s="0" t="n">
        <v>1</v>
      </c>
      <c r="G510" s="0" t="n">
        <v>0</v>
      </c>
      <c r="H510" s="0" t="n">
        <v>1</v>
      </c>
      <c r="I510" s="0" t="n">
        <v>0</v>
      </c>
      <c r="J510" s="0" t="n">
        <v>0</v>
      </c>
      <c r="K510" s="0" t="n">
        <v>0</v>
      </c>
      <c r="L510" s="0" t="n">
        <v>0</v>
      </c>
      <c r="M510" s="0" t="n">
        <v>0</v>
      </c>
      <c r="N510" s="0" t="n">
        <v>0</v>
      </c>
      <c r="O510" s="0" t="n">
        <v>0</v>
      </c>
      <c r="P510" s="0" t="n">
        <v>0</v>
      </c>
      <c r="Q510" s="0" t="n">
        <v>0</v>
      </c>
      <c r="R510" s="0" t="n">
        <v>0</v>
      </c>
      <c r="S510" s="0" t="n">
        <v>0</v>
      </c>
      <c r="T510" s="0" t="n">
        <v>0</v>
      </c>
      <c r="U510" s="0" t="n">
        <v>0</v>
      </c>
      <c r="V510" s="0" t="n">
        <v>3</v>
      </c>
      <c r="W510" s="0" t="n">
        <v>0</v>
      </c>
      <c r="X510" s="0" t="n">
        <v>0</v>
      </c>
      <c r="Y510" s="0" t="n">
        <v>0</v>
      </c>
      <c r="Z510" s="0" t="n">
        <v>0</v>
      </c>
      <c r="AA510" s="0" t="n">
        <v>0</v>
      </c>
      <c r="AB510" s="0" t="n">
        <v>0</v>
      </c>
      <c r="AC510" s="0" t="n">
        <v>0</v>
      </c>
      <c r="AD510" s="0" t="n">
        <v>0</v>
      </c>
      <c r="AE510" s="0" t="n">
        <v>0</v>
      </c>
      <c r="AF510" s="0" t="n">
        <v>0</v>
      </c>
      <c r="AG510" s="0" t="n">
        <v>0</v>
      </c>
      <c r="AH510" s="0" t="n">
        <v>1</v>
      </c>
      <c r="AI510" s="0" t="n">
        <v>0</v>
      </c>
      <c r="AJ510" s="0" t="n">
        <v>0</v>
      </c>
      <c r="AK510" s="0" t="n">
        <v>1</v>
      </c>
      <c r="AL510" s="0" t="n">
        <v>0</v>
      </c>
      <c r="AM510" s="0" t="n">
        <v>0</v>
      </c>
      <c r="AN510" s="0" t="n">
        <v>0</v>
      </c>
      <c r="AO510" s="0" t="n">
        <v>0</v>
      </c>
      <c r="AP510" s="0" t="n">
        <v>0</v>
      </c>
      <c r="AQ510" s="0" t="n">
        <v>0</v>
      </c>
      <c r="AR510" s="0" t="n">
        <v>0</v>
      </c>
      <c r="AS510" s="0" t="n">
        <v>0</v>
      </c>
      <c r="AT510" s="0" t="n">
        <v>0</v>
      </c>
      <c r="AU510" s="0" t="n">
        <v>0</v>
      </c>
      <c r="AV510" s="0" t="n">
        <v>0</v>
      </c>
      <c r="AW510" s="0" t="n">
        <v>0</v>
      </c>
      <c r="AX510" s="0" t="n">
        <v>0</v>
      </c>
      <c r="AY510" s="0" t="n">
        <v>0</v>
      </c>
      <c r="AZ510" s="0" t="n">
        <v>0</v>
      </c>
      <c r="BA510" s="0" t="n">
        <v>0</v>
      </c>
      <c r="BB510" s="0" t="n">
        <v>0</v>
      </c>
      <c r="BC510" s="0" t="n">
        <v>0</v>
      </c>
      <c r="BD510" s="0" t="n">
        <v>0</v>
      </c>
      <c r="BE510" s="0" t="n">
        <v>2</v>
      </c>
      <c r="BF510" s="0" t="n">
        <v>1</v>
      </c>
      <c r="BG510" s="0" t="n">
        <v>0</v>
      </c>
      <c r="BH510" s="0" t="n">
        <v>0</v>
      </c>
      <c r="BI510" s="0" t="n">
        <v>0</v>
      </c>
      <c r="BJ510" s="0" t="n">
        <v>0</v>
      </c>
      <c r="BK510" s="0" t="n">
        <v>0</v>
      </c>
      <c r="BL510" s="0" t="n">
        <v>0</v>
      </c>
      <c r="BM510" s="0" t="n">
        <v>0</v>
      </c>
      <c r="BN510" s="0" t="n">
        <v>0</v>
      </c>
      <c r="BO510" s="0" t="n">
        <v>0</v>
      </c>
      <c r="BP510" s="0" t="n">
        <v>0</v>
      </c>
      <c r="BQ510" s="0" t="n">
        <v>3</v>
      </c>
      <c r="BR510" s="0" t="n">
        <v>1</v>
      </c>
      <c r="BS510" s="0" t="n">
        <v>2</v>
      </c>
      <c r="BT510" s="0" t="n">
        <v>0</v>
      </c>
      <c r="BU510" s="0" t="n">
        <v>0</v>
      </c>
      <c r="BV510" s="0" t="n">
        <v>0</v>
      </c>
      <c r="BW510" s="0" t="n">
        <v>0</v>
      </c>
      <c r="BX510" s="0" t="n">
        <v>0</v>
      </c>
      <c r="BY510" s="0" t="n">
        <v>0</v>
      </c>
      <c r="BZ510" s="0" t="n">
        <v>0</v>
      </c>
      <c r="CA510" s="0" t="n">
        <v>0</v>
      </c>
      <c r="CB510" s="0" t="n">
        <v>1</v>
      </c>
      <c r="CC510" s="0" t="n">
        <v>0</v>
      </c>
      <c r="CD510" s="0" t="n">
        <v>0</v>
      </c>
      <c r="CE510" s="0" t="n">
        <v>0</v>
      </c>
      <c r="CF510" s="0" t="n">
        <v>2</v>
      </c>
      <c r="CG510" s="0" t="n">
        <v>0</v>
      </c>
      <c r="CH510" s="0" t="n">
        <v>0</v>
      </c>
      <c r="CI510" s="0" t="n">
        <v>1</v>
      </c>
      <c r="CJ510" s="0" t="n">
        <v>0</v>
      </c>
      <c r="CK510" s="0" t="n">
        <v>0</v>
      </c>
      <c r="CL510" s="0" t="n">
        <v>1</v>
      </c>
      <c r="CM510" s="0" t="n">
        <v>0</v>
      </c>
      <c r="CN510" s="0" t="n">
        <v>0</v>
      </c>
      <c r="CO510" s="0" t="n">
        <v>0</v>
      </c>
      <c r="CP510" s="0" t="n">
        <v>0</v>
      </c>
      <c r="CQ510" s="0" t="n">
        <v>0</v>
      </c>
      <c r="CR510" s="0" t="n">
        <v>0</v>
      </c>
      <c r="CS510" s="0" t="n">
        <v>0</v>
      </c>
      <c r="CT510" s="0" t="n">
        <v>0</v>
      </c>
      <c r="CU510" s="0" t="n">
        <v>0</v>
      </c>
      <c r="CV510" s="0" t="n">
        <v>0</v>
      </c>
      <c r="CW510" s="0" t="n">
        <v>0</v>
      </c>
      <c r="CX510" s="0" t="n">
        <v>0</v>
      </c>
      <c r="CY510" s="0" t="n">
        <v>0</v>
      </c>
      <c r="CZ510" s="0" t="n">
        <v>4</v>
      </c>
      <c r="DA510" s="0" t="n">
        <v>0</v>
      </c>
      <c r="DB510" s="0" t="n">
        <v>0</v>
      </c>
      <c r="DC510" s="0" t="n">
        <v>0</v>
      </c>
      <c r="DD510" s="0" t="n">
        <v>1</v>
      </c>
      <c r="DE510" s="0" t="n">
        <v>1</v>
      </c>
      <c r="DF510" s="0" t="n">
        <v>0</v>
      </c>
      <c r="DG510" s="0" t="n">
        <v>3</v>
      </c>
      <c r="DH510" s="0" t="n">
        <v>0</v>
      </c>
      <c r="DI510" s="0" t="n">
        <v>0</v>
      </c>
      <c r="DJ510" s="0" t="n">
        <v>0</v>
      </c>
      <c r="DK510" s="0" t="n">
        <v>0</v>
      </c>
      <c r="DL510" s="0" t="n">
        <v>0</v>
      </c>
      <c r="DM510" s="0" t="n">
        <v>0</v>
      </c>
      <c r="DN510" s="0" t="n">
        <v>0</v>
      </c>
      <c r="DO510" s="0" t="n">
        <v>0</v>
      </c>
      <c r="DP510" s="0" t="n">
        <v>2</v>
      </c>
      <c r="DQ510" s="0" t="n">
        <v>0</v>
      </c>
      <c r="DR510" s="0" t="n">
        <v>0</v>
      </c>
      <c r="DS510" s="0" t="n">
        <v>1</v>
      </c>
      <c r="DT510" s="0" t="n">
        <v>3</v>
      </c>
      <c r="DU510" s="0" t="n">
        <v>2</v>
      </c>
      <c r="DV510" s="0" t="n">
        <v>0</v>
      </c>
      <c r="DW510" s="0" t="n">
        <v>1</v>
      </c>
      <c r="DX510" s="0" t="n">
        <v>0</v>
      </c>
      <c r="DY510" s="0" t="n">
        <v>0</v>
      </c>
      <c r="DZ510" s="0" t="n">
        <v>0</v>
      </c>
      <c r="EA510" s="0" t="n">
        <v>0</v>
      </c>
      <c r="EB510" s="0" t="n">
        <v>0</v>
      </c>
      <c r="EC510" s="0" t="n">
        <v>0</v>
      </c>
      <c r="ED510" s="0" t="n">
        <v>0</v>
      </c>
      <c r="EE510" s="0" t="n">
        <v>0</v>
      </c>
      <c r="EF510" s="0" t="n">
        <v>0</v>
      </c>
      <c r="EG510" s="0" t="n">
        <v>0</v>
      </c>
      <c r="EH510" s="0" t="n">
        <v>0</v>
      </c>
      <c r="EI510" s="0" t="n">
        <v>0</v>
      </c>
      <c r="EJ510" s="0" t="n">
        <v>1</v>
      </c>
      <c r="EK510" s="0" t="n">
        <v>0</v>
      </c>
      <c r="EL510" s="0" t="n">
        <v>0</v>
      </c>
      <c r="EM510" s="0" t="n">
        <v>2</v>
      </c>
      <c r="EN510" s="0" t="n">
        <v>0</v>
      </c>
      <c r="EO510" s="0" t="n">
        <v>5</v>
      </c>
      <c r="EP510" s="0" t="n">
        <v>0</v>
      </c>
      <c r="EQ510" s="0" t="n">
        <v>0</v>
      </c>
      <c r="ER510" s="0" t="n">
        <v>0</v>
      </c>
      <c r="ES510" s="0" t="n">
        <v>1</v>
      </c>
      <c r="ET510" s="0" t="n">
        <v>0</v>
      </c>
      <c r="EU510" s="0" t="n">
        <v>7</v>
      </c>
      <c r="EV510" s="0" t="n">
        <v>0</v>
      </c>
      <c r="EW510" s="0" t="n">
        <v>0</v>
      </c>
      <c r="EX510" s="0" t="n">
        <v>0</v>
      </c>
      <c r="EY510" s="0" t="n">
        <v>0</v>
      </c>
      <c r="EZ510" s="0" t="n">
        <v>0</v>
      </c>
      <c r="FA510" s="0" t="n">
        <v>1</v>
      </c>
      <c r="FB510" s="0" t="n">
        <v>0</v>
      </c>
      <c r="FC510" s="0" t="n">
        <v>0</v>
      </c>
      <c r="FD510" s="0" t="n">
        <v>0</v>
      </c>
      <c r="FE510" s="0" t="n">
        <v>0</v>
      </c>
      <c r="FF510" s="0" t="n">
        <v>0</v>
      </c>
      <c r="FG510" s="0" t="n">
        <v>4</v>
      </c>
      <c r="FH510" s="0" t="n">
        <v>3</v>
      </c>
      <c r="FI510" s="0" t="n">
        <v>4</v>
      </c>
      <c r="FJ510" s="0" t="n">
        <v>0</v>
      </c>
      <c r="FK510" s="0" t="n">
        <v>0</v>
      </c>
      <c r="FL510" s="0" t="n">
        <v>0</v>
      </c>
      <c r="FM510" s="0" t="n">
        <v>0</v>
      </c>
      <c r="FN510" s="0" t="n">
        <v>1</v>
      </c>
      <c r="FO510" s="0" t="n">
        <v>0</v>
      </c>
      <c r="FP510" s="0" t="n">
        <v>0</v>
      </c>
      <c r="FQ510" s="0" t="n">
        <v>0</v>
      </c>
      <c r="FR510" s="0" t="n">
        <v>0</v>
      </c>
      <c r="FS510" s="0" t="n">
        <v>2</v>
      </c>
      <c r="FT510" s="0" t="n">
        <v>0</v>
      </c>
      <c r="FU510" s="0" t="n">
        <v>0</v>
      </c>
      <c r="FV510" s="0" t="n">
        <v>2</v>
      </c>
      <c r="FW510" s="0" t="n">
        <v>0</v>
      </c>
      <c r="FX510" s="0" t="n">
        <v>1</v>
      </c>
      <c r="FY510" s="0" t="n">
        <v>0</v>
      </c>
      <c r="FZ510" s="0" t="n">
        <v>0</v>
      </c>
      <c r="GA510" s="0" t="n">
        <v>1</v>
      </c>
      <c r="GB510" s="0" t="n">
        <v>0</v>
      </c>
      <c r="GC510" s="0" t="n">
        <v>0</v>
      </c>
      <c r="GD510" s="0" t="n">
        <v>0</v>
      </c>
      <c r="GE510" s="0" t="n">
        <v>0</v>
      </c>
      <c r="GF510" s="0" t="n">
        <v>0</v>
      </c>
      <c r="GG510" s="0" t="n">
        <v>0</v>
      </c>
      <c r="GH510" s="0" t="n">
        <v>0</v>
      </c>
      <c r="GI510" s="0" t="n">
        <v>0</v>
      </c>
      <c r="GJ510" s="0" t="n">
        <v>0</v>
      </c>
      <c r="GK510" s="0" t="n">
        <v>0</v>
      </c>
      <c r="GL510" s="0" t="n">
        <v>2</v>
      </c>
      <c r="GM510" s="0" t="n">
        <v>0</v>
      </c>
      <c r="GN510" s="0" t="n">
        <v>0</v>
      </c>
      <c r="GO510" s="0" t="n">
        <v>0</v>
      </c>
      <c r="GP510" s="0" t="n">
        <v>0</v>
      </c>
      <c r="GQ510" s="0" t="n">
        <v>0</v>
      </c>
    </row>
    <row r="511" customFormat="false" ht="12" hidden="false" customHeight="false" outlineLevel="0" collapsed="false">
      <c r="A511" s="0" t="n">
        <v>0</v>
      </c>
      <c r="B511" s="0" t="n">
        <v>5</v>
      </c>
      <c r="C511" s="0" t="n">
        <v>1</v>
      </c>
      <c r="D511" s="0" t="n">
        <v>7</v>
      </c>
      <c r="E511" s="0" t="n">
        <v>0</v>
      </c>
      <c r="F511" s="0" t="n">
        <v>0</v>
      </c>
      <c r="G511" s="0" t="n">
        <v>1</v>
      </c>
      <c r="H511" s="0" t="n">
        <v>1</v>
      </c>
      <c r="I511" s="0" t="n">
        <v>0</v>
      </c>
      <c r="J511" s="0" t="n">
        <v>0</v>
      </c>
      <c r="K511" s="0" t="n">
        <v>1</v>
      </c>
      <c r="L511" s="0" t="n">
        <v>3</v>
      </c>
      <c r="M511" s="0" t="n">
        <v>0</v>
      </c>
      <c r="N511" s="0" t="n">
        <v>0</v>
      </c>
      <c r="O511" s="0" t="n">
        <v>3</v>
      </c>
      <c r="P511" s="0" t="n">
        <v>3</v>
      </c>
      <c r="Q511" s="0" t="n">
        <v>1</v>
      </c>
      <c r="R511" s="0" t="n">
        <v>3</v>
      </c>
      <c r="S511" s="0" t="n">
        <v>1</v>
      </c>
      <c r="T511" s="0" t="n">
        <v>0</v>
      </c>
      <c r="U511" s="0" t="n">
        <v>0</v>
      </c>
      <c r="V511" s="0" t="n">
        <v>8</v>
      </c>
      <c r="W511" s="0" t="n">
        <v>2</v>
      </c>
      <c r="X511" s="0" t="n">
        <v>3</v>
      </c>
      <c r="Y511" s="0" t="n">
        <v>8</v>
      </c>
      <c r="Z511" s="0" t="n">
        <v>1</v>
      </c>
      <c r="AA511" s="0" t="n">
        <v>2</v>
      </c>
      <c r="AB511" s="0" t="n">
        <v>4</v>
      </c>
      <c r="AC511" s="0" t="n">
        <v>2</v>
      </c>
      <c r="AD511" s="0" t="n">
        <v>0</v>
      </c>
      <c r="AE511" s="0" t="n">
        <v>1</v>
      </c>
      <c r="AF511" s="0" t="n">
        <v>6</v>
      </c>
      <c r="AG511" s="0" t="n">
        <v>0</v>
      </c>
      <c r="AH511" s="0" t="n">
        <v>1</v>
      </c>
      <c r="AI511" s="0" t="n">
        <v>0</v>
      </c>
      <c r="AJ511" s="0" t="n">
        <v>0</v>
      </c>
      <c r="AK511" s="0" t="n">
        <v>2</v>
      </c>
      <c r="AL511" s="0" t="n">
        <v>0</v>
      </c>
      <c r="AM511" s="0" t="n">
        <v>0</v>
      </c>
      <c r="AN511" s="0" t="n">
        <v>0</v>
      </c>
      <c r="AO511" s="0" t="n">
        <v>0</v>
      </c>
      <c r="AP511" s="0" t="n">
        <v>3</v>
      </c>
      <c r="AQ511" s="0" t="n">
        <v>0</v>
      </c>
      <c r="AR511" s="0" t="n">
        <v>2</v>
      </c>
      <c r="AS511" s="0" t="n">
        <v>0</v>
      </c>
      <c r="AT511" s="0" t="n">
        <v>1</v>
      </c>
      <c r="AU511" s="0" t="n">
        <v>0</v>
      </c>
      <c r="AV511" s="0" t="n">
        <v>2</v>
      </c>
      <c r="AW511" s="0" t="n">
        <v>4</v>
      </c>
      <c r="AX511" s="0" t="n">
        <v>0</v>
      </c>
      <c r="AY511" s="0" t="n">
        <v>1</v>
      </c>
      <c r="AZ511" s="0" t="n">
        <v>0</v>
      </c>
      <c r="BA511" s="0" t="n">
        <v>0</v>
      </c>
      <c r="BB511" s="0" t="n">
        <v>4</v>
      </c>
      <c r="BC511" s="0" t="n">
        <v>3</v>
      </c>
      <c r="BD511" s="0" t="n">
        <v>2</v>
      </c>
      <c r="BE511" s="0" t="n">
        <v>0</v>
      </c>
      <c r="BF511" s="0" t="n">
        <v>1</v>
      </c>
      <c r="BG511" s="0" t="n">
        <v>2</v>
      </c>
      <c r="BH511" s="0" t="n">
        <v>0</v>
      </c>
      <c r="BI511" s="0" t="n">
        <v>0</v>
      </c>
      <c r="BJ511" s="0" t="n">
        <v>1</v>
      </c>
      <c r="BK511" s="0" t="n">
        <v>0</v>
      </c>
      <c r="BL511" s="0" t="n">
        <v>0</v>
      </c>
      <c r="BM511" s="0" t="n">
        <v>1</v>
      </c>
      <c r="BN511" s="0" t="n">
        <v>0</v>
      </c>
      <c r="BO511" s="0" t="n">
        <v>0</v>
      </c>
      <c r="BP511" s="0" t="n">
        <v>0</v>
      </c>
      <c r="BQ511" s="0" t="n">
        <v>4</v>
      </c>
      <c r="BR511" s="0" t="n">
        <v>3</v>
      </c>
      <c r="BS511" s="0" t="n">
        <v>7</v>
      </c>
      <c r="BT511" s="0" t="n">
        <v>0</v>
      </c>
      <c r="BU511" s="0" t="n">
        <v>0</v>
      </c>
      <c r="BV511" s="0" t="n">
        <v>2</v>
      </c>
      <c r="BW511" s="0" t="n">
        <v>1</v>
      </c>
      <c r="BX511" s="0" t="n">
        <v>0</v>
      </c>
      <c r="BY511" s="0" t="n">
        <v>7</v>
      </c>
      <c r="BZ511" s="0" t="n">
        <v>0</v>
      </c>
      <c r="CA511" s="0" t="n">
        <v>1</v>
      </c>
      <c r="CB511" s="0" t="n">
        <v>5</v>
      </c>
      <c r="CC511" s="0" t="n">
        <v>1</v>
      </c>
      <c r="CD511" s="0" t="n">
        <v>2</v>
      </c>
      <c r="CE511" s="0" t="n">
        <v>0</v>
      </c>
      <c r="CF511" s="0" t="n">
        <v>4</v>
      </c>
      <c r="CG511" s="0" t="n">
        <v>0</v>
      </c>
      <c r="CH511" s="0" t="n">
        <v>0</v>
      </c>
      <c r="CI511" s="0" t="n">
        <v>1</v>
      </c>
      <c r="CJ511" s="0" t="n">
        <v>0</v>
      </c>
      <c r="CK511" s="0" t="n">
        <v>1</v>
      </c>
      <c r="CL511" s="0" t="n">
        <v>0</v>
      </c>
      <c r="CM511" s="0" t="n">
        <v>0</v>
      </c>
      <c r="CN511" s="0" t="n">
        <v>0</v>
      </c>
      <c r="CO511" s="0" t="n">
        <v>0</v>
      </c>
      <c r="CP511" s="0" t="n">
        <v>0</v>
      </c>
      <c r="CQ511" s="0" t="n">
        <v>0</v>
      </c>
      <c r="CR511" s="0" t="n">
        <v>0</v>
      </c>
      <c r="CS511" s="0" t="n">
        <v>0</v>
      </c>
      <c r="CT511" s="0" t="n">
        <v>1</v>
      </c>
      <c r="CU511" s="0" t="n">
        <v>0</v>
      </c>
      <c r="CV511" s="0" t="n">
        <v>0</v>
      </c>
      <c r="CW511" s="0" t="n">
        <v>0</v>
      </c>
      <c r="CX511" s="0" t="n">
        <v>0</v>
      </c>
      <c r="CY511" s="0" t="n">
        <v>2</v>
      </c>
      <c r="CZ511" s="0" t="n">
        <v>5</v>
      </c>
      <c r="DA511" s="0" t="n">
        <v>0</v>
      </c>
      <c r="DB511" s="0" t="n">
        <v>0</v>
      </c>
      <c r="DC511" s="0" t="n">
        <v>5</v>
      </c>
      <c r="DD511" s="0" t="n">
        <v>1</v>
      </c>
      <c r="DE511" s="0" t="n">
        <v>1</v>
      </c>
      <c r="DF511" s="0" t="n">
        <v>0</v>
      </c>
      <c r="DG511" s="0" t="n">
        <v>1</v>
      </c>
      <c r="DH511" s="0" t="n">
        <v>5</v>
      </c>
      <c r="DI511" s="0" t="n">
        <v>2</v>
      </c>
      <c r="DJ511" s="0" t="n">
        <v>0</v>
      </c>
      <c r="DK511" s="0" t="n">
        <v>0</v>
      </c>
      <c r="DL511" s="0" t="n">
        <v>0</v>
      </c>
      <c r="DM511" s="0" t="n">
        <v>0</v>
      </c>
      <c r="DN511" s="0" t="n">
        <v>2</v>
      </c>
      <c r="DO511" s="0" t="n">
        <v>0</v>
      </c>
      <c r="DP511" s="0" t="n">
        <v>5</v>
      </c>
      <c r="DQ511" s="0" t="n">
        <v>1</v>
      </c>
      <c r="DR511" s="0" t="n">
        <v>2</v>
      </c>
      <c r="DS511" s="0" t="n">
        <v>1</v>
      </c>
      <c r="DT511" s="0" t="n">
        <v>1</v>
      </c>
      <c r="DU511" s="0" t="n">
        <v>5</v>
      </c>
      <c r="DV511" s="0" t="n">
        <v>0</v>
      </c>
      <c r="DW511" s="0" t="n">
        <v>0</v>
      </c>
      <c r="DX511" s="0" t="n">
        <v>0</v>
      </c>
      <c r="DY511" s="0" t="n">
        <v>0</v>
      </c>
      <c r="DZ511" s="0" t="n">
        <v>0</v>
      </c>
      <c r="EA511" s="0" t="n">
        <v>0</v>
      </c>
      <c r="EB511" s="0" t="n">
        <v>0</v>
      </c>
      <c r="EC511" s="0" t="n">
        <v>3</v>
      </c>
      <c r="ED511" s="0" t="n">
        <v>0</v>
      </c>
      <c r="EE511" s="0" t="n">
        <v>0</v>
      </c>
      <c r="EF511" s="0" t="n">
        <v>3</v>
      </c>
      <c r="EG511" s="0" t="n">
        <v>1</v>
      </c>
      <c r="EH511" s="0" t="n">
        <v>0</v>
      </c>
      <c r="EI511" s="0" t="n">
        <v>0</v>
      </c>
      <c r="EJ511" s="0" t="n">
        <v>1</v>
      </c>
      <c r="EK511" s="0" t="n">
        <v>0</v>
      </c>
      <c r="EL511" s="0" t="n">
        <v>1</v>
      </c>
      <c r="EM511" s="0" t="n">
        <v>4</v>
      </c>
      <c r="EN511" s="0" t="n">
        <v>0</v>
      </c>
      <c r="EO511" s="0" t="n">
        <v>1</v>
      </c>
      <c r="EP511" s="0" t="n">
        <v>5</v>
      </c>
      <c r="EQ511" s="0" t="n">
        <v>0</v>
      </c>
      <c r="ER511" s="0" t="n">
        <v>0</v>
      </c>
      <c r="ES511" s="0" t="n">
        <v>2</v>
      </c>
      <c r="ET511" s="0" t="n">
        <v>0</v>
      </c>
      <c r="EU511" s="0" t="n">
        <v>3</v>
      </c>
      <c r="EV511" s="0" t="n">
        <v>0</v>
      </c>
      <c r="EW511" s="0" t="n">
        <v>0</v>
      </c>
      <c r="EX511" s="0" t="n">
        <v>0</v>
      </c>
      <c r="EY511" s="0" t="n">
        <v>1</v>
      </c>
      <c r="EZ511" s="0" t="n">
        <v>5</v>
      </c>
      <c r="FA511" s="0" t="n">
        <v>5</v>
      </c>
      <c r="FB511" s="0" t="n">
        <v>0</v>
      </c>
      <c r="FC511" s="0" t="n">
        <v>1</v>
      </c>
      <c r="FD511" s="0" t="n">
        <v>1</v>
      </c>
      <c r="FE511" s="0" t="n">
        <v>9</v>
      </c>
      <c r="FF511" s="0" t="n">
        <v>0</v>
      </c>
      <c r="FG511" s="0" t="n">
        <v>5</v>
      </c>
      <c r="FH511" s="0" t="n">
        <v>8</v>
      </c>
      <c r="FI511" s="0" t="n">
        <v>0</v>
      </c>
      <c r="FJ511" s="0" t="n">
        <v>1</v>
      </c>
      <c r="FK511" s="0" t="n">
        <v>0</v>
      </c>
      <c r="FL511" s="0" t="n">
        <v>1</v>
      </c>
      <c r="FM511" s="0" t="n">
        <v>2</v>
      </c>
      <c r="FN511" s="0" t="n">
        <v>3</v>
      </c>
      <c r="FO511" s="0" t="n">
        <v>1</v>
      </c>
      <c r="FP511" s="0" t="n">
        <v>0</v>
      </c>
      <c r="FQ511" s="0" t="n">
        <v>0</v>
      </c>
      <c r="FR511" s="0" t="n">
        <v>6</v>
      </c>
      <c r="FS511" s="0" t="n">
        <v>4</v>
      </c>
      <c r="FT511" s="0" t="n">
        <v>0</v>
      </c>
      <c r="FU511" s="0" t="n">
        <v>2</v>
      </c>
      <c r="FV511" s="0" t="n">
        <v>7</v>
      </c>
      <c r="FW511" s="0" t="n">
        <v>0</v>
      </c>
      <c r="FX511" s="0" t="n">
        <v>8</v>
      </c>
      <c r="FY511" s="0" t="n">
        <v>1</v>
      </c>
      <c r="FZ511" s="0" t="n">
        <v>0</v>
      </c>
      <c r="GA511" s="0" t="n">
        <v>6</v>
      </c>
      <c r="GB511" s="0" t="n">
        <v>0</v>
      </c>
      <c r="GC511" s="0" t="n">
        <v>9</v>
      </c>
      <c r="GD511" s="0" t="n">
        <v>0</v>
      </c>
      <c r="GE511" s="0" t="n">
        <v>0</v>
      </c>
      <c r="GF511" s="0" t="n">
        <v>0</v>
      </c>
      <c r="GG511" s="0" t="n">
        <v>7</v>
      </c>
      <c r="GH511" s="0" t="n">
        <v>0</v>
      </c>
      <c r="GI511" s="0" t="n">
        <v>3</v>
      </c>
      <c r="GJ511" s="0" t="n">
        <v>0</v>
      </c>
      <c r="GK511" s="0" t="n">
        <v>6</v>
      </c>
      <c r="GL511" s="0" t="n">
        <v>1</v>
      </c>
      <c r="GM511" s="0" t="n">
        <v>0</v>
      </c>
      <c r="GN511" s="0" t="n">
        <v>0</v>
      </c>
      <c r="GO511" s="0" t="n">
        <v>2</v>
      </c>
      <c r="GP511" s="0" t="n">
        <v>0</v>
      </c>
      <c r="GQ511" s="0" t="n">
        <v>0</v>
      </c>
    </row>
    <row r="512" customFormat="false" ht="12" hidden="false" customHeight="false" outlineLevel="0" collapsed="false">
      <c r="A512" s="0" t="n">
        <v>0</v>
      </c>
      <c r="B512" s="0" t="n">
        <v>0</v>
      </c>
      <c r="C512" s="0" t="n">
        <v>2</v>
      </c>
      <c r="D512" s="0" t="n">
        <v>0</v>
      </c>
      <c r="E512" s="0" t="n">
        <v>0</v>
      </c>
      <c r="F512" s="0" t="n">
        <v>0</v>
      </c>
      <c r="G512" s="0" t="n">
        <v>0</v>
      </c>
      <c r="H512" s="0" t="n">
        <v>1</v>
      </c>
      <c r="I512" s="0" t="n">
        <v>0</v>
      </c>
      <c r="J512" s="0" t="n">
        <v>1</v>
      </c>
      <c r="K512" s="0" t="n">
        <v>0</v>
      </c>
      <c r="L512" s="0" t="n">
        <v>0</v>
      </c>
      <c r="M512" s="0" t="n">
        <v>1</v>
      </c>
      <c r="N512" s="0" t="n">
        <v>0</v>
      </c>
      <c r="O512" s="0" t="n">
        <v>6</v>
      </c>
      <c r="P512" s="0" t="n">
        <v>1</v>
      </c>
      <c r="Q512" s="0" t="n">
        <v>1</v>
      </c>
      <c r="R512" s="0" t="n">
        <v>2</v>
      </c>
      <c r="S512" s="0" t="n">
        <v>0</v>
      </c>
      <c r="T512" s="0" t="n">
        <v>0</v>
      </c>
      <c r="U512" s="0" t="n">
        <v>0</v>
      </c>
      <c r="V512" s="0" t="n">
        <v>4</v>
      </c>
      <c r="W512" s="0" t="n">
        <v>1</v>
      </c>
      <c r="X512" s="0" t="n">
        <v>2</v>
      </c>
      <c r="Y512" s="0" t="n">
        <v>0</v>
      </c>
      <c r="Z512" s="0" t="n">
        <v>1</v>
      </c>
      <c r="AA512" s="0" t="n">
        <v>0</v>
      </c>
      <c r="AB512" s="0" t="n">
        <v>1</v>
      </c>
      <c r="AC512" s="0" t="n">
        <v>3</v>
      </c>
      <c r="AD512" s="0" t="n">
        <v>0</v>
      </c>
      <c r="AE512" s="0" t="n">
        <v>1</v>
      </c>
      <c r="AF512" s="0" t="n">
        <v>0</v>
      </c>
      <c r="AG512" s="0" t="n">
        <v>2</v>
      </c>
      <c r="AH512" s="0" t="n">
        <v>1</v>
      </c>
      <c r="AI512" s="0" t="n">
        <v>0</v>
      </c>
      <c r="AJ512" s="0" t="n">
        <v>0</v>
      </c>
      <c r="AK512" s="0" t="n">
        <v>0</v>
      </c>
      <c r="AL512" s="0" t="n">
        <v>0</v>
      </c>
      <c r="AM512" s="0" t="n">
        <v>0</v>
      </c>
      <c r="AN512" s="0" t="n">
        <v>0</v>
      </c>
      <c r="AO512" s="0" t="n">
        <v>0</v>
      </c>
      <c r="AP512" s="0" t="n">
        <v>0</v>
      </c>
      <c r="AQ512" s="0" t="n">
        <v>0</v>
      </c>
      <c r="AR512" s="0" t="n">
        <v>0</v>
      </c>
      <c r="AS512" s="0" t="n">
        <v>0</v>
      </c>
      <c r="AT512" s="0" t="n">
        <v>0</v>
      </c>
      <c r="AU512" s="0" t="n">
        <v>1</v>
      </c>
      <c r="AV512" s="0" t="n">
        <v>1</v>
      </c>
      <c r="AW512" s="0" t="n">
        <v>2</v>
      </c>
      <c r="AX512" s="0" t="n">
        <v>0</v>
      </c>
      <c r="AY512" s="0" t="n">
        <v>1</v>
      </c>
      <c r="AZ512" s="0" t="n">
        <v>1</v>
      </c>
      <c r="BA512" s="0" t="n">
        <v>0</v>
      </c>
      <c r="BB512" s="0" t="n">
        <v>6</v>
      </c>
      <c r="BC512" s="0" t="n">
        <v>9</v>
      </c>
      <c r="BD512" s="0" t="n">
        <v>2</v>
      </c>
      <c r="BE512" s="0" t="n">
        <v>0</v>
      </c>
      <c r="BF512" s="0" t="n">
        <v>0</v>
      </c>
      <c r="BG512" s="0" t="n">
        <v>1</v>
      </c>
      <c r="BH512" s="0" t="n">
        <v>0</v>
      </c>
      <c r="BI512" s="0" t="n">
        <v>0</v>
      </c>
      <c r="BJ512" s="0" t="n">
        <v>0</v>
      </c>
      <c r="BK512" s="0" t="n">
        <v>0</v>
      </c>
      <c r="BL512" s="0" t="n">
        <v>0</v>
      </c>
      <c r="BM512" s="0" t="n">
        <v>1</v>
      </c>
      <c r="BN512" s="0" t="n">
        <v>0</v>
      </c>
      <c r="BO512" s="0" t="n">
        <v>0</v>
      </c>
      <c r="BP512" s="0" t="n">
        <v>0</v>
      </c>
      <c r="BQ512" s="0" t="n">
        <v>4</v>
      </c>
      <c r="BR512" s="0" t="n">
        <v>0</v>
      </c>
      <c r="BS512" s="0" t="n">
        <v>7</v>
      </c>
      <c r="BT512" s="0" t="n">
        <v>0</v>
      </c>
      <c r="BU512" s="0" t="n">
        <v>0</v>
      </c>
      <c r="BV512" s="0" t="n">
        <v>3</v>
      </c>
      <c r="BW512" s="0" t="n">
        <v>0</v>
      </c>
      <c r="BX512" s="0" t="n">
        <v>0</v>
      </c>
      <c r="BY512" s="0" t="n">
        <v>5</v>
      </c>
      <c r="BZ512" s="0" t="n">
        <v>0</v>
      </c>
      <c r="CA512" s="0" t="n">
        <v>3</v>
      </c>
      <c r="CB512" s="0" t="n">
        <v>8</v>
      </c>
      <c r="CC512" s="0" t="n">
        <v>2</v>
      </c>
      <c r="CD512" s="0" t="n">
        <v>2</v>
      </c>
      <c r="CE512" s="0" t="n">
        <v>3</v>
      </c>
      <c r="CF512" s="0" t="n">
        <v>0</v>
      </c>
      <c r="CG512" s="0" t="n">
        <v>1</v>
      </c>
      <c r="CH512" s="0" t="n">
        <v>0</v>
      </c>
      <c r="CI512" s="0" t="n">
        <v>2</v>
      </c>
      <c r="CJ512" s="0" t="n">
        <v>0</v>
      </c>
      <c r="CK512" s="0" t="n">
        <v>0</v>
      </c>
      <c r="CL512" s="0" t="n">
        <v>0</v>
      </c>
      <c r="CM512" s="0" t="n">
        <v>0</v>
      </c>
      <c r="CN512" s="0" t="n">
        <v>0</v>
      </c>
      <c r="CO512" s="0" t="n">
        <v>0</v>
      </c>
      <c r="CP512" s="0" t="n">
        <v>0</v>
      </c>
      <c r="CQ512" s="0" t="n">
        <v>0</v>
      </c>
      <c r="CR512" s="0" t="n">
        <v>0</v>
      </c>
      <c r="CS512" s="0" t="n">
        <v>0</v>
      </c>
      <c r="CT512" s="0" t="n">
        <v>0</v>
      </c>
      <c r="CU512" s="0" t="n">
        <v>0</v>
      </c>
      <c r="CV512" s="0" t="n">
        <v>2</v>
      </c>
      <c r="CW512" s="0" t="n">
        <v>0</v>
      </c>
      <c r="CX512" s="0" t="n">
        <v>2</v>
      </c>
      <c r="CY512" s="0" t="n">
        <v>0</v>
      </c>
      <c r="CZ512" s="0" t="n">
        <v>6</v>
      </c>
      <c r="DA512" s="0" t="n">
        <v>0</v>
      </c>
      <c r="DB512" s="0" t="n">
        <v>0</v>
      </c>
      <c r="DC512" s="0" t="n">
        <v>7</v>
      </c>
      <c r="DD512" s="0" t="n">
        <v>1</v>
      </c>
      <c r="DE512" s="0" t="n">
        <v>1</v>
      </c>
      <c r="DF512" s="0" t="n">
        <v>0</v>
      </c>
      <c r="DG512" s="0" t="n">
        <v>1</v>
      </c>
      <c r="DH512" s="0" t="n">
        <v>0</v>
      </c>
      <c r="DI512" s="0" t="n">
        <v>2</v>
      </c>
      <c r="DJ512" s="0" t="n">
        <v>0</v>
      </c>
      <c r="DK512" s="0" t="n">
        <v>0</v>
      </c>
      <c r="DL512" s="0" t="n">
        <v>0</v>
      </c>
      <c r="DM512" s="0" t="n">
        <v>0</v>
      </c>
      <c r="DN512" s="0" t="n">
        <v>4</v>
      </c>
      <c r="DO512" s="0" t="n">
        <v>1</v>
      </c>
      <c r="DP512" s="0" t="n">
        <v>4</v>
      </c>
      <c r="DQ512" s="0" t="n">
        <v>0</v>
      </c>
      <c r="DR512" s="0" t="n">
        <v>0</v>
      </c>
      <c r="DS512" s="0" t="n">
        <v>0</v>
      </c>
      <c r="DT512" s="0" t="n">
        <v>1</v>
      </c>
      <c r="DU512" s="0" t="n">
        <v>5</v>
      </c>
      <c r="DV512" s="0" t="n">
        <v>8</v>
      </c>
      <c r="DW512" s="0" t="n">
        <v>9</v>
      </c>
      <c r="DX512" s="0" t="n">
        <v>0</v>
      </c>
      <c r="DY512" s="0" t="n">
        <v>0</v>
      </c>
      <c r="DZ512" s="0" t="n">
        <v>0</v>
      </c>
      <c r="EA512" s="0" t="n">
        <v>0</v>
      </c>
      <c r="EB512" s="0" t="n">
        <v>0</v>
      </c>
      <c r="EC512" s="0" t="n">
        <v>8</v>
      </c>
      <c r="ED512" s="0" t="n">
        <v>9</v>
      </c>
      <c r="EE512" s="0" t="n">
        <v>0</v>
      </c>
      <c r="EF512" s="0" t="n">
        <v>3</v>
      </c>
      <c r="EG512" s="0" t="n">
        <v>1</v>
      </c>
      <c r="EH512" s="0" t="n">
        <v>0</v>
      </c>
      <c r="EI512" s="0" t="n">
        <v>0</v>
      </c>
      <c r="EJ512" s="0" t="n">
        <v>2</v>
      </c>
      <c r="EK512" s="0" t="n">
        <v>0</v>
      </c>
      <c r="EL512" s="0" t="n">
        <v>0</v>
      </c>
      <c r="EM512" s="0" t="n">
        <v>3</v>
      </c>
      <c r="EN512" s="0" t="n">
        <v>0</v>
      </c>
      <c r="EO512" s="0" t="n">
        <v>0</v>
      </c>
      <c r="EP512" s="0" t="n">
        <v>1</v>
      </c>
      <c r="EQ512" s="0" t="n">
        <v>0</v>
      </c>
      <c r="ER512" s="0" t="n">
        <v>0</v>
      </c>
      <c r="ES512" s="0" t="n">
        <v>4</v>
      </c>
      <c r="ET512" s="0" t="n">
        <v>0</v>
      </c>
      <c r="EU512" s="0" t="n">
        <v>1</v>
      </c>
      <c r="EV512" s="0" t="n">
        <v>0</v>
      </c>
      <c r="EW512" s="0" t="n">
        <v>0</v>
      </c>
      <c r="EX512" s="0" t="n">
        <v>0</v>
      </c>
      <c r="EY512" s="0" t="n">
        <v>0</v>
      </c>
      <c r="EZ512" s="0" t="n">
        <v>5</v>
      </c>
      <c r="FA512" s="0" t="n">
        <v>1</v>
      </c>
      <c r="FB512" s="0" t="n">
        <v>0</v>
      </c>
      <c r="FC512" s="0" t="n">
        <v>1</v>
      </c>
      <c r="FD512" s="0" t="n">
        <v>0</v>
      </c>
      <c r="FE512" s="0" t="n">
        <v>9</v>
      </c>
      <c r="FF512" s="0" t="n">
        <v>0</v>
      </c>
      <c r="FG512" s="0" t="n">
        <v>3</v>
      </c>
      <c r="FH512" s="0" t="n">
        <v>2</v>
      </c>
      <c r="FI512" s="0" t="n">
        <v>0</v>
      </c>
      <c r="FJ512" s="0" t="n">
        <v>0</v>
      </c>
      <c r="FK512" s="0" t="n">
        <v>0</v>
      </c>
      <c r="FL512" s="0" t="n">
        <v>0</v>
      </c>
      <c r="FM512" s="0" t="n">
        <v>0</v>
      </c>
      <c r="FN512" s="0" t="n">
        <v>5</v>
      </c>
      <c r="FO512" s="0" t="n">
        <v>0</v>
      </c>
      <c r="FP512" s="0" t="n">
        <v>0</v>
      </c>
      <c r="FQ512" s="0" t="n">
        <v>0</v>
      </c>
      <c r="FR512" s="0" t="n">
        <v>0</v>
      </c>
      <c r="FS512" s="0" t="n">
        <v>4</v>
      </c>
      <c r="FT512" s="0" t="n">
        <v>0</v>
      </c>
      <c r="FU512" s="0" t="n">
        <v>2</v>
      </c>
      <c r="FV512" s="0" t="n">
        <v>0</v>
      </c>
      <c r="FW512" s="0" t="n">
        <v>0</v>
      </c>
      <c r="FX512" s="0" t="n">
        <v>0</v>
      </c>
      <c r="FY512" s="0" t="n">
        <v>0</v>
      </c>
      <c r="FZ512" s="0" t="n">
        <v>0</v>
      </c>
      <c r="GA512" s="0" t="n">
        <v>6</v>
      </c>
      <c r="GB512" s="0" t="n">
        <v>0</v>
      </c>
      <c r="GC512" s="0" t="n">
        <v>2</v>
      </c>
      <c r="GD512" s="0" t="n">
        <v>0</v>
      </c>
      <c r="GE512" s="0" t="n">
        <v>0</v>
      </c>
      <c r="GF512" s="0" t="n">
        <v>0</v>
      </c>
      <c r="GG512" s="0" t="n">
        <v>0</v>
      </c>
      <c r="GH512" s="0" t="n">
        <v>0</v>
      </c>
      <c r="GI512" s="0" t="n">
        <v>4</v>
      </c>
      <c r="GJ512" s="0" t="n">
        <v>0</v>
      </c>
      <c r="GK512" s="0" t="n">
        <v>4</v>
      </c>
      <c r="GL512" s="0" t="n">
        <v>1</v>
      </c>
      <c r="GM512" s="0" t="n">
        <v>0</v>
      </c>
      <c r="GN512" s="0" t="n">
        <v>0</v>
      </c>
      <c r="GO512" s="0" t="n">
        <v>1</v>
      </c>
      <c r="GP512" s="0" t="n">
        <v>0</v>
      </c>
      <c r="GQ512" s="0" t="n">
        <v>0</v>
      </c>
    </row>
    <row r="513" customFormat="false" ht="12" hidden="false" customHeight="false" outlineLevel="0" collapsed="false">
      <c r="A513" s="0" t="n">
        <v>0</v>
      </c>
      <c r="B513" s="0" t="n">
        <v>0</v>
      </c>
      <c r="C513" s="0" t="n">
        <v>1</v>
      </c>
      <c r="D513" s="0" t="n">
        <v>0</v>
      </c>
      <c r="E513" s="0" t="n">
        <v>0</v>
      </c>
      <c r="F513" s="0" t="n">
        <v>0</v>
      </c>
      <c r="G513" s="0" t="n">
        <v>0</v>
      </c>
      <c r="H513" s="0" t="n">
        <v>1</v>
      </c>
      <c r="I513" s="0" t="n">
        <v>0</v>
      </c>
      <c r="J513" s="0" t="n">
        <v>0</v>
      </c>
      <c r="K513" s="0" t="n">
        <v>0</v>
      </c>
      <c r="L513" s="0" t="n">
        <v>0</v>
      </c>
      <c r="M513" s="0" t="n">
        <v>1</v>
      </c>
      <c r="N513" s="0" t="n">
        <v>0</v>
      </c>
      <c r="O513" s="0" t="n">
        <v>0</v>
      </c>
      <c r="P513" s="0" t="n">
        <v>0</v>
      </c>
      <c r="Q513" s="0" t="n">
        <v>0</v>
      </c>
      <c r="R513" s="0" t="n">
        <v>0</v>
      </c>
      <c r="S513" s="0" t="n">
        <v>0</v>
      </c>
      <c r="T513" s="0" t="n">
        <v>0</v>
      </c>
      <c r="U513" s="0" t="n">
        <v>0</v>
      </c>
      <c r="V513" s="0" t="n">
        <v>0</v>
      </c>
      <c r="W513" s="0" t="n">
        <v>2</v>
      </c>
      <c r="X513" s="0" t="n">
        <v>1</v>
      </c>
      <c r="Y513" s="0" t="n">
        <v>0</v>
      </c>
      <c r="Z513" s="0" t="n">
        <v>0</v>
      </c>
      <c r="AA513" s="0" t="n">
        <v>0</v>
      </c>
      <c r="AB513" s="0" t="n">
        <v>0</v>
      </c>
      <c r="AC513" s="0" t="n">
        <v>1</v>
      </c>
      <c r="AD513" s="0" t="n">
        <v>4</v>
      </c>
      <c r="AE513" s="0" t="n">
        <v>0</v>
      </c>
      <c r="AF513" s="0" t="n">
        <v>1</v>
      </c>
      <c r="AG513" s="0" t="n">
        <v>0</v>
      </c>
      <c r="AH513" s="0" t="n">
        <v>0</v>
      </c>
      <c r="AI513" s="0" t="n">
        <v>0</v>
      </c>
      <c r="AJ513" s="0" t="n">
        <v>0</v>
      </c>
      <c r="AK513" s="0" t="n">
        <v>0</v>
      </c>
      <c r="AL513" s="0" t="n">
        <v>0</v>
      </c>
      <c r="AM513" s="0" t="n">
        <v>0</v>
      </c>
      <c r="AN513" s="0" t="n">
        <v>0</v>
      </c>
      <c r="AO513" s="0" t="n">
        <v>0</v>
      </c>
      <c r="AP513" s="0" t="n">
        <v>0</v>
      </c>
      <c r="AQ513" s="0" t="n">
        <v>0</v>
      </c>
      <c r="AR513" s="0" t="n">
        <v>0</v>
      </c>
      <c r="AS513" s="0" t="n">
        <v>0</v>
      </c>
      <c r="AT513" s="0" t="n">
        <v>0</v>
      </c>
      <c r="AU513" s="0" t="n">
        <v>0</v>
      </c>
      <c r="AV513" s="0" t="n">
        <v>1</v>
      </c>
      <c r="AW513" s="0" t="n">
        <v>1</v>
      </c>
      <c r="AX513" s="0" t="n">
        <v>0</v>
      </c>
      <c r="AY513" s="0" t="n">
        <v>1</v>
      </c>
      <c r="AZ513" s="0" t="n">
        <v>3</v>
      </c>
      <c r="BA513" s="0" t="n">
        <v>0</v>
      </c>
      <c r="BB513" s="0" t="n">
        <v>3</v>
      </c>
      <c r="BC513" s="0" t="n">
        <v>0</v>
      </c>
      <c r="BD513" s="0" t="n">
        <v>0</v>
      </c>
      <c r="BE513" s="0" t="n">
        <v>0</v>
      </c>
      <c r="BF513" s="0" t="n">
        <v>1</v>
      </c>
      <c r="BG513" s="0" t="n">
        <v>6</v>
      </c>
      <c r="BH513" s="0" t="n">
        <v>0</v>
      </c>
      <c r="BI513" s="0" t="n">
        <v>0</v>
      </c>
      <c r="BJ513" s="0" t="n">
        <v>0</v>
      </c>
      <c r="BK513" s="0" t="n">
        <v>0</v>
      </c>
      <c r="BL513" s="0" t="n">
        <v>0</v>
      </c>
      <c r="BM513" s="0" t="n">
        <v>0</v>
      </c>
      <c r="BN513" s="0" t="n">
        <v>0</v>
      </c>
      <c r="BO513" s="0" t="n">
        <v>0</v>
      </c>
      <c r="BP513" s="0" t="n">
        <v>0</v>
      </c>
      <c r="BQ513" s="0" t="n">
        <v>0</v>
      </c>
      <c r="BR513" s="0" t="n">
        <v>0</v>
      </c>
      <c r="BS513" s="0" t="n">
        <v>0</v>
      </c>
      <c r="BT513" s="0" t="n">
        <v>0</v>
      </c>
      <c r="BU513" s="0" t="n">
        <v>0</v>
      </c>
      <c r="BV513" s="0" t="n">
        <v>0</v>
      </c>
      <c r="BW513" s="0" t="n">
        <v>0</v>
      </c>
      <c r="BX513" s="0" t="n">
        <v>0</v>
      </c>
      <c r="BY513" s="0" t="n">
        <v>0</v>
      </c>
      <c r="BZ513" s="0" t="n">
        <v>0</v>
      </c>
      <c r="CA513" s="0" t="n">
        <v>0</v>
      </c>
      <c r="CB513" s="0" t="n">
        <v>3</v>
      </c>
      <c r="CC513" s="0" t="n">
        <v>0</v>
      </c>
      <c r="CD513" s="0" t="n">
        <v>6</v>
      </c>
      <c r="CE513" s="0" t="n">
        <v>0</v>
      </c>
      <c r="CF513" s="0" t="n">
        <v>0</v>
      </c>
      <c r="CG513" s="0" t="n">
        <v>0</v>
      </c>
      <c r="CH513" s="0" t="n">
        <v>0</v>
      </c>
      <c r="CI513" s="0" t="n">
        <v>7</v>
      </c>
      <c r="CJ513" s="0" t="n">
        <v>0</v>
      </c>
      <c r="CK513" s="0" t="n">
        <v>0</v>
      </c>
      <c r="CL513" s="0" t="n">
        <v>0</v>
      </c>
      <c r="CM513" s="0" t="n">
        <v>0</v>
      </c>
      <c r="CN513" s="0" t="n">
        <v>0</v>
      </c>
      <c r="CO513" s="0" t="n">
        <v>0</v>
      </c>
      <c r="CP513" s="0" t="n">
        <v>0</v>
      </c>
      <c r="CQ513" s="0" t="n">
        <v>0</v>
      </c>
      <c r="CR513" s="0" t="n">
        <v>0</v>
      </c>
      <c r="CS513" s="0" t="n">
        <v>1</v>
      </c>
      <c r="CT513" s="0" t="n">
        <v>0</v>
      </c>
      <c r="CU513" s="0" t="n">
        <v>0</v>
      </c>
      <c r="CV513" s="0" t="n">
        <v>2</v>
      </c>
      <c r="CW513" s="0" t="n">
        <v>0</v>
      </c>
      <c r="CX513" s="0" t="n">
        <v>0</v>
      </c>
      <c r="CY513" s="0" t="n">
        <v>0</v>
      </c>
      <c r="CZ513" s="0" t="n">
        <v>0</v>
      </c>
      <c r="DA513" s="0" t="n">
        <v>0</v>
      </c>
      <c r="DB513" s="0" t="n">
        <v>0</v>
      </c>
      <c r="DC513" s="0" t="n">
        <v>0</v>
      </c>
      <c r="DD513" s="0" t="n">
        <v>1</v>
      </c>
      <c r="DE513" s="0" t="n">
        <v>1</v>
      </c>
      <c r="DF513" s="0" t="n">
        <v>0</v>
      </c>
      <c r="DG513" s="0" t="n">
        <v>0</v>
      </c>
      <c r="DH513" s="0" t="n">
        <v>0</v>
      </c>
      <c r="DI513" s="0" t="n">
        <v>0</v>
      </c>
      <c r="DJ513" s="0" t="n">
        <v>0</v>
      </c>
      <c r="DK513" s="0" t="n">
        <v>0</v>
      </c>
      <c r="DL513" s="0" t="n">
        <v>0</v>
      </c>
      <c r="DM513" s="0" t="n">
        <v>0</v>
      </c>
      <c r="DN513" s="0" t="n">
        <v>1</v>
      </c>
      <c r="DO513" s="0" t="n">
        <v>0</v>
      </c>
      <c r="DP513" s="0" t="n">
        <v>1</v>
      </c>
      <c r="DQ513" s="0" t="n">
        <v>0</v>
      </c>
      <c r="DR513" s="0" t="n">
        <v>0</v>
      </c>
      <c r="DS513" s="0" t="n">
        <v>0</v>
      </c>
      <c r="DT513" s="0" t="n">
        <v>4</v>
      </c>
      <c r="DU513" s="0" t="n">
        <v>0</v>
      </c>
      <c r="DV513" s="0" t="n">
        <v>0</v>
      </c>
      <c r="DW513" s="0" t="n">
        <v>1</v>
      </c>
      <c r="DX513" s="0" t="n">
        <v>0</v>
      </c>
      <c r="DY513" s="0" t="n">
        <v>0</v>
      </c>
      <c r="DZ513" s="0" t="n">
        <v>0</v>
      </c>
      <c r="EA513" s="0" t="n">
        <v>0</v>
      </c>
      <c r="EB513" s="0" t="n">
        <v>0</v>
      </c>
      <c r="EC513" s="0" t="n">
        <v>0</v>
      </c>
      <c r="ED513" s="0" t="n">
        <v>0</v>
      </c>
      <c r="EE513" s="0" t="n">
        <v>0</v>
      </c>
      <c r="EF513" s="0" t="n">
        <v>0</v>
      </c>
      <c r="EG513" s="0" t="n">
        <v>2</v>
      </c>
      <c r="EH513" s="0" t="n">
        <v>0</v>
      </c>
      <c r="EI513" s="0" t="n">
        <v>6</v>
      </c>
      <c r="EJ513" s="0" t="n">
        <v>0</v>
      </c>
      <c r="EK513" s="0" t="n">
        <v>0</v>
      </c>
      <c r="EL513" s="0" t="n">
        <v>3</v>
      </c>
      <c r="EM513" s="0" t="n">
        <v>1</v>
      </c>
      <c r="EN513" s="0" t="n">
        <v>0</v>
      </c>
      <c r="EO513" s="0" t="n">
        <v>0</v>
      </c>
      <c r="EP513" s="0" t="n">
        <v>0</v>
      </c>
      <c r="EQ513" s="0" t="n">
        <v>0</v>
      </c>
      <c r="ER513" s="0" t="n">
        <v>0</v>
      </c>
      <c r="ES513" s="0" t="n">
        <v>1</v>
      </c>
      <c r="ET513" s="0" t="n">
        <v>0</v>
      </c>
      <c r="EU513" s="0" t="n">
        <v>2</v>
      </c>
      <c r="EV513" s="0" t="n">
        <v>0</v>
      </c>
      <c r="EW513" s="0" t="n">
        <v>0</v>
      </c>
      <c r="EX513" s="0" t="n">
        <v>0</v>
      </c>
      <c r="EY513" s="0" t="n">
        <v>0</v>
      </c>
      <c r="EZ513" s="0" t="n">
        <v>2</v>
      </c>
      <c r="FA513" s="0" t="n">
        <v>5</v>
      </c>
      <c r="FB513" s="0" t="n">
        <v>0</v>
      </c>
      <c r="FC513" s="0" t="n">
        <v>0</v>
      </c>
      <c r="FD513" s="0" t="n">
        <v>0</v>
      </c>
      <c r="FE513" s="0" t="n">
        <v>0</v>
      </c>
      <c r="FF513" s="0" t="n">
        <v>1</v>
      </c>
      <c r="FG513" s="0" t="n">
        <v>1</v>
      </c>
      <c r="FH513" s="0" t="n">
        <v>1</v>
      </c>
      <c r="FI513" s="0" t="n">
        <v>0</v>
      </c>
      <c r="FJ513" s="0" t="n">
        <v>0</v>
      </c>
      <c r="FK513" s="0" t="n">
        <v>0</v>
      </c>
      <c r="FL513" s="0" t="n">
        <v>0</v>
      </c>
      <c r="FM513" s="0" t="n">
        <v>0</v>
      </c>
      <c r="FN513" s="0" t="n">
        <v>0</v>
      </c>
      <c r="FO513" s="0" t="n">
        <v>0</v>
      </c>
      <c r="FP513" s="0" t="n">
        <v>7</v>
      </c>
      <c r="FQ513" s="0" t="n">
        <v>0</v>
      </c>
      <c r="FR513" s="0" t="n">
        <v>2</v>
      </c>
      <c r="FS513" s="0" t="n">
        <v>7</v>
      </c>
      <c r="FT513" s="0" t="n">
        <v>0</v>
      </c>
      <c r="FU513" s="0" t="n">
        <v>0</v>
      </c>
      <c r="FV513" s="0" t="n">
        <v>0</v>
      </c>
      <c r="FW513" s="0" t="n">
        <v>1</v>
      </c>
      <c r="FX513" s="0" t="n">
        <v>0</v>
      </c>
      <c r="FY513" s="0" t="n">
        <v>0</v>
      </c>
      <c r="FZ513" s="0" t="n">
        <v>3</v>
      </c>
      <c r="GA513" s="0" t="n">
        <v>1</v>
      </c>
      <c r="GB513" s="0" t="n">
        <v>0</v>
      </c>
      <c r="GC513" s="0" t="n">
        <v>0</v>
      </c>
      <c r="GD513" s="0" t="n">
        <v>0</v>
      </c>
      <c r="GE513" s="0" t="n">
        <v>0</v>
      </c>
      <c r="GF513" s="0" t="n">
        <v>0</v>
      </c>
      <c r="GG513" s="0" t="n">
        <v>0</v>
      </c>
      <c r="GH513" s="0" t="n">
        <v>0</v>
      </c>
      <c r="GI513" s="0" t="n">
        <v>0</v>
      </c>
      <c r="GJ513" s="0" t="n">
        <v>0</v>
      </c>
      <c r="GK513" s="0" t="n">
        <v>0</v>
      </c>
      <c r="GL513" s="0" t="n">
        <v>0</v>
      </c>
      <c r="GM513" s="0" t="n">
        <v>1</v>
      </c>
      <c r="GN513" s="0" t="n">
        <v>0</v>
      </c>
      <c r="GO513" s="0" t="n">
        <v>0</v>
      </c>
      <c r="GP513" s="0" t="n">
        <v>0</v>
      </c>
      <c r="GQ513" s="0" t="n">
        <v>0</v>
      </c>
    </row>
    <row r="514" customFormat="false" ht="12" hidden="false" customHeight="false" outlineLevel="0" collapsed="false">
      <c r="A514" s="0" t="n">
        <v>0</v>
      </c>
      <c r="B514" s="0" t="n">
        <v>5</v>
      </c>
      <c r="C514" s="0" t="n">
        <v>1</v>
      </c>
      <c r="D514" s="0" t="n">
        <v>0</v>
      </c>
      <c r="E514" s="0" t="n">
        <v>0</v>
      </c>
      <c r="F514" s="0" t="n">
        <v>0</v>
      </c>
      <c r="G514" s="0" t="n">
        <v>0</v>
      </c>
      <c r="H514" s="0" t="n">
        <v>0</v>
      </c>
      <c r="I514" s="0" t="n">
        <v>0</v>
      </c>
      <c r="J514" s="0" t="n">
        <v>0</v>
      </c>
      <c r="K514" s="0" t="n">
        <v>0</v>
      </c>
      <c r="L514" s="0" t="n">
        <v>0</v>
      </c>
      <c r="M514" s="0" t="n">
        <v>0</v>
      </c>
      <c r="N514" s="0" t="n">
        <v>0</v>
      </c>
      <c r="O514" s="0" t="n">
        <v>0</v>
      </c>
      <c r="P514" s="0" t="n">
        <v>1</v>
      </c>
      <c r="Q514" s="0" t="n">
        <v>0</v>
      </c>
      <c r="R514" s="0" t="n">
        <v>2</v>
      </c>
      <c r="S514" s="0" t="n">
        <v>0</v>
      </c>
      <c r="T514" s="0" t="n">
        <v>0</v>
      </c>
      <c r="U514" s="0" t="n">
        <v>0</v>
      </c>
      <c r="V514" s="0" t="n">
        <v>0</v>
      </c>
      <c r="W514" s="0" t="n">
        <v>0</v>
      </c>
      <c r="X514" s="0" t="n">
        <v>1</v>
      </c>
      <c r="Y514" s="0" t="n">
        <v>0</v>
      </c>
      <c r="Z514" s="0" t="n">
        <v>1</v>
      </c>
      <c r="AA514" s="0" t="n">
        <v>0</v>
      </c>
      <c r="AB514" s="0" t="n">
        <v>1</v>
      </c>
      <c r="AC514" s="0" t="n">
        <v>0</v>
      </c>
      <c r="AD514" s="0" t="n">
        <v>0</v>
      </c>
      <c r="AE514" s="0" t="n">
        <v>0</v>
      </c>
      <c r="AF514" s="0" t="n">
        <v>2</v>
      </c>
      <c r="AG514" s="0" t="n">
        <v>0</v>
      </c>
      <c r="AH514" s="0" t="n">
        <v>6</v>
      </c>
      <c r="AI514" s="0" t="n">
        <v>0</v>
      </c>
      <c r="AJ514" s="0" t="n">
        <v>0</v>
      </c>
      <c r="AK514" s="0" t="n">
        <v>0</v>
      </c>
      <c r="AL514" s="0" t="n">
        <v>0</v>
      </c>
      <c r="AM514" s="0" t="n">
        <v>0</v>
      </c>
      <c r="AN514" s="0" t="n">
        <v>0</v>
      </c>
      <c r="AO514" s="0" t="n">
        <v>0</v>
      </c>
      <c r="AP514" s="0" t="n">
        <v>0</v>
      </c>
      <c r="AQ514" s="0" t="n">
        <v>0</v>
      </c>
      <c r="AR514" s="0" t="n">
        <v>0</v>
      </c>
      <c r="AS514" s="0" t="n">
        <v>0</v>
      </c>
      <c r="AT514" s="0" t="n">
        <v>0</v>
      </c>
      <c r="AU514" s="0" t="n">
        <v>0</v>
      </c>
      <c r="AV514" s="0" t="n">
        <v>0</v>
      </c>
      <c r="AW514" s="0" t="n">
        <v>1</v>
      </c>
      <c r="AX514" s="0" t="n">
        <v>0</v>
      </c>
      <c r="AY514" s="0" t="n">
        <v>0</v>
      </c>
      <c r="AZ514" s="0" t="n">
        <v>1</v>
      </c>
      <c r="BA514" s="0" t="n">
        <v>0</v>
      </c>
      <c r="BB514" s="0" t="n">
        <v>1</v>
      </c>
      <c r="BC514" s="0" t="n">
        <v>2</v>
      </c>
      <c r="BD514" s="0" t="n">
        <v>1</v>
      </c>
      <c r="BE514" s="0" t="n">
        <v>0</v>
      </c>
      <c r="BF514" s="0" t="n">
        <v>1</v>
      </c>
      <c r="BG514" s="0" t="n">
        <v>0</v>
      </c>
      <c r="BH514" s="0" t="n">
        <v>0</v>
      </c>
      <c r="BI514" s="0" t="n">
        <v>0</v>
      </c>
      <c r="BJ514" s="0" t="n">
        <v>1</v>
      </c>
      <c r="BK514" s="0" t="n">
        <v>0</v>
      </c>
      <c r="BL514" s="0" t="n">
        <v>0</v>
      </c>
      <c r="BM514" s="0" t="n">
        <v>0</v>
      </c>
      <c r="BN514" s="0" t="n">
        <v>0</v>
      </c>
      <c r="BO514" s="0" t="n">
        <v>0</v>
      </c>
      <c r="BP514" s="0" t="n">
        <v>0</v>
      </c>
      <c r="BQ514" s="0" t="n">
        <v>2</v>
      </c>
      <c r="BR514" s="0" t="n">
        <v>0</v>
      </c>
      <c r="BS514" s="0" t="n">
        <v>4</v>
      </c>
      <c r="BT514" s="0" t="n">
        <v>0</v>
      </c>
      <c r="BU514" s="0" t="n">
        <v>0</v>
      </c>
      <c r="BV514" s="0" t="n">
        <v>2</v>
      </c>
      <c r="BW514" s="0" t="n">
        <v>1</v>
      </c>
      <c r="BX514" s="0" t="n">
        <v>0</v>
      </c>
      <c r="BY514" s="0" t="n">
        <v>0</v>
      </c>
      <c r="BZ514" s="0" t="n">
        <v>1</v>
      </c>
      <c r="CA514" s="0" t="n">
        <v>0</v>
      </c>
      <c r="CB514" s="0" t="n">
        <v>0</v>
      </c>
      <c r="CC514" s="0" t="n">
        <v>0</v>
      </c>
      <c r="CD514" s="0" t="n">
        <v>1</v>
      </c>
      <c r="CE514" s="0" t="n">
        <v>0</v>
      </c>
      <c r="CF514" s="0" t="n">
        <v>3</v>
      </c>
      <c r="CG514" s="0" t="n">
        <v>0</v>
      </c>
      <c r="CH514" s="0" t="n">
        <v>0</v>
      </c>
      <c r="CI514" s="0" t="n">
        <v>1</v>
      </c>
      <c r="CJ514" s="0" t="n">
        <v>0</v>
      </c>
      <c r="CK514" s="0" t="n">
        <v>0</v>
      </c>
      <c r="CL514" s="0" t="n">
        <v>0</v>
      </c>
      <c r="CM514" s="0" t="n">
        <v>0</v>
      </c>
      <c r="CN514" s="0" t="n">
        <v>1</v>
      </c>
      <c r="CO514" s="0" t="n">
        <v>0</v>
      </c>
      <c r="CP514" s="0" t="n">
        <v>0</v>
      </c>
      <c r="CQ514" s="0" t="n">
        <v>0</v>
      </c>
      <c r="CR514" s="0" t="n">
        <v>0</v>
      </c>
      <c r="CS514" s="0" t="n">
        <v>0</v>
      </c>
      <c r="CT514" s="0" t="n">
        <v>1</v>
      </c>
      <c r="CU514" s="0" t="n">
        <v>0</v>
      </c>
      <c r="CV514" s="0" t="n">
        <v>0</v>
      </c>
      <c r="CW514" s="0" t="n">
        <v>0</v>
      </c>
      <c r="CX514" s="0" t="n">
        <v>0</v>
      </c>
      <c r="CY514" s="0" t="n">
        <v>0</v>
      </c>
      <c r="CZ514" s="0" t="n">
        <v>3</v>
      </c>
      <c r="DA514" s="0" t="n">
        <v>0</v>
      </c>
      <c r="DB514" s="0" t="n">
        <v>0</v>
      </c>
      <c r="DC514" s="0" t="n">
        <v>2</v>
      </c>
      <c r="DD514" s="0" t="n">
        <v>0</v>
      </c>
      <c r="DE514" s="0" t="n">
        <v>2</v>
      </c>
      <c r="DF514" s="0" t="n">
        <v>0</v>
      </c>
      <c r="DG514" s="0" t="n">
        <v>1</v>
      </c>
      <c r="DH514" s="0" t="n">
        <v>0</v>
      </c>
      <c r="DI514" s="0" t="n">
        <v>0</v>
      </c>
      <c r="DJ514" s="0" t="n">
        <v>0</v>
      </c>
      <c r="DK514" s="0" t="n">
        <v>0</v>
      </c>
      <c r="DL514" s="0" t="n">
        <v>0</v>
      </c>
      <c r="DM514" s="0" t="n">
        <v>0</v>
      </c>
      <c r="DN514" s="0" t="n">
        <v>0</v>
      </c>
      <c r="DO514" s="0" t="n">
        <v>0</v>
      </c>
      <c r="DP514" s="0" t="n">
        <v>1</v>
      </c>
      <c r="DQ514" s="0" t="n">
        <v>0</v>
      </c>
      <c r="DR514" s="0" t="n">
        <v>0</v>
      </c>
      <c r="DS514" s="0" t="n">
        <v>0</v>
      </c>
      <c r="DT514" s="0" t="n">
        <v>5</v>
      </c>
      <c r="DU514" s="0" t="n">
        <v>3</v>
      </c>
      <c r="DV514" s="0" t="n">
        <v>3</v>
      </c>
      <c r="DW514" s="0" t="n">
        <v>4</v>
      </c>
      <c r="DX514" s="0" t="n">
        <v>0</v>
      </c>
      <c r="DY514" s="0" t="n">
        <v>0</v>
      </c>
      <c r="DZ514" s="0" t="n">
        <v>0</v>
      </c>
      <c r="EA514" s="0" t="n">
        <v>0</v>
      </c>
      <c r="EB514" s="0" t="n">
        <v>0</v>
      </c>
      <c r="EC514" s="0" t="n">
        <v>5</v>
      </c>
      <c r="ED514" s="0" t="n">
        <v>0</v>
      </c>
      <c r="EE514" s="0" t="n">
        <v>0</v>
      </c>
      <c r="EF514" s="0" t="n">
        <v>0</v>
      </c>
      <c r="EG514" s="0" t="n">
        <v>0</v>
      </c>
      <c r="EH514" s="0" t="n">
        <v>0</v>
      </c>
      <c r="EI514" s="0" t="n">
        <v>2</v>
      </c>
      <c r="EJ514" s="0" t="n">
        <v>0</v>
      </c>
      <c r="EK514" s="0" t="n">
        <v>2</v>
      </c>
      <c r="EL514" s="0" t="n">
        <v>2</v>
      </c>
      <c r="EM514" s="0" t="n">
        <v>0</v>
      </c>
      <c r="EN514" s="0" t="n">
        <v>0</v>
      </c>
      <c r="EO514" s="0" t="n">
        <v>3</v>
      </c>
      <c r="EP514" s="0" t="n">
        <v>0</v>
      </c>
      <c r="EQ514" s="0" t="n">
        <v>0</v>
      </c>
      <c r="ER514" s="0" t="n">
        <v>0</v>
      </c>
      <c r="ES514" s="0" t="n">
        <v>1</v>
      </c>
      <c r="ET514" s="0" t="n">
        <v>0</v>
      </c>
      <c r="EU514" s="0" t="n">
        <v>0</v>
      </c>
      <c r="EV514" s="0" t="n">
        <v>0</v>
      </c>
      <c r="EW514" s="0" t="n">
        <v>0</v>
      </c>
      <c r="EX514" s="0" t="n">
        <v>0</v>
      </c>
      <c r="EY514" s="0" t="n">
        <v>0</v>
      </c>
      <c r="EZ514" s="0" t="n">
        <v>2</v>
      </c>
      <c r="FA514" s="0" t="n">
        <v>0</v>
      </c>
      <c r="FB514" s="0" t="n">
        <v>0</v>
      </c>
      <c r="FC514" s="0" t="n">
        <v>0</v>
      </c>
      <c r="FD514" s="0" t="n">
        <v>0</v>
      </c>
      <c r="FE514" s="0" t="n">
        <v>0</v>
      </c>
      <c r="FF514" s="0" t="n">
        <v>0</v>
      </c>
      <c r="FG514" s="0" t="n">
        <v>7</v>
      </c>
      <c r="FH514" s="0" t="n">
        <v>0</v>
      </c>
      <c r="FI514" s="0" t="n">
        <v>0</v>
      </c>
      <c r="FJ514" s="0" t="n">
        <v>0</v>
      </c>
      <c r="FK514" s="0" t="n">
        <v>0</v>
      </c>
      <c r="FL514" s="0" t="n">
        <v>0</v>
      </c>
      <c r="FM514" s="0" t="n">
        <v>0</v>
      </c>
      <c r="FN514" s="0" t="n">
        <v>2</v>
      </c>
      <c r="FO514" s="0" t="n">
        <v>1</v>
      </c>
      <c r="FP514" s="0" t="n">
        <v>0</v>
      </c>
      <c r="FQ514" s="0" t="n">
        <v>0</v>
      </c>
      <c r="FR514" s="0" t="n">
        <v>0</v>
      </c>
      <c r="FS514" s="0" t="n">
        <v>1</v>
      </c>
      <c r="FT514" s="0" t="n">
        <v>0</v>
      </c>
      <c r="FU514" s="0" t="n">
        <v>0</v>
      </c>
      <c r="FV514" s="0" t="n">
        <v>0</v>
      </c>
      <c r="FW514" s="0" t="n">
        <v>0</v>
      </c>
      <c r="FX514" s="0" t="n">
        <v>5</v>
      </c>
      <c r="FY514" s="0" t="n">
        <v>1</v>
      </c>
      <c r="FZ514" s="0" t="n">
        <v>0</v>
      </c>
      <c r="GA514" s="0" t="n">
        <v>3</v>
      </c>
      <c r="GB514" s="0" t="n">
        <v>0</v>
      </c>
      <c r="GC514" s="0" t="n">
        <v>0</v>
      </c>
      <c r="GD514" s="0" t="n">
        <v>0</v>
      </c>
      <c r="GE514" s="0" t="n">
        <v>0</v>
      </c>
      <c r="GF514" s="0" t="n">
        <v>0</v>
      </c>
      <c r="GG514" s="0" t="n">
        <v>7</v>
      </c>
      <c r="GH514" s="0" t="n">
        <v>0</v>
      </c>
      <c r="GI514" s="0" t="n">
        <v>1</v>
      </c>
      <c r="GJ514" s="0" t="n">
        <v>0</v>
      </c>
      <c r="GK514" s="0" t="n">
        <v>3</v>
      </c>
      <c r="GL514" s="0" t="n">
        <v>0</v>
      </c>
      <c r="GM514" s="0" t="n">
        <v>2</v>
      </c>
      <c r="GN514" s="0" t="n">
        <v>0</v>
      </c>
      <c r="GO514" s="0" t="n">
        <v>1</v>
      </c>
      <c r="GP514" s="0" t="n">
        <v>0</v>
      </c>
      <c r="GQ514" s="0" t="n">
        <v>0</v>
      </c>
    </row>
    <row r="515" customFormat="false" ht="12" hidden="false" customHeight="false" outlineLevel="0" collapsed="false">
      <c r="A515" s="0" t="n">
        <v>0</v>
      </c>
      <c r="B515" s="0" t="n">
        <v>3</v>
      </c>
      <c r="C515" s="0" t="n">
        <v>0</v>
      </c>
      <c r="D515" s="0" t="n">
        <v>0</v>
      </c>
      <c r="E515" s="0" t="n">
        <v>0</v>
      </c>
      <c r="F515" s="0" t="n">
        <v>0</v>
      </c>
      <c r="G515" s="0" t="n">
        <v>0</v>
      </c>
      <c r="H515" s="0" t="n">
        <v>0</v>
      </c>
      <c r="I515" s="0" t="n">
        <v>0</v>
      </c>
      <c r="J515" s="0" t="n">
        <v>0</v>
      </c>
      <c r="K515" s="0" t="n">
        <v>0</v>
      </c>
      <c r="L515" s="0" t="n">
        <v>0</v>
      </c>
      <c r="M515" s="0" t="n">
        <v>0</v>
      </c>
      <c r="N515" s="0" t="n">
        <v>0</v>
      </c>
      <c r="O515" s="0" t="n">
        <v>0</v>
      </c>
      <c r="P515" s="0" t="n">
        <v>0</v>
      </c>
      <c r="Q515" s="0" t="n">
        <v>0</v>
      </c>
      <c r="R515" s="0" t="n">
        <v>0</v>
      </c>
      <c r="S515" s="0" t="n">
        <v>0</v>
      </c>
      <c r="T515" s="0" t="n">
        <v>0</v>
      </c>
      <c r="U515" s="0" t="n">
        <v>0</v>
      </c>
      <c r="V515" s="0" t="n">
        <v>0</v>
      </c>
      <c r="W515" s="0" t="n">
        <v>0</v>
      </c>
      <c r="X515" s="0" t="n">
        <v>0</v>
      </c>
      <c r="Y515" s="0" t="n">
        <v>0</v>
      </c>
      <c r="Z515" s="0" t="n">
        <v>0</v>
      </c>
      <c r="AA515" s="0" t="n">
        <v>0</v>
      </c>
      <c r="AB515" s="0" t="n">
        <v>0</v>
      </c>
      <c r="AC515" s="0" t="n">
        <v>0</v>
      </c>
      <c r="AD515" s="0" t="n">
        <v>0</v>
      </c>
      <c r="AE515" s="0" t="n">
        <v>0</v>
      </c>
      <c r="AF515" s="0" t="n">
        <v>0</v>
      </c>
      <c r="AG515" s="0" t="n">
        <v>1</v>
      </c>
      <c r="AH515" s="0" t="n">
        <v>0</v>
      </c>
      <c r="AI515" s="0" t="n">
        <v>0</v>
      </c>
      <c r="AJ515" s="0" t="n">
        <v>0</v>
      </c>
      <c r="AK515" s="0" t="n">
        <v>0</v>
      </c>
      <c r="AL515" s="0" t="n">
        <v>0</v>
      </c>
      <c r="AM515" s="0" t="n">
        <v>0</v>
      </c>
      <c r="AN515" s="0" t="n">
        <v>0</v>
      </c>
      <c r="AO515" s="0" t="n">
        <v>0</v>
      </c>
      <c r="AP515" s="0" t="n">
        <v>1</v>
      </c>
      <c r="AQ515" s="0" t="n">
        <v>0</v>
      </c>
      <c r="AR515" s="0" t="n">
        <v>0</v>
      </c>
      <c r="AS515" s="0" t="n">
        <v>0</v>
      </c>
      <c r="AT515" s="0" t="n">
        <v>0</v>
      </c>
      <c r="AU515" s="0" t="n">
        <v>1</v>
      </c>
      <c r="AV515" s="0" t="n">
        <v>0</v>
      </c>
      <c r="AW515" s="0" t="n">
        <v>0</v>
      </c>
      <c r="AX515" s="0" t="n">
        <v>0</v>
      </c>
      <c r="AY515" s="0" t="n">
        <v>0</v>
      </c>
      <c r="AZ515" s="0" t="n">
        <v>0</v>
      </c>
      <c r="BA515" s="0" t="n">
        <v>0</v>
      </c>
      <c r="BB515" s="0" t="n">
        <v>0</v>
      </c>
      <c r="BC515" s="0" t="n">
        <v>1</v>
      </c>
      <c r="BD515" s="0" t="n">
        <v>0</v>
      </c>
      <c r="BE515" s="0" t="n">
        <v>0</v>
      </c>
      <c r="BF515" s="0" t="n">
        <v>0</v>
      </c>
      <c r="BG515" s="0" t="n">
        <v>0</v>
      </c>
      <c r="BH515" s="0" t="n">
        <v>0</v>
      </c>
      <c r="BI515" s="0" t="n">
        <v>1</v>
      </c>
      <c r="BJ515" s="0" t="n">
        <v>0</v>
      </c>
      <c r="BK515" s="0" t="n">
        <v>0</v>
      </c>
      <c r="BL515" s="0" t="n">
        <v>0</v>
      </c>
      <c r="BM515" s="0" t="n">
        <v>0</v>
      </c>
      <c r="BN515" s="0" t="n">
        <v>0</v>
      </c>
      <c r="BO515" s="0" t="n">
        <v>0</v>
      </c>
      <c r="BP515" s="0" t="n">
        <v>0</v>
      </c>
      <c r="BQ515" s="0" t="n">
        <v>1</v>
      </c>
      <c r="BR515" s="0" t="n">
        <v>0</v>
      </c>
      <c r="BS515" s="0" t="n">
        <v>1</v>
      </c>
      <c r="BT515" s="0" t="n">
        <v>0</v>
      </c>
      <c r="BU515" s="0" t="n">
        <v>0</v>
      </c>
      <c r="BV515" s="0" t="n">
        <v>0</v>
      </c>
      <c r="BW515" s="0" t="n">
        <v>0</v>
      </c>
      <c r="BX515" s="0" t="n">
        <v>0</v>
      </c>
      <c r="BY515" s="0" t="n">
        <v>0</v>
      </c>
      <c r="BZ515" s="0" t="n">
        <v>0</v>
      </c>
      <c r="CA515" s="0" t="n">
        <v>0</v>
      </c>
      <c r="CB515" s="0" t="n">
        <v>1</v>
      </c>
      <c r="CC515" s="0" t="n">
        <v>0</v>
      </c>
      <c r="CD515" s="0" t="n">
        <v>0</v>
      </c>
      <c r="CE515" s="0" t="n">
        <v>0</v>
      </c>
      <c r="CF515" s="0" t="n">
        <v>0</v>
      </c>
      <c r="CG515" s="0" t="n">
        <v>0</v>
      </c>
      <c r="CH515" s="0" t="n">
        <v>0</v>
      </c>
      <c r="CI515" s="0" t="n">
        <v>2</v>
      </c>
      <c r="CJ515" s="0" t="n">
        <v>0</v>
      </c>
      <c r="CK515" s="0" t="n">
        <v>0</v>
      </c>
      <c r="CL515" s="0" t="n">
        <v>1</v>
      </c>
      <c r="CM515" s="0" t="n">
        <v>0</v>
      </c>
      <c r="CN515" s="0" t="n">
        <v>0</v>
      </c>
      <c r="CO515" s="0" t="n">
        <v>0</v>
      </c>
      <c r="CP515" s="0" t="n">
        <v>0</v>
      </c>
      <c r="CQ515" s="0" t="n">
        <v>0</v>
      </c>
      <c r="CR515" s="0" t="n">
        <v>0</v>
      </c>
      <c r="CS515" s="0" t="n">
        <v>0</v>
      </c>
      <c r="CT515" s="0" t="n">
        <v>1</v>
      </c>
      <c r="CU515" s="0" t="n">
        <v>1</v>
      </c>
      <c r="CV515" s="0" t="n">
        <v>0</v>
      </c>
      <c r="CW515" s="0" t="n">
        <v>0</v>
      </c>
      <c r="CX515" s="0" t="n">
        <v>0</v>
      </c>
      <c r="CY515" s="0" t="n">
        <v>0</v>
      </c>
      <c r="CZ515" s="0" t="n">
        <v>1</v>
      </c>
      <c r="DA515" s="0" t="n">
        <v>2</v>
      </c>
      <c r="DB515" s="0" t="n">
        <v>0</v>
      </c>
      <c r="DC515" s="0" t="n">
        <v>1</v>
      </c>
      <c r="DD515" s="0" t="n">
        <v>2</v>
      </c>
      <c r="DE515" s="0" t="n">
        <v>0</v>
      </c>
      <c r="DF515" s="0" t="n">
        <v>0</v>
      </c>
      <c r="DG515" s="0" t="n">
        <v>0</v>
      </c>
      <c r="DH515" s="0" t="n">
        <v>0</v>
      </c>
      <c r="DI515" s="0" t="n">
        <v>0</v>
      </c>
      <c r="DJ515" s="0" t="n">
        <v>1</v>
      </c>
      <c r="DK515" s="0" t="n">
        <v>0</v>
      </c>
      <c r="DL515" s="0" t="n">
        <v>0</v>
      </c>
      <c r="DM515" s="0" t="n">
        <v>0</v>
      </c>
      <c r="DN515" s="0" t="n">
        <v>0</v>
      </c>
      <c r="DO515" s="0" t="n">
        <v>0</v>
      </c>
      <c r="DP515" s="0" t="n">
        <v>0</v>
      </c>
      <c r="DQ515" s="0" t="n">
        <v>0</v>
      </c>
      <c r="DR515" s="0" t="n">
        <v>1</v>
      </c>
      <c r="DS515" s="0" t="n">
        <v>0</v>
      </c>
      <c r="DT515" s="0" t="n">
        <v>1</v>
      </c>
      <c r="DU515" s="0" t="n">
        <v>1</v>
      </c>
      <c r="DV515" s="0" t="n">
        <v>2</v>
      </c>
      <c r="DW515" s="0" t="n">
        <v>0</v>
      </c>
      <c r="DX515" s="0" t="n">
        <v>0</v>
      </c>
      <c r="DY515" s="0" t="n">
        <v>0</v>
      </c>
      <c r="DZ515" s="0" t="n">
        <v>0</v>
      </c>
      <c r="EA515" s="0" t="n">
        <v>0</v>
      </c>
      <c r="EB515" s="0" t="n">
        <v>1</v>
      </c>
      <c r="EC515" s="0" t="n">
        <v>1</v>
      </c>
      <c r="ED515" s="0" t="n">
        <v>0</v>
      </c>
      <c r="EE515" s="0" t="n">
        <v>0</v>
      </c>
      <c r="EF515" s="0" t="n">
        <v>0</v>
      </c>
      <c r="EG515" s="0" t="n">
        <v>0</v>
      </c>
      <c r="EH515" s="0" t="n">
        <v>0</v>
      </c>
      <c r="EI515" s="0" t="n">
        <v>0</v>
      </c>
      <c r="EJ515" s="0" t="n">
        <v>0</v>
      </c>
      <c r="EK515" s="0" t="n">
        <v>0</v>
      </c>
      <c r="EL515" s="0" t="n">
        <v>0</v>
      </c>
      <c r="EM515" s="0" t="n">
        <v>0</v>
      </c>
      <c r="EN515" s="0" t="n">
        <v>0</v>
      </c>
      <c r="EO515" s="0" t="n">
        <v>4</v>
      </c>
      <c r="EP515" s="0" t="n">
        <v>0</v>
      </c>
      <c r="EQ515" s="0" t="n">
        <v>0</v>
      </c>
      <c r="ER515" s="0" t="n">
        <v>0</v>
      </c>
      <c r="ES515" s="0" t="n">
        <v>0</v>
      </c>
      <c r="ET515" s="0" t="n">
        <v>0</v>
      </c>
      <c r="EU515" s="0" t="n">
        <v>1</v>
      </c>
      <c r="EV515" s="0" t="n">
        <v>0</v>
      </c>
      <c r="EW515" s="0" t="n">
        <v>0</v>
      </c>
      <c r="EX515" s="0" t="n">
        <v>0</v>
      </c>
      <c r="EY515" s="0" t="n">
        <v>0</v>
      </c>
      <c r="EZ515" s="0" t="n">
        <v>0</v>
      </c>
      <c r="FA515" s="0" t="n">
        <v>0</v>
      </c>
      <c r="FB515" s="0" t="n">
        <v>0</v>
      </c>
      <c r="FC515" s="0" t="n">
        <v>0</v>
      </c>
      <c r="FD515" s="0" t="n">
        <v>0</v>
      </c>
      <c r="FE515" s="0" t="n">
        <v>0</v>
      </c>
      <c r="FF515" s="0" t="n">
        <v>0</v>
      </c>
      <c r="FG515" s="0" t="n">
        <v>1</v>
      </c>
      <c r="FH515" s="0" t="n">
        <v>0</v>
      </c>
      <c r="FI515" s="0" t="n">
        <v>0</v>
      </c>
      <c r="FJ515" s="0" t="n">
        <v>0</v>
      </c>
      <c r="FK515" s="0" t="n">
        <v>0</v>
      </c>
      <c r="FL515" s="0" t="n">
        <v>0</v>
      </c>
      <c r="FM515" s="0" t="n">
        <v>2</v>
      </c>
      <c r="FN515" s="0" t="n">
        <v>1</v>
      </c>
      <c r="FO515" s="0" t="n">
        <v>0</v>
      </c>
      <c r="FP515" s="0" t="n">
        <v>2</v>
      </c>
      <c r="FQ515" s="0" t="n">
        <v>1</v>
      </c>
      <c r="FR515" s="0" t="n">
        <v>2</v>
      </c>
      <c r="FS515" s="0" t="n">
        <v>0</v>
      </c>
      <c r="FT515" s="0" t="n">
        <v>0</v>
      </c>
      <c r="FU515" s="0" t="n">
        <v>0</v>
      </c>
      <c r="FV515" s="0" t="n">
        <v>0</v>
      </c>
      <c r="FW515" s="0" t="n">
        <v>0</v>
      </c>
      <c r="FX515" s="0" t="n">
        <v>4</v>
      </c>
      <c r="FY515" s="0" t="n">
        <v>0</v>
      </c>
      <c r="FZ515" s="0" t="n">
        <v>0</v>
      </c>
      <c r="GA515" s="0" t="n">
        <v>0</v>
      </c>
      <c r="GB515" s="0" t="n">
        <v>0</v>
      </c>
      <c r="GC515" s="0" t="n">
        <v>0</v>
      </c>
      <c r="GD515" s="0" t="n">
        <v>0</v>
      </c>
      <c r="GE515" s="0" t="n">
        <v>0</v>
      </c>
      <c r="GF515" s="0" t="n">
        <v>0</v>
      </c>
      <c r="GG515" s="0" t="n">
        <v>7</v>
      </c>
      <c r="GH515" s="0" t="n">
        <v>0</v>
      </c>
      <c r="GI515" s="0" t="n">
        <v>0</v>
      </c>
      <c r="GJ515" s="0" t="n">
        <v>0</v>
      </c>
      <c r="GK515" s="0" t="n">
        <v>0</v>
      </c>
      <c r="GL515" s="0" t="n">
        <v>0</v>
      </c>
      <c r="GM515" s="0" t="n">
        <v>1</v>
      </c>
      <c r="GN515" s="0" t="n">
        <v>1</v>
      </c>
      <c r="GO515" s="0" t="n">
        <v>4</v>
      </c>
      <c r="GP515" s="0" t="n">
        <v>0</v>
      </c>
      <c r="GQ515" s="0" t="n">
        <v>0</v>
      </c>
    </row>
    <row r="516" customFormat="false" ht="12" hidden="false" customHeight="false" outlineLevel="0" collapsed="false">
      <c r="A516" s="0" t="n">
        <v>2</v>
      </c>
      <c r="B516" s="0" t="n">
        <v>5</v>
      </c>
      <c r="C516" s="0" t="n">
        <v>2</v>
      </c>
      <c r="D516" s="0" t="n">
        <v>8</v>
      </c>
      <c r="E516" s="0" t="n">
        <v>0</v>
      </c>
      <c r="F516" s="0" t="n">
        <v>0</v>
      </c>
      <c r="G516" s="0" t="n">
        <v>0</v>
      </c>
      <c r="H516" s="0" t="n">
        <v>0</v>
      </c>
      <c r="I516" s="0" t="n">
        <v>0</v>
      </c>
      <c r="J516" s="0" t="n">
        <v>1</v>
      </c>
      <c r="K516" s="0" t="n">
        <v>6</v>
      </c>
      <c r="L516" s="0" t="n">
        <v>0</v>
      </c>
      <c r="M516" s="0" t="n">
        <v>0</v>
      </c>
      <c r="N516" s="0" t="n">
        <v>0</v>
      </c>
      <c r="O516" s="0" t="n">
        <v>1</v>
      </c>
      <c r="P516" s="0" t="n">
        <v>2</v>
      </c>
      <c r="Q516" s="0" t="n">
        <v>1</v>
      </c>
      <c r="R516" s="0" t="n">
        <v>1</v>
      </c>
      <c r="S516" s="0" t="n">
        <v>1</v>
      </c>
      <c r="T516" s="0" t="n">
        <v>0</v>
      </c>
      <c r="U516" s="0" t="n">
        <v>0</v>
      </c>
      <c r="V516" s="0" t="n">
        <v>8</v>
      </c>
      <c r="W516" s="0" t="n">
        <v>8</v>
      </c>
      <c r="X516" s="0" t="n">
        <v>3</v>
      </c>
      <c r="Y516" s="0" t="n">
        <v>0</v>
      </c>
      <c r="Z516" s="0" t="n">
        <v>3</v>
      </c>
      <c r="AA516" s="0" t="n">
        <v>0</v>
      </c>
      <c r="AB516" s="0" t="n">
        <v>0</v>
      </c>
      <c r="AC516" s="0" t="n">
        <v>2</v>
      </c>
      <c r="AD516" s="0" t="n">
        <v>0</v>
      </c>
      <c r="AE516" s="0" t="n">
        <v>2</v>
      </c>
      <c r="AF516" s="0" t="n">
        <v>1</v>
      </c>
      <c r="AG516" s="0" t="n">
        <v>0</v>
      </c>
      <c r="AH516" s="0" t="n">
        <v>5</v>
      </c>
      <c r="AI516" s="0" t="n">
        <v>0</v>
      </c>
      <c r="AJ516" s="0" t="n">
        <v>0</v>
      </c>
      <c r="AK516" s="0" t="n">
        <v>0</v>
      </c>
      <c r="AL516" s="0" t="n">
        <v>0</v>
      </c>
      <c r="AM516" s="0" t="n">
        <v>0</v>
      </c>
      <c r="AN516" s="0" t="n">
        <v>0</v>
      </c>
      <c r="AO516" s="0" t="n">
        <v>0</v>
      </c>
      <c r="AP516" s="0" t="n">
        <v>4</v>
      </c>
      <c r="AQ516" s="0" t="n">
        <v>0</v>
      </c>
      <c r="AR516" s="0" t="n">
        <v>5</v>
      </c>
      <c r="AS516" s="0" t="n">
        <v>0</v>
      </c>
      <c r="AT516" s="0" t="n">
        <v>3</v>
      </c>
      <c r="AU516" s="0" t="n">
        <v>0</v>
      </c>
      <c r="AV516" s="0" t="n">
        <v>0</v>
      </c>
      <c r="AW516" s="0" t="n">
        <v>4</v>
      </c>
      <c r="AX516" s="0" t="n">
        <v>0</v>
      </c>
      <c r="AY516" s="0" t="n">
        <v>2</v>
      </c>
      <c r="AZ516" s="0" t="n">
        <v>1</v>
      </c>
      <c r="BA516" s="0" t="n">
        <v>0</v>
      </c>
      <c r="BB516" s="0" t="n">
        <v>8</v>
      </c>
      <c r="BC516" s="0" t="n">
        <v>0</v>
      </c>
      <c r="BD516" s="0" t="n">
        <v>1</v>
      </c>
      <c r="BE516" s="0" t="n">
        <v>5</v>
      </c>
      <c r="BF516" s="0" t="n">
        <v>1</v>
      </c>
      <c r="BG516" s="0" t="n">
        <v>3</v>
      </c>
      <c r="BH516" s="0" t="n">
        <v>0</v>
      </c>
      <c r="BI516" s="0" t="n">
        <v>0</v>
      </c>
      <c r="BJ516" s="0" t="n">
        <v>1</v>
      </c>
      <c r="BK516" s="0" t="n">
        <v>9</v>
      </c>
      <c r="BL516" s="0" t="n">
        <v>0</v>
      </c>
      <c r="BM516" s="0" t="n">
        <v>1</v>
      </c>
      <c r="BN516" s="0" t="n">
        <v>0</v>
      </c>
      <c r="BO516" s="0" t="n">
        <v>0</v>
      </c>
      <c r="BP516" s="0" t="n">
        <v>0</v>
      </c>
      <c r="BQ516" s="0" t="n">
        <v>5</v>
      </c>
      <c r="BR516" s="0" t="n">
        <v>2</v>
      </c>
      <c r="BS516" s="0" t="n">
        <v>8</v>
      </c>
      <c r="BT516" s="0" t="n">
        <v>0</v>
      </c>
      <c r="BU516" s="0" t="n">
        <v>0</v>
      </c>
      <c r="BV516" s="0" t="n">
        <v>2</v>
      </c>
      <c r="BW516" s="0" t="n">
        <v>0</v>
      </c>
      <c r="BX516" s="0" t="n">
        <v>1</v>
      </c>
      <c r="BY516" s="0" t="n">
        <v>9</v>
      </c>
      <c r="BZ516" s="0" t="n">
        <v>0</v>
      </c>
      <c r="CA516" s="0" t="n">
        <v>2</v>
      </c>
      <c r="CB516" s="0" t="n">
        <v>5</v>
      </c>
      <c r="CC516" s="0" t="n">
        <v>5</v>
      </c>
      <c r="CD516" s="0" t="n">
        <v>4</v>
      </c>
      <c r="CE516" s="0" t="n">
        <v>4</v>
      </c>
      <c r="CF516" s="0" t="n">
        <v>6</v>
      </c>
      <c r="CG516" s="0" t="n">
        <v>3</v>
      </c>
      <c r="CH516" s="0" t="n">
        <v>0</v>
      </c>
      <c r="CI516" s="0" t="n">
        <v>3</v>
      </c>
      <c r="CJ516" s="0" t="n">
        <v>0</v>
      </c>
      <c r="CK516" s="0" t="n">
        <v>4</v>
      </c>
      <c r="CL516" s="0" t="n">
        <v>0</v>
      </c>
      <c r="CM516" s="0" t="n">
        <v>0</v>
      </c>
      <c r="CN516" s="0" t="n">
        <v>0</v>
      </c>
      <c r="CO516" s="0" t="n">
        <v>0</v>
      </c>
      <c r="CP516" s="0" t="n">
        <v>1</v>
      </c>
      <c r="CQ516" s="0" t="n">
        <v>0</v>
      </c>
      <c r="CR516" s="0" t="n">
        <v>0</v>
      </c>
      <c r="CS516" s="0" t="n">
        <v>0</v>
      </c>
      <c r="CT516" s="0" t="n">
        <v>2</v>
      </c>
      <c r="CU516" s="0" t="n">
        <v>0</v>
      </c>
      <c r="CV516" s="0" t="n">
        <v>0</v>
      </c>
      <c r="CW516" s="0" t="n">
        <v>0</v>
      </c>
      <c r="CX516" s="0" t="n">
        <v>0</v>
      </c>
      <c r="CY516" s="0" t="n">
        <v>4</v>
      </c>
      <c r="CZ516" s="0" t="n">
        <v>6</v>
      </c>
      <c r="DA516" s="0" t="n">
        <v>4</v>
      </c>
      <c r="DB516" s="0" t="n">
        <v>0</v>
      </c>
      <c r="DC516" s="0" t="n">
        <v>8</v>
      </c>
      <c r="DD516" s="0" t="n">
        <v>1</v>
      </c>
      <c r="DE516" s="0" t="n">
        <v>1</v>
      </c>
      <c r="DF516" s="0" t="n">
        <v>0</v>
      </c>
      <c r="DG516" s="0" t="n">
        <v>0</v>
      </c>
      <c r="DH516" s="0" t="n">
        <v>0</v>
      </c>
      <c r="DI516" s="0" t="n">
        <v>2</v>
      </c>
      <c r="DJ516" s="0" t="n">
        <v>1</v>
      </c>
      <c r="DK516" s="0" t="n">
        <v>0</v>
      </c>
      <c r="DL516" s="0" t="n">
        <v>0</v>
      </c>
      <c r="DM516" s="0" t="n">
        <v>3</v>
      </c>
      <c r="DN516" s="0" t="n">
        <v>4</v>
      </c>
      <c r="DO516" s="0" t="n">
        <v>0</v>
      </c>
      <c r="DP516" s="0" t="n">
        <v>7</v>
      </c>
      <c r="DQ516" s="0" t="n">
        <v>1</v>
      </c>
      <c r="DR516" s="0" t="n">
        <v>2</v>
      </c>
      <c r="DS516" s="0" t="n">
        <v>0</v>
      </c>
      <c r="DT516" s="0" t="n">
        <v>8</v>
      </c>
      <c r="DU516" s="0" t="n">
        <v>1</v>
      </c>
      <c r="DV516" s="0" t="n">
        <v>5</v>
      </c>
      <c r="DW516" s="0" t="n">
        <v>1</v>
      </c>
      <c r="DX516" s="0" t="n">
        <v>0</v>
      </c>
      <c r="DY516" s="0" t="n">
        <v>2</v>
      </c>
      <c r="DZ516" s="0" t="n">
        <v>0</v>
      </c>
      <c r="EA516" s="0" t="n">
        <v>0</v>
      </c>
      <c r="EB516" s="0" t="n">
        <v>1</v>
      </c>
      <c r="EC516" s="0" t="n">
        <v>7</v>
      </c>
      <c r="ED516" s="0" t="n">
        <v>0</v>
      </c>
      <c r="EE516" s="0" t="n">
        <v>0</v>
      </c>
      <c r="EF516" s="0" t="n">
        <v>7</v>
      </c>
      <c r="EG516" s="0" t="n">
        <v>2</v>
      </c>
      <c r="EH516" s="0" t="n">
        <v>4</v>
      </c>
      <c r="EI516" s="0" t="n">
        <v>3</v>
      </c>
      <c r="EJ516" s="0" t="n">
        <v>2</v>
      </c>
      <c r="EK516" s="0" t="n">
        <v>0</v>
      </c>
      <c r="EL516" s="0" t="n">
        <v>1</v>
      </c>
      <c r="EM516" s="0" t="n">
        <v>6</v>
      </c>
      <c r="EN516" s="0" t="n">
        <v>0</v>
      </c>
      <c r="EO516" s="0" t="n">
        <v>0</v>
      </c>
      <c r="EP516" s="0" t="n">
        <v>3</v>
      </c>
      <c r="EQ516" s="0" t="n">
        <v>0</v>
      </c>
      <c r="ER516" s="0" t="n">
        <v>0</v>
      </c>
      <c r="ES516" s="0" t="n">
        <v>4</v>
      </c>
      <c r="ET516" s="0" t="n">
        <v>0</v>
      </c>
      <c r="EU516" s="0" t="n">
        <v>1</v>
      </c>
      <c r="EV516" s="0" t="n">
        <v>0</v>
      </c>
      <c r="EW516" s="0" t="n">
        <v>0</v>
      </c>
      <c r="EX516" s="0" t="n">
        <v>0</v>
      </c>
      <c r="EY516" s="0" t="n">
        <v>0</v>
      </c>
      <c r="EZ516" s="0" t="n">
        <v>0</v>
      </c>
      <c r="FA516" s="0" t="n">
        <v>6</v>
      </c>
      <c r="FB516" s="0" t="n">
        <v>0</v>
      </c>
      <c r="FC516" s="0" t="n">
        <v>0</v>
      </c>
      <c r="FD516" s="0" t="n">
        <v>0</v>
      </c>
      <c r="FE516" s="0" t="n">
        <v>9</v>
      </c>
      <c r="FF516" s="0" t="n">
        <v>0</v>
      </c>
      <c r="FG516" s="0" t="n">
        <v>7</v>
      </c>
      <c r="FH516" s="0" t="n">
        <v>6</v>
      </c>
      <c r="FI516" s="0" t="n">
        <v>2</v>
      </c>
      <c r="FJ516" s="0" t="n">
        <v>1</v>
      </c>
      <c r="FK516" s="0" t="n">
        <v>0</v>
      </c>
      <c r="FL516" s="0" t="n">
        <v>1</v>
      </c>
      <c r="FM516" s="0" t="n">
        <v>3</v>
      </c>
      <c r="FN516" s="0" t="n">
        <v>6</v>
      </c>
      <c r="FO516" s="0" t="n">
        <v>1</v>
      </c>
      <c r="FP516" s="0" t="n">
        <v>7</v>
      </c>
      <c r="FQ516" s="0" t="n">
        <v>0</v>
      </c>
      <c r="FR516" s="0" t="n">
        <v>6</v>
      </c>
      <c r="FS516" s="0" t="n">
        <v>2</v>
      </c>
      <c r="FT516" s="0" t="n">
        <v>0</v>
      </c>
      <c r="FU516" s="0" t="n">
        <v>4</v>
      </c>
      <c r="FV516" s="0" t="n">
        <v>0</v>
      </c>
      <c r="FW516" s="0" t="n">
        <v>0</v>
      </c>
      <c r="FX516" s="0" t="n">
        <v>8</v>
      </c>
      <c r="FY516" s="0" t="n">
        <v>1</v>
      </c>
      <c r="FZ516" s="0" t="n">
        <v>2</v>
      </c>
      <c r="GA516" s="0" t="n">
        <v>3</v>
      </c>
      <c r="GB516" s="0" t="n">
        <v>1</v>
      </c>
      <c r="GC516" s="0" t="n">
        <v>1</v>
      </c>
      <c r="GD516" s="0" t="n">
        <v>0</v>
      </c>
      <c r="GE516" s="0" t="n">
        <v>0</v>
      </c>
      <c r="GF516" s="0" t="n">
        <v>2</v>
      </c>
      <c r="GG516" s="0" t="n">
        <v>0</v>
      </c>
      <c r="GH516" s="0" t="n">
        <v>0</v>
      </c>
      <c r="GI516" s="0" t="n">
        <v>7</v>
      </c>
      <c r="GJ516" s="0" t="n">
        <v>1</v>
      </c>
      <c r="GK516" s="0" t="n">
        <v>4</v>
      </c>
      <c r="GL516" s="0" t="n">
        <v>0</v>
      </c>
      <c r="GM516" s="0" t="n">
        <v>4</v>
      </c>
      <c r="GN516" s="0" t="n">
        <v>0</v>
      </c>
      <c r="GO516" s="0" t="n">
        <v>4</v>
      </c>
      <c r="GP516" s="0" t="n">
        <v>0</v>
      </c>
      <c r="GQ516" s="0" t="n">
        <v>0</v>
      </c>
    </row>
    <row r="517" customFormat="false" ht="12" hidden="false" customHeight="false" outlineLevel="0" collapsed="false">
      <c r="A517" s="0" t="n">
        <v>0</v>
      </c>
      <c r="B517" s="0" t="n">
        <v>3</v>
      </c>
      <c r="C517" s="0" t="n">
        <v>0</v>
      </c>
      <c r="D517" s="0" t="n">
        <v>0</v>
      </c>
      <c r="E517" s="0" t="n">
        <v>1</v>
      </c>
      <c r="F517" s="0" t="n">
        <v>0</v>
      </c>
      <c r="G517" s="0" t="n">
        <v>1</v>
      </c>
      <c r="H517" s="0" t="n">
        <v>0</v>
      </c>
      <c r="I517" s="0" t="n">
        <v>0</v>
      </c>
      <c r="J517" s="0" t="n">
        <v>0</v>
      </c>
      <c r="K517" s="0" t="n">
        <v>0</v>
      </c>
      <c r="L517" s="0" t="n">
        <v>0</v>
      </c>
      <c r="M517" s="0" t="n">
        <v>0</v>
      </c>
      <c r="N517" s="0" t="n">
        <v>0</v>
      </c>
      <c r="O517" s="0" t="n">
        <v>0</v>
      </c>
      <c r="P517" s="0" t="n">
        <v>0</v>
      </c>
      <c r="Q517" s="0" t="n">
        <v>0</v>
      </c>
      <c r="R517" s="0" t="n">
        <v>0</v>
      </c>
      <c r="S517" s="0" t="n">
        <v>0</v>
      </c>
      <c r="T517" s="0" t="n">
        <v>0</v>
      </c>
      <c r="U517" s="0" t="n">
        <v>0</v>
      </c>
      <c r="V517" s="0" t="n">
        <v>0</v>
      </c>
      <c r="W517" s="0" t="n">
        <v>0</v>
      </c>
      <c r="X517" s="0" t="n">
        <v>0</v>
      </c>
      <c r="Y517" s="0" t="n">
        <v>5</v>
      </c>
      <c r="Z517" s="0" t="n">
        <v>0</v>
      </c>
      <c r="AA517" s="0" t="n">
        <v>0</v>
      </c>
      <c r="AB517" s="0" t="n">
        <v>0</v>
      </c>
      <c r="AC517" s="0" t="n">
        <v>0</v>
      </c>
      <c r="AD517" s="0" t="n">
        <v>0</v>
      </c>
      <c r="AE517" s="0" t="n">
        <v>0</v>
      </c>
      <c r="AF517" s="0" t="n">
        <v>0</v>
      </c>
      <c r="AG517" s="0" t="n">
        <v>0</v>
      </c>
      <c r="AH517" s="0" t="n">
        <v>0</v>
      </c>
      <c r="AI517" s="0" t="n">
        <v>0</v>
      </c>
      <c r="AJ517" s="0" t="n">
        <v>0</v>
      </c>
      <c r="AK517" s="0" t="n">
        <v>0</v>
      </c>
      <c r="AL517" s="0" t="n">
        <v>0</v>
      </c>
      <c r="AM517" s="0" t="n">
        <v>0</v>
      </c>
      <c r="AN517" s="0" t="n">
        <v>0</v>
      </c>
      <c r="AO517" s="0" t="n">
        <v>0</v>
      </c>
      <c r="AP517" s="0" t="n">
        <v>0</v>
      </c>
      <c r="AQ517" s="0" t="n">
        <v>0</v>
      </c>
      <c r="AR517" s="0" t="n">
        <v>0</v>
      </c>
      <c r="AS517" s="0" t="n">
        <v>0</v>
      </c>
      <c r="AT517" s="0" t="n">
        <v>0</v>
      </c>
      <c r="AU517" s="0" t="n">
        <v>0</v>
      </c>
      <c r="AV517" s="0" t="n">
        <v>0</v>
      </c>
      <c r="AW517" s="0" t="n">
        <v>0</v>
      </c>
      <c r="AX517" s="0" t="n">
        <v>0</v>
      </c>
      <c r="AY517" s="0" t="n">
        <v>0</v>
      </c>
      <c r="AZ517" s="0" t="n">
        <v>0</v>
      </c>
      <c r="BA517" s="0" t="n">
        <v>0</v>
      </c>
      <c r="BB517" s="0" t="n">
        <v>0</v>
      </c>
      <c r="BC517" s="0" t="n">
        <v>0</v>
      </c>
      <c r="BD517" s="0" t="n">
        <v>2</v>
      </c>
      <c r="BE517" s="0" t="n">
        <v>0</v>
      </c>
      <c r="BF517" s="0" t="n">
        <v>0</v>
      </c>
      <c r="BG517" s="0" t="n">
        <v>0</v>
      </c>
      <c r="BH517" s="0" t="n">
        <v>0</v>
      </c>
      <c r="BI517" s="0" t="n">
        <v>0</v>
      </c>
      <c r="BJ517" s="0" t="n">
        <v>1</v>
      </c>
      <c r="BK517" s="0" t="n">
        <v>0</v>
      </c>
      <c r="BL517" s="0" t="n">
        <v>0</v>
      </c>
      <c r="BM517" s="0" t="n">
        <v>0</v>
      </c>
      <c r="BN517" s="0" t="n">
        <v>0</v>
      </c>
      <c r="BO517" s="0" t="n">
        <v>0</v>
      </c>
      <c r="BP517" s="0" t="n">
        <v>0</v>
      </c>
      <c r="BQ517" s="0" t="n">
        <v>0</v>
      </c>
      <c r="BR517" s="0" t="n">
        <v>0</v>
      </c>
      <c r="BS517" s="0" t="n">
        <v>0</v>
      </c>
      <c r="BT517" s="0" t="n">
        <v>1</v>
      </c>
      <c r="BU517" s="0" t="n">
        <v>0</v>
      </c>
      <c r="BV517" s="0" t="n">
        <v>0</v>
      </c>
      <c r="BW517" s="0" t="n">
        <v>0</v>
      </c>
      <c r="BX517" s="0" t="n">
        <v>0</v>
      </c>
      <c r="BY517" s="0" t="n">
        <v>1</v>
      </c>
      <c r="BZ517" s="0" t="n">
        <v>0</v>
      </c>
      <c r="CA517" s="0" t="n">
        <v>0</v>
      </c>
      <c r="CB517" s="0" t="n">
        <v>0</v>
      </c>
      <c r="CC517" s="0" t="n">
        <v>0</v>
      </c>
      <c r="CD517" s="0" t="n">
        <v>0</v>
      </c>
      <c r="CE517" s="0" t="n">
        <v>0</v>
      </c>
      <c r="CF517" s="0" t="n">
        <v>0</v>
      </c>
      <c r="CG517" s="0" t="n">
        <v>0</v>
      </c>
      <c r="CH517" s="0" t="n">
        <v>0</v>
      </c>
      <c r="CI517" s="0" t="n">
        <v>0</v>
      </c>
      <c r="CJ517" s="0" t="n">
        <v>0</v>
      </c>
      <c r="CK517" s="0" t="n">
        <v>0</v>
      </c>
      <c r="CL517" s="0" t="n">
        <v>0</v>
      </c>
      <c r="CM517" s="0" t="n">
        <v>0</v>
      </c>
      <c r="CN517" s="0" t="n">
        <v>0</v>
      </c>
      <c r="CO517" s="0" t="n">
        <v>0</v>
      </c>
      <c r="CP517" s="0" t="n">
        <v>5</v>
      </c>
      <c r="CQ517" s="0" t="n">
        <v>0</v>
      </c>
      <c r="CR517" s="0" t="n">
        <v>0</v>
      </c>
      <c r="CS517" s="0" t="n">
        <v>0</v>
      </c>
      <c r="CT517" s="0" t="n">
        <v>0</v>
      </c>
      <c r="CU517" s="0" t="n">
        <v>0</v>
      </c>
      <c r="CV517" s="0" t="n">
        <v>0</v>
      </c>
      <c r="CW517" s="0" t="n">
        <v>0</v>
      </c>
      <c r="CX517" s="0" t="n">
        <v>0</v>
      </c>
      <c r="CY517" s="0" t="n">
        <v>4</v>
      </c>
      <c r="CZ517" s="0" t="n">
        <v>0</v>
      </c>
      <c r="DA517" s="0" t="n">
        <v>0</v>
      </c>
      <c r="DB517" s="0" t="n">
        <v>0</v>
      </c>
      <c r="DC517" s="0" t="n">
        <v>0</v>
      </c>
      <c r="DD517" s="0" t="n">
        <v>0</v>
      </c>
      <c r="DE517" s="0" t="n">
        <v>0</v>
      </c>
      <c r="DF517" s="0" t="n">
        <v>0</v>
      </c>
      <c r="DG517" s="0" t="n">
        <v>0</v>
      </c>
      <c r="DH517" s="0" t="n">
        <v>0</v>
      </c>
      <c r="DI517" s="0" t="n">
        <v>0</v>
      </c>
      <c r="DJ517" s="0" t="n">
        <v>0</v>
      </c>
      <c r="DK517" s="0" t="n">
        <v>3</v>
      </c>
      <c r="DL517" s="0" t="n">
        <v>0</v>
      </c>
      <c r="DM517" s="0" t="n">
        <v>0</v>
      </c>
      <c r="DN517" s="0" t="n">
        <v>0</v>
      </c>
      <c r="DO517" s="0" t="n">
        <v>0</v>
      </c>
      <c r="DP517" s="0" t="n">
        <v>0</v>
      </c>
      <c r="DQ517" s="0" t="n">
        <v>0</v>
      </c>
      <c r="DR517" s="0" t="n">
        <v>0</v>
      </c>
      <c r="DS517" s="0" t="n">
        <v>0</v>
      </c>
      <c r="DT517" s="0" t="n">
        <v>0</v>
      </c>
      <c r="DU517" s="0" t="n">
        <v>0</v>
      </c>
      <c r="DV517" s="0" t="n">
        <v>0</v>
      </c>
      <c r="DW517" s="0" t="n">
        <v>0</v>
      </c>
      <c r="DX517" s="0" t="n">
        <v>0</v>
      </c>
      <c r="DY517" s="0" t="n">
        <v>0</v>
      </c>
      <c r="DZ517" s="0" t="n">
        <v>0</v>
      </c>
      <c r="EA517" s="0" t="n">
        <v>0</v>
      </c>
      <c r="EB517" s="0" t="n">
        <v>0</v>
      </c>
      <c r="EC517" s="0" t="n">
        <v>0</v>
      </c>
      <c r="ED517" s="0" t="n">
        <v>0</v>
      </c>
      <c r="EE517" s="0" t="n">
        <v>0</v>
      </c>
      <c r="EF517" s="0" t="n">
        <v>0</v>
      </c>
      <c r="EG517" s="0" t="n">
        <v>0</v>
      </c>
      <c r="EH517" s="0" t="n">
        <v>0</v>
      </c>
      <c r="EI517" s="0" t="n">
        <v>0</v>
      </c>
      <c r="EJ517" s="0" t="n">
        <v>0</v>
      </c>
      <c r="EK517" s="0" t="n">
        <v>0</v>
      </c>
      <c r="EL517" s="0" t="n">
        <v>0</v>
      </c>
      <c r="EM517" s="0" t="n">
        <v>0</v>
      </c>
      <c r="EN517" s="0" t="n">
        <v>0</v>
      </c>
      <c r="EO517" s="0" t="n">
        <v>3</v>
      </c>
      <c r="EP517" s="0" t="n">
        <v>0</v>
      </c>
      <c r="EQ517" s="0" t="n">
        <v>0</v>
      </c>
      <c r="ER517" s="0" t="n">
        <v>0</v>
      </c>
      <c r="ES517" s="0" t="n">
        <v>0</v>
      </c>
      <c r="ET517" s="0" t="n">
        <v>0</v>
      </c>
      <c r="EU517" s="0" t="n">
        <v>0</v>
      </c>
      <c r="EV517" s="0" t="n">
        <v>0</v>
      </c>
      <c r="EW517" s="0" t="n">
        <v>0</v>
      </c>
      <c r="EX517" s="0" t="n">
        <v>0</v>
      </c>
      <c r="EY517" s="0" t="n">
        <v>0</v>
      </c>
      <c r="EZ517" s="0" t="n">
        <v>0</v>
      </c>
      <c r="FA517" s="0" t="n">
        <v>0</v>
      </c>
      <c r="FB517" s="0" t="n">
        <v>0</v>
      </c>
      <c r="FC517" s="0" t="n">
        <v>0</v>
      </c>
      <c r="FD517" s="0" t="n">
        <v>2</v>
      </c>
      <c r="FE517" s="0" t="n">
        <v>0</v>
      </c>
      <c r="FF517" s="0" t="n">
        <v>0</v>
      </c>
      <c r="FG517" s="0" t="n">
        <v>0</v>
      </c>
      <c r="FH517" s="0" t="n">
        <v>0</v>
      </c>
      <c r="FI517" s="0" t="n">
        <v>0</v>
      </c>
      <c r="FJ517" s="0" t="n">
        <v>0</v>
      </c>
      <c r="FK517" s="0" t="n">
        <v>0</v>
      </c>
      <c r="FL517" s="0" t="n">
        <v>0</v>
      </c>
      <c r="FM517" s="0" t="n">
        <v>0</v>
      </c>
      <c r="FN517" s="0" t="n">
        <v>0</v>
      </c>
      <c r="FO517" s="0" t="n">
        <v>0</v>
      </c>
      <c r="FP517" s="0" t="n">
        <v>0</v>
      </c>
      <c r="FQ517" s="0" t="n">
        <v>0</v>
      </c>
      <c r="FR517" s="0" t="n">
        <v>0</v>
      </c>
      <c r="FS517" s="0" t="n">
        <v>0</v>
      </c>
      <c r="FT517" s="0" t="n">
        <v>0</v>
      </c>
      <c r="FU517" s="0" t="n">
        <v>0</v>
      </c>
      <c r="FV517" s="0" t="n">
        <v>0</v>
      </c>
      <c r="FW517" s="0" t="n">
        <v>0</v>
      </c>
      <c r="FX517" s="0" t="n">
        <v>0</v>
      </c>
      <c r="FY517" s="0" t="n">
        <v>0</v>
      </c>
      <c r="FZ517" s="0" t="n">
        <v>0</v>
      </c>
      <c r="GA517" s="0" t="n">
        <v>0</v>
      </c>
      <c r="GB517" s="0" t="n">
        <v>0</v>
      </c>
      <c r="GC517" s="0" t="n">
        <v>0</v>
      </c>
      <c r="GD517" s="0" t="n">
        <v>0</v>
      </c>
      <c r="GE517" s="0" t="n">
        <v>0</v>
      </c>
      <c r="GF517" s="0" t="n">
        <v>0</v>
      </c>
      <c r="GG517" s="0" t="n">
        <v>0</v>
      </c>
      <c r="GH517" s="0" t="n">
        <v>0</v>
      </c>
      <c r="GI517" s="0" t="n">
        <v>0</v>
      </c>
      <c r="GJ517" s="0" t="n">
        <v>0</v>
      </c>
      <c r="GK517" s="0" t="n">
        <v>0</v>
      </c>
      <c r="GL517" s="0" t="n">
        <v>0</v>
      </c>
      <c r="GM517" s="0" t="n">
        <v>0</v>
      </c>
      <c r="GN517" s="0" t="n">
        <v>0</v>
      </c>
      <c r="GO517" s="0" t="n">
        <v>1</v>
      </c>
      <c r="GP517" s="0" t="n">
        <v>0</v>
      </c>
      <c r="GQ517" s="0" t="n">
        <v>0</v>
      </c>
    </row>
    <row r="518" customFormat="false" ht="12" hidden="false" customHeight="false" outlineLevel="0" collapsed="false">
      <c r="A518" s="0" t="n">
        <v>8</v>
      </c>
      <c r="B518" s="0" t="n">
        <v>3</v>
      </c>
      <c r="C518" s="0" t="n">
        <v>5</v>
      </c>
      <c r="D518" s="0" t="n">
        <v>0</v>
      </c>
      <c r="E518" s="0" t="n">
        <v>1</v>
      </c>
      <c r="F518" s="0" t="n">
        <v>0</v>
      </c>
      <c r="G518" s="0" t="n">
        <v>5</v>
      </c>
      <c r="H518" s="0" t="n">
        <v>1</v>
      </c>
      <c r="I518" s="0" t="n">
        <v>3</v>
      </c>
      <c r="J518" s="0" t="n">
        <v>2</v>
      </c>
      <c r="K518" s="0" t="n">
        <v>0</v>
      </c>
      <c r="L518" s="0" t="n">
        <v>6</v>
      </c>
      <c r="M518" s="0" t="n">
        <v>5</v>
      </c>
      <c r="N518" s="0" t="n">
        <v>2</v>
      </c>
      <c r="O518" s="0" t="n">
        <v>4</v>
      </c>
      <c r="P518" s="0" t="n">
        <v>2</v>
      </c>
      <c r="Q518" s="0" t="n">
        <v>3</v>
      </c>
      <c r="R518" s="0" t="n">
        <v>0</v>
      </c>
      <c r="S518" s="0" t="n">
        <v>0</v>
      </c>
      <c r="T518" s="0" t="n">
        <v>0</v>
      </c>
      <c r="U518" s="0" t="n">
        <v>1</v>
      </c>
      <c r="V518" s="0" t="n">
        <v>0</v>
      </c>
      <c r="W518" s="0" t="n">
        <v>5</v>
      </c>
      <c r="X518" s="0" t="n">
        <v>2</v>
      </c>
      <c r="Y518" s="0" t="n">
        <v>3</v>
      </c>
      <c r="Z518" s="0" t="n">
        <v>8</v>
      </c>
      <c r="AA518" s="0" t="n">
        <v>2</v>
      </c>
      <c r="AB518" s="0" t="n">
        <v>2</v>
      </c>
      <c r="AC518" s="0" t="n">
        <v>2</v>
      </c>
      <c r="AD518" s="0" t="n">
        <v>6</v>
      </c>
      <c r="AE518" s="0" t="n">
        <v>6</v>
      </c>
      <c r="AF518" s="0" t="n">
        <v>0</v>
      </c>
      <c r="AG518" s="0" t="n">
        <v>2</v>
      </c>
      <c r="AH518" s="0" t="n">
        <v>3</v>
      </c>
      <c r="AI518" s="0" t="n">
        <v>1</v>
      </c>
      <c r="AJ518" s="0" t="n">
        <v>2</v>
      </c>
      <c r="AK518" s="0" t="n">
        <v>3</v>
      </c>
      <c r="AL518" s="0" t="n">
        <v>0</v>
      </c>
      <c r="AM518" s="0" t="n">
        <v>5</v>
      </c>
      <c r="AN518" s="0" t="n">
        <v>5</v>
      </c>
      <c r="AO518" s="0" t="n">
        <v>6</v>
      </c>
      <c r="AP518" s="0" t="n">
        <v>0</v>
      </c>
      <c r="AQ518" s="0" t="n">
        <v>0</v>
      </c>
      <c r="AR518" s="0" t="n">
        <v>6</v>
      </c>
      <c r="AS518" s="0" t="n">
        <v>0</v>
      </c>
      <c r="AT518" s="0" t="n">
        <v>2</v>
      </c>
      <c r="AU518" s="0" t="n">
        <v>3</v>
      </c>
      <c r="AV518" s="0" t="n">
        <v>2</v>
      </c>
      <c r="AW518" s="0" t="n">
        <v>5</v>
      </c>
      <c r="AX518" s="0" t="n">
        <v>0</v>
      </c>
      <c r="AY518" s="0" t="n">
        <v>5</v>
      </c>
      <c r="AZ518" s="0" t="n">
        <v>1</v>
      </c>
      <c r="BA518" s="0" t="n">
        <v>0</v>
      </c>
      <c r="BB518" s="0" t="n">
        <v>6</v>
      </c>
      <c r="BC518" s="0" t="n">
        <v>2</v>
      </c>
      <c r="BD518" s="0" t="n">
        <v>1</v>
      </c>
      <c r="BE518" s="0" t="n">
        <v>5</v>
      </c>
      <c r="BF518" s="0" t="n">
        <v>4</v>
      </c>
      <c r="BG518" s="0" t="n">
        <v>3</v>
      </c>
      <c r="BH518" s="0" t="n">
        <v>0</v>
      </c>
      <c r="BI518" s="0" t="n">
        <v>0</v>
      </c>
      <c r="BJ518" s="0" t="n">
        <v>1</v>
      </c>
      <c r="BK518" s="0" t="n">
        <v>3</v>
      </c>
      <c r="BL518" s="0" t="n">
        <v>0</v>
      </c>
      <c r="BM518" s="0" t="n">
        <v>1</v>
      </c>
      <c r="BN518" s="0" t="n">
        <v>6</v>
      </c>
      <c r="BO518" s="0" t="n">
        <v>0</v>
      </c>
      <c r="BP518" s="0" t="n">
        <v>0</v>
      </c>
      <c r="BQ518" s="0" t="n">
        <v>4</v>
      </c>
      <c r="BR518" s="0" t="n">
        <v>3</v>
      </c>
      <c r="BS518" s="0" t="n">
        <v>1</v>
      </c>
      <c r="BT518" s="0" t="n">
        <v>0</v>
      </c>
      <c r="BU518" s="0" t="n">
        <v>5</v>
      </c>
      <c r="BV518" s="0" t="n">
        <v>8</v>
      </c>
      <c r="BW518" s="0" t="n">
        <v>0</v>
      </c>
      <c r="BX518" s="0" t="n">
        <v>1</v>
      </c>
      <c r="BY518" s="0" t="n">
        <v>0</v>
      </c>
      <c r="BZ518" s="0" t="n">
        <v>5</v>
      </c>
      <c r="CA518" s="0" t="n">
        <v>7</v>
      </c>
      <c r="CB518" s="0" t="n">
        <v>5</v>
      </c>
      <c r="CC518" s="0" t="n">
        <v>4</v>
      </c>
      <c r="CD518" s="0" t="n">
        <v>1</v>
      </c>
      <c r="CE518" s="0" t="n">
        <v>5</v>
      </c>
      <c r="CF518" s="0" t="n">
        <v>2</v>
      </c>
      <c r="CG518" s="0" t="n">
        <v>5</v>
      </c>
      <c r="CH518" s="0" t="n">
        <v>9</v>
      </c>
      <c r="CI518" s="0" t="n">
        <v>4</v>
      </c>
      <c r="CJ518" s="0" t="n">
        <v>3</v>
      </c>
      <c r="CK518" s="0" t="n">
        <v>1</v>
      </c>
      <c r="CL518" s="0" t="n">
        <v>0</v>
      </c>
      <c r="CM518" s="0" t="n">
        <v>1</v>
      </c>
      <c r="CN518" s="0" t="n">
        <v>6</v>
      </c>
      <c r="CO518" s="0" t="n">
        <v>1</v>
      </c>
      <c r="CP518" s="0" t="n">
        <v>1</v>
      </c>
      <c r="CQ518" s="0" t="n">
        <v>2</v>
      </c>
      <c r="CR518" s="0" t="n">
        <v>1</v>
      </c>
      <c r="CS518" s="0" t="n">
        <v>5</v>
      </c>
      <c r="CT518" s="0" t="n">
        <v>0</v>
      </c>
      <c r="CU518" s="0" t="n">
        <v>2</v>
      </c>
      <c r="CV518" s="0" t="n">
        <v>4</v>
      </c>
      <c r="CW518" s="0" t="n">
        <v>0</v>
      </c>
      <c r="CX518" s="0" t="n">
        <v>0</v>
      </c>
      <c r="CY518" s="0" t="n">
        <v>5</v>
      </c>
      <c r="CZ518" s="0" t="n">
        <v>1</v>
      </c>
      <c r="DA518" s="0" t="n">
        <v>0</v>
      </c>
      <c r="DB518" s="0" t="n">
        <v>2</v>
      </c>
      <c r="DC518" s="0" t="n">
        <v>2</v>
      </c>
      <c r="DD518" s="0" t="n">
        <v>8</v>
      </c>
      <c r="DE518" s="0" t="n">
        <v>4</v>
      </c>
      <c r="DF518" s="0" t="n">
        <v>2</v>
      </c>
      <c r="DG518" s="0" t="n">
        <v>4</v>
      </c>
      <c r="DH518" s="0" t="n">
        <v>6</v>
      </c>
      <c r="DI518" s="0" t="n">
        <v>3</v>
      </c>
      <c r="DJ518" s="0" t="n">
        <v>1</v>
      </c>
      <c r="DK518" s="0" t="n">
        <v>4</v>
      </c>
      <c r="DL518" s="0" t="n">
        <v>3</v>
      </c>
      <c r="DM518" s="0" t="n">
        <v>1</v>
      </c>
      <c r="DN518" s="0" t="n">
        <v>0</v>
      </c>
      <c r="DO518" s="0" t="n">
        <v>0</v>
      </c>
      <c r="DP518" s="0" t="n">
        <v>6</v>
      </c>
      <c r="DQ518" s="0" t="n">
        <v>0</v>
      </c>
      <c r="DR518" s="0" t="n">
        <v>3</v>
      </c>
      <c r="DS518" s="0" t="n">
        <v>0</v>
      </c>
      <c r="DT518" s="0" t="n">
        <v>7</v>
      </c>
      <c r="DU518" s="0" t="n">
        <v>2</v>
      </c>
      <c r="DV518" s="0" t="n">
        <v>1</v>
      </c>
      <c r="DW518" s="0" t="n">
        <v>1</v>
      </c>
      <c r="DX518" s="0" t="n">
        <v>0</v>
      </c>
      <c r="DY518" s="0" t="n">
        <v>0</v>
      </c>
      <c r="DZ518" s="0" t="n">
        <v>2</v>
      </c>
      <c r="EA518" s="0" t="n">
        <v>0</v>
      </c>
      <c r="EB518" s="0" t="n">
        <v>0</v>
      </c>
      <c r="EC518" s="0" t="n">
        <v>3</v>
      </c>
      <c r="ED518" s="0" t="n">
        <v>0</v>
      </c>
      <c r="EE518" s="0" t="n">
        <v>0</v>
      </c>
      <c r="EF518" s="0" t="n">
        <v>0</v>
      </c>
      <c r="EG518" s="0" t="n">
        <v>0</v>
      </c>
      <c r="EH518" s="0" t="n">
        <v>1</v>
      </c>
      <c r="EI518" s="0" t="n">
        <v>0</v>
      </c>
      <c r="EJ518" s="0" t="n">
        <v>1</v>
      </c>
      <c r="EK518" s="0" t="n">
        <v>1</v>
      </c>
      <c r="EL518" s="0" t="n">
        <v>2</v>
      </c>
      <c r="EM518" s="0" t="n">
        <v>3</v>
      </c>
      <c r="EN518" s="0" t="n">
        <v>1</v>
      </c>
      <c r="EO518" s="0" t="n">
        <v>3</v>
      </c>
      <c r="EP518" s="0" t="n">
        <v>8</v>
      </c>
      <c r="EQ518" s="0" t="n">
        <v>5</v>
      </c>
      <c r="ER518" s="0" t="n">
        <v>3</v>
      </c>
      <c r="ES518" s="0" t="n">
        <v>7</v>
      </c>
      <c r="ET518" s="0" t="n">
        <v>5</v>
      </c>
      <c r="EU518" s="0" t="n">
        <v>6</v>
      </c>
      <c r="EV518" s="0" t="n">
        <v>1</v>
      </c>
      <c r="EW518" s="0" t="n">
        <v>1</v>
      </c>
      <c r="EX518" s="0" t="n">
        <v>0</v>
      </c>
      <c r="EY518" s="0" t="n">
        <v>8</v>
      </c>
      <c r="EZ518" s="0" t="n">
        <v>5</v>
      </c>
      <c r="FA518" s="0" t="n">
        <v>3</v>
      </c>
      <c r="FB518" s="0" t="n">
        <v>2</v>
      </c>
      <c r="FC518" s="0" t="n">
        <v>0</v>
      </c>
      <c r="FD518" s="0" t="n">
        <v>0</v>
      </c>
      <c r="FE518" s="0" t="n">
        <v>5</v>
      </c>
      <c r="FF518" s="0" t="n">
        <v>0</v>
      </c>
      <c r="FG518" s="0" t="n">
        <v>3</v>
      </c>
      <c r="FH518" s="0" t="n">
        <v>5</v>
      </c>
      <c r="FI518" s="0" t="n">
        <v>8</v>
      </c>
      <c r="FJ518" s="0" t="n">
        <v>0</v>
      </c>
      <c r="FK518" s="0" t="n">
        <v>2</v>
      </c>
      <c r="FL518" s="0" t="n">
        <v>1</v>
      </c>
      <c r="FM518" s="0" t="n">
        <v>1</v>
      </c>
      <c r="FN518" s="0" t="n">
        <v>1</v>
      </c>
      <c r="FO518" s="0" t="n">
        <v>3</v>
      </c>
      <c r="FP518" s="0" t="n">
        <v>0</v>
      </c>
      <c r="FQ518" s="0" t="n">
        <v>1</v>
      </c>
      <c r="FR518" s="0" t="n">
        <v>5</v>
      </c>
      <c r="FS518" s="0" t="n">
        <v>2</v>
      </c>
      <c r="FT518" s="0" t="n">
        <v>2</v>
      </c>
      <c r="FU518" s="0" t="n">
        <v>7</v>
      </c>
      <c r="FV518" s="0" t="n">
        <v>1</v>
      </c>
      <c r="FW518" s="0" t="n">
        <v>2</v>
      </c>
      <c r="FX518" s="0" t="n">
        <v>0</v>
      </c>
      <c r="FY518" s="0" t="n">
        <v>1</v>
      </c>
      <c r="FZ518" s="0" t="n">
        <v>8</v>
      </c>
      <c r="GA518" s="0" t="n">
        <v>1</v>
      </c>
      <c r="GB518" s="0" t="n">
        <v>0</v>
      </c>
      <c r="GC518" s="0" t="n">
        <v>0</v>
      </c>
      <c r="GD518" s="0" t="n">
        <v>9</v>
      </c>
      <c r="GE518" s="0" t="n">
        <v>0</v>
      </c>
      <c r="GF518" s="0" t="n">
        <v>0</v>
      </c>
      <c r="GG518" s="0" t="n">
        <v>1</v>
      </c>
      <c r="GH518" s="0" t="n">
        <v>0</v>
      </c>
      <c r="GI518" s="0" t="n">
        <v>5</v>
      </c>
      <c r="GJ518" s="0" t="n">
        <v>0</v>
      </c>
      <c r="GK518" s="0" t="n">
        <v>0</v>
      </c>
      <c r="GL518" s="0" t="n">
        <v>3</v>
      </c>
      <c r="GM518" s="0" t="n">
        <v>1</v>
      </c>
      <c r="GN518" s="0" t="n">
        <v>0</v>
      </c>
      <c r="GO518" s="0" t="n">
        <v>6</v>
      </c>
      <c r="GP518" s="0" t="n">
        <v>1</v>
      </c>
      <c r="GQ518" s="0" t="n">
        <v>0</v>
      </c>
    </row>
    <row r="519" customFormat="false" ht="12" hidden="false" customHeight="false" outlineLevel="0" collapsed="false">
      <c r="A519" s="0" t="n">
        <v>0</v>
      </c>
      <c r="B519" s="0" t="n">
        <v>0</v>
      </c>
      <c r="C519" s="0" t="n">
        <v>7</v>
      </c>
      <c r="D519" s="0" t="n">
        <v>0</v>
      </c>
      <c r="E519" s="0" t="n">
        <v>0</v>
      </c>
      <c r="F519" s="0" t="n">
        <v>0</v>
      </c>
      <c r="G519" s="0" t="n">
        <v>0</v>
      </c>
      <c r="H519" s="0" t="n">
        <v>0</v>
      </c>
      <c r="I519" s="0" t="n">
        <v>0</v>
      </c>
      <c r="J519" s="0" t="n">
        <v>0</v>
      </c>
      <c r="K519" s="0" t="n">
        <v>0</v>
      </c>
      <c r="L519" s="0" t="n">
        <v>0</v>
      </c>
      <c r="M519" s="0" t="n">
        <v>0</v>
      </c>
      <c r="N519" s="0" t="n">
        <v>0</v>
      </c>
      <c r="O519" s="0" t="n">
        <v>0</v>
      </c>
      <c r="P519" s="0" t="n">
        <v>8</v>
      </c>
      <c r="Q519" s="0" t="n">
        <v>0</v>
      </c>
      <c r="R519" s="0" t="n">
        <v>0</v>
      </c>
      <c r="S519" s="0" t="n">
        <v>0</v>
      </c>
      <c r="T519" s="0" t="n">
        <v>0</v>
      </c>
      <c r="U519" s="0" t="n">
        <v>0</v>
      </c>
      <c r="V519" s="0" t="n">
        <v>0</v>
      </c>
      <c r="W519" s="0" t="n">
        <v>2</v>
      </c>
      <c r="X519" s="0" t="n">
        <v>0</v>
      </c>
      <c r="Y519" s="0" t="n">
        <v>1</v>
      </c>
      <c r="Z519" s="0" t="n">
        <v>1</v>
      </c>
      <c r="AA519" s="0" t="n">
        <v>0</v>
      </c>
      <c r="AB519" s="0" t="n">
        <v>4</v>
      </c>
      <c r="AC519" s="0" t="n">
        <v>1</v>
      </c>
      <c r="AD519" s="0" t="n">
        <v>1</v>
      </c>
      <c r="AE519" s="0" t="n">
        <v>2</v>
      </c>
      <c r="AF519" s="0" t="n">
        <v>0</v>
      </c>
      <c r="AG519" s="0" t="n">
        <v>0</v>
      </c>
      <c r="AH519" s="0" t="n">
        <v>4</v>
      </c>
      <c r="AI519" s="0" t="n">
        <v>0</v>
      </c>
      <c r="AJ519" s="0" t="n">
        <v>3</v>
      </c>
      <c r="AK519" s="0" t="n">
        <v>0</v>
      </c>
      <c r="AL519" s="0" t="n">
        <v>0</v>
      </c>
      <c r="AM519" s="0" t="n">
        <v>4</v>
      </c>
      <c r="AN519" s="0" t="n">
        <v>0</v>
      </c>
      <c r="AO519" s="0" t="n">
        <v>0</v>
      </c>
      <c r="AP519" s="0" t="n">
        <v>0</v>
      </c>
      <c r="AQ519" s="0" t="n">
        <v>0</v>
      </c>
      <c r="AR519" s="0" t="n">
        <v>0</v>
      </c>
      <c r="AS519" s="0" t="n">
        <v>0</v>
      </c>
      <c r="AT519" s="0" t="n">
        <v>0</v>
      </c>
      <c r="AU519" s="0" t="n">
        <v>0</v>
      </c>
      <c r="AV519" s="0" t="n">
        <v>3</v>
      </c>
      <c r="AW519" s="0" t="n">
        <v>4</v>
      </c>
      <c r="AX519" s="0" t="n">
        <v>1</v>
      </c>
      <c r="AY519" s="0" t="n">
        <v>6</v>
      </c>
      <c r="AZ519" s="0" t="n">
        <v>3</v>
      </c>
      <c r="BA519" s="0" t="n">
        <v>2</v>
      </c>
      <c r="BB519" s="0" t="n">
        <v>0</v>
      </c>
      <c r="BC519" s="0" t="n">
        <v>0</v>
      </c>
      <c r="BD519" s="0" t="n">
        <v>0</v>
      </c>
      <c r="BE519" s="0" t="n">
        <v>1</v>
      </c>
      <c r="BF519" s="0" t="n">
        <v>1</v>
      </c>
      <c r="BG519" s="0" t="n">
        <v>1</v>
      </c>
      <c r="BH519" s="0" t="n">
        <v>0</v>
      </c>
      <c r="BI519" s="0" t="n">
        <v>0</v>
      </c>
      <c r="BJ519" s="0" t="n">
        <v>0</v>
      </c>
      <c r="BK519" s="0" t="n">
        <v>0</v>
      </c>
      <c r="BL519" s="0" t="n">
        <v>0</v>
      </c>
      <c r="BM519" s="0" t="n">
        <v>0</v>
      </c>
      <c r="BN519" s="0" t="n">
        <v>0</v>
      </c>
      <c r="BO519" s="0" t="n">
        <v>0</v>
      </c>
      <c r="BP519" s="0" t="n">
        <v>0</v>
      </c>
      <c r="BQ519" s="0" t="n">
        <v>2</v>
      </c>
      <c r="BR519" s="0" t="n">
        <v>0</v>
      </c>
      <c r="BS519" s="0" t="n">
        <v>0</v>
      </c>
      <c r="BT519" s="0" t="n">
        <v>0</v>
      </c>
      <c r="BU519" s="0" t="n">
        <v>0</v>
      </c>
      <c r="BV519" s="0" t="n">
        <v>0</v>
      </c>
      <c r="BW519" s="0" t="n">
        <v>0</v>
      </c>
      <c r="BX519" s="0" t="n">
        <v>0</v>
      </c>
      <c r="BY519" s="0" t="n">
        <v>0</v>
      </c>
      <c r="BZ519" s="0" t="n">
        <v>6</v>
      </c>
      <c r="CA519" s="0" t="n">
        <v>1</v>
      </c>
      <c r="CB519" s="0" t="n">
        <v>8</v>
      </c>
      <c r="CC519" s="0" t="n">
        <v>4</v>
      </c>
      <c r="CD519" s="0" t="n">
        <v>0</v>
      </c>
      <c r="CE519" s="0" t="n">
        <v>0</v>
      </c>
      <c r="CF519" s="0" t="n">
        <v>4</v>
      </c>
      <c r="CG519" s="0" t="n">
        <v>0</v>
      </c>
      <c r="CH519" s="0" t="n">
        <v>0</v>
      </c>
      <c r="CI519" s="0" t="n">
        <v>4</v>
      </c>
      <c r="CJ519" s="0" t="n">
        <v>0</v>
      </c>
      <c r="CK519" s="0" t="n">
        <v>1</v>
      </c>
      <c r="CL519" s="0" t="n">
        <v>0</v>
      </c>
      <c r="CM519" s="0" t="n">
        <v>0</v>
      </c>
      <c r="CN519" s="0" t="n">
        <v>6</v>
      </c>
      <c r="CO519" s="0" t="n">
        <v>0</v>
      </c>
      <c r="CP519" s="0" t="n">
        <v>1</v>
      </c>
      <c r="CQ519" s="0" t="n">
        <v>0</v>
      </c>
      <c r="CR519" s="0" t="n">
        <v>0</v>
      </c>
      <c r="CS519" s="0" t="n">
        <v>0</v>
      </c>
      <c r="CT519" s="0" t="n">
        <v>0</v>
      </c>
      <c r="CU519" s="0" t="n">
        <v>0</v>
      </c>
      <c r="CV519" s="0" t="n">
        <v>4</v>
      </c>
      <c r="CW519" s="0" t="n">
        <v>0</v>
      </c>
      <c r="CX519" s="0" t="n">
        <v>0</v>
      </c>
      <c r="CY519" s="0" t="n">
        <v>7</v>
      </c>
      <c r="CZ519" s="0" t="n">
        <v>3</v>
      </c>
      <c r="DA519" s="0" t="n">
        <v>0</v>
      </c>
      <c r="DB519" s="0" t="n">
        <v>2</v>
      </c>
      <c r="DC519" s="0" t="n">
        <v>0</v>
      </c>
      <c r="DD519" s="0" t="n">
        <v>2</v>
      </c>
      <c r="DE519" s="0" t="n">
        <v>4</v>
      </c>
      <c r="DF519" s="0" t="n">
        <v>0</v>
      </c>
      <c r="DG519" s="0" t="n">
        <v>0</v>
      </c>
      <c r="DH519" s="0" t="n">
        <v>1</v>
      </c>
      <c r="DI519" s="0" t="n">
        <v>0</v>
      </c>
      <c r="DJ519" s="0" t="n">
        <v>2</v>
      </c>
      <c r="DK519" s="0" t="n">
        <v>6</v>
      </c>
      <c r="DL519" s="0" t="n">
        <v>0</v>
      </c>
      <c r="DM519" s="0" t="n">
        <v>0</v>
      </c>
      <c r="DN519" s="0" t="n">
        <v>2</v>
      </c>
      <c r="DO519" s="0" t="n">
        <v>0</v>
      </c>
      <c r="DP519" s="0" t="n">
        <v>6</v>
      </c>
      <c r="DQ519" s="0" t="n">
        <v>0</v>
      </c>
      <c r="DR519" s="0" t="n">
        <v>0</v>
      </c>
      <c r="DS519" s="0" t="n">
        <v>0</v>
      </c>
      <c r="DT519" s="0" t="n">
        <v>0</v>
      </c>
      <c r="DU519" s="0" t="n">
        <v>0</v>
      </c>
      <c r="DV519" s="0" t="n">
        <v>0</v>
      </c>
      <c r="DW519" s="0" t="n">
        <v>0</v>
      </c>
      <c r="DX519" s="0" t="n">
        <v>0</v>
      </c>
      <c r="DY519" s="0" t="n">
        <v>0</v>
      </c>
      <c r="DZ519" s="0" t="n">
        <v>0</v>
      </c>
      <c r="EA519" s="0" t="n">
        <v>2</v>
      </c>
      <c r="EB519" s="0" t="n">
        <v>0</v>
      </c>
      <c r="EC519" s="0" t="n">
        <v>0</v>
      </c>
      <c r="ED519" s="0" t="n">
        <v>0</v>
      </c>
      <c r="EE519" s="0" t="n">
        <v>0</v>
      </c>
      <c r="EF519" s="0" t="n">
        <v>0</v>
      </c>
      <c r="EG519" s="0" t="n">
        <v>0</v>
      </c>
      <c r="EH519" s="0" t="n">
        <v>0</v>
      </c>
      <c r="EI519" s="0" t="n">
        <v>0</v>
      </c>
      <c r="EJ519" s="0" t="n">
        <v>0</v>
      </c>
      <c r="EK519" s="0" t="n">
        <v>0</v>
      </c>
      <c r="EL519" s="0" t="n">
        <v>0</v>
      </c>
      <c r="EM519" s="0" t="n">
        <v>8</v>
      </c>
      <c r="EN519" s="0" t="n">
        <v>0</v>
      </c>
      <c r="EO519" s="0" t="n">
        <v>5</v>
      </c>
      <c r="EP519" s="0" t="n">
        <v>4</v>
      </c>
      <c r="EQ519" s="0" t="n">
        <v>0</v>
      </c>
      <c r="ER519" s="0" t="n">
        <v>0</v>
      </c>
      <c r="ES519" s="0" t="n">
        <v>4</v>
      </c>
      <c r="ET519" s="0" t="n">
        <v>1</v>
      </c>
      <c r="EU519" s="0" t="n">
        <v>7</v>
      </c>
      <c r="EV519" s="0" t="n">
        <v>0</v>
      </c>
      <c r="EW519" s="0" t="n">
        <v>0</v>
      </c>
      <c r="EX519" s="0" t="n">
        <v>0</v>
      </c>
      <c r="EY519" s="0" t="n">
        <v>3</v>
      </c>
      <c r="EZ519" s="0" t="n">
        <v>0</v>
      </c>
      <c r="FA519" s="0" t="n">
        <v>1</v>
      </c>
      <c r="FB519" s="0" t="n">
        <v>0</v>
      </c>
      <c r="FC519" s="0" t="n">
        <v>0</v>
      </c>
      <c r="FD519" s="0" t="n">
        <v>0</v>
      </c>
      <c r="FE519" s="0" t="n">
        <v>0</v>
      </c>
      <c r="FF519" s="0" t="n">
        <v>1</v>
      </c>
      <c r="FG519" s="0" t="n">
        <v>3</v>
      </c>
      <c r="FH519" s="0" t="n">
        <v>9</v>
      </c>
      <c r="FI519" s="0" t="n">
        <v>2</v>
      </c>
      <c r="FJ519" s="0" t="n">
        <v>0</v>
      </c>
      <c r="FK519" s="0" t="n">
        <v>2</v>
      </c>
      <c r="FL519" s="0" t="n">
        <v>0</v>
      </c>
      <c r="FM519" s="0" t="n">
        <v>0</v>
      </c>
      <c r="FN519" s="0" t="n">
        <v>1</v>
      </c>
      <c r="FO519" s="0" t="n">
        <v>0</v>
      </c>
      <c r="FP519" s="0" t="n">
        <v>0</v>
      </c>
      <c r="FQ519" s="0" t="n">
        <v>0</v>
      </c>
      <c r="FR519" s="0" t="n">
        <v>0</v>
      </c>
      <c r="FS519" s="0" t="n">
        <v>1</v>
      </c>
      <c r="FT519" s="0" t="n">
        <v>0</v>
      </c>
      <c r="FU519" s="0" t="n">
        <v>7</v>
      </c>
      <c r="FV519" s="0" t="n">
        <v>1</v>
      </c>
      <c r="FW519" s="0" t="n">
        <v>8</v>
      </c>
      <c r="FX519" s="0" t="n">
        <v>0</v>
      </c>
      <c r="FY519" s="0" t="n">
        <v>0</v>
      </c>
      <c r="FZ519" s="0" t="n">
        <v>5</v>
      </c>
      <c r="GA519" s="0" t="n">
        <v>0</v>
      </c>
      <c r="GB519" s="0" t="n">
        <v>0</v>
      </c>
      <c r="GC519" s="0" t="n">
        <v>0</v>
      </c>
      <c r="GD519" s="0" t="n">
        <v>0</v>
      </c>
      <c r="GE519" s="0" t="n">
        <v>0</v>
      </c>
      <c r="GF519" s="0" t="n">
        <v>0</v>
      </c>
      <c r="GG519" s="0" t="n">
        <v>0</v>
      </c>
      <c r="GH519" s="0" t="n">
        <v>0</v>
      </c>
      <c r="GI519" s="0" t="n">
        <v>0</v>
      </c>
      <c r="GJ519" s="0" t="n">
        <v>3</v>
      </c>
      <c r="GK519" s="0" t="n">
        <v>0</v>
      </c>
      <c r="GL519" s="0" t="n">
        <v>0</v>
      </c>
      <c r="GM519" s="0" t="n">
        <v>0</v>
      </c>
      <c r="GN519" s="0" t="n">
        <v>2</v>
      </c>
      <c r="GO519" s="0" t="n">
        <v>3</v>
      </c>
      <c r="GP519" s="0" t="n">
        <v>0</v>
      </c>
      <c r="GQ519" s="0" t="n">
        <v>0</v>
      </c>
    </row>
    <row r="520" customFormat="false" ht="12" hidden="false" customHeight="false" outlineLevel="0" collapsed="false">
      <c r="A520" s="0" t="n">
        <v>0</v>
      </c>
      <c r="B520" s="0" t="n">
        <v>2</v>
      </c>
      <c r="C520" s="0" t="n">
        <v>7</v>
      </c>
      <c r="D520" s="0" t="n">
        <v>0</v>
      </c>
      <c r="E520" s="0" t="n">
        <v>0</v>
      </c>
      <c r="F520" s="0" t="n">
        <v>0</v>
      </c>
      <c r="G520" s="0" t="n">
        <v>0</v>
      </c>
      <c r="H520" s="0" t="n">
        <v>0</v>
      </c>
      <c r="I520" s="0" t="n">
        <v>0</v>
      </c>
      <c r="J520" s="0" t="n">
        <v>0</v>
      </c>
      <c r="K520" s="0" t="n">
        <v>0</v>
      </c>
      <c r="L520" s="0" t="n">
        <v>3</v>
      </c>
      <c r="M520" s="0" t="n">
        <v>1</v>
      </c>
      <c r="N520" s="0" t="n">
        <v>0</v>
      </c>
      <c r="O520" s="0" t="n">
        <v>0</v>
      </c>
      <c r="P520" s="0" t="n">
        <v>1</v>
      </c>
      <c r="Q520" s="0" t="n">
        <v>0</v>
      </c>
      <c r="R520" s="0" t="n">
        <v>2</v>
      </c>
      <c r="S520" s="0" t="n">
        <v>0</v>
      </c>
      <c r="T520" s="0" t="n">
        <v>7</v>
      </c>
      <c r="U520" s="0" t="n">
        <v>0</v>
      </c>
      <c r="V520" s="0" t="n">
        <v>7</v>
      </c>
      <c r="W520" s="0" t="n">
        <v>0</v>
      </c>
      <c r="X520" s="0" t="n">
        <v>6</v>
      </c>
      <c r="Y520" s="0" t="n">
        <v>5</v>
      </c>
      <c r="Z520" s="0" t="n">
        <v>1</v>
      </c>
      <c r="AA520" s="0" t="n">
        <v>0</v>
      </c>
      <c r="AB520" s="0" t="n">
        <v>3</v>
      </c>
      <c r="AC520" s="0" t="n">
        <v>1</v>
      </c>
      <c r="AD520" s="0" t="n">
        <v>0</v>
      </c>
      <c r="AE520" s="0" t="n">
        <v>3</v>
      </c>
      <c r="AF520" s="0" t="n">
        <v>5</v>
      </c>
      <c r="AG520" s="0" t="n">
        <v>0</v>
      </c>
      <c r="AH520" s="0" t="n">
        <v>3</v>
      </c>
      <c r="AI520" s="0" t="n">
        <v>0</v>
      </c>
      <c r="AJ520" s="0" t="n">
        <v>0</v>
      </c>
      <c r="AK520" s="0" t="n">
        <v>2</v>
      </c>
      <c r="AL520" s="0" t="n">
        <v>0</v>
      </c>
      <c r="AM520" s="0" t="n">
        <v>0</v>
      </c>
      <c r="AN520" s="0" t="n">
        <v>0</v>
      </c>
      <c r="AO520" s="0" t="n">
        <v>0</v>
      </c>
      <c r="AP520" s="0" t="n">
        <v>0</v>
      </c>
      <c r="AQ520" s="0" t="n">
        <v>0</v>
      </c>
      <c r="AR520" s="0" t="n">
        <v>0</v>
      </c>
      <c r="AS520" s="0" t="n">
        <v>0</v>
      </c>
      <c r="AT520" s="0" t="n">
        <v>1</v>
      </c>
      <c r="AU520" s="0" t="n">
        <v>0</v>
      </c>
      <c r="AV520" s="0" t="n">
        <v>3</v>
      </c>
      <c r="AW520" s="0" t="n">
        <v>2</v>
      </c>
      <c r="AX520" s="0" t="n">
        <v>0</v>
      </c>
      <c r="AY520" s="0" t="n">
        <v>0</v>
      </c>
      <c r="AZ520" s="0" t="n">
        <v>1</v>
      </c>
      <c r="BA520" s="0" t="n">
        <v>0</v>
      </c>
      <c r="BB520" s="0" t="n">
        <v>1</v>
      </c>
      <c r="BC520" s="0" t="n">
        <v>4</v>
      </c>
      <c r="BD520" s="0" t="n">
        <v>1</v>
      </c>
      <c r="BE520" s="0" t="n">
        <v>1</v>
      </c>
      <c r="BF520" s="0" t="n">
        <v>1</v>
      </c>
      <c r="BG520" s="0" t="n">
        <v>3</v>
      </c>
      <c r="BH520" s="0" t="n">
        <v>0</v>
      </c>
      <c r="BI520" s="0" t="n">
        <v>0</v>
      </c>
      <c r="BJ520" s="0" t="n">
        <v>0</v>
      </c>
      <c r="BK520" s="0" t="n">
        <v>0</v>
      </c>
      <c r="BL520" s="0" t="n">
        <v>2</v>
      </c>
      <c r="BM520" s="0" t="n">
        <v>2</v>
      </c>
      <c r="BN520" s="0" t="n">
        <v>2</v>
      </c>
      <c r="BO520" s="0" t="n">
        <v>1</v>
      </c>
      <c r="BP520" s="0" t="n">
        <v>0</v>
      </c>
      <c r="BQ520" s="0" t="n">
        <v>7</v>
      </c>
      <c r="BR520" s="0" t="n">
        <v>0</v>
      </c>
      <c r="BS520" s="0" t="n">
        <v>7</v>
      </c>
      <c r="BT520" s="0" t="n">
        <v>0</v>
      </c>
      <c r="BU520" s="0" t="n">
        <v>0</v>
      </c>
      <c r="BV520" s="0" t="n">
        <v>1</v>
      </c>
      <c r="BW520" s="0" t="n">
        <v>0</v>
      </c>
      <c r="BX520" s="0" t="n">
        <v>0</v>
      </c>
      <c r="BY520" s="0" t="n">
        <v>7</v>
      </c>
      <c r="BZ520" s="0" t="n">
        <v>7</v>
      </c>
      <c r="CA520" s="0" t="n">
        <v>4</v>
      </c>
      <c r="CB520" s="0" t="n">
        <v>2</v>
      </c>
      <c r="CC520" s="0" t="n">
        <v>2</v>
      </c>
      <c r="CD520" s="0" t="n">
        <v>3</v>
      </c>
      <c r="CE520" s="0" t="n">
        <v>0</v>
      </c>
      <c r="CF520" s="0" t="n">
        <v>0</v>
      </c>
      <c r="CG520" s="0" t="n">
        <v>0</v>
      </c>
      <c r="CH520" s="0" t="n">
        <v>0</v>
      </c>
      <c r="CI520" s="0" t="n">
        <v>2</v>
      </c>
      <c r="CJ520" s="0" t="n">
        <v>0</v>
      </c>
      <c r="CK520" s="0" t="n">
        <v>0</v>
      </c>
      <c r="CL520" s="0" t="n">
        <v>0</v>
      </c>
      <c r="CM520" s="0" t="n">
        <v>0</v>
      </c>
      <c r="CN520" s="0" t="n">
        <v>0</v>
      </c>
      <c r="CO520" s="0" t="n">
        <v>0</v>
      </c>
      <c r="CP520" s="0" t="n">
        <v>0</v>
      </c>
      <c r="CQ520" s="0" t="n">
        <v>2</v>
      </c>
      <c r="CR520" s="0" t="n">
        <v>0</v>
      </c>
      <c r="CS520" s="0" t="n">
        <v>0</v>
      </c>
      <c r="CT520" s="0" t="n">
        <v>0</v>
      </c>
      <c r="CU520" s="0" t="n">
        <v>0</v>
      </c>
      <c r="CV520" s="0" t="n">
        <v>2</v>
      </c>
      <c r="CW520" s="0" t="n">
        <v>0</v>
      </c>
      <c r="CX520" s="0" t="n">
        <v>0</v>
      </c>
      <c r="CY520" s="0" t="n">
        <v>0</v>
      </c>
      <c r="CZ520" s="0" t="n">
        <v>4</v>
      </c>
      <c r="DA520" s="0" t="n">
        <v>2</v>
      </c>
      <c r="DB520" s="0" t="n">
        <v>2</v>
      </c>
      <c r="DC520" s="0" t="n">
        <v>0</v>
      </c>
      <c r="DD520" s="0" t="n">
        <v>1</v>
      </c>
      <c r="DE520" s="0" t="n">
        <v>2</v>
      </c>
      <c r="DF520" s="0" t="n">
        <v>0</v>
      </c>
      <c r="DG520" s="0" t="n">
        <v>2</v>
      </c>
      <c r="DH520" s="0" t="n">
        <v>4</v>
      </c>
      <c r="DI520" s="0" t="n">
        <v>0</v>
      </c>
      <c r="DJ520" s="0" t="n">
        <v>1</v>
      </c>
      <c r="DK520" s="0" t="n">
        <v>0</v>
      </c>
      <c r="DL520" s="0" t="n">
        <v>0</v>
      </c>
      <c r="DM520" s="0" t="n">
        <v>0</v>
      </c>
      <c r="DN520" s="0" t="n">
        <v>2</v>
      </c>
      <c r="DO520" s="0" t="n">
        <v>0</v>
      </c>
      <c r="DP520" s="0" t="n">
        <v>3</v>
      </c>
      <c r="DQ520" s="0" t="n">
        <v>0</v>
      </c>
      <c r="DR520" s="0" t="n">
        <v>5</v>
      </c>
      <c r="DS520" s="0" t="n">
        <v>6</v>
      </c>
      <c r="DT520" s="0" t="n">
        <v>0</v>
      </c>
      <c r="DU520" s="0" t="n">
        <v>5</v>
      </c>
      <c r="DV520" s="0" t="n">
        <v>0</v>
      </c>
      <c r="DW520" s="0" t="n">
        <v>0</v>
      </c>
      <c r="DX520" s="0" t="n">
        <v>0</v>
      </c>
      <c r="DY520" s="0" t="n">
        <v>0</v>
      </c>
      <c r="DZ520" s="0" t="n">
        <v>0</v>
      </c>
      <c r="EA520" s="0" t="n">
        <v>0</v>
      </c>
      <c r="EB520" s="0" t="n">
        <v>0</v>
      </c>
      <c r="EC520" s="0" t="n">
        <v>2</v>
      </c>
      <c r="ED520" s="0" t="n">
        <v>0</v>
      </c>
      <c r="EE520" s="0" t="n">
        <v>0</v>
      </c>
      <c r="EF520" s="0" t="n">
        <v>1</v>
      </c>
      <c r="EG520" s="0" t="n">
        <v>0</v>
      </c>
      <c r="EH520" s="0" t="n">
        <v>0</v>
      </c>
      <c r="EI520" s="0" t="n">
        <v>0</v>
      </c>
      <c r="EJ520" s="0" t="n">
        <v>0</v>
      </c>
      <c r="EK520" s="0" t="n">
        <v>0</v>
      </c>
      <c r="EL520" s="0" t="n">
        <v>1</v>
      </c>
      <c r="EM520" s="0" t="n">
        <v>1</v>
      </c>
      <c r="EN520" s="0" t="n">
        <v>1</v>
      </c>
      <c r="EO520" s="0" t="n">
        <v>0</v>
      </c>
      <c r="EP520" s="0" t="n">
        <v>0</v>
      </c>
      <c r="EQ520" s="0" t="n">
        <v>1</v>
      </c>
      <c r="ER520" s="0" t="n">
        <v>0</v>
      </c>
      <c r="ES520" s="0" t="n">
        <v>2</v>
      </c>
      <c r="ET520" s="0" t="n">
        <v>1</v>
      </c>
      <c r="EU520" s="0" t="n">
        <v>8</v>
      </c>
      <c r="EV520" s="0" t="n">
        <v>0</v>
      </c>
      <c r="EW520" s="0" t="n">
        <v>0</v>
      </c>
      <c r="EX520" s="0" t="n">
        <v>0</v>
      </c>
      <c r="EY520" s="0" t="n">
        <v>5</v>
      </c>
      <c r="EZ520" s="0" t="n">
        <v>5</v>
      </c>
      <c r="FA520" s="0" t="n">
        <v>1</v>
      </c>
      <c r="FB520" s="0" t="n">
        <v>0</v>
      </c>
      <c r="FC520" s="0" t="n">
        <v>0</v>
      </c>
      <c r="FD520" s="0" t="n">
        <v>0</v>
      </c>
      <c r="FE520" s="0" t="n">
        <v>9</v>
      </c>
      <c r="FF520" s="0" t="n">
        <v>0</v>
      </c>
      <c r="FG520" s="0" t="n">
        <v>4</v>
      </c>
      <c r="FH520" s="0" t="n">
        <v>3</v>
      </c>
      <c r="FI520" s="0" t="n">
        <v>1</v>
      </c>
      <c r="FJ520" s="0" t="n">
        <v>1</v>
      </c>
      <c r="FK520" s="0" t="n">
        <v>0</v>
      </c>
      <c r="FL520" s="0" t="n">
        <v>1</v>
      </c>
      <c r="FM520" s="0" t="n">
        <v>2</v>
      </c>
      <c r="FN520" s="0" t="n">
        <v>6</v>
      </c>
      <c r="FO520" s="0" t="n">
        <v>1</v>
      </c>
      <c r="FP520" s="0" t="n">
        <v>4</v>
      </c>
      <c r="FQ520" s="0" t="n">
        <v>1</v>
      </c>
      <c r="FR520" s="0" t="n">
        <v>0</v>
      </c>
      <c r="FS520" s="0" t="n">
        <v>4</v>
      </c>
      <c r="FT520" s="0" t="n">
        <v>0</v>
      </c>
      <c r="FU520" s="0" t="n">
        <v>2</v>
      </c>
      <c r="FV520" s="0" t="n">
        <v>1</v>
      </c>
      <c r="FW520" s="0" t="n">
        <v>0</v>
      </c>
      <c r="FX520" s="0" t="n">
        <v>0</v>
      </c>
      <c r="FY520" s="0" t="n">
        <v>1</v>
      </c>
      <c r="FZ520" s="0" t="n">
        <v>2</v>
      </c>
      <c r="GA520" s="0" t="n">
        <v>6</v>
      </c>
      <c r="GB520" s="0" t="n">
        <v>0</v>
      </c>
      <c r="GC520" s="0" t="n">
        <v>7</v>
      </c>
      <c r="GD520" s="0" t="n">
        <v>0</v>
      </c>
      <c r="GE520" s="0" t="n">
        <v>0</v>
      </c>
      <c r="GF520" s="0" t="n">
        <v>0</v>
      </c>
      <c r="GG520" s="0" t="n">
        <v>7</v>
      </c>
      <c r="GH520" s="0" t="n">
        <v>0</v>
      </c>
      <c r="GI520" s="0" t="n">
        <v>1</v>
      </c>
      <c r="GJ520" s="0" t="n">
        <v>0</v>
      </c>
      <c r="GK520" s="0" t="n">
        <v>5</v>
      </c>
      <c r="GL520" s="0" t="n">
        <v>1</v>
      </c>
      <c r="GM520" s="0" t="n">
        <v>1</v>
      </c>
      <c r="GN520" s="0" t="n">
        <v>0</v>
      </c>
      <c r="GO520" s="0" t="n">
        <v>0</v>
      </c>
      <c r="GP520" s="0" t="n">
        <v>1</v>
      </c>
      <c r="GQ520" s="0" t="n">
        <v>0</v>
      </c>
    </row>
    <row r="521" customFormat="false" ht="12" hidden="false" customHeight="false" outlineLevel="0" collapsed="false">
      <c r="A521" s="0" t="n">
        <v>0</v>
      </c>
      <c r="B521" s="0" t="n">
        <v>5</v>
      </c>
      <c r="C521" s="0" t="n">
        <v>3</v>
      </c>
      <c r="D521" s="0" t="n">
        <v>3</v>
      </c>
      <c r="E521" s="0" t="n">
        <v>1</v>
      </c>
      <c r="F521" s="0" t="n">
        <v>0</v>
      </c>
      <c r="G521" s="0" t="n">
        <v>0</v>
      </c>
      <c r="H521" s="0" t="n">
        <v>0</v>
      </c>
      <c r="I521" s="0" t="n">
        <v>0</v>
      </c>
      <c r="J521" s="0" t="n">
        <v>0</v>
      </c>
      <c r="K521" s="0" t="n">
        <v>0</v>
      </c>
      <c r="L521" s="0" t="n">
        <v>1</v>
      </c>
      <c r="M521" s="0" t="n">
        <v>0</v>
      </c>
      <c r="N521" s="0" t="n">
        <v>0</v>
      </c>
      <c r="O521" s="0" t="n">
        <v>0</v>
      </c>
      <c r="P521" s="0" t="n">
        <v>3</v>
      </c>
      <c r="Q521" s="0" t="n">
        <v>0</v>
      </c>
      <c r="R521" s="0" t="n">
        <v>6</v>
      </c>
      <c r="S521" s="0" t="n">
        <v>0</v>
      </c>
      <c r="T521" s="0" t="n">
        <v>0</v>
      </c>
      <c r="U521" s="0" t="n">
        <v>0</v>
      </c>
      <c r="V521" s="0" t="n">
        <v>1</v>
      </c>
      <c r="W521" s="0" t="n">
        <v>1</v>
      </c>
      <c r="X521" s="0" t="n">
        <v>2</v>
      </c>
      <c r="Y521" s="0" t="n">
        <v>0</v>
      </c>
      <c r="Z521" s="0" t="n">
        <v>2</v>
      </c>
      <c r="AA521" s="0" t="n">
        <v>0</v>
      </c>
      <c r="AB521" s="0" t="n">
        <v>2</v>
      </c>
      <c r="AC521" s="0" t="n">
        <v>0</v>
      </c>
      <c r="AD521" s="0" t="n">
        <v>4</v>
      </c>
      <c r="AE521" s="0" t="n">
        <v>0</v>
      </c>
      <c r="AF521" s="0" t="n">
        <v>1</v>
      </c>
      <c r="AG521" s="0" t="n">
        <v>0</v>
      </c>
      <c r="AH521" s="0" t="n">
        <v>8</v>
      </c>
      <c r="AI521" s="0" t="n">
        <v>0</v>
      </c>
      <c r="AJ521" s="0" t="n">
        <v>0</v>
      </c>
      <c r="AK521" s="0" t="n">
        <v>1</v>
      </c>
      <c r="AL521" s="0" t="n">
        <v>1</v>
      </c>
      <c r="AM521" s="0" t="n">
        <v>0</v>
      </c>
      <c r="AN521" s="0" t="n">
        <v>0</v>
      </c>
      <c r="AO521" s="0" t="n">
        <v>1</v>
      </c>
      <c r="AP521" s="0" t="n">
        <v>0</v>
      </c>
      <c r="AQ521" s="0" t="n">
        <v>1</v>
      </c>
      <c r="AR521" s="0" t="n">
        <v>0</v>
      </c>
      <c r="AS521" s="0" t="n">
        <v>1</v>
      </c>
      <c r="AT521" s="0" t="n">
        <v>1</v>
      </c>
      <c r="AU521" s="0" t="n">
        <v>0</v>
      </c>
      <c r="AV521" s="0" t="n">
        <v>0</v>
      </c>
      <c r="AW521" s="0" t="n">
        <v>3</v>
      </c>
      <c r="AX521" s="0" t="n">
        <v>0</v>
      </c>
      <c r="AY521" s="0" t="n">
        <v>0</v>
      </c>
      <c r="AZ521" s="0" t="n">
        <v>2</v>
      </c>
      <c r="BA521" s="0" t="n">
        <v>0</v>
      </c>
      <c r="BB521" s="0" t="n">
        <v>1</v>
      </c>
      <c r="BC521" s="0" t="n">
        <v>3</v>
      </c>
      <c r="BD521" s="0" t="n">
        <v>2</v>
      </c>
      <c r="BE521" s="0" t="n">
        <v>0</v>
      </c>
      <c r="BF521" s="0" t="n">
        <v>0</v>
      </c>
      <c r="BG521" s="0" t="n">
        <v>3</v>
      </c>
      <c r="BH521" s="0" t="n">
        <v>0</v>
      </c>
      <c r="BI521" s="0" t="n">
        <v>0</v>
      </c>
      <c r="BJ521" s="0" t="n">
        <v>0</v>
      </c>
      <c r="BK521" s="0" t="n">
        <v>0</v>
      </c>
      <c r="BL521" s="0" t="n">
        <v>1</v>
      </c>
      <c r="BM521" s="0" t="n">
        <v>6</v>
      </c>
      <c r="BN521" s="0" t="n">
        <v>1</v>
      </c>
      <c r="BO521" s="0" t="n">
        <v>1</v>
      </c>
      <c r="BP521" s="0" t="n">
        <v>9</v>
      </c>
      <c r="BQ521" s="0" t="n">
        <v>4</v>
      </c>
      <c r="BR521" s="0" t="n">
        <v>1</v>
      </c>
      <c r="BS521" s="0" t="n">
        <v>5</v>
      </c>
      <c r="BT521" s="0" t="n">
        <v>0</v>
      </c>
      <c r="BU521" s="0" t="n">
        <v>0</v>
      </c>
      <c r="BV521" s="0" t="n">
        <v>3</v>
      </c>
      <c r="BW521" s="0" t="n">
        <v>1</v>
      </c>
      <c r="BX521" s="0" t="n">
        <v>2</v>
      </c>
      <c r="BY521" s="0" t="n">
        <v>0</v>
      </c>
      <c r="BZ521" s="0" t="n">
        <v>1</v>
      </c>
      <c r="CA521" s="0" t="n">
        <v>0</v>
      </c>
      <c r="CB521" s="0" t="n">
        <v>2</v>
      </c>
      <c r="CC521" s="0" t="n">
        <v>0</v>
      </c>
      <c r="CD521" s="0" t="n">
        <v>1</v>
      </c>
      <c r="CE521" s="0" t="n">
        <v>0</v>
      </c>
      <c r="CF521" s="0" t="n">
        <v>0</v>
      </c>
      <c r="CG521" s="0" t="n">
        <v>0</v>
      </c>
      <c r="CH521" s="0" t="n">
        <v>0</v>
      </c>
      <c r="CI521" s="0" t="n">
        <v>1</v>
      </c>
      <c r="CJ521" s="0" t="n">
        <v>0</v>
      </c>
      <c r="CK521" s="0" t="n">
        <v>1</v>
      </c>
      <c r="CL521" s="0" t="n">
        <v>2</v>
      </c>
      <c r="CM521" s="0" t="n">
        <v>0</v>
      </c>
      <c r="CN521" s="0" t="n">
        <v>0</v>
      </c>
      <c r="CO521" s="0" t="n">
        <v>0</v>
      </c>
      <c r="CP521" s="0" t="n">
        <v>0</v>
      </c>
      <c r="CQ521" s="0" t="n">
        <v>0</v>
      </c>
      <c r="CR521" s="0" t="n">
        <v>5</v>
      </c>
      <c r="CS521" s="0" t="n">
        <v>0</v>
      </c>
      <c r="CT521" s="0" t="n">
        <v>3</v>
      </c>
      <c r="CU521" s="0" t="n">
        <v>0</v>
      </c>
      <c r="CV521" s="0" t="n">
        <v>2</v>
      </c>
      <c r="CW521" s="0" t="n">
        <v>0</v>
      </c>
      <c r="CX521" s="0" t="n">
        <v>0</v>
      </c>
      <c r="CY521" s="0" t="n">
        <v>0</v>
      </c>
      <c r="CZ521" s="0" t="n">
        <v>1</v>
      </c>
      <c r="DA521" s="0" t="n">
        <v>0</v>
      </c>
      <c r="DB521" s="0" t="n">
        <v>1</v>
      </c>
      <c r="DC521" s="0" t="n">
        <v>2</v>
      </c>
      <c r="DD521" s="0" t="n">
        <v>0</v>
      </c>
      <c r="DE521" s="0" t="n">
        <v>7</v>
      </c>
      <c r="DF521" s="0" t="n">
        <v>1</v>
      </c>
      <c r="DG521" s="0" t="n">
        <v>0</v>
      </c>
      <c r="DH521" s="0" t="n">
        <v>0</v>
      </c>
      <c r="DI521" s="0" t="n">
        <v>0</v>
      </c>
      <c r="DJ521" s="0" t="n">
        <v>0</v>
      </c>
      <c r="DK521" s="0" t="n">
        <v>1</v>
      </c>
      <c r="DL521" s="0" t="n">
        <v>0</v>
      </c>
      <c r="DM521" s="0" t="n">
        <v>0</v>
      </c>
      <c r="DN521" s="0" t="n">
        <v>4</v>
      </c>
      <c r="DO521" s="0" t="n">
        <v>0</v>
      </c>
      <c r="DP521" s="0" t="n">
        <v>0</v>
      </c>
      <c r="DQ521" s="0" t="n">
        <v>2</v>
      </c>
      <c r="DR521" s="0" t="n">
        <v>1</v>
      </c>
      <c r="DS521" s="0" t="n">
        <v>0</v>
      </c>
      <c r="DT521" s="0" t="n">
        <v>2</v>
      </c>
      <c r="DU521" s="0" t="n">
        <v>4</v>
      </c>
      <c r="DV521" s="0" t="n">
        <v>1</v>
      </c>
      <c r="DW521" s="0" t="n">
        <v>0</v>
      </c>
      <c r="DX521" s="0" t="n">
        <v>0</v>
      </c>
      <c r="DY521" s="0" t="n">
        <v>5</v>
      </c>
      <c r="DZ521" s="0" t="n">
        <v>0</v>
      </c>
      <c r="EA521" s="0" t="n">
        <v>3</v>
      </c>
      <c r="EB521" s="0" t="n">
        <v>0</v>
      </c>
      <c r="EC521" s="0" t="n">
        <v>2</v>
      </c>
      <c r="ED521" s="0" t="n">
        <v>0</v>
      </c>
      <c r="EE521" s="0" t="n">
        <v>0</v>
      </c>
      <c r="EF521" s="0" t="n">
        <v>1</v>
      </c>
      <c r="EG521" s="0" t="n">
        <v>0</v>
      </c>
      <c r="EH521" s="0" t="n">
        <v>2</v>
      </c>
      <c r="EI521" s="0" t="n">
        <v>1</v>
      </c>
      <c r="EJ521" s="0" t="n">
        <v>3</v>
      </c>
      <c r="EK521" s="0" t="n">
        <v>0</v>
      </c>
      <c r="EL521" s="0" t="n">
        <v>7</v>
      </c>
      <c r="EM521" s="0" t="n">
        <v>0</v>
      </c>
      <c r="EN521" s="0" t="n">
        <v>0</v>
      </c>
      <c r="EO521" s="0" t="n">
        <v>7</v>
      </c>
      <c r="EP521" s="0" t="n">
        <v>0</v>
      </c>
      <c r="EQ521" s="0" t="n">
        <v>0</v>
      </c>
      <c r="ER521" s="0" t="n">
        <v>1</v>
      </c>
      <c r="ES521" s="0" t="n">
        <v>1</v>
      </c>
      <c r="ET521" s="0" t="n">
        <v>0</v>
      </c>
      <c r="EU521" s="0" t="n">
        <v>1</v>
      </c>
      <c r="EV521" s="0" t="n">
        <v>0</v>
      </c>
      <c r="EW521" s="0" t="n">
        <v>3</v>
      </c>
      <c r="EX521" s="0" t="n">
        <v>3</v>
      </c>
      <c r="EY521" s="0" t="n">
        <v>1</v>
      </c>
      <c r="EZ521" s="0" t="n">
        <v>0</v>
      </c>
      <c r="FA521" s="0" t="n">
        <v>1</v>
      </c>
      <c r="FB521" s="0" t="n">
        <v>0</v>
      </c>
      <c r="FC521" s="0" t="n">
        <v>0</v>
      </c>
      <c r="FD521" s="0" t="n">
        <v>0</v>
      </c>
      <c r="FE521" s="0" t="n">
        <v>0</v>
      </c>
      <c r="FF521" s="0" t="n">
        <v>0</v>
      </c>
      <c r="FG521" s="0" t="n">
        <v>8</v>
      </c>
      <c r="FH521" s="0" t="n">
        <v>3</v>
      </c>
      <c r="FI521" s="0" t="n">
        <v>1</v>
      </c>
      <c r="FJ521" s="0" t="n">
        <v>0</v>
      </c>
      <c r="FK521" s="0" t="n">
        <v>0</v>
      </c>
      <c r="FL521" s="0" t="n">
        <v>1</v>
      </c>
      <c r="FM521" s="0" t="n">
        <v>2</v>
      </c>
      <c r="FN521" s="0" t="n">
        <v>0</v>
      </c>
      <c r="FO521" s="0" t="n">
        <v>4</v>
      </c>
      <c r="FP521" s="0" t="n">
        <v>0</v>
      </c>
      <c r="FQ521" s="0" t="n">
        <v>0</v>
      </c>
      <c r="FR521" s="0" t="n">
        <v>0</v>
      </c>
      <c r="FS521" s="0" t="n">
        <v>1</v>
      </c>
      <c r="FT521" s="0" t="n">
        <v>1</v>
      </c>
      <c r="FU521" s="0" t="n">
        <v>0</v>
      </c>
      <c r="FV521" s="0" t="n">
        <v>0</v>
      </c>
      <c r="FW521" s="0" t="n">
        <v>0</v>
      </c>
      <c r="FX521" s="0" t="n">
        <v>2</v>
      </c>
      <c r="FY521" s="0" t="n">
        <v>1</v>
      </c>
      <c r="FZ521" s="0" t="n">
        <v>0</v>
      </c>
      <c r="GA521" s="0" t="n">
        <v>1</v>
      </c>
      <c r="GB521" s="0" t="n">
        <v>0</v>
      </c>
      <c r="GC521" s="0" t="n">
        <v>0</v>
      </c>
      <c r="GD521" s="0" t="n">
        <v>3</v>
      </c>
      <c r="GE521" s="0" t="n">
        <v>0</v>
      </c>
      <c r="GF521" s="0" t="n">
        <v>2</v>
      </c>
      <c r="GG521" s="0" t="n">
        <v>9</v>
      </c>
      <c r="GH521" s="0" t="n">
        <v>0</v>
      </c>
      <c r="GI521" s="0" t="n">
        <v>0</v>
      </c>
      <c r="GJ521" s="0" t="n">
        <v>0</v>
      </c>
      <c r="GK521" s="0" t="n">
        <v>0</v>
      </c>
      <c r="GL521" s="0" t="n">
        <v>1</v>
      </c>
      <c r="GM521" s="0" t="n">
        <v>3</v>
      </c>
      <c r="GN521" s="0" t="n">
        <v>0</v>
      </c>
      <c r="GO521" s="0" t="n">
        <v>2</v>
      </c>
      <c r="GP521" s="0" t="n">
        <v>0</v>
      </c>
      <c r="GQ521" s="0" t="n">
        <v>0</v>
      </c>
    </row>
    <row r="522" customFormat="false" ht="12" hidden="false" customHeight="false" outlineLevel="0" collapsed="false">
      <c r="A522" s="0" t="n">
        <v>0</v>
      </c>
      <c r="B522" s="0" t="n">
        <v>3</v>
      </c>
      <c r="C522" s="0" t="n">
        <v>1</v>
      </c>
      <c r="D522" s="0" t="n">
        <v>0</v>
      </c>
      <c r="E522" s="0" t="n">
        <v>3</v>
      </c>
      <c r="F522" s="0" t="n">
        <v>4</v>
      </c>
      <c r="G522" s="0" t="n">
        <v>4</v>
      </c>
      <c r="H522" s="0" t="n">
        <v>0</v>
      </c>
      <c r="I522" s="0" t="n">
        <v>1</v>
      </c>
      <c r="J522" s="0" t="n">
        <v>3</v>
      </c>
      <c r="K522" s="0" t="n">
        <v>2</v>
      </c>
      <c r="L522" s="0" t="n">
        <v>0</v>
      </c>
      <c r="M522" s="0" t="n">
        <v>0</v>
      </c>
      <c r="N522" s="0" t="n">
        <v>0</v>
      </c>
      <c r="O522" s="0" t="n">
        <v>0</v>
      </c>
      <c r="P522" s="0" t="n">
        <v>1</v>
      </c>
      <c r="Q522" s="0" t="n">
        <v>2</v>
      </c>
      <c r="R522" s="0" t="n">
        <v>0</v>
      </c>
      <c r="S522" s="0" t="n">
        <v>0</v>
      </c>
      <c r="T522" s="0" t="n">
        <v>0</v>
      </c>
      <c r="U522" s="0" t="n">
        <v>4</v>
      </c>
      <c r="V522" s="0" t="n">
        <v>1</v>
      </c>
      <c r="W522" s="0" t="n">
        <v>0</v>
      </c>
      <c r="X522" s="0" t="n">
        <v>0</v>
      </c>
      <c r="Y522" s="0" t="n">
        <v>0</v>
      </c>
      <c r="Z522" s="0" t="n">
        <v>1</v>
      </c>
      <c r="AA522" s="0" t="n">
        <v>0</v>
      </c>
      <c r="AB522" s="0" t="n">
        <v>2</v>
      </c>
      <c r="AC522" s="0" t="n">
        <v>0</v>
      </c>
      <c r="AD522" s="0" t="n">
        <v>0</v>
      </c>
      <c r="AE522" s="0" t="n">
        <v>1</v>
      </c>
      <c r="AF522" s="0" t="n">
        <v>0</v>
      </c>
      <c r="AG522" s="0" t="n">
        <v>0</v>
      </c>
      <c r="AH522" s="0" t="n">
        <v>0</v>
      </c>
      <c r="AI522" s="0" t="n">
        <v>0</v>
      </c>
      <c r="AJ522" s="0" t="n">
        <v>0</v>
      </c>
      <c r="AK522" s="0" t="n">
        <v>3</v>
      </c>
      <c r="AL522" s="0" t="n">
        <v>1</v>
      </c>
      <c r="AM522" s="0" t="n">
        <v>0</v>
      </c>
      <c r="AN522" s="0" t="n">
        <v>6</v>
      </c>
      <c r="AO522" s="0" t="n">
        <v>6</v>
      </c>
      <c r="AP522" s="0" t="n">
        <v>0</v>
      </c>
      <c r="AQ522" s="0" t="n">
        <v>0</v>
      </c>
      <c r="AR522" s="0" t="n">
        <v>1</v>
      </c>
      <c r="AS522" s="0" t="n">
        <v>1</v>
      </c>
      <c r="AT522" s="0" t="n">
        <v>0</v>
      </c>
      <c r="AU522" s="0" t="n">
        <v>0</v>
      </c>
      <c r="AV522" s="0" t="n">
        <v>0</v>
      </c>
      <c r="AW522" s="0" t="n">
        <v>2</v>
      </c>
      <c r="AX522" s="0" t="n">
        <v>0</v>
      </c>
      <c r="AY522" s="0" t="n">
        <v>5</v>
      </c>
      <c r="AZ522" s="0" t="n">
        <v>4</v>
      </c>
      <c r="BA522" s="0" t="n">
        <v>8</v>
      </c>
      <c r="BB522" s="0" t="n">
        <v>3</v>
      </c>
      <c r="BC522" s="0" t="n">
        <v>0</v>
      </c>
      <c r="BD522" s="0" t="n">
        <v>0</v>
      </c>
      <c r="BE522" s="0" t="n">
        <v>1</v>
      </c>
      <c r="BF522" s="0" t="n">
        <v>1</v>
      </c>
      <c r="BG522" s="0" t="n">
        <v>1</v>
      </c>
      <c r="BH522" s="0" t="n">
        <v>0</v>
      </c>
      <c r="BI522" s="0" t="n">
        <v>2</v>
      </c>
      <c r="BJ522" s="0" t="n">
        <v>1</v>
      </c>
      <c r="BK522" s="0" t="n">
        <v>0</v>
      </c>
      <c r="BL522" s="0" t="n">
        <v>0</v>
      </c>
      <c r="BM522" s="0" t="n">
        <v>1</v>
      </c>
      <c r="BN522" s="0" t="n">
        <v>1</v>
      </c>
      <c r="BO522" s="0" t="n">
        <v>0</v>
      </c>
      <c r="BP522" s="0" t="n">
        <v>0</v>
      </c>
      <c r="BQ522" s="0" t="n">
        <v>3</v>
      </c>
      <c r="BR522" s="0" t="n">
        <v>1</v>
      </c>
      <c r="BS522" s="0" t="n">
        <v>1</v>
      </c>
      <c r="BT522" s="0" t="n">
        <v>5</v>
      </c>
      <c r="BU522" s="0" t="n">
        <v>0</v>
      </c>
      <c r="BV522" s="0" t="n">
        <v>0</v>
      </c>
      <c r="BW522" s="0" t="n">
        <v>0</v>
      </c>
      <c r="BX522" s="0" t="n">
        <v>4</v>
      </c>
      <c r="BY522" s="0" t="n">
        <v>7</v>
      </c>
      <c r="BZ522" s="0" t="n">
        <v>0</v>
      </c>
      <c r="CA522" s="0" t="n">
        <v>0</v>
      </c>
      <c r="CB522" s="0" t="n">
        <v>1</v>
      </c>
      <c r="CC522" s="0" t="n">
        <v>2</v>
      </c>
      <c r="CD522" s="0" t="n">
        <v>0</v>
      </c>
      <c r="CE522" s="0" t="n">
        <v>0</v>
      </c>
      <c r="CF522" s="0" t="n">
        <v>1</v>
      </c>
      <c r="CG522" s="0" t="n">
        <v>2</v>
      </c>
      <c r="CH522" s="0" t="n">
        <v>0</v>
      </c>
      <c r="CI522" s="0" t="n">
        <v>2</v>
      </c>
      <c r="CJ522" s="0" t="n">
        <v>0</v>
      </c>
      <c r="CK522" s="0" t="n">
        <v>3</v>
      </c>
      <c r="CL522" s="0" t="n">
        <v>3</v>
      </c>
      <c r="CM522" s="0" t="n">
        <v>0</v>
      </c>
      <c r="CN522" s="0" t="n">
        <v>0</v>
      </c>
      <c r="CO522" s="0" t="n">
        <v>0</v>
      </c>
      <c r="CP522" s="0" t="n">
        <v>0</v>
      </c>
      <c r="CQ522" s="0" t="n">
        <v>2</v>
      </c>
      <c r="CR522" s="0" t="n">
        <v>1</v>
      </c>
      <c r="CS522" s="0" t="n">
        <v>1</v>
      </c>
      <c r="CT522" s="0" t="n">
        <v>0</v>
      </c>
      <c r="CU522" s="0" t="n">
        <v>0</v>
      </c>
      <c r="CV522" s="0" t="n">
        <v>0</v>
      </c>
      <c r="CW522" s="0" t="n">
        <v>0</v>
      </c>
      <c r="CX522" s="0" t="n">
        <v>0</v>
      </c>
      <c r="CY522" s="0" t="n">
        <v>0</v>
      </c>
      <c r="CZ522" s="0" t="n">
        <v>0</v>
      </c>
      <c r="DA522" s="0" t="n">
        <v>0</v>
      </c>
      <c r="DB522" s="0" t="n">
        <v>0</v>
      </c>
      <c r="DC522" s="0" t="n">
        <v>0</v>
      </c>
      <c r="DD522" s="0" t="n">
        <v>0</v>
      </c>
      <c r="DE522" s="0" t="n">
        <v>1</v>
      </c>
      <c r="DF522" s="0" t="n">
        <v>0</v>
      </c>
      <c r="DG522" s="0" t="n">
        <v>0</v>
      </c>
      <c r="DH522" s="0" t="n">
        <v>0</v>
      </c>
      <c r="DI522" s="0" t="n">
        <v>0</v>
      </c>
      <c r="DJ522" s="0" t="n">
        <v>6</v>
      </c>
      <c r="DK522" s="0" t="n">
        <v>6</v>
      </c>
      <c r="DL522" s="0" t="n">
        <v>1</v>
      </c>
      <c r="DM522" s="0" t="n">
        <v>0</v>
      </c>
      <c r="DN522" s="0" t="n">
        <v>2</v>
      </c>
      <c r="DO522" s="0" t="n">
        <v>4</v>
      </c>
      <c r="DP522" s="0" t="n">
        <v>0</v>
      </c>
      <c r="DQ522" s="0" t="n">
        <v>0</v>
      </c>
      <c r="DR522" s="0" t="n">
        <v>0</v>
      </c>
      <c r="DS522" s="0" t="n">
        <v>0</v>
      </c>
      <c r="DT522" s="0" t="n">
        <v>0</v>
      </c>
      <c r="DU522" s="0" t="n">
        <v>2</v>
      </c>
      <c r="DV522" s="0" t="n">
        <v>0</v>
      </c>
      <c r="DW522" s="0" t="n">
        <v>0</v>
      </c>
      <c r="DX522" s="0" t="n">
        <v>0</v>
      </c>
      <c r="DY522" s="0" t="n">
        <v>4</v>
      </c>
      <c r="DZ522" s="0" t="n">
        <v>1</v>
      </c>
      <c r="EA522" s="0" t="n">
        <v>3</v>
      </c>
      <c r="EB522" s="0" t="n">
        <v>0</v>
      </c>
      <c r="EC522" s="0" t="n">
        <v>0</v>
      </c>
      <c r="ED522" s="0" t="n">
        <v>0</v>
      </c>
      <c r="EE522" s="0" t="n">
        <v>0</v>
      </c>
      <c r="EF522" s="0" t="n">
        <v>0</v>
      </c>
      <c r="EG522" s="0" t="n">
        <v>1</v>
      </c>
      <c r="EH522" s="0" t="n">
        <v>1</v>
      </c>
      <c r="EI522" s="0" t="n">
        <v>2</v>
      </c>
      <c r="EJ522" s="0" t="n">
        <v>0</v>
      </c>
      <c r="EK522" s="0" t="n">
        <v>1</v>
      </c>
      <c r="EL522" s="0" t="n">
        <v>0</v>
      </c>
      <c r="EM522" s="0" t="n">
        <v>2</v>
      </c>
      <c r="EN522" s="0" t="n">
        <v>0</v>
      </c>
      <c r="EO522" s="0" t="n">
        <v>4</v>
      </c>
      <c r="EP522" s="0" t="n">
        <v>0</v>
      </c>
      <c r="EQ522" s="0" t="n">
        <v>0</v>
      </c>
      <c r="ER522" s="0" t="n">
        <v>0</v>
      </c>
      <c r="ES522" s="0" t="n">
        <v>1</v>
      </c>
      <c r="ET522" s="0" t="n">
        <v>0</v>
      </c>
      <c r="EU522" s="0" t="n">
        <v>1</v>
      </c>
      <c r="EV522" s="0" t="n">
        <v>0</v>
      </c>
      <c r="EW522" s="0" t="n">
        <v>1</v>
      </c>
      <c r="EX522" s="0" t="n">
        <v>2</v>
      </c>
      <c r="EY522" s="0" t="n">
        <v>4</v>
      </c>
      <c r="EZ522" s="0" t="n">
        <v>0</v>
      </c>
      <c r="FA522" s="0" t="n">
        <v>1</v>
      </c>
      <c r="FB522" s="0" t="n">
        <v>0</v>
      </c>
      <c r="FC522" s="0" t="n">
        <v>2</v>
      </c>
      <c r="FD522" s="0" t="n">
        <v>2</v>
      </c>
      <c r="FE522" s="0" t="n">
        <v>9</v>
      </c>
      <c r="FF522" s="0" t="n">
        <v>1</v>
      </c>
      <c r="FG522" s="0" t="n">
        <v>0</v>
      </c>
      <c r="FH522" s="0" t="n">
        <v>0</v>
      </c>
      <c r="FI522" s="0" t="n">
        <v>0</v>
      </c>
      <c r="FJ522" s="0" t="n">
        <v>1</v>
      </c>
      <c r="FK522" s="0" t="n">
        <v>2</v>
      </c>
      <c r="FL522" s="0" t="n">
        <v>0</v>
      </c>
      <c r="FM522" s="0" t="n">
        <v>3</v>
      </c>
      <c r="FN522" s="0" t="n">
        <v>1</v>
      </c>
      <c r="FO522" s="0" t="n">
        <v>1</v>
      </c>
      <c r="FP522" s="0" t="n">
        <v>0</v>
      </c>
      <c r="FQ522" s="0" t="n">
        <v>0</v>
      </c>
      <c r="FR522" s="0" t="n">
        <v>2</v>
      </c>
      <c r="FS522" s="0" t="n">
        <v>1</v>
      </c>
      <c r="FT522" s="0" t="n">
        <v>0</v>
      </c>
      <c r="FU522" s="0" t="n">
        <v>0</v>
      </c>
      <c r="FV522" s="0" t="n">
        <v>0</v>
      </c>
      <c r="FW522" s="0" t="n">
        <v>0</v>
      </c>
      <c r="FX522" s="0" t="n">
        <v>0</v>
      </c>
      <c r="FY522" s="0" t="n">
        <v>1</v>
      </c>
      <c r="FZ522" s="0" t="n">
        <v>0</v>
      </c>
      <c r="GA522" s="0" t="n">
        <v>0</v>
      </c>
      <c r="GB522" s="0" t="n">
        <v>8</v>
      </c>
      <c r="GC522" s="0" t="n">
        <v>0</v>
      </c>
      <c r="GD522" s="0" t="n">
        <v>7</v>
      </c>
      <c r="GE522" s="0" t="n">
        <v>4</v>
      </c>
      <c r="GF522" s="0" t="n">
        <v>2</v>
      </c>
      <c r="GG522" s="0" t="n">
        <v>0</v>
      </c>
      <c r="GH522" s="0" t="n">
        <v>7</v>
      </c>
      <c r="GI522" s="0" t="n">
        <v>0</v>
      </c>
      <c r="GJ522" s="0" t="n">
        <v>0</v>
      </c>
      <c r="GK522" s="0" t="n">
        <v>0</v>
      </c>
      <c r="GL522" s="0" t="n">
        <v>0</v>
      </c>
      <c r="GM522" s="0" t="n">
        <v>2</v>
      </c>
      <c r="GN522" s="0" t="n">
        <v>0</v>
      </c>
      <c r="GO522" s="0" t="n">
        <v>3</v>
      </c>
      <c r="GP522" s="0" t="n">
        <v>0</v>
      </c>
      <c r="GQ522" s="0" t="n">
        <v>0</v>
      </c>
    </row>
    <row r="523" customFormat="false" ht="12" hidden="false" customHeight="false" outlineLevel="0" collapsed="false">
      <c r="A523" s="0" t="n">
        <v>0</v>
      </c>
      <c r="B523" s="0" t="n">
        <v>3</v>
      </c>
      <c r="C523" s="0" t="n">
        <v>1</v>
      </c>
      <c r="D523" s="0" t="n">
        <v>0</v>
      </c>
      <c r="E523" s="0" t="n">
        <v>0</v>
      </c>
      <c r="F523" s="0" t="n">
        <v>0</v>
      </c>
      <c r="G523" s="0" t="n">
        <v>1</v>
      </c>
      <c r="H523" s="0" t="n">
        <v>5</v>
      </c>
      <c r="I523" s="0" t="n">
        <v>0</v>
      </c>
      <c r="J523" s="0" t="n">
        <v>0</v>
      </c>
      <c r="K523" s="0" t="n">
        <v>0</v>
      </c>
      <c r="L523" s="0" t="n">
        <v>0</v>
      </c>
      <c r="M523" s="0" t="n">
        <v>1</v>
      </c>
      <c r="N523" s="0" t="n">
        <v>0</v>
      </c>
      <c r="O523" s="0" t="n">
        <v>0</v>
      </c>
      <c r="P523" s="0" t="n">
        <v>1</v>
      </c>
      <c r="Q523" s="0" t="n">
        <v>3</v>
      </c>
      <c r="R523" s="0" t="n">
        <v>1</v>
      </c>
      <c r="S523" s="0" t="n">
        <v>0</v>
      </c>
      <c r="T523" s="0" t="n">
        <v>0</v>
      </c>
      <c r="U523" s="0" t="n">
        <v>0</v>
      </c>
      <c r="V523" s="0" t="n">
        <v>0</v>
      </c>
      <c r="W523" s="0" t="n">
        <v>0</v>
      </c>
      <c r="X523" s="0" t="n">
        <v>0</v>
      </c>
      <c r="Y523" s="0" t="n">
        <v>0</v>
      </c>
      <c r="Z523" s="0" t="n">
        <v>2</v>
      </c>
      <c r="AA523" s="0" t="n">
        <v>0</v>
      </c>
      <c r="AB523" s="0" t="n">
        <v>2</v>
      </c>
      <c r="AC523" s="0" t="n">
        <v>0</v>
      </c>
      <c r="AD523" s="0" t="n">
        <v>0</v>
      </c>
      <c r="AE523" s="0" t="n">
        <v>0</v>
      </c>
      <c r="AF523" s="0" t="n">
        <v>2</v>
      </c>
      <c r="AG523" s="0" t="n">
        <v>0</v>
      </c>
      <c r="AH523" s="0" t="n">
        <v>1</v>
      </c>
      <c r="AI523" s="0" t="n">
        <v>0</v>
      </c>
      <c r="AJ523" s="0" t="n">
        <v>0</v>
      </c>
      <c r="AK523" s="0" t="n">
        <v>0</v>
      </c>
      <c r="AL523" s="0" t="n">
        <v>0</v>
      </c>
      <c r="AM523" s="0" t="n">
        <v>1</v>
      </c>
      <c r="AN523" s="0" t="n">
        <v>0</v>
      </c>
      <c r="AO523" s="0" t="n">
        <v>1</v>
      </c>
      <c r="AP523" s="0" t="n">
        <v>1</v>
      </c>
      <c r="AQ523" s="0" t="n">
        <v>0</v>
      </c>
      <c r="AR523" s="0" t="n">
        <v>0</v>
      </c>
      <c r="AS523" s="0" t="n">
        <v>0</v>
      </c>
      <c r="AT523" s="0" t="n">
        <v>4</v>
      </c>
      <c r="AU523" s="0" t="n">
        <v>0</v>
      </c>
      <c r="AV523" s="0" t="n">
        <v>0</v>
      </c>
      <c r="AW523" s="0" t="n">
        <v>0</v>
      </c>
      <c r="AX523" s="0" t="n">
        <v>0</v>
      </c>
      <c r="AY523" s="0" t="n">
        <v>2</v>
      </c>
      <c r="AZ523" s="0" t="n">
        <v>1</v>
      </c>
      <c r="BA523" s="0" t="n">
        <v>0</v>
      </c>
      <c r="BB523" s="0" t="n">
        <v>1</v>
      </c>
      <c r="BC523" s="0" t="n">
        <v>0</v>
      </c>
      <c r="BD523" s="0" t="n">
        <v>0</v>
      </c>
      <c r="BE523" s="0" t="n">
        <v>2</v>
      </c>
      <c r="BF523" s="0" t="n">
        <v>3</v>
      </c>
      <c r="BG523" s="0" t="n">
        <v>1</v>
      </c>
      <c r="BH523" s="0" t="n">
        <v>0</v>
      </c>
      <c r="BI523" s="0" t="n">
        <v>0</v>
      </c>
      <c r="BJ523" s="0" t="n">
        <v>1</v>
      </c>
      <c r="BK523" s="0" t="n">
        <v>0</v>
      </c>
      <c r="BL523" s="0" t="n">
        <v>0</v>
      </c>
      <c r="BM523" s="0" t="n">
        <v>2</v>
      </c>
      <c r="BN523" s="0" t="n">
        <v>1</v>
      </c>
      <c r="BO523" s="0" t="n">
        <v>0</v>
      </c>
      <c r="BP523" s="0" t="n">
        <v>0</v>
      </c>
      <c r="BQ523" s="0" t="n">
        <v>1</v>
      </c>
      <c r="BR523" s="0" t="n">
        <v>0</v>
      </c>
      <c r="BS523" s="0" t="n">
        <v>2</v>
      </c>
      <c r="BT523" s="0" t="n">
        <v>0</v>
      </c>
      <c r="BU523" s="0" t="n">
        <v>1</v>
      </c>
      <c r="BV523" s="0" t="n">
        <v>0</v>
      </c>
      <c r="BW523" s="0" t="n">
        <v>1</v>
      </c>
      <c r="BX523" s="0" t="n">
        <v>1</v>
      </c>
      <c r="BY523" s="0" t="n">
        <v>7</v>
      </c>
      <c r="BZ523" s="0" t="n">
        <v>0</v>
      </c>
      <c r="CA523" s="0" t="n">
        <v>0</v>
      </c>
      <c r="CB523" s="0" t="n">
        <v>1</v>
      </c>
      <c r="CC523" s="0" t="n">
        <v>0</v>
      </c>
      <c r="CD523" s="0" t="n">
        <v>2</v>
      </c>
      <c r="CE523" s="0" t="n">
        <v>0</v>
      </c>
      <c r="CF523" s="0" t="n">
        <v>0</v>
      </c>
      <c r="CG523" s="0" t="n">
        <v>0</v>
      </c>
      <c r="CH523" s="0" t="n">
        <v>0</v>
      </c>
      <c r="CI523" s="0" t="n">
        <v>3</v>
      </c>
      <c r="CJ523" s="0" t="n">
        <v>1</v>
      </c>
      <c r="CK523" s="0" t="n">
        <v>1</v>
      </c>
      <c r="CL523" s="0" t="n">
        <v>0</v>
      </c>
      <c r="CM523" s="0" t="n">
        <v>0</v>
      </c>
      <c r="CN523" s="0" t="n">
        <v>0</v>
      </c>
      <c r="CO523" s="0" t="n">
        <v>0</v>
      </c>
      <c r="CP523" s="0" t="n">
        <v>0</v>
      </c>
      <c r="CQ523" s="0" t="n">
        <v>3</v>
      </c>
      <c r="CR523" s="0" t="n">
        <v>0</v>
      </c>
      <c r="CS523" s="0" t="n">
        <v>0</v>
      </c>
      <c r="CT523" s="0" t="n">
        <v>0</v>
      </c>
      <c r="CU523" s="0" t="n">
        <v>0</v>
      </c>
      <c r="CV523" s="0" t="n">
        <v>0</v>
      </c>
      <c r="CW523" s="0" t="n">
        <v>0</v>
      </c>
      <c r="CX523" s="0" t="n">
        <v>0</v>
      </c>
      <c r="CY523" s="0" t="n">
        <v>0</v>
      </c>
      <c r="CZ523" s="0" t="n">
        <v>1</v>
      </c>
      <c r="DA523" s="0" t="n">
        <v>0</v>
      </c>
      <c r="DB523" s="0" t="n">
        <v>0</v>
      </c>
      <c r="DC523" s="0" t="n">
        <v>0</v>
      </c>
      <c r="DD523" s="0" t="n">
        <v>1</v>
      </c>
      <c r="DE523" s="0" t="n">
        <v>0</v>
      </c>
      <c r="DF523" s="0" t="n">
        <v>0</v>
      </c>
      <c r="DG523" s="0" t="n">
        <v>7</v>
      </c>
      <c r="DH523" s="0" t="n">
        <v>0</v>
      </c>
      <c r="DI523" s="0" t="n">
        <v>0</v>
      </c>
      <c r="DJ523" s="0" t="n">
        <v>1</v>
      </c>
      <c r="DK523" s="0" t="n">
        <v>1</v>
      </c>
      <c r="DL523" s="0" t="n">
        <v>0</v>
      </c>
      <c r="DM523" s="0" t="n">
        <v>0</v>
      </c>
      <c r="DN523" s="0" t="n">
        <v>0</v>
      </c>
      <c r="DO523" s="0" t="n">
        <v>0</v>
      </c>
      <c r="DP523" s="0" t="n">
        <v>0</v>
      </c>
      <c r="DQ523" s="0" t="n">
        <v>0</v>
      </c>
      <c r="DR523" s="0" t="n">
        <v>1</v>
      </c>
      <c r="DS523" s="0" t="n">
        <v>4</v>
      </c>
      <c r="DT523" s="0" t="n">
        <v>1</v>
      </c>
      <c r="DU523" s="0" t="n">
        <v>0</v>
      </c>
      <c r="DV523" s="0" t="n">
        <v>4</v>
      </c>
      <c r="DW523" s="0" t="n">
        <v>3</v>
      </c>
      <c r="DX523" s="0" t="n">
        <v>0</v>
      </c>
      <c r="DY523" s="0" t="n">
        <v>2</v>
      </c>
      <c r="DZ523" s="0" t="n">
        <v>1</v>
      </c>
      <c r="EA523" s="0" t="n">
        <v>0</v>
      </c>
      <c r="EB523" s="0" t="n">
        <v>3</v>
      </c>
      <c r="EC523" s="0" t="n">
        <v>3</v>
      </c>
      <c r="ED523" s="0" t="n">
        <v>0</v>
      </c>
      <c r="EE523" s="0" t="n">
        <v>0</v>
      </c>
      <c r="EF523" s="0" t="n">
        <v>2</v>
      </c>
      <c r="EG523" s="0" t="n">
        <v>6</v>
      </c>
      <c r="EH523" s="0" t="n">
        <v>1</v>
      </c>
      <c r="EI523" s="0" t="n">
        <v>2</v>
      </c>
      <c r="EJ523" s="0" t="n">
        <v>0</v>
      </c>
      <c r="EK523" s="0" t="n">
        <v>0</v>
      </c>
      <c r="EL523" s="0" t="n">
        <v>1</v>
      </c>
      <c r="EM523" s="0" t="n">
        <v>0</v>
      </c>
      <c r="EN523" s="0" t="n">
        <v>0</v>
      </c>
      <c r="EO523" s="0" t="n">
        <v>0</v>
      </c>
      <c r="EP523" s="0" t="n">
        <v>0</v>
      </c>
      <c r="EQ523" s="0" t="n">
        <v>0</v>
      </c>
      <c r="ER523" s="0" t="n">
        <v>0</v>
      </c>
      <c r="ES523" s="0" t="n">
        <v>0</v>
      </c>
      <c r="ET523" s="0" t="n">
        <v>0</v>
      </c>
      <c r="EU523" s="0" t="n">
        <v>2</v>
      </c>
      <c r="EV523" s="0" t="n">
        <v>0</v>
      </c>
      <c r="EW523" s="0" t="n">
        <v>1</v>
      </c>
      <c r="EX523" s="0" t="n">
        <v>1</v>
      </c>
      <c r="EY523" s="0" t="n">
        <v>1</v>
      </c>
      <c r="EZ523" s="0" t="n">
        <v>0</v>
      </c>
      <c r="FA523" s="0" t="n">
        <v>1</v>
      </c>
      <c r="FB523" s="0" t="n">
        <v>2</v>
      </c>
      <c r="FC523" s="0" t="n">
        <v>0</v>
      </c>
      <c r="FD523" s="0" t="n">
        <v>0</v>
      </c>
      <c r="FE523" s="0" t="n">
        <v>0</v>
      </c>
      <c r="FF523" s="0" t="n">
        <v>0</v>
      </c>
      <c r="FG523" s="0" t="n">
        <v>1</v>
      </c>
      <c r="FH523" s="0" t="n">
        <v>0</v>
      </c>
      <c r="FI523" s="0" t="n">
        <v>0</v>
      </c>
      <c r="FJ523" s="0" t="n">
        <v>0</v>
      </c>
      <c r="FK523" s="0" t="n">
        <v>0</v>
      </c>
      <c r="FL523" s="0" t="n">
        <v>0</v>
      </c>
      <c r="FM523" s="0" t="n">
        <v>0</v>
      </c>
      <c r="FN523" s="0" t="n">
        <v>0</v>
      </c>
      <c r="FO523" s="0" t="n">
        <v>0</v>
      </c>
      <c r="FP523" s="0" t="n">
        <v>0</v>
      </c>
      <c r="FQ523" s="0" t="n">
        <v>0</v>
      </c>
      <c r="FR523" s="0" t="n">
        <v>0</v>
      </c>
      <c r="FS523" s="0" t="n">
        <v>2</v>
      </c>
      <c r="FT523" s="0" t="n">
        <v>0</v>
      </c>
      <c r="FU523" s="0" t="n">
        <v>1</v>
      </c>
      <c r="FV523" s="0" t="n">
        <v>0</v>
      </c>
      <c r="FW523" s="0" t="n">
        <v>0</v>
      </c>
      <c r="FX523" s="0" t="n">
        <v>0</v>
      </c>
      <c r="FY523" s="0" t="n">
        <v>0</v>
      </c>
      <c r="FZ523" s="0" t="n">
        <v>0</v>
      </c>
      <c r="GA523" s="0" t="n">
        <v>1</v>
      </c>
      <c r="GB523" s="0" t="n">
        <v>0</v>
      </c>
      <c r="GC523" s="0" t="n">
        <v>2</v>
      </c>
      <c r="GD523" s="0" t="n">
        <v>0</v>
      </c>
      <c r="GE523" s="0" t="n">
        <v>0</v>
      </c>
      <c r="GF523" s="0" t="n">
        <v>1</v>
      </c>
      <c r="GG523" s="0" t="n">
        <v>2</v>
      </c>
      <c r="GH523" s="0" t="n">
        <v>0</v>
      </c>
      <c r="GI523" s="0" t="n">
        <v>0</v>
      </c>
      <c r="GJ523" s="0" t="n">
        <v>0</v>
      </c>
      <c r="GK523" s="0" t="n">
        <v>0</v>
      </c>
      <c r="GL523" s="0" t="n">
        <v>2</v>
      </c>
      <c r="GM523" s="0" t="n">
        <v>1</v>
      </c>
      <c r="GN523" s="0" t="n">
        <v>0</v>
      </c>
      <c r="GO523" s="0" t="n">
        <v>1</v>
      </c>
      <c r="GP523" s="0" t="n">
        <v>0</v>
      </c>
      <c r="GQ523" s="0" t="n">
        <v>0</v>
      </c>
    </row>
    <row r="524" customFormat="false" ht="12" hidden="false" customHeight="false" outlineLevel="0" collapsed="false">
      <c r="A524" s="0" t="n">
        <v>8</v>
      </c>
      <c r="B524" s="0" t="n">
        <v>3</v>
      </c>
      <c r="C524" s="0" t="n">
        <v>6</v>
      </c>
      <c r="D524" s="0" t="n">
        <v>0</v>
      </c>
      <c r="E524" s="0" t="n">
        <v>1</v>
      </c>
      <c r="F524" s="0" t="n">
        <v>0</v>
      </c>
      <c r="G524" s="0" t="n">
        <v>5</v>
      </c>
      <c r="H524" s="0" t="n">
        <v>1</v>
      </c>
      <c r="I524" s="0" t="n">
        <v>3</v>
      </c>
      <c r="J524" s="0" t="n">
        <v>3</v>
      </c>
      <c r="K524" s="0" t="n">
        <v>0</v>
      </c>
      <c r="L524" s="0" t="n">
        <v>8</v>
      </c>
      <c r="M524" s="0" t="n">
        <v>5</v>
      </c>
      <c r="N524" s="0" t="n">
        <v>2</v>
      </c>
      <c r="O524" s="0" t="n">
        <v>4</v>
      </c>
      <c r="P524" s="0" t="n">
        <v>5</v>
      </c>
      <c r="Q524" s="0" t="n">
        <v>3</v>
      </c>
      <c r="R524" s="0" t="n">
        <v>0</v>
      </c>
      <c r="S524" s="0" t="n">
        <v>0</v>
      </c>
      <c r="T524" s="0" t="n">
        <v>0</v>
      </c>
      <c r="U524" s="0" t="n">
        <v>1</v>
      </c>
      <c r="V524" s="0" t="n">
        <v>0</v>
      </c>
      <c r="W524" s="0" t="n">
        <v>5</v>
      </c>
      <c r="X524" s="0" t="n">
        <v>3</v>
      </c>
      <c r="Y524" s="0" t="n">
        <v>3</v>
      </c>
      <c r="Z524" s="0" t="n">
        <v>9</v>
      </c>
      <c r="AA524" s="0" t="n">
        <v>2</v>
      </c>
      <c r="AB524" s="0" t="n">
        <v>3</v>
      </c>
      <c r="AC524" s="0" t="n">
        <v>2</v>
      </c>
      <c r="AD524" s="0" t="n">
        <v>6</v>
      </c>
      <c r="AE524" s="0" t="n">
        <v>6</v>
      </c>
      <c r="AF524" s="0" t="n">
        <v>1</v>
      </c>
      <c r="AG524" s="0" t="n">
        <v>2</v>
      </c>
      <c r="AH524" s="0" t="n">
        <v>3</v>
      </c>
      <c r="AI524" s="0" t="n">
        <v>1</v>
      </c>
      <c r="AJ524" s="0" t="n">
        <v>2</v>
      </c>
      <c r="AK524" s="0" t="n">
        <v>3</v>
      </c>
      <c r="AL524" s="0" t="n">
        <v>0</v>
      </c>
      <c r="AM524" s="0" t="n">
        <v>5</v>
      </c>
      <c r="AN524" s="0" t="n">
        <v>7</v>
      </c>
      <c r="AO524" s="0" t="n">
        <v>6</v>
      </c>
      <c r="AP524" s="0" t="n">
        <v>0</v>
      </c>
      <c r="AQ524" s="0" t="n">
        <v>0</v>
      </c>
      <c r="AR524" s="0" t="n">
        <v>6</v>
      </c>
      <c r="AS524" s="0" t="n">
        <v>0</v>
      </c>
      <c r="AT524" s="0" t="n">
        <v>2</v>
      </c>
      <c r="AU524" s="0" t="n">
        <v>3</v>
      </c>
      <c r="AV524" s="0" t="n">
        <v>2</v>
      </c>
      <c r="AW524" s="0" t="n">
        <v>6</v>
      </c>
      <c r="AX524" s="0" t="n">
        <v>1</v>
      </c>
      <c r="AY524" s="0" t="n">
        <v>6</v>
      </c>
      <c r="AZ524" s="0" t="n">
        <v>1</v>
      </c>
      <c r="BA524" s="0" t="n">
        <v>0</v>
      </c>
      <c r="BB524" s="0" t="n">
        <v>6</v>
      </c>
      <c r="BC524" s="0" t="n">
        <v>2</v>
      </c>
      <c r="BD524" s="0" t="n">
        <v>1</v>
      </c>
      <c r="BE524" s="0" t="n">
        <v>5</v>
      </c>
      <c r="BF524" s="0" t="n">
        <v>5</v>
      </c>
      <c r="BG524" s="0" t="n">
        <v>3</v>
      </c>
      <c r="BH524" s="0" t="n">
        <v>0</v>
      </c>
      <c r="BI524" s="0" t="n">
        <v>0</v>
      </c>
      <c r="BJ524" s="0" t="n">
        <v>2</v>
      </c>
      <c r="BK524" s="0" t="n">
        <v>3</v>
      </c>
      <c r="BL524" s="0" t="n">
        <v>0</v>
      </c>
      <c r="BM524" s="0" t="n">
        <v>1</v>
      </c>
      <c r="BN524" s="0" t="n">
        <v>7</v>
      </c>
      <c r="BO524" s="0" t="n">
        <v>0</v>
      </c>
      <c r="BP524" s="0" t="n">
        <v>0</v>
      </c>
      <c r="BQ524" s="0" t="n">
        <v>4</v>
      </c>
      <c r="BR524" s="0" t="n">
        <v>6</v>
      </c>
      <c r="BS524" s="0" t="n">
        <v>1</v>
      </c>
      <c r="BT524" s="0" t="n">
        <v>1</v>
      </c>
      <c r="BU524" s="0" t="n">
        <v>5</v>
      </c>
      <c r="BV524" s="0" t="n">
        <v>8</v>
      </c>
      <c r="BW524" s="0" t="n">
        <v>1</v>
      </c>
      <c r="BX524" s="0" t="n">
        <v>1</v>
      </c>
      <c r="BY524" s="0" t="n">
        <v>2</v>
      </c>
      <c r="BZ524" s="0" t="n">
        <v>5</v>
      </c>
      <c r="CA524" s="0" t="n">
        <v>8</v>
      </c>
      <c r="CB524" s="0" t="n">
        <v>5</v>
      </c>
      <c r="CC524" s="0" t="n">
        <v>5</v>
      </c>
      <c r="CD524" s="0" t="n">
        <v>1</v>
      </c>
      <c r="CE524" s="0" t="n">
        <v>7</v>
      </c>
      <c r="CF524" s="0" t="n">
        <v>3</v>
      </c>
      <c r="CG524" s="0" t="n">
        <v>5</v>
      </c>
      <c r="CH524" s="0" t="n">
        <v>9</v>
      </c>
      <c r="CI524" s="0" t="n">
        <v>4</v>
      </c>
      <c r="CJ524" s="0" t="n">
        <v>3</v>
      </c>
      <c r="CK524" s="0" t="n">
        <v>3</v>
      </c>
      <c r="CL524" s="0" t="n">
        <v>0</v>
      </c>
      <c r="CM524" s="0" t="n">
        <v>1</v>
      </c>
      <c r="CN524" s="0" t="n">
        <v>7</v>
      </c>
      <c r="CO524" s="0" t="n">
        <v>2</v>
      </c>
      <c r="CP524" s="0" t="n">
        <v>1</v>
      </c>
      <c r="CQ524" s="0" t="n">
        <v>3</v>
      </c>
      <c r="CR524" s="0" t="n">
        <v>1</v>
      </c>
      <c r="CS524" s="0" t="n">
        <v>5</v>
      </c>
      <c r="CT524" s="0" t="n">
        <v>0</v>
      </c>
      <c r="CU524" s="0" t="n">
        <v>3</v>
      </c>
      <c r="CV524" s="0" t="n">
        <v>4</v>
      </c>
      <c r="CW524" s="0" t="n">
        <v>0</v>
      </c>
      <c r="CX524" s="0" t="n">
        <v>0</v>
      </c>
      <c r="CY524" s="0" t="n">
        <v>7</v>
      </c>
      <c r="CZ524" s="0" t="n">
        <v>1</v>
      </c>
      <c r="DA524" s="0" t="n">
        <v>0</v>
      </c>
      <c r="DB524" s="0" t="n">
        <v>2</v>
      </c>
      <c r="DC524" s="0" t="n">
        <v>4</v>
      </c>
      <c r="DD524" s="0" t="n">
        <v>9</v>
      </c>
      <c r="DE524" s="0" t="n">
        <v>6</v>
      </c>
      <c r="DF524" s="0" t="n">
        <v>2</v>
      </c>
      <c r="DG524" s="0" t="n">
        <v>4</v>
      </c>
      <c r="DH524" s="0" t="n">
        <v>8</v>
      </c>
      <c r="DI524" s="0" t="n">
        <v>3</v>
      </c>
      <c r="DJ524" s="0" t="n">
        <v>1</v>
      </c>
      <c r="DK524" s="0" t="n">
        <v>4</v>
      </c>
      <c r="DL524" s="0" t="n">
        <v>3</v>
      </c>
      <c r="DM524" s="0" t="n">
        <v>1</v>
      </c>
      <c r="DN524" s="0" t="n">
        <v>2</v>
      </c>
      <c r="DO524" s="0" t="n">
        <v>0</v>
      </c>
      <c r="DP524" s="0" t="n">
        <v>6</v>
      </c>
      <c r="DQ524" s="0" t="n">
        <v>0</v>
      </c>
      <c r="DR524" s="0" t="n">
        <v>3</v>
      </c>
      <c r="DS524" s="0" t="n">
        <v>1</v>
      </c>
      <c r="DT524" s="0" t="n">
        <v>7</v>
      </c>
      <c r="DU524" s="0" t="n">
        <v>2</v>
      </c>
      <c r="DV524" s="0" t="n">
        <v>1</v>
      </c>
      <c r="DW524" s="0" t="n">
        <v>1</v>
      </c>
      <c r="DX524" s="0" t="n">
        <v>0</v>
      </c>
      <c r="DY524" s="0" t="n">
        <v>0</v>
      </c>
      <c r="DZ524" s="0" t="n">
        <v>3</v>
      </c>
      <c r="EA524" s="0" t="n">
        <v>1</v>
      </c>
      <c r="EB524" s="0" t="n">
        <v>0</v>
      </c>
      <c r="EC524" s="0" t="n">
        <v>5</v>
      </c>
      <c r="ED524" s="0" t="n">
        <v>0</v>
      </c>
      <c r="EE524" s="0" t="n">
        <v>0</v>
      </c>
      <c r="EF524" s="0" t="n">
        <v>1</v>
      </c>
      <c r="EG524" s="0" t="n">
        <v>2</v>
      </c>
      <c r="EH524" s="0" t="n">
        <v>1</v>
      </c>
      <c r="EI524" s="0" t="n">
        <v>0</v>
      </c>
      <c r="EJ524" s="0" t="n">
        <v>1</v>
      </c>
      <c r="EK524" s="0" t="n">
        <v>1</v>
      </c>
      <c r="EL524" s="0" t="n">
        <v>3</v>
      </c>
      <c r="EM524" s="0" t="n">
        <v>3</v>
      </c>
      <c r="EN524" s="0" t="n">
        <v>4</v>
      </c>
      <c r="EO524" s="0" t="n">
        <v>3</v>
      </c>
      <c r="EP524" s="0" t="n">
        <v>8</v>
      </c>
      <c r="EQ524" s="0" t="n">
        <v>5</v>
      </c>
      <c r="ER524" s="0" t="n">
        <v>3</v>
      </c>
      <c r="ES524" s="0" t="n">
        <v>8</v>
      </c>
      <c r="ET524" s="0" t="n">
        <v>5</v>
      </c>
      <c r="EU524" s="0" t="n">
        <v>6</v>
      </c>
      <c r="EV524" s="0" t="n">
        <v>1</v>
      </c>
      <c r="EW524" s="0" t="n">
        <v>1</v>
      </c>
      <c r="EX524" s="0" t="n">
        <v>1</v>
      </c>
      <c r="EY524" s="0" t="n">
        <v>8</v>
      </c>
      <c r="EZ524" s="0" t="n">
        <v>5</v>
      </c>
      <c r="FA524" s="0" t="n">
        <v>4</v>
      </c>
      <c r="FB524" s="0" t="n">
        <v>5</v>
      </c>
      <c r="FC524" s="0" t="n">
        <v>0</v>
      </c>
      <c r="FD524" s="0" t="n">
        <v>0</v>
      </c>
      <c r="FE524" s="0" t="n">
        <v>5</v>
      </c>
      <c r="FF524" s="0" t="n">
        <v>0</v>
      </c>
      <c r="FG524" s="0" t="n">
        <v>7</v>
      </c>
      <c r="FH524" s="0" t="n">
        <v>7</v>
      </c>
      <c r="FI524" s="0" t="n">
        <v>8</v>
      </c>
      <c r="FJ524" s="0" t="n">
        <v>1</v>
      </c>
      <c r="FK524" s="0" t="n">
        <v>2</v>
      </c>
      <c r="FL524" s="0" t="n">
        <v>1</v>
      </c>
      <c r="FM524" s="0" t="n">
        <v>1</v>
      </c>
      <c r="FN524" s="0" t="n">
        <v>1</v>
      </c>
      <c r="FO524" s="0" t="n">
        <v>3</v>
      </c>
      <c r="FP524" s="0" t="n">
        <v>1</v>
      </c>
      <c r="FQ524" s="0" t="n">
        <v>1</v>
      </c>
      <c r="FR524" s="0" t="n">
        <v>5</v>
      </c>
      <c r="FS524" s="0" t="n">
        <v>2</v>
      </c>
      <c r="FT524" s="0" t="n">
        <v>2</v>
      </c>
      <c r="FU524" s="0" t="n">
        <v>7</v>
      </c>
      <c r="FV524" s="0" t="n">
        <v>1</v>
      </c>
      <c r="FW524" s="0" t="n">
        <v>3</v>
      </c>
      <c r="FX524" s="0" t="n">
        <v>0</v>
      </c>
      <c r="FY524" s="0" t="n">
        <v>2</v>
      </c>
      <c r="FZ524" s="0" t="n">
        <v>8</v>
      </c>
      <c r="GA524" s="0" t="n">
        <v>1</v>
      </c>
      <c r="GB524" s="0" t="n">
        <v>1</v>
      </c>
      <c r="GC524" s="0" t="n">
        <v>1</v>
      </c>
      <c r="GD524" s="0" t="n">
        <v>9</v>
      </c>
      <c r="GE524" s="0" t="n">
        <v>0</v>
      </c>
      <c r="GF524" s="0" t="n">
        <v>0</v>
      </c>
      <c r="GG524" s="0" t="n">
        <v>1</v>
      </c>
      <c r="GH524" s="0" t="n">
        <v>0</v>
      </c>
      <c r="GI524" s="0" t="n">
        <v>6</v>
      </c>
      <c r="GJ524" s="0" t="n">
        <v>0</v>
      </c>
      <c r="GK524" s="0" t="n">
        <v>0</v>
      </c>
      <c r="GL524" s="0" t="n">
        <v>3</v>
      </c>
      <c r="GM524" s="0" t="n">
        <v>2</v>
      </c>
      <c r="GN524" s="0" t="n">
        <v>0</v>
      </c>
      <c r="GO524" s="0" t="n">
        <v>6</v>
      </c>
      <c r="GP524" s="0" t="n">
        <v>1</v>
      </c>
      <c r="GQ524" s="0" t="n">
        <v>0</v>
      </c>
    </row>
    <row r="525" customFormat="false" ht="12" hidden="false" customHeight="false" outlineLevel="0" collapsed="false">
      <c r="A525" s="0" t="n">
        <v>0</v>
      </c>
      <c r="B525" s="0" t="n">
        <v>3</v>
      </c>
      <c r="C525" s="0" t="n">
        <v>0</v>
      </c>
      <c r="D525" s="0" t="n">
        <v>0</v>
      </c>
      <c r="E525" s="0" t="n">
        <v>0</v>
      </c>
      <c r="F525" s="0" t="n">
        <v>0</v>
      </c>
      <c r="G525" s="0" t="n">
        <v>0</v>
      </c>
      <c r="H525" s="0" t="n">
        <v>0</v>
      </c>
      <c r="I525" s="0" t="n">
        <v>2</v>
      </c>
      <c r="J525" s="0" t="n">
        <v>0</v>
      </c>
      <c r="K525" s="0" t="n">
        <v>0</v>
      </c>
      <c r="L525" s="0" t="n">
        <v>1</v>
      </c>
      <c r="M525" s="0" t="n">
        <v>0</v>
      </c>
      <c r="N525" s="0" t="n">
        <v>0</v>
      </c>
      <c r="O525" s="0" t="n">
        <v>0</v>
      </c>
      <c r="P525" s="0" t="n">
        <v>1</v>
      </c>
      <c r="Q525" s="0" t="n">
        <v>0</v>
      </c>
      <c r="R525" s="0" t="n">
        <v>0</v>
      </c>
      <c r="S525" s="0" t="n">
        <v>0</v>
      </c>
      <c r="T525" s="0" t="n">
        <v>0</v>
      </c>
      <c r="U525" s="0" t="n">
        <v>0</v>
      </c>
      <c r="V525" s="0" t="n">
        <v>0</v>
      </c>
      <c r="W525" s="0" t="n">
        <v>0</v>
      </c>
      <c r="X525" s="0" t="n">
        <v>1</v>
      </c>
      <c r="Y525" s="0" t="n">
        <v>0</v>
      </c>
      <c r="Z525" s="0" t="n">
        <v>6</v>
      </c>
      <c r="AA525" s="0" t="n">
        <v>0</v>
      </c>
      <c r="AB525" s="0" t="n">
        <v>0</v>
      </c>
      <c r="AC525" s="0" t="n">
        <v>0</v>
      </c>
      <c r="AD525" s="0" t="n">
        <v>0</v>
      </c>
      <c r="AE525" s="0" t="n">
        <v>0</v>
      </c>
      <c r="AF525" s="0" t="n">
        <v>0</v>
      </c>
      <c r="AG525" s="0" t="n">
        <v>0</v>
      </c>
      <c r="AH525" s="0" t="n">
        <v>1</v>
      </c>
      <c r="AI525" s="0" t="n">
        <v>0</v>
      </c>
      <c r="AJ525" s="0" t="n">
        <v>0</v>
      </c>
      <c r="AK525" s="0" t="n">
        <v>0</v>
      </c>
      <c r="AL525" s="0" t="n">
        <v>0</v>
      </c>
      <c r="AM525" s="0" t="n">
        <v>0</v>
      </c>
      <c r="AN525" s="0" t="n">
        <v>0</v>
      </c>
      <c r="AO525" s="0" t="n">
        <v>0</v>
      </c>
      <c r="AP525" s="0" t="n">
        <v>0</v>
      </c>
      <c r="AQ525" s="0" t="n">
        <v>0</v>
      </c>
      <c r="AR525" s="0" t="n">
        <v>0</v>
      </c>
      <c r="AS525" s="0" t="n">
        <v>0</v>
      </c>
      <c r="AT525" s="0" t="n">
        <v>0</v>
      </c>
      <c r="AU525" s="0" t="n">
        <v>0</v>
      </c>
      <c r="AV525" s="0" t="n">
        <v>0</v>
      </c>
      <c r="AW525" s="0" t="n">
        <v>0</v>
      </c>
      <c r="AX525" s="0" t="n">
        <v>0</v>
      </c>
      <c r="AY525" s="0" t="n">
        <v>1</v>
      </c>
      <c r="AZ525" s="0" t="n">
        <v>0</v>
      </c>
      <c r="BA525" s="0" t="n">
        <v>1</v>
      </c>
      <c r="BB525" s="0" t="n">
        <v>3</v>
      </c>
      <c r="BC525" s="0" t="n">
        <v>0</v>
      </c>
      <c r="BD525" s="0" t="n">
        <v>1</v>
      </c>
      <c r="BE525" s="0" t="n">
        <v>0</v>
      </c>
      <c r="BF525" s="0" t="n">
        <v>0</v>
      </c>
      <c r="BG525" s="0" t="n">
        <v>1</v>
      </c>
      <c r="BH525" s="0" t="n">
        <v>0</v>
      </c>
      <c r="BI525" s="0" t="n">
        <v>0</v>
      </c>
      <c r="BJ525" s="0" t="n">
        <v>0</v>
      </c>
      <c r="BK525" s="0" t="n">
        <v>0</v>
      </c>
      <c r="BL525" s="0" t="n">
        <v>0</v>
      </c>
      <c r="BM525" s="0" t="n">
        <v>0</v>
      </c>
      <c r="BN525" s="0" t="n">
        <v>0</v>
      </c>
      <c r="BO525" s="0" t="n">
        <v>0</v>
      </c>
      <c r="BP525" s="0" t="n">
        <v>0</v>
      </c>
      <c r="BQ525" s="0" t="n">
        <v>2</v>
      </c>
      <c r="BR525" s="0" t="n">
        <v>0</v>
      </c>
      <c r="BS525" s="0" t="n">
        <v>0</v>
      </c>
      <c r="BT525" s="0" t="n">
        <v>0</v>
      </c>
      <c r="BU525" s="0" t="n">
        <v>0</v>
      </c>
      <c r="BV525" s="0" t="n">
        <v>0</v>
      </c>
      <c r="BW525" s="0" t="n">
        <v>0</v>
      </c>
      <c r="BX525" s="0" t="n">
        <v>1</v>
      </c>
      <c r="BY525" s="0" t="n">
        <v>0</v>
      </c>
      <c r="BZ525" s="0" t="n">
        <v>0</v>
      </c>
      <c r="CA525" s="0" t="n">
        <v>0</v>
      </c>
      <c r="CB525" s="0" t="n">
        <v>1</v>
      </c>
      <c r="CC525" s="0" t="n">
        <v>0</v>
      </c>
      <c r="CD525" s="0" t="n">
        <v>2</v>
      </c>
      <c r="CE525" s="0" t="n">
        <v>2</v>
      </c>
      <c r="CF525" s="0" t="n">
        <v>0</v>
      </c>
      <c r="CG525" s="0" t="n">
        <v>0</v>
      </c>
      <c r="CH525" s="0" t="n">
        <v>0</v>
      </c>
      <c r="CI525" s="0" t="n">
        <v>9</v>
      </c>
      <c r="CJ525" s="0" t="n">
        <v>0</v>
      </c>
      <c r="CK525" s="0" t="n">
        <v>1</v>
      </c>
      <c r="CL525" s="0" t="n">
        <v>0</v>
      </c>
      <c r="CM525" s="0" t="n">
        <v>0</v>
      </c>
      <c r="CN525" s="0" t="n">
        <v>0</v>
      </c>
      <c r="CO525" s="0" t="n">
        <v>0</v>
      </c>
      <c r="CP525" s="0" t="n">
        <v>0</v>
      </c>
      <c r="CQ525" s="0" t="n">
        <v>0</v>
      </c>
      <c r="CR525" s="0" t="n">
        <v>0</v>
      </c>
      <c r="CS525" s="0" t="n">
        <v>0</v>
      </c>
      <c r="CT525" s="0" t="n">
        <v>5</v>
      </c>
      <c r="CU525" s="0" t="n">
        <v>0</v>
      </c>
      <c r="CV525" s="0" t="n">
        <v>0</v>
      </c>
      <c r="CW525" s="0" t="n">
        <v>0</v>
      </c>
      <c r="CX525" s="0" t="n">
        <v>0</v>
      </c>
      <c r="CY525" s="0" t="n">
        <v>2</v>
      </c>
      <c r="CZ525" s="0" t="n">
        <v>1</v>
      </c>
      <c r="DA525" s="0" t="n">
        <v>0</v>
      </c>
      <c r="DB525" s="0" t="n">
        <v>1</v>
      </c>
      <c r="DC525" s="0" t="n">
        <v>2</v>
      </c>
      <c r="DD525" s="0" t="n">
        <v>0</v>
      </c>
      <c r="DE525" s="0" t="n">
        <v>0</v>
      </c>
      <c r="DF525" s="0" t="n">
        <v>0</v>
      </c>
      <c r="DG525" s="0" t="n">
        <v>0</v>
      </c>
      <c r="DH525" s="0" t="n">
        <v>0</v>
      </c>
      <c r="DI525" s="0" t="n">
        <v>0</v>
      </c>
      <c r="DJ525" s="0" t="n">
        <v>0</v>
      </c>
      <c r="DK525" s="0" t="n">
        <v>0</v>
      </c>
      <c r="DL525" s="0" t="n">
        <v>0</v>
      </c>
      <c r="DM525" s="0" t="n">
        <v>0</v>
      </c>
      <c r="DN525" s="0" t="n">
        <v>0</v>
      </c>
      <c r="DO525" s="0" t="n">
        <v>0</v>
      </c>
      <c r="DP525" s="0" t="n">
        <v>0</v>
      </c>
      <c r="DQ525" s="0" t="n">
        <v>0</v>
      </c>
      <c r="DR525" s="0" t="n">
        <v>1</v>
      </c>
      <c r="DS525" s="0" t="n">
        <v>0</v>
      </c>
      <c r="DT525" s="0" t="n">
        <v>0</v>
      </c>
      <c r="DU525" s="0" t="n">
        <v>0</v>
      </c>
      <c r="DV525" s="0" t="n">
        <v>2</v>
      </c>
      <c r="DW525" s="0" t="n">
        <v>0</v>
      </c>
      <c r="DX525" s="0" t="n">
        <v>0</v>
      </c>
      <c r="DY525" s="0" t="n">
        <v>3</v>
      </c>
      <c r="DZ525" s="0" t="n">
        <v>0</v>
      </c>
      <c r="EA525" s="0" t="n">
        <v>0</v>
      </c>
      <c r="EB525" s="0" t="n">
        <v>0</v>
      </c>
      <c r="EC525" s="0" t="n">
        <v>0</v>
      </c>
      <c r="ED525" s="0" t="n">
        <v>0</v>
      </c>
      <c r="EE525" s="0" t="n">
        <v>0</v>
      </c>
      <c r="EF525" s="0" t="n">
        <v>1</v>
      </c>
      <c r="EG525" s="0" t="n">
        <v>0</v>
      </c>
      <c r="EH525" s="0" t="n">
        <v>0</v>
      </c>
      <c r="EI525" s="0" t="n">
        <v>0</v>
      </c>
      <c r="EJ525" s="0" t="n">
        <v>0</v>
      </c>
      <c r="EK525" s="0" t="n">
        <v>0</v>
      </c>
      <c r="EL525" s="0" t="n">
        <v>0</v>
      </c>
      <c r="EM525" s="0" t="n">
        <v>0</v>
      </c>
      <c r="EN525" s="0" t="n">
        <v>1</v>
      </c>
      <c r="EO525" s="0" t="n">
        <v>0</v>
      </c>
      <c r="EP525" s="0" t="n">
        <v>0</v>
      </c>
      <c r="EQ525" s="0" t="n">
        <v>0</v>
      </c>
      <c r="ER525" s="0" t="n">
        <v>0</v>
      </c>
      <c r="ES525" s="0" t="n">
        <v>0</v>
      </c>
      <c r="ET525" s="0" t="n">
        <v>0</v>
      </c>
      <c r="EU525" s="0" t="n">
        <v>3</v>
      </c>
      <c r="EV525" s="0" t="n">
        <v>0</v>
      </c>
      <c r="EW525" s="0" t="n">
        <v>2</v>
      </c>
      <c r="EX525" s="0" t="n">
        <v>0</v>
      </c>
      <c r="EY525" s="0" t="n">
        <v>0</v>
      </c>
      <c r="EZ525" s="0" t="n">
        <v>0</v>
      </c>
      <c r="FA525" s="0" t="n">
        <v>1</v>
      </c>
      <c r="FB525" s="0" t="n">
        <v>0</v>
      </c>
      <c r="FC525" s="0" t="n">
        <v>0</v>
      </c>
      <c r="FD525" s="0" t="n">
        <v>0</v>
      </c>
      <c r="FE525" s="0" t="n">
        <v>0</v>
      </c>
      <c r="FF525" s="0" t="n">
        <v>0</v>
      </c>
      <c r="FG525" s="0" t="n">
        <v>2</v>
      </c>
      <c r="FH525" s="0" t="n">
        <v>0</v>
      </c>
      <c r="FI525" s="0" t="n">
        <v>0</v>
      </c>
      <c r="FJ525" s="0" t="n">
        <v>0</v>
      </c>
      <c r="FK525" s="0" t="n">
        <v>0</v>
      </c>
      <c r="FL525" s="0" t="n">
        <v>1</v>
      </c>
      <c r="FM525" s="0" t="n">
        <v>1</v>
      </c>
      <c r="FN525" s="0" t="n">
        <v>1</v>
      </c>
      <c r="FO525" s="0" t="n">
        <v>0</v>
      </c>
      <c r="FP525" s="0" t="n">
        <v>0</v>
      </c>
      <c r="FQ525" s="0" t="n">
        <v>1</v>
      </c>
      <c r="FR525" s="0" t="n">
        <v>1</v>
      </c>
      <c r="FS525" s="0" t="n">
        <v>2</v>
      </c>
      <c r="FT525" s="0" t="n">
        <v>0</v>
      </c>
      <c r="FU525" s="0" t="n">
        <v>0</v>
      </c>
      <c r="FV525" s="0" t="n">
        <v>0</v>
      </c>
      <c r="FW525" s="0" t="n">
        <v>0</v>
      </c>
      <c r="FX525" s="0" t="n">
        <v>2</v>
      </c>
      <c r="FY525" s="0" t="n">
        <v>0</v>
      </c>
      <c r="FZ525" s="0" t="n">
        <v>2</v>
      </c>
      <c r="GA525" s="0" t="n">
        <v>1</v>
      </c>
      <c r="GB525" s="0" t="n">
        <v>0</v>
      </c>
      <c r="GC525" s="0" t="n">
        <v>0</v>
      </c>
      <c r="GD525" s="0" t="n">
        <v>0</v>
      </c>
      <c r="GE525" s="0" t="n">
        <v>0</v>
      </c>
      <c r="GF525" s="0" t="n">
        <v>0</v>
      </c>
      <c r="GG525" s="0" t="n">
        <v>9</v>
      </c>
      <c r="GH525" s="0" t="n">
        <v>0</v>
      </c>
      <c r="GI525" s="0" t="n">
        <v>0</v>
      </c>
      <c r="GJ525" s="0" t="n">
        <v>0</v>
      </c>
      <c r="GK525" s="0" t="n">
        <v>0</v>
      </c>
      <c r="GL525" s="0" t="n">
        <v>1</v>
      </c>
      <c r="GM525" s="0" t="n">
        <v>1</v>
      </c>
      <c r="GN525" s="0" t="n">
        <v>2</v>
      </c>
      <c r="GO525" s="0" t="n">
        <v>1</v>
      </c>
      <c r="GP525" s="0" t="n">
        <v>0</v>
      </c>
      <c r="GQ525" s="0" t="n">
        <v>0</v>
      </c>
    </row>
    <row r="526" customFormat="false" ht="12" hidden="false" customHeight="false" outlineLevel="0" collapsed="false">
      <c r="A526" s="0" t="n">
        <v>0</v>
      </c>
      <c r="B526" s="0" t="n">
        <v>0</v>
      </c>
      <c r="C526" s="0" t="n">
        <v>0</v>
      </c>
      <c r="D526" s="0" t="n">
        <v>0</v>
      </c>
      <c r="E526" s="0" t="n">
        <v>0</v>
      </c>
      <c r="F526" s="0" t="n">
        <v>0</v>
      </c>
      <c r="G526" s="0" t="n">
        <v>0</v>
      </c>
      <c r="H526" s="0" t="n">
        <v>0</v>
      </c>
      <c r="I526" s="0" t="n">
        <v>0</v>
      </c>
      <c r="J526" s="0" t="n">
        <v>0</v>
      </c>
      <c r="K526" s="0" t="n">
        <v>0</v>
      </c>
      <c r="L526" s="0" t="n">
        <v>0</v>
      </c>
      <c r="M526" s="0" t="n">
        <v>0</v>
      </c>
      <c r="N526" s="0" t="n">
        <v>0</v>
      </c>
      <c r="O526" s="0" t="n">
        <v>4</v>
      </c>
      <c r="P526" s="0" t="n">
        <v>8</v>
      </c>
      <c r="Q526" s="0" t="n">
        <v>0</v>
      </c>
      <c r="R526" s="0" t="n">
        <v>0</v>
      </c>
      <c r="S526" s="0" t="n">
        <v>0</v>
      </c>
      <c r="T526" s="0" t="n">
        <v>0</v>
      </c>
      <c r="U526" s="0" t="n">
        <v>0</v>
      </c>
      <c r="V526" s="0" t="n">
        <v>0</v>
      </c>
      <c r="W526" s="0" t="n">
        <v>0</v>
      </c>
      <c r="X526" s="0" t="n">
        <v>0</v>
      </c>
      <c r="Y526" s="0" t="n">
        <v>0</v>
      </c>
      <c r="Z526" s="0" t="n">
        <v>0</v>
      </c>
      <c r="AA526" s="0" t="n">
        <v>0</v>
      </c>
      <c r="AB526" s="0" t="n">
        <v>2</v>
      </c>
      <c r="AC526" s="0" t="n">
        <v>0</v>
      </c>
      <c r="AD526" s="0" t="n">
        <v>0</v>
      </c>
      <c r="AE526" s="0" t="n">
        <v>0</v>
      </c>
      <c r="AF526" s="0" t="n">
        <v>0</v>
      </c>
      <c r="AG526" s="0" t="n">
        <v>0</v>
      </c>
      <c r="AH526" s="0" t="n">
        <v>0</v>
      </c>
      <c r="AI526" s="0" t="n">
        <v>0</v>
      </c>
      <c r="AJ526" s="0" t="n">
        <v>0</v>
      </c>
      <c r="AK526" s="0" t="n">
        <v>1</v>
      </c>
      <c r="AL526" s="0" t="n">
        <v>0</v>
      </c>
      <c r="AM526" s="0" t="n">
        <v>0</v>
      </c>
      <c r="AN526" s="0" t="n">
        <v>0</v>
      </c>
      <c r="AO526" s="0" t="n">
        <v>0</v>
      </c>
      <c r="AP526" s="0" t="n">
        <v>0</v>
      </c>
      <c r="AQ526" s="0" t="n">
        <v>0</v>
      </c>
      <c r="AR526" s="0" t="n">
        <v>0</v>
      </c>
      <c r="AS526" s="0" t="n">
        <v>0</v>
      </c>
      <c r="AT526" s="0" t="n">
        <v>0</v>
      </c>
      <c r="AU526" s="0" t="n">
        <v>0</v>
      </c>
      <c r="AV526" s="0" t="n">
        <v>0</v>
      </c>
      <c r="AW526" s="0" t="n">
        <v>0</v>
      </c>
      <c r="AX526" s="0" t="n">
        <v>0</v>
      </c>
      <c r="AY526" s="0" t="n">
        <v>0</v>
      </c>
      <c r="AZ526" s="0" t="n">
        <v>0</v>
      </c>
      <c r="BA526" s="0" t="n">
        <v>0</v>
      </c>
      <c r="BB526" s="0" t="n">
        <v>0</v>
      </c>
      <c r="BC526" s="0" t="n">
        <v>2</v>
      </c>
      <c r="BD526" s="0" t="n">
        <v>0</v>
      </c>
      <c r="BE526" s="0" t="n">
        <v>0</v>
      </c>
      <c r="BF526" s="0" t="n">
        <v>0</v>
      </c>
      <c r="BG526" s="0" t="n">
        <v>1</v>
      </c>
      <c r="BH526" s="0" t="n">
        <v>0</v>
      </c>
      <c r="BI526" s="0" t="n">
        <v>0</v>
      </c>
      <c r="BJ526" s="0" t="n">
        <v>1</v>
      </c>
      <c r="BK526" s="0" t="n">
        <v>0</v>
      </c>
      <c r="BL526" s="0" t="n">
        <v>0</v>
      </c>
      <c r="BM526" s="0" t="n">
        <v>0</v>
      </c>
      <c r="BN526" s="0" t="n">
        <v>0</v>
      </c>
      <c r="BO526" s="0" t="n">
        <v>0</v>
      </c>
      <c r="BP526" s="0" t="n">
        <v>0</v>
      </c>
      <c r="BQ526" s="0" t="n">
        <v>2</v>
      </c>
      <c r="BR526" s="0" t="n">
        <v>0</v>
      </c>
      <c r="BS526" s="0" t="n">
        <v>0</v>
      </c>
      <c r="BT526" s="0" t="n">
        <v>0</v>
      </c>
      <c r="BU526" s="0" t="n">
        <v>0</v>
      </c>
      <c r="BV526" s="0" t="n">
        <v>3</v>
      </c>
      <c r="BW526" s="0" t="n">
        <v>0</v>
      </c>
      <c r="BX526" s="0" t="n">
        <v>0</v>
      </c>
      <c r="BY526" s="0" t="n">
        <v>0</v>
      </c>
      <c r="BZ526" s="0" t="n">
        <v>0</v>
      </c>
      <c r="CA526" s="0" t="n">
        <v>1</v>
      </c>
      <c r="CB526" s="0" t="n">
        <v>1</v>
      </c>
      <c r="CC526" s="0" t="n">
        <v>0</v>
      </c>
      <c r="CD526" s="0" t="n">
        <v>0</v>
      </c>
      <c r="CE526" s="0" t="n">
        <v>0</v>
      </c>
      <c r="CF526" s="0" t="n">
        <v>0</v>
      </c>
      <c r="CG526" s="0" t="n">
        <v>0</v>
      </c>
      <c r="CH526" s="0" t="n">
        <v>0</v>
      </c>
      <c r="CI526" s="0" t="n">
        <v>0</v>
      </c>
      <c r="CJ526" s="0" t="n">
        <v>0</v>
      </c>
      <c r="CK526" s="0" t="n">
        <v>0</v>
      </c>
      <c r="CL526" s="0" t="n">
        <v>0</v>
      </c>
      <c r="CM526" s="0" t="n">
        <v>0</v>
      </c>
      <c r="CN526" s="0" t="n">
        <v>0</v>
      </c>
      <c r="CO526" s="0" t="n">
        <v>0</v>
      </c>
      <c r="CP526" s="0" t="n">
        <v>3</v>
      </c>
      <c r="CQ526" s="0" t="n">
        <v>0</v>
      </c>
      <c r="CR526" s="0" t="n">
        <v>0</v>
      </c>
      <c r="CS526" s="0" t="n">
        <v>0</v>
      </c>
      <c r="CT526" s="0" t="n">
        <v>0</v>
      </c>
      <c r="CU526" s="0" t="n">
        <v>0</v>
      </c>
      <c r="CV526" s="0" t="n">
        <v>0</v>
      </c>
      <c r="CW526" s="0" t="n">
        <v>0</v>
      </c>
      <c r="CX526" s="0" t="n">
        <v>0</v>
      </c>
      <c r="CY526" s="0" t="n">
        <v>0</v>
      </c>
      <c r="CZ526" s="0" t="n">
        <v>0</v>
      </c>
      <c r="DA526" s="0" t="n">
        <v>0</v>
      </c>
      <c r="DB526" s="0" t="n">
        <v>0</v>
      </c>
      <c r="DC526" s="0" t="n">
        <v>0</v>
      </c>
      <c r="DD526" s="0" t="n">
        <v>0</v>
      </c>
      <c r="DE526" s="0" t="n">
        <v>1</v>
      </c>
      <c r="DF526" s="0" t="n">
        <v>0</v>
      </c>
      <c r="DG526" s="0" t="n">
        <v>0</v>
      </c>
      <c r="DH526" s="0" t="n">
        <v>0</v>
      </c>
      <c r="DI526" s="0" t="n">
        <v>0</v>
      </c>
      <c r="DJ526" s="0" t="n">
        <v>0</v>
      </c>
      <c r="DK526" s="0" t="n">
        <v>0</v>
      </c>
      <c r="DL526" s="0" t="n">
        <v>0</v>
      </c>
      <c r="DM526" s="0" t="n">
        <v>0</v>
      </c>
      <c r="DN526" s="0" t="n">
        <v>0</v>
      </c>
      <c r="DO526" s="0" t="n">
        <v>0</v>
      </c>
      <c r="DP526" s="0" t="n">
        <v>0</v>
      </c>
      <c r="DQ526" s="0" t="n">
        <v>0</v>
      </c>
      <c r="DR526" s="0" t="n">
        <v>2</v>
      </c>
      <c r="DS526" s="0" t="n">
        <v>0</v>
      </c>
      <c r="DT526" s="0" t="n">
        <v>1</v>
      </c>
      <c r="DU526" s="0" t="n">
        <v>0</v>
      </c>
      <c r="DV526" s="0" t="n">
        <v>0</v>
      </c>
      <c r="DW526" s="0" t="n">
        <v>0</v>
      </c>
      <c r="DX526" s="0" t="n">
        <v>0</v>
      </c>
      <c r="DY526" s="0" t="n">
        <v>0</v>
      </c>
      <c r="DZ526" s="0" t="n">
        <v>0</v>
      </c>
      <c r="EA526" s="0" t="n">
        <v>0</v>
      </c>
      <c r="EB526" s="0" t="n">
        <v>0</v>
      </c>
      <c r="EC526" s="0" t="n">
        <v>0</v>
      </c>
      <c r="ED526" s="0" t="n">
        <v>0</v>
      </c>
      <c r="EE526" s="0" t="n">
        <v>0</v>
      </c>
      <c r="EF526" s="0" t="n">
        <v>0</v>
      </c>
      <c r="EG526" s="0" t="n">
        <v>0</v>
      </c>
      <c r="EH526" s="0" t="n">
        <v>0</v>
      </c>
      <c r="EI526" s="0" t="n">
        <v>2</v>
      </c>
      <c r="EJ526" s="0" t="n">
        <v>0</v>
      </c>
      <c r="EK526" s="0" t="n">
        <v>0</v>
      </c>
      <c r="EL526" s="0" t="n">
        <v>0</v>
      </c>
      <c r="EM526" s="0" t="n">
        <v>0</v>
      </c>
      <c r="EN526" s="0" t="n">
        <v>0</v>
      </c>
      <c r="EO526" s="0" t="n">
        <v>8</v>
      </c>
      <c r="EP526" s="0" t="n">
        <v>0</v>
      </c>
      <c r="EQ526" s="0" t="n">
        <v>0</v>
      </c>
      <c r="ER526" s="0" t="n">
        <v>0</v>
      </c>
      <c r="ES526" s="0" t="n">
        <v>0</v>
      </c>
      <c r="ET526" s="0" t="n">
        <v>0</v>
      </c>
      <c r="EU526" s="0" t="n">
        <v>0</v>
      </c>
      <c r="EV526" s="0" t="n">
        <v>0</v>
      </c>
      <c r="EW526" s="0" t="n">
        <v>0</v>
      </c>
      <c r="EX526" s="0" t="n">
        <v>0</v>
      </c>
      <c r="EY526" s="0" t="n">
        <v>0</v>
      </c>
      <c r="EZ526" s="0" t="n">
        <v>0</v>
      </c>
      <c r="FA526" s="0" t="n">
        <v>0</v>
      </c>
      <c r="FB526" s="0" t="n">
        <v>0</v>
      </c>
      <c r="FC526" s="0" t="n">
        <v>0</v>
      </c>
      <c r="FD526" s="0" t="n">
        <v>0</v>
      </c>
      <c r="FE526" s="0" t="n">
        <v>0</v>
      </c>
      <c r="FF526" s="0" t="n">
        <v>0</v>
      </c>
      <c r="FG526" s="0" t="n">
        <v>5</v>
      </c>
      <c r="FH526" s="0" t="n">
        <v>4</v>
      </c>
      <c r="FI526" s="0" t="n">
        <v>0</v>
      </c>
      <c r="FJ526" s="0" t="n">
        <v>0</v>
      </c>
      <c r="FK526" s="0" t="n">
        <v>2</v>
      </c>
      <c r="FL526" s="0" t="n">
        <v>0</v>
      </c>
      <c r="FM526" s="0" t="n">
        <v>0</v>
      </c>
      <c r="FN526" s="0" t="n">
        <v>0</v>
      </c>
      <c r="FO526" s="0" t="n">
        <v>0</v>
      </c>
      <c r="FP526" s="0" t="n">
        <v>0</v>
      </c>
      <c r="FQ526" s="0" t="n">
        <v>0</v>
      </c>
      <c r="FR526" s="0" t="n">
        <v>0</v>
      </c>
      <c r="FS526" s="0" t="n">
        <v>0</v>
      </c>
      <c r="FT526" s="0" t="n">
        <v>0</v>
      </c>
      <c r="FU526" s="0" t="n">
        <v>0</v>
      </c>
      <c r="FV526" s="0" t="n">
        <v>0</v>
      </c>
      <c r="FW526" s="0" t="n">
        <v>0</v>
      </c>
      <c r="FX526" s="0" t="n">
        <v>0</v>
      </c>
      <c r="FY526" s="0" t="n">
        <v>0</v>
      </c>
      <c r="FZ526" s="0" t="n">
        <v>0</v>
      </c>
      <c r="GA526" s="0" t="n">
        <v>0</v>
      </c>
      <c r="GB526" s="0" t="n">
        <v>0</v>
      </c>
      <c r="GC526" s="0" t="n">
        <v>0</v>
      </c>
      <c r="GD526" s="0" t="n">
        <v>0</v>
      </c>
      <c r="GE526" s="0" t="n">
        <v>0</v>
      </c>
      <c r="GF526" s="0" t="n">
        <v>0</v>
      </c>
      <c r="GG526" s="0" t="n">
        <v>0</v>
      </c>
      <c r="GH526" s="0" t="n">
        <v>0</v>
      </c>
      <c r="GI526" s="0" t="n">
        <v>0</v>
      </c>
      <c r="GJ526" s="0" t="n">
        <v>0</v>
      </c>
      <c r="GK526" s="0" t="n">
        <v>0</v>
      </c>
      <c r="GL526" s="0" t="n">
        <v>0</v>
      </c>
      <c r="GM526" s="0" t="n">
        <v>0</v>
      </c>
      <c r="GN526" s="0" t="n">
        <v>0</v>
      </c>
      <c r="GO526" s="0" t="n">
        <v>0</v>
      </c>
      <c r="GP526" s="0" t="n">
        <v>0</v>
      </c>
      <c r="GQ526" s="0" t="n">
        <v>0</v>
      </c>
    </row>
    <row r="527" customFormat="false" ht="12" hidden="false" customHeight="false" outlineLevel="0" collapsed="false">
      <c r="A527" s="0" t="n">
        <v>0</v>
      </c>
      <c r="B527" s="0" t="n">
        <v>0</v>
      </c>
      <c r="C527" s="0" t="n">
        <v>0</v>
      </c>
      <c r="D527" s="0" t="n">
        <v>0</v>
      </c>
      <c r="E527" s="0" t="n">
        <v>0</v>
      </c>
      <c r="F527" s="0" t="n">
        <v>0</v>
      </c>
      <c r="G527" s="0" t="n">
        <v>0</v>
      </c>
      <c r="H527" s="0" t="n">
        <v>0</v>
      </c>
      <c r="I527" s="0" t="n">
        <v>0</v>
      </c>
      <c r="J527" s="0" t="n">
        <v>1</v>
      </c>
      <c r="K527" s="0" t="n">
        <v>0</v>
      </c>
      <c r="L527" s="0" t="n">
        <v>0</v>
      </c>
      <c r="M527" s="0" t="n">
        <v>0</v>
      </c>
      <c r="N527" s="0" t="n">
        <v>0</v>
      </c>
      <c r="O527" s="0" t="n">
        <v>0</v>
      </c>
      <c r="P527" s="0" t="n">
        <v>0</v>
      </c>
      <c r="Q527" s="0" t="n">
        <v>0</v>
      </c>
      <c r="R527" s="0" t="n">
        <v>0</v>
      </c>
      <c r="S527" s="0" t="n">
        <v>0</v>
      </c>
      <c r="T527" s="0" t="n">
        <v>0</v>
      </c>
      <c r="U527" s="0" t="n">
        <v>0</v>
      </c>
      <c r="V527" s="0" t="n">
        <v>0</v>
      </c>
      <c r="W527" s="0" t="n">
        <v>5</v>
      </c>
      <c r="X527" s="0" t="n">
        <v>3</v>
      </c>
      <c r="Y527" s="0" t="n">
        <v>1</v>
      </c>
      <c r="Z527" s="0" t="n">
        <v>5</v>
      </c>
      <c r="AA527" s="0" t="n">
        <v>0</v>
      </c>
      <c r="AB527" s="0" t="n">
        <v>0</v>
      </c>
      <c r="AC527" s="0" t="n">
        <v>0</v>
      </c>
      <c r="AD527" s="0" t="n">
        <v>1</v>
      </c>
      <c r="AE527" s="0" t="n">
        <v>1</v>
      </c>
      <c r="AF527" s="0" t="n">
        <v>0</v>
      </c>
      <c r="AG527" s="0" t="n">
        <v>0</v>
      </c>
      <c r="AH527" s="0" t="n">
        <v>2</v>
      </c>
      <c r="AI527" s="0" t="n">
        <v>0</v>
      </c>
      <c r="AJ527" s="0" t="n">
        <v>3</v>
      </c>
      <c r="AK527" s="0" t="n">
        <v>0</v>
      </c>
      <c r="AL527" s="0" t="n">
        <v>4</v>
      </c>
      <c r="AM527" s="0" t="n">
        <v>0</v>
      </c>
      <c r="AN527" s="0" t="n">
        <v>0</v>
      </c>
      <c r="AO527" s="0" t="n">
        <v>0</v>
      </c>
      <c r="AP527" s="0" t="n">
        <v>3</v>
      </c>
      <c r="AQ527" s="0" t="n">
        <v>0</v>
      </c>
      <c r="AR527" s="0" t="n">
        <v>0</v>
      </c>
      <c r="AS527" s="0" t="n">
        <v>0</v>
      </c>
      <c r="AT527" s="0" t="n">
        <v>0</v>
      </c>
      <c r="AU527" s="0" t="n">
        <v>2</v>
      </c>
      <c r="AV527" s="0" t="n">
        <v>0</v>
      </c>
      <c r="AW527" s="0" t="n">
        <v>3</v>
      </c>
      <c r="AX527" s="0" t="n">
        <v>0</v>
      </c>
      <c r="AY527" s="0" t="n">
        <v>6</v>
      </c>
      <c r="AZ527" s="0" t="n">
        <v>3</v>
      </c>
      <c r="BA527" s="0" t="n">
        <v>0</v>
      </c>
      <c r="BB527" s="0" t="n">
        <v>0</v>
      </c>
      <c r="BC527" s="0" t="n">
        <v>0</v>
      </c>
      <c r="BD527" s="0" t="n">
        <v>0</v>
      </c>
      <c r="BE527" s="0" t="n">
        <v>0</v>
      </c>
      <c r="BF527" s="0" t="n">
        <v>0</v>
      </c>
      <c r="BG527" s="0" t="n">
        <v>0</v>
      </c>
      <c r="BH527" s="0" t="n">
        <v>0</v>
      </c>
      <c r="BI527" s="0" t="n">
        <v>2</v>
      </c>
      <c r="BJ527" s="0" t="n">
        <v>0</v>
      </c>
      <c r="BK527" s="0" t="n">
        <v>0</v>
      </c>
      <c r="BL527" s="0" t="n">
        <v>0</v>
      </c>
      <c r="BM527" s="0" t="n">
        <v>0</v>
      </c>
      <c r="BN527" s="0" t="n">
        <v>0</v>
      </c>
      <c r="BO527" s="0" t="n">
        <v>0</v>
      </c>
      <c r="BP527" s="0" t="n">
        <v>0</v>
      </c>
      <c r="BQ527" s="0" t="n">
        <v>1</v>
      </c>
      <c r="BR527" s="0" t="n">
        <v>0</v>
      </c>
      <c r="BS527" s="0" t="n">
        <v>2</v>
      </c>
      <c r="BT527" s="0" t="n">
        <v>0</v>
      </c>
      <c r="BU527" s="0" t="n">
        <v>0</v>
      </c>
      <c r="BV527" s="0" t="n">
        <v>0</v>
      </c>
      <c r="BW527" s="0" t="n">
        <v>0</v>
      </c>
      <c r="BX527" s="0" t="n">
        <v>0</v>
      </c>
      <c r="BY527" s="0" t="n">
        <v>0</v>
      </c>
      <c r="BZ527" s="0" t="n">
        <v>0</v>
      </c>
      <c r="CA527" s="0" t="n">
        <v>5</v>
      </c>
      <c r="CB527" s="0" t="n">
        <v>4</v>
      </c>
      <c r="CC527" s="0" t="n">
        <v>4</v>
      </c>
      <c r="CD527" s="0" t="n">
        <v>2</v>
      </c>
      <c r="CE527" s="0" t="n">
        <v>0</v>
      </c>
      <c r="CF527" s="0" t="n">
        <v>0</v>
      </c>
      <c r="CG527" s="0" t="n">
        <v>0</v>
      </c>
      <c r="CH527" s="0" t="n">
        <v>0</v>
      </c>
      <c r="CI527" s="0" t="n">
        <v>4</v>
      </c>
      <c r="CJ527" s="0" t="n">
        <v>2</v>
      </c>
      <c r="CK527" s="0" t="n">
        <v>5</v>
      </c>
      <c r="CL527" s="0" t="n">
        <v>0</v>
      </c>
      <c r="CM527" s="0" t="n">
        <v>0</v>
      </c>
      <c r="CN527" s="0" t="n">
        <v>0</v>
      </c>
      <c r="CO527" s="0" t="n">
        <v>0</v>
      </c>
      <c r="CP527" s="0" t="n">
        <v>0</v>
      </c>
      <c r="CQ527" s="0" t="n">
        <v>0</v>
      </c>
      <c r="CR527" s="0" t="n">
        <v>0</v>
      </c>
      <c r="CS527" s="0" t="n">
        <v>0</v>
      </c>
      <c r="CT527" s="0" t="n">
        <v>0</v>
      </c>
      <c r="CU527" s="0" t="n">
        <v>0</v>
      </c>
      <c r="CV527" s="0" t="n">
        <v>1</v>
      </c>
      <c r="CW527" s="0" t="n">
        <v>0</v>
      </c>
      <c r="CX527" s="0" t="n">
        <v>0</v>
      </c>
      <c r="CY527" s="0" t="n">
        <v>0</v>
      </c>
      <c r="CZ527" s="0" t="n">
        <v>5</v>
      </c>
      <c r="DA527" s="0" t="n">
        <v>0</v>
      </c>
      <c r="DB527" s="0" t="n">
        <v>2</v>
      </c>
      <c r="DC527" s="0" t="n">
        <v>0</v>
      </c>
      <c r="DD527" s="0" t="n">
        <v>0</v>
      </c>
      <c r="DE527" s="0" t="n">
        <v>2</v>
      </c>
      <c r="DF527" s="0" t="n">
        <v>1</v>
      </c>
      <c r="DG527" s="0" t="n">
        <v>0</v>
      </c>
      <c r="DH527" s="0" t="n">
        <v>2</v>
      </c>
      <c r="DI527" s="0" t="n">
        <v>0</v>
      </c>
      <c r="DJ527" s="0" t="n">
        <v>0</v>
      </c>
      <c r="DK527" s="0" t="n">
        <v>3</v>
      </c>
      <c r="DL527" s="0" t="n">
        <v>0</v>
      </c>
      <c r="DM527" s="0" t="n">
        <v>0</v>
      </c>
      <c r="DN527" s="0" t="n">
        <v>1</v>
      </c>
      <c r="DO527" s="0" t="n">
        <v>0</v>
      </c>
      <c r="DP527" s="0" t="n">
        <v>9</v>
      </c>
      <c r="DQ527" s="0" t="n">
        <v>1</v>
      </c>
      <c r="DR527" s="0" t="n">
        <v>3</v>
      </c>
      <c r="DS527" s="0" t="n">
        <v>0</v>
      </c>
      <c r="DT527" s="0" t="n">
        <v>0</v>
      </c>
      <c r="DU527" s="0" t="n">
        <v>0</v>
      </c>
      <c r="DV527" s="0" t="n">
        <v>1</v>
      </c>
      <c r="DW527" s="0" t="n">
        <v>0</v>
      </c>
      <c r="DX527" s="0" t="n">
        <v>0</v>
      </c>
      <c r="DY527" s="0" t="n">
        <v>0</v>
      </c>
      <c r="DZ527" s="0" t="n">
        <v>0</v>
      </c>
      <c r="EA527" s="0" t="n">
        <v>0</v>
      </c>
      <c r="EB527" s="0" t="n">
        <v>0</v>
      </c>
      <c r="EC527" s="0" t="n">
        <v>1</v>
      </c>
      <c r="ED527" s="0" t="n">
        <v>0</v>
      </c>
      <c r="EE527" s="0" t="n">
        <v>0</v>
      </c>
      <c r="EF527" s="0" t="n">
        <v>4</v>
      </c>
      <c r="EG527" s="0" t="n">
        <v>0</v>
      </c>
      <c r="EH527" s="0" t="n">
        <v>3</v>
      </c>
      <c r="EI527" s="0" t="n">
        <v>0</v>
      </c>
      <c r="EJ527" s="0" t="n">
        <v>0</v>
      </c>
      <c r="EK527" s="0" t="n">
        <v>0</v>
      </c>
      <c r="EL527" s="0" t="n">
        <v>0</v>
      </c>
      <c r="EM527" s="0" t="n">
        <v>0</v>
      </c>
      <c r="EN527" s="0" t="n">
        <v>0</v>
      </c>
      <c r="EO527" s="0" t="n">
        <v>0</v>
      </c>
      <c r="EP527" s="0" t="n">
        <v>3</v>
      </c>
      <c r="EQ527" s="0" t="n">
        <v>3</v>
      </c>
      <c r="ER527" s="0" t="n">
        <v>0</v>
      </c>
      <c r="ES527" s="0" t="n">
        <v>3</v>
      </c>
      <c r="ET527" s="0" t="n">
        <v>0</v>
      </c>
      <c r="EU527" s="0" t="n">
        <v>9</v>
      </c>
      <c r="EV527" s="0" t="n">
        <v>0</v>
      </c>
      <c r="EW527" s="0" t="n">
        <v>0</v>
      </c>
      <c r="EX527" s="0" t="n">
        <v>0</v>
      </c>
      <c r="EY527" s="0" t="n">
        <v>2</v>
      </c>
      <c r="EZ527" s="0" t="n">
        <v>0</v>
      </c>
      <c r="FA527" s="0" t="n">
        <v>1</v>
      </c>
      <c r="FB527" s="0" t="n">
        <v>0</v>
      </c>
      <c r="FC527" s="0" t="n">
        <v>0</v>
      </c>
      <c r="FD527" s="0" t="n">
        <v>0</v>
      </c>
      <c r="FE527" s="0" t="n">
        <v>0</v>
      </c>
      <c r="FF527" s="0" t="n">
        <v>2</v>
      </c>
      <c r="FG527" s="0" t="n">
        <v>1</v>
      </c>
      <c r="FH527" s="0" t="n">
        <v>0</v>
      </c>
      <c r="FI527" s="0" t="n">
        <v>2</v>
      </c>
      <c r="FJ527" s="0" t="n">
        <v>0</v>
      </c>
      <c r="FK527" s="0" t="n">
        <v>0</v>
      </c>
      <c r="FL527" s="0" t="n">
        <v>2</v>
      </c>
      <c r="FM527" s="0" t="n">
        <v>0</v>
      </c>
      <c r="FN527" s="0" t="n">
        <v>0</v>
      </c>
      <c r="FO527" s="0" t="n">
        <v>0</v>
      </c>
      <c r="FP527" s="0" t="n">
        <v>0</v>
      </c>
      <c r="FQ527" s="0" t="n">
        <v>0</v>
      </c>
      <c r="FR527" s="0" t="n">
        <v>0</v>
      </c>
      <c r="FS527" s="0" t="n">
        <v>1</v>
      </c>
      <c r="FT527" s="0" t="n">
        <v>0</v>
      </c>
      <c r="FU527" s="0" t="n">
        <v>4</v>
      </c>
      <c r="FV527" s="0" t="n">
        <v>0</v>
      </c>
      <c r="FW527" s="0" t="n">
        <v>0</v>
      </c>
      <c r="FX527" s="0" t="n">
        <v>0</v>
      </c>
      <c r="FY527" s="0" t="n">
        <v>0</v>
      </c>
      <c r="FZ527" s="0" t="n">
        <v>3</v>
      </c>
      <c r="GA527" s="0" t="n">
        <v>0</v>
      </c>
      <c r="GB527" s="0" t="n">
        <v>0</v>
      </c>
      <c r="GC527" s="0" t="n">
        <v>0</v>
      </c>
      <c r="GD527" s="0" t="n">
        <v>2</v>
      </c>
      <c r="GE527" s="0" t="n">
        <v>0</v>
      </c>
      <c r="GF527" s="0" t="n">
        <v>0</v>
      </c>
      <c r="GG527" s="0" t="n">
        <v>0</v>
      </c>
      <c r="GH527" s="0" t="n">
        <v>0</v>
      </c>
      <c r="GI527" s="0" t="n">
        <v>0</v>
      </c>
      <c r="GJ527" s="0" t="n">
        <v>0</v>
      </c>
      <c r="GK527" s="0" t="n">
        <v>2</v>
      </c>
      <c r="GL527" s="0" t="n">
        <v>0</v>
      </c>
      <c r="GM527" s="0" t="n">
        <v>2</v>
      </c>
      <c r="GN527" s="0" t="n">
        <v>0</v>
      </c>
      <c r="GO527" s="0" t="n">
        <v>2</v>
      </c>
      <c r="GP527" s="0" t="n">
        <v>0</v>
      </c>
      <c r="GQ527" s="0" t="n">
        <v>0</v>
      </c>
    </row>
    <row r="528" customFormat="false" ht="12" hidden="false" customHeight="false" outlineLevel="0" collapsed="false">
      <c r="A528" s="0" t="n">
        <v>2</v>
      </c>
      <c r="B528" s="0" t="n">
        <v>2</v>
      </c>
      <c r="C528" s="0" t="n">
        <v>0</v>
      </c>
      <c r="D528" s="0" t="n">
        <v>0</v>
      </c>
      <c r="E528" s="0" t="n">
        <v>0</v>
      </c>
      <c r="F528" s="0" t="n">
        <v>1</v>
      </c>
      <c r="G528" s="0" t="n">
        <v>2</v>
      </c>
      <c r="H528" s="0" t="n">
        <v>0</v>
      </c>
      <c r="I528" s="0" t="n">
        <v>1</v>
      </c>
      <c r="J528" s="0" t="n">
        <v>1</v>
      </c>
      <c r="K528" s="0" t="n">
        <v>0</v>
      </c>
      <c r="L528" s="0" t="n">
        <v>0</v>
      </c>
      <c r="M528" s="0" t="n">
        <v>8</v>
      </c>
      <c r="N528" s="0" t="n">
        <v>0</v>
      </c>
      <c r="O528" s="0" t="n">
        <v>0</v>
      </c>
      <c r="P528" s="0" t="n">
        <v>2</v>
      </c>
      <c r="Q528" s="0" t="n">
        <v>3</v>
      </c>
      <c r="R528" s="0" t="n">
        <v>0</v>
      </c>
      <c r="S528" s="0" t="n">
        <v>0</v>
      </c>
      <c r="T528" s="0" t="n">
        <v>0</v>
      </c>
      <c r="U528" s="0" t="n">
        <v>0</v>
      </c>
      <c r="V528" s="0" t="n">
        <v>0</v>
      </c>
      <c r="W528" s="0" t="n">
        <v>0</v>
      </c>
      <c r="X528" s="0" t="n">
        <v>0</v>
      </c>
      <c r="Y528" s="0" t="n">
        <v>0</v>
      </c>
      <c r="Z528" s="0" t="n">
        <v>3</v>
      </c>
      <c r="AA528" s="0" t="n">
        <v>0</v>
      </c>
      <c r="AB528" s="0" t="n">
        <v>0</v>
      </c>
      <c r="AC528" s="0" t="n">
        <v>0</v>
      </c>
      <c r="AD528" s="0" t="n">
        <v>1</v>
      </c>
      <c r="AE528" s="0" t="n">
        <v>1</v>
      </c>
      <c r="AF528" s="0" t="n">
        <v>2</v>
      </c>
      <c r="AG528" s="0" t="n">
        <v>0</v>
      </c>
      <c r="AH528" s="0" t="n">
        <v>1</v>
      </c>
      <c r="AI528" s="0" t="n">
        <v>0</v>
      </c>
      <c r="AJ528" s="0" t="n">
        <v>0</v>
      </c>
      <c r="AK528" s="0" t="n">
        <v>3</v>
      </c>
      <c r="AL528" s="0" t="n">
        <v>4</v>
      </c>
      <c r="AM528" s="0" t="n">
        <v>0</v>
      </c>
      <c r="AN528" s="0" t="n">
        <v>0</v>
      </c>
      <c r="AO528" s="0" t="n">
        <v>1</v>
      </c>
      <c r="AP528" s="0" t="n">
        <v>1</v>
      </c>
      <c r="AQ528" s="0" t="n">
        <v>0</v>
      </c>
      <c r="AR528" s="0" t="n">
        <v>0</v>
      </c>
      <c r="AS528" s="0" t="n">
        <v>0</v>
      </c>
      <c r="AT528" s="0" t="n">
        <v>0</v>
      </c>
      <c r="AU528" s="0" t="n">
        <v>2</v>
      </c>
      <c r="AV528" s="0" t="n">
        <v>0</v>
      </c>
      <c r="AW528" s="0" t="n">
        <v>3</v>
      </c>
      <c r="AX528" s="0" t="n">
        <v>0</v>
      </c>
      <c r="AY528" s="0" t="n">
        <v>2</v>
      </c>
      <c r="AZ528" s="0" t="n">
        <v>1</v>
      </c>
      <c r="BA528" s="0" t="n">
        <v>1</v>
      </c>
      <c r="BB528" s="0" t="n">
        <v>1</v>
      </c>
      <c r="BC528" s="0" t="n">
        <v>1</v>
      </c>
      <c r="BD528" s="0" t="n">
        <v>2</v>
      </c>
      <c r="BE528" s="0" t="n">
        <v>0</v>
      </c>
      <c r="BF528" s="0" t="n">
        <v>0</v>
      </c>
      <c r="BG528" s="0" t="n">
        <v>0</v>
      </c>
      <c r="BH528" s="0" t="n">
        <v>0</v>
      </c>
      <c r="BI528" s="0" t="n">
        <v>8</v>
      </c>
      <c r="BJ528" s="0" t="n">
        <v>0</v>
      </c>
      <c r="BK528" s="0" t="n">
        <v>0</v>
      </c>
      <c r="BL528" s="0" t="n">
        <v>0</v>
      </c>
      <c r="BM528" s="0" t="n">
        <v>1</v>
      </c>
      <c r="BN528" s="0" t="n">
        <v>3</v>
      </c>
      <c r="BO528" s="0" t="n">
        <v>0</v>
      </c>
      <c r="BP528" s="0" t="n">
        <v>0</v>
      </c>
      <c r="BQ528" s="0" t="n">
        <v>5</v>
      </c>
      <c r="BR528" s="0" t="n">
        <v>2</v>
      </c>
      <c r="BS528" s="0" t="n">
        <v>2</v>
      </c>
      <c r="BT528" s="0" t="n">
        <v>0</v>
      </c>
      <c r="BU528" s="0" t="n">
        <v>0</v>
      </c>
      <c r="BV528" s="0" t="n">
        <v>5</v>
      </c>
      <c r="BW528" s="0" t="n">
        <v>0</v>
      </c>
      <c r="BX528" s="0" t="n">
        <v>2</v>
      </c>
      <c r="BY528" s="0" t="n">
        <v>0</v>
      </c>
      <c r="BZ528" s="0" t="n">
        <v>0</v>
      </c>
      <c r="CA528" s="0" t="n">
        <v>0</v>
      </c>
      <c r="CB528" s="0" t="n">
        <v>3</v>
      </c>
      <c r="CC528" s="0" t="n">
        <v>1</v>
      </c>
      <c r="CD528" s="0" t="n">
        <v>1</v>
      </c>
      <c r="CE528" s="0" t="n">
        <v>3</v>
      </c>
      <c r="CF528" s="0" t="n">
        <v>1</v>
      </c>
      <c r="CG528" s="0" t="n">
        <v>1</v>
      </c>
      <c r="CH528" s="0" t="n">
        <v>0</v>
      </c>
      <c r="CI528" s="0" t="n">
        <v>3</v>
      </c>
      <c r="CJ528" s="0" t="n">
        <v>2</v>
      </c>
      <c r="CK528" s="0" t="n">
        <v>5</v>
      </c>
      <c r="CL528" s="0" t="n">
        <v>0</v>
      </c>
      <c r="CM528" s="0" t="n">
        <v>0</v>
      </c>
      <c r="CN528" s="0" t="n">
        <v>5</v>
      </c>
      <c r="CO528" s="0" t="n">
        <v>0</v>
      </c>
      <c r="CP528" s="0" t="n">
        <v>2</v>
      </c>
      <c r="CQ528" s="0" t="n">
        <v>7</v>
      </c>
      <c r="CR528" s="0" t="n">
        <v>0</v>
      </c>
      <c r="CS528" s="0" t="n">
        <v>1</v>
      </c>
      <c r="CT528" s="0" t="n">
        <v>0</v>
      </c>
      <c r="CU528" s="0" t="n">
        <v>0</v>
      </c>
      <c r="CV528" s="0" t="n">
        <v>4</v>
      </c>
      <c r="CW528" s="0" t="n">
        <v>0</v>
      </c>
      <c r="CX528" s="0" t="n">
        <v>0</v>
      </c>
      <c r="CY528" s="0" t="n">
        <v>2</v>
      </c>
      <c r="CZ528" s="0" t="n">
        <v>1</v>
      </c>
      <c r="DA528" s="0" t="n">
        <v>3</v>
      </c>
      <c r="DB528" s="0" t="n">
        <v>3</v>
      </c>
      <c r="DC528" s="0" t="n">
        <v>1</v>
      </c>
      <c r="DD528" s="0" t="n">
        <v>3</v>
      </c>
      <c r="DE528" s="0" t="n">
        <v>3</v>
      </c>
      <c r="DF528" s="0" t="n">
        <v>1</v>
      </c>
      <c r="DG528" s="0" t="n">
        <v>5</v>
      </c>
      <c r="DH528" s="0" t="n">
        <v>0</v>
      </c>
      <c r="DI528" s="0" t="n">
        <v>0</v>
      </c>
      <c r="DJ528" s="0" t="n">
        <v>1</v>
      </c>
      <c r="DK528" s="0" t="n">
        <v>0</v>
      </c>
      <c r="DL528" s="0" t="n">
        <v>3</v>
      </c>
      <c r="DM528" s="0" t="n">
        <v>0</v>
      </c>
      <c r="DN528" s="0" t="n">
        <v>2</v>
      </c>
      <c r="DO528" s="0" t="n">
        <v>0</v>
      </c>
      <c r="DP528" s="0" t="n">
        <v>1</v>
      </c>
      <c r="DQ528" s="0" t="n">
        <v>1</v>
      </c>
      <c r="DR528" s="0" t="n">
        <v>7</v>
      </c>
      <c r="DS528" s="0" t="n">
        <v>6</v>
      </c>
      <c r="DT528" s="0" t="n">
        <v>0</v>
      </c>
      <c r="DU528" s="0" t="n">
        <v>3</v>
      </c>
      <c r="DV528" s="0" t="n">
        <v>0</v>
      </c>
      <c r="DW528" s="0" t="n">
        <v>0</v>
      </c>
      <c r="DX528" s="0" t="n">
        <v>0</v>
      </c>
      <c r="DY528" s="0" t="n">
        <v>0</v>
      </c>
      <c r="DZ528" s="0" t="n">
        <v>1</v>
      </c>
      <c r="EA528" s="0" t="n">
        <v>5</v>
      </c>
      <c r="EB528" s="0" t="n">
        <v>0</v>
      </c>
      <c r="EC528" s="0" t="n">
        <v>6</v>
      </c>
      <c r="ED528" s="0" t="n">
        <v>0</v>
      </c>
      <c r="EE528" s="0" t="n">
        <v>0</v>
      </c>
      <c r="EF528" s="0" t="n">
        <v>1</v>
      </c>
      <c r="EG528" s="0" t="n">
        <v>0</v>
      </c>
      <c r="EH528" s="0" t="n">
        <v>3</v>
      </c>
      <c r="EI528" s="0" t="n">
        <v>0</v>
      </c>
      <c r="EJ528" s="0" t="n">
        <v>2</v>
      </c>
      <c r="EK528" s="0" t="n">
        <v>1</v>
      </c>
      <c r="EL528" s="0" t="n">
        <v>2</v>
      </c>
      <c r="EM528" s="0" t="n">
        <v>1</v>
      </c>
      <c r="EN528" s="0" t="n">
        <v>0</v>
      </c>
      <c r="EO528" s="0" t="n">
        <v>1</v>
      </c>
      <c r="EP528" s="0" t="n">
        <v>1</v>
      </c>
      <c r="EQ528" s="0" t="n">
        <v>0</v>
      </c>
      <c r="ER528" s="0" t="n">
        <v>0</v>
      </c>
      <c r="ES528" s="0" t="n">
        <v>1</v>
      </c>
      <c r="ET528" s="0" t="n">
        <v>1</v>
      </c>
      <c r="EU528" s="0" t="n">
        <v>2</v>
      </c>
      <c r="EV528" s="0" t="n">
        <v>0</v>
      </c>
      <c r="EW528" s="0" t="n">
        <v>1</v>
      </c>
      <c r="EX528" s="0" t="n">
        <v>0</v>
      </c>
      <c r="EY528" s="0" t="n">
        <v>3</v>
      </c>
      <c r="EZ528" s="0" t="n">
        <v>5</v>
      </c>
      <c r="FA528" s="0" t="n">
        <v>1</v>
      </c>
      <c r="FB528" s="0" t="n">
        <v>3</v>
      </c>
      <c r="FC528" s="0" t="n">
        <v>0</v>
      </c>
      <c r="FD528" s="0" t="n">
        <v>4</v>
      </c>
      <c r="FE528" s="0" t="n">
        <v>9</v>
      </c>
      <c r="FF528" s="0" t="n">
        <v>1</v>
      </c>
      <c r="FG528" s="0" t="n">
        <v>5</v>
      </c>
      <c r="FH528" s="0" t="n">
        <v>0</v>
      </c>
      <c r="FI528" s="0" t="n">
        <v>4</v>
      </c>
      <c r="FJ528" s="0" t="n">
        <v>0</v>
      </c>
      <c r="FK528" s="0" t="n">
        <v>0</v>
      </c>
      <c r="FL528" s="0" t="n">
        <v>2</v>
      </c>
      <c r="FM528" s="0" t="n">
        <v>1</v>
      </c>
      <c r="FN528" s="0" t="n">
        <v>1</v>
      </c>
      <c r="FO528" s="0" t="n">
        <v>1</v>
      </c>
      <c r="FP528" s="0" t="n">
        <v>1</v>
      </c>
      <c r="FQ528" s="0" t="n">
        <v>0</v>
      </c>
      <c r="FR528" s="0" t="n">
        <v>4</v>
      </c>
      <c r="FS528" s="0" t="n">
        <v>1</v>
      </c>
      <c r="FT528" s="0" t="n">
        <v>0</v>
      </c>
      <c r="FU528" s="0" t="n">
        <v>4</v>
      </c>
      <c r="FV528" s="0" t="n">
        <v>0</v>
      </c>
      <c r="FW528" s="0" t="n">
        <v>0</v>
      </c>
      <c r="FX528" s="0" t="n">
        <v>3</v>
      </c>
      <c r="FY528" s="0" t="n">
        <v>0</v>
      </c>
      <c r="FZ528" s="0" t="n">
        <v>5</v>
      </c>
      <c r="GA528" s="0" t="n">
        <v>1</v>
      </c>
      <c r="GB528" s="0" t="n">
        <v>1</v>
      </c>
      <c r="GC528" s="0" t="n">
        <v>3</v>
      </c>
      <c r="GD528" s="0" t="n">
        <v>2</v>
      </c>
      <c r="GE528" s="0" t="n">
        <v>6</v>
      </c>
      <c r="GF528" s="0" t="n">
        <v>0</v>
      </c>
      <c r="GG528" s="0" t="n">
        <v>5</v>
      </c>
      <c r="GH528" s="0" t="n">
        <v>1</v>
      </c>
      <c r="GI528" s="0" t="n">
        <v>0</v>
      </c>
      <c r="GJ528" s="0" t="n">
        <v>0</v>
      </c>
      <c r="GK528" s="0" t="n">
        <v>0</v>
      </c>
      <c r="GL528" s="0" t="n">
        <v>2</v>
      </c>
      <c r="GM528" s="0" t="n">
        <v>1</v>
      </c>
      <c r="GN528" s="0" t="n">
        <v>1</v>
      </c>
      <c r="GO528" s="0" t="n">
        <v>2</v>
      </c>
      <c r="GP528" s="0" t="n">
        <v>0</v>
      </c>
      <c r="GQ528" s="0" t="n">
        <v>0</v>
      </c>
    </row>
    <row r="529" customFormat="false" ht="12" hidden="false" customHeight="false" outlineLevel="0" collapsed="false">
      <c r="A529" s="0" t="n">
        <v>2</v>
      </c>
      <c r="B529" s="0" t="n">
        <v>0</v>
      </c>
      <c r="C529" s="0" t="n">
        <v>0</v>
      </c>
      <c r="D529" s="0" t="n">
        <v>0</v>
      </c>
      <c r="E529" s="0" t="n">
        <v>0</v>
      </c>
      <c r="F529" s="0" t="n">
        <v>0</v>
      </c>
      <c r="G529" s="0" t="n">
        <v>0</v>
      </c>
      <c r="H529" s="0" t="n">
        <v>0</v>
      </c>
      <c r="I529" s="0" t="n">
        <v>0</v>
      </c>
      <c r="J529" s="0" t="n">
        <v>0</v>
      </c>
      <c r="K529" s="0" t="n">
        <v>0</v>
      </c>
      <c r="L529" s="0" t="n">
        <v>0</v>
      </c>
      <c r="M529" s="0" t="n">
        <v>0</v>
      </c>
      <c r="N529" s="0" t="n">
        <v>0</v>
      </c>
      <c r="O529" s="0" t="n">
        <v>0</v>
      </c>
      <c r="P529" s="0" t="n">
        <v>1</v>
      </c>
      <c r="Q529" s="0" t="n">
        <v>0</v>
      </c>
      <c r="R529" s="0" t="n">
        <v>0</v>
      </c>
      <c r="S529" s="0" t="n">
        <v>2</v>
      </c>
      <c r="T529" s="0" t="n">
        <v>0</v>
      </c>
      <c r="U529" s="0" t="n">
        <v>0</v>
      </c>
      <c r="V529" s="0" t="n">
        <v>0</v>
      </c>
      <c r="W529" s="0" t="n">
        <v>0</v>
      </c>
      <c r="X529" s="0" t="n">
        <v>0</v>
      </c>
      <c r="Y529" s="0" t="n">
        <v>0</v>
      </c>
      <c r="Z529" s="0" t="n">
        <v>1</v>
      </c>
      <c r="AA529" s="0" t="n">
        <v>0</v>
      </c>
      <c r="AB529" s="0" t="n">
        <v>0</v>
      </c>
      <c r="AC529" s="0" t="n">
        <v>0</v>
      </c>
      <c r="AD529" s="0" t="n">
        <v>0</v>
      </c>
      <c r="AE529" s="0" t="n">
        <v>0</v>
      </c>
      <c r="AF529" s="0" t="n">
        <v>1</v>
      </c>
      <c r="AG529" s="0" t="n">
        <v>0</v>
      </c>
      <c r="AH529" s="0" t="n">
        <v>0</v>
      </c>
      <c r="AI529" s="0" t="n">
        <v>0</v>
      </c>
      <c r="AJ529" s="0" t="n">
        <v>0</v>
      </c>
      <c r="AK529" s="0" t="n">
        <v>4</v>
      </c>
      <c r="AL529" s="0" t="n">
        <v>0</v>
      </c>
      <c r="AM529" s="0" t="n">
        <v>0</v>
      </c>
      <c r="AN529" s="0" t="n">
        <v>0</v>
      </c>
      <c r="AO529" s="0" t="n">
        <v>0</v>
      </c>
      <c r="AP529" s="0" t="n">
        <v>0</v>
      </c>
      <c r="AQ529" s="0" t="n">
        <v>0</v>
      </c>
      <c r="AR529" s="0" t="n">
        <v>0</v>
      </c>
      <c r="AS529" s="0" t="n">
        <v>1</v>
      </c>
      <c r="AT529" s="0" t="n">
        <v>0</v>
      </c>
      <c r="AU529" s="0" t="n">
        <v>0</v>
      </c>
      <c r="AV529" s="0" t="n">
        <v>0</v>
      </c>
      <c r="AW529" s="0" t="n">
        <v>1</v>
      </c>
      <c r="AX529" s="0" t="n">
        <v>0</v>
      </c>
      <c r="AY529" s="0" t="n">
        <v>0</v>
      </c>
      <c r="AZ529" s="0" t="n">
        <v>0</v>
      </c>
      <c r="BA529" s="0" t="n">
        <v>0</v>
      </c>
      <c r="BB529" s="0" t="n">
        <v>0</v>
      </c>
      <c r="BC529" s="0" t="n">
        <v>0</v>
      </c>
      <c r="BD529" s="0" t="n">
        <v>0</v>
      </c>
      <c r="BE529" s="0" t="n">
        <v>1</v>
      </c>
      <c r="BF529" s="0" t="n">
        <v>2</v>
      </c>
      <c r="BG529" s="0" t="n">
        <v>1</v>
      </c>
      <c r="BH529" s="0" t="n">
        <v>2</v>
      </c>
      <c r="BI529" s="0" t="n">
        <v>0</v>
      </c>
      <c r="BJ529" s="0" t="n">
        <v>1</v>
      </c>
      <c r="BK529" s="0" t="n">
        <v>0</v>
      </c>
      <c r="BL529" s="0" t="n">
        <v>0</v>
      </c>
      <c r="BM529" s="0" t="n">
        <v>0</v>
      </c>
      <c r="BN529" s="0" t="n">
        <v>0</v>
      </c>
      <c r="BO529" s="0" t="n">
        <v>0</v>
      </c>
      <c r="BP529" s="0" t="n">
        <v>0</v>
      </c>
      <c r="BQ529" s="0" t="n">
        <v>1</v>
      </c>
      <c r="BR529" s="0" t="n">
        <v>2</v>
      </c>
      <c r="BS529" s="0" t="n">
        <v>0</v>
      </c>
      <c r="BT529" s="0" t="n">
        <v>0</v>
      </c>
      <c r="BU529" s="0" t="n">
        <v>0</v>
      </c>
      <c r="BV529" s="0" t="n">
        <v>0</v>
      </c>
      <c r="BW529" s="0" t="n">
        <v>0</v>
      </c>
      <c r="BX529" s="0" t="n">
        <v>0</v>
      </c>
      <c r="BY529" s="0" t="n">
        <v>0</v>
      </c>
      <c r="BZ529" s="0" t="n">
        <v>1</v>
      </c>
      <c r="CA529" s="0" t="n">
        <v>0</v>
      </c>
      <c r="CB529" s="0" t="n">
        <v>0</v>
      </c>
      <c r="CC529" s="0" t="n">
        <v>0</v>
      </c>
      <c r="CD529" s="0" t="n">
        <v>1</v>
      </c>
      <c r="CE529" s="0" t="n">
        <v>2</v>
      </c>
      <c r="CF529" s="0" t="n">
        <v>0</v>
      </c>
      <c r="CG529" s="0" t="n">
        <v>0</v>
      </c>
      <c r="CH529" s="0" t="n">
        <v>0</v>
      </c>
      <c r="CI529" s="0" t="n">
        <v>2</v>
      </c>
      <c r="CJ529" s="0" t="n">
        <v>0</v>
      </c>
      <c r="CK529" s="0" t="n">
        <v>0</v>
      </c>
      <c r="CL529" s="0" t="n">
        <v>0</v>
      </c>
      <c r="CM529" s="0" t="n">
        <v>0</v>
      </c>
      <c r="CN529" s="0" t="n">
        <v>0</v>
      </c>
      <c r="CO529" s="0" t="n">
        <v>0</v>
      </c>
      <c r="CP529" s="0" t="n">
        <v>0</v>
      </c>
      <c r="CQ529" s="0" t="n">
        <v>0</v>
      </c>
      <c r="CR529" s="0" t="n">
        <v>0</v>
      </c>
      <c r="CS529" s="0" t="n">
        <v>1</v>
      </c>
      <c r="CT529" s="0" t="n">
        <v>0</v>
      </c>
      <c r="CU529" s="0" t="n">
        <v>0</v>
      </c>
      <c r="CV529" s="0" t="n">
        <v>0</v>
      </c>
      <c r="CW529" s="0" t="n">
        <v>0</v>
      </c>
      <c r="CX529" s="0" t="n">
        <v>0</v>
      </c>
      <c r="CY529" s="0" t="n">
        <v>0</v>
      </c>
      <c r="CZ529" s="0" t="n">
        <v>1</v>
      </c>
      <c r="DA529" s="0" t="n">
        <v>0</v>
      </c>
      <c r="DB529" s="0" t="n">
        <v>0</v>
      </c>
      <c r="DC529" s="0" t="n">
        <v>0</v>
      </c>
      <c r="DD529" s="0" t="n">
        <v>0</v>
      </c>
      <c r="DE529" s="0" t="n">
        <v>2</v>
      </c>
      <c r="DF529" s="0" t="n">
        <v>0</v>
      </c>
      <c r="DG529" s="0" t="n">
        <v>0</v>
      </c>
      <c r="DH529" s="0" t="n">
        <v>0</v>
      </c>
      <c r="DI529" s="0" t="n">
        <v>0</v>
      </c>
      <c r="DJ529" s="0" t="n">
        <v>0</v>
      </c>
      <c r="DK529" s="0" t="n">
        <v>0</v>
      </c>
      <c r="DL529" s="0" t="n">
        <v>0</v>
      </c>
      <c r="DM529" s="0" t="n">
        <v>0</v>
      </c>
      <c r="DN529" s="0" t="n">
        <v>0</v>
      </c>
      <c r="DO529" s="0" t="n">
        <v>0</v>
      </c>
      <c r="DP529" s="0" t="n">
        <v>1</v>
      </c>
      <c r="DQ529" s="0" t="n">
        <v>0</v>
      </c>
      <c r="DR529" s="0" t="n">
        <v>0</v>
      </c>
      <c r="DS529" s="0" t="n">
        <v>0</v>
      </c>
      <c r="DT529" s="0" t="n">
        <v>2</v>
      </c>
      <c r="DU529" s="0" t="n">
        <v>1</v>
      </c>
      <c r="DV529" s="0" t="n">
        <v>0</v>
      </c>
      <c r="DW529" s="0" t="n">
        <v>0</v>
      </c>
      <c r="DX529" s="0" t="n">
        <v>0</v>
      </c>
      <c r="DY529" s="0" t="n">
        <v>0</v>
      </c>
      <c r="DZ529" s="0" t="n">
        <v>3</v>
      </c>
      <c r="EA529" s="0" t="n">
        <v>0</v>
      </c>
      <c r="EB529" s="0" t="n">
        <v>0</v>
      </c>
      <c r="EC529" s="0" t="n">
        <v>0</v>
      </c>
      <c r="ED529" s="0" t="n">
        <v>0</v>
      </c>
      <c r="EE529" s="0" t="n">
        <v>0</v>
      </c>
      <c r="EF529" s="0" t="n">
        <v>0</v>
      </c>
      <c r="EG529" s="0" t="n">
        <v>0</v>
      </c>
      <c r="EH529" s="0" t="n">
        <v>0</v>
      </c>
      <c r="EI529" s="0" t="n">
        <v>1</v>
      </c>
      <c r="EJ529" s="0" t="n">
        <v>0</v>
      </c>
      <c r="EK529" s="0" t="n">
        <v>0</v>
      </c>
      <c r="EL529" s="0" t="n">
        <v>7</v>
      </c>
      <c r="EM529" s="0" t="n">
        <v>0</v>
      </c>
      <c r="EN529" s="0" t="n">
        <v>0</v>
      </c>
      <c r="EO529" s="0" t="n">
        <v>0</v>
      </c>
      <c r="EP529" s="0" t="n">
        <v>1</v>
      </c>
      <c r="EQ529" s="0" t="n">
        <v>0</v>
      </c>
      <c r="ER529" s="0" t="n">
        <v>0</v>
      </c>
      <c r="ES529" s="0" t="n">
        <v>6</v>
      </c>
      <c r="ET529" s="0" t="n">
        <v>0</v>
      </c>
      <c r="EU529" s="0" t="n">
        <v>0</v>
      </c>
      <c r="EV529" s="0" t="n">
        <v>0</v>
      </c>
      <c r="EW529" s="0" t="n">
        <v>0</v>
      </c>
      <c r="EX529" s="0" t="n">
        <v>1</v>
      </c>
      <c r="EY529" s="0" t="n">
        <v>0</v>
      </c>
      <c r="EZ529" s="0" t="n">
        <v>0</v>
      </c>
      <c r="FA529" s="0" t="n">
        <v>0</v>
      </c>
      <c r="FB529" s="0" t="n">
        <v>0</v>
      </c>
      <c r="FC529" s="0" t="n">
        <v>0</v>
      </c>
      <c r="FD529" s="0" t="n">
        <v>0</v>
      </c>
      <c r="FE529" s="0" t="n">
        <v>0</v>
      </c>
      <c r="FF529" s="0" t="n">
        <v>1</v>
      </c>
      <c r="FG529" s="0" t="n">
        <v>5</v>
      </c>
      <c r="FH529" s="0" t="n">
        <v>2</v>
      </c>
      <c r="FI529" s="0" t="n">
        <v>4</v>
      </c>
      <c r="FJ529" s="0" t="n">
        <v>1</v>
      </c>
      <c r="FK529" s="0" t="n">
        <v>0</v>
      </c>
      <c r="FL529" s="0" t="n">
        <v>0</v>
      </c>
      <c r="FM529" s="0" t="n">
        <v>0</v>
      </c>
      <c r="FN529" s="0" t="n">
        <v>0</v>
      </c>
      <c r="FO529" s="0" t="n">
        <v>0</v>
      </c>
      <c r="FP529" s="0" t="n">
        <v>0</v>
      </c>
      <c r="FQ529" s="0" t="n">
        <v>0</v>
      </c>
      <c r="FR529" s="0" t="n">
        <v>0</v>
      </c>
      <c r="FS529" s="0" t="n">
        <v>1</v>
      </c>
      <c r="FT529" s="0" t="n">
        <v>0</v>
      </c>
      <c r="FU529" s="0" t="n">
        <v>1</v>
      </c>
      <c r="FV529" s="0" t="n">
        <v>0</v>
      </c>
      <c r="FW529" s="0" t="n">
        <v>0</v>
      </c>
      <c r="FX529" s="0" t="n">
        <v>0</v>
      </c>
      <c r="FY529" s="0" t="n">
        <v>2</v>
      </c>
      <c r="FZ529" s="0" t="n">
        <v>0</v>
      </c>
      <c r="GA529" s="0" t="n">
        <v>0</v>
      </c>
      <c r="GB529" s="0" t="n">
        <v>2</v>
      </c>
      <c r="GC529" s="0" t="n">
        <v>0</v>
      </c>
      <c r="GD529" s="0" t="n">
        <v>0</v>
      </c>
      <c r="GE529" s="0" t="n">
        <v>1</v>
      </c>
      <c r="GF529" s="0" t="n">
        <v>0</v>
      </c>
      <c r="GG529" s="0" t="n">
        <v>0</v>
      </c>
      <c r="GH529" s="0" t="n">
        <v>0</v>
      </c>
      <c r="GI529" s="0" t="n">
        <v>0</v>
      </c>
      <c r="GJ529" s="0" t="n">
        <v>0</v>
      </c>
      <c r="GK529" s="0" t="n">
        <v>0</v>
      </c>
      <c r="GL529" s="0" t="n">
        <v>0</v>
      </c>
      <c r="GM529" s="0" t="n">
        <v>1</v>
      </c>
      <c r="GN529" s="0" t="n">
        <v>1</v>
      </c>
      <c r="GO529" s="0" t="n">
        <v>1</v>
      </c>
      <c r="GP529" s="0" t="n">
        <v>0</v>
      </c>
      <c r="GQ529" s="0" t="n">
        <v>0</v>
      </c>
    </row>
    <row r="530" customFormat="false" ht="12" hidden="false" customHeight="false" outlineLevel="0" collapsed="false">
      <c r="A530" s="0" t="n">
        <v>0</v>
      </c>
      <c r="B530" s="0" t="n">
        <v>0</v>
      </c>
      <c r="C530" s="0" t="n">
        <v>1</v>
      </c>
      <c r="D530" s="0" t="n">
        <v>0</v>
      </c>
      <c r="E530" s="0" t="n">
        <v>0</v>
      </c>
      <c r="F530" s="0" t="n">
        <v>0</v>
      </c>
      <c r="G530" s="0" t="n">
        <v>0</v>
      </c>
      <c r="H530" s="0" t="n">
        <v>0</v>
      </c>
      <c r="I530" s="0" t="n">
        <v>1</v>
      </c>
      <c r="J530" s="0" t="n">
        <v>3</v>
      </c>
      <c r="K530" s="0" t="n">
        <v>0</v>
      </c>
      <c r="L530" s="0" t="n">
        <v>1</v>
      </c>
      <c r="M530" s="0" t="n">
        <v>0</v>
      </c>
      <c r="N530" s="0" t="n">
        <v>0</v>
      </c>
      <c r="O530" s="0" t="n">
        <v>0</v>
      </c>
      <c r="P530" s="0" t="n">
        <v>1</v>
      </c>
      <c r="Q530" s="0" t="n">
        <v>0</v>
      </c>
      <c r="R530" s="0" t="n">
        <v>1</v>
      </c>
      <c r="S530" s="0" t="n">
        <v>0</v>
      </c>
      <c r="T530" s="0" t="n">
        <v>0</v>
      </c>
      <c r="U530" s="0" t="n">
        <v>0</v>
      </c>
      <c r="V530" s="0" t="n">
        <v>1</v>
      </c>
      <c r="W530" s="0" t="n">
        <v>0</v>
      </c>
      <c r="X530" s="0" t="n">
        <v>3</v>
      </c>
      <c r="Y530" s="0" t="n">
        <v>0</v>
      </c>
      <c r="Z530" s="0" t="n">
        <v>2</v>
      </c>
      <c r="AA530" s="0" t="n">
        <v>0</v>
      </c>
      <c r="AB530" s="0" t="n">
        <v>2</v>
      </c>
      <c r="AC530" s="0" t="n">
        <v>0</v>
      </c>
      <c r="AD530" s="0" t="n">
        <v>2</v>
      </c>
      <c r="AE530" s="0" t="n">
        <v>2</v>
      </c>
      <c r="AF530" s="0" t="n">
        <v>0</v>
      </c>
      <c r="AG530" s="0" t="n">
        <v>1</v>
      </c>
      <c r="AH530" s="0" t="n">
        <v>0</v>
      </c>
      <c r="AI530" s="0" t="n">
        <v>0</v>
      </c>
      <c r="AJ530" s="0" t="n">
        <v>0</v>
      </c>
      <c r="AK530" s="0" t="n">
        <v>4</v>
      </c>
      <c r="AL530" s="0" t="n">
        <v>0</v>
      </c>
      <c r="AM530" s="0" t="n">
        <v>2</v>
      </c>
      <c r="AN530" s="0" t="n">
        <v>0</v>
      </c>
      <c r="AO530" s="0" t="n">
        <v>0</v>
      </c>
      <c r="AP530" s="0" t="n">
        <v>0</v>
      </c>
      <c r="AQ530" s="0" t="n">
        <v>0</v>
      </c>
      <c r="AR530" s="0" t="n">
        <v>0</v>
      </c>
      <c r="AS530" s="0" t="n">
        <v>0</v>
      </c>
      <c r="AT530" s="0" t="n">
        <v>3</v>
      </c>
      <c r="AU530" s="0" t="n">
        <v>1</v>
      </c>
      <c r="AV530" s="0" t="n">
        <v>1</v>
      </c>
      <c r="AW530" s="0" t="n">
        <v>1</v>
      </c>
      <c r="AX530" s="0" t="n">
        <v>1</v>
      </c>
      <c r="AY530" s="0" t="n">
        <v>0</v>
      </c>
      <c r="AZ530" s="0" t="n">
        <v>0</v>
      </c>
      <c r="BA530" s="0" t="n">
        <v>0</v>
      </c>
      <c r="BB530" s="0" t="n">
        <v>3</v>
      </c>
      <c r="BC530" s="0" t="n">
        <v>0</v>
      </c>
      <c r="BD530" s="0" t="n">
        <v>4</v>
      </c>
      <c r="BE530" s="0" t="n">
        <v>6</v>
      </c>
      <c r="BF530" s="0" t="n">
        <v>2</v>
      </c>
      <c r="BG530" s="0" t="n">
        <v>4</v>
      </c>
      <c r="BH530" s="0" t="n">
        <v>0</v>
      </c>
      <c r="BI530" s="0" t="n">
        <v>0</v>
      </c>
      <c r="BJ530" s="0" t="n">
        <v>0</v>
      </c>
      <c r="BK530" s="0" t="n">
        <v>0</v>
      </c>
      <c r="BL530" s="0" t="n">
        <v>0</v>
      </c>
      <c r="BM530" s="0" t="n">
        <v>0</v>
      </c>
      <c r="BN530" s="0" t="n">
        <v>0</v>
      </c>
      <c r="BO530" s="0" t="n">
        <v>0</v>
      </c>
      <c r="BP530" s="0" t="n">
        <v>7</v>
      </c>
      <c r="BQ530" s="0" t="n">
        <v>1</v>
      </c>
      <c r="BR530" s="0" t="n">
        <v>0</v>
      </c>
      <c r="BS530" s="0" t="n">
        <v>0</v>
      </c>
      <c r="BT530" s="0" t="n">
        <v>0</v>
      </c>
      <c r="BU530" s="0" t="n">
        <v>0</v>
      </c>
      <c r="BV530" s="0" t="n">
        <v>0</v>
      </c>
      <c r="BW530" s="0" t="n">
        <v>1</v>
      </c>
      <c r="BX530" s="0" t="n">
        <v>1</v>
      </c>
      <c r="BY530" s="0" t="n">
        <v>0</v>
      </c>
      <c r="BZ530" s="0" t="n">
        <v>1</v>
      </c>
      <c r="CA530" s="0" t="n">
        <v>1</v>
      </c>
      <c r="CB530" s="0" t="n">
        <v>6</v>
      </c>
      <c r="CC530" s="0" t="n">
        <v>3</v>
      </c>
      <c r="CD530" s="0" t="n">
        <v>4</v>
      </c>
      <c r="CE530" s="0" t="n">
        <v>0</v>
      </c>
      <c r="CF530" s="0" t="n">
        <v>0</v>
      </c>
      <c r="CG530" s="0" t="n">
        <v>7</v>
      </c>
      <c r="CH530" s="0" t="n">
        <v>0</v>
      </c>
      <c r="CI530" s="0" t="n">
        <v>1</v>
      </c>
      <c r="CJ530" s="0" t="n">
        <v>0</v>
      </c>
      <c r="CK530" s="0" t="n">
        <v>5</v>
      </c>
      <c r="CL530" s="0" t="n">
        <v>0</v>
      </c>
      <c r="CM530" s="0" t="n">
        <v>0</v>
      </c>
      <c r="CN530" s="0" t="n">
        <v>0</v>
      </c>
      <c r="CO530" s="0" t="n">
        <v>2</v>
      </c>
      <c r="CP530" s="0" t="n">
        <v>0</v>
      </c>
      <c r="CQ530" s="0" t="n">
        <v>0</v>
      </c>
      <c r="CR530" s="0" t="n">
        <v>0</v>
      </c>
      <c r="CS530" s="0" t="n">
        <v>1</v>
      </c>
      <c r="CT530" s="0" t="n">
        <v>0</v>
      </c>
      <c r="CU530" s="0" t="n">
        <v>0</v>
      </c>
      <c r="CV530" s="0" t="n">
        <v>0</v>
      </c>
      <c r="CW530" s="0" t="n">
        <v>0</v>
      </c>
      <c r="CX530" s="0" t="n">
        <v>0</v>
      </c>
      <c r="CY530" s="0" t="n">
        <v>4</v>
      </c>
      <c r="CZ530" s="0" t="n">
        <v>2</v>
      </c>
      <c r="DA530" s="0" t="n">
        <v>0</v>
      </c>
      <c r="DB530" s="0" t="n">
        <v>2</v>
      </c>
      <c r="DC530" s="0" t="n">
        <v>0</v>
      </c>
      <c r="DD530" s="0" t="n">
        <v>3</v>
      </c>
      <c r="DE530" s="0" t="n">
        <v>1</v>
      </c>
      <c r="DF530" s="0" t="n">
        <v>1</v>
      </c>
      <c r="DG530" s="0" t="n">
        <v>0</v>
      </c>
      <c r="DH530" s="0" t="n">
        <v>0</v>
      </c>
      <c r="DI530" s="0" t="n">
        <v>2</v>
      </c>
      <c r="DJ530" s="0" t="n">
        <v>0</v>
      </c>
      <c r="DK530" s="0" t="n">
        <v>0</v>
      </c>
      <c r="DL530" s="0" t="n">
        <v>6</v>
      </c>
      <c r="DM530" s="0" t="n">
        <v>0</v>
      </c>
      <c r="DN530" s="0" t="n">
        <v>2</v>
      </c>
      <c r="DO530" s="0" t="n">
        <v>0</v>
      </c>
      <c r="DP530" s="0" t="n">
        <v>0</v>
      </c>
      <c r="DQ530" s="0" t="n">
        <v>1</v>
      </c>
      <c r="DR530" s="0" t="n">
        <v>3</v>
      </c>
      <c r="DS530" s="0" t="n">
        <v>0</v>
      </c>
      <c r="DT530" s="0" t="n">
        <v>0</v>
      </c>
      <c r="DU530" s="0" t="n">
        <v>0</v>
      </c>
      <c r="DV530" s="0" t="n">
        <v>0</v>
      </c>
      <c r="DW530" s="0" t="n">
        <v>0</v>
      </c>
      <c r="DX530" s="0" t="n">
        <v>0</v>
      </c>
      <c r="DY530" s="0" t="n">
        <v>0</v>
      </c>
      <c r="DZ530" s="0" t="n">
        <v>0</v>
      </c>
      <c r="EA530" s="0" t="n">
        <v>0</v>
      </c>
      <c r="EB530" s="0" t="n">
        <v>1</v>
      </c>
      <c r="EC530" s="0" t="n">
        <v>0</v>
      </c>
      <c r="ED530" s="0" t="n">
        <v>9</v>
      </c>
      <c r="EE530" s="0" t="n">
        <v>0</v>
      </c>
      <c r="EF530" s="0" t="n">
        <v>6</v>
      </c>
      <c r="EG530" s="0" t="n">
        <v>0</v>
      </c>
      <c r="EH530" s="0" t="n">
        <v>1</v>
      </c>
      <c r="EI530" s="0" t="n">
        <v>0</v>
      </c>
      <c r="EJ530" s="0" t="n">
        <v>0</v>
      </c>
      <c r="EK530" s="0" t="n">
        <v>0</v>
      </c>
      <c r="EL530" s="0" t="n">
        <v>2</v>
      </c>
      <c r="EM530" s="0" t="n">
        <v>0</v>
      </c>
      <c r="EN530" s="0" t="n">
        <v>4</v>
      </c>
      <c r="EO530" s="0" t="n">
        <v>0</v>
      </c>
      <c r="EP530" s="0" t="n">
        <v>1</v>
      </c>
      <c r="EQ530" s="0" t="n">
        <v>1</v>
      </c>
      <c r="ER530" s="0" t="n">
        <v>3</v>
      </c>
      <c r="ES530" s="0" t="n">
        <v>4</v>
      </c>
      <c r="ET530" s="0" t="n">
        <v>4</v>
      </c>
      <c r="EU530" s="0" t="n">
        <v>0</v>
      </c>
      <c r="EV530" s="0" t="n">
        <v>0</v>
      </c>
      <c r="EW530" s="0" t="n">
        <v>2</v>
      </c>
      <c r="EX530" s="0" t="n">
        <v>0</v>
      </c>
      <c r="EY530" s="0" t="n">
        <v>1</v>
      </c>
      <c r="EZ530" s="0" t="n">
        <v>0</v>
      </c>
      <c r="FA530" s="0" t="n">
        <v>1</v>
      </c>
      <c r="FB530" s="0" t="n">
        <v>0</v>
      </c>
      <c r="FC530" s="0" t="n">
        <v>3</v>
      </c>
      <c r="FD530" s="0" t="n">
        <v>1</v>
      </c>
      <c r="FE530" s="0" t="n">
        <v>0</v>
      </c>
      <c r="FF530" s="0" t="n">
        <v>0</v>
      </c>
      <c r="FG530" s="0" t="n">
        <v>6</v>
      </c>
      <c r="FH530" s="0" t="n">
        <v>4</v>
      </c>
      <c r="FI530" s="0" t="n">
        <v>3</v>
      </c>
      <c r="FJ530" s="0" t="n">
        <v>1</v>
      </c>
      <c r="FK530" s="0" t="n">
        <v>0</v>
      </c>
      <c r="FL530" s="0" t="n">
        <v>1</v>
      </c>
      <c r="FM530" s="0" t="n">
        <v>0</v>
      </c>
      <c r="FN530" s="0" t="n">
        <v>0</v>
      </c>
      <c r="FO530" s="0" t="n">
        <v>0</v>
      </c>
      <c r="FP530" s="0" t="n">
        <v>0</v>
      </c>
      <c r="FQ530" s="0" t="n">
        <v>0</v>
      </c>
      <c r="FR530" s="0" t="n">
        <v>1</v>
      </c>
      <c r="FS530" s="0" t="n">
        <v>4</v>
      </c>
      <c r="FT530" s="0" t="n">
        <v>0</v>
      </c>
      <c r="FU530" s="0" t="n">
        <v>3</v>
      </c>
      <c r="FV530" s="0" t="n">
        <v>1</v>
      </c>
      <c r="FW530" s="0" t="n">
        <v>0</v>
      </c>
      <c r="FX530" s="0" t="n">
        <v>0</v>
      </c>
      <c r="FY530" s="0" t="n">
        <v>0</v>
      </c>
      <c r="FZ530" s="0" t="n">
        <v>0</v>
      </c>
      <c r="GA530" s="0" t="n">
        <v>1</v>
      </c>
      <c r="GB530" s="0" t="n">
        <v>0</v>
      </c>
      <c r="GC530" s="0" t="n">
        <v>0</v>
      </c>
      <c r="GD530" s="0" t="n">
        <v>0</v>
      </c>
      <c r="GE530" s="0" t="n">
        <v>2</v>
      </c>
      <c r="GF530" s="0" t="n">
        <v>2</v>
      </c>
      <c r="GG530" s="0" t="n">
        <v>0</v>
      </c>
      <c r="GH530" s="0" t="n">
        <v>0</v>
      </c>
      <c r="GI530" s="0" t="n">
        <v>0</v>
      </c>
      <c r="GJ530" s="0" t="n">
        <v>3</v>
      </c>
      <c r="GK530" s="0" t="n">
        <v>0</v>
      </c>
      <c r="GL530" s="0" t="n">
        <v>0</v>
      </c>
      <c r="GM530" s="0" t="n">
        <v>0</v>
      </c>
      <c r="GN530" s="0" t="n">
        <v>0</v>
      </c>
      <c r="GO530" s="0" t="n">
        <v>0</v>
      </c>
      <c r="GP530" s="0" t="n">
        <v>5</v>
      </c>
      <c r="GQ530" s="0" t="n">
        <v>0</v>
      </c>
    </row>
    <row r="531" customFormat="false" ht="12" hidden="false" customHeight="false" outlineLevel="0" collapsed="false">
      <c r="A531" s="0" t="n">
        <v>4</v>
      </c>
      <c r="B531" s="0" t="n">
        <v>0</v>
      </c>
      <c r="C531" s="0" t="n">
        <v>0</v>
      </c>
      <c r="D531" s="0" t="n">
        <v>0</v>
      </c>
      <c r="E531" s="0" t="n">
        <v>0</v>
      </c>
      <c r="F531" s="0" t="n">
        <v>1</v>
      </c>
      <c r="G531" s="0" t="n">
        <v>0</v>
      </c>
      <c r="H531" s="0" t="n">
        <v>0</v>
      </c>
      <c r="I531" s="0" t="n">
        <v>0</v>
      </c>
      <c r="J531" s="0" t="n">
        <v>0</v>
      </c>
      <c r="K531" s="0" t="n">
        <v>4</v>
      </c>
      <c r="L531" s="0" t="n">
        <v>0</v>
      </c>
      <c r="M531" s="0" t="n">
        <v>0</v>
      </c>
      <c r="N531" s="0" t="n">
        <v>0</v>
      </c>
      <c r="O531" s="0" t="n">
        <v>0</v>
      </c>
      <c r="P531" s="0" t="n">
        <v>0</v>
      </c>
      <c r="Q531" s="0" t="n">
        <v>0</v>
      </c>
      <c r="R531" s="0" t="n">
        <v>0</v>
      </c>
      <c r="S531" s="0" t="n">
        <v>0</v>
      </c>
      <c r="T531" s="0" t="n">
        <v>0</v>
      </c>
      <c r="U531" s="0" t="n">
        <v>0</v>
      </c>
      <c r="V531" s="0" t="n">
        <v>1</v>
      </c>
      <c r="W531" s="0" t="n">
        <v>0</v>
      </c>
      <c r="X531" s="0" t="n">
        <v>1</v>
      </c>
      <c r="Y531" s="0" t="n">
        <v>0</v>
      </c>
      <c r="Z531" s="0" t="n">
        <v>0</v>
      </c>
      <c r="AA531" s="0" t="n">
        <v>0</v>
      </c>
      <c r="AB531" s="0" t="n">
        <v>0</v>
      </c>
      <c r="AC531" s="0" t="n">
        <v>0</v>
      </c>
      <c r="AD531" s="0" t="n">
        <v>0</v>
      </c>
      <c r="AE531" s="0" t="n">
        <v>1</v>
      </c>
      <c r="AF531" s="0" t="n">
        <v>4</v>
      </c>
      <c r="AG531" s="0" t="n">
        <v>0</v>
      </c>
      <c r="AH531" s="0" t="n">
        <v>1</v>
      </c>
      <c r="AI531" s="0" t="n">
        <v>0</v>
      </c>
      <c r="AJ531" s="0" t="n">
        <v>0</v>
      </c>
      <c r="AK531" s="0" t="n">
        <v>1</v>
      </c>
      <c r="AL531" s="0" t="n">
        <v>1</v>
      </c>
      <c r="AM531" s="0" t="n">
        <v>0</v>
      </c>
      <c r="AN531" s="0" t="n">
        <v>0</v>
      </c>
      <c r="AO531" s="0" t="n">
        <v>0</v>
      </c>
      <c r="AP531" s="0" t="n">
        <v>3</v>
      </c>
      <c r="AQ531" s="0" t="n">
        <v>0</v>
      </c>
      <c r="AR531" s="0" t="n">
        <v>1</v>
      </c>
      <c r="AS531" s="0" t="n">
        <v>0</v>
      </c>
      <c r="AT531" s="0" t="n">
        <v>0</v>
      </c>
      <c r="AU531" s="0" t="n">
        <v>1</v>
      </c>
      <c r="AV531" s="0" t="n">
        <v>1</v>
      </c>
      <c r="AW531" s="0" t="n">
        <v>5</v>
      </c>
      <c r="AX531" s="0" t="n">
        <v>1</v>
      </c>
      <c r="AY531" s="0" t="n">
        <v>1</v>
      </c>
      <c r="AZ531" s="0" t="n">
        <v>0</v>
      </c>
      <c r="BA531" s="0" t="n">
        <v>0</v>
      </c>
      <c r="BB531" s="0" t="n">
        <v>0</v>
      </c>
      <c r="BC531" s="0" t="n">
        <v>0</v>
      </c>
      <c r="BD531" s="0" t="n">
        <v>0</v>
      </c>
      <c r="BE531" s="0" t="n">
        <v>3</v>
      </c>
      <c r="BF531" s="0" t="n">
        <v>0</v>
      </c>
      <c r="BG531" s="0" t="n">
        <v>0</v>
      </c>
      <c r="BH531" s="0" t="n">
        <v>0</v>
      </c>
      <c r="BI531" s="0" t="n">
        <v>1</v>
      </c>
      <c r="BJ531" s="0" t="n">
        <v>0</v>
      </c>
      <c r="BK531" s="0" t="n">
        <v>0</v>
      </c>
      <c r="BL531" s="0" t="n">
        <v>2</v>
      </c>
      <c r="BM531" s="0" t="n">
        <v>1</v>
      </c>
      <c r="BN531" s="0" t="n">
        <v>0</v>
      </c>
      <c r="BO531" s="0" t="n">
        <v>0</v>
      </c>
      <c r="BP531" s="0" t="n">
        <v>2</v>
      </c>
      <c r="BQ531" s="0" t="n">
        <v>1</v>
      </c>
      <c r="BR531" s="0" t="n">
        <v>1</v>
      </c>
      <c r="BS531" s="0" t="n">
        <v>0</v>
      </c>
      <c r="BT531" s="0" t="n">
        <v>0</v>
      </c>
      <c r="BU531" s="0" t="n">
        <v>0</v>
      </c>
      <c r="BV531" s="0" t="n">
        <v>0</v>
      </c>
      <c r="BW531" s="0" t="n">
        <v>0</v>
      </c>
      <c r="BX531" s="0" t="n">
        <v>0</v>
      </c>
      <c r="BY531" s="0" t="n">
        <v>7</v>
      </c>
      <c r="BZ531" s="0" t="n">
        <v>0</v>
      </c>
      <c r="CA531" s="0" t="n">
        <v>0</v>
      </c>
      <c r="CB531" s="0" t="n">
        <v>0</v>
      </c>
      <c r="CC531" s="0" t="n">
        <v>0</v>
      </c>
      <c r="CD531" s="0" t="n">
        <v>2</v>
      </c>
      <c r="CE531" s="0" t="n">
        <v>5</v>
      </c>
      <c r="CF531" s="0" t="n">
        <v>0</v>
      </c>
      <c r="CG531" s="0" t="n">
        <v>1</v>
      </c>
      <c r="CH531" s="0" t="n">
        <v>0</v>
      </c>
      <c r="CI531" s="0" t="n">
        <v>2</v>
      </c>
      <c r="CJ531" s="0" t="n">
        <v>1</v>
      </c>
      <c r="CK531" s="0" t="n">
        <v>1</v>
      </c>
      <c r="CL531" s="0" t="n">
        <v>0</v>
      </c>
      <c r="CM531" s="0" t="n">
        <v>0</v>
      </c>
      <c r="CN531" s="0" t="n">
        <v>0</v>
      </c>
      <c r="CO531" s="0" t="n">
        <v>0</v>
      </c>
      <c r="CP531" s="0" t="n">
        <v>0</v>
      </c>
      <c r="CQ531" s="0" t="n">
        <v>0</v>
      </c>
      <c r="CR531" s="0" t="n">
        <v>0</v>
      </c>
      <c r="CS531" s="0" t="n">
        <v>0</v>
      </c>
      <c r="CT531" s="0" t="n">
        <v>0</v>
      </c>
      <c r="CU531" s="0" t="n">
        <v>1</v>
      </c>
      <c r="CV531" s="0" t="n">
        <v>0</v>
      </c>
      <c r="CW531" s="0" t="n">
        <v>0</v>
      </c>
      <c r="CX531" s="0" t="n">
        <v>0</v>
      </c>
      <c r="CY531" s="0" t="n">
        <v>2</v>
      </c>
      <c r="CZ531" s="0" t="n">
        <v>0</v>
      </c>
      <c r="DA531" s="0" t="n">
        <v>0</v>
      </c>
      <c r="DB531" s="0" t="n">
        <v>0</v>
      </c>
      <c r="DC531" s="0" t="n">
        <v>0</v>
      </c>
      <c r="DD531" s="0" t="n">
        <v>1</v>
      </c>
      <c r="DE531" s="0" t="n">
        <v>4</v>
      </c>
      <c r="DF531" s="0" t="n">
        <v>0</v>
      </c>
      <c r="DG531" s="0" t="n">
        <v>0</v>
      </c>
      <c r="DH531" s="0" t="n">
        <v>0</v>
      </c>
      <c r="DI531" s="0" t="n">
        <v>0</v>
      </c>
      <c r="DJ531" s="0" t="n">
        <v>3</v>
      </c>
      <c r="DK531" s="0" t="n">
        <v>2</v>
      </c>
      <c r="DL531" s="0" t="n">
        <v>0</v>
      </c>
      <c r="DM531" s="0" t="n">
        <v>0</v>
      </c>
      <c r="DN531" s="0" t="n">
        <v>0</v>
      </c>
      <c r="DO531" s="0" t="n">
        <v>0</v>
      </c>
      <c r="DP531" s="0" t="n">
        <v>0</v>
      </c>
      <c r="DQ531" s="0" t="n">
        <v>0</v>
      </c>
      <c r="DR531" s="0" t="n">
        <v>5</v>
      </c>
      <c r="DS531" s="0" t="n">
        <v>0</v>
      </c>
      <c r="DT531" s="0" t="n">
        <v>3</v>
      </c>
      <c r="DU531" s="0" t="n">
        <v>0</v>
      </c>
      <c r="DV531" s="0" t="n">
        <v>0</v>
      </c>
      <c r="DW531" s="0" t="n">
        <v>0</v>
      </c>
      <c r="DX531" s="0" t="n">
        <v>0</v>
      </c>
      <c r="DY531" s="0" t="n">
        <v>0</v>
      </c>
      <c r="DZ531" s="0" t="n">
        <v>4</v>
      </c>
      <c r="EA531" s="0" t="n">
        <v>0</v>
      </c>
      <c r="EB531" s="0" t="n">
        <v>0</v>
      </c>
      <c r="EC531" s="0" t="n">
        <v>1</v>
      </c>
      <c r="ED531" s="0" t="n">
        <v>0</v>
      </c>
      <c r="EE531" s="0" t="n">
        <v>0</v>
      </c>
      <c r="EF531" s="0" t="n">
        <v>3</v>
      </c>
      <c r="EG531" s="0" t="n">
        <v>1</v>
      </c>
      <c r="EH531" s="0" t="n">
        <v>0</v>
      </c>
      <c r="EI531" s="0" t="n">
        <v>0</v>
      </c>
      <c r="EJ531" s="0" t="n">
        <v>0</v>
      </c>
      <c r="EK531" s="0" t="n">
        <v>0</v>
      </c>
      <c r="EL531" s="0" t="n">
        <v>0</v>
      </c>
      <c r="EM531" s="0" t="n">
        <v>0</v>
      </c>
      <c r="EN531" s="0" t="n">
        <v>0</v>
      </c>
      <c r="EO531" s="0" t="n">
        <v>0</v>
      </c>
      <c r="EP531" s="0" t="n">
        <v>0</v>
      </c>
      <c r="EQ531" s="0" t="n">
        <v>0</v>
      </c>
      <c r="ER531" s="0" t="n">
        <v>0</v>
      </c>
      <c r="ES531" s="0" t="n">
        <v>3</v>
      </c>
      <c r="ET531" s="0" t="n">
        <v>0</v>
      </c>
      <c r="EU531" s="0" t="n">
        <v>0</v>
      </c>
      <c r="EV531" s="0" t="n">
        <v>0</v>
      </c>
      <c r="EW531" s="0" t="n">
        <v>0</v>
      </c>
      <c r="EX531" s="0" t="n">
        <v>0</v>
      </c>
      <c r="EY531" s="0" t="n">
        <v>1</v>
      </c>
      <c r="EZ531" s="0" t="n">
        <v>0</v>
      </c>
      <c r="FA531" s="0" t="n">
        <v>0</v>
      </c>
      <c r="FB531" s="0" t="n">
        <v>2</v>
      </c>
      <c r="FC531" s="0" t="n">
        <v>0</v>
      </c>
      <c r="FD531" s="0" t="n">
        <v>0</v>
      </c>
      <c r="FE531" s="0" t="n">
        <v>0</v>
      </c>
      <c r="FF531" s="0" t="n">
        <v>3</v>
      </c>
      <c r="FG531" s="0" t="n">
        <v>1</v>
      </c>
      <c r="FH531" s="0" t="n">
        <v>0</v>
      </c>
      <c r="FI531" s="0" t="n">
        <v>0</v>
      </c>
      <c r="FJ531" s="0" t="n">
        <v>0</v>
      </c>
      <c r="FK531" s="0" t="n">
        <v>0</v>
      </c>
      <c r="FL531" s="0" t="n">
        <v>0</v>
      </c>
      <c r="FM531" s="0" t="n">
        <v>1</v>
      </c>
      <c r="FN531" s="0" t="n">
        <v>1</v>
      </c>
      <c r="FO531" s="0" t="n">
        <v>0</v>
      </c>
      <c r="FP531" s="0" t="n">
        <v>2</v>
      </c>
      <c r="FQ531" s="0" t="n">
        <v>0</v>
      </c>
      <c r="FR531" s="0" t="n">
        <v>1</v>
      </c>
      <c r="FS531" s="0" t="n">
        <v>0</v>
      </c>
      <c r="FT531" s="0" t="n">
        <v>0</v>
      </c>
      <c r="FU531" s="0" t="n">
        <v>2</v>
      </c>
      <c r="FV531" s="0" t="n">
        <v>0</v>
      </c>
      <c r="FW531" s="0" t="n">
        <v>0</v>
      </c>
      <c r="FX531" s="0" t="n">
        <v>0</v>
      </c>
      <c r="FY531" s="0" t="n">
        <v>0</v>
      </c>
      <c r="FZ531" s="0" t="n">
        <v>3</v>
      </c>
      <c r="GA531" s="0" t="n">
        <v>0</v>
      </c>
      <c r="GB531" s="0" t="n">
        <v>0</v>
      </c>
      <c r="GC531" s="0" t="n">
        <v>0</v>
      </c>
      <c r="GD531" s="0" t="n">
        <v>0</v>
      </c>
      <c r="GE531" s="0" t="n">
        <v>0</v>
      </c>
      <c r="GF531" s="0" t="n">
        <v>0</v>
      </c>
      <c r="GG531" s="0" t="n">
        <v>2</v>
      </c>
      <c r="GH531" s="0" t="n">
        <v>1</v>
      </c>
      <c r="GI531" s="0" t="n">
        <v>0</v>
      </c>
      <c r="GJ531" s="0" t="n">
        <v>0</v>
      </c>
      <c r="GK531" s="0" t="n">
        <v>0</v>
      </c>
      <c r="GL531" s="0" t="n">
        <v>0</v>
      </c>
      <c r="GM531" s="0" t="n">
        <v>0</v>
      </c>
      <c r="GN531" s="0" t="n">
        <v>0</v>
      </c>
      <c r="GO531" s="0" t="n">
        <v>1</v>
      </c>
      <c r="GP531" s="0" t="n">
        <v>0</v>
      </c>
      <c r="GQ531" s="0" t="n">
        <v>0</v>
      </c>
    </row>
    <row r="532" customFormat="false" ht="12" hidden="false" customHeight="false" outlineLevel="0" collapsed="false">
      <c r="A532" s="0" t="n">
        <v>0</v>
      </c>
      <c r="B532" s="0" t="n">
        <v>0</v>
      </c>
      <c r="C532" s="0" t="n">
        <v>1</v>
      </c>
      <c r="D532" s="0" t="n">
        <v>0</v>
      </c>
      <c r="E532" s="0" t="n">
        <v>1</v>
      </c>
      <c r="F532" s="0" t="n">
        <v>0</v>
      </c>
      <c r="G532" s="0" t="n">
        <v>3</v>
      </c>
      <c r="H532" s="0" t="n">
        <v>0</v>
      </c>
      <c r="I532" s="0" t="n">
        <v>1</v>
      </c>
      <c r="J532" s="0" t="n">
        <v>0</v>
      </c>
      <c r="K532" s="0" t="n">
        <v>2</v>
      </c>
      <c r="L532" s="0" t="n">
        <v>0</v>
      </c>
      <c r="M532" s="0" t="n">
        <v>0</v>
      </c>
      <c r="N532" s="0" t="n">
        <v>0</v>
      </c>
      <c r="O532" s="0" t="n">
        <v>1</v>
      </c>
      <c r="P532" s="0" t="n">
        <v>2</v>
      </c>
      <c r="Q532" s="0" t="n">
        <v>0</v>
      </c>
      <c r="R532" s="0" t="n">
        <v>1</v>
      </c>
      <c r="S532" s="0" t="n">
        <v>0</v>
      </c>
      <c r="T532" s="0" t="n">
        <v>0</v>
      </c>
      <c r="U532" s="0" t="n">
        <v>0</v>
      </c>
      <c r="V532" s="0" t="n">
        <v>2</v>
      </c>
      <c r="W532" s="0" t="n">
        <v>5</v>
      </c>
      <c r="X532" s="0" t="n">
        <v>3</v>
      </c>
      <c r="Y532" s="0" t="n">
        <v>2</v>
      </c>
      <c r="Z532" s="0" t="n">
        <v>6</v>
      </c>
      <c r="AA532" s="0" t="n">
        <v>0</v>
      </c>
      <c r="AB532" s="0" t="n">
        <v>7</v>
      </c>
      <c r="AC532" s="0" t="n">
        <v>1</v>
      </c>
      <c r="AD532" s="0" t="n">
        <v>3</v>
      </c>
      <c r="AE532" s="0" t="n">
        <v>1</v>
      </c>
      <c r="AF532" s="0" t="n">
        <v>3</v>
      </c>
      <c r="AG532" s="0" t="n">
        <v>2</v>
      </c>
      <c r="AH532" s="0" t="n">
        <v>0</v>
      </c>
      <c r="AI532" s="0" t="n">
        <v>0</v>
      </c>
      <c r="AJ532" s="0" t="n">
        <v>0</v>
      </c>
      <c r="AK532" s="0" t="n">
        <v>1</v>
      </c>
      <c r="AL532" s="0" t="n">
        <v>2</v>
      </c>
      <c r="AM532" s="0" t="n">
        <v>0</v>
      </c>
      <c r="AN532" s="0" t="n">
        <v>0</v>
      </c>
      <c r="AO532" s="0" t="n">
        <v>0</v>
      </c>
      <c r="AP532" s="0" t="n">
        <v>4</v>
      </c>
      <c r="AQ532" s="0" t="n">
        <v>0</v>
      </c>
      <c r="AR532" s="0" t="n">
        <v>0</v>
      </c>
      <c r="AS532" s="0" t="n">
        <v>1</v>
      </c>
      <c r="AT532" s="0" t="n">
        <v>2</v>
      </c>
      <c r="AU532" s="0" t="n">
        <v>1</v>
      </c>
      <c r="AV532" s="0" t="n">
        <v>8</v>
      </c>
      <c r="AW532" s="0" t="n">
        <v>2</v>
      </c>
      <c r="AX532" s="0" t="n">
        <v>0</v>
      </c>
      <c r="AY532" s="0" t="n">
        <v>8</v>
      </c>
      <c r="AZ532" s="0" t="n">
        <v>5</v>
      </c>
      <c r="BA532" s="0" t="n">
        <v>1</v>
      </c>
      <c r="BB532" s="0" t="n">
        <v>1</v>
      </c>
      <c r="BC532" s="0" t="n">
        <v>1</v>
      </c>
      <c r="BD532" s="0" t="n">
        <v>2</v>
      </c>
      <c r="BE532" s="0" t="n">
        <v>5</v>
      </c>
      <c r="BF532" s="0" t="n">
        <v>3</v>
      </c>
      <c r="BG532" s="0" t="n">
        <v>0</v>
      </c>
      <c r="BH532" s="0" t="n">
        <v>0</v>
      </c>
      <c r="BI532" s="0" t="n">
        <v>0</v>
      </c>
      <c r="BJ532" s="0" t="n">
        <v>6</v>
      </c>
      <c r="BK532" s="0" t="n">
        <v>0</v>
      </c>
      <c r="BL532" s="0" t="n">
        <v>2</v>
      </c>
      <c r="BM532" s="0" t="n">
        <v>4</v>
      </c>
      <c r="BN532" s="0" t="n">
        <v>1</v>
      </c>
      <c r="BO532" s="0" t="n">
        <v>2</v>
      </c>
      <c r="BP532" s="0" t="n">
        <v>0</v>
      </c>
      <c r="BQ532" s="0" t="n">
        <v>7</v>
      </c>
      <c r="BR532" s="0" t="n">
        <v>0</v>
      </c>
      <c r="BS532" s="0" t="n">
        <v>6</v>
      </c>
      <c r="BT532" s="0" t="n">
        <v>0</v>
      </c>
      <c r="BU532" s="0" t="n">
        <v>2</v>
      </c>
      <c r="BV532" s="0" t="n">
        <v>1</v>
      </c>
      <c r="BW532" s="0" t="n">
        <v>0</v>
      </c>
      <c r="BX532" s="0" t="n">
        <v>2</v>
      </c>
      <c r="BY532" s="0" t="n">
        <v>7</v>
      </c>
      <c r="BZ532" s="0" t="n">
        <v>0</v>
      </c>
      <c r="CA532" s="0" t="n">
        <v>2</v>
      </c>
      <c r="CB532" s="0" t="n">
        <v>1</v>
      </c>
      <c r="CC532" s="0" t="n">
        <v>1</v>
      </c>
      <c r="CD532" s="0" t="n">
        <v>2</v>
      </c>
      <c r="CE532" s="0" t="n">
        <v>1</v>
      </c>
      <c r="CF532" s="0" t="n">
        <v>0</v>
      </c>
      <c r="CG532" s="0" t="n">
        <v>3</v>
      </c>
      <c r="CH532" s="0" t="n">
        <v>0</v>
      </c>
      <c r="CI532" s="0" t="n">
        <v>6</v>
      </c>
      <c r="CJ532" s="0" t="n">
        <v>1</v>
      </c>
      <c r="CK532" s="0" t="n">
        <v>2</v>
      </c>
      <c r="CL532" s="0" t="n">
        <v>2</v>
      </c>
      <c r="CM532" s="0" t="n">
        <v>0</v>
      </c>
      <c r="CN532" s="0" t="n">
        <v>4</v>
      </c>
      <c r="CO532" s="0" t="n">
        <v>0</v>
      </c>
      <c r="CP532" s="0" t="n">
        <v>2</v>
      </c>
      <c r="CQ532" s="0" t="n">
        <v>0</v>
      </c>
      <c r="CR532" s="0" t="n">
        <v>0</v>
      </c>
      <c r="CS532" s="0" t="n">
        <v>2</v>
      </c>
      <c r="CT532" s="0" t="n">
        <v>0</v>
      </c>
      <c r="CU532" s="0" t="n">
        <v>0</v>
      </c>
      <c r="CV532" s="0" t="n">
        <v>0</v>
      </c>
      <c r="CW532" s="0" t="n">
        <v>1</v>
      </c>
      <c r="CX532" s="0" t="n">
        <v>1</v>
      </c>
      <c r="CY532" s="0" t="n">
        <v>0</v>
      </c>
      <c r="CZ532" s="0" t="n">
        <v>2</v>
      </c>
      <c r="DA532" s="0" t="n">
        <v>0</v>
      </c>
      <c r="DB532" s="0" t="n">
        <v>1</v>
      </c>
      <c r="DC532" s="0" t="n">
        <v>0</v>
      </c>
      <c r="DD532" s="0" t="n">
        <v>3</v>
      </c>
      <c r="DE532" s="0" t="n">
        <v>2</v>
      </c>
      <c r="DF532" s="0" t="n">
        <v>2</v>
      </c>
      <c r="DG532" s="0" t="n">
        <v>5</v>
      </c>
      <c r="DH532" s="0" t="n">
        <v>1</v>
      </c>
      <c r="DI532" s="0" t="n">
        <v>4</v>
      </c>
      <c r="DJ532" s="0" t="n">
        <v>1</v>
      </c>
      <c r="DK532" s="0" t="n">
        <v>3</v>
      </c>
      <c r="DL532" s="0" t="n">
        <v>0</v>
      </c>
      <c r="DM532" s="0" t="n">
        <v>0</v>
      </c>
      <c r="DN532" s="0" t="n">
        <v>2</v>
      </c>
      <c r="DO532" s="0" t="n">
        <v>3</v>
      </c>
      <c r="DP532" s="0" t="n">
        <v>2</v>
      </c>
      <c r="DQ532" s="0" t="n">
        <v>0</v>
      </c>
      <c r="DR532" s="0" t="n">
        <v>3</v>
      </c>
      <c r="DS532" s="0" t="n">
        <v>0</v>
      </c>
      <c r="DT532" s="0" t="n">
        <v>5</v>
      </c>
      <c r="DU532" s="0" t="n">
        <v>4</v>
      </c>
      <c r="DV532" s="0" t="n">
        <v>0</v>
      </c>
      <c r="DW532" s="0" t="n">
        <v>0</v>
      </c>
      <c r="DX532" s="0" t="n">
        <v>0</v>
      </c>
      <c r="DY532" s="0" t="n">
        <v>1</v>
      </c>
      <c r="DZ532" s="0" t="n">
        <v>0</v>
      </c>
      <c r="EA532" s="0" t="n">
        <v>2</v>
      </c>
      <c r="EB532" s="0" t="n">
        <v>2</v>
      </c>
      <c r="EC532" s="0" t="n">
        <v>3</v>
      </c>
      <c r="ED532" s="0" t="n">
        <v>0</v>
      </c>
      <c r="EE532" s="0" t="n">
        <v>5</v>
      </c>
      <c r="EF532" s="0" t="n">
        <v>2</v>
      </c>
      <c r="EG532" s="0" t="n">
        <v>1</v>
      </c>
      <c r="EH532" s="0" t="n">
        <v>0</v>
      </c>
      <c r="EI532" s="0" t="n">
        <v>1</v>
      </c>
      <c r="EJ532" s="0" t="n">
        <v>3</v>
      </c>
      <c r="EK532" s="0" t="n">
        <v>5</v>
      </c>
      <c r="EL532" s="0" t="n">
        <v>4</v>
      </c>
      <c r="EM532" s="0" t="n">
        <v>4</v>
      </c>
      <c r="EN532" s="0" t="n">
        <v>1</v>
      </c>
      <c r="EO532" s="0" t="n">
        <v>0</v>
      </c>
      <c r="EP532" s="0" t="n">
        <v>0</v>
      </c>
      <c r="EQ532" s="0" t="n">
        <v>1</v>
      </c>
      <c r="ER532" s="0" t="n">
        <v>0</v>
      </c>
      <c r="ES532" s="0" t="n">
        <v>1</v>
      </c>
      <c r="ET532" s="0" t="n">
        <v>0</v>
      </c>
      <c r="EU532" s="0" t="n">
        <v>1</v>
      </c>
      <c r="EV532" s="0" t="n">
        <v>0</v>
      </c>
      <c r="EW532" s="0" t="n">
        <v>0</v>
      </c>
      <c r="EX532" s="0" t="n">
        <v>5</v>
      </c>
      <c r="EY532" s="0" t="n">
        <v>0</v>
      </c>
      <c r="EZ532" s="0" t="n">
        <v>0</v>
      </c>
      <c r="FA532" s="0" t="n">
        <v>2</v>
      </c>
      <c r="FB532" s="0" t="n">
        <v>5</v>
      </c>
      <c r="FC532" s="0" t="n">
        <v>3</v>
      </c>
      <c r="FD532" s="0" t="n">
        <v>1</v>
      </c>
      <c r="FE532" s="0" t="n">
        <v>0</v>
      </c>
      <c r="FF532" s="0" t="n">
        <v>0</v>
      </c>
      <c r="FG532" s="0" t="n">
        <v>4</v>
      </c>
      <c r="FH532" s="0" t="n">
        <v>0</v>
      </c>
      <c r="FI532" s="0" t="n">
        <v>1</v>
      </c>
      <c r="FJ532" s="0" t="n">
        <v>0</v>
      </c>
      <c r="FK532" s="0" t="n">
        <v>0</v>
      </c>
      <c r="FL532" s="0" t="n">
        <v>0</v>
      </c>
      <c r="FM532" s="0" t="n">
        <v>0</v>
      </c>
      <c r="FN532" s="0" t="n">
        <v>1</v>
      </c>
      <c r="FO532" s="0" t="n">
        <v>0</v>
      </c>
      <c r="FP532" s="0" t="n">
        <v>0</v>
      </c>
      <c r="FQ532" s="0" t="n">
        <v>0</v>
      </c>
      <c r="FR532" s="0" t="n">
        <v>2</v>
      </c>
      <c r="FS532" s="0" t="n">
        <v>4</v>
      </c>
      <c r="FT532" s="0" t="n">
        <v>0</v>
      </c>
      <c r="FU532" s="0" t="n">
        <v>3</v>
      </c>
      <c r="FV532" s="0" t="n">
        <v>0</v>
      </c>
      <c r="FW532" s="0" t="n">
        <v>1</v>
      </c>
      <c r="FX532" s="0" t="n">
        <v>0</v>
      </c>
      <c r="FY532" s="0" t="n">
        <v>0</v>
      </c>
      <c r="FZ532" s="0" t="n">
        <v>0</v>
      </c>
      <c r="GA532" s="0" t="n">
        <v>0</v>
      </c>
      <c r="GB532" s="0" t="n">
        <v>0</v>
      </c>
      <c r="GC532" s="0" t="n">
        <v>0</v>
      </c>
      <c r="GD532" s="0" t="n">
        <v>2</v>
      </c>
      <c r="GE532" s="0" t="n">
        <v>0</v>
      </c>
      <c r="GF532" s="0" t="n">
        <v>1</v>
      </c>
      <c r="GG532" s="0" t="n">
        <v>0</v>
      </c>
      <c r="GH532" s="0" t="n">
        <v>0</v>
      </c>
      <c r="GI532" s="0" t="n">
        <v>1</v>
      </c>
      <c r="GJ532" s="0" t="n">
        <v>0</v>
      </c>
      <c r="GK532" s="0" t="n">
        <v>2</v>
      </c>
      <c r="GL532" s="0" t="n">
        <v>0</v>
      </c>
      <c r="GM532" s="0" t="n">
        <v>1</v>
      </c>
      <c r="GN532" s="0" t="n">
        <v>1</v>
      </c>
      <c r="GO532" s="0" t="n">
        <v>1</v>
      </c>
      <c r="GP532" s="0" t="n">
        <v>0</v>
      </c>
      <c r="GQ532" s="0" t="n">
        <v>0</v>
      </c>
    </row>
    <row r="533" customFormat="false" ht="12" hidden="false" customHeight="false" outlineLevel="0" collapsed="false">
      <c r="A533" s="0" t="n">
        <v>0</v>
      </c>
      <c r="B533" s="0" t="n">
        <v>0</v>
      </c>
      <c r="C533" s="0" t="n">
        <v>3</v>
      </c>
      <c r="D533" s="0" t="n">
        <v>0</v>
      </c>
      <c r="E533" s="0" t="n">
        <v>0</v>
      </c>
      <c r="F533" s="0" t="n">
        <v>0</v>
      </c>
      <c r="G533" s="0" t="n">
        <v>0</v>
      </c>
      <c r="H533" s="0" t="n">
        <v>1</v>
      </c>
      <c r="I533" s="0" t="n">
        <v>0</v>
      </c>
      <c r="J533" s="0" t="n">
        <v>0</v>
      </c>
      <c r="K533" s="0" t="n">
        <v>0</v>
      </c>
      <c r="L533" s="0" t="n">
        <v>0</v>
      </c>
      <c r="M533" s="0" t="n">
        <v>1</v>
      </c>
      <c r="N533" s="0" t="n">
        <v>0</v>
      </c>
      <c r="O533" s="0" t="n">
        <v>0</v>
      </c>
      <c r="P533" s="0" t="n">
        <v>0</v>
      </c>
      <c r="Q533" s="0" t="n">
        <v>2</v>
      </c>
      <c r="R533" s="0" t="n">
        <v>0</v>
      </c>
      <c r="S533" s="0" t="n">
        <v>0</v>
      </c>
      <c r="T533" s="0" t="n">
        <v>0</v>
      </c>
      <c r="U533" s="0" t="n">
        <v>0</v>
      </c>
      <c r="V533" s="0" t="n">
        <v>0</v>
      </c>
      <c r="W533" s="0" t="n">
        <v>0</v>
      </c>
      <c r="X533" s="0" t="n">
        <v>3</v>
      </c>
      <c r="Y533" s="0" t="n">
        <v>0</v>
      </c>
      <c r="Z533" s="0" t="n">
        <v>3</v>
      </c>
      <c r="AA533" s="0" t="n">
        <v>0</v>
      </c>
      <c r="AB533" s="0" t="n">
        <v>0</v>
      </c>
      <c r="AC533" s="0" t="n">
        <v>1</v>
      </c>
      <c r="AD533" s="0" t="n">
        <v>1</v>
      </c>
      <c r="AE533" s="0" t="n">
        <v>0</v>
      </c>
      <c r="AF533" s="0" t="n">
        <v>0</v>
      </c>
      <c r="AG533" s="0" t="n">
        <v>0</v>
      </c>
      <c r="AH533" s="0" t="n">
        <v>2</v>
      </c>
      <c r="AI533" s="0" t="n">
        <v>0</v>
      </c>
      <c r="AJ533" s="0" t="n">
        <v>0</v>
      </c>
      <c r="AK533" s="0" t="n">
        <v>0</v>
      </c>
      <c r="AL533" s="0" t="n">
        <v>0</v>
      </c>
      <c r="AM533" s="0" t="n">
        <v>0</v>
      </c>
      <c r="AN533" s="0" t="n">
        <v>0</v>
      </c>
      <c r="AO533" s="0" t="n">
        <v>0</v>
      </c>
      <c r="AP533" s="0" t="n">
        <v>0</v>
      </c>
      <c r="AQ533" s="0" t="n">
        <v>0</v>
      </c>
      <c r="AR533" s="0" t="n">
        <v>0</v>
      </c>
      <c r="AS533" s="0" t="n">
        <v>0</v>
      </c>
      <c r="AT533" s="0" t="n">
        <v>0</v>
      </c>
      <c r="AU533" s="0" t="n">
        <v>0</v>
      </c>
      <c r="AV533" s="0" t="n">
        <v>1</v>
      </c>
      <c r="AW533" s="0" t="n">
        <v>0</v>
      </c>
      <c r="AX533" s="0" t="n">
        <v>2</v>
      </c>
      <c r="AY533" s="0" t="n">
        <v>0</v>
      </c>
      <c r="AZ533" s="0" t="n">
        <v>0</v>
      </c>
      <c r="BA533" s="0" t="n">
        <v>2</v>
      </c>
      <c r="BB533" s="0" t="n">
        <v>0</v>
      </c>
      <c r="BC533" s="0" t="n">
        <v>0</v>
      </c>
      <c r="BD533" s="0" t="n">
        <v>0</v>
      </c>
      <c r="BE533" s="0" t="n">
        <v>0</v>
      </c>
      <c r="BF533" s="0" t="n">
        <v>1</v>
      </c>
      <c r="BG533" s="0" t="n">
        <v>4</v>
      </c>
      <c r="BH533" s="0" t="n">
        <v>0</v>
      </c>
      <c r="BI533" s="0" t="n">
        <v>0</v>
      </c>
      <c r="BJ533" s="0" t="n">
        <v>0</v>
      </c>
      <c r="BK533" s="0" t="n">
        <v>0</v>
      </c>
      <c r="BL533" s="0" t="n">
        <v>1</v>
      </c>
      <c r="BM533" s="0" t="n">
        <v>1</v>
      </c>
      <c r="BN533" s="0" t="n">
        <v>1</v>
      </c>
      <c r="BO533" s="0" t="n">
        <v>1</v>
      </c>
      <c r="BP533" s="0" t="n">
        <v>0</v>
      </c>
      <c r="BQ533" s="0" t="n">
        <v>3</v>
      </c>
      <c r="BR533" s="0" t="n">
        <v>0</v>
      </c>
      <c r="BS533" s="0" t="n">
        <v>1</v>
      </c>
      <c r="BT533" s="0" t="n">
        <v>0</v>
      </c>
      <c r="BU533" s="0" t="n">
        <v>0</v>
      </c>
      <c r="BV533" s="0" t="n">
        <v>0</v>
      </c>
      <c r="BW533" s="0" t="n">
        <v>0</v>
      </c>
      <c r="BX533" s="0" t="n">
        <v>0</v>
      </c>
      <c r="BY533" s="0" t="n">
        <v>0</v>
      </c>
      <c r="BZ533" s="0" t="n">
        <v>0</v>
      </c>
      <c r="CA533" s="0" t="n">
        <v>2</v>
      </c>
      <c r="CB533" s="0" t="n">
        <v>0</v>
      </c>
      <c r="CC533" s="0" t="n">
        <v>0</v>
      </c>
      <c r="CD533" s="0" t="n">
        <v>0</v>
      </c>
      <c r="CE533" s="0" t="n">
        <v>0</v>
      </c>
      <c r="CF533" s="0" t="n">
        <v>1</v>
      </c>
      <c r="CG533" s="0" t="n">
        <v>0</v>
      </c>
      <c r="CH533" s="0" t="n">
        <v>0</v>
      </c>
      <c r="CI533" s="0" t="n">
        <v>2</v>
      </c>
      <c r="CJ533" s="0" t="n">
        <v>1</v>
      </c>
      <c r="CK533" s="0" t="n">
        <v>4</v>
      </c>
      <c r="CL533" s="0" t="n">
        <v>0</v>
      </c>
      <c r="CM533" s="0" t="n">
        <v>0</v>
      </c>
      <c r="CN533" s="0" t="n">
        <v>0</v>
      </c>
      <c r="CO533" s="0" t="n">
        <v>0</v>
      </c>
      <c r="CP533" s="0" t="n">
        <v>0</v>
      </c>
      <c r="CQ533" s="0" t="n">
        <v>1</v>
      </c>
      <c r="CR533" s="0" t="n">
        <v>0</v>
      </c>
      <c r="CS533" s="0" t="n">
        <v>0</v>
      </c>
      <c r="CT533" s="0" t="n">
        <v>0</v>
      </c>
      <c r="CU533" s="0" t="n">
        <v>0</v>
      </c>
      <c r="CV533" s="0" t="n">
        <v>0</v>
      </c>
      <c r="CW533" s="0" t="n">
        <v>0</v>
      </c>
      <c r="CX533" s="0" t="n">
        <v>0</v>
      </c>
      <c r="CY533" s="0" t="n">
        <v>0</v>
      </c>
      <c r="CZ533" s="0" t="n">
        <v>8</v>
      </c>
      <c r="DA533" s="0" t="n">
        <v>0</v>
      </c>
      <c r="DB533" s="0" t="n">
        <v>3</v>
      </c>
      <c r="DC533" s="0" t="n">
        <v>0</v>
      </c>
      <c r="DD533" s="0" t="n">
        <v>1</v>
      </c>
      <c r="DE533" s="0" t="n">
        <v>1</v>
      </c>
      <c r="DF533" s="0" t="n">
        <v>0</v>
      </c>
      <c r="DG533" s="0" t="n">
        <v>0</v>
      </c>
      <c r="DH533" s="0" t="n">
        <v>0</v>
      </c>
      <c r="DI533" s="0" t="n">
        <v>1</v>
      </c>
      <c r="DJ533" s="0" t="n">
        <v>0</v>
      </c>
      <c r="DK533" s="0" t="n">
        <v>1</v>
      </c>
      <c r="DL533" s="0" t="n">
        <v>1</v>
      </c>
      <c r="DM533" s="0" t="n">
        <v>0</v>
      </c>
      <c r="DN533" s="0" t="n">
        <v>2</v>
      </c>
      <c r="DO533" s="0" t="n">
        <v>0</v>
      </c>
      <c r="DP533" s="0" t="n">
        <v>7</v>
      </c>
      <c r="DQ533" s="0" t="n">
        <v>0</v>
      </c>
      <c r="DR533" s="0" t="n">
        <v>0</v>
      </c>
      <c r="DS533" s="0" t="n">
        <v>0</v>
      </c>
      <c r="DT533" s="0" t="n">
        <v>0</v>
      </c>
      <c r="DU533" s="0" t="n">
        <v>0</v>
      </c>
      <c r="DV533" s="0" t="n">
        <v>0</v>
      </c>
      <c r="DW533" s="0" t="n">
        <v>0</v>
      </c>
      <c r="DX533" s="0" t="n">
        <v>0</v>
      </c>
      <c r="DY533" s="0" t="n">
        <v>0</v>
      </c>
      <c r="DZ533" s="0" t="n">
        <v>0</v>
      </c>
      <c r="EA533" s="0" t="n">
        <v>0</v>
      </c>
      <c r="EB533" s="0" t="n">
        <v>2</v>
      </c>
      <c r="EC533" s="0" t="n">
        <v>1</v>
      </c>
      <c r="ED533" s="0" t="n">
        <v>0</v>
      </c>
      <c r="EE533" s="0" t="n">
        <v>0</v>
      </c>
      <c r="EF533" s="0" t="n">
        <v>3</v>
      </c>
      <c r="EG533" s="0" t="n">
        <v>0</v>
      </c>
      <c r="EH533" s="0" t="n">
        <v>0</v>
      </c>
      <c r="EI533" s="0" t="n">
        <v>0</v>
      </c>
      <c r="EJ533" s="0" t="n">
        <v>3</v>
      </c>
      <c r="EK533" s="0" t="n">
        <v>2</v>
      </c>
      <c r="EL533" s="0" t="n">
        <v>1</v>
      </c>
      <c r="EM533" s="0" t="n">
        <v>0</v>
      </c>
      <c r="EN533" s="0" t="n">
        <v>0</v>
      </c>
      <c r="EO533" s="0" t="n">
        <v>0</v>
      </c>
      <c r="EP533" s="0" t="n">
        <v>0</v>
      </c>
      <c r="EQ533" s="0" t="n">
        <v>1</v>
      </c>
      <c r="ER533" s="0" t="n">
        <v>1</v>
      </c>
      <c r="ES533" s="0" t="n">
        <v>3</v>
      </c>
      <c r="ET533" s="0" t="n">
        <v>0</v>
      </c>
      <c r="EU533" s="0" t="n">
        <v>4</v>
      </c>
      <c r="EV533" s="0" t="n">
        <v>0</v>
      </c>
      <c r="EW533" s="0" t="n">
        <v>1</v>
      </c>
      <c r="EX533" s="0" t="n">
        <v>5</v>
      </c>
      <c r="EY533" s="0" t="n">
        <v>0</v>
      </c>
      <c r="EZ533" s="0" t="n">
        <v>0</v>
      </c>
      <c r="FA533" s="0" t="n">
        <v>0</v>
      </c>
      <c r="FB533" s="0" t="n">
        <v>0</v>
      </c>
      <c r="FC533" s="0" t="n">
        <v>0</v>
      </c>
      <c r="FD533" s="0" t="n">
        <v>0</v>
      </c>
      <c r="FE533" s="0" t="n">
        <v>0</v>
      </c>
      <c r="FF533" s="0" t="n">
        <v>5</v>
      </c>
      <c r="FG533" s="0" t="n">
        <v>0</v>
      </c>
      <c r="FH533" s="0" t="n">
        <v>1</v>
      </c>
      <c r="FI533" s="0" t="n">
        <v>1</v>
      </c>
      <c r="FJ533" s="0" t="n">
        <v>1</v>
      </c>
      <c r="FK533" s="0" t="n">
        <v>0</v>
      </c>
      <c r="FL533" s="0" t="n">
        <v>0</v>
      </c>
      <c r="FM533" s="0" t="n">
        <v>1</v>
      </c>
      <c r="FN533" s="0" t="n">
        <v>1</v>
      </c>
      <c r="FO533" s="0" t="n">
        <v>0</v>
      </c>
      <c r="FP533" s="0" t="n">
        <v>0</v>
      </c>
      <c r="FQ533" s="0" t="n">
        <v>0</v>
      </c>
      <c r="FR533" s="0" t="n">
        <v>0</v>
      </c>
      <c r="FS533" s="0" t="n">
        <v>2</v>
      </c>
      <c r="FT533" s="0" t="n">
        <v>0</v>
      </c>
      <c r="FU533" s="0" t="n">
        <v>2</v>
      </c>
      <c r="FV533" s="0" t="n">
        <v>0</v>
      </c>
      <c r="FW533" s="0" t="n">
        <v>0</v>
      </c>
      <c r="FX533" s="0" t="n">
        <v>1</v>
      </c>
      <c r="FY533" s="0" t="n">
        <v>0</v>
      </c>
      <c r="FZ533" s="0" t="n">
        <v>0</v>
      </c>
      <c r="GA533" s="0" t="n">
        <v>0</v>
      </c>
      <c r="GB533" s="0" t="n">
        <v>0</v>
      </c>
      <c r="GC533" s="0" t="n">
        <v>0</v>
      </c>
      <c r="GD533" s="0" t="n">
        <v>0</v>
      </c>
      <c r="GE533" s="0" t="n">
        <v>0</v>
      </c>
      <c r="GF533" s="0" t="n">
        <v>0</v>
      </c>
      <c r="GG533" s="0" t="n">
        <v>0</v>
      </c>
      <c r="GH533" s="0" t="n">
        <v>0</v>
      </c>
      <c r="GI533" s="0" t="n">
        <v>0</v>
      </c>
      <c r="GJ533" s="0" t="n">
        <v>0</v>
      </c>
      <c r="GK533" s="0" t="n">
        <v>2</v>
      </c>
      <c r="GL533" s="0" t="n">
        <v>0</v>
      </c>
      <c r="GM533" s="0" t="n">
        <v>1</v>
      </c>
      <c r="GN533" s="0" t="n">
        <v>0</v>
      </c>
      <c r="GO533" s="0" t="n">
        <v>0</v>
      </c>
      <c r="GP533" s="0" t="n">
        <v>0</v>
      </c>
      <c r="GQ533" s="0" t="n">
        <v>0</v>
      </c>
    </row>
    <row r="534" customFormat="false" ht="12" hidden="false" customHeight="false" outlineLevel="0" collapsed="false">
      <c r="A534" s="0" t="n">
        <v>0</v>
      </c>
      <c r="B534" s="0" t="n">
        <v>0</v>
      </c>
      <c r="C534" s="0" t="n">
        <v>2</v>
      </c>
      <c r="D534" s="0" t="n">
        <v>0</v>
      </c>
      <c r="E534" s="0" t="n">
        <v>0</v>
      </c>
      <c r="F534" s="0" t="n">
        <v>0</v>
      </c>
      <c r="G534" s="0" t="n">
        <v>0</v>
      </c>
      <c r="H534" s="0" t="n">
        <v>4</v>
      </c>
      <c r="I534" s="0" t="n">
        <v>0</v>
      </c>
      <c r="J534" s="0" t="n">
        <v>0</v>
      </c>
      <c r="K534" s="0" t="n">
        <v>0</v>
      </c>
      <c r="L534" s="0" t="n">
        <v>0</v>
      </c>
      <c r="M534" s="0" t="n">
        <v>1</v>
      </c>
      <c r="N534" s="0" t="n">
        <v>0</v>
      </c>
      <c r="O534" s="0" t="n">
        <v>0</v>
      </c>
      <c r="P534" s="0" t="n">
        <v>1</v>
      </c>
      <c r="Q534" s="0" t="n">
        <v>1</v>
      </c>
      <c r="R534" s="0" t="n">
        <v>0</v>
      </c>
      <c r="S534" s="0" t="n">
        <v>0</v>
      </c>
      <c r="T534" s="0" t="n">
        <v>0</v>
      </c>
      <c r="U534" s="0" t="n">
        <v>0</v>
      </c>
      <c r="V534" s="0" t="n">
        <v>0</v>
      </c>
      <c r="W534" s="0" t="n">
        <v>0</v>
      </c>
      <c r="X534" s="0" t="n">
        <v>3</v>
      </c>
      <c r="Y534" s="0" t="n">
        <v>0</v>
      </c>
      <c r="Z534" s="0" t="n">
        <v>4</v>
      </c>
      <c r="AA534" s="0" t="n">
        <v>0</v>
      </c>
      <c r="AB534" s="0" t="n">
        <v>3</v>
      </c>
      <c r="AC534" s="0" t="n">
        <v>2</v>
      </c>
      <c r="AD534" s="0" t="n">
        <v>6</v>
      </c>
      <c r="AE534" s="0" t="n">
        <v>0</v>
      </c>
      <c r="AF534" s="0" t="n">
        <v>1</v>
      </c>
      <c r="AG534" s="0" t="n">
        <v>0</v>
      </c>
      <c r="AH534" s="0" t="n">
        <v>2</v>
      </c>
      <c r="AI534" s="0" t="n">
        <v>0</v>
      </c>
      <c r="AJ534" s="0" t="n">
        <v>0</v>
      </c>
      <c r="AK534" s="0" t="n">
        <v>0</v>
      </c>
      <c r="AL534" s="0" t="n">
        <v>0</v>
      </c>
      <c r="AM534" s="0" t="n">
        <v>0</v>
      </c>
      <c r="AN534" s="0" t="n">
        <v>0</v>
      </c>
      <c r="AO534" s="0" t="n">
        <v>0</v>
      </c>
      <c r="AP534" s="0" t="n">
        <v>0</v>
      </c>
      <c r="AQ534" s="0" t="n">
        <v>2</v>
      </c>
      <c r="AR534" s="0" t="n">
        <v>1</v>
      </c>
      <c r="AS534" s="0" t="n">
        <v>0</v>
      </c>
      <c r="AT534" s="0" t="n">
        <v>0</v>
      </c>
      <c r="AU534" s="0" t="n">
        <v>0</v>
      </c>
      <c r="AV534" s="0" t="n">
        <v>2</v>
      </c>
      <c r="AW534" s="0" t="n">
        <v>0</v>
      </c>
      <c r="AX534" s="0" t="n">
        <v>2</v>
      </c>
      <c r="AY534" s="0" t="n">
        <v>2</v>
      </c>
      <c r="AZ534" s="0" t="n">
        <v>0</v>
      </c>
      <c r="BA534" s="0" t="n">
        <v>2</v>
      </c>
      <c r="BB534" s="0" t="n">
        <v>0</v>
      </c>
      <c r="BC534" s="0" t="n">
        <v>4</v>
      </c>
      <c r="BD534" s="0" t="n">
        <v>0</v>
      </c>
      <c r="BE534" s="0" t="n">
        <v>5</v>
      </c>
      <c r="BF534" s="0" t="n">
        <v>7</v>
      </c>
      <c r="BG534" s="0" t="n">
        <v>1</v>
      </c>
      <c r="BH534" s="0" t="n">
        <v>2</v>
      </c>
      <c r="BI534" s="0" t="n">
        <v>0</v>
      </c>
      <c r="BJ534" s="0" t="n">
        <v>0</v>
      </c>
      <c r="BK534" s="0" t="n">
        <v>0</v>
      </c>
      <c r="BL534" s="0" t="n">
        <v>2</v>
      </c>
      <c r="BM534" s="0" t="n">
        <v>0</v>
      </c>
      <c r="BN534" s="0" t="n">
        <v>0</v>
      </c>
      <c r="BO534" s="0" t="n">
        <v>1</v>
      </c>
      <c r="BP534" s="0" t="n">
        <v>0</v>
      </c>
      <c r="BQ534" s="0" t="n">
        <v>4</v>
      </c>
      <c r="BR534" s="0" t="n">
        <v>0</v>
      </c>
      <c r="BS534" s="0" t="n">
        <v>4</v>
      </c>
      <c r="BT534" s="0" t="n">
        <v>0</v>
      </c>
      <c r="BU534" s="0" t="n">
        <v>0</v>
      </c>
      <c r="BV534" s="0" t="n">
        <v>2</v>
      </c>
      <c r="BW534" s="0" t="n">
        <v>0</v>
      </c>
      <c r="BX534" s="0" t="n">
        <v>2</v>
      </c>
      <c r="BY534" s="0" t="n">
        <v>2</v>
      </c>
      <c r="BZ534" s="0" t="n">
        <v>0</v>
      </c>
      <c r="CA534" s="0" t="n">
        <v>0</v>
      </c>
      <c r="CB534" s="0" t="n">
        <v>0</v>
      </c>
      <c r="CC534" s="0" t="n">
        <v>0</v>
      </c>
      <c r="CD534" s="0" t="n">
        <v>7</v>
      </c>
      <c r="CE534" s="0" t="n">
        <v>0</v>
      </c>
      <c r="CF534" s="0" t="n">
        <v>1</v>
      </c>
      <c r="CG534" s="0" t="n">
        <v>0</v>
      </c>
      <c r="CH534" s="0" t="n">
        <v>0</v>
      </c>
      <c r="CI534" s="0" t="n">
        <v>2</v>
      </c>
      <c r="CJ534" s="0" t="n">
        <v>4</v>
      </c>
      <c r="CK534" s="0" t="n">
        <v>0</v>
      </c>
      <c r="CL534" s="0" t="n">
        <v>0</v>
      </c>
      <c r="CM534" s="0" t="n">
        <v>0</v>
      </c>
      <c r="CN534" s="0" t="n">
        <v>0</v>
      </c>
      <c r="CO534" s="0" t="n">
        <v>0</v>
      </c>
      <c r="CP534" s="0" t="n">
        <v>0</v>
      </c>
      <c r="CQ534" s="0" t="n">
        <v>0</v>
      </c>
      <c r="CR534" s="0" t="n">
        <v>0</v>
      </c>
      <c r="CS534" s="0" t="n">
        <v>0</v>
      </c>
      <c r="CT534" s="0" t="n">
        <v>0</v>
      </c>
      <c r="CU534" s="0" t="n">
        <v>0</v>
      </c>
      <c r="CV534" s="0" t="n">
        <v>0</v>
      </c>
      <c r="CW534" s="0" t="n">
        <v>0</v>
      </c>
      <c r="CX534" s="0" t="n">
        <v>0</v>
      </c>
      <c r="CY534" s="0" t="n">
        <v>0</v>
      </c>
      <c r="CZ534" s="0" t="n">
        <v>6</v>
      </c>
      <c r="DA534" s="0" t="n">
        <v>0</v>
      </c>
      <c r="DB534" s="0" t="n">
        <v>2</v>
      </c>
      <c r="DC534" s="0" t="n">
        <v>0</v>
      </c>
      <c r="DD534" s="0" t="n">
        <v>1</v>
      </c>
      <c r="DE534" s="0" t="n">
        <v>1</v>
      </c>
      <c r="DF534" s="0" t="n">
        <v>0</v>
      </c>
      <c r="DG534" s="0" t="n">
        <v>4</v>
      </c>
      <c r="DH534" s="0" t="n">
        <v>1</v>
      </c>
      <c r="DI534" s="0" t="n">
        <v>0</v>
      </c>
      <c r="DJ534" s="0" t="n">
        <v>0</v>
      </c>
      <c r="DK534" s="0" t="n">
        <v>0</v>
      </c>
      <c r="DL534" s="0" t="n">
        <v>0</v>
      </c>
      <c r="DM534" s="0" t="n">
        <v>2</v>
      </c>
      <c r="DN534" s="0" t="n">
        <v>1</v>
      </c>
      <c r="DO534" s="0" t="n">
        <v>0</v>
      </c>
      <c r="DP534" s="0" t="n">
        <v>7</v>
      </c>
      <c r="DQ534" s="0" t="n">
        <v>0</v>
      </c>
      <c r="DR534" s="0" t="n">
        <v>1</v>
      </c>
      <c r="DS534" s="0" t="n">
        <v>0</v>
      </c>
      <c r="DT534" s="0" t="n">
        <v>0</v>
      </c>
      <c r="DU534" s="0" t="n">
        <v>0</v>
      </c>
      <c r="DV534" s="0" t="n">
        <v>5</v>
      </c>
      <c r="DW534" s="0" t="n">
        <v>1</v>
      </c>
      <c r="DX534" s="0" t="n">
        <v>0</v>
      </c>
      <c r="DY534" s="0" t="n">
        <v>0</v>
      </c>
      <c r="DZ534" s="0" t="n">
        <v>0</v>
      </c>
      <c r="EA534" s="0" t="n">
        <v>0</v>
      </c>
      <c r="EB534" s="0" t="n">
        <v>6</v>
      </c>
      <c r="EC534" s="0" t="n">
        <v>6</v>
      </c>
      <c r="ED534" s="0" t="n">
        <v>0</v>
      </c>
      <c r="EE534" s="0" t="n">
        <v>0</v>
      </c>
      <c r="EF534" s="0" t="n">
        <v>3</v>
      </c>
      <c r="EG534" s="0" t="n">
        <v>4</v>
      </c>
      <c r="EH534" s="0" t="n">
        <v>0</v>
      </c>
      <c r="EI534" s="0" t="n">
        <v>0</v>
      </c>
      <c r="EJ534" s="0" t="n">
        <v>6</v>
      </c>
      <c r="EK534" s="0" t="n">
        <v>0</v>
      </c>
      <c r="EL534" s="0" t="n">
        <v>2</v>
      </c>
      <c r="EM534" s="0" t="n">
        <v>4</v>
      </c>
      <c r="EN534" s="0" t="n">
        <v>0</v>
      </c>
      <c r="EO534" s="0" t="n">
        <v>0</v>
      </c>
      <c r="EP534" s="0" t="n">
        <v>0</v>
      </c>
      <c r="EQ534" s="0" t="n">
        <v>2</v>
      </c>
      <c r="ER534" s="0" t="n">
        <v>1</v>
      </c>
      <c r="ES534" s="0" t="n">
        <v>3</v>
      </c>
      <c r="ET534" s="0" t="n">
        <v>1</v>
      </c>
      <c r="EU534" s="0" t="n">
        <v>5</v>
      </c>
      <c r="EV534" s="0" t="n">
        <v>0</v>
      </c>
      <c r="EW534" s="0" t="n">
        <v>4</v>
      </c>
      <c r="EX534" s="0" t="n">
        <v>0</v>
      </c>
      <c r="EY534" s="0" t="n">
        <v>0</v>
      </c>
      <c r="EZ534" s="0" t="n">
        <v>0</v>
      </c>
      <c r="FA534" s="0" t="n">
        <v>0</v>
      </c>
      <c r="FB534" s="0" t="n">
        <v>0</v>
      </c>
      <c r="FC534" s="0" t="n">
        <v>7</v>
      </c>
      <c r="FD534" s="0" t="n">
        <v>0</v>
      </c>
      <c r="FE534" s="0" t="n">
        <v>9</v>
      </c>
      <c r="FF534" s="0" t="n">
        <v>5</v>
      </c>
      <c r="FG534" s="0" t="n">
        <v>2</v>
      </c>
      <c r="FH534" s="0" t="n">
        <v>2</v>
      </c>
      <c r="FI534" s="0" t="n">
        <v>1</v>
      </c>
      <c r="FJ534" s="0" t="n">
        <v>1</v>
      </c>
      <c r="FK534" s="0" t="n">
        <v>0</v>
      </c>
      <c r="FL534" s="0" t="n">
        <v>0</v>
      </c>
      <c r="FM534" s="0" t="n">
        <v>4</v>
      </c>
      <c r="FN534" s="0" t="n">
        <v>1</v>
      </c>
      <c r="FO534" s="0" t="n">
        <v>1</v>
      </c>
      <c r="FP534" s="0" t="n">
        <v>3</v>
      </c>
      <c r="FQ534" s="0" t="n">
        <v>0</v>
      </c>
      <c r="FR534" s="0" t="n">
        <v>0</v>
      </c>
      <c r="FS534" s="0" t="n">
        <v>7</v>
      </c>
      <c r="FT534" s="0" t="n">
        <v>0</v>
      </c>
      <c r="FU534" s="0" t="n">
        <v>5</v>
      </c>
      <c r="FV534" s="0" t="n">
        <v>0</v>
      </c>
      <c r="FW534" s="0" t="n">
        <v>0</v>
      </c>
      <c r="FX534" s="0" t="n">
        <v>2</v>
      </c>
      <c r="FY534" s="0" t="n">
        <v>0</v>
      </c>
      <c r="FZ534" s="0" t="n">
        <v>0</v>
      </c>
      <c r="GA534" s="0" t="n">
        <v>1</v>
      </c>
      <c r="GB534" s="0" t="n">
        <v>0</v>
      </c>
      <c r="GC534" s="0" t="n">
        <v>0</v>
      </c>
      <c r="GD534" s="0" t="n">
        <v>2</v>
      </c>
      <c r="GE534" s="0" t="n">
        <v>0</v>
      </c>
      <c r="GF534" s="0" t="n">
        <v>1</v>
      </c>
      <c r="GG534" s="0" t="n">
        <v>0</v>
      </c>
      <c r="GH534" s="0" t="n">
        <v>0</v>
      </c>
      <c r="GI534" s="0" t="n">
        <v>0</v>
      </c>
      <c r="GJ534" s="0" t="n">
        <v>0</v>
      </c>
      <c r="GK534" s="0" t="n">
        <v>2</v>
      </c>
      <c r="GL534" s="0" t="n">
        <v>0</v>
      </c>
      <c r="GM534" s="0" t="n">
        <v>1</v>
      </c>
      <c r="GN534" s="0" t="n">
        <v>2</v>
      </c>
      <c r="GO534" s="0" t="n">
        <v>0</v>
      </c>
      <c r="GP534" s="0" t="n">
        <v>0</v>
      </c>
      <c r="GQ534" s="0" t="n">
        <v>0</v>
      </c>
    </row>
    <row r="535" customFormat="false" ht="12" hidden="false" customHeight="false" outlineLevel="0" collapsed="false">
      <c r="A535" s="0" t="n">
        <v>0</v>
      </c>
      <c r="B535" s="0" t="n">
        <v>1</v>
      </c>
      <c r="C535" s="0" t="n">
        <v>0</v>
      </c>
      <c r="D535" s="0" t="n">
        <v>0</v>
      </c>
      <c r="E535" s="0" t="n">
        <v>0</v>
      </c>
      <c r="F535" s="0" t="n">
        <v>0</v>
      </c>
      <c r="G535" s="0" t="n">
        <v>0</v>
      </c>
      <c r="H535" s="0" t="n">
        <v>2</v>
      </c>
      <c r="I535" s="0" t="n">
        <v>0</v>
      </c>
      <c r="J535" s="0" t="n">
        <v>0</v>
      </c>
      <c r="K535" s="0" t="n">
        <v>0</v>
      </c>
      <c r="L535" s="0" t="n">
        <v>0</v>
      </c>
      <c r="M535" s="0" t="n">
        <v>1</v>
      </c>
      <c r="N535" s="0" t="n">
        <v>0</v>
      </c>
      <c r="O535" s="0" t="n">
        <v>1</v>
      </c>
      <c r="P535" s="0" t="n">
        <v>3</v>
      </c>
      <c r="Q535" s="0" t="n">
        <v>3</v>
      </c>
      <c r="R535" s="0" t="n">
        <v>2</v>
      </c>
      <c r="S535" s="0" t="n">
        <v>0</v>
      </c>
      <c r="T535" s="0" t="n">
        <v>0</v>
      </c>
      <c r="U535" s="0" t="n">
        <v>0</v>
      </c>
      <c r="V535" s="0" t="n">
        <v>0</v>
      </c>
      <c r="W535" s="0" t="n">
        <v>0</v>
      </c>
      <c r="X535" s="0" t="n">
        <v>0</v>
      </c>
      <c r="Y535" s="0" t="n">
        <v>0</v>
      </c>
      <c r="Z535" s="0" t="n">
        <v>0</v>
      </c>
      <c r="AA535" s="0" t="n">
        <v>0</v>
      </c>
      <c r="AB535" s="0" t="n">
        <v>3</v>
      </c>
      <c r="AC535" s="0" t="n">
        <v>1</v>
      </c>
      <c r="AD535" s="0" t="n">
        <v>0</v>
      </c>
      <c r="AE535" s="0" t="n">
        <v>0</v>
      </c>
      <c r="AF535" s="0" t="n">
        <v>1</v>
      </c>
      <c r="AG535" s="0" t="n">
        <v>0</v>
      </c>
      <c r="AH535" s="0" t="n">
        <v>0</v>
      </c>
      <c r="AI535" s="0" t="n">
        <v>0</v>
      </c>
      <c r="AJ535" s="0" t="n">
        <v>0</v>
      </c>
      <c r="AK535" s="0" t="n">
        <v>2</v>
      </c>
      <c r="AL535" s="0" t="n">
        <v>0</v>
      </c>
      <c r="AM535" s="0" t="n">
        <v>0</v>
      </c>
      <c r="AN535" s="0" t="n">
        <v>0</v>
      </c>
      <c r="AO535" s="0" t="n">
        <v>0</v>
      </c>
      <c r="AP535" s="0" t="n">
        <v>0</v>
      </c>
      <c r="AQ535" s="0" t="n">
        <v>2</v>
      </c>
      <c r="AR535" s="0" t="n">
        <v>0</v>
      </c>
      <c r="AS535" s="0" t="n">
        <v>0</v>
      </c>
      <c r="AT535" s="0" t="n">
        <v>0</v>
      </c>
      <c r="AU535" s="0" t="n">
        <v>0</v>
      </c>
      <c r="AV535" s="0" t="n">
        <v>3</v>
      </c>
      <c r="AW535" s="0" t="n">
        <v>2</v>
      </c>
      <c r="AX535" s="0" t="n">
        <v>0</v>
      </c>
      <c r="AY535" s="0" t="n">
        <v>1</v>
      </c>
      <c r="AZ535" s="0" t="n">
        <v>0</v>
      </c>
      <c r="BA535" s="0" t="n">
        <v>0</v>
      </c>
      <c r="BB535" s="0" t="n">
        <v>0</v>
      </c>
      <c r="BC535" s="0" t="n">
        <v>4</v>
      </c>
      <c r="BD535" s="0" t="n">
        <v>2</v>
      </c>
      <c r="BE535" s="0" t="n">
        <v>1</v>
      </c>
      <c r="BF535" s="0" t="n">
        <v>3</v>
      </c>
      <c r="BG535" s="0" t="n">
        <v>0</v>
      </c>
      <c r="BH535" s="0" t="n">
        <v>3</v>
      </c>
      <c r="BI535" s="0" t="n">
        <v>0</v>
      </c>
      <c r="BJ535" s="0" t="n">
        <v>0</v>
      </c>
      <c r="BK535" s="0" t="n">
        <v>0</v>
      </c>
      <c r="BL535" s="0" t="n">
        <v>0</v>
      </c>
      <c r="BM535" s="0" t="n">
        <v>0</v>
      </c>
      <c r="BN535" s="0" t="n">
        <v>0</v>
      </c>
      <c r="BO535" s="0" t="n">
        <v>0</v>
      </c>
      <c r="BP535" s="0" t="n">
        <v>0</v>
      </c>
      <c r="BQ535" s="0" t="n">
        <v>3</v>
      </c>
      <c r="BR535" s="0" t="n">
        <v>0</v>
      </c>
      <c r="BS535" s="0" t="n">
        <v>1</v>
      </c>
      <c r="BT535" s="0" t="n">
        <v>0</v>
      </c>
      <c r="BU535" s="0" t="n">
        <v>0</v>
      </c>
      <c r="BV535" s="0" t="n">
        <v>1</v>
      </c>
      <c r="BW535" s="0" t="n">
        <v>0</v>
      </c>
      <c r="BX535" s="0" t="n">
        <v>1</v>
      </c>
      <c r="BY535" s="0" t="n">
        <v>7</v>
      </c>
      <c r="BZ535" s="0" t="n">
        <v>0</v>
      </c>
      <c r="CA535" s="0" t="n">
        <v>4</v>
      </c>
      <c r="CB535" s="0" t="n">
        <v>2</v>
      </c>
      <c r="CC535" s="0" t="n">
        <v>3</v>
      </c>
      <c r="CD535" s="0" t="n">
        <v>6</v>
      </c>
      <c r="CE535" s="0" t="n">
        <v>0</v>
      </c>
      <c r="CF535" s="0" t="n">
        <v>0</v>
      </c>
      <c r="CG535" s="0" t="n">
        <v>0</v>
      </c>
      <c r="CH535" s="0" t="n">
        <v>0</v>
      </c>
      <c r="CI535" s="0" t="n">
        <v>1</v>
      </c>
      <c r="CJ535" s="0" t="n">
        <v>0</v>
      </c>
      <c r="CK535" s="0" t="n">
        <v>0</v>
      </c>
      <c r="CL535" s="0" t="n">
        <v>0</v>
      </c>
      <c r="CM535" s="0" t="n">
        <v>0</v>
      </c>
      <c r="CN535" s="0" t="n">
        <v>0</v>
      </c>
      <c r="CO535" s="0" t="n">
        <v>2</v>
      </c>
      <c r="CP535" s="0" t="n">
        <v>0</v>
      </c>
      <c r="CQ535" s="0" t="n">
        <v>0</v>
      </c>
      <c r="CR535" s="0" t="n">
        <v>0</v>
      </c>
      <c r="CS535" s="0" t="n">
        <v>0</v>
      </c>
      <c r="CT535" s="0" t="n">
        <v>0</v>
      </c>
      <c r="CU535" s="0" t="n">
        <v>0</v>
      </c>
      <c r="CV535" s="0" t="n">
        <v>0</v>
      </c>
      <c r="CW535" s="0" t="n">
        <v>0</v>
      </c>
      <c r="CX535" s="0" t="n">
        <v>0</v>
      </c>
      <c r="CY535" s="0" t="n">
        <v>0</v>
      </c>
      <c r="CZ535" s="0" t="n">
        <v>0</v>
      </c>
      <c r="DA535" s="0" t="n">
        <v>0</v>
      </c>
      <c r="DB535" s="0" t="n">
        <v>0</v>
      </c>
      <c r="DC535" s="0" t="n">
        <v>0</v>
      </c>
      <c r="DD535" s="0" t="n">
        <v>0</v>
      </c>
      <c r="DE535" s="0" t="n">
        <v>0</v>
      </c>
      <c r="DF535" s="0" t="n">
        <v>0</v>
      </c>
      <c r="DG535" s="0" t="n">
        <v>1</v>
      </c>
      <c r="DH535" s="0" t="n">
        <v>2</v>
      </c>
      <c r="DI535" s="0" t="n">
        <v>0</v>
      </c>
      <c r="DJ535" s="0" t="n">
        <v>0</v>
      </c>
      <c r="DK535" s="0" t="n">
        <v>0</v>
      </c>
      <c r="DL535" s="0" t="n">
        <v>4</v>
      </c>
      <c r="DM535" s="0" t="n">
        <v>2</v>
      </c>
      <c r="DN535" s="0" t="n">
        <v>0</v>
      </c>
      <c r="DO535" s="0" t="n">
        <v>0</v>
      </c>
      <c r="DP535" s="0" t="n">
        <v>0</v>
      </c>
      <c r="DQ535" s="0" t="n">
        <v>0</v>
      </c>
      <c r="DR535" s="0" t="n">
        <v>1</v>
      </c>
      <c r="DS535" s="0" t="n">
        <v>0</v>
      </c>
      <c r="DT535" s="0" t="n">
        <v>0</v>
      </c>
      <c r="DU535" s="0" t="n">
        <v>0</v>
      </c>
      <c r="DV535" s="0" t="n">
        <v>3</v>
      </c>
      <c r="DW535" s="0" t="n">
        <v>0</v>
      </c>
      <c r="DX535" s="0" t="n">
        <v>0</v>
      </c>
      <c r="DY535" s="0" t="n">
        <v>0</v>
      </c>
      <c r="DZ535" s="0" t="n">
        <v>0</v>
      </c>
      <c r="EA535" s="0" t="n">
        <v>1</v>
      </c>
      <c r="EB535" s="0" t="n">
        <v>2</v>
      </c>
      <c r="EC535" s="0" t="n">
        <v>4</v>
      </c>
      <c r="ED535" s="0" t="n">
        <v>0</v>
      </c>
      <c r="EE535" s="0" t="n">
        <v>0</v>
      </c>
      <c r="EF535" s="0" t="n">
        <v>0</v>
      </c>
      <c r="EG535" s="0" t="n">
        <v>0</v>
      </c>
      <c r="EH535" s="0" t="n">
        <v>0</v>
      </c>
      <c r="EI535" s="0" t="n">
        <v>3</v>
      </c>
      <c r="EJ535" s="0" t="n">
        <v>2</v>
      </c>
      <c r="EK535" s="0" t="n">
        <v>0</v>
      </c>
      <c r="EL535" s="0" t="n">
        <v>1</v>
      </c>
      <c r="EM535" s="0" t="n">
        <v>3</v>
      </c>
      <c r="EN535" s="0" t="n">
        <v>0</v>
      </c>
      <c r="EO535" s="0" t="n">
        <v>0</v>
      </c>
      <c r="EP535" s="0" t="n">
        <v>4</v>
      </c>
      <c r="EQ535" s="0" t="n">
        <v>0</v>
      </c>
      <c r="ER535" s="0" t="n">
        <v>0</v>
      </c>
      <c r="ES535" s="0" t="n">
        <v>2</v>
      </c>
      <c r="ET535" s="0" t="n">
        <v>0</v>
      </c>
      <c r="EU535" s="0" t="n">
        <v>2</v>
      </c>
      <c r="EV535" s="0" t="n">
        <v>0</v>
      </c>
      <c r="EW535" s="0" t="n">
        <v>1</v>
      </c>
      <c r="EX535" s="0" t="n">
        <v>0</v>
      </c>
      <c r="EY535" s="0" t="n">
        <v>0</v>
      </c>
      <c r="EZ535" s="0" t="n">
        <v>0</v>
      </c>
      <c r="FA535" s="0" t="n">
        <v>0</v>
      </c>
      <c r="FB535" s="0" t="n">
        <v>0</v>
      </c>
      <c r="FC535" s="0" t="n">
        <v>7</v>
      </c>
      <c r="FD535" s="0" t="n">
        <v>0</v>
      </c>
      <c r="FE535" s="0" t="n">
        <v>9</v>
      </c>
      <c r="FF535" s="0" t="n">
        <v>0</v>
      </c>
      <c r="FG535" s="0" t="n">
        <v>2</v>
      </c>
      <c r="FH535" s="0" t="n">
        <v>4</v>
      </c>
      <c r="FI535" s="0" t="n">
        <v>0</v>
      </c>
      <c r="FJ535" s="0" t="n">
        <v>0</v>
      </c>
      <c r="FK535" s="0" t="n">
        <v>0</v>
      </c>
      <c r="FL535" s="0" t="n">
        <v>0</v>
      </c>
      <c r="FM535" s="0" t="n">
        <v>0</v>
      </c>
      <c r="FN535" s="0" t="n">
        <v>0</v>
      </c>
      <c r="FO535" s="0" t="n">
        <v>1</v>
      </c>
      <c r="FP535" s="0" t="n">
        <v>3</v>
      </c>
      <c r="FQ535" s="0" t="n">
        <v>0</v>
      </c>
      <c r="FR535" s="0" t="n">
        <v>0</v>
      </c>
      <c r="FS535" s="0" t="n">
        <v>5</v>
      </c>
      <c r="FT535" s="0" t="n">
        <v>0</v>
      </c>
      <c r="FU535" s="0" t="n">
        <v>1</v>
      </c>
      <c r="FV535" s="0" t="n">
        <v>0</v>
      </c>
      <c r="FW535" s="0" t="n">
        <v>0</v>
      </c>
      <c r="FX535" s="0" t="n">
        <v>1</v>
      </c>
      <c r="FY535" s="0" t="n">
        <v>0</v>
      </c>
      <c r="FZ535" s="0" t="n">
        <v>0</v>
      </c>
      <c r="GA535" s="0" t="n">
        <v>1</v>
      </c>
      <c r="GB535" s="0" t="n">
        <v>0</v>
      </c>
      <c r="GC535" s="0" t="n">
        <v>0</v>
      </c>
      <c r="GD535" s="0" t="n">
        <v>1</v>
      </c>
      <c r="GE535" s="0" t="n">
        <v>0</v>
      </c>
      <c r="GF535" s="0" t="n">
        <v>0</v>
      </c>
      <c r="GG535" s="0" t="n">
        <v>5</v>
      </c>
      <c r="GH535" s="0" t="n">
        <v>0</v>
      </c>
      <c r="GI535" s="0" t="n">
        <v>0</v>
      </c>
      <c r="GJ535" s="0" t="n">
        <v>0</v>
      </c>
      <c r="GK535" s="0" t="n">
        <v>0</v>
      </c>
      <c r="GL535" s="0" t="n">
        <v>1</v>
      </c>
      <c r="GM535" s="0" t="n">
        <v>0</v>
      </c>
      <c r="GN535" s="0" t="n">
        <v>1</v>
      </c>
      <c r="GO535" s="0" t="n">
        <v>0</v>
      </c>
      <c r="GP535" s="0" t="n">
        <v>0</v>
      </c>
      <c r="GQ535" s="0" t="n">
        <v>0</v>
      </c>
    </row>
    <row r="536" customFormat="false" ht="12" hidden="false" customHeight="false" outlineLevel="0" collapsed="false">
      <c r="A536" s="0" t="n">
        <v>2</v>
      </c>
      <c r="B536" s="0" t="n">
        <v>2</v>
      </c>
      <c r="C536" s="0" t="n">
        <v>1</v>
      </c>
      <c r="D536" s="0" t="n">
        <v>0</v>
      </c>
      <c r="E536" s="0" t="n">
        <v>0</v>
      </c>
      <c r="F536" s="0" t="n">
        <v>4</v>
      </c>
      <c r="G536" s="0" t="n">
        <v>0</v>
      </c>
      <c r="H536" s="0" t="n">
        <v>0</v>
      </c>
      <c r="I536" s="0" t="n">
        <v>0</v>
      </c>
      <c r="J536" s="0" t="n">
        <v>0</v>
      </c>
      <c r="K536" s="0" t="n">
        <v>0</v>
      </c>
      <c r="L536" s="0" t="n">
        <v>0</v>
      </c>
      <c r="M536" s="0" t="n">
        <v>0</v>
      </c>
      <c r="N536" s="0" t="n">
        <v>0</v>
      </c>
      <c r="O536" s="0" t="n">
        <v>0</v>
      </c>
      <c r="P536" s="0" t="n">
        <v>2</v>
      </c>
      <c r="Q536" s="0" t="n">
        <v>1</v>
      </c>
      <c r="R536" s="0" t="n">
        <v>1</v>
      </c>
      <c r="S536" s="0" t="n">
        <v>0</v>
      </c>
      <c r="T536" s="0" t="n">
        <v>0</v>
      </c>
      <c r="U536" s="0" t="n">
        <v>0</v>
      </c>
      <c r="V536" s="0" t="n">
        <v>0</v>
      </c>
      <c r="W536" s="0" t="n">
        <v>0</v>
      </c>
      <c r="X536" s="0" t="n">
        <v>1</v>
      </c>
      <c r="Y536" s="0" t="n">
        <v>0</v>
      </c>
      <c r="Z536" s="0" t="n">
        <v>0</v>
      </c>
      <c r="AA536" s="0" t="n">
        <v>0</v>
      </c>
      <c r="AB536" s="0" t="n">
        <v>1</v>
      </c>
      <c r="AC536" s="0" t="n">
        <v>0</v>
      </c>
      <c r="AD536" s="0" t="n">
        <v>0</v>
      </c>
      <c r="AE536" s="0" t="n">
        <v>0</v>
      </c>
      <c r="AF536" s="0" t="n">
        <v>1</v>
      </c>
      <c r="AG536" s="0" t="n">
        <v>1</v>
      </c>
      <c r="AH536" s="0" t="n">
        <v>0</v>
      </c>
      <c r="AI536" s="0" t="n">
        <v>0</v>
      </c>
      <c r="AJ536" s="0" t="n">
        <v>0</v>
      </c>
      <c r="AK536" s="0" t="n">
        <v>5</v>
      </c>
      <c r="AL536" s="0" t="n">
        <v>0</v>
      </c>
      <c r="AM536" s="0" t="n">
        <v>0</v>
      </c>
      <c r="AN536" s="0" t="n">
        <v>0</v>
      </c>
      <c r="AO536" s="0" t="n">
        <v>0</v>
      </c>
      <c r="AP536" s="0" t="n">
        <v>0</v>
      </c>
      <c r="AQ536" s="0" t="n">
        <v>0</v>
      </c>
      <c r="AR536" s="0" t="n">
        <v>0</v>
      </c>
      <c r="AS536" s="0" t="n">
        <v>0</v>
      </c>
      <c r="AT536" s="0" t="n">
        <v>1</v>
      </c>
      <c r="AU536" s="0" t="n">
        <v>0</v>
      </c>
      <c r="AV536" s="0" t="n">
        <v>1</v>
      </c>
      <c r="AW536" s="0" t="n">
        <v>1</v>
      </c>
      <c r="AX536" s="0" t="n">
        <v>0</v>
      </c>
      <c r="AY536" s="0" t="n">
        <v>0</v>
      </c>
      <c r="AZ536" s="0" t="n">
        <v>0</v>
      </c>
      <c r="BA536" s="0" t="n">
        <v>0</v>
      </c>
      <c r="BB536" s="0" t="n">
        <v>0</v>
      </c>
      <c r="BC536" s="0" t="n">
        <v>0</v>
      </c>
      <c r="BD536" s="0" t="n">
        <v>3</v>
      </c>
      <c r="BE536" s="0" t="n">
        <v>0</v>
      </c>
      <c r="BF536" s="0" t="n">
        <v>0</v>
      </c>
      <c r="BG536" s="0" t="n">
        <v>1</v>
      </c>
      <c r="BH536" s="0" t="n">
        <v>3</v>
      </c>
      <c r="BI536" s="0" t="n">
        <v>0</v>
      </c>
      <c r="BJ536" s="0" t="n">
        <v>0</v>
      </c>
      <c r="BK536" s="0" t="n">
        <v>0</v>
      </c>
      <c r="BL536" s="0" t="n">
        <v>1</v>
      </c>
      <c r="BM536" s="0" t="n">
        <v>1</v>
      </c>
      <c r="BN536" s="0" t="n">
        <v>1</v>
      </c>
      <c r="BO536" s="0" t="n">
        <v>1</v>
      </c>
      <c r="BP536" s="0" t="n">
        <v>0</v>
      </c>
      <c r="BQ536" s="0" t="n">
        <v>4</v>
      </c>
      <c r="BR536" s="0" t="n">
        <v>0</v>
      </c>
      <c r="BS536" s="0" t="n">
        <v>2</v>
      </c>
      <c r="BT536" s="0" t="n">
        <v>0</v>
      </c>
      <c r="BU536" s="0" t="n">
        <v>1</v>
      </c>
      <c r="BV536" s="0" t="n">
        <v>4</v>
      </c>
      <c r="BW536" s="0" t="n">
        <v>0</v>
      </c>
      <c r="BX536" s="0" t="n">
        <v>0</v>
      </c>
      <c r="BY536" s="0" t="n">
        <v>0</v>
      </c>
      <c r="BZ536" s="0" t="n">
        <v>0</v>
      </c>
      <c r="CA536" s="0" t="n">
        <v>8</v>
      </c>
      <c r="CB536" s="0" t="n">
        <v>5</v>
      </c>
      <c r="CC536" s="0" t="n">
        <v>3</v>
      </c>
      <c r="CD536" s="0" t="n">
        <v>0</v>
      </c>
      <c r="CE536" s="0" t="n">
        <v>0</v>
      </c>
      <c r="CF536" s="0" t="n">
        <v>0</v>
      </c>
      <c r="CG536" s="0" t="n">
        <v>0</v>
      </c>
      <c r="CH536" s="0" t="n">
        <v>0</v>
      </c>
      <c r="CI536" s="0" t="n">
        <v>2</v>
      </c>
      <c r="CJ536" s="0" t="n">
        <v>0</v>
      </c>
      <c r="CK536" s="0" t="n">
        <v>3</v>
      </c>
      <c r="CL536" s="0" t="n">
        <v>0</v>
      </c>
      <c r="CM536" s="0" t="n">
        <v>0</v>
      </c>
      <c r="CN536" s="0" t="n">
        <v>0</v>
      </c>
      <c r="CO536" s="0" t="n">
        <v>0</v>
      </c>
      <c r="CP536" s="0" t="n">
        <v>0</v>
      </c>
      <c r="CQ536" s="0" t="n">
        <v>1</v>
      </c>
      <c r="CR536" s="0" t="n">
        <v>0</v>
      </c>
      <c r="CS536" s="0" t="n">
        <v>0</v>
      </c>
      <c r="CT536" s="0" t="n">
        <v>0</v>
      </c>
      <c r="CU536" s="0" t="n">
        <v>0</v>
      </c>
      <c r="CV536" s="0" t="n">
        <v>0</v>
      </c>
      <c r="CW536" s="0" t="n">
        <v>0</v>
      </c>
      <c r="CX536" s="0" t="n">
        <v>0</v>
      </c>
      <c r="CY536" s="0" t="n">
        <v>0</v>
      </c>
      <c r="CZ536" s="0" t="n">
        <v>0</v>
      </c>
      <c r="DA536" s="0" t="n">
        <v>0</v>
      </c>
      <c r="DB536" s="0" t="n">
        <v>0</v>
      </c>
      <c r="DC536" s="0" t="n">
        <v>0</v>
      </c>
      <c r="DD536" s="0" t="n">
        <v>0</v>
      </c>
      <c r="DE536" s="0" t="n">
        <v>0</v>
      </c>
      <c r="DF536" s="0" t="n">
        <v>0</v>
      </c>
      <c r="DG536" s="0" t="n">
        <v>0</v>
      </c>
      <c r="DH536" s="0" t="n">
        <v>0</v>
      </c>
      <c r="DI536" s="0" t="n">
        <v>1</v>
      </c>
      <c r="DJ536" s="0" t="n">
        <v>0</v>
      </c>
      <c r="DK536" s="0" t="n">
        <v>0</v>
      </c>
      <c r="DL536" s="0" t="n">
        <v>5</v>
      </c>
      <c r="DM536" s="0" t="n">
        <v>0</v>
      </c>
      <c r="DN536" s="0" t="n">
        <v>2</v>
      </c>
      <c r="DO536" s="0" t="n">
        <v>0</v>
      </c>
      <c r="DP536" s="0" t="n">
        <v>1</v>
      </c>
      <c r="DQ536" s="0" t="n">
        <v>0</v>
      </c>
      <c r="DR536" s="0" t="n">
        <v>1</v>
      </c>
      <c r="DS536" s="0" t="n">
        <v>0</v>
      </c>
      <c r="DT536" s="0" t="n">
        <v>0</v>
      </c>
      <c r="DU536" s="0" t="n">
        <v>0</v>
      </c>
      <c r="DV536" s="0" t="n">
        <v>0</v>
      </c>
      <c r="DW536" s="0" t="n">
        <v>0</v>
      </c>
      <c r="DX536" s="0" t="n">
        <v>0</v>
      </c>
      <c r="DY536" s="0" t="n">
        <v>0</v>
      </c>
      <c r="DZ536" s="0" t="n">
        <v>0</v>
      </c>
      <c r="EA536" s="0" t="n">
        <v>3</v>
      </c>
      <c r="EB536" s="0" t="n">
        <v>0</v>
      </c>
      <c r="EC536" s="0" t="n">
        <v>0</v>
      </c>
      <c r="ED536" s="0" t="n">
        <v>0</v>
      </c>
      <c r="EE536" s="0" t="n">
        <v>0</v>
      </c>
      <c r="EF536" s="0" t="n">
        <v>0</v>
      </c>
      <c r="EG536" s="0" t="n">
        <v>0</v>
      </c>
      <c r="EH536" s="0" t="n">
        <v>0</v>
      </c>
      <c r="EI536" s="0" t="n">
        <v>2</v>
      </c>
      <c r="EJ536" s="0" t="n">
        <v>0</v>
      </c>
      <c r="EK536" s="0" t="n">
        <v>0</v>
      </c>
      <c r="EL536" s="0" t="n">
        <v>0</v>
      </c>
      <c r="EM536" s="0" t="n">
        <v>1</v>
      </c>
      <c r="EN536" s="0" t="n">
        <v>0</v>
      </c>
      <c r="EO536" s="0" t="n">
        <v>0</v>
      </c>
      <c r="EP536" s="0" t="n">
        <v>5</v>
      </c>
      <c r="EQ536" s="0" t="n">
        <v>0</v>
      </c>
      <c r="ER536" s="0" t="n">
        <v>0</v>
      </c>
      <c r="ES536" s="0" t="n">
        <v>0</v>
      </c>
      <c r="ET536" s="0" t="n">
        <v>0</v>
      </c>
      <c r="EU536" s="0" t="n">
        <v>1</v>
      </c>
      <c r="EV536" s="0" t="n">
        <v>0</v>
      </c>
      <c r="EW536" s="0" t="n">
        <v>0</v>
      </c>
      <c r="EX536" s="0" t="n">
        <v>0</v>
      </c>
      <c r="EY536" s="0" t="n">
        <v>0</v>
      </c>
      <c r="EZ536" s="0" t="n">
        <v>0</v>
      </c>
      <c r="FA536" s="0" t="n">
        <v>0</v>
      </c>
      <c r="FB536" s="0" t="n">
        <v>0</v>
      </c>
      <c r="FC536" s="0" t="n">
        <v>0</v>
      </c>
      <c r="FD536" s="0" t="n">
        <v>3</v>
      </c>
      <c r="FE536" s="0" t="n">
        <v>0</v>
      </c>
      <c r="FF536" s="0" t="n">
        <v>0</v>
      </c>
      <c r="FG536" s="0" t="n">
        <v>1</v>
      </c>
      <c r="FH536" s="0" t="n">
        <v>3</v>
      </c>
      <c r="FI536" s="0" t="n">
        <v>1</v>
      </c>
      <c r="FJ536" s="0" t="n">
        <v>0</v>
      </c>
      <c r="FK536" s="0" t="n">
        <v>0</v>
      </c>
      <c r="FL536" s="0" t="n">
        <v>0</v>
      </c>
      <c r="FM536" s="0" t="n">
        <v>0</v>
      </c>
      <c r="FN536" s="0" t="n">
        <v>0</v>
      </c>
      <c r="FO536" s="0" t="n">
        <v>0</v>
      </c>
      <c r="FP536" s="0" t="n">
        <v>1</v>
      </c>
      <c r="FQ536" s="0" t="n">
        <v>1</v>
      </c>
      <c r="FR536" s="0" t="n">
        <v>0</v>
      </c>
      <c r="FS536" s="0" t="n">
        <v>0</v>
      </c>
      <c r="FT536" s="0" t="n">
        <v>0</v>
      </c>
      <c r="FU536" s="0" t="n">
        <v>0</v>
      </c>
      <c r="FV536" s="0" t="n">
        <v>0</v>
      </c>
      <c r="FW536" s="0" t="n">
        <v>0</v>
      </c>
      <c r="FX536" s="0" t="n">
        <v>0</v>
      </c>
      <c r="FY536" s="0" t="n">
        <v>0</v>
      </c>
      <c r="FZ536" s="0" t="n">
        <v>0</v>
      </c>
      <c r="GA536" s="0" t="n">
        <v>0</v>
      </c>
      <c r="GB536" s="0" t="n">
        <v>0</v>
      </c>
      <c r="GC536" s="0" t="n">
        <v>0</v>
      </c>
      <c r="GD536" s="0" t="n">
        <v>0</v>
      </c>
      <c r="GE536" s="0" t="n">
        <v>4</v>
      </c>
      <c r="GF536" s="0" t="n">
        <v>0</v>
      </c>
      <c r="GG536" s="0" t="n">
        <v>5</v>
      </c>
      <c r="GH536" s="0" t="n">
        <v>0</v>
      </c>
      <c r="GI536" s="0" t="n">
        <v>0</v>
      </c>
      <c r="GJ536" s="0" t="n">
        <v>0</v>
      </c>
      <c r="GK536" s="0" t="n">
        <v>0</v>
      </c>
      <c r="GL536" s="0" t="n">
        <v>0</v>
      </c>
      <c r="GM536" s="0" t="n">
        <v>0</v>
      </c>
      <c r="GN536" s="0" t="n">
        <v>1</v>
      </c>
      <c r="GO536" s="0" t="n">
        <v>0</v>
      </c>
      <c r="GP536" s="0" t="n">
        <v>0</v>
      </c>
      <c r="GQ536" s="0" t="n">
        <v>0</v>
      </c>
    </row>
    <row r="537" customFormat="false" ht="12" hidden="false" customHeight="false" outlineLevel="0" collapsed="false">
      <c r="A537" s="0" t="n">
        <v>2</v>
      </c>
      <c r="B537" s="0" t="n">
        <v>3</v>
      </c>
      <c r="C537" s="0" t="n">
        <v>2</v>
      </c>
      <c r="D537" s="0" t="n">
        <v>0</v>
      </c>
      <c r="E537" s="0" t="n">
        <v>0</v>
      </c>
      <c r="F537" s="0" t="n">
        <v>1</v>
      </c>
      <c r="G537" s="0" t="n">
        <v>0</v>
      </c>
      <c r="H537" s="0" t="n">
        <v>0</v>
      </c>
      <c r="I537" s="0" t="n">
        <v>2</v>
      </c>
      <c r="J537" s="0" t="n">
        <v>1</v>
      </c>
      <c r="K537" s="0" t="n">
        <v>0</v>
      </c>
      <c r="L537" s="0" t="n">
        <v>0</v>
      </c>
      <c r="M537" s="0" t="n">
        <v>0</v>
      </c>
      <c r="N537" s="0" t="n">
        <v>0</v>
      </c>
      <c r="O537" s="0" t="n">
        <v>7</v>
      </c>
      <c r="P537" s="0" t="n">
        <v>6</v>
      </c>
      <c r="Q537" s="0" t="n">
        <v>2</v>
      </c>
      <c r="R537" s="0" t="n">
        <v>0</v>
      </c>
      <c r="S537" s="0" t="n">
        <v>0</v>
      </c>
      <c r="T537" s="0" t="n">
        <v>0</v>
      </c>
      <c r="U537" s="0" t="n">
        <v>0</v>
      </c>
      <c r="V537" s="0" t="n">
        <v>1</v>
      </c>
      <c r="W537" s="0" t="n">
        <v>6</v>
      </c>
      <c r="X537" s="0" t="n">
        <v>1</v>
      </c>
      <c r="Y537" s="0" t="n">
        <v>0</v>
      </c>
      <c r="Z537" s="0" t="n">
        <v>1</v>
      </c>
      <c r="AA537" s="0" t="n">
        <v>0</v>
      </c>
      <c r="AB537" s="0" t="n">
        <v>7</v>
      </c>
      <c r="AC537" s="0" t="n">
        <v>2</v>
      </c>
      <c r="AD537" s="0" t="n">
        <v>0</v>
      </c>
      <c r="AE537" s="0" t="n">
        <v>0</v>
      </c>
      <c r="AF537" s="0" t="n">
        <v>8</v>
      </c>
      <c r="AG537" s="0" t="n">
        <v>0</v>
      </c>
      <c r="AH537" s="0" t="n">
        <v>0</v>
      </c>
      <c r="AI537" s="0" t="n">
        <v>0</v>
      </c>
      <c r="AJ537" s="0" t="n">
        <v>0</v>
      </c>
      <c r="AK537" s="0" t="n">
        <v>4</v>
      </c>
      <c r="AL537" s="0" t="n">
        <v>0</v>
      </c>
      <c r="AM537" s="0" t="n">
        <v>0</v>
      </c>
      <c r="AN537" s="0" t="n">
        <v>0</v>
      </c>
      <c r="AO537" s="0" t="n">
        <v>2</v>
      </c>
      <c r="AP537" s="0" t="n">
        <v>7</v>
      </c>
      <c r="AQ537" s="0" t="n">
        <v>0</v>
      </c>
      <c r="AR537" s="0" t="n">
        <v>0</v>
      </c>
      <c r="AS537" s="0" t="n">
        <v>6</v>
      </c>
      <c r="AT537" s="0" t="n">
        <v>0</v>
      </c>
      <c r="AU537" s="0" t="n">
        <v>0</v>
      </c>
      <c r="AV537" s="0" t="n">
        <v>0</v>
      </c>
      <c r="AW537" s="0" t="n">
        <v>4</v>
      </c>
      <c r="AX537" s="0" t="n">
        <v>4</v>
      </c>
      <c r="AY537" s="0" t="n">
        <v>1</v>
      </c>
      <c r="AZ537" s="0" t="n">
        <v>1</v>
      </c>
      <c r="BA537" s="0" t="n">
        <v>1</v>
      </c>
      <c r="BB537" s="0" t="n">
        <v>1</v>
      </c>
      <c r="BC537" s="0" t="n">
        <v>1</v>
      </c>
      <c r="BD537" s="0" t="n">
        <v>0</v>
      </c>
      <c r="BE537" s="0" t="n">
        <v>0</v>
      </c>
      <c r="BF537" s="0" t="n">
        <v>0</v>
      </c>
      <c r="BG537" s="0" t="n">
        <v>1</v>
      </c>
      <c r="BH537" s="0" t="n">
        <v>1</v>
      </c>
      <c r="BI537" s="0" t="n">
        <v>0</v>
      </c>
      <c r="BJ537" s="0" t="n">
        <v>1</v>
      </c>
      <c r="BK537" s="0" t="n">
        <v>0</v>
      </c>
      <c r="BL537" s="0" t="n">
        <v>0</v>
      </c>
      <c r="BM537" s="0" t="n">
        <v>2</v>
      </c>
      <c r="BN537" s="0" t="n">
        <v>0</v>
      </c>
      <c r="BO537" s="0" t="n">
        <v>2</v>
      </c>
      <c r="BP537" s="0" t="n">
        <v>0</v>
      </c>
      <c r="BQ537" s="0" t="n">
        <v>6</v>
      </c>
      <c r="BR537" s="0" t="n">
        <v>0</v>
      </c>
      <c r="BS537" s="0" t="n">
        <v>4</v>
      </c>
      <c r="BT537" s="0" t="n">
        <v>0</v>
      </c>
      <c r="BU537" s="0" t="n">
        <v>0</v>
      </c>
      <c r="BV537" s="0" t="n">
        <v>0</v>
      </c>
      <c r="BW537" s="0" t="n">
        <v>1</v>
      </c>
      <c r="BX537" s="0" t="n">
        <v>1</v>
      </c>
      <c r="BY537" s="0" t="n">
        <v>0</v>
      </c>
      <c r="BZ537" s="0" t="n">
        <v>0</v>
      </c>
      <c r="CA537" s="0" t="n">
        <v>4</v>
      </c>
      <c r="CB537" s="0" t="n">
        <v>4</v>
      </c>
      <c r="CC537" s="0" t="n">
        <v>2</v>
      </c>
      <c r="CD537" s="0" t="n">
        <v>1</v>
      </c>
      <c r="CE537" s="0" t="n">
        <v>0</v>
      </c>
      <c r="CF537" s="0" t="n">
        <v>1</v>
      </c>
      <c r="CG537" s="0" t="n">
        <v>2</v>
      </c>
      <c r="CH537" s="0" t="n">
        <v>0</v>
      </c>
      <c r="CI537" s="0" t="n">
        <v>0</v>
      </c>
      <c r="CJ537" s="0" t="n">
        <v>1</v>
      </c>
      <c r="CK537" s="0" t="n">
        <v>1</v>
      </c>
      <c r="CL537" s="0" t="n">
        <v>0</v>
      </c>
      <c r="CM537" s="0" t="n">
        <v>0</v>
      </c>
      <c r="CN537" s="0" t="n">
        <v>0</v>
      </c>
      <c r="CO537" s="0" t="n">
        <v>0</v>
      </c>
      <c r="CP537" s="0" t="n">
        <v>5</v>
      </c>
      <c r="CQ537" s="0" t="n">
        <v>0</v>
      </c>
      <c r="CR537" s="0" t="n">
        <v>0</v>
      </c>
      <c r="CS537" s="0" t="n">
        <v>0</v>
      </c>
      <c r="CT537" s="0" t="n">
        <v>0</v>
      </c>
      <c r="CU537" s="0" t="n">
        <v>0</v>
      </c>
      <c r="CV537" s="0" t="n">
        <v>0</v>
      </c>
      <c r="CW537" s="0" t="n">
        <v>0</v>
      </c>
      <c r="CX537" s="0" t="n">
        <v>0</v>
      </c>
      <c r="CY537" s="0" t="n">
        <v>0</v>
      </c>
      <c r="CZ537" s="0" t="n">
        <v>0</v>
      </c>
      <c r="DA537" s="0" t="n">
        <v>0</v>
      </c>
      <c r="DB537" s="0" t="n">
        <v>0</v>
      </c>
      <c r="DC537" s="0" t="n">
        <v>6</v>
      </c>
      <c r="DD537" s="0" t="n">
        <v>1</v>
      </c>
      <c r="DE537" s="0" t="n">
        <v>2</v>
      </c>
      <c r="DF537" s="0" t="n">
        <v>0</v>
      </c>
      <c r="DG537" s="0" t="n">
        <v>3</v>
      </c>
      <c r="DH537" s="0" t="n">
        <v>2</v>
      </c>
      <c r="DI537" s="0" t="n">
        <v>2</v>
      </c>
      <c r="DJ537" s="0" t="n">
        <v>0</v>
      </c>
      <c r="DK537" s="0" t="n">
        <v>0</v>
      </c>
      <c r="DL537" s="0" t="n">
        <v>0</v>
      </c>
      <c r="DM537" s="0" t="n">
        <v>0</v>
      </c>
      <c r="DN537" s="0" t="n">
        <v>2</v>
      </c>
      <c r="DO537" s="0" t="n">
        <v>0</v>
      </c>
      <c r="DP537" s="0" t="n">
        <v>2</v>
      </c>
      <c r="DQ537" s="0" t="n">
        <v>1</v>
      </c>
      <c r="DR537" s="0" t="n">
        <v>6</v>
      </c>
      <c r="DS537" s="0" t="n">
        <v>0</v>
      </c>
      <c r="DT537" s="0" t="n">
        <v>3</v>
      </c>
      <c r="DU537" s="0" t="n">
        <v>3</v>
      </c>
      <c r="DV537" s="0" t="n">
        <v>0</v>
      </c>
      <c r="DW537" s="0" t="n">
        <v>0</v>
      </c>
      <c r="DX537" s="0" t="n">
        <v>0</v>
      </c>
      <c r="DY537" s="0" t="n">
        <v>1</v>
      </c>
      <c r="DZ537" s="0" t="n">
        <v>4</v>
      </c>
      <c r="EA537" s="0" t="n">
        <v>0</v>
      </c>
      <c r="EB537" s="0" t="n">
        <v>1</v>
      </c>
      <c r="EC537" s="0" t="n">
        <v>0</v>
      </c>
      <c r="ED537" s="0" t="n">
        <v>0</v>
      </c>
      <c r="EE537" s="0" t="n">
        <v>0</v>
      </c>
      <c r="EF537" s="0" t="n">
        <v>0</v>
      </c>
      <c r="EG537" s="0" t="n">
        <v>0</v>
      </c>
      <c r="EH537" s="0" t="n">
        <v>0</v>
      </c>
      <c r="EI537" s="0" t="n">
        <v>7</v>
      </c>
      <c r="EJ537" s="0" t="n">
        <v>0</v>
      </c>
      <c r="EK537" s="0" t="n">
        <v>0</v>
      </c>
      <c r="EL537" s="0" t="n">
        <v>0</v>
      </c>
      <c r="EM537" s="0" t="n">
        <v>2</v>
      </c>
      <c r="EN537" s="0" t="n">
        <v>0</v>
      </c>
      <c r="EO537" s="0" t="n">
        <v>8</v>
      </c>
      <c r="EP537" s="0" t="n">
        <v>3</v>
      </c>
      <c r="EQ537" s="0" t="n">
        <v>0</v>
      </c>
      <c r="ER537" s="0" t="n">
        <v>0</v>
      </c>
      <c r="ES537" s="0" t="n">
        <v>1</v>
      </c>
      <c r="ET537" s="0" t="n">
        <v>0</v>
      </c>
      <c r="EU537" s="0" t="n">
        <v>0</v>
      </c>
      <c r="EV537" s="0" t="n">
        <v>0</v>
      </c>
      <c r="EW537" s="0" t="n">
        <v>1</v>
      </c>
      <c r="EX537" s="0" t="n">
        <v>5</v>
      </c>
      <c r="EY537" s="0" t="n">
        <v>0</v>
      </c>
      <c r="EZ537" s="0" t="n">
        <v>0</v>
      </c>
      <c r="FA537" s="0" t="n">
        <v>0</v>
      </c>
      <c r="FB537" s="0" t="n">
        <v>0</v>
      </c>
      <c r="FC537" s="0" t="n">
        <v>0</v>
      </c>
      <c r="FD537" s="0" t="n">
        <v>0</v>
      </c>
      <c r="FE537" s="0" t="n">
        <v>0</v>
      </c>
      <c r="FF537" s="0" t="n">
        <v>0</v>
      </c>
      <c r="FG537" s="0" t="n">
        <v>6</v>
      </c>
      <c r="FH537" s="0" t="n">
        <v>6</v>
      </c>
      <c r="FI537" s="0" t="n">
        <v>0</v>
      </c>
      <c r="FJ537" s="0" t="n">
        <v>2</v>
      </c>
      <c r="FK537" s="0" t="n">
        <v>4</v>
      </c>
      <c r="FL537" s="0" t="n">
        <v>0</v>
      </c>
      <c r="FM537" s="0" t="n">
        <v>0</v>
      </c>
      <c r="FN537" s="0" t="n">
        <v>2</v>
      </c>
      <c r="FO537" s="0" t="n">
        <v>0</v>
      </c>
      <c r="FP537" s="0" t="n">
        <v>3</v>
      </c>
      <c r="FQ537" s="0" t="n">
        <v>0</v>
      </c>
      <c r="FR537" s="0" t="n">
        <v>3</v>
      </c>
      <c r="FS537" s="0" t="n">
        <v>2</v>
      </c>
      <c r="FT537" s="0" t="n">
        <v>0</v>
      </c>
      <c r="FU537" s="0" t="n">
        <v>2</v>
      </c>
      <c r="FV537" s="0" t="n">
        <v>0</v>
      </c>
      <c r="FW537" s="0" t="n">
        <v>0</v>
      </c>
      <c r="FX537" s="0" t="n">
        <v>0</v>
      </c>
      <c r="FY537" s="0" t="n">
        <v>3</v>
      </c>
      <c r="FZ537" s="0" t="n">
        <v>1</v>
      </c>
      <c r="GA537" s="0" t="n">
        <v>0</v>
      </c>
      <c r="GB537" s="0" t="n">
        <v>0</v>
      </c>
      <c r="GC537" s="0" t="n">
        <v>0</v>
      </c>
      <c r="GD537" s="0" t="n">
        <v>2</v>
      </c>
      <c r="GE537" s="0" t="n">
        <v>0</v>
      </c>
      <c r="GF537" s="0" t="n">
        <v>0</v>
      </c>
      <c r="GG537" s="0" t="n">
        <v>5</v>
      </c>
      <c r="GH537" s="0" t="n">
        <v>1</v>
      </c>
      <c r="GI537" s="0" t="n">
        <v>0</v>
      </c>
      <c r="GJ537" s="0" t="n">
        <v>0</v>
      </c>
      <c r="GK537" s="0" t="n">
        <v>0</v>
      </c>
      <c r="GL537" s="0" t="n">
        <v>1</v>
      </c>
      <c r="GM537" s="0" t="n">
        <v>3</v>
      </c>
      <c r="GN537" s="0" t="n">
        <v>0</v>
      </c>
      <c r="GO537" s="0" t="n">
        <v>0</v>
      </c>
      <c r="GP537" s="0" t="n">
        <v>0</v>
      </c>
      <c r="GQ537" s="0" t="n">
        <v>0</v>
      </c>
    </row>
    <row r="538" customFormat="false" ht="12" hidden="false" customHeight="false" outlineLevel="0" collapsed="false">
      <c r="A538" s="0" t="n">
        <v>0</v>
      </c>
      <c r="B538" s="0" t="n">
        <v>0</v>
      </c>
      <c r="C538" s="0" t="n">
        <v>3</v>
      </c>
      <c r="D538" s="0" t="n">
        <v>0</v>
      </c>
      <c r="E538" s="0" t="n">
        <v>0</v>
      </c>
      <c r="F538" s="0" t="n">
        <v>0</v>
      </c>
      <c r="G538" s="0" t="n">
        <v>1</v>
      </c>
      <c r="H538" s="0" t="n">
        <v>0</v>
      </c>
      <c r="I538" s="0" t="n">
        <v>0</v>
      </c>
      <c r="J538" s="0" t="n">
        <v>1</v>
      </c>
      <c r="K538" s="0" t="n">
        <v>0</v>
      </c>
      <c r="L538" s="0" t="n">
        <v>0</v>
      </c>
      <c r="M538" s="0" t="n">
        <v>0</v>
      </c>
      <c r="N538" s="0" t="n">
        <v>4</v>
      </c>
      <c r="O538" s="0" t="n">
        <v>0</v>
      </c>
      <c r="P538" s="0" t="n">
        <v>0</v>
      </c>
      <c r="Q538" s="0" t="n">
        <v>2</v>
      </c>
      <c r="R538" s="0" t="n">
        <v>0</v>
      </c>
      <c r="S538" s="0" t="n">
        <v>0</v>
      </c>
      <c r="T538" s="0" t="n">
        <v>0</v>
      </c>
      <c r="U538" s="0" t="n">
        <v>0</v>
      </c>
      <c r="V538" s="0" t="n">
        <v>0</v>
      </c>
      <c r="W538" s="0" t="n">
        <v>0</v>
      </c>
      <c r="X538" s="0" t="n">
        <v>6</v>
      </c>
      <c r="Y538" s="0" t="n">
        <v>0</v>
      </c>
      <c r="Z538" s="0" t="n">
        <v>7</v>
      </c>
      <c r="AA538" s="0" t="n">
        <v>0</v>
      </c>
      <c r="AB538" s="0" t="n">
        <v>0</v>
      </c>
      <c r="AC538" s="0" t="n">
        <v>2</v>
      </c>
      <c r="AD538" s="0" t="n">
        <v>2</v>
      </c>
      <c r="AE538" s="0" t="n">
        <v>3</v>
      </c>
      <c r="AF538" s="0" t="n">
        <v>0</v>
      </c>
      <c r="AG538" s="0" t="n">
        <v>0</v>
      </c>
      <c r="AH538" s="0" t="n">
        <v>3</v>
      </c>
      <c r="AI538" s="0" t="n">
        <v>0</v>
      </c>
      <c r="AJ538" s="0" t="n">
        <v>3</v>
      </c>
      <c r="AK538" s="0" t="n">
        <v>0</v>
      </c>
      <c r="AL538" s="0" t="n">
        <v>0</v>
      </c>
      <c r="AM538" s="0" t="n">
        <v>0</v>
      </c>
      <c r="AN538" s="0" t="n">
        <v>0</v>
      </c>
      <c r="AO538" s="0" t="n">
        <v>0</v>
      </c>
      <c r="AP538" s="0" t="n">
        <v>0</v>
      </c>
      <c r="AQ538" s="0" t="n">
        <v>0</v>
      </c>
      <c r="AR538" s="0" t="n">
        <v>4</v>
      </c>
      <c r="AS538" s="0" t="n">
        <v>0</v>
      </c>
      <c r="AT538" s="0" t="n">
        <v>0</v>
      </c>
      <c r="AU538" s="0" t="n">
        <v>2</v>
      </c>
      <c r="AV538" s="0" t="n">
        <v>0</v>
      </c>
      <c r="AW538" s="0" t="n">
        <v>1</v>
      </c>
      <c r="AX538" s="0" t="n">
        <v>0</v>
      </c>
      <c r="AY538" s="0" t="n">
        <v>3</v>
      </c>
      <c r="AZ538" s="0" t="n">
        <v>2</v>
      </c>
      <c r="BA538" s="0" t="n">
        <v>7</v>
      </c>
      <c r="BB538" s="0" t="n">
        <v>0</v>
      </c>
      <c r="BC538" s="0" t="n">
        <v>2</v>
      </c>
      <c r="BD538" s="0" t="n">
        <v>3</v>
      </c>
      <c r="BE538" s="0" t="n">
        <v>1</v>
      </c>
      <c r="BF538" s="0" t="n">
        <v>0</v>
      </c>
      <c r="BG538" s="0" t="n">
        <v>1</v>
      </c>
      <c r="BH538" s="0" t="n">
        <v>0</v>
      </c>
      <c r="BI538" s="0" t="n">
        <v>0</v>
      </c>
      <c r="BJ538" s="0" t="n">
        <v>0</v>
      </c>
      <c r="BK538" s="0" t="n">
        <v>0</v>
      </c>
      <c r="BL538" s="0" t="n">
        <v>0</v>
      </c>
      <c r="BM538" s="0" t="n">
        <v>0</v>
      </c>
      <c r="BN538" s="0" t="n">
        <v>0</v>
      </c>
      <c r="BO538" s="0" t="n">
        <v>0</v>
      </c>
      <c r="BP538" s="0" t="n">
        <v>0</v>
      </c>
      <c r="BQ538" s="0" t="n">
        <v>1</v>
      </c>
      <c r="BR538" s="0" t="n">
        <v>1</v>
      </c>
      <c r="BS538" s="0" t="n">
        <v>1</v>
      </c>
      <c r="BT538" s="0" t="n">
        <v>5</v>
      </c>
      <c r="BU538" s="0" t="n">
        <v>0</v>
      </c>
      <c r="BV538" s="0" t="n">
        <v>1</v>
      </c>
      <c r="BW538" s="0" t="n">
        <v>0</v>
      </c>
      <c r="BX538" s="0" t="n">
        <v>2</v>
      </c>
      <c r="BY538" s="0" t="n">
        <v>2</v>
      </c>
      <c r="BZ538" s="0" t="n">
        <v>1</v>
      </c>
      <c r="CA538" s="0" t="n">
        <v>3</v>
      </c>
      <c r="CB538" s="0" t="n">
        <v>0</v>
      </c>
      <c r="CC538" s="0" t="n">
        <v>1</v>
      </c>
      <c r="CD538" s="0" t="n">
        <v>1</v>
      </c>
      <c r="CE538" s="0" t="n">
        <v>0</v>
      </c>
      <c r="CF538" s="0" t="n">
        <v>0</v>
      </c>
      <c r="CG538" s="0" t="n">
        <v>0</v>
      </c>
      <c r="CH538" s="0" t="n">
        <v>0</v>
      </c>
      <c r="CI538" s="0" t="n">
        <v>6</v>
      </c>
      <c r="CJ538" s="0" t="n">
        <v>2</v>
      </c>
      <c r="CK538" s="0" t="n">
        <v>5</v>
      </c>
      <c r="CL538" s="0" t="n">
        <v>0</v>
      </c>
      <c r="CM538" s="0" t="n">
        <v>0</v>
      </c>
      <c r="CN538" s="0" t="n">
        <v>0</v>
      </c>
      <c r="CO538" s="0" t="n">
        <v>0</v>
      </c>
      <c r="CP538" s="0" t="n">
        <v>0</v>
      </c>
      <c r="CQ538" s="0" t="n">
        <v>2</v>
      </c>
      <c r="CR538" s="0" t="n">
        <v>0</v>
      </c>
      <c r="CS538" s="0" t="n">
        <v>3</v>
      </c>
      <c r="CT538" s="0" t="n">
        <v>0</v>
      </c>
      <c r="CU538" s="0" t="n">
        <v>3</v>
      </c>
      <c r="CV538" s="0" t="n">
        <v>0</v>
      </c>
      <c r="CW538" s="0" t="n">
        <v>0</v>
      </c>
      <c r="CX538" s="0" t="n">
        <v>0</v>
      </c>
      <c r="CY538" s="0" t="n">
        <v>0</v>
      </c>
      <c r="CZ538" s="0" t="n">
        <v>8</v>
      </c>
      <c r="DA538" s="0" t="n">
        <v>0</v>
      </c>
      <c r="DB538" s="0" t="n">
        <v>1</v>
      </c>
      <c r="DC538" s="0" t="n">
        <v>0</v>
      </c>
      <c r="DD538" s="0" t="n">
        <v>4</v>
      </c>
      <c r="DE538" s="0" t="n">
        <v>3</v>
      </c>
      <c r="DF538" s="0" t="n">
        <v>1</v>
      </c>
      <c r="DG538" s="0" t="n">
        <v>0</v>
      </c>
      <c r="DH538" s="0" t="n">
        <v>0</v>
      </c>
      <c r="DI538" s="0" t="n">
        <v>0</v>
      </c>
      <c r="DJ538" s="0" t="n">
        <v>0</v>
      </c>
      <c r="DK538" s="0" t="n">
        <v>0</v>
      </c>
      <c r="DL538" s="0" t="n">
        <v>0</v>
      </c>
      <c r="DM538" s="0" t="n">
        <v>2</v>
      </c>
      <c r="DN538" s="0" t="n">
        <v>0</v>
      </c>
      <c r="DO538" s="0" t="n">
        <v>0</v>
      </c>
      <c r="DP538" s="0" t="n">
        <v>5</v>
      </c>
      <c r="DQ538" s="0" t="n">
        <v>0</v>
      </c>
      <c r="DR538" s="0" t="n">
        <v>0</v>
      </c>
      <c r="DS538" s="0" t="n">
        <v>1</v>
      </c>
      <c r="DT538" s="0" t="n">
        <v>0</v>
      </c>
      <c r="DU538" s="0" t="n">
        <v>0</v>
      </c>
      <c r="DV538" s="0" t="n">
        <v>3</v>
      </c>
      <c r="DW538" s="0" t="n">
        <v>1</v>
      </c>
      <c r="DX538" s="0" t="n">
        <v>0</v>
      </c>
      <c r="DY538" s="0" t="n">
        <v>0</v>
      </c>
      <c r="DZ538" s="0" t="n">
        <v>0</v>
      </c>
      <c r="EA538" s="0" t="n">
        <v>2</v>
      </c>
      <c r="EB538" s="0" t="n">
        <v>1</v>
      </c>
      <c r="EC538" s="0" t="n">
        <v>4</v>
      </c>
      <c r="ED538" s="0" t="n">
        <v>0</v>
      </c>
      <c r="EE538" s="0" t="n">
        <v>0</v>
      </c>
      <c r="EF538" s="0" t="n">
        <v>6</v>
      </c>
      <c r="EG538" s="0" t="n">
        <v>2</v>
      </c>
      <c r="EH538" s="0" t="n">
        <v>7</v>
      </c>
      <c r="EI538" s="0" t="n">
        <v>0</v>
      </c>
      <c r="EJ538" s="0" t="n">
        <v>1</v>
      </c>
      <c r="EK538" s="0" t="n">
        <v>2</v>
      </c>
      <c r="EL538" s="0" t="n">
        <v>3</v>
      </c>
      <c r="EM538" s="0" t="n">
        <v>0</v>
      </c>
      <c r="EN538" s="0" t="n">
        <v>3</v>
      </c>
      <c r="EO538" s="0" t="n">
        <v>0</v>
      </c>
      <c r="EP538" s="0" t="n">
        <v>0</v>
      </c>
      <c r="EQ538" s="0" t="n">
        <v>2</v>
      </c>
      <c r="ER538" s="0" t="n">
        <v>3</v>
      </c>
      <c r="ES538" s="0" t="n">
        <v>4</v>
      </c>
      <c r="ET538" s="0" t="n">
        <v>1</v>
      </c>
      <c r="EU538" s="0" t="n">
        <v>7</v>
      </c>
      <c r="EV538" s="0" t="n">
        <v>0</v>
      </c>
      <c r="EW538" s="0" t="n">
        <v>2</v>
      </c>
      <c r="EX538" s="0" t="n">
        <v>0</v>
      </c>
      <c r="EY538" s="0" t="n">
        <v>3</v>
      </c>
      <c r="EZ538" s="0" t="n">
        <v>0</v>
      </c>
      <c r="FA538" s="0" t="n">
        <v>1</v>
      </c>
      <c r="FB538" s="0" t="n">
        <v>1</v>
      </c>
      <c r="FC538" s="0" t="n">
        <v>1</v>
      </c>
      <c r="FD538" s="0" t="n">
        <v>1</v>
      </c>
      <c r="FE538" s="0" t="n">
        <v>0</v>
      </c>
      <c r="FF538" s="0" t="n">
        <v>9</v>
      </c>
      <c r="FG538" s="0" t="n">
        <v>0</v>
      </c>
      <c r="FH538" s="0" t="n">
        <v>0</v>
      </c>
      <c r="FI538" s="0" t="n">
        <v>4</v>
      </c>
      <c r="FJ538" s="0" t="n">
        <v>4</v>
      </c>
      <c r="FK538" s="0" t="n">
        <v>0</v>
      </c>
      <c r="FL538" s="0" t="n">
        <v>0</v>
      </c>
      <c r="FM538" s="0" t="n">
        <v>2</v>
      </c>
      <c r="FN538" s="0" t="n">
        <v>0</v>
      </c>
      <c r="FO538" s="0" t="n">
        <v>0</v>
      </c>
      <c r="FP538" s="0" t="n">
        <v>0</v>
      </c>
      <c r="FQ538" s="0" t="n">
        <v>1</v>
      </c>
      <c r="FR538" s="0" t="n">
        <v>0</v>
      </c>
      <c r="FS538" s="0" t="n">
        <v>1</v>
      </c>
      <c r="FT538" s="0" t="n">
        <v>0</v>
      </c>
      <c r="FU538" s="0" t="n">
        <v>4</v>
      </c>
      <c r="FV538" s="0" t="n">
        <v>0</v>
      </c>
      <c r="FW538" s="0" t="n">
        <v>0</v>
      </c>
      <c r="FX538" s="0" t="n">
        <v>2</v>
      </c>
      <c r="FY538" s="0" t="n">
        <v>0</v>
      </c>
      <c r="FZ538" s="0" t="n">
        <v>0</v>
      </c>
      <c r="GA538" s="0" t="n">
        <v>0</v>
      </c>
      <c r="GB538" s="0" t="n">
        <v>1</v>
      </c>
      <c r="GC538" s="0" t="n">
        <v>0</v>
      </c>
      <c r="GD538" s="0" t="n">
        <v>1</v>
      </c>
      <c r="GE538" s="0" t="n">
        <v>0</v>
      </c>
      <c r="GF538" s="0" t="n">
        <v>2</v>
      </c>
      <c r="GG538" s="0" t="n">
        <v>0</v>
      </c>
      <c r="GH538" s="0" t="n">
        <v>0</v>
      </c>
      <c r="GI538" s="0" t="n">
        <v>0</v>
      </c>
      <c r="GJ538" s="0" t="n">
        <v>3</v>
      </c>
      <c r="GK538" s="0" t="n">
        <v>0</v>
      </c>
      <c r="GL538" s="0" t="n">
        <v>2</v>
      </c>
      <c r="GM538" s="0" t="n">
        <v>1</v>
      </c>
      <c r="GN538" s="0" t="n">
        <v>0</v>
      </c>
      <c r="GO538" s="0" t="n">
        <v>0</v>
      </c>
      <c r="GP538" s="0" t="n">
        <v>0</v>
      </c>
      <c r="GQ538" s="0" t="n">
        <v>0</v>
      </c>
    </row>
    <row r="539" customFormat="false" ht="12" hidden="false" customHeight="false" outlineLevel="0" collapsed="false">
      <c r="A539" s="0" t="n">
        <v>0</v>
      </c>
      <c r="B539" s="0" t="n">
        <v>3</v>
      </c>
      <c r="C539" s="0" t="n">
        <v>2</v>
      </c>
      <c r="D539" s="0" t="n">
        <v>0</v>
      </c>
      <c r="E539" s="0" t="n">
        <v>0</v>
      </c>
      <c r="F539" s="0" t="n">
        <v>0</v>
      </c>
      <c r="G539" s="0" t="n">
        <v>0</v>
      </c>
      <c r="H539" s="0" t="n">
        <v>0</v>
      </c>
      <c r="I539" s="0" t="n">
        <v>1</v>
      </c>
      <c r="J539" s="0" t="n">
        <v>1</v>
      </c>
      <c r="K539" s="0" t="n">
        <v>0</v>
      </c>
      <c r="L539" s="0" t="n">
        <v>1</v>
      </c>
      <c r="M539" s="0" t="n">
        <v>0</v>
      </c>
      <c r="N539" s="0" t="n">
        <v>0</v>
      </c>
      <c r="O539" s="0" t="n">
        <v>1</v>
      </c>
      <c r="P539" s="0" t="n">
        <v>5</v>
      </c>
      <c r="Q539" s="0" t="n">
        <v>0</v>
      </c>
      <c r="R539" s="0" t="n">
        <v>0</v>
      </c>
      <c r="S539" s="0" t="n">
        <v>0</v>
      </c>
      <c r="T539" s="0" t="n">
        <v>0</v>
      </c>
      <c r="U539" s="0" t="n">
        <v>0</v>
      </c>
      <c r="V539" s="0" t="n">
        <v>0</v>
      </c>
      <c r="W539" s="0" t="n">
        <v>0</v>
      </c>
      <c r="X539" s="0" t="n">
        <v>0</v>
      </c>
      <c r="Y539" s="0" t="n">
        <v>0</v>
      </c>
      <c r="Z539" s="0" t="n">
        <v>1</v>
      </c>
      <c r="AA539" s="0" t="n">
        <v>0</v>
      </c>
      <c r="AB539" s="0" t="n">
        <v>4</v>
      </c>
      <c r="AC539" s="0" t="n">
        <v>0</v>
      </c>
      <c r="AD539" s="0" t="n">
        <v>0</v>
      </c>
      <c r="AE539" s="0" t="n">
        <v>1</v>
      </c>
      <c r="AF539" s="0" t="n">
        <v>7</v>
      </c>
      <c r="AG539" s="0" t="n">
        <v>0</v>
      </c>
      <c r="AH539" s="0" t="n">
        <v>0</v>
      </c>
      <c r="AI539" s="0" t="n">
        <v>0</v>
      </c>
      <c r="AJ539" s="0" t="n">
        <v>0</v>
      </c>
      <c r="AK539" s="0" t="n">
        <v>4</v>
      </c>
      <c r="AL539" s="0" t="n">
        <v>0</v>
      </c>
      <c r="AM539" s="0" t="n">
        <v>0</v>
      </c>
      <c r="AN539" s="0" t="n">
        <v>6</v>
      </c>
      <c r="AO539" s="0" t="n">
        <v>3</v>
      </c>
      <c r="AP539" s="0" t="n">
        <v>3</v>
      </c>
      <c r="AQ539" s="0" t="n">
        <v>0</v>
      </c>
      <c r="AR539" s="0" t="n">
        <v>0</v>
      </c>
      <c r="AS539" s="0" t="n">
        <v>5</v>
      </c>
      <c r="AT539" s="0" t="n">
        <v>0</v>
      </c>
      <c r="AU539" s="0" t="n">
        <v>0</v>
      </c>
      <c r="AV539" s="0" t="n">
        <v>0</v>
      </c>
      <c r="AW539" s="0" t="n">
        <v>4</v>
      </c>
      <c r="AX539" s="0" t="n">
        <v>0</v>
      </c>
      <c r="AY539" s="0" t="n">
        <v>3</v>
      </c>
      <c r="AZ539" s="0" t="n">
        <v>5</v>
      </c>
      <c r="BA539" s="0" t="n">
        <v>0</v>
      </c>
      <c r="BB539" s="0" t="n">
        <v>3</v>
      </c>
      <c r="BC539" s="0" t="n">
        <v>0</v>
      </c>
      <c r="BD539" s="0" t="n">
        <v>1</v>
      </c>
      <c r="BE539" s="0" t="n">
        <v>2</v>
      </c>
      <c r="BF539" s="0" t="n">
        <v>1</v>
      </c>
      <c r="BG539" s="0" t="n">
        <v>1</v>
      </c>
      <c r="BH539" s="0" t="n">
        <v>1</v>
      </c>
      <c r="BI539" s="0" t="n">
        <v>0</v>
      </c>
      <c r="BJ539" s="0" t="n">
        <v>1</v>
      </c>
      <c r="BK539" s="0" t="n">
        <v>0</v>
      </c>
      <c r="BL539" s="0" t="n">
        <v>0</v>
      </c>
      <c r="BM539" s="0" t="n">
        <v>0</v>
      </c>
      <c r="BN539" s="0" t="n">
        <v>0</v>
      </c>
      <c r="BO539" s="0" t="n">
        <v>0</v>
      </c>
      <c r="BP539" s="0" t="n">
        <v>0</v>
      </c>
      <c r="BQ539" s="0" t="n">
        <v>0</v>
      </c>
      <c r="BR539" s="0" t="n">
        <v>0</v>
      </c>
      <c r="BS539" s="0" t="n">
        <v>2</v>
      </c>
      <c r="BT539" s="0" t="n">
        <v>5</v>
      </c>
      <c r="BU539" s="0" t="n">
        <v>0</v>
      </c>
      <c r="BV539" s="0" t="n">
        <v>0</v>
      </c>
      <c r="BW539" s="0" t="n">
        <v>3</v>
      </c>
      <c r="BX539" s="0" t="n">
        <v>2</v>
      </c>
      <c r="BY539" s="0" t="n">
        <v>0</v>
      </c>
      <c r="BZ539" s="0" t="n">
        <v>0</v>
      </c>
      <c r="CA539" s="0" t="n">
        <v>0</v>
      </c>
      <c r="CB539" s="0" t="n">
        <v>5</v>
      </c>
      <c r="CC539" s="0" t="n">
        <v>1</v>
      </c>
      <c r="CD539" s="0" t="n">
        <v>1</v>
      </c>
      <c r="CE539" s="0" t="n">
        <v>3</v>
      </c>
      <c r="CF539" s="0" t="n">
        <v>0</v>
      </c>
      <c r="CG539" s="0" t="n">
        <v>5</v>
      </c>
      <c r="CH539" s="0" t="n">
        <v>0</v>
      </c>
      <c r="CI539" s="0" t="n">
        <v>0</v>
      </c>
      <c r="CJ539" s="0" t="n">
        <v>0</v>
      </c>
      <c r="CK539" s="0" t="n">
        <v>2</v>
      </c>
      <c r="CL539" s="0" t="n">
        <v>0</v>
      </c>
      <c r="CM539" s="0" t="n">
        <v>0</v>
      </c>
      <c r="CN539" s="0" t="n">
        <v>0</v>
      </c>
      <c r="CO539" s="0" t="n">
        <v>0</v>
      </c>
      <c r="CP539" s="0" t="n">
        <v>3</v>
      </c>
      <c r="CQ539" s="0" t="n">
        <v>1</v>
      </c>
      <c r="CR539" s="0" t="n">
        <v>0</v>
      </c>
      <c r="CS539" s="0" t="n">
        <v>3</v>
      </c>
      <c r="CT539" s="0" t="n">
        <v>0</v>
      </c>
      <c r="CU539" s="0" t="n">
        <v>0</v>
      </c>
      <c r="CV539" s="0" t="n">
        <v>0</v>
      </c>
      <c r="CW539" s="0" t="n">
        <v>0</v>
      </c>
      <c r="CX539" s="0" t="n">
        <v>0</v>
      </c>
      <c r="CY539" s="0" t="n">
        <v>0</v>
      </c>
      <c r="CZ539" s="0" t="n">
        <v>0</v>
      </c>
      <c r="DA539" s="0" t="n">
        <v>0</v>
      </c>
      <c r="DB539" s="0" t="n">
        <v>3</v>
      </c>
      <c r="DC539" s="0" t="n">
        <v>0</v>
      </c>
      <c r="DD539" s="0" t="n">
        <v>0</v>
      </c>
      <c r="DE539" s="0" t="n">
        <v>1</v>
      </c>
      <c r="DF539" s="0" t="n">
        <v>1</v>
      </c>
      <c r="DG539" s="0" t="n">
        <v>0</v>
      </c>
      <c r="DH539" s="0" t="n">
        <v>2</v>
      </c>
      <c r="DI539" s="0" t="n">
        <v>1</v>
      </c>
      <c r="DJ539" s="0" t="n">
        <v>3</v>
      </c>
      <c r="DK539" s="0" t="n">
        <v>0</v>
      </c>
      <c r="DL539" s="0" t="n">
        <v>0</v>
      </c>
      <c r="DM539" s="0" t="n">
        <v>0</v>
      </c>
      <c r="DN539" s="0" t="n">
        <v>2</v>
      </c>
      <c r="DO539" s="0" t="n">
        <v>1</v>
      </c>
      <c r="DP539" s="0" t="n">
        <v>1</v>
      </c>
      <c r="DQ539" s="0" t="n">
        <v>1</v>
      </c>
      <c r="DR539" s="0" t="n">
        <v>7</v>
      </c>
      <c r="DS539" s="0" t="n">
        <v>0</v>
      </c>
      <c r="DT539" s="0" t="n">
        <v>6</v>
      </c>
      <c r="DU539" s="0" t="n">
        <v>1</v>
      </c>
      <c r="DV539" s="0" t="n">
        <v>0</v>
      </c>
      <c r="DW539" s="0" t="n">
        <v>0</v>
      </c>
      <c r="DX539" s="0" t="n">
        <v>0</v>
      </c>
      <c r="DY539" s="0" t="n">
        <v>0</v>
      </c>
      <c r="DZ539" s="0" t="n">
        <v>5</v>
      </c>
      <c r="EA539" s="0" t="n">
        <v>0</v>
      </c>
      <c r="EB539" s="0" t="n">
        <v>0</v>
      </c>
      <c r="EC539" s="0" t="n">
        <v>1</v>
      </c>
      <c r="ED539" s="0" t="n">
        <v>0</v>
      </c>
      <c r="EE539" s="0" t="n">
        <v>0</v>
      </c>
      <c r="EF539" s="0" t="n">
        <v>0</v>
      </c>
      <c r="EG539" s="0" t="n">
        <v>0</v>
      </c>
      <c r="EH539" s="0" t="n">
        <v>0</v>
      </c>
      <c r="EI539" s="0" t="n">
        <v>4</v>
      </c>
      <c r="EJ539" s="0" t="n">
        <v>0</v>
      </c>
      <c r="EK539" s="0" t="n">
        <v>0</v>
      </c>
      <c r="EL539" s="0" t="n">
        <v>1</v>
      </c>
      <c r="EM539" s="0" t="n">
        <v>0</v>
      </c>
      <c r="EN539" s="0" t="n">
        <v>0</v>
      </c>
      <c r="EO539" s="0" t="n">
        <v>2</v>
      </c>
      <c r="EP539" s="0" t="n">
        <v>2</v>
      </c>
      <c r="EQ539" s="0" t="n">
        <v>0</v>
      </c>
      <c r="ER539" s="0" t="n">
        <v>0</v>
      </c>
      <c r="ES539" s="0" t="n">
        <v>2</v>
      </c>
      <c r="ET539" s="0" t="n">
        <v>0</v>
      </c>
      <c r="EU539" s="0" t="n">
        <v>0</v>
      </c>
      <c r="EV539" s="0" t="n">
        <v>0</v>
      </c>
      <c r="EW539" s="0" t="n">
        <v>0</v>
      </c>
      <c r="EX539" s="0" t="n">
        <v>0</v>
      </c>
      <c r="EY539" s="0" t="n">
        <v>0</v>
      </c>
      <c r="EZ539" s="0" t="n">
        <v>0</v>
      </c>
      <c r="FA539" s="0" t="n">
        <v>0</v>
      </c>
      <c r="FB539" s="0" t="n">
        <v>1</v>
      </c>
      <c r="FC539" s="0" t="n">
        <v>0</v>
      </c>
      <c r="FD539" s="0" t="n">
        <v>0</v>
      </c>
      <c r="FE539" s="0" t="n">
        <v>9</v>
      </c>
      <c r="FF539" s="0" t="n">
        <v>1</v>
      </c>
      <c r="FG539" s="0" t="n">
        <v>7</v>
      </c>
      <c r="FH539" s="0" t="n">
        <v>5</v>
      </c>
      <c r="FI539" s="0" t="n">
        <v>1</v>
      </c>
      <c r="FJ539" s="0" t="n">
        <v>0</v>
      </c>
      <c r="FK539" s="0" t="n">
        <v>7</v>
      </c>
      <c r="FL539" s="0" t="n">
        <v>0</v>
      </c>
      <c r="FM539" s="0" t="n">
        <v>3</v>
      </c>
      <c r="FN539" s="0" t="n">
        <v>2</v>
      </c>
      <c r="FO539" s="0" t="n">
        <v>1</v>
      </c>
      <c r="FP539" s="0" t="n">
        <v>0</v>
      </c>
      <c r="FQ539" s="0" t="n">
        <v>0</v>
      </c>
      <c r="FR539" s="0" t="n">
        <v>3</v>
      </c>
      <c r="FS539" s="0" t="n">
        <v>2</v>
      </c>
      <c r="FT539" s="0" t="n">
        <v>1</v>
      </c>
      <c r="FU539" s="0" t="n">
        <v>6</v>
      </c>
      <c r="FV539" s="0" t="n">
        <v>1</v>
      </c>
      <c r="FW539" s="0" t="n">
        <v>0</v>
      </c>
      <c r="FX539" s="0" t="n">
        <v>0</v>
      </c>
      <c r="FY539" s="0" t="n">
        <v>0</v>
      </c>
      <c r="FZ539" s="0" t="n">
        <v>2</v>
      </c>
      <c r="GA539" s="0" t="n">
        <v>0</v>
      </c>
      <c r="GB539" s="0" t="n">
        <v>0</v>
      </c>
      <c r="GC539" s="0" t="n">
        <v>0</v>
      </c>
      <c r="GD539" s="0" t="n">
        <v>0</v>
      </c>
      <c r="GE539" s="0" t="n">
        <v>0</v>
      </c>
      <c r="GF539" s="0" t="n">
        <v>0</v>
      </c>
      <c r="GG539" s="0" t="n">
        <v>0</v>
      </c>
      <c r="GH539" s="0" t="n">
        <v>1</v>
      </c>
      <c r="GI539" s="0" t="n">
        <v>0</v>
      </c>
      <c r="GJ539" s="0" t="n">
        <v>0</v>
      </c>
      <c r="GK539" s="0" t="n">
        <v>0</v>
      </c>
      <c r="GL539" s="0" t="n">
        <v>2</v>
      </c>
      <c r="GM539" s="0" t="n">
        <v>3</v>
      </c>
      <c r="GN539" s="0" t="n">
        <v>0</v>
      </c>
      <c r="GO539" s="0" t="n">
        <v>0</v>
      </c>
      <c r="GP539" s="0" t="n">
        <v>0</v>
      </c>
      <c r="GQ539" s="0" t="n">
        <v>0</v>
      </c>
    </row>
    <row r="540" customFormat="false" ht="12" hidden="false" customHeight="false" outlineLevel="0" collapsed="false">
      <c r="A540" s="0" t="n">
        <v>2</v>
      </c>
      <c r="B540" s="0" t="n">
        <v>0</v>
      </c>
      <c r="C540" s="0" t="n">
        <v>2</v>
      </c>
      <c r="D540" s="0" t="n">
        <v>0</v>
      </c>
      <c r="E540" s="0" t="n">
        <v>0</v>
      </c>
      <c r="F540" s="0" t="n">
        <v>1</v>
      </c>
      <c r="G540" s="0" t="n">
        <v>0</v>
      </c>
      <c r="H540" s="0" t="n">
        <v>0</v>
      </c>
      <c r="I540" s="0" t="n">
        <v>0</v>
      </c>
      <c r="J540" s="0" t="n">
        <v>0</v>
      </c>
      <c r="K540" s="0" t="n">
        <v>0</v>
      </c>
      <c r="L540" s="0" t="n">
        <v>0</v>
      </c>
      <c r="M540" s="0" t="n">
        <v>0</v>
      </c>
      <c r="N540" s="0" t="n">
        <v>0</v>
      </c>
      <c r="O540" s="0" t="n">
        <v>0</v>
      </c>
      <c r="P540" s="0" t="n">
        <v>0</v>
      </c>
      <c r="Q540" s="0" t="n">
        <v>1</v>
      </c>
      <c r="R540" s="0" t="n">
        <v>0</v>
      </c>
      <c r="S540" s="0" t="n">
        <v>0</v>
      </c>
      <c r="T540" s="0" t="n">
        <v>0</v>
      </c>
      <c r="U540" s="0" t="n">
        <v>0</v>
      </c>
      <c r="V540" s="0" t="n">
        <v>0</v>
      </c>
      <c r="W540" s="0" t="n">
        <v>4</v>
      </c>
      <c r="X540" s="0" t="n">
        <v>2</v>
      </c>
      <c r="Y540" s="0" t="n">
        <v>0</v>
      </c>
      <c r="Z540" s="0" t="n">
        <v>3</v>
      </c>
      <c r="AA540" s="0" t="n">
        <v>0</v>
      </c>
      <c r="AB540" s="0" t="n">
        <v>2</v>
      </c>
      <c r="AC540" s="0" t="n">
        <v>2</v>
      </c>
      <c r="AD540" s="0" t="n">
        <v>2</v>
      </c>
      <c r="AE540" s="0" t="n">
        <v>1</v>
      </c>
      <c r="AF540" s="0" t="n">
        <v>0</v>
      </c>
      <c r="AG540" s="0" t="n">
        <v>0</v>
      </c>
      <c r="AH540" s="0" t="n">
        <v>1</v>
      </c>
      <c r="AI540" s="0" t="n">
        <v>2</v>
      </c>
      <c r="AJ540" s="0" t="n">
        <v>3</v>
      </c>
      <c r="AK540" s="0" t="n">
        <v>0</v>
      </c>
      <c r="AL540" s="0" t="n">
        <v>0</v>
      </c>
      <c r="AM540" s="0" t="n">
        <v>0</v>
      </c>
      <c r="AN540" s="0" t="n">
        <v>0</v>
      </c>
      <c r="AO540" s="0" t="n">
        <v>0</v>
      </c>
      <c r="AP540" s="0" t="n">
        <v>0</v>
      </c>
      <c r="AQ540" s="0" t="n">
        <v>0</v>
      </c>
      <c r="AR540" s="0" t="n">
        <v>0</v>
      </c>
      <c r="AS540" s="0" t="n">
        <v>0</v>
      </c>
      <c r="AT540" s="0" t="n">
        <v>0</v>
      </c>
      <c r="AU540" s="0" t="n">
        <v>0</v>
      </c>
      <c r="AV540" s="0" t="n">
        <v>0</v>
      </c>
      <c r="AW540" s="0" t="n">
        <v>0</v>
      </c>
      <c r="AX540" s="0" t="n">
        <v>0</v>
      </c>
      <c r="AY540" s="0" t="n">
        <v>2</v>
      </c>
      <c r="AZ540" s="0" t="n">
        <v>0</v>
      </c>
      <c r="BA540" s="0" t="n">
        <v>1</v>
      </c>
      <c r="BB540" s="0" t="n">
        <v>0</v>
      </c>
      <c r="BC540" s="0" t="n">
        <v>0</v>
      </c>
      <c r="BD540" s="0" t="n">
        <v>0</v>
      </c>
      <c r="BE540" s="0" t="n">
        <v>1</v>
      </c>
      <c r="BF540" s="0" t="n">
        <v>0</v>
      </c>
      <c r="BG540" s="0" t="n">
        <v>1</v>
      </c>
      <c r="BH540" s="0" t="n">
        <v>0</v>
      </c>
      <c r="BI540" s="0" t="n">
        <v>0</v>
      </c>
      <c r="BJ540" s="0" t="n">
        <v>0</v>
      </c>
      <c r="BK540" s="0" t="n">
        <v>0</v>
      </c>
      <c r="BL540" s="0" t="n">
        <v>0</v>
      </c>
      <c r="BM540" s="0" t="n">
        <v>1</v>
      </c>
      <c r="BN540" s="0" t="n">
        <v>0</v>
      </c>
      <c r="BO540" s="0" t="n">
        <v>0</v>
      </c>
      <c r="BP540" s="0" t="n">
        <v>0</v>
      </c>
      <c r="BQ540" s="0" t="n">
        <v>3</v>
      </c>
      <c r="BR540" s="0" t="n">
        <v>0</v>
      </c>
      <c r="BS540" s="0" t="n">
        <v>0</v>
      </c>
      <c r="BT540" s="0" t="n">
        <v>0</v>
      </c>
      <c r="BU540" s="0" t="n">
        <v>0</v>
      </c>
      <c r="BV540" s="0" t="n">
        <v>0</v>
      </c>
      <c r="BW540" s="0" t="n">
        <v>0</v>
      </c>
      <c r="BX540" s="0" t="n">
        <v>0</v>
      </c>
      <c r="BY540" s="0" t="n">
        <v>2</v>
      </c>
      <c r="BZ540" s="0" t="n">
        <v>0</v>
      </c>
      <c r="CA540" s="0" t="n">
        <v>3</v>
      </c>
      <c r="CB540" s="0" t="n">
        <v>1</v>
      </c>
      <c r="CC540" s="0" t="n">
        <v>0</v>
      </c>
      <c r="CD540" s="0" t="n">
        <v>0</v>
      </c>
      <c r="CE540" s="0" t="n">
        <v>0</v>
      </c>
      <c r="CF540" s="0" t="n">
        <v>0</v>
      </c>
      <c r="CG540" s="0" t="n">
        <v>0</v>
      </c>
      <c r="CH540" s="0" t="n">
        <v>0</v>
      </c>
      <c r="CI540" s="0" t="n">
        <v>0</v>
      </c>
      <c r="CJ540" s="0" t="n">
        <v>2</v>
      </c>
      <c r="CK540" s="0" t="n">
        <v>4</v>
      </c>
      <c r="CL540" s="0" t="n">
        <v>0</v>
      </c>
      <c r="CM540" s="0" t="n">
        <v>0</v>
      </c>
      <c r="CN540" s="0" t="n">
        <v>0</v>
      </c>
      <c r="CO540" s="0" t="n">
        <v>0</v>
      </c>
      <c r="CP540" s="0" t="n">
        <v>0</v>
      </c>
      <c r="CQ540" s="0" t="n">
        <v>0</v>
      </c>
      <c r="CR540" s="0" t="n">
        <v>0</v>
      </c>
      <c r="CS540" s="0" t="n">
        <v>0</v>
      </c>
      <c r="CT540" s="0" t="n">
        <v>0</v>
      </c>
      <c r="CU540" s="0" t="n">
        <v>0</v>
      </c>
      <c r="CV540" s="0" t="n">
        <v>0</v>
      </c>
      <c r="CW540" s="0" t="n">
        <v>0</v>
      </c>
      <c r="CX540" s="0" t="n">
        <v>0</v>
      </c>
      <c r="CY540" s="0" t="n">
        <v>0</v>
      </c>
      <c r="CZ540" s="0" t="n">
        <v>2</v>
      </c>
      <c r="DA540" s="0" t="n">
        <v>0</v>
      </c>
      <c r="DB540" s="0" t="n">
        <v>0</v>
      </c>
      <c r="DC540" s="0" t="n">
        <v>1</v>
      </c>
      <c r="DD540" s="0" t="n">
        <v>2</v>
      </c>
      <c r="DE540" s="0" t="n">
        <v>2</v>
      </c>
      <c r="DF540" s="0" t="n">
        <v>1</v>
      </c>
      <c r="DG540" s="0" t="n">
        <v>0</v>
      </c>
      <c r="DH540" s="0" t="n">
        <v>0</v>
      </c>
      <c r="DI540" s="0" t="n">
        <v>0</v>
      </c>
      <c r="DJ540" s="0" t="n">
        <v>0</v>
      </c>
      <c r="DK540" s="0" t="n">
        <v>1</v>
      </c>
      <c r="DL540" s="0" t="n">
        <v>0</v>
      </c>
      <c r="DM540" s="0" t="n">
        <v>0</v>
      </c>
      <c r="DN540" s="0" t="n">
        <v>0</v>
      </c>
      <c r="DO540" s="0" t="n">
        <v>0</v>
      </c>
      <c r="DP540" s="0" t="n">
        <v>3</v>
      </c>
      <c r="DQ540" s="0" t="n">
        <v>0</v>
      </c>
      <c r="DR540" s="0" t="n">
        <v>0</v>
      </c>
      <c r="DS540" s="0" t="n">
        <v>0</v>
      </c>
      <c r="DT540" s="0" t="n">
        <v>0</v>
      </c>
      <c r="DU540" s="0" t="n">
        <v>0</v>
      </c>
      <c r="DV540" s="0" t="n">
        <v>3</v>
      </c>
      <c r="DW540" s="0" t="n">
        <v>0</v>
      </c>
      <c r="DX540" s="0" t="n">
        <v>0</v>
      </c>
      <c r="DY540" s="0" t="n">
        <v>0</v>
      </c>
      <c r="DZ540" s="0" t="n">
        <v>0</v>
      </c>
      <c r="EA540" s="0" t="n">
        <v>0</v>
      </c>
      <c r="EB540" s="0" t="n">
        <v>4</v>
      </c>
      <c r="EC540" s="0" t="n">
        <v>2</v>
      </c>
      <c r="ED540" s="0" t="n">
        <v>0</v>
      </c>
      <c r="EE540" s="0" t="n">
        <v>0</v>
      </c>
      <c r="EF540" s="0" t="n">
        <v>5</v>
      </c>
      <c r="EG540" s="0" t="n">
        <v>0</v>
      </c>
      <c r="EH540" s="0" t="n">
        <v>3</v>
      </c>
      <c r="EI540" s="0" t="n">
        <v>0</v>
      </c>
      <c r="EJ540" s="0" t="n">
        <v>0</v>
      </c>
      <c r="EK540" s="0" t="n">
        <v>0</v>
      </c>
      <c r="EL540" s="0" t="n">
        <v>1</v>
      </c>
      <c r="EM540" s="0" t="n">
        <v>0</v>
      </c>
      <c r="EN540" s="0" t="n">
        <v>2</v>
      </c>
      <c r="EO540" s="0" t="n">
        <v>0</v>
      </c>
      <c r="EP540" s="0" t="n">
        <v>3</v>
      </c>
      <c r="EQ540" s="0" t="n">
        <v>0</v>
      </c>
      <c r="ER540" s="0" t="n">
        <v>0</v>
      </c>
      <c r="ES540" s="0" t="n">
        <v>1</v>
      </c>
      <c r="ET540" s="0" t="n">
        <v>0</v>
      </c>
      <c r="EU540" s="0" t="n">
        <v>4</v>
      </c>
      <c r="EV540" s="0" t="n">
        <v>0</v>
      </c>
      <c r="EW540" s="0" t="n">
        <v>0</v>
      </c>
      <c r="EX540" s="0" t="n">
        <v>1</v>
      </c>
      <c r="EY540" s="0" t="n">
        <v>1</v>
      </c>
      <c r="EZ540" s="0" t="n">
        <v>0</v>
      </c>
      <c r="FA540" s="0" t="n">
        <v>1</v>
      </c>
      <c r="FB540" s="0" t="n">
        <v>0</v>
      </c>
      <c r="FC540" s="0" t="n">
        <v>0</v>
      </c>
      <c r="FD540" s="0" t="n">
        <v>0</v>
      </c>
      <c r="FE540" s="0" t="n">
        <v>9</v>
      </c>
      <c r="FF540" s="0" t="n">
        <v>3</v>
      </c>
      <c r="FG540" s="0" t="n">
        <v>1</v>
      </c>
      <c r="FH540" s="0" t="n">
        <v>0</v>
      </c>
      <c r="FI540" s="0" t="n">
        <v>0</v>
      </c>
      <c r="FJ540" s="0" t="n">
        <v>0</v>
      </c>
      <c r="FK540" s="0" t="n">
        <v>0</v>
      </c>
      <c r="FL540" s="0" t="n">
        <v>0</v>
      </c>
      <c r="FM540" s="0" t="n">
        <v>0</v>
      </c>
      <c r="FN540" s="0" t="n">
        <v>0</v>
      </c>
      <c r="FO540" s="0" t="n">
        <v>0</v>
      </c>
      <c r="FP540" s="0" t="n">
        <v>0</v>
      </c>
      <c r="FQ540" s="0" t="n">
        <v>0</v>
      </c>
      <c r="FR540" s="0" t="n">
        <v>0</v>
      </c>
      <c r="FS540" s="0" t="n">
        <v>1</v>
      </c>
      <c r="FT540" s="0" t="n">
        <v>0</v>
      </c>
      <c r="FU540" s="0" t="n">
        <v>0</v>
      </c>
      <c r="FV540" s="0" t="n">
        <v>0</v>
      </c>
      <c r="FW540" s="0" t="n">
        <v>0</v>
      </c>
      <c r="FX540" s="0" t="n">
        <v>0</v>
      </c>
      <c r="FY540" s="0" t="n">
        <v>0</v>
      </c>
      <c r="FZ540" s="0" t="n">
        <v>0</v>
      </c>
      <c r="GA540" s="0" t="n">
        <v>0</v>
      </c>
      <c r="GB540" s="0" t="n">
        <v>1</v>
      </c>
      <c r="GC540" s="0" t="n">
        <v>0</v>
      </c>
      <c r="GD540" s="0" t="n">
        <v>0</v>
      </c>
      <c r="GE540" s="0" t="n">
        <v>0</v>
      </c>
      <c r="GF540" s="0" t="n">
        <v>4</v>
      </c>
      <c r="GG540" s="0" t="n">
        <v>0</v>
      </c>
      <c r="GH540" s="0" t="n">
        <v>0</v>
      </c>
      <c r="GI540" s="0" t="n">
        <v>0</v>
      </c>
      <c r="GJ540" s="0" t="n">
        <v>0</v>
      </c>
      <c r="GK540" s="0" t="n">
        <v>1</v>
      </c>
      <c r="GL540" s="0" t="n">
        <v>0</v>
      </c>
      <c r="GM540" s="0" t="n">
        <v>0</v>
      </c>
      <c r="GN540" s="0" t="n">
        <v>0</v>
      </c>
      <c r="GO540" s="0" t="n">
        <v>0</v>
      </c>
      <c r="GP540" s="0" t="n">
        <v>0</v>
      </c>
      <c r="GQ540" s="0" t="n">
        <v>0</v>
      </c>
    </row>
    <row r="541" customFormat="false" ht="12" hidden="false" customHeight="false" outlineLevel="0" collapsed="false">
      <c r="A541" s="0" t="n">
        <v>0</v>
      </c>
      <c r="B541" s="0" t="n">
        <v>0</v>
      </c>
      <c r="C541" s="0" t="n">
        <v>0</v>
      </c>
      <c r="D541" s="0" t="n">
        <v>0</v>
      </c>
      <c r="E541" s="0" t="n">
        <v>0</v>
      </c>
      <c r="F541" s="0" t="n">
        <v>0</v>
      </c>
      <c r="G541" s="0" t="n">
        <v>0</v>
      </c>
      <c r="H541" s="0" t="n">
        <v>0</v>
      </c>
      <c r="I541" s="0" t="n">
        <v>0</v>
      </c>
      <c r="J541" s="0" t="n">
        <v>0</v>
      </c>
      <c r="K541" s="0" t="n">
        <v>0</v>
      </c>
      <c r="L541" s="0" t="n">
        <v>0</v>
      </c>
      <c r="M541" s="0" t="n">
        <v>0</v>
      </c>
      <c r="N541" s="0" t="n">
        <v>0</v>
      </c>
      <c r="O541" s="0" t="n">
        <v>0</v>
      </c>
      <c r="P541" s="0" t="n">
        <v>3</v>
      </c>
      <c r="Q541" s="0" t="n">
        <v>0</v>
      </c>
      <c r="R541" s="0" t="n">
        <v>0</v>
      </c>
      <c r="S541" s="0" t="n">
        <v>0</v>
      </c>
      <c r="T541" s="0" t="n">
        <v>0</v>
      </c>
      <c r="U541" s="0" t="n">
        <v>0</v>
      </c>
      <c r="V541" s="0" t="n">
        <v>0</v>
      </c>
      <c r="W541" s="0" t="n">
        <v>0</v>
      </c>
      <c r="X541" s="0" t="n">
        <v>0</v>
      </c>
      <c r="Y541" s="0" t="n">
        <v>0</v>
      </c>
      <c r="Z541" s="0" t="n">
        <v>1</v>
      </c>
      <c r="AA541" s="0" t="n">
        <v>0</v>
      </c>
      <c r="AB541" s="0" t="n">
        <v>1</v>
      </c>
      <c r="AC541" s="0" t="n">
        <v>0</v>
      </c>
      <c r="AD541" s="0" t="n">
        <v>0</v>
      </c>
      <c r="AE541" s="0" t="n">
        <v>0</v>
      </c>
      <c r="AF541" s="0" t="n">
        <v>0</v>
      </c>
      <c r="AG541" s="0" t="n">
        <v>0</v>
      </c>
      <c r="AH541" s="0" t="n">
        <v>0</v>
      </c>
      <c r="AI541" s="0" t="n">
        <v>0</v>
      </c>
      <c r="AJ541" s="0" t="n">
        <v>6</v>
      </c>
      <c r="AK541" s="0" t="n">
        <v>0</v>
      </c>
      <c r="AL541" s="0" t="n">
        <v>0</v>
      </c>
      <c r="AM541" s="0" t="n">
        <v>0</v>
      </c>
      <c r="AN541" s="0" t="n">
        <v>0</v>
      </c>
      <c r="AO541" s="0" t="n">
        <v>0</v>
      </c>
      <c r="AP541" s="0" t="n">
        <v>0</v>
      </c>
      <c r="AQ541" s="0" t="n">
        <v>0</v>
      </c>
      <c r="AR541" s="0" t="n">
        <v>7</v>
      </c>
      <c r="AS541" s="0" t="n">
        <v>0</v>
      </c>
      <c r="AT541" s="0" t="n">
        <v>0</v>
      </c>
      <c r="AU541" s="0" t="n">
        <v>0</v>
      </c>
      <c r="AV541" s="0" t="n">
        <v>0</v>
      </c>
      <c r="AW541" s="0" t="n">
        <v>0</v>
      </c>
      <c r="AX541" s="0" t="n">
        <v>0</v>
      </c>
      <c r="AY541" s="0" t="n">
        <v>7</v>
      </c>
      <c r="AZ541" s="0" t="n">
        <v>6</v>
      </c>
      <c r="BA541" s="0" t="n">
        <v>0</v>
      </c>
      <c r="BB541" s="0" t="n">
        <v>0</v>
      </c>
      <c r="BC541" s="0" t="n">
        <v>0</v>
      </c>
      <c r="BD541" s="0" t="n">
        <v>0</v>
      </c>
      <c r="BE541" s="0" t="n">
        <v>0</v>
      </c>
      <c r="BF541" s="0" t="n">
        <v>0</v>
      </c>
      <c r="BG541" s="0" t="n">
        <v>0</v>
      </c>
      <c r="BH541" s="0" t="n">
        <v>0</v>
      </c>
      <c r="BI541" s="0" t="n">
        <v>0</v>
      </c>
      <c r="BJ541" s="0" t="n">
        <v>0</v>
      </c>
      <c r="BK541" s="0" t="n">
        <v>0</v>
      </c>
      <c r="BL541" s="0" t="n">
        <v>0</v>
      </c>
      <c r="BM541" s="0" t="n">
        <v>0</v>
      </c>
      <c r="BN541" s="0" t="n">
        <v>0</v>
      </c>
      <c r="BO541" s="0" t="n">
        <v>0</v>
      </c>
      <c r="BP541" s="0" t="n">
        <v>0</v>
      </c>
      <c r="BQ541" s="0" t="n">
        <v>1</v>
      </c>
      <c r="BR541" s="0" t="n">
        <v>0</v>
      </c>
      <c r="BS541" s="0" t="n">
        <v>0</v>
      </c>
      <c r="BT541" s="0" t="n">
        <v>0</v>
      </c>
      <c r="BU541" s="0" t="n">
        <v>0</v>
      </c>
      <c r="BV541" s="0" t="n">
        <v>0</v>
      </c>
      <c r="BW541" s="0" t="n">
        <v>0</v>
      </c>
      <c r="BX541" s="0" t="n">
        <v>0</v>
      </c>
      <c r="BY541" s="0" t="n">
        <v>0</v>
      </c>
      <c r="BZ541" s="0" t="n">
        <v>0</v>
      </c>
      <c r="CA541" s="0" t="n">
        <v>6</v>
      </c>
      <c r="CB541" s="0" t="n">
        <v>0</v>
      </c>
      <c r="CC541" s="0" t="n">
        <v>4</v>
      </c>
      <c r="CD541" s="0" t="n">
        <v>1</v>
      </c>
      <c r="CE541" s="0" t="n">
        <v>0</v>
      </c>
      <c r="CF541" s="0" t="n">
        <v>0</v>
      </c>
      <c r="CG541" s="0" t="n">
        <v>3</v>
      </c>
      <c r="CH541" s="0" t="n">
        <v>0</v>
      </c>
      <c r="CI541" s="0" t="n">
        <v>3</v>
      </c>
      <c r="CJ541" s="0" t="n">
        <v>0</v>
      </c>
      <c r="CK541" s="0" t="n">
        <v>1</v>
      </c>
      <c r="CL541" s="0" t="n">
        <v>0</v>
      </c>
      <c r="CM541" s="0" t="n">
        <v>0</v>
      </c>
      <c r="CN541" s="0" t="n">
        <v>0</v>
      </c>
      <c r="CO541" s="0" t="n">
        <v>0</v>
      </c>
      <c r="CP541" s="0" t="n">
        <v>0</v>
      </c>
      <c r="CQ541" s="0" t="n">
        <v>2</v>
      </c>
      <c r="CR541" s="0" t="n">
        <v>0</v>
      </c>
      <c r="CS541" s="0" t="n">
        <v>0</v>
      </c>
      <c r="CT541" s="0" t="n">
        <v>0</v>
      </c>
      <c r="CU541" s="0" t="n">
        <v>0</v>
      </c>
      <c r="CV541" s="0" t="n">
        <v>0</v>
      </c>
      <c r="CW541" s="0" t="n">
        <v>0</v>
      </c>
      <c r="CX541" s="0" t="n">
        <v>0</v>
      </c>
      <c r="CY541" s="0" t="n">
        <v>0</v>
      </c>
      <c r="CZ541" s="0" t="n">
        <v>0</v>
      </c>
      <c r="DA541" s="0" t="n">
        <v>0</v>
      </c>
      <c r="DB541" s="0" t="n">
        <v>0</v>
      </c>
      <c r="DC541" s="0" t="n">
        <v>0</v>
      </c>
      <c r="DD541" s="0" t="n">
        <v>0</v>
      </c>
      <c r="DE541" s="0" t="n">
        <v>0</v>
      </c>
      <c r="DF541" s="0" t="n">
        <v>0</v>
      </c>
      <c r="DG541" s="0" t="n">
        <v>0</v>
      </c>
      <c r="DH541" s="0" t="n">
        <v>0</v>
      </c>
      <c r="DI541" s="0" t="n">
        <v>0</v>
      </c>
      <c r="DJ541" s="0" t="n">
        <v>0</v>
      </c>
      <c r="DK541" s="0" t="n">
        <v>0</v>
      </c>
      <c r="DL541" s="0" t="n">
        <v>2</v>
      </c>
      <c r="DM541" s="0" t="n">
        <v>0</v>
      </c>
      <c r="DN541" s="0" t="n">
        <v>0</v>
      </c>
      <c r="DO541" s="0" t="n">
        <v>0</v>
      </c>
      <c r="DP541" s="0" t="n">
        <v>0</v>
      </c>
      <c r="DQ541" s="0" t="n">
        <v>0</v>
      </c>
      <c r="DR541" s="0" t="n">
        <v>0</v>
      </c>
      <c r="DS541" s="0" t="n">
        <v>0</v>
      </c>
      <c r="DT541" s="0" t="n">
        <v>0</v>
      </c>
      <c r="DU541" s="0" t="n">
        <v>0</v>
      </c>
      <c r="DV541" s="0" t="n">
        <v>0</v>
      </c>
      <c r="DW541" s="0" t="n">
        <v>0</v>
      </c>
      <c r="DX541" s="0" t="n">
        <v>0</v>
      </c>
      <c r="DY541" s="0" t="n">
        <v>0</v>
      </c>
      <c r="DZ541" s="0" t="n">
        <v>0</v>
      </c>
      <c r="EA541" s="0" t="n">
        <v>0</v>
      </c>
      <c r="EB541" s="0" t="n">
        <v>0</v>
      </c>
      <c r="EC541" s="0" t="n">
        <v>0</v>
      </c>
      <c r="ED541" s="0" t="n">
        <v>0</v>
      </c>
      <c r="EE541" s="0" t="n">
        <v>0</v>
      </c>
      <c r="EF541" s="0" t="n">
        <v>0</v>
      </c>
      <c r="EG541" s="0" t="n">
        <v>0</v>
      </c>
      <c r="EH541" s="0" t="n">
        <v>0</v>
      </c>
      <c r="EI541" s="0" t="n">
        <v>0</v>
      </c>
      <c r="EJ541" s="0" t="n">
        <v>0</v>
      </c>
      <c r="EK541" s="0" t="n">
        <v>0</v>
      </c>
      <c r="EL541" s="0" t="n">
        <v>0</v>
      </c>
      <c r="EM541" s="0" t="n">
        <v>0</v>
      </c>
      <c r="EN541" s="0" t="n">
        <v>0</v>
      </c>
      <c r="EO541" s="0" t="n">
        <v>0</v>
      </c>
      <c r="EP541" s="0" t="n">
        <v>0</v>
      </c>
      <c r="EQ541" s="0" t="n">
        <v>0</v>
      </c>
      <c r="ER541" s="0" t="n">
        <v>0</v>
      </c>
      <c r="ES541" s="0" t="n">
        <v>4</v>
      </c>
      <c r="ET541" s="0" t="n">
        <v>0</v>
      </c>
      <c r="EU541" s="0" t="n">
        <v>2</v>
      </c>
      <c r="EV541" s="0" t="n">
        <v>0</v>
      </c>
      <c r="EW541" s="0" t="n">
        <v>0</v>
      </c>
      <c r="EX541" s="0" t="n">
        <v>0</v>
      </c>
      <c r="EY541" s="0" t="n">
        <v>0</v>
      </c>
      <c r="EZ541" s="0" t="n">
        <v>0</v>
      </c>
      <c r="FA541" s="0" t="n">
        <v>0</v>
      </c>
      <c r="FB541" s="0" t="n">
        <v>0</v>
      </c>
      <c r="FC541" s="0" t="n">
        <v>0</v>
      </c>
      <c r="FD541" s="0" t="n">
        <v>0</v>
      </c>
      <c r="FE541" s="0" t="n">
        <v>0</v>
      </c>
      <c r="FF541" s="0" t="n">
        <v>0</v>
      </c>
      <c r="FG541" s="0" t="n">
        <v>2</v>
      </c>
      <c r="FH541" s="0" t="n">
        <v>0</v>
      </c>
      <c r="FI541" s="0" t="n">
        <v>0</v>
      </c>
      <c r="FJ541" s="0" t="n">
        <v>0</v>
      </c>
      <c r="FK541" s="0" t="n">
        <v>0</v>
      </c>
      <c r="FL541" s="0" t="n">
        <v>0</v>
      </c>
      <c r="FM541" s="0" t="n">
        <v>0</v>
      </c>
      <c r="FN541" s="0" t="n">
        <v>0</v>
      </c>
      <c r="FO541" s="0" t="n">
        <v>0</v>
      </c>
      <c r="FP541" s="0" t="n">
        <v>0</v>
      </c>
      <c r="FQ541" s="0" t="n">
        <v>0</v>
      </c>
      <c r="FR541" s="0" t="n">
        <v>0</v>
      </c>
      <c r="FS541" s="0" t="n">
        <v>0</v>
      </c>
      <c r="FT541" s="0" t="n">
        <v>0</v>
      </c>
      <c r="FU541" s="0" t="n">
        <v>0</v>
      </c>
      <c r="FV541" s="0" t="n">
        <v>0</v>
      </c>
      <c r="FW541" s="0" t="n">
        <v>0</v>
      </c>
      <c r="FX541" s="0" t="n">
        <v>0</v>
      </c>
      <c r="FY541" s="0" t="n">
        <v>0</v>
      </c>
      <c r="FZ541" s="0" t="n">
        <v>0</v>
      </c>
      <c r="GA541" s="0" t="n">
        <v>0</v>
      </c>
      <c r="GB541" s="0" t="n">
        <v>1</v>
      </c>
      <c r="GC541" s="0" t="n">
        <v>0</v>
      </c>
      <c r="GD541" s="0" t="n">
        <v>0</v>
      </c>
      <c r="GE541" s="0" t="n">
        <v>0</v>
      </c>
      <c r="GF541" s="0" t="n">
        <v>0</v>
      </c>
      <c r="GG541" s="0" t="n">
        <v>0</v>
      </c>
      <c r="GH541" s="0" t="n">
        <v>0</v>
      </c>
      <c r="GI541" s="0" t="n">
        <v>0</v>
      </c>
      <c r="GJ541" s="0" t="n">
        <v>0</v>
      </c>
      <c r="GK541" s="0" t="n">
        <v>0</v>
      </c>
      <c r="GL541" s="0" t="n">
        <v>0</v>
      </c>
      <c r="GM541" s="0" t="n">
        <v>0</v>
      </c>
      <c r="GN541" s="0" t="n">
        <v>0</v>
      </c>
      <c r="GO541" s="0" t="n">
        <v>1</v>
      </c>
      <c r="GP541" s="0" t="n">
        <v>0</v>
      </c>
      <c r="GQ541" s="0" t="n">
        <v>0</v>
      </c>
    </row>
    <row r="542" customFormat="false" ht="12" hidden="false" customHeight="false" outlineLevel="0" collapsed="false">
      <c r="A542" s="0" t="n">
        <v>0</v>
      </c>
      <c r="B542" s="0" t="n">
        <v>0</v>
      </c>
      <c r="C542" s="0" t="n">
        <v>1</v>
      </c>
      <c r="D542" s="0" t="n">
        <v>0</v>
      </c>
      <c r="E542" s="0" t="n">
        <v>0</v>
      </c>
      <c r="F542" s="0" t="n">
        <v>0</v>
      </c>
      <c r="G542" s="0" t="n">
        <v>0</v>
      </c>
      <c r="H542" s="0" t="n">
        <v>0</v>
      </c>
      <c r="I542" s="0" t="n">
        <v>1</v>
      </c>
      <c r="J542" s="0" t="n">
        <v>3</v>
      </c>
      <c r="K542" s="0" t="n">
        <v>0</v>
      </c>
      <c r="L542" s="0" t="n">
        <v>0</v>
      </c>
      <c r="M542" s="0" t="n">
        <v>0</v>
      </c>
      <c r="N542" s="0" t="n">
        <v>0</v>
      </c>
      <c r="O542" s="0" t="n">
        <v>0</v>
      </c>
      <c r="P542" s="0" t="n">
        <v>0</v>
      </c>
      <c r="Q542" s="0" t="n">
        <v>0</v>
      </c>
      <c r="R542" s="0" t="n">
        <v>0</v>
      </c>
      <c r="S542" s="0" t="n">
        <v>0</v>
      </c>
      <c r="T542" s="0" t="n">
        <v>0</v>
      </c>
      <c r="U542" s="0" t="n">
        <v>0</v>
      </c>
      <c r="V542" s="0" t="n">
        <v>0</v>
      </c>
      <c r="W542" s="0" t="n">
        <v>0</v>
      </c>
      <c r="X542" s="0" t="n">
        <v>1</v>
      </c>
      <c r="Y542" s="0" t="n">
        <v>0</v>
      </c>
      <c r="Z542" s="0" t="n">
        <v>0</v>
      </c>
      <c r="AA542" s="0" t="n">
        <v>0</v>
      </c>
      <c r="AB542" s="0" t="n">
        <v>0</v>
      </c>
      <c r="AC542" s="0" t="n">
        <v>0</v>
      </c>
      <c r="AD542" s="0" t="n">
        <v>1</v>
      </c>
      <c r="AE542" s="0" t="n">
        <v>0</v>
      </c>
      <c r="AF542" s="0" t="n">
        <v>0</v>
      </c>
      <c r="AG542" s="0" t="n">
        <v>0</v>
      </c>
      <c r="AH542" s="0" t="n">
        <v>0</v>
      </c>
      <c r="AI542" s="0" t="n">
        <v>0</v>
      </c>
      <c r="AJ542" s="0" t="n">
        <v>0</v>
      </c>
      <c r="AK542" s="0" t="n">
        <v>1</v>
      </c>
      <c r="AL542" s="0" t="n">
        <v>0</v>
      </c>
      <c r="AM542" s="0" t="n">
        <v>0</v>
      </c>
      <c r="AN542" s="0" t="n">
        <v>0</v>
      </c>
      <c r="AO542" s="0" t="n">
        <v>0</v>
      </c>
      <c r="AP542" s="0" t="n">
        <v>1</v>
      </c>
      <c r="AQ542" s="0" t="n">
        <v>0</v>
      </c>
      <c r="AR542" s="0" t="n">
        <v>1</v>
      </c>
      <c r="AS542" s="0" t="n">
        <v>0</v>
      </c>
      <c r="AT542" s="0" t="n">
        <v>0</v>
      </c>
      <c r="AU542" s="0" t="n">
        <v>0</v>
      </c>
      <c r="AV542" s="0" t="n">
        <v>1</v>
      </c>
      <c r="AW542" s="0" t="n">
        <v>0</v>
      </c>
      <c r="AX542" s="0" t="n">
        <v>0</v>
      </c>
      <c r="AY542" s="0" t="n">
        <v>0</v>
      </c>
      <c r="AZ542" s="0" t="n">
        <v>1</v>
      </c>
      <c r="BA542" s="0" t="n">
        <v>0</v>
      </c>
      <c r="BB542" s="0" t="n">
        <v>0</v>
      </c>
      <c r="BC542" s="0" t="n">
        <v>0</v>
      </c>
      <c r="BD542" s="0" t="n">
        <v>2</v>
      </c>
      <c r="BE542" s="0" t="n">
        <v>0</v>
      </c>
      <c r="BF542" s="0" t="n">
        <v>0</v>
      </c>
      <c r="BG542" s="0" t="n">
        <v>0</v>
      </c>
      <c r="BH542" s="0" t="n">
        <v>0</v>
      </c>
      <c r="BI542" s="0" t="n">
        <v>0</v>
      </c>
      <c r="BJ542" s="0" t="n">
        <v>0</v>
      </c>
      <c r="BK542" s="0" t="n">
        <v>0</v>
      </c>
      <c r="BL542" s="0" t="n">
        <v>0</v>
      </c>
      <c r="BM542" s="0" t="n">
        <v>0</v>
      </c>
      <c r="BN542" s="0" t="n">
        <v>0</v>
      </c>
      <c r="BO542" s="0" t="n">
        <v>0</v>
      </c>
      <c r="BP542" s="0" t="n">
        <v>0</v>
      </c>
      <c r="BQ542" s="0" t="n">
        <v>0</v>
      </c>
      <c r="BR542" s="0" t="n">
        <v>0</v>
      </c>
      <c r="BS542" s="0" t="n">
        <v>0</v>
      </c>
      <c r="BT542" s="0" t="n">
        <v>2</v>
      </c>
      <c r="BU542" s="0" t="n">
        <v>0</v>
      </c>
      <c r="BV542" s="0" t="n">
        <v>0</v>
      </c>
      <c r="BW542" s="0" t="n">
        <v>0</v>
      </c>
      <c r="BX542" s="0" t="n">
        <v>4</v>
      </c>
      <c r="BY542" s="0" t="n">
        <v>0</v>
      </c>
      <c r="BZ542" s="0" t="n">
        <v>0</v>
      </c>
      <c r="CA542" s="0" t="n">
        <v>1</v>
      </c>
      <c r="CB542" s="0" t="n">
        <v>0</v>
      </c>
      <c r="CC542" s="0" t="n">
        <v>0</v>
      </c>
      <c r="CD542" s="0" t="n">
        <v>0</v>
      </c>
      <c r="CE542" s="0" t="n">
        <v>0</v>
      </c>
      <c r="CF542" s="0" t="n">
        <v>0</v>
      </c>
      <c r="CG542" s="0" t="n">
        <v>0</v>
      </c>
      <c r="CH542" s="0" t="n">
        <v>0</v>
      </c>
      <c r="CI542" s="0" t="n">
        <v>0</v>
      </c>
      <c r="CJ542" s="0" t="n">
        <v>1</v>
      </c>
      <c r="CK542" s="0" t="n">
        <v>4</v>
      </c>
      <c r="CL542" s="0" t="n">
        <v>0</v>
      </c>
      <c r="CM542" s="0" t="n">
        <v>0</v>
      </c>
      <c r="CN542" s="0" t="n">
        <v>0</v>
      </c>
      <c r="CO542" s="0" t="n">
        <v>0</v>
      </c>
      <c r="CP542" s="0" t="n">
        <v>3</v>
      </c>
      <c r="CQ542" s="0" t="n">
        <v>0</v>
      </c>
      <c r="CR542" s="0" t="n">
        <v>0</v>
      </c>
      <c r="CS542" s="0" t="n">
        <v>2</v>
      </c>
      <c r="CT542" s="0" t="n">
        <v>0</v>
      </c>
      <c r="CU542" s="0" t="n">
        <v>0</v>
      </c>
      <c r="CV542" s="0" t="n">
        <v>0</v>
      </c>
      <c r="CW542" s="0" t="n">
        <v>0</v>
      </c>
      <c r="CX542" s="0" t="n">
        <v>0</v>
      </c>
      <c r="CY542" s="0" t="n">
        <v>0</v>
      </c>
      <c r="CZ542" s="0" t="n">
        <v>0</v>
      </c>
      <c r="DA542" s="0" t="n">
        <v>0</v>
      </c>
      <c r="DB542" s="0" t="n">
        <v>0</v>
      </c>
      <c r="DC542" s="0" t="n">
        <v>0</v>
      </c>
      <c r="DD542" s="0" t="n">
        <v>0</v>
      </c>
      <c r="DE542" s="0" t="n">
        <v>0</v>
      </c>
      <c r="DF542" s="0" t="n">
        <v>0</v>
      </c>
      <c r="DG542" s="0" t="n">
        <v>0</v>
      </c>
      <c r="DH542" s="0" t="n">
        <v>0</v>
      </c>
      <c r="DI542" s="0" t="n">
        <v>0</v>
      </c>
      <c r="DJ542" s="0" t="n">
        <v>0</v>
      </c>
      <c r="DK542" s="0" t="n">
        <v>0</v>
      </c>
      <c r="DL542" s="0" t="n">
        <v>0</v>
      </c>
      <c r="DM542" s="0" t="n">
        <v>0</v>
      </c>
      <c r="DN542" s="0" t="n">
        <v>2</v>
      </c>
      <c r="DO542" s="0" t="n">
        <v>0</v>
      </c>
      <c r="DP542" s="0" t="n">
        <v>0</v>
      </c>
      <c r="DQ542" s="0" t="n">
        <v>0</v>
      </c>
      <c r="DR542" s="0" t="n">
        <v>0</v>
      </c>
      <c r="DS542" s="0" t="n">
        <v>0</v>
      </c>
      <c r="DT542" s="0" t="n">
        <v>0</v>
      </c>
      <c r="DU542" s="0" t="n">
        <v>0</v>
      </c>
      <c r="DV542" s="0" t="n">
        <v>1</v>
      </c>
      <c r="DW542" s="0" t="n">
        <v>0</v>
      </c>
      <c r="DX542" s="0" t="n">
        <v>0</v>
      </c>
      <c r="DY542" s="0" t="n">
        <v>0</v>
      </c>
      <c r="DZ542" s="0" t="n">
        <v>0</v>
      </c>
      <c r="EA542" s="0" t="n">
        <v>0</v>
      </c>
      <c r="EB542" s="0" t="n">
        <v>1</v>
      </c>
      <c r="EC542" s="0" t="n">
        <v>0</v>
      </c>
      <c r="ED542" s="0" t="n">
        <v>0</v>
      </c>
      <c r="EE542" s="0" t="n">
        <v>0</v>
      </c>
      <c r="EF542" s="0" t="n">
        <v>0</v>
      </c>
      <c r="EG542" s="0" t="n">
        <v>0</v>
      </c>
      <c r="EH542" s="0" t="n">
        <v>1</v>
      </c>
      <c r="EI542" s="0" t="n">
        <v>0</v>
      </c>
      <c r="EJ542" s="0" t="n">
        <v>0</v>
      </c>
      <c r="EK542" s="0" t="n">
        <v>0</v>
      </c>
      <c r="EL542" s="0" t="n">
        <v>1</v>
      </c>
      <c r="EM542" s="0" t="n">
        <v>0</v>
      </c>
      <c r="EN542" s="0" t="n">
        <v>0</v>
      </c>
      <c r="EO542" s="0" t="n">
        <v>0</v>
      </c>
      <c r="EP542" s="0" t="n">
        <v>2</v>
      </c>
      <c r="EQ542" s="0" t="n">
        <v>0</v>
      </c>
      <c r="ER542" s="0" t="n">
        <v>0</v>
      </c>
      <c r="ES542" s="0" t="n">
        <v>0</v>
      </c>
      <c r="ET542" s="0" t="n">
        <v>0</v>
      </c>
      <c r="EU542" s="0" t="n">
        <v>1</v>
      </c>
      <c r="EV542" s="0" t="n">
        <v>0</v>
      </c>
      <c r="EW542" s="0" t="n">
        <v>0</v>
      </c>
      <c r="EX542" s="0" t="n">
        <v>0</v>
      </c>
      <c r="EY542" s="0" t="n">
        <v>0</v>
      </c>
      <c r="EZ542" s="0" t="n">
        <v>0</v>
      </c>
      <c r="FA542" s="0" t="n">
        <v>0</v>
      </c>
      <c r="FB542" s="0" t="n">
        <v>0</v>
      </c>
      <c r="FC542" s="0" t="n">
        <v>0</v>
      </c>
      <c r="FD542" s="0" t="n">
        <v>0</v>
      </c>
      <c r="FE542" s="0" t="n">
        <v>0</v>
      </c>
      <c r="FF542" s="0" t="n">
        <v>0</v>
      </c>
      <c r="FG542" s="0" t="n">
        <v>1</v>
      </c>
      <c r="FH542" s="0" t="n">
        <v>0</v>
      </c>
      <c r="FI542" s="0" t="n">
        <v>3</v>
      </c>
      <c r="FJ542" s="0" t="n">
        <v>2</v>
      </c>
      <c r="FK542" s="0" t="n">
        <v>0</v>
      </c>
      <c r="FL542" s="0" t="n">
        <v>0</v>
      </c>
      <c r="FM542" s="0" t="n">
        <v>0</v>
      </c>
      <c r="FN542" s="0" t="n">
        <v>0</v>
      </c>
      <c r="FO542" s="0" t="n">
        <v>0</v>
      </c>
      <c r="FP542" s="0" t="n">
        <v>0</v>
      </c>
      <c r="FQ542" s="0" t="n">
        <v>0</v>
      </c>
      <c r="FR542" s="0" t="n">
        <v>4</v>
      </c>
      <c r="FS542" s="0" t="n">
        <v>0</v>
      </c>
      <c r="FT542" s="0" t="n">
        <v>0</v>
      </c>
      <c r="FU542" s="0" t="n">
        <v>0</v>
      </c>
      <c r="FV542" s="0" t="n">
        <v>0</v>
      </c>
      <c r="FW542" s="0" t="n">
        <v>0</v>
      </c>
      <c r="FX542" s="0" t="n">
        <v>0</v>
      </c>
      <c r="FY542" s="0" t="n">
        <v>0</v>
      </c>
      <c r="FZ542" s="0" t="n">
        <v>0</v>
      </c>
      <c r="GA542" s="0" t="n">
        <v>0</v>
      </c>
      <c r="GB542" s="0" t="n">
        <v>0</v>
      </c>
      <c r="GC542" s="0" t="n">
        <v>0</v>
      </c>
      <c r="GD542" s="0" t="n">
        <v>0</v>
      </c>
      <c r="GE542" s="0" t="n">
        <v>0</v>
      </c>
      <c r="GF542" s="0" t="n">
        <v>0</v>
      </c>
      <c r="GG542" s="0" t="n">
        <v>0</v>
      </c>
      <c r="GH542" s="0" t="n">
        <v>0</v>
      </c>
      <c r="GI542" s="0" t="n">
        <v>0</v>
      </c>
      <c r="GJ542" s="0" t="n">
        <v>0</v>
      </c>
      <c r="GK542" s="0" t="n">
        <v>0</v>
      </c>
      <c r="GL542" s="0" t="n">
        <v>0</v>
      </c>
      <c r="GM542" s="0" t="n">
        <v>0</v>
      </c>
      <c r="GN542" s="0" t="n">
        <v>0</v>
      </c>
      <c r="GO542" s="0" t="n">
        <v>8</v>
      </c>
      <c r="GP542" s="0" t="n">
        <v>0</v>
      </c>
      <c r="GQ542" s="0" t="n">
        <v>0</v>
      </c>
    </row>
    <row r="543" customFormat="false" ht="12" hidden="false" customHeight="false" outlineLevel="0" collapsed="false">
      <c r="A543" s="0" t="n">
        <v>0</v>
      </c>
      <c r="B543" s="0" t="n">
        <v>0</v>
      </c>
      <c r="C543" s="0" t="n">
        <v>4</v>
      </c>
      <c r="D543" s="0" t="n">
        <v>0</v>
      </c>
      <c r="E543" s="0" t="n">
        <v>0</v>
      </c>
      <c r="F543" s="0" t="n">
        <v>0</v>
      </c>
      <c r="G543" s="0" t="n">
        <v>0</v>
      </c>
      <c r="H543" s="0" t="n">
        <v>0</v>
      </c>
      <c r="I543" s="0" t="n">
        <v>0</v>
      </c>
      <c r="J543" s="0" t="n">
        <v>0</v>
      </c>
      <c r="K543" s="0" t="n">
        <v>0</v>
      </c>
      <c r="L543" s="0" t="n">
        <v>0</v>
      </c>
      <c r="M543" s="0" t="n">
        <v>0</v>
      </c>
      <c r="N543" s="0" t="n">
        <v>0</v>
      </c>
      <c r="O543" s="0" t="n">
        <v>0</v>
      </c>
      <c r="P543" s="0" t="n">
        <v>0</v>
      </c>
      <c r="Q543" s="0" t="n">
        <v>0</v>
      </c>
      <c r="R543" s="0" t="n">
        <v>0</v>
      </c>
      <c r="S543" s="0" t="n">
        <v>0</v>
      </c>
      <c r="T543" s="0" t="n">
        <v>0</v>
      </c>
      <c r="U543" s="0" t="n">
        <v>0</v>
      </c>
      <c r="V543" s="0" t="n">
        <v>0</v>
      </c>
      <c r="W543" s="0" t="n">
        <v>0</v>
      </c>
      <c r="X543" s="0" t="n">
        <v>0</v>
      </c>
      <c r="Y543" s="0" t="n">
        <v>0</v>
      </c>
      <c r="Z543" s="0" t="n">
        <v>2</v>
      </c>
      <c r="AA543" s="0" t="n">
        <v>0</v>
      </c>
      <c r="AB543" s="0" t="n">
        <v>0</v>
      </c>
      <c r="AC543" s="0" t="n">
        <v>0</v>
      </c>
      <c r="AD543" s="0" t="n">
        <v>0</v>
      </c>
      <c r="AE543" s="0" t="n">
        <v>0</v>
      </c>
      <c r="AF543" s="0" t="n">
        <v>0</v>
      </c>
      <c r="AG543" s="0" t="n">
        <v>0</v>
      </c>
      <c r="AH543" s="0" t="n">
        <v>0</v>
      </c>
      <c r="AI543" s="0" t="n">
        <v>0</v>
      </c>
      <c r="AJ543" s="0" t="n">
        <v>0</v>
      </c>
      <c r="AK543" s="0" t="n">
        <v>0</v>
      </c>
      <c r="AL543" s="0" t="n">
        <v>0</v>
      </c>
      <c r="AM543" s="0" t="n">
        <v>0</v>
      </c>
      <c r="AN543" s="0" t="n">
        <v>0</v>
      </c>
      <c r="AO543" s="0" t="n">
        <v>0</v>
      </c>
      <c r="AP543" s="0" t="n">
        <v>0</v>
      </c>
      <c r="AQ543" s="0" t="n">
        <v>0</v>
      </c>
      <c r="AR543" s="0" t="n">
        <v>2</v>
      </c>
      <c r="AS543" s="0" t="n">
        <v>0</v>
      </c>
      <c r="AT543" s="0" t="n">
        <v>0</v>
      </c>
      <c r="AU543" s="0" t="n">
        <v>0</v>
      </c>
      <c r="AV543" s="0" t="n">
        <v>0</v>
      </c>
      <c r="AW543" s="0" t="n">
        <v>2</v>
      </c>
      <c r="AX543" s="0" t="n">
        <v>0</v>
      </c>
      <c r="AY543" s="0" t="n">
        <v>2</v>
      </c>
      <c r="AZ543" s="0" t="n">
        <v>0</v>
      </c>
      <c r="BA543" s="0" t="n">
        <v>0</v>
      </c>
      <c r="BB543" s="0" t="n">
        <v>0</v>
      </c>
      <c r="BC543" s="0" t="n">
        <v>0</v>
      </c>
      <c r="BD543" s="0" t="n">
        <v>0</v>
      </c>
      <c r="BE543" s="0" t="n">
        <v>0</v>
      </c>
      <c r="BF543" s="0" t="n">
        <v>0</v>
      </c>
      <c r="BG543" s="0" t="n">
        <v>0</v>
      </c>
      <c r="BH543" s="0" t="n">
        <v>0</v>
      </c>
      <c r="BI543" s="0" t="n">
        <v>0</v>
      </c>
      <c r="BJ543" s="0" t="n">
        <v>0</v>
      </c>
      <c r="BK543" s="0" t="n">
        <v>0</v>
      </c>
      <c r="BL543" s="0" t="n">
        <v>0</v>
      </c>
      <c r="BM543" s="0" t="n">
        <v>0</v>
      </c>
      <c r="BN543" s="0" t="n">
        <v>0</v>
      </c>
      <c r="BO543" s="0" t="n">
        <v>0</v>
      </c>
      <c r="BP543" s="0" t="n">
        <v>0</v>
      </c>
      <c r="BQ543" s="0" t="n">
        <v>0</v>
      </c>
      <c r="BR543" s="0" t="n">
        <v>0</v>
      </c>
      <c r="BS543" s="0" t="n">
        <v>0</v>
      </c>
      <c r="BT543" s="0" t="n">
        <v>0</v>
      </c>
      <c r="BU543" s="0" t="n">
        <v>0</v>
      </c>
      <c r="BV543" s="0" t="n">
        <v>0</v>
      </c>
      <c r="BW543" s="0" t="n">
        <v>0</v>
      </c>
      <c r="BX543" s="0" t="n">
        <v>0</v>
      </c>
      <c r="BY543" s="0" t="n">
        <v>0</v>
      </c>
      <c r="BZ543" s="0" t="n">
        <v>0</v>
      </c>
      <c r="CA543" s="0" t="n">
        <v>3</v>
      </c>
      <c r="CB543" s="0" t="n">
        <v>1</v>
      </c>
      <c r="CC543" s="0" t="n">
        <v>1</v>
      </c>
      <c r="CD543" s="0" t="n">
        <v>3</v>
      </c>
      <c r="CE543" s="0" t="n">
        <v>0</v>
      </c>
      <c r="CF543" s="0" t="n">
        <v>0</v>
      </c>
      <c r="CG543" s="0" t="n">
        <v>0</v>
      </c>
      <c r="CH543" s="0" t="n">
        <v>0</v>
      </c>
      <c r="CI543" s="0" t="n">
        <v>0</v>
      </c>
      <c r="CJ543" s="0" t="n">
        <v>0</v>
      </c>
      <c r="CK543" s="0" t="n">
        <v>0</v>
      </c>
      <c r="CL543" s="0" t="n">
        <v>0</v>
      </c>
      <c r="CM543" s="0" t="n">
        <v>0</v>
      </c>
      <c r="CN543" s="0" t="n">
        <v>0</v>
      </c>
      <c r="CO543" s="0" t="n">
        <v>0</v>
      </c>
      <c r="CP543" s="0" t="n">
        <v>0</v>
      </c>
      <c r="CQ543" s="0" t="n">
        <v>0</v>
      </c>
      <c r="CR543" s="0" t="n">
        <v>0</v>
      </c>
      <c r="CS543" s="0" t="n">
        <v>0</v>
      </c>
      <c r="CT543" s="0" t="n">
        <v>0</v>
      </c>
      <c r="CU543" s="0" t="n">
        <v>0</v>
      </c>
      <c r="CV543" s="0" t="n">
        <v>0</v>
      </c>
      <c r="CW543" s="0" t="n">
        <v>0</v>
      </c>
      <c r="CX543" s="0" t="n">
        <v>0</v>
      </c>
      <c r="CY543" s="0" t="n">
        <v>0</v>
      </c>
      <c r="CZ543" s="0" t="n">
        <v>0</v>
      </c>
      <c r="DA543" s="0" t="n">
        <v>0</v>
      </c>
      <c r="DB543" s="0" t="n">
        <v>0</v>
      </c>
      <c r="DC543" s="0" t="n">
        <v>0</v>
      </c>
      <c r="DD543" s="0" t="n">
        <v>0</v>
      </c>
      <c r="DE543" s="0" t="n">
        <v>0</v>
      </c>
      <c r="DF543" s="0" t="n">
        <v>0</v>
      </c>
      <c r="DG543" s="0" t="n">
        <v>0</v>
      </c>
      <c r="DH543" s="0" t="n">
        <v>0</v>
      </c>
      <c r="DI543" s="0" t="n">
        <v>0</v>
      </c>
      <c r="DJ543" s="0" t="n">
        <v>0</v>
      </c>
      <c r="DK543" s="0" t="n">
        <v>0</v>
      </c>
      <c r="DL543" s="0" t="n">
        <v>0</v>
      </c>
      <c r="DM543" s="0" t="n">
        <v>0</v>
      </c>
      <c r="DN543" s="0" t="n">
        <v>0</v>
      </c>
      <c r="DO543" s="0" t="n">
        <v>0</v>
      </c>
      <c r="DP543" s="0" t="n">
        <v>0</v>
      </c>
      <c r="DQ543" s="0" t="n">
        <v>0</v>
      </c>
      <c r="DR543" s="0" t="n">
        <v>2</v>
      </c>
      <c r="DS543" s="0" t="n">
        <v>0</v>
      </c>
      <c r="DT543" s="0" t="n">
        <v>0</v>
      </c>
      <c r="DU543" s="0" t="n">
        <v>0</v>
      </c>
      <c r="DV543" s="0" t="n">
        <v>0</v>
      </c>
      <c r="DW543" s="0" t="n">
        <v>0</v>
      </c>
      <c r="DX543" s="0" t="n">
        <v>0</v>
      </c>
      <c r="DY543" s="0" t="n">
        <v>0</v>
      </c>
      <c r="DZ543" s="0" t="n">
        <v>0</v>
      </c>
      <c r="EA543" s="0" t="n">
        <v>0</v>
      </c>
      <c r="EB543" s="0" t="n">
        <v>0</v>
      </c>
      <c r="EC543" s="0" t="n">
        <v>0</v>
      </c>
      <c r="ED543" s="0" t="n">
        <v>0</v>
      </c>
      <c r="EE543" s="0" t="n">
        <v>0</v>
      </c>
      <c r="EF543" s="0" t="n">
        <v>0</v>
      </c>
      <c r="EG543" s="0" t="n">
        <v>0</v>
      </c>
      <c r="EH543" s="0" t="n">
        <v>0</v>
      </c>
      <c r="EI543" s="0" t="n">
        <v>0</v>
      </c>
      <c r="EJ543" s="0" t="n">
        <v>0</v>
      </c>
      <c r="EK543" s="0" t="n">
        <v>0</v>
      </c>
      <c r="EL543" s="0" t="n">
        <v>0</v>
      </c>
      <c r="EM543" s="0" t="n">
        <v>0</v>
      </c>
      <c r="EN543" s="0" t="n">
        <v>0</v>
      </c>
      <c r="EO543" s="0" t="n">
        <v>0</v>
      </c>
      <c r="EP543" s="0" t="n">
        <v>0</v>
      </c>
      <c r="EQ543" s="0" t="n">
        <v>0</v>
      </c>
      <c r="ER543" s="0" t="n">
        <v>0</v>
      </c>
      <c r="ES543" s="0" t="n">
        <v>1</v>
      </c>
      <c r="ET543" s="0" t="n">
        <v>0</v>
      </c>
      <c r="EU543" s="0" t="n">
        <v>0</v>
      </c>
      <c r="EV543" s="0" t="n">
        <v>0</v>
      </c>
      <c r="EW543" s="0" t="n">
        <v>0</v>
      </c>
      <c r="EX543" s="0" t="n">
        <v>0</v>
      </c>
      <c r="EY543" s="0" t="n">
        <v>0</v>
      </c>
      <c r="EZ543" s="0" t="n">
        <v>0</v>
      </c>
      <c r="FA543" s="0" t="n">
        <v>0</v>
      </c>
      <c r="FB543" s="0" t="n">
        <v>0</v>
      </c>
      <c r="FC543" s="0" t="n">
        <v>0</v>
      </c>
      <c r="FD543" s="0" t="n">
        <v>0</v>
      </c>
      <c r="FE543" s="0" t="n">
        <v>0</v>
      </c>
      <c r="FF543" s="0" t="n">
        <v>0</v>
      </c>
      <c r="FG543" s="0" t="n">
        <v>1</v>
      </c>
      <c r="FH543" s="0" t="n">
        <v>0</v>
      </c>
      <c r="FI543" s="0" t="n">
        <v>0</v>
      </c>
      <c r="FJ543" s="0" t="n">
        <v>0</v>
      </c>
      <c r="FK543" s="0" t="n">
        <v>0</v>
      </c>
      <c r="FL543" s="0" t="n">
        <v>0</v>
      </c>
      <c r="FM543" s="0" t="n">
        <v>0</v>
      </c>
      <c r="FN543" s="0" t="n">
        <v>1</v>
      </c>
      <c r="FO543" s="0" t="n">
        <v>0</v>
      </c>
      <c r="FP543" s="0" t="n">
        <v>0</v>
      </c>
      <c r="FQ543" s="0" t="n">
        <v>0</v>
      </c>
      <c r="FR543" s="0" t="n">
        <v>0</v>
      </c>
      <c r="FS543" s="0" t="n">
        <v>2</v>
      </c>
      <c r="FT543" s="0" t="n">
        <v>0</v>
      </c>
      <c r="FU543" s="0" t="n">
        <v>0</v>
      </c>
      <c r="FV543" s="0" t="n">
        <v>0</v>
      </c>
      <c r="FW543" s="0" t="n">
        <v>0</v>
      </c>
      <c r="FX543" s="0" t="n">
        <v>0</v>
      </c>
      <c r="FY543" s="0" t="n">
        <v>0</v>
      </c>
      <c r="FZ543" s="0" t="n">
        <v>0</v>
      </c>
      <c r="GA543" s="0" t="n">
        <v>0</v>
      </c>
      <c r="GB543" s="0" t="n">
        <v>0</v>
      </c>
      <c r="GC543" s="0" t="n">
        <v>0</v>
      </c>
      <c r="GD543" s="0" t="n">
        <v>0</v>
      </c>
      <c r="GE543" s="0" t="n">
        <v>0</v>
      </c>
      <c r="GF543" s="0" t="n">
        <v>0</v>
      </c>
      <c r="GG543" s="0" t="n">
        <v>0</v>
      </c>
      <c r="GH543" s="0" t="n">
        <v>0</v>
      </c>
      <c r="GI543" s="0" t="n">
        <v>0</v>
      </c>
      <c r="GJ543" s="0" t="n">
        <v>0</v>
      </c>
      <c r="GK543" s="0" t="n">
        <v>0</v>
      </c>
      <c r="GL543" s="0" t="n">
        <v>0</v>
      </c>
      <c r="GM543" s="0" t="n">
        <v>0</v>
      </c>
      <c r="GN543" s="0" t="n">
        <v>0</v>
      </c>
      <c r="GO543" s="0" t="n">
        <v>0</v>
      </c>
      <c r="GP543" s="0" t="n">
        <v>0</v>
      </c>
      <c r="GQ543" s="0" t="n">
        <v>0</v>
      </c>
    </row>
    <row r="544" customFormat="false" ht="12" hidden="false" customHeight="false" outlineLevel="0" collapsed="false">
      <c r="A544" s="0" t="n">
        <v>0</v>
      </c>
      <c r="B544" s="0" t="n">
        <v>0</v>
      </c>
      <c r="C544" s="0" t="n">
        <v>0</v>
      </c>
      <c r="D544" s="0" t="n">
        <v>0</v>
      </c>
      <c r="E544" s="0" t="n">
        <v>0</v>
      </c>
      <c r="F544" s="0" t="n">
        <v>0</v>
      </c>
      <c r="G544" s="0" t="n">
        <v>0</v>
      </c>
      <c r="H544" s="0" t="n">
        <v>0</v>
      </c>
      <c r="I544" s="0" t="n">
        <v>0</v>
      </c>
      <c r="J544" s="0" t="n">
        <v>0</v>
      </c>
      <c r="K544" s="0" t="n">
        <v>0</v>
      </c>
      <c r="L544" s="0" t="n">
        <v>0</v>
      </c>
      <c r="M544" s="0" t="n">
        <v>0</v>
      </c>
      <c r="N544" s="0" t="n">
        <v>0</v>
      </c>
      <c r="O544" s="0" t="n">
        <v>0</v>
      </c>
      <c r="P544" s="0" t="n">
        <v>0</v>
      </c>
      <c r="Q544" s="0" t="n">
        <v>2</v>
      </c>
      <c r="R544" s="0" t="n">
        <v>0</v>
      </c>
      <c r="S544" s="0" t="n">
        <v>0</v>
      </c>
      <c r="T544" s="0" t="n">
        <v>0</v>
      </c>
      <c r="U544" s="0" t="n">
        <v>0</v>
      </c>
      <c r="V544" s="0" t="n">
        <v>0</v>
      </c>
      <c r="W544" s="0" t="n">
        <v>0</v>
      </c>
      <c r="X544" s="0" t="n">
        <v>0</v>
      </c>
      <c r="Y544" s="0" t="n">
        <v>0</v>
      </c>
      <c r="Z544" s="0" t="n">
        <v>0</v>
      </c>
      <c r="AA544" s="0" t="n">
        <v>0</v>
      </c>
      <c r="AB544" s="0" t="n">
        <v>0</v>
      </c>
      <c r="AC544" s="0" t="n">
        <v>0</v>
      </c>
      <c r="AD544" s="0" t="n">
        <v>0</v>
      </c>
      <c r="AE544" s="0" t="n">
        <v>0</v>
      </c>
      <c r="AF544" s="0" t="n">
        <v>0</v>
      </c>
      <c r="AG544" s="0" t="n">
        <v>0</v>
      </c>
      <c r="AH544" s="0" t="n">
        <v>0</v>
      </c>
      <c r="AI544" s="0" t="n">
        <v>0</v>
      </c>
      <c r="AJ544" s="0" t="n">
        <v>0</v>
      </c>
      <c r="AK544" s="0" t="n">
        <v>0</v>
      </c>
      <c r="AL544" s="0" t="n">
        <v>0</v>
      </c>
      <c r="AM544" s="0" t="n">
        <v>0</v>
      </c>
      <c r="AN544" s="0" t="n">
        <v>0</v>
      </c>
      <c r="AO544" s="0" t="n">
        <v>0</v>
      </c>
      <c r="AP544" s="0" t="n">
        <v>0</v>
      </c>
      <c r="AQ544" s="0" t="n">
        <v>0</v>
      </c>
      <c r="AR544" s="0" t="n">
        <v>0</v>
      </c>
      <c r="AS544" s="0" t="n">
        <v>0</v>
      </c>
      <c r="AT544" s="0" t="n">
        <v>1</v>
      </c>
      <c r="AU544" s="0" t="n">
        <v>0</v>
      </c>
      <c r="AV544" s="0" t="n">
        <v>0</v>
      </c>
      <c r="AW544" s="0" t="n">
        <v>0</v>
      </c>
      <c r="AX544" s="0" t="n">
        <v>0</v>
      </c>
      <c r="AY544" s="0" t="n">
        <v>0</v>
      </c>
      <c r="AZ544" s="0" t="n">
        <v>0</v>
      </c>
      <c r="BA544" s="0" t="n">
        <v>0</v>
      </c>
      <c r="BB544" s="0" t="n">
        <v>0</v>
      </c>
      <c r="BC544" s="0" t="n">
        <v>0</v>
      </c>
      <c r="BD544" s="0" t="n">
        <v>0</v>
      </c>
      <c r="BE544" s="0" t="n">
        <v>0</v>
      </c>
      <c r="BF544" s="0" t="n">
        <v>0</v>
      </c>
      <c r="BG544" s="0" t="n">
        <v>0</v>
      </c>
      <c r="BH544" s="0" t="n">
        <v>0</v>
      </c>
      <c r="BI544" s="0" t="n">
        <v>0</v>
      </c>
      <c r="BJ544" s="0" t="n">
        <v>0</v>
      </c>
      <c r="BK544" s="0" t="n">
        <v>0</v>
      </c>
      <c r="BL544" s="0" t="n">
        <v>0</v>
      </c>
      <c r="BM544" s="0" t="n">
        <v>0</v>
      </c>
      <c r="BN544" s="0" t="n">
        <v>0</v>
      </c>
      <c r="BO544" s="0" t="n">
        <v>0</v>
      </c>
      <c r="BP544" s="0" t="n">
        <v>0</v>
      </c>
      <c r="BQ544" s="0" t="n">
        <v>0</v>
      </c>
      <c r="BR544" s="0" t="n">
        <v>0</v>
      </c>
      <c r="BS544" s="0" t="n">
        <v>0</v>
      </c>
      <c r="BT544" s="0" t="n">
        <v>0</v>
      </c>
      <c r="BU544" s="0" t="n">
        <v>0</v>
      </c>
      <c r="BV544" s="0" t="n">
        <v>0</v>
      </c>
      <c r="BW544" s="0" t="n">
        <v>0</v>
      </c>
      <c r="BX544" s="0" t="n">
        <v>0</v>
      </c>
      <c r="BY544" s="0" t="n">
        <v>0</v>
      </c>
      <c r="BZ544" s="0" t="n">
        <v>0</v>
      </c>
      <c r="CA544" s="0" t="n">
        <v>0</v>
      </c>
      <c r="CB544" s="0" t="n">
        <v>0</v>
      </c>
      <c r="CC544" s="0" t="n">
        <v>0</v>
      </c>
      <c r="CD544" s="0" t="n">
        <v>2</v>
      </c>
      <c r="CE544" s="0" t="n">
        <v>0</v>
      </c>
      <c r="CF544" s="0" t="n">
        <v>0</v>
      </c>
      <c r="CG544" s="0" t="n">
        <v>0</v>
      </c>
      <c r="CH544" s="0" t="n">
        <v>0</v>
      </c>
      <c r="CI544" s="0" t="n">
        <v>0</v>
      </c>
      <c r="CJ544" s="0" t="n">
        <v>0</v>
      </c>
      <c r="CK544" s="0" t="n">
        <v>0</v>
      </c>
      <c r="CL544" s="0" t="n">
        <v>0</v>
      </c>
      <c r="CM544" s="0" t="n">
        <v>0</v>
      </c>
      <c r="CN544" s="0" t="n">
        <v>0</v>
      </c>
      <c r="CO544" s="0" t="n">
        <v>0</v>
      </c>
      <c r="CP544" s="0" t="n">
        <v>0</v>
      </c>
      <c r="CQ544" s="0" t="n">
        <v>0</v>
      </c>
      <c r="CR544" s="0" t="n">
        <v>0</v>
      </c>
      <c r="CS544" s="0" t="n">
        <v>1</v>
      </c>
      <c r="CT544" s="0" t="n">
        <v>0</v>
      </c>
      <c r="CU544" s="0" t="n">
        <v>0</v>
      </c>
      <c r="CV544" s="0" t="n">
        <v>0</v>
      </c>
      <c r="CW544" s="0" t="n">
        <v>0</v>
      </c>
      <c r="CX544" s="0" t="n">
        <v>0</v>
      </c>
      <c r="CY544" s="0" t="n">
        <v>0</v>
      </c>
      <c r="CZ544" s="0" t="n">
        <v>0</v>
      </c>
      <c r="DA544" s="0" t="n">
        <v>0</v>
      </c>
      <c r="DB544" s="0" t="n">
        <v>0</v>
      </c>
      <c r="DC544" s="0" t="n">
        <v>0</v>
      </c>
      <c r="DD544" s="0" t="n">
        <v>2</v>
      </c>
      <c r="DE544" s="0" t="n">
        <v>0</v>
      </c>
      <c r="DF544" s="0" t="n">
        <v>0</v>
      </c>
      <c r="DG544" s="0" t="n">
        <v>0</v>
      </c>
      <c r="DH544" s="0" t="n">
        <v>0</v>
      </c>
      <c r="DI544" s="0" t="n">
        <v>0</v>
      </c>
      <c r="DJ544" s="0" t="n">
        <v>0</v>
      </c>
      <c r="DK544" s="0" t="n">
        <v>0</v>
      </c>
      <c r="DL544" s="0" t="n">
        <v>3</v>
      </c>
      <c r="DM544" s="0" t="n">
        <v>0</v>
      </c>
      <c r="DN544" s="0" t="n">
        <v>0</v>
      </c>
      <c r="DO544" s="0" t="n">
        <v>0</v>
      </c>
      <c r="DP544" s="0" t="n">
        <v>0</v>
      </c>
      <c r="DQ544" s="0" t="n">
        <v>0</v>
      </c>
      <c r="DR544" s="0" t="n">
        <v>2</v>
      </c>
      <c r="DS544" s="0" t="n">
        <v>0</v>
      </c>
      <c r="DT544" s="0" t="n">
        <v>0</v>
      </c>
      <c r="DU544" s="0" t="n">
        <v>0</v>
      </c>
      <c r="DV544" s="0" t="n">
        <v>0</v>
      </c>
      <c r="DW544" s="0" t="n">
        <v>0</v>
      </c>
      <c r="DX544" s="0" t="n">
        <v>0</v>
      </c>
      <c r="DY544" s="0" t="n">
        <v>0</v>
      </c>
      <c r="DZ544" s="0" t="n">
        <v>0</v>
      </c>
      <c r="EA544" s="0" t="n">
        <v>4</v>
      </c>
      <c r="EB544" s="0" t="n">
        <v>1</v>
      </c>
      <c r="EC544" s="0" t="n">
        <v>0</v>
      </c>
      <c r="ED544" s="0" t="n">
        <v>0</v>
      </c>
      <c r="EE544" s="0" t="n">
        <v>0</v>
      </c>
      <c r="EF544" s="0" t="n">
        <v>0</v>
      </c>
      <c r="EG544" s="0" t="n">
        <v>0</v>
      </c>
      <c r="EH544" s="0" t="n">
        <v>0</v>
      </c>
      <c r="EI544" s="0" t="n">
        <v>0</v>
      </c>
      <c r="EJ544" s="0" t="n">
        <v>0</v>
      </c>
      <c r="EK544" s="0" t="n">
        <v>0</v>
      </c>
      <c r="EL544" s="0" t="n">
        <v>0</v>
      </c>
      <c r="EM544" s="0" t="n">
        <v>0</v>
      </c>
      <c r="EN544" s="0" t="n">
        <v>0</v>
      </c>
      <c r="EO544" s="0" t="n">
        <v>0</v>
      </c>
      <c r="EP544" s="0" t="n">
        <v>0</v>
      </c>
      <c r="EQ544" s="0" t="n">
        <v>0</v>
      </c>
      <c r="ER544" s="0" t="n">
        <v>0</v>
      </c>
      <c r="ES544" s="0" t="n">
        <v>0</v>
      </c>
      <c r="ET544" s="0" t="n">
        <v>0</v>
      </c>
      <c r="EU544" s="0" t="n">
        <v>0</v>
      </c>
      <c r="EV544" s="0" t="n">
        <v>0</v>
      </c>
      <c r="EW544" s="0" t="n">
        <v>0</v>
      </c>
      <c r="EX544" s="0" t="n">
        <v>0</v>
      </c>
      <c r="EY544" s="0" t="n">
        <v>0</v>
      </c>
      <c r="EZ544" s="0" t="n">
        <v>0</v>
      </c>
      <c r="FA544" s="0" t="n">
        <v>0</v>
      </c>
      <c r="FB544" s="0" t="n">
        <v>0</v>
      </c>
      <c r="FC544" s="0" t="n">
        <v>0</v>
      </c>
      <c r="FD544" s="0" t="n">
        <v>0</v>
      </c>
      <c r="FE544" s="0" t="n">
        <v>0</v>
      </c>
      <c r="FF544" s="0" t="n">
        <v>0</v>
      </c>
      <c r="FG544" s="0" t="n">
        <v>0</v>
      </c>
      <c r="FH544" s="0" t="n">
        <v>0</v>
      </c>
      <c r="FI544" s="0" t="n">
        <v>1</v>
      </c>
      <c r="FJ544" s="0" t="n">
        <v>0</v>
      </c>
      <c r="FK544" s="0" t="n">
        <v>0</v>
      </c>
      <c r="FL544" s="0" t="n">
        <v>0</v>
      </c>
      <c r="FM544" s="0" t="n">
        <v>0</v>
      </c>
      <c r="FN544" s="0" t="n">
        <v>0</v>
      </c>
      <c r="FO544" s="0" t="n">
        <v>0</v>
      </c>
      <c r="FP544" s="0" t="n">
        <v>0</v>
      </c>
      <c r="FQ544" s="0" t="n">
        <v>0</v>
      </c>
      <c r="FR544" s="0" t="n">
        <v>0</v>
      </c>
      <c r="FS544" s="0" t="n">
        <v>0</v>
      </c>
      <c r="FT544" s="0" t="n">
        <v>3</v>
      </c>
      <c r="FU544" s="0" t="n">
        <v>0</v>
      </c>
      <c r="FV544" s="0" t="n">
        <v>0</v>
      </c>
      <c r="FW544" s="0" t="n">
        <v>0</v>
      </c>
      <c r="FX544" s="0" t="n">
        <v>0</v>
      </c>
      <c r="FY544" s="0" t="n">
        <v>0</v>
      </c>
      <c r="FZ544" s="0" t="n">
        <v>0</v>
      </c>
      <c r="GA544" s="0" t="n">
        <v>0</v>
      </c>
      <c r="GB544" s="0" t="n">
        <v>0</v>
      </c>
      <c r="GC544" s="0" t="n">
        <v>0</v>
      </c>
      <c r="GD544" s="0" t="n">
        <v>0</v>
      </c>
      <c r="GE544" s="0" t="n">
        <v>0</v>
      </c>
      <c r="GF544" s="0" t="n">
        <v>0</v>
      </c>
      <c r="GG544" s="0" t="n">
        <v>0</v>
      </c>
      <c r="GH544" s="0" t="n">
        <v>0</v>
      </c>
      <c r="GI544" s="0" t="n">
        <v>0</v>
      </c>
      <c r="GJ544" s="0" t="n">
        <v>0</v>
      </c>
      <c r="GK544" s="0" t="n">
        <v>0</v>
      </c>
      <c r="GL544" s="0" t="n">
        <v>0</v>
      </c>
      <c r="GM544" s="0" t="n">
        <v>0</v>
      </c>
      <c r="GN544" s="0" t="n">
        <v>0</v>
      </c>
      <c r="GO544" s="0" t="n">
        <v>0</v>
      </c>
      <c r="GP544" s="0" t="n">
        <v>7</v>
      </c>
      <c r="GQ544" s="0" t="n">
        <v>0</v>
      </c>
    </row>
    <row r="545" customFormat="false" ht="12" hidden="false" customHeight="false" outlineLevel="0" collapsed="false">
      <c r="A545" s="0" t="n">
        <v>0</v>
      </c>
      <c r="B545" s="0" t="n">
        <v>0</v>
      </c>
      <c r="C545" s="0" t="n">
        <v>0</v>
      </c>
      <c r="D545" s="0" t="n">
        <v>0</v>
      </c>
      <c r="E545" s="0" t="n">
        <v>0</v>
      </c>
      <c r="F545" s="0" t="n">
        <v>0</v>
      </c>
      <c r="G545" s="0" t="n">
        <v>0</v>
      </c>
      <c r="H545" s="0" t="n">
        <v>0</v>
      </c>
      <c r="I545" s="0" t="n">
        <v>0</v>
      </c>
      <c r="J545" s="0" t="n">
        <v>0</v>
      </c>
      <c r="K545" s="0" t="n">
        <v>0</v>
      </c>
      <c r="L545" s="0" t="n">
        <v>0</v>
      </c>
      <c r="M545" s="0" t="n">
        <v>0</v>
      </c>
      <c r="N545" s="0" t="n">
        <v>0</v>
      </c>
      <c r="O545" s="0" t="n">
        <v>0</v>
      </c>
      <c r="P545" s="0" t="n">
        <v>1</v>
      </c>
      <c r="Q545" s="0" t="n">
        <v>1</v>
      </c>
      <c r="R545" s="0" t="n">
        <v>0</v>
      </c>
      <c r="S545" s="0" t="n">
        <v>0</v>
      </c>
      <c r="T545" s="0" t="n">
        <v>0</v>
      </c>
      <c r="U545" s="0" t="n">
        <v>0</v>
      </c>
      <c r="V545" s="0" t="n">
        <v>4</v>
      </c>
      <c r="W545" s="0" t="n">
        <v>0</v>
      </c>
      <c r="X545" s="0" t="n">
        <v>0</v>
      </c>
      <c r="Y545" s="0" t="n">
        <v>0</v>
      </c>
      <c r="Z545" s="0" t="n">
        <v>0</v>
      </c>
      <c r="AA545" s="0" t="n">
        <v>0</v>
      </c>
      <c r="AB545" s="0" t="n">
        <v>0</v>
      </c>
      <c r="AC545" s="0" t="n">
        <v>4</v>
      </c>
      <c r="AD545" s="0" t="n">
        <v>0</v>
      </c>
      <c r="AE545" s="0" t="n">
        <v>0</v>
      </c>
      <c r="AF545" s="0" t="n">
        <v>0</v>
      </c>
      <c r="AG545" s="0" t="n">
        <v>0</v>
      </c>
      <c r="AH545" s="0" t="n">
        <v>0</v>
      </c>
      <c r="AI545" s="0" t="n">
        <v>0</v>
      </c>
      <c r="AJ545" s="0" t="n">
        <v>0</v>
      </c>
      <c r="AK545" s="0" t="n">
        <v>0</v>
      </c>
      <c r="AL545" s="0" t="n">
        <v>0</v>
      </c>
      <c r="AM545" s="0" t="n">
        <v>0</v>
      </c>
      <c r="AN545" s="0" t="n">
        <v>0</v>
      </c>
      <c r="AO545" s="0" t="n">
        <v>0</v>
      </c>
      <c r="AP545" s="0" t="n">
        <v>0</v>
      </c>
      <c r="AQ545" s="0" t="n">
        <v>0</v>
      </c>
      <c r="AR545" s="0" t="n">
        <v>0</v>
      </c>
      <c r="AS545" s="0" t="n">
        <v>0</v>
      </c>
      <c r="AT545" s="0" t="n">
        <v>0</v>
      </c>
      <c r="AU545" s="0" t="n">
        <v>0</v>
      </c>
      <c r="AV545" s="0" t="n">
        <v>0</v>
      </c>
      <c r="AW545" s="0" t="n">
        <v>1</v>
      </c>
      <c r="AX545" s="0" t="n">
        <v>0</v>
      </c>
      <c r="AY545" s="0" t="n">
        <v>0</v>
      </c>
      <c r="AZ545" s="0" t="n">
        <v>1</v>
      </c>
      <c r="BA545" s="0" t="n">
        <v>0</v>
      </c>
      <c r="BB545" s="0" t="n">
        <v>0</v>
      </c>
      <c r="BC545" s="0" t="n">
        <v>0</v>
      </c>
      <c r="BD545" s="0" t="n">
        <v>2</v>
      </c>
      <c r="BE545" s="0" t="n">
        <v>0</v>
      </c>
      <c r="BF545" s="0" t="n">
        <v>0</v>
      </c>
      <c r="BG545" s="0" t="n">
        <v>0</v>
      </c>
      <c r="BH545" s="0" t="n">
        <v>0</v>
      </c>
      <c r="BI545" s="0" t="n">
        <v>0</v>
      </c>
      <c r="BJ545" s="0" t="n">
        <v>0</v>
      </c>
      <c r="BK545" s="0" t="n">
        <v>0</v>
      </c>
      <c r="BL545" s="0" t="n">
        <v>0</v>
      </c>
      <c r="BM545" s="0" t="n">
        <v>0</v>
      </c>
      <c r="BN545" s="0" t="n">
        <v>0</v>
      </c>
      <c r="BO545" s="0" t="n">
        <v>0</v>
      </c>
      <c r="BP545" s="0" t="n">
        <v>0</v>
      </c>
      <c r="BQ545" s="0" t="n">
        <v>0</v>
      </c>
      <c r="BR545" s="0" t="n">
        <v>0</v>
      </c>
      <c r="BS545" s="0" t="n">
        <v>0</v>
      </c>
      <c r="BT545" s="0" t="n">
        <v>0</v>
      </c>
      <c r="BU545" s="0" t="n">
        <v>0</v>
      </c>
      <c r="BV545" s="0" t="n">
        <v>0</v>
      </c>
      <c r="BW545" s="0" t="n">
        <v>0</v>
      </c>
      <c r="BX545" s="0" t="n">
        <v>0</v>
      </c>
      <c r="BY545" s="0" t="n">
        <v>0</v>
      </c>
      <c r="BZ545" s="0" t="n">
        <v>0</v>
      </c>
      <c r="CA545" s="0" t="n">
        <v>0</v>
      </c>
      <c r="CB545" s="0" t="n">
        <v>0</v>
      </c>
      <c r="CC545" s="0" t="n">
        <v>4</v>
      </c>
      <c r="CD545" s="0" t="n">
        <v>0</v>
      </c>
      <c r="CE545" s="0" t="n">
        <v>0</v>
      </c>
      <c r="CF545" s="0" t="n">
        <v>0</v>
      </c>
      <c r="CG545" s="0" t="n">
        <v>0</v>
      </c>
      <c r="CH545" s="0" t="n">
        <v>0</v>
      </c>
      <c r="CI545" s="0" t="n">
        <v>2</v>
      </c>
      <c r="CJ545" s="0" t="n">
        <v>0</v>
      </c>
      <c r="CK545" s="0" t="n">
        <v>0</v>
      </c>
      <c r="CL545" s="0" t="n">
        <v>0</v>
      </c>
      <c r="CM545" s="0" t="n">
        <v>0</v>
      </c>
      <c r="CN545" s="0" t="n">
        <v>0</v>
      </c>
      <c r="CO545" s="0" t="n">
        <v>0</v>
      </c>
      <c r="CP545" s="0" t="n">
        <v>0</v>
      </c>
      <c r="CQ545" s="0" t="n">
        <v>0</v>
      </c>
      <c r="CR545" s="0" t="n">
        <v>0</v>
      </c>
      <c r="CS545" s="0" t="n">
        <v>0</v>
      </c>
      <c r="CT545" s="0" t="n">
        <v>0</v>
      </c>
      <c r="CU545" s="0" t="n">
        <v>0</v>
      </c>
      <c r="CV545" s="0" t="n">
        <v>0</v>
      </c>
      <c r="CW545" s="0" t="n">
        <v>0</v>
      </c>
      <c r="CX545" s="0" t="n">
        <v>0</v>
      </c>
      <c r="CY545" s="0" t="n">
        <v>0</v>
      </c>
      <c r="CZ545" s="0" t="n">
        <v>0</v>
      </c>
      <c r="DA545" s="0" t="n">
        <v>0</v>
      </c>
      <c r="DB545" s="0" t="n">
        <v>0</v>
      </c>
      <c r="DC545" s="0" t="n">
        <v>5</v>
      </c>
      <c r="DD545" s="0" t="n">
        <v>0</v>
      </c>
      <c r="DE545" s="0" t="n">
        <v>0</v>
      </c>
      <c r="DF545" s="0" t="n">
        <v>0</v>
      </c>
      <c r="DG545" s="0" t="n">
        <v>0</v>
      </c>
      <c r="DH545" s="0" t="n">
        <v>0</v>
      </c>
      <c r="DI545" s="0" t="n">
        <v>0</v>
      </c>
      <c r="DJ545" s="0" t="n">
        <v>0</v>
      </c>
      <c r="DK545" s="0" t="n">
        <v>0</v>
      </c>
      <c r="DL545" s="0" t="n">
        <v>0</v>
      </c>
      <c r="DM545" s="0" t="n">
        <v>0</v>
      </c>
      <c r="DN545" s="0" t="n">
        <v>2</v>
      </c>
      <c r="DO545" s="0" t="n">
        <v>0</v>
      </c>
      <c r="DP545" s="0" t="n">
        <v>0</v>
      </c>
      <c r="DQ545" s="0" t="n">
        <v>2</v>
      </c>
      <c r="DR545" s="0" t="n">
        <v>7</v>
      </c>
      <c r="DS545" s="0" t="n">
        <v>0</v>
      </c>
      <c r="DT545" s="0" t="n">
        <v>0</v>
      </c>
      <c r="DU545" s="0" t="n">
        <v>0</v>
      </c>
      <c r="DV545" s="0" t="n">
        <v>0</v>
      </c>
      <c r="DW545" s="0" t="n">
        <v>0</v>
      </c>
      <c r="DX545" s="0" t="n">
        <v>0</v>
      </c>
      <c r="DY545" s="0" t="n">
        <v>0</v>
      </c>
      <c r="DZ545" s="0" t="n">
        <v>0</v>
      </c>
      <c r="EA545" s="0" t="n">
        <v>0</v>
      </c>
      <c r="EB545" s="0" t="n">
        <v>0</v>
      </c>
      <c r="EC545" s="0" t="n">
        <v>0</v>
      </c>
      <c r="ED545" s="0" t="n">
        <v>0</v>
      </c>
      <c r="EE545" s="0" t="n">
        <v>2</v>
      </c>
      <c r="EF545" s="0" t="n">
        <v>0</v>
      </c>
      <c r="EG545" s="0" t="n">
        <v>0</v>
      </c>
      <c r="EH545" s="0" t="n">
        <v>0</v>
      </c>
      <c r="EI545" s="0" t="n">
        <v>0</v>
      </c>
      <c r="EJ545" s="0" t="n">
        <v>0</v>
      </c>
      <c r="EK545" s="0" t="n">
        <v>0</v>
      </c>
      <c r="EL545" s="0" t="n">
        <v>0</v>
      </c>
      <c r="EM545" s="0" t="n">
        <v>0</v>
      </c>
      <c r="EN545" s="0" t="n">
        <v>0</v>
      </c>
      <c r="EO545" s="0" t="n">
        <v>0</v>
      </c>
      <c r="EP545" s="0" t="n">
        <v>0</v>
      </c>
      <c r="EQ545" s="0" t="n">
        <v>0</v>
      </c>
      <c r="ER545" s="0" t="n">
        <v>0</v>
      </c>
      <c r="ES545" s="0" t="n">
        <v>1</v>
      </c>
      <c r="ET545" s="0" t="n">
        <v>0</v>
      </c>
      <c r="EU545" s="0" t="n">
        <v>0</v>
      </c>
      <c r="EV545" s="0" t="n">
        <v>0</v>
      </c>
      <c r="EW545" s="0" t="n">
        <v>0</v>
      </c>
      <c r="EX545" s="0" t="n">
        <v>0</v>
      </c>
      <c r="EY545" s="0" t="n">
        <v>0</v>
      </c>
      <c r="EZ545" s="0" t="n">
        <v>0</v>
      </c>
      <c r="FA545" s="0" t="n">
        <v>0</v>
      </c>
      <c r="FB545" s="0" t="n">
        <v>0</v>
      </c>
      <c r="FC545" s="0" t="n">
        <v>0</v>
      </c>
      <c r="FD545" s="0" t="n">
        <v>0</v>
      </c>
      <c r="FE545" s="0" t="n">
        <v>0</v>
      </c>
      <c r="FF545" s="0" t="n">
        <v>0</v>
      </c>
      <c r="FG545" s="0" t="n">
        <v>0</v>
      </c>
      <c r="FH545" s="0" t="n">
        <v>0</v>
      </c>
      <c r="FI545" s="0" t="n">
        <v>0</v>
      </c>
      <c r="FJ545" s="0" t="n">
        <v>0</v>
      </c>
      <c r="FK545" s="0" t="n">
        <v>0</v>
      </c>
      <c r="FL545" s="0" t="n">
        <v>3</v>
      </c>
      <c r="FM545" s="0" t="n">
        <v>0</v>
      </c>
      <c r="FN545" s="0" t="n">
        <v>0</v>
      </c>
      <c r="FO545" s="0" t="n">
        <v>0</v>
      </c>
      <c r="FP545" s="0" t="n">
        <v>0</v>
      </c>
      <c r="FQ545" s="0" t="n">
        <v>0</v>
      </c>
      <c r="FR545" s="0" t="n">
        <v>0</v>
      </c>
      <c r="FS545" s="0" t="n">
        <v>3</v>
      </c>
      <c r="FT545" s="0" t="n">
        <v>0</v>
      </c>
      <c r="FU545" s="0" t="n">
        <v>0</v>
      </c>
      <c r="FV545" s="0" t="n">
        <v>0</v>
      </c>
      <c r="FW545" s="0" t="n">
        <v>0</v>
      </c>
      <c r="FX545" s="0" t="n">
        <v>0</v>
      </c>
      <c r="FY545" s="0" t="n">
        <v>0</v>
      </c>
      <c r="FZ545" s="0" t="n">
        <v>0</v>
      </c>
      <c r="GA545" s="0" t="n">
        <v>0</v>
      </c>
      <c r="GB545" s="0" t="n">
        <v>0</v>
      </c>
      <c r="GC545" s="0" t="n">
        <v>0</v>
      </c>
      <c r="GD545" s="0" t="n">
        <v>0</v>
      </c>
      <c r="GE545" s="0" t="n">
        <v>0</v>
      </c>
      <c r="GF545" s="0" t="n">
        <v>0</v>
      </c>
      <c r="GG545" s="0" t="n">
        <v>0</v>
      </c>
      <c r="GH545" s="0" t="n">
        <v>0</v>
      </c>
      <c r="GI545" s="0" t="n">
        <v>0</v>
      </c>
      <c r="GJ545" s="0" t="n">
        <v>0</v>
      </c>
      <c r="GK545" s="0" t="n">
        <v>0</v>
      </c>
      <c r="GL545" s="0" t="n">
        <v>0</v>
      </c>
      <c r="GM545" s="0" t="n">
        <v>0</v>
      </c>
      <c r="GN545" s="0" t="n">
        <v>0</v>
      </c>
      <c r="GO545" s="0" t="n">
        <v>0</v>
      </c>
      <c r="GP545" s="0" t="n">
        <v>0</v>
      </c>
      <c r="GQ545" s="0" t="n">
        <v>0</v>
      </c>
    </row>
    <row r="546" customFormat="false" ht="12" hidden="false" customHeight="false" outlineLevel="0" collapsed="false">
      <c r="A546" s="0" t="n">
        <v>0</v>
      </c>
      <c r="B546" s="0" t="n">
        <v>3</v>
      </c>
      <c r="C546" s="0" t="n">
        <v>0</v>
      </c>
      <c r="D546" s="0" t="n">
        <v>0</v>
      </c>
      <c r="E546" s="0" t="n">
        <v>0</v>
      </c>
      <c r="F546" s="0" t="n">
        <v>2</v>
      </c>
      <c r="G546" s="0" t="n">
        <v>3</v>
      </c>
      <c r="H546" s="0" t="n">
        <v>1</v>
      </c>
      <c r="I546" s="0" t="n">
        <v>0</v>
      </c>
      <c r="J546" s="0" t="n">
        <v>1</v>
      </c>
      <c r="K546" s="0" t="n">
        <v>6</v>
      </c>
      <c r="L546" s="0" t="n">
        <v>1</v>
      </c>
      <c r="M546" s="0" t="n">
        <v>0</v>
      </c>
      <c r="N546" s="0" t="n">
        <v>0</v>
      </c>
      <c r="O546" s="0" t="n">
        <v>0</v>
      </c>
      <c r="P546" s="0" t="n">
        <v>5</v>
      </c>
      <c r="Q546" s="0" t="n">
        <v>0</v>
      </c>
      <c r="R546" s="0" t="n">
        <v>0</v>
      </c>
      <c r="S546" s="0" t="n">
        <v>0</v>
      </c>
      <c r="T546" s="0" t="n">
        <v>0</v>
      </c>
      <c r="U546" s="0" t="n">
        <v>0</v>
      </c>
      <c r="V546" s="0" t="n">
        <v>0</v>
      </c>
      <c r="W546" s="0" t="n">
        <v>0</v>
      </c>
      <c r="X546" s="0" t="n">
        <v>0</v>
      </c>
      <c r="Y546" s="0" t="n">
        <v>5</v>
      </c>
      <c r="Z546" s="0" t="n">
        <v>1</v>
      </c>
      <c r="AA546" s="0" t="n">
        <v>0</v>
      </c>
      <c r="AB546" s="0" t="n">
        <v>6</v>
      </c>
      <c r="AC546" s="0" t="n">
        <v>0</v>
      </c>
      <c r="AD546" s="0" t="n">
        <v>0</v>
      </c>
      <c r="AE546" s="0" t="n">
        <v>1</v>
      </c>
      <c r="AF546" s="0" t="n">
        <v>2</v>
      </c>
      <c r="AG546" s="0" t="n">
        <v>0</v>
      </c>
      <c r="AH546" s="0" t="n">
        <v>2</v>
      </c>
      <c r="AI546" s="0" t="n">
        <v>1</v>
      </c>
      <c r="AJ546" s="0" t="n">
        <v>0</v>
      </c>
      <c r="AK546" s="0" t="n">
        <v>0</v>
      </c>
      <c r="AL546" s="0" t="n">
        <v>0</v>
      </c>
      <c r="AM546" s="0" t="n">
        <v>0</v>
      </c>
      <c r="AN546" s="0" t="n">
        <v>0</v>
      </c>
      <c r="AO546" s="0" t="n">
        <v>1</v>
      </c>
      <c r="AP546" s="0" t="n">
        <v>0</v>
      </c>
      <c r="AQ546" s="0" t="n">
        <v>0</v>
      </c>
      <c r="AR546" s="0" t="n">
        <v>0</v>
      </c>
      <c r="AS546" s="0" t="n">
        <v>3</v>
      </c>
      <c r="AT546" s="0" t="n">
        <v>1</v>
      </c>
      <c r="AU546" s="0" t="n">
        <v>1</v>
      </c>
      <c r="AV546" s="0" t="n">
        <v>3</v>
      </c>
      <c r="AW546" s="0" t="n">
        <v>3</v>
      </c>
      <c r="AX546" s="0" t="n">
        <v>0</v>
      </c>
      <c r="AY546" s="0" t="n">
        <v>5</v>
      </c>
      <c r="AZ546" s="0" t="n">
        <v>5</v>
      </c>
      <c r="BA546" s="0" t="n">
        <v>1</v>
      </c>
      <c r="BB546" s="0" t="n">
        <v>1</v>
      </c>
      <c r="BC546" s="0" t="n">
        <v>0</v>
      </c>
      <c r="BD546" s="0" t="n">
        <v>6</v>
      </c>
      <c r="BE546" s="0" t="n">
        <v>0</v>
      </c>
      <c r="BF546" s="0" t="n">
        <v>0</v>
      </c>
      <c r="BG546" s="0" t="n">
        <v>3</v>
      </c>
      <c r="BH546" s="0" t="n">
        <v>0</v>
      </c>
      <c r="BI546" s="0" t="n">
        <v>4</v>
      </c>
      <c r="BJ546" s="0" t="n">
        <v>4</v>
      </c>
      <c r="BK546" s="0" t="n">
        <v>0</v>
      </c>
      <c r="BL546" s="0" t="n">
        <v>0</v>
      </c>
      <c r="BM546" s="0" t="n">
        <v>1</v>
      </c>
      <c r="BN546" s="0" t="n">
        <v>0</v>
      </c>
      <c r="BO546" s="0" t="n">
        <v>0</v>
      </c>
      <c r="BP546" s="0" t="n">
        <v>0</v>
      </c>
      <c r="BQ546" s="0" t="n">
        <v>2</v>
      </c>
      <c r="BR546" s="0" t="n">
        <v>0</v>
      </c>
      <c r="BS546" s="0" t="n">
        <v>0</v>
      </c>
      <c r="BT546" s="0" t="n">
        <v>0</v>
      </c>
      <c r="BU546" s="0" t="n">
        <v>0</v>
      </c>
      <c r="BV546" s="0" t="n">
        <v>1</v>
      </c>
      <c r="BW546" s="0" t="n">
        <v>0</v>
      </c>
      <c r="BX546" s="0" t="n">
        <v>0</v>
      </c>
      <c r="BY546" s="0" t="n">
        <v>0</v>
      </c>
      <c r="BZ546" s="0" t="n">
        <v>0</v>
      </c>
      <c r="CA546" s="0" t="n">
        <v>3</v>
      </c>
      <c r="CB546" s="0" t="n">
        <v>1</v>
      </c>
      <c r="CC546" s="0" t="n">
        <v>0</v>
      </c>
      <c r="CD546" s="0" t="n">
        <v>4</v>
      </c>
      <c r="CE546" s="0" t="n">
        <v>3</v>
      </c>
      <c r="CF546" s="0" t="n">
        <v>0</v>
      </c>
      <c r="CG546" s="0" t="n">
        <v>3</v>
      </c>
      <c r="CH546" s="0" t="n">
        <v>0</v>
      </c>
      <c r="CI546" s="0" t="n">
        <v>0</v>
      </c>
      <c r="CJ546" s="0" t="n">
        <v>0</v>
      </c>
      <c r="CK546" s="0" t="n">
        <v>1</v>
      </c>
      <c r="CL546" s="0" t="n">
        <v>0</v>
      </c>
      <c r="CM546" s="0" t="n">
        <v>0</v>
      </c>
      <c r="CN546" s="0" t="n">
        <v>0</v>
      </c>
      <c r="CO546" s="0" t="n">
        <v>0</v>
      </c>
      <c r="CP546" s="0" t="n">
        <v>1</v>
      </c>
      <c r="CQ546" s="0" t="n">
        <v>0</v>
      </c>
      <c r="CR546" s="0" t="n">
        <v>0</v>
      </c>
      <c r="CS546" s="0" t="n">
        <v>2</v>
      </c>
      <c r="CT546" s="0" t="n">
        <v>0</v>
      </c>
      <c r="CU546" s="0" t="n">
        <v>1</v>
      </c>
      <c r="CV546" s="0" t="n">
        <v>0</v>
      </c>
      <c r="CW546" s="0" t="n">
        <v>0</v>
      </c>
      <c r="CX546" s="0" t="n">
        <v>0</v>
      </c>
      <c r="CY546" s="0" t="n">
        <v>0</v>
      </c>
      <c r="CZ546" s="0" t="n">
        <v>0</v>
      </c>
      <c r="DA546" s="0" t="n">
        <v>0</v>
      </c>
      <c r="DB546" s="0" t="n">
        <v>1</v>
      </c>
      <c r="DC546" s="0" t="n">
        <v>0</v>
      </c>
      <c r="DD546" s="0" t="n">
        <v>1</v>
      </c>
      <c r="DE546" s="0" t="n">
        <v>1</v>
      </c>
      <c r="DF546" s="0" t="n">
        <v>0</v>
      </c>
      <c r="DG546" s="0" t="n">
        <v>0</v>
      </c>
      <c r="DH546" s="0" t="n">
        <v>0</v>
      </c>
      <c r="DI546" s="0" t="n">
        <v>1</v>
      </c>
      <c r="DJ546" s="0" t="n">
        <v>2</v>
      </c>
      <c r="DK546" s="0" t="n">
        <v>0</v>
      </c>
      <c r="DL546" s="0" t="n">
        <v>0</v>
      </c>
      <c r="DM546" s="0" t="n">
        <v>0</v>
      </c>
      <c r="DN546" s="0" t="n">
        <v>0</v>
      </c>
      <c r="DO546" s="0" t="n">
        <v>0</v>
      </c>
      <c r="DP546" s="0" t="n">
        <v>0</v>
      </c>
      <c r="DQ546" s="0" t="n">
        <v>0</v>
      </c>
      <c r="DR546" s="0" t="n">
        <v>5</v>
      </c>
      <c r="DS546" s="0" t="n">
        <v>3</v>
      </c>
      <c r="DT546" s="0" t="n">
        <v>2</v>
      </c>
      <c r="DU546" s="0" t="n">
        <v>0</v>
      </c>
      <c r="DV546" s="0" t="n">
        <v>0</v>
      </c>
      <c r="DW546" s="0" t="n">
        <v>0</v>
      </c>
      <c r="DX546" s="0" t="n">
        <v>0</v>
      </c>
      <c r="DY546" s="0" t="n">
        <v>0</v>
      </c>
      <c r="DZ546" s="0" t="n">
        <v>4</v>
      </c>
      <c r="EA546" s="0" t="n">
        <v>0</v>
      </c>
      <c r="EB546" s="0" t="n">
        <v>5</v>
      </c>
      <c r="EC546" s="0" t="n">
        <v>7</v>
      </c>
      <c r="ED546" s="0" t="n">
        <v>0</v>
      </c>
      <c r="EE546" s="0" t="n">
        <v>0</v>
      </c>
      <c r="EF546" s="0" t="n">
        <v>0</v>
      </c>
      <c r="EG546" s="0" t="n">
        <v>5</v>
      </c>
      <c r="EH546" s="0" t="n">
        <v>0</v>
      </c>
      <c r="EI546" s="0" t="n">
        <v>0</v>
      </c>
      <c r="EJ546" s="0" t="n">
        <v>0</v>
      </c>
      <c r="EK546" s="0" t="n">
        <v>1</v>
      </c>
      <c r="EL546" s="0" t="n">
        <v>1</v>
      </c>
      <c r="EM546" s="0" t="n">
        <v>0</v>
      </c>
      <c r="EN546" s="0" t="n">
        <v>0</v>
      </c>
      <c r="EO546" s="0" t="n">
        <v>0</v>
      </c>
      <c r="EP546" s="0" t="n">
        <v>0</v>
      </c>
      <c r="EQ546" s="0" t="n">
        <v>0</v>
      </c>
      <c r="ER546" s="0" t="n">
        <v>2</v>
      </c>
      <c r="ES546" s="0" t="n">
        <v>4</v>
      </c>
      <c r="ET546" s="0" t="n">
        <v>0</v>
      </c>
      <c r="EU546" s="0" t="n">
        <v>1</v>
      </c>
      <c r="EV546" s="0" t="n">
        <v>0</v>
      </c>
      <c r="EW546" s="0" t="n">
        <v>0</v>
      </c>
      <c r="EX546" s="0" t="n">
        <v>0</v>
      </c>
      <c r="EY546" s="0" t="n">
        <v>1</v>
      </c>
      <c r="EZ546" s="0" t="n">
        <v>0</v>
      </c>
      <c r="FA546" s="0" t="n">
        <v>0</v>
      </c>
      <c r="FB546" s="0" t="n">
        <v>0</v>
      </c>
      <c r="FC546" s="0" t="n">
        <v>0</v>
      </c>
      <c r="FD546" s="0" t="n">
        <v>2</v>
      </c>
      <c r="FE546" s="0" t="n">
        <v>0</v>
      </c>
      <c r="FF546" s="0" t="n">
        <v>0</v>
      </c>
      <c r="FG546" s="0" t="n">
        <v>5</v>
      </c>
      <c r="FH546" s="0" t="n">
        <v>0</v>
      </c>
      <c r="FI546" s="0" t="n">
        <v>0</v>
      </c>
      <c r="FJ546" s="0" t="n">
        <v>2</v>
      </c>
      <c r="FK546" s="0" t="n">
        <v>0</v>
      </c>
      <c r="FL546" s="0" t="n">
        <v>4</v>
      </c>
      <c r="FM546" s="0" t="n">
        <v>2</v>
      </c>
      <c r="FN546" s="0" t="n">
        <v>0</v>
      </c>
      <c r="FO546" s="0" t="n">
        <v>1</v>
      </c>
      <c r="FP546" s="0" t="n">
        <v>0</v>
      </c>
      <c r="FQ546" s="0" t="n">
        <v>0</v>
      </c>
      <c r="FR546" s="0" t="n">
        <v>6</v>
      </c>
      <c r="FS546" s="0" t="n">
        <v>1</v>
      </c>
      <c r="FT546" s="0" t="n">
        <v>2</v>
      </c>
      <c r="FU546" s="0" t="n">
        <v>2</v>
      </c>
      <c r="FV546" s="0" t="n">
        <v>7</v>
      </c>
      <c r="FW546" s="0" t="n">
        <v>0</v>
      </c>
      <c r="FX546" s="0" t="n">
        <v>0</v>
      </c>
      <c r="FY546" s="0" t="n">
        <v>0</v>
      </c>
      <c r="FZ546" s="0" t="n">
        <v>0</v>
      </c>
      <c r="GA546" s="0" t="n">
        <v>1</v>
      </c>
      <c r="GB546" s="0" t="n">
        <v>5</v>
      </c>
      <c r="GC546" s="0" t="n">
        <v>0</v>
      </c>
      <c r="GD546" s="0" t="n">
        <v>1</v>
      </c>
      <c r="GE546" s="0" t="n">
        <v>0</v>
      </c>
      <c r="GF546" s="0" t="n">
        <v>1</v>
      </c>
      <c r="GG546" s="0" t="n">
        <v>0</v>
      </c>
      <c r="GH546" s="0" t="n">
        <v>0</v>
      </c>
      <c r="GI546" s="0" t="n">
        <v>0</v>
      </c>
      <c r="GJ546" s="0" t="n">
        <v>0</v>
      </c>
      <c r="GK546" s="0" t="n">
        <v>0</v>
      </c>
      <c r="GL546" s="0" t="n">
        <v>1</v>
      </c>
      <c r="GM546" s="0" t="n">
        <v>0</v>
      </c>
      <c r="GN546" s="0" t="n">
        <v>0</v>
      </c>
      <c r="GO546" s="0" t="n">
        <v>1</v>
      </c>
      <c r="GP546" s="0" t="n">
        <v>0</v>
      </c>
      <c r="GQ546" s="0" t="n">
        <v>0</v>
      </c>
    </row>
    <row r="547" customFormat="false" ht="12" hidden="false" customHeight="false" outlineLevel="0" collapsed="false">
      <c r="A547" s="0" t="n">
        <v>2</v>
      </c>
      <c r="B547" s="0" t="n">
        <v>2</v>
      </c>
      <c r="C547" s="0" t="n">
        <v>2</v>
      </c>
      <c r="D547" s="0" t="n">
        <v>0</v>
      </c>
      <c r="E547" s="0" t="n">
        <v>1</v>
      </c>
      <c r="F547" s="0" t="n">
        <v>2</v>
      </c>
      <c r="G547" s="0" t="n">
        <v>1</v>
      </c>
      <c r="H547" s="0" t="n">
        <v>4</v>
      </c>
      <c r="I547" s="0" t="n">
        <v>4</v>
      </c>
      <c r="J547" s="0" t="n">
        <v>0</v>
      </c>
      <c r="K547" s="0" t="n">
        <v>0</v>
      </c>
      <c r="L547" s="0" t="n">
        <v>0</v>
      </c>
      <c r="M547" s="0" t="n">
        <v>0</v>
      </c>
      <c r="N547" s="0" t="n">
        <v>0</v>
      </c>
      <c r="O547" s="0" t="n">
        <v>1</v>
      </c>
      <c r="P547" s="0" t="n">
        <v>0</v>
      </c>
      <c r="Q547" s="0" t="n">
        <v>3</v>
      </c>
      <c r="R547" s="0" t="n">
        <v>3</v>
      </c>
      <c r="S547" s="0" t="n">
        <v>0</v>
      </c>
      <c r="T547" s="0" t="n">
        <v>0</v>
      </c>
      <c r="U547" s="0" t="n">
        <v>0</v>
      </c>
      <c r="V547" s="0" t="n">
        <v>0</v>
      </c>
      <c r="W547" s="0" t="n">
        <v>0</v>
      </c>
      <c r="X547" s="0" t="n">
        <v>2</v>
      </c>
      <c r="Y547" s="0" t="n">
        <v>0</v>
      </c>
      <c r="Z547" s="0" t="n">
        <v>2</v>
      </c>
      <c r="AA547" s="0" t="n">
        <v>0</v>
      </c>
      <c r="AB547" s="0" t="n">
        <v>0</v>
      </c>
      <c r="AC547" s="0" t="n">
        <v>3</v>
      </c>
      <c r="AD547" s="0" t="n">
        <v>2</v>
      </c>
      <c r="AE547" s="0" t="n">
        <v>1</v>
      </c>
      <c r="AF547" s="0" t="n">
        <v>0</v>
      </c>
      <c r="AG547" s="0" t="n">
        <v>4</v>
      </c>
      <c r="AH547" s="0" t="n">
        <v>0</v>
      </c>
      <c r="AI547" s="0" t="n">
        <v>3</v>
      </c>
      <c r="AJ547" s="0" t="n">
        <v>4</v>
      </c>
      <c r="AK547" s="0" t="n">
        <v>1</v>
      </c>
      <c r="AL547" s="0" t="n">
        <v>3</v>
      </c>
      <c r="AM547" s="0" t="n">
        <v>3</v>
      </c>
      <c r="AN547" s="0" t="n">
        <v>0</v>
      </c>
      <c r="AO547" s="0" t="n">
        <v>3</v>
      </c>
      <c r="AP547" s="0" t="n">
        <v>5</v>
      </c>
      <c r="AQ547" s="0" t="n">
        <v>2</v>
      </c>
      <c r="AR547" s="0" t="n">
        <v>0</v>
      </c>
      <c r="AS547" s="0" t="n">
        <v>1</v>
      </c>
      <c r="AT547" s="0" t="n">
        <v>3</v>
      </c>
      <c r="AU547" s="0" t="n">
        <v>3</v>
      </c>
      <c r="AV547" s="0" t="n">
        <v>1</v>
      </c>
      <c r="AW547" s="0" t="n">
        <v>0</v>
      </c>
      <c r="AX547" s="0" t="n">
        <v>3</v>
      </c>
      <c r="AY547" s="0" t="n">
        <v>0</v>
      </c>
      <c r="AZ547" s="0" t="n">
        <v>0</v>
      </c>
      <c r="BA547" s="0" t="n">
        <v>1</v>
      </c>
      <c r="BB547" s="0" t="n">
        <v>0</v>
      </c>
      <c r="BC547" s="0" t="n">
        <v>3</v>
      </c>
      <c r="BD547" s="0" t="n">
        <v>1</v>
      </c>
      <c r="BE547" s="0" t="n">
        <v>1</v>
      </c>
      <c r="BF547" s="0" t="n">
        <v>2</v>
      </c>
      <c r="BG547" s="0" t="n">
        <v>1</v>
      </c>
      <c r="BH547" s="0" t="n">
        <v>1</v>
      </c>
      <c r="BI547" s="0" t="n">
        <v>1</v>
      </c>
      <c r="BJ547" s="0" t="n">
        <v>0</v>
      </c>
      <c r="BK547" s="0" t="n">
        <v>0</v>
      </c>
      <c r="BL547" s="0" t="n">
        <v>0</v>
      </c>
      <c r="BM547" s="0" t="n">
        <v>1</v>
      </c>
      <c r="BN547" s="0" t="n">
        <v>0</v>
      </c>
      <c r="BO547" s="0" t="n">
        <v>0</v>
      </c>
      <c r="BP547" s="0" t="n">
        <v>0</v>
      </c>
      <c r="BQ547" s="0" t="n">
        <v>1</v>
      </c>
      <c r="BR547" s="0" t="n">
        <v>1</v>
      </c>
      <c r="BS547" s="0" t="n">
        <v>1</v>
      </c>
      <c r="BT547" s="0" t="n">
        <v>0</v>
      </c>
      <c r="BU547" s="0" t="n">
        <v>4</v>
      </c>
      <c r="BV547" s="0" t="n">
        <v>0</v>
      </c>
      <c r="BW547" s="0" t="n">
        <v>1</v>
      </c>
      <c r="BX547" s="0" t="n">
        <v>3</v>
      </c>
      <c r="BY547" s="0" t="n">
        <v>0</v>
      </c>
      <c r="BZ547" s="0" t="n">
        <v>0</v>
      </c>
      <c r="CA547" s="0" t="n">
        <v>0</v>
      </c>
      <c r="CB547" s="0" t="n">
        <v>1</v>
      </c>
      <c r="CC547" s="0" t="n">
        <v>0</v>
      </c>
      <c r="CD547" s="0" t="n">
        <v>0</v>
      </c>
      <c r="CE547" s="0" t="n">
        <v>0</v>
      </c>
      <c r="CF547" s="0" t="n">
        <v>0</v>
      </c>
      <c r="CG547" s="0" t="n">
        <v>1</v>
      </c>
      <c r="CH547" s="0" t="n">
        <v>0</v>
      </c>
      <c r="CI547" s="0" t="n">
        <v>1</v>
      </c>
      <c r="CJ547" s="0" t="n">
        <v>1</v>
      </c>
      <c r="CK547" s="0" t="n">
        <v>3</v>
      </c>
      <c r="CL547" s="0" t="n">
        <v>0</v>
      </c>
      <c r="CM547" s="0" t="n">
        <v>0</v>
      </c>
      <c r="CN547" s="0" t="n">
        <v>0</v>
      </c>
      <c r="CO547" s="0" t="n">
        <v>0</v>
      </c>
      <c r="CP547" s="0" t="n">
        <v>0</v>
      </c>
      <c r="CQ547" s="0" t="n">
        <v>2</v>
      </c>
      <c r="CR547" s="0" t="n">
        <v>0</v>
      </c>
      <c r="CS547" s="0" t="n">
        <v>3</v>
      </c>
      <c r="CT547" s="0" t="n">
        <v>1</v>
      </c>
      <c r="CU547" s="0" t="n">
        <v>3</v>
      </c>
      <c r="CV547" s="0" t="n">
        <v>0</v>
      </c>
      <c r="CW547" s="0" t="n">
        <v>0</v>
      </c>
      <c r="CX547" s="0" t="n">
        <v>0</v>
      </c>
      <c r="CY547" s="0" t="n">
        <v>2</v>
      </c>
      <c r="CZ547" s="0" t="n">
        <v>1</v>
      </c>
      <c r="DA547" s="0" t="n">
        <v>0</v>
      </c>
      <c r="DB547" s="0" t="n">
        <v>0</v>
      </c>
      <c r="DC547" s="0" t="n">
        <v>0</v>
      </c>
      <c r="DD547" s="0" t="n">
        <v>1</v>
      </c>
      <c r="DE547" s="0" t="n">
        <v>4</v>
      </c>
      <c r="DF547" s="0" t="n">
        <v>1</v>
      </c>
      <c r="DG547" s="0" t="n">
        <v>4</v>
      </c>
      <c r="DH547" s="0" t="n">
        <v>1</v>
      </c>
      <c r="DI547" s="0" t="n">
        <v>0</v>
      </c>
      <c r="DJ547" s="0" t="n">
        <v>0</v>
      </c>
      <c r="DK547" s="0" t="n">
        <v>4</v>
      </c>
      <c r="DL547" s="0" t="n">
        <v>0</v>
      </c>
      <c r="DM547" s="0" t="n">
        <v>0</v>
      </c>
      <c r="DN547" s="0" t="n">
        <v>0</v>
      </c>
      <c r="DO547" s="0" t="n">
        <v>3</v>
      </c>
      <c r="DP547" s="0" t="n">
        <v>2</v>
      </c>
      <c r="DQ547" s="0" t="n">
        <v>0</v>
      </c>
      <c r="DR547" s="0" t="n">
        <v>0</v>
      </c>
      <c r="DS547" s="0" t="n">
        <v>1</v>
      </c>
      <c r="DT547" s="0" t="n">
        <v>3</v>
      </c>
      <c r="DU547" s="0" t="n">
        <v>0</v>
      </c>
      <c r="DV547" s="0" t="n">
        <v>5</v>
      </c>
      <c r="DW547" s="0" t="n">
        <v>3</v>
      </c>
      <c r="DX547" s="0" t="n">
        <v>2</v>
      </c>
      <c r="DY547" s="0" t="n">
        <v>0</v>
      </c>
      <c r="DZ547" s="0" t="n">
        <v>1</v>
      </c>
      <c r="EA547" s="0" t="n">
        <v>0</v>
      </c>
      <c r="EB547" s="0" t="n">
        <v>0</v>
      </c>
      <c r="EC547" s="0" t="n">
        <v>0</v>
      </c>
      <c r="ED547" s="0" t="n">
        <v>0</v>
      </c>
      <c r="EE547" s="0" t="n">
        <v>1</v>
      </c>
      <c r="EF547" s="0" t="n">
        <v>1</v>
      </c>
      <c r="EG547" s="0" t="n">
        <v>0</v>
      </c>
      <c r="EH547" s="0" t="n">
        <v>0</v>
      </c>
      <c r="EI547" s="0" t="n">
        <v>5</v>
      </c>
      <c r="EJ547" s="0" t="n">
        <v>3</v>
      </c>
      <c r="EK547" s="0" t="n">
        <v>0</v>
      </c>
      <c r="EL547" s="0" t="n">
        <v>3</v>
      </c>
      <c r="EM547" s="0" t="n">
        <v>1</v>
      </c>
      <c r="EN547" s="0" t="n">
        <v>2</v>
      </c>
      <c r="EO547" s="0" t="n">
        <v>5</v>
      </c>
      <c r="EP547" s="0" t="n">
        <v>2</v>
      </c>
      <c r="EQ547" s="0" t="n">
        <v>0</v>
      </c>
      <c r="ER547" s="0" t="n">
        <v>0</v>
      </c>
      <c r="ES547" s="0" t="n">
        <v>0</v>
      </c>
      <c r="ET547" s="0" t="n">
        <v>1</v>
      </c>
      <c r="EU547" s="0" t="n">
        <v>1</v>
      </c>
      <c r="EV547" s="0" t="n">
        <v>0</v>
      </c>
      <c r="EW547" s="0" t="n">
        <v>6</v>
      </c>
      <c r="EX547" s="0" t="n">
        <v>2</v>
      </c>
      <c r="EY547" s="0" t="n">
        <v>2</v>
      </c>
      <c r="EZ547" s="0" t="n">
        <v>0</v>
      </c>
      <c r="FA547" s="0" t="n">
        <v>1</v>
      </c>
      <c r="FB547" s="0" t="n">
        <v>1</v>
      </c>
      <c r="FC547" s="0" t="n">
        <v>4</v>
      </c>
      <c r="FD547" s="0" t="n">
        <v>0</v>
      </c>
      <c r="FE547" s="0" t="n">
        <v>0</v>
      </c>
      <c r="FF547" s="0" t="n">
        <v>3</v>
      </c>
      <c r="FG547" s="0" t="n">
        <v>0</v>
      </c>
      <c r="FH547" s="0" t="n">
        <v>2</v>
      </c>
      <c r="FI547" s="0" t="n">
        <v>2</v>
      </c>
      <c r="FJ547" s="0" t="n">
        <v>1</v>
      </c>
      <c r="FK547" s="0" t="n">
        <v>6</v>
      </c>
      <c r="FL547" s="0" t="n">
        <v>0</v>
      </c>
      <c r="FM547" s="0" t="n">
        <v>2</v>
      </c>
      <c r="FN547" s="0" t="n">
        <v>1</v>
      </c>
      <c r="FO547" s="0" t="n">
        <v>0</v>
      </c>
      <c r="FP547" s="0" t="n">
        <v>0</v>
      </c>
      <c r="FQ547" s="0" t="n">
        <v>3</v>
      </c>
      <c r="FR547" s="0" t="n">
        <v>1</v>
      </c>
      <c r="FS547" s="0" t="n">
        <v>1</v>
      </c>
      <c r="FT547" s="0" t="n">
        <v>0</v>
      </c>
      <c r="FU547" s="0" t="n">
        <v>2</v>
      </c>
      <c r="FV547" s="0" t="n">
        <v>0</v>
      </c>
      <c r="FW547" s="0" t="n">
        <v>0</v>
      </c>
      <c r="FX547" s="0" t="n">
        <v>0</v>
      </c>
      <c r="FY547" s="0" t="n">
        <v>1</v>
      </c>
      <c r="FZ547" s="0" t="n">
        <v>2</v>
      </c>
      <c r="GA547" s="0" t="n">
        <v>0</v>
      </c>
      <c r="GB547" s="0" t="n">
        <v>0</v>
      </c>
      <c r="GC547" s="0" t="n">
        <v>1</v>
      </c>
      <c r="GD547" s="0" t="n">
        <v>2</v>
      </c>
      <c r="GE547" s="0" t="n">
        <v>3</v>
      </c>
      <c r="GF547" s="0" t="n">
        <v>2</v>
      </c>
      <c r="GG547" s="0" t="n">
        <v>0</v>
      </c>
      <c r="GH547" s="0" t="n">
        <v>4</v>
      </c>
      <c r="GI547" s="0" t="n">
        <v>0</v>
      </c>
      <c r="GJ547" s="0" t="n">
        <v>0</v>
      </c>
      <c r="GK547" s="0" t="n">
        <v>0</v>
      </c>
      <c r="GL547" s="0" t="n">
        <v>0</v>
      </c>
      <c r="GM547" s="0" t="n">
        <v>2</v>
      </c>
      <c r="GN547" s="0" t="n">
        <v>2</v>
      </c>
      <c r="GO547" s="0" t="n">
        <v>1</v>
      </c>
      <c r="GP547" s="0" t="n">
        <v>0</v>
      </c>
      <c r="GQ547" s="0" t="n">
        <v>0</v>
      </c>
    </row>
    <row r="548" customFormat="false" ht="12" hidden="false" customHeight="false" outlineLevel="0" collapsed="false">
      <c r="A548" s="0" t="n">
        <v>0</v>
      </c>
      <c r="B548" s="0" t="n">
        <v>0</v>
      </c>
      <c r="C548" s="0" t="n">
        <v>1</v>
      </c>
      <c r="D548" s="0" t="n">
        <v>0</v>
      </c>
      <c r="E548" s="0" t="n">
        <v>0</v>
      </c>
      <c r="F548" s="0" t="n">
        <v>1</v>
      </c>
      <c r="G548" s="0" t="n">
        <v>0</v>
      </c>
      <c r="H548" s="0" t="n">
        <v>0</v>
      </c>
      <c r="I548" s="0" t="n">
        <v>0</v>
      </c>
      <c r="J548" s="0" t="n">
        <v>1</v>
      </c>
      <c r="K548" s="0" t="n">
        <v>0</v>
      </c>
      <c r="L548" s="0" t="n">
        <v>1</v>
      </c>
      <c r="M548" s="0" t="n">
        <v>0</v>
      </c>
      <c r="N548" s="0" t="n">
        <v>0</v>
      </c>
      <c r="O548" s="0" t="n">
        <v>0</v>
      </c>
      <c r="P548" s="0" t="n">
        <v>1</v>
      </c>
      <c r="Q548" s="0" t="n">
        <v>1</v>
      </c>
      <c r="R548" s="0" t="n">
        <v>1</v>
      </c>
      <c r="S548" s="0" t="n">
        <v>0</v>
      </c>
      <c r="T548" s="0" t="n">
        <v>2</v>
      </c>
      <c r="U548" s="0" t="n">
        <v>0</v>
      </c>
      <c r="V548" s="0" t="n">
        <v>2</v>
      </c>
      <c r="W548" s="0" t="n">
        <v>0</v>
      </c>
      <c r="X548" s="0" t="n">
        <v>1</v>
      </c>
      <c r="Y548" s="0" t="n">
        <v>0</v>
      </c>
      <c r="Z548" s="0" t="n">
        <v>2</v>
      </c>
      <c r="AA548" s="0" t="n">
        <v>0</v>
      </c>
      <c r="AB548" s="0" t="n">
        <v>1</v>
      </c>
      <c r="AC548" s="0" t="n">
        <v>1</v>
      </c>
      <c r="AD548" s="0" t="n">
        <v>1</v>
      </c>
      <c r="AE548" s="0" t="n">
        <v>0</v>
      </c>
      <c r="AF548" s="0" t="n">
        <v>1</v>
      </c>
      <c r="AG548" s="0" t="n">
        <v>2</v>
      </c>
      <c r="AH548" s="0" t="n">
        <v>0</v>
      </c>
      <c r="AI548" s="0" t="n">
        <v>1</v>
      </c>
      <c r="AJ548" s="0" t="n">
        <v>0</v>
      </c>
      <c r="AK548" s="0" t="n">
        <v>0</v>
      </c>
      <c r="AL548" s="0" t="n">
        <v>3</v>
      </c>
      <c r="AM548" s="0" t="n">
        <v>0</v>
      </c>
      <c r="AN548" s="0" t="n">
        <v>1</v>
      </c>
      <c r="AO548" s="0" t="n">
        <v>0</v>
      </c>
      <c r="AP548" s="0" t="n">
        <v>0</v>
      </c>
      <c r="AQ548" s="0" t="n">
        <v>0</v>
      </c>
      <c r="AR548" s="0" t="n">
        <v>0</v>
      </c>
      <c r="AS548" s="0" t="n">
        <v>0</v>
      </c>
      <c r="AT548" s="0" t="n">
        <v>2</v>
      </c>
      <c r="AU548" s="0" t="n">
        <v>0</v>
      </c>
      <c r="AV548" s="0" t="n">
        <v>1</v>
      </c>
      <c r="AW548" s="0" t="n">
        <v>8</v>
      </c>
      <c r="AX548" s="0" t="n">
        <v>0</v>
      </c>
      <c r="AY548" s="0" t="n">
        <v>0</v>
      </c>
      <c r="AZ548" s="0" t="n">
        <v>2</v>
      </c>
      <c r="BA548" s="0" t="n">
        <v>4</v>
      </c>
      <c r="BB548" s="0" t="n">
        <v>1</v>
      </c>
      <c r="BC548" s="0" t="n">
        <v>0</v>
      </c>
      <c r="BD548" s="0" t="n">
        <v>4</v>
      </c>
      <c r="BE548" s="0" t="n">
        <v>0</v>
      </c>
      <c r="BF548" s="0" t="n">
        <v>1</v>
      </c>
      <c r="BG548" s="0" t="n">
        <v>0</v>
      </c>
      <c r="BH548" s="0" t="n">
        <v>0</v>
      </c>
      <c r="BI548" s="0" t="n">
        <v>0</v>
      </c>
      <c r="BJ548" s="0" t="n">
        <v>0</v>
      </c>
      <c r="BK548" s="0" t="n">
        <v>0</v>
      </c>
      <c r="BL548" s="0" t="n">
        <v>0</v>
      </c>
      <c r="BM548" s="0" t="n">
        <v>0</v>
      </c>
      <c r="BN548" s="0" t="n">
        <v>0</v>
      </c>
      <c r="BO548" s="0" t="n">
        <v>7</v>
      </c>
      <c r="BP548" s="0" t="n">
        <v>0</v>
      </c>
      <c r="BQ548" s="0" t="n">
        <v>2</v>
      </c>
      <c r="BR548" s="0" t="n">
        <v>1</v>
      </c>
      <c r="BS548" s="0" t="n">
        <v>0</v>
      </c>
      <c r="BT548" s="0" t="n">
        <v>0</v>
      </c>
      <c r="BU548" s="0" t="n">
        <v>0</v>
      </c>
      <c r="BV548" s="0" t="n">
        <v>0</v>
      </c>
      <c r="BW548" s="0" t="n">
        <v>0</v>
      </c>
      <c r="BX548" s="0" t="n">
        <v>0</v>
      </c>
      <c r="BY548" s="0" t="n">
        <v>0</v>
      </c>
      <c r="BZ548" s="0" t="n">
        <v>1</v>
      </c>
      <c r="CA548" s="0" t="n">
        <v>0</v>
      </c>
      <c r="CB548" s="0" t="n">
        <v>0</v>
      </c>
      <c r="CC548" s="0" t="n">
        <v>0</v>
      </c>
      <c r="CD548" s="0" t="n">
        <v>0</v>
      </c>
      <c r="CE548" s="0" t="n">
        <v>3</v>
      </c>
      <c r="CF548" s="0" t="n">
        <v>0</v>
      </c>
      <c r="CG548" s="0" t="n">
        <v>0</v>
      </c>
      <c r="CH548" s="0" t="n">
        <v>0</v>
      </c>
      <c r="CI548" s="0" t="n">
        <v>0</v>
      </c>
      <c r="CJ548" s="0" t="n">
        <v>0</v>
      </c>
      <c r="CK548" s="0" t="n">
        <v>1</v>
      </c>
      <c r="CL548" s="0" t="n">
        <v>0</v>
      </c>
      <c r="CM548" s="0" t="n">
        <v>0</v>
      </c>
      <c r="CN548" s="0" t="n">
        <v>0</v>
      </c>
      <c r="CO548" s="0" t="n">
        <v>0</v>
      </c>
      <c r="CP548" s="0" t="n">
        <v>0</v>
      </c>
      <c r="CQ548" s="0" t="n">
        <v>0</v>
      </c>
      <c r="CR548" s="0" t="n">
        <v>0</v>
      </c>
      <c r="CS548" s="0" t="n">
        <v>0</v>
      </c>
      <c r="CT548" s="0" t="n">
        <v>0</v>
      </c>
      <c r="CU548" s="0" t="n">
        <v>7</v>
      </c>
      <c r="CV548" s="0" t="n">
        <v>0</v>
      </c>
      <c r="CW548" s="0" t="n">
        <v>0</v>
      </c>
      <c r="CX548" s="0" t="n">
        <v>0</v>
      </c>
      <c r="CY548" s="0" t="n">
        <v>0</v>
      </c>
      <c r="CZ548" s="0" t="n">
        <v>0</v>
      </c>
      <c r="DA548" s="0" t="n">
        <v>0</v>
      </c>
      <c r="DB548" s="0" t="n">
        <v>4</v>
      </c>
      <c r="DC548" s="0" t="n">
        <v>0</v>
      </c>
      <c r="DD548" s="0" t="n">
        <v>0</v>
      </c>
      <c r="DE548" s="0" t="n">
        <v>0</v>
      </c>
      <c r="DF548" s="0" t="n">
        <v>0</v>
      </c>
      <c r="DG548" s="0" t="n">
        <v>1</v>
      </c>
      <c r="DH548" s="0" t="n">
        <v>0</v>
      </c>
      <c r="DI548" s="0" t="n">
        <v>0</v>
      </c>
      <c r="DJ548" s="0" t="n">
        <v>1</v>
      </c>
      <c r="DK548" s="0" t="n">
        <v>0</v>
      </c>
      <c r="DL548" s="0" t="n">
        <v>5</v>
      </c>
      <c r="DM548" s="0" t="n">
        <v>1</v>
      </c>
      <c r="DN548" s="0" t="n">
        <v>0</v>
      </c>
      <c r="DO548" s="0" t="n">
        <v>3</v>
      </c>
      <c r="DP548" s="0" t="n">
        <v>0</v>
      </c>
      <c r="DQ548" s="0" t="n">
        <v>0</v>
      </c>
      <c r="DR548" s="0" t="n">
        <v>1</v>
      </c>
      <c r="DS548" s="0" t="n">
        <v>0</v>
      </c>
      <c r="DT548" s="0" t="n">
        <v>0</v>
      </c>
      <c r="DU548" s="0" t="n">
        <v>0</v>
      </c>
      <c r="DV548" s="0" t="n">
        <v>2</v>
      </c>
      <c r="DW548" s="0" t="n">
        <v>2</v>
      </c>
      <c r="DX548" s="0" t="n">
        <v>0</v>
      </c>
      <c r="DY548" s="0" t="n">
        <v>1</v>
      </c>
      <c r="DZ548" s="0" t="n">
        <v>1</v>
      </c>
      <c r="EA548" s="0" t="n">
        <v>0</v>
      </c>
      <c r="EB548" s="0" t="n">
        <v>2</v>
      </c>
      <c r="EC548" s="0" t="n">
        <v>0</v>
      </c>
      <c r="ED548" s="0" t="n">
        <v>0</v>
      </c>
      <c r="EE548" s="0" t="n">
        <v>0</v>
      </c>
      <c r="EF548" s="0" t="n">
        <v>0</v>
      </c>
      <c r="EG548" s="0" t="n">
        <v>0</v>
      </c>
      <c r="EH548" s="0" t="n">
        <v>1</v>
      </c>
      <c r="EI548" s="0" t="n">
        <v>0</v>
      </c>
      <c r="EJ548" s="0" t="n">
        <v>0</v>
      </c>
      <c r="EK548" s="0" t="n">
        <v>0</v>
      </c>
      <c r="EL548" s="0" t="n">
        <v>6</v>
      </c>
      <c r="EM548" s="0" t="n">
        <v>4</v>
      </c>
      <c r="EN548" s="0" t="n">
        <v>0</v>
      </c>
      <c r="EO548" s="0" t="n">
        <v>1</v>
      </c>
      <c r="EP548" s="0" t="n">
        <v>0</v>
      </c>
      <c r="EQ548" s="0" t="n">
        <v>0</v>
      </c>
      <c r="ER548" s="0" t="n">
        <v>0</v>
      </c>
      <c r="ES548" s="0" t="n">
        <v>0</v>
      </c>
      <c r="ET548" s="0" t="n">
        <v>1</v>
      </c>
      <c r="EU548" s="0" t="n">
        <v>1</v>
      </c>
      <c r="EV548" s="0" t="n">
        <v>0</v>
      </c>
      <c r="EW548" s="0" t="n">
        <v>0</v>
      </c>
      <c r="EX548" s="0" t="n">
        <v>0</v>
      </c>
      <c r="EY548" s="0" t="n">
        <v>1</v>
      </c>
      <c r="EZ548" s="0" t="n">
        <v>0</v>
      </c>
      <c r="FA548" s="0" t="n">
        <v>0</v>
      </c>
      <c r="FB548" s="0" t="n">
        <v>0</v>
      </c>
      <c r="FC548" s="0" t="n">
        <v>0</v>
      </c>
      <c r="FD548" s="0" t="n">
        <v>0</v>
      </c>
      <c r="FE548" s="0" t="n">
        <v>0</v>
      </c>
      <c r="FF548" s="0" t="n">
        <v>1</v>
      </c>
      <c r="FG548" s="0" t="n">
        <v>0</v>
      </c>
      <c r="FH548" s="0" t="n">
        <v>1</v>
      </c>
      <c r="FI548" s="0" t="n">
        <v>1</v>
      </c>
      <c r="FJ548" s="0" t="n">
        <v>0</v>
      </c>
      <c r="FK548" s="0" t="n">
        <v>0</v>
      </c>
      <c r="FL548" s="0" t="n">
        <v>0</v>
      </c>
      <c r="FM548" s="0" t="n">
        <v>2</v>
      </c>
      <c r="FN548" s="0" t="n">
        <v>2</v>
      </c>
      <c r="FO548" s="0" t="n">
        <v>0</v>
      </c>
      <c r="FP548" s="0" t="n">
        <v>0</v>
      </c>
      <c r="FQ548" s="0" t="n">
        <v>0</v>
      </c>
      <c r="FR548" s="0" t="n">
        <v>1</v>
      </c>
      <c r="FS548" s="0" t="n">
        <v>0</v>
      </c>
      <c r="FT548" s="0" t="n">
        <v>0</v>
      </c>
      <c r="FU548" s="0" t="n">
        <v>1</v>
      </c>
      <c r="FV548" s="0" t="n">
        <v>0</v>
      </c>
      <c r="FW548" s="0" t="n">
        <v>0</v>
      </c>
      <c r="FX548" s="0" t="n">
        <v>0</v>
      </c>
      <c r="FY548" s="0" t="n">
        <v>0</v>
      </c>
      <c r="FZ548" s="0" t="n">
        <v>0</v>
      </c>
      <c r="GA548" s="0" t="n">
        <v>1</v>
      </c>
      <c r="GB548" s="0" t="n">
        <v>1</v>
      </c>
      <c r="GC548" s="0" t="n">
        <v>1</v>
      </c>
      <c r="GD548" s="0" t="n">
        <v>0</v>
      </c>
      <c r="GE548" s="0" t="n">
        <v>0</v>
      </c>
      <c r="GF548" s="0" t="n">
        <v>1</v>
      </c>
      <c r="GG548" s="0" t="n">
        <v>0</v>
      </c>
      <c r="GH548" s="0" t="n">
        <v>0</v>
      </c>
      <c r="GI548" s="0" t="n">
        <v>0</v>
      </c>
      <c r="GJ548" s="0" t="n">
        <v>5</v>
      </c>
      <c r="GK548" s="0" t="n">
        <v>0</v>
      </c>
      <c r="GL548" s="0" t="n">
        <v>0</v>
      </c>
      <c r="GM548" s="0" t="n">
        <v>1</v>
      </c>
      <c r="GN548" s="0" t="n">
        <v>0</v>
      </c>
      <c r="GO548" s="0" t="n">
        <v>1</v>
      </c>
      <c r="GP548" s="0" t="n">
        <v>0</v>
      </c>
      <c r="GQ548" s="0" t="n">
        <v>0</v>
      </c>
    </row>
    <row r="549" customFormat="false" ht="12" hidden="false" customHeight="false" outlineLevel="0" collapsed="false">
      <c r="A549" s="0" t="n">
        <v>2</v>
      </c>
      <c r="B549" s="0" t="n">
        <v>2</v>
      </c>
      <c r="C549" s="0" t="n">
        <v>0</v>
      </c>
      <c r="D549" s="0" t="n">
        <v>0</v>
      </c>
      <c r="E549" s="0" t="n">
        <v>0</v>
      </c>
      <c r="F549" s="0" t="n">
        <v>0</v>
      </c>
      <c r="G549" s="0" t="n">
        <v>0</v>
      </c>
      <c r="H549" s="0" t="n">
        <v>0</v>
      </c>
      <c r="I549" s="0" t="n">
        <v>1</v>
      </c>
      <c r="J549" s="0" t="n">
        <v>0</v>
      </c>
      <c r="K549" s="0" t="n">
        <v>0</v>
      </c>
      <c r="L549" s="0" t="n">
        <v>0</v>
      </c>
      <c r="M549" s="0" t="n">
        <v>0</v>
      </c>
      <c r="N549" s="0" t="n">
        <v>0</v>
      </c>
      <c r="O549" s="0" t="n">
        <v>0</v>
      </c>
      <c r="P549" s="0" t="n">
        <v>0</v>
      </c>
      <c r="Q549" s="0" t="n">
        <v>1</v>
      </c>
      <c r="R549" s="0" t="n">
        <v>2</v>
      </c>
      <c r="S549" s="0" t="n">
        <v>1</v>
      </c>
      <c r="T549" s="0" t="n">
        <v>0</v>
      </c>
      <c r="U549" s="0" t="n">
        <v>0</v>
      </c>
      <c r="V549" s="0" t="n">
        <v>0</v>
      </c>
      <c r="W549" s="0" t="n">
        <v>0</v>
      </c>
      <c r="X549" s="0" t="n">
        <v>2</v>
      </c>
      <c r="Y549" s="0" t="n">
        <v>0</v>
      </c>
      <c r="Z549" s="0" t="n">
        <v>1</v>
      </c>
      <c r="AA549" s="0" t="n">
        <v>1</v>
      </c>
      <c r="AB549" s="0" t="n">
        <v>1</v>
      </c>
      <c r="AC549" s="0" t="n">
        <v>0</v>
      </c>
      <c r="AD549" s="0" t="n">
        <v>0</v>
      </c>
      <c r="AE549" s="0" t="n">
        <v>1</v>
      </c>
      <c r="AF549" s="0" t="n">
        <v>0</v>
      </c>
      <c r="AG549" s="0" t="n">
        <v>1</v>
      </c>
      <c r="AH549" s="0" t="n">
        <v>2</v>
      </c>
      <c r="AI549" s="0" t="n">
        <v>1</v>
      </c>
      <c r="AJ549" s="0" t="n">
        <v>0</v>
      </c>
      <c r="AK549" s="0" t="n">
        <v>7</v>
      </c>
      <c r="AL549" s="0" t="n">
        <v>0</v>
      </c>
      <c r="AM549" s="0" t="n">
        <v>0</v>
      </c>
      <c r="AN549" s="0" t="n">
        <v>0</v>
      </c>
      <c r="AO549" s="0" t="n">
        <v>0</v>
      </c>
      <c r="AP549" s="0" t="n">
        <v>0</v>
      </c>
      <c r="AQ549" s="0" t="n">
        <v>2</v>
      </c>
      <c r="AR549" s="0" t="n">
        <v>2</v>
      </c>
      <c r="AS549" s="0" t="n">
        <v>3</v>
      </c>
      <c r="AT549" s="0" t="n">
        <v>1</v>
      </c>
      <c r="AU549" s="0" t="n">
        <v>1</v>
      </c>
      <c r="AV549" s="0" t="n">
        <v>0</v>
      </c>
      <c r="AW549" s="0" t="n">
        <v>0</v>
      </c>
      <c r="AX549" s="0" t="n">
        <v>1</v>
      </c>
      <c r="AY549" s="0" t="n">
        <v>3</v>
      </c>
      <c r="AZ549" s="0" t="n">
        <v>1</v>
      </c>
      <c r="BA549" s="0" t="n">
        <v>0</v>
      </c>
      <c r="BB549" s="0" t="n">
        <v>0</v>
      </c>
      <c r="BC549" s="0" t="n">
        <v>3</v>
      </c>
      <c r="BD549" s="0" t="n">
        <v>0</v>
      </c>
      <c r="BE549" s="0" t="n">
        <v>0</v>
      </c>
      <c r="BF549" s="0" t="n">
        <v>0</v>
      </c>
      <c r="BG549" s="0" t="n">
        <v>3</v>
      </c>
      <c r="BH549" s="0" t="n">
        <v>0</v>
      </c>
      <c r="BI549" s="0" t="n">
        <v>0</v>
      </c>
      <c r="BJ549" s="0" t="n">
        <v>0</v>
      </c>
      <c r="BK549" s="0" t="n">
        <v>0</v>
      </c>
      <c r="BL549" s="0" t="n">
        <v>8</v>
      </c>
      <c r="BM549" s="0" t="n">
        <v>0</v>
      </c>
      <c r="BN549" s="0" t="n">
        <v>0</v>
      </c>
      <c r="BO549" s="0" t="n">
        <v>0</v>
      </c>
      <c r="BP549" s="0" t="n">
        <v>0</v>
      </c>
      <c r="BQ549" s="0" t="n">
        <v>1</v>
      </c>
      <c r="BR549" s="0" t="n">
        <v>0</v>
      </c>
      <c r="BS549" s="0" t="n">
        <v>1</v>
      </c>
      <c r="BT549" s="0" t="n">
        <v>1</v>
      </c>
      <c r="BU549" s="0" t="n">
        <v>0</v>
      </c>
      <c r="BV549" s="0" t="n">
        <v>0</v>
      </c>
      <c r="BW549" s="0" t="n">
        <v>1</v>
      </c>
      <c r="BX549" s="0" t="n">
        <v>6</v>
      </c>
      <c r="BY549" s="0" t="n">
        <v>0</v>
      </c>
      <c r="BZ549" s="0" t="n">
        <v>0</v>
      </c>
      <c r="CA549" s="0" t="n">
        <v>0</v>
      </c>
      <c r="CB549" s="0" t="n">
        <v>0</v>
      </c>
      <c r="CC549" s="0" t="n">
        <v>0</v>
      </c>
      <c r="CD549" s="0" t="n">
        <v>2</v>
      </c>
      <c r="CE549" s="0" t="n">
        <v>1</v>
      </c>
      <c r="CF549" s="0" t="n">
        <v>2</v>
      </c>
      <c r="CG549" s="0" t="n">
        <v>4</v>
      </c>
      <c r="CH549" s="0" t="n">
        <v>0</v>
      </c>
      <c r="CI549" s="0" t="n">
        <v>1</v>
      </c>
      <c r="CJ549" s="0" t="n">
        <v>0</v>
      </c>
      <c r="CK549" s="0" t="n">
        <v>0</v>
      </c>
      <c r="CL549" s="0" t="n">
        <v>0</v>
      </c>
      <c r="CM549" s="0" t="n">
        <v>0</v>
      </c>
      <c r="CN549" s="0" t="n">
        <v>0</v>
      </c>
      <c r="CO549" s="0" t="n">
        <v>3</v>
      </c>
      <c r="CP549" s="0" t="n">
        <v>0</v>
      </c>
      <c r="CQ549" s="0" t="n">
        <v>0</v>
      </c>
      <c r="CR549" s="0" t="n">
        <v>2</v>
      </c>
      <c r="CS549" s="0" t="n">
        <v>3</v>
      </c>
      <c r="CT549" s="0" t="n">
        <v>0</v>
      </c>
      <c r="CU549" s="0" t="n">
        <v>0</v>
      </c>
      <c r="CV549" s="0" t="n">
        <v>2</v>
      </c>
      <c r="CW549" s="0" t="n">
        <v>0</v>
      </c>
      <c r="CX549" s="0" t="n">
        <v>4</v>
      </c>
      <c r="CY549" s="0" t="n">
        <v>4</v>
      </c>
      <c r="CZ549" s="0" t="n">
        <v>0</v>
      </c>
      <c r="DA549" s="0" t="n">
        <v>0</v>
      </c>
      <c r="DB549" s="0" t="n">
        <v>0</v>
      </c>
      <c r="DC549" s="0" t="n">
        <v>0</v>
      </c>
      <c r="DD549" s="0" t="n">
        <v>0</v>
      </c>
      <c r="DE549" s="0" t="n">
        <v>1</v>
      </c>
      <c r="DF549" s="0" t="n">
        <v>1</v>
      </c>
      <c r="DG549" s="0" t="n">
        <v>0</v>
      </c>
      <c r="DH549" s="0" t="n">
        <v>0</v>
      </c>
      <c r="DI549" s="0" t="n">
        <v>1</v>
      </c>
      <c r="DJ549" s="0" t="n">
        <v>2</v>
      </c>
      <c r="DK549" s="0" t="n">
        <v>0</v>
      </c>
      <c r="DL549" s="0" t="n">
        <v>0</v>
      </c>
      <c r="DM549" s="0" t="n">
        <v>1</v>
      </c>
      <c r="DN549" s="0" t="n">
        <v>0</v>
      </c>
      <c r="DO549" s="0" t="n">
        <v>0</v>
      </c>
      <c r="DP549" s="0" t="n">
        <v>0</v>
      </c>
      <c r="DQ549" s="0" t="n">
        <v>0</v>
      </c>
      <c r="DR549" s="0" t="n">
        <v>0</v>
      </c>
      <c r="DS549" s="0" t="n">
        <v>0</v>
      </c>
      <c r="DT549" s="0" t="n">
        <v>0</v>
      </c>
      <c r="DU549" s="0" t="n">
        <v>0</v>
      </c>
      <c r="DV549" s="0" t="n">
        <v>1</v>
      </c>
      <c r="DW549" s="0" t="n">
        <v>2</v>
      </c>
      <c r="DX549" s="0" t="n">
        <v>0</v>
      </c>
      <c r="DY549" s="0" t="n">
        <v>0</v>
      </c>
      <c r="DZ549" s="0" t="n">
        <v>5</v>
      </c>
      <c r="EA549" s="0" t="n">
        <v>0</v>
      </c>
      <c r="EB549" s="0" t="n">
        <v>1</v>
      </c>
      <c r="EC549" s="0" t="n">
        <v>0</v>
      </c>
      <c r="ED549" s="0" t="n">
        <v>0</v>
      </c>
      <c r="EE549" s="0" t="n">
        <v>0</v>
      </c>
      <c r="EF549" s="0" t="n">
        <v>1</v>
      </c>
      <c r="EG549" s="0" t="n">
        <v>0</v>
      </c>
      <c r="EH549" s="0" t="n">
        <v>1</v>
      </c>
      <c r="EI549" s="0" t="n">
        <v>0</v>
      </c>
      <c r="EJ549" s="0" t="n">
        <v>0</v>
      </c>
      <c r="EK549" s="0" t="n">
        <v>0</v>
      </c>
      <c r="EL549" s="0" t="n">
        <v>0</v>
      </c>
      <c r="EM549" s="0" t="n">
        <v>0</v>
      </c>
      <c r="EN549" s="0" t="n">
        <v>2</v>
      </c>
      <c r="EO549" s="0" t="n">
        <v>0</v>
      </c>
      <c r="EP549" s="0" t="n">
        <v>2</v>
      </c>
      <c r="EQ549" s="0" t="n">
        <v>1</v>
      </c>
      <c r="ER549" s="0" t="n">
        <v>1</v>
      </c>
      <c r="ES549" s="0" t="n">
        <v>2</v>
      </c>
      <c r="ET549" s="0" t="n">
        <v>0</v>
      </c>
      <c r="EU549" s="0" t="n">
        <v>0</v>
      </c>
      <c r="EV549" s="0" t="n">
        <v>0</v>
      </c>
      <c r="EW549" s="0" t="n">
        <v>6</v>
      </c>
      <c r="EX549" s="0" t="n">
        <v>0</v>
      </c>
      <c r="EY549" s="0" t="n">
        <v>1</v>
      </c>
      <c r="EZ549" s="0" t="n">
        <v>0</v>
      </c>
      <c r="FA549" s="0" t="n">
        <v>1</v>
      </c>
      <c r="FB549" s="0" t="n">
        <v>0</v>
      </c>
      <c r="FC549" s="0" t="n">
        <v>0</v>
      </c>
      <c r="FD549" s="0" t="n">
        <v>0</v>
      </c>
      <c r="FE549" s="0" t="n">
        <v>0</v>
      </c>
      <c r="FF549" s="0" t="n">
        <v>0</v>
      </c>
      <c r="FG549" s="0" t="n">
        <v>2</v>
      </c>
      <c r="FH549" s="0" t="n">
        <v>0</v>
      </c>
      <c r="FI549" s="0" t="n">
        <v>0</v>
      </c>
      <c r="FJ549" s="0" t="n">
        <v>3</v>
      </c>
      <c r="FK549" s="0" t="n">
        <v>0</v>
      </c>
      <c r="FL549" s="0" t="n">
        <v>1</v>
      </c>
      <c r="FM549" s="0" t="n">
        <v>0</v>
      </c>
      <c r="FN549" s="0" t="n">
        <v>1</v>
      </c>
      <c r="FO549" s="0" t="n">
        <v>0</v>
      </c>
      <c r="FP549" s="0" t="n">
        <v>0</v>
      </c>
      <c r="FQ549" s="0" t="n">
        <v>3</v>
      </c>
      <c r="FR549" s="0" t="n">
        <v>0</v>
      </c>
      <c r="FS549" s="0" t="n">
        <v>5</v>
      </c>
      <c r="FT549" s="0" t="n">
        <v>4</v>
      </c>
      <c r="FU549" s="0" t="n">
        <v>1</v>
      </c>
      <c r="FV549" s="0" t="n">
        <v>0</v>
      </c>
      <c r="FW549" s="0" t="n">
        <v>1</v>
      </c>
      <c r="FX549" s="0" t="n">
        <v>0</v>
      </c>
      <c r="FY549" s="0" t="n">
        <v>4</v>
      </c>
      <c r="FZ549" s="0" t="n">
        <v>2</v>
      </c>
      <c r="GA549" s="0" t="n">
        <v>1</v>
      </c>
      <c r="GB549" s="0" t="n">
        <v>0</v>
      </c>
      <c r="GC549" s="0" t="n">
        <v>0</v>
      </c>
      <c r="GD549" s="0" t="n">
        <v>0</v>
      </c>
      <c r="GE549" s="0" t="n">
        <v>0</v>
      </c>
      <c r="GF549" s="0" t="n">
        <v>1</v>
      </c>
      <c r="GG549" s="0" t="n">
        <v>9</v>
      </c>
      <c r="GH549" s="0" t="n">
        <v>1</v>
      </c>
      <c r="GI549" s="0" t="n">
        <v>0</v>
      </c>
      <c r="GJ549" s="0" t="n">
        <v>1</v>
      </c>
      <c r="GK549" s="0" t="n">
        <v>1</v>
      </c>
      <c r="GL549" s="0" t="n">
        <v>1</v>
      </c>
      <c r="GM549" s="0" t="n">
        <v>1</v>
      </c>
      <c r="GN549" s="0" t="n">
        <v>6</v>
      </c>
      <c r="GO549" s="0" t="n">
        <v>2</v>
      </c>
      <c r="GP549" s="0" t="n">
        <v>0</v>
      </c>
      <c r="GQ549" s="0" t="n">
        <v>0</v>
      </c>
    </row>
    <row r="550" customFormat="false" ht="12" hidden="false" customHeight="false" outlineLevel="0" collapsed="false">
      <c r="A550" s="0" t="n">
        <v>0</v>
      </c>
      <c r="B550" s="0" t="n">
        <v>0</v>
      </c>
      <c r="C550" s="0" t="n">
        <v>0</v>
      </c>
      <c r="D550" s="0" t="n">
        <v>0</v>
      </c>
      <c r="E550" s="0" t="n">
        <v>0</v>
      </c>
      <c r="F550" s="0" t="n">
        <v>0</v>
      </c>
      <c r="G550" s="0" t="n">
        <v>1</v>
      </c>
      <c r="H550" s="0" t="n">
        <v>1</v>
      </c>
      <c r="I550" s="0" t="n">
        <v>0</v>
      </c>
      <c r="J550" s="0" t="n">
        <v>2</v>
      </c>
      <c r="K550" s="0" t="n">
        <v>0</v>
      </c>
      <c r="L550" s="0" t="n">
        <v>0</v>
      </c>
      <c r="M550" s="0" t="n">
        <v>0</v>
      </c>
      <c r="N550" s="0" t="n">
        <v>8</v>
      </c>
      <c r="O550" s="0" t="n">
        <v>0</v>
      </c>
      <c r="P550" s="0" t="n">
        <v>1</v>
      </c>
      <c r="Q550" s="0" t="n">
        <v>3</v>
      </c>
      <c r="R550" s="0" t="n">
        <v>7</v>
      </c>
      <c r="S550" s="0" t="n">
        <v>1</v>
      </c>
      <c r="T550" s="0" t="n">
        <v>0</v>
      </c>
      <c r="U550" s="0" t="n">
        <v>0</v>
      </c>
      <c r="V550" s="0" t="n">
        <v>0</v>
      </c>
      <c r="W550" s="0" t="n">
        <v>0</v>
      </c>
      <c r="X550" s="0" t="n">
        <v>4</v>
      </c>
      <c r="Y550" s="0" t="n">
        <v>1</v>
      </c>
      <c r="Z550" s="0" t="n">
        <v>2</v>
      </c>
      <c r="AA550" s="0" t="n">
        <v>0</v>
      </c>
      <c r="AB550" s="0" t="n">
        <v>1</v>
      </c>
      <c r="AC550" s="0" t="n">
        <v>1</v>
      </c>
      <c r="AD550" s="0" t="n">
        <v>1</v>
      </c>
      <c r="AE550" s="0" t="n">
        <v>1</v>
      </c>
      <c r="AF550" s="0" t="n">
        <v>0</v>
      </c>
      <c r="AG550" s="0" t="n">
        <v>0</v>
      </c>
      <c r="AH550" s="0" t="n">
        <v>1</v>
      </c>
      <c r="AI550" s="0" t="n">
        <v>4</v>
      </c>
      <c r="AJ550" s="0" t="n">
        <v>4</v>
      </c>
      <c r="AK550" s="0" t="n">
        <v>1</v>
      </c>
      <c r="AL550" s="0" t="n">
        <v>0</v>
      </c>
      <c r="AM550" s="0" t="n">
        <v>0</v>
      </c>
      <c r="AN550" s="0" t="n">
        <v>0</v>
      </c>
      <c r="AO550" s="0" t="n">
        <v>2</v>
      </c>
      <c r="AP550" s="0" t="n">
        <v>0</v>
      </c>
      <c r="AQ550" s="0" t="n">
        <v>1</v>
      </c>
      <c r="AR550" s="0" t="n">
        <v>2</v>
      </c>
      <c r="AS550" s="0" t="n">
        <v>0</v>
      </c>
      <c r="AT550" s="0" t="n">
        <v>0</v>
      </c>
      <c r="AU550" s="0" t="n">
        <v>1</v>
      </c>
      <c r="AV550" s="0" t="n">
        <v>2</v>
      </c>
      <c r="AW550" s="0" t="n">
        <v>2</v>
      </c>
      <c r="AX550" s="0" t="n">
        <v>0</v>
      </c>
      <c r="AY550" s="0" t="n">
        <v>5</v>
      </c>
      <c r="AZ550" s="0" t="n">
        <v>8</v>
      </c>
      <c r="BA550" s="0" t="n">
        <v>5</v>
      </c>
      <c r="BB550" s="0" t="n">
        <v>1</v>
      </c>
      <c r="BC550" s="0" t="n">
        <v>0</v>
      </c>
      <c r="BD550" s="0" t="n">
        <v>0</v>
      </c>
      <c r="BE550" s="0" t="n">
        <v>1</v>
      </c>
      <c r="BF550" s="0" t="n">
        <v>1</v>
      </c>
      <c r="BG550" s="0" t="n">
        <v>1</v>
      </c>
      <c r="BH550" s="0" t="n">
        <v>0</v>
      </c>
      <c r="BI550" s="0" t="n">
        <v>2</v>
      </c>
      <c r="BJ550" s="0" t="n">
        <v>1</v>
      </c>
      <c r="BK550" s="0" t="n">
        <v>0</v>
      </c>
      <c r="BL550" s="0" t="n">
        <v>0</v>
      </c>
      <c r="BM550" s="0" t="n">
        <v>0</v>
      </c>
      <c r="BN550" s="0" t="n">
        <v>0</v>
      </c>
      <c r="BO550" s="0" t="n">
        <v>0</v>
      </c>
      <c r="BP550" s="0" t="n">
        <v>0</v>
      </c>
      <c r="BQ550" s="0" t="n">
        <v>1</v>
      </c>
      <c r="BR550" s="0" t="n">
        <v>1</v>
      </c>
      <c r="BS550" s="0" t="n">
        <v>2</v>
      </c>
      <c r="BT550" s="0" t="n">
        <v>1</v>
      </c>
      <c r="BU550" s="0" t="n">
        <v>4</v>
      </c>
      <c r="BV550" s="0" t="n">
        <v>0</v>
      </c>
      <c r="BW550" s="0" t="n">
        <v>0</v>
      </c>
      <c r="BX550" s="0" t="n">
        <v>1</v>
      </c>
      <c r="BY550" s="0" t="n">
        <v>0</v>
      </c>
      <c r="BZ550" s="0" t="n">
        <v>1</v>
      </c>
      <c r="CA550" s="0" t="n">
        <v>0</v>
      </c>
      <c r="CB550" s="0" t="n">
        <v>6</v>
      </c>
      <c r="CC550" s="0" t="n">
        <v>0</v>
      </c>
      <c r="CD550" s="0" t="n">
        <v>3</v>
      </c>
      <c r="CE550" s="0" t="n">
        <v>0</v>
      </c>
      <c r="CF550" s="0" t="n">
        <v>0</v>
      </c>
      <c r="CG550" s="0" t="n">
        <v>3</v>
      </c>
      <c r="CH550" s="0" t="n">
        <v>0</v>
      </c>
      <c r="CI550" s="0" t="n">
        <v>0</v>
      </c>
      <c r="CJ550" s="0" t="n">
        <v>0</v>
      </c>
      <c r="CK550" s="0" t="n">
        <v>3</v>
      </c>
      <c r="CL550" s="0" t="n">
        <v>0</v>
      </c>
      <c r="CM550" s="0" t="n">
        <v>9</v>
      </c>
      <c r="CN550" s="0" t="n">
        <v>0</v>
      </c>
      <c r="CO550" s="0" t="n">
        <v>0</v>
      </c>
      <c r="CP550" s="0" t="n">
        <v>0</v>
      </c>
      <c r="CQ550" s="0" t="n">
        <v>0</v>
      </c>
      <c r="CR550" s="0" t="n">
        <v>0</v>
      </c>
      <c r="CS550" s="0" t="n">
        <v>0</v>
      </c>
      <c r="CT550" s="0" t="n">
        <v>0</v>
      </c>
      <c r="CU550" s="0" t="n">
        <v>2</v>
      </c>
      <c r="CV550" s="0" t="n">
        <v>0</v>
      </c>
      <c r="CW550" s="0" t="n">
        <v>2</v>
      </c>
      <c r="CX550" s="0" t="n">
        <v>0</v>
      </c>
      <c r="CY550" s="0" t="n">
        <v>0</v>
      </c>
      <c r="CZ550" s="0" t="n">
        <v>1</v>
      </c>
      <c r="DA550" s="0" t="n">
        <v>0</v>
      </c>
      <c r="DB550" s="0" t="n">
        <v>0</v>
      </c>
      <c r="DC550" s="0" t="n">
        <v>1</v>
      </c>
      <c r="DD550" s="0" t="n">
        <v>0</v>
      </c>
      <c r="DE550" s="0" t="n">
        <v>1</v>
      </c>
      <c r="DF550" s="0" t="n">
        <v>0</v>
      </c>
      <c r="DG550" s="0" t="n">
        <v>2</v>
      </c>
      <c r="DH550" s="0" t="n">
        <v>0</v>
      </c>
      <c r="DI550" s="0" t="n">
        <v>0</v>
      </c>
      <c r="DJ550" s="0" t="n">
        <v>5</v>
      </c>
      <c r="DK550" s="0" t="n">
        <v>2</v>
      </c>
      <c r="DL550" s="0" t="n">
        <v>1</v>
      </c>
      <c r="DM550" s="0" t="n">
        <v>0</v>
      </c>
      <c r="DN550" s="0" t="n">
        <v>1</v>
      </c>
      <c r="DO550" s="0" t="n">
        <v>0</v>
      </c>
      <c r="DP550" s="0" t="n">
        <v>7</v>
      </c>
      <c r="DQ550" s="0" t="n">
        <v>0</v>
      </c>
      <c r="DR550" s="0" t="n">
        <v>3</v>
      </c>
      <c r="DS550" s="0" t="n">
        <v>0</v>
      </c>
      <c r="DT550" s="0" t="n">
        <v>0</v>
      </c>
      <c r="DU550" s="0" t="n">
        <v>3</v>
      </c>
      <c r="DV550" s="0" t="n">
        <v>0</v>
      </c>
      <c r="DW550" s="0" t="n">
        <v>0</v>
      </c>
      <c r="DX550" s="0" t="n">
        <v>0</v>
      </c>
      <c r="DY550" s="0" t="n">
        <v>0</v>
      </c>
      <c r="DZ550" s="0" t="n">
        <v>1</v>
      </c>
      <c r="EA550" s="0" t="n">
        <v>0</v>
      </c>
      <c r="EB550" s="0" t="n">
        <v>0</v>
      </c>
      <c r="EC550" s="0" t="n">
        <v>0</v>
      </c>
      <c r="ED550" s="0" t="n">
        <v>0</v>
      </c>
      <c r="EE550" s="0" t="n">
        <v>0</v>
      </c>
      <c r="EF550" s="0" t="n">
        <v>0</v>
      </c>
      <c r="EG550" s="0" t="n">
        <v>0</v>
      </c>
      <c r="EH550" s="0" t="n">
        <v>2</v>
      </c>
      <c r="EI550" s="0" t="n">
        <v>4</v>
      </c>
      <c r="EJ550" s="0" t="n">
        <v>0</v>
      </c>
      <c r="EK550" s="0" t="n">
        <v>0</v>
      </c>
      <c r="EL550" s="0" t="n">
        <v>7</v>
      </c>
      <c r="EM550" s="0" t="n">
        <v>1</v>
      </c>
      <c r="EN550" s="0" t="n">
        <v>0</v>
      </c>
      <c r="EO550" s="0" t="n">
        <v>1</v>
      </c>
      <c r="EP550" s="0" t="n">
        <v>1</v>
      </c>
      <c r="EQ550" s="0" t="n">
        <v>1</v>
      </c>
      <c r="ER550" s="0" t="n">
        <v>0</v>
      </c>
      <c r="ES550" s="0" t="n">
        <v>3</v>
      </c>
      <c r="ET550" s="0" t="n">
        <v>0</v>
      </c>
      <c r="EU550" s="0" t="n">
        <v>2</v>
      </c>
      <c r="EV550" s="0" t="n">
        <v>0</v>
      </c>
      <c r="EW550" s="0" t="n">
        <v>1</v>
      </c>
      <c r="EX550" s="0" t="n">
        <v>1</v>
      </c>
      <c r="EY550" s="0" t="n">
        <v>0</v>
      </c>
      <c r="EZ550" s="0" t="n">
        <v>0</v>
      </c>
      <c r="FA550" s="0" t="n">
        <v>1</v>
      </c>
      <c r="FB550" s="0" t="n">
        <v>0</v>
      </c>
      <c r="FC550" s="0" t="n">
        <v>0</v>
      </c>
      <c r="FD550" s="0" t="n">
        <v>0</v>
      </c>
      <c r="FE550" s="0" t="n">
        <v>0</v>
      </c>
      <c r="FF550" s="0" t="n">
        <v>0</v>
      </c>
      <c r="FG550" s="0" t="n">
        <v>8</v>
      </c>
      <c r="FH550" s="0" t="n">
        <v>1</v>
      </c>
      <c r="FI550" s="0" t="n">
        <v>0</v>
      </c>
      <c r="FJ550" s="0" t="n">
        <v>0</v>
      </c>
      <c r="FK550" s="0" t="n">
        <v>0</v>
      </c>
      <c r="FL550" s="0" t="n">
        <v>0</v>
      </c>
      <c r="FM550" s="0" t="n">
        <v>2</v>
      </c>
      <c r="FN550" s="0" t="n">
        <v>2</v>
      </c>
      <c r="FO550" s="0" t="n">
        <v>0</v>
      </c>
      <c r="FP550" s="0" t="n">
        <v>0</v>
      </c>
      <c r="FQ550" s="0" t="n">
        <v>0</v>
      </c>
      <c r="FR550" s="0" t="n">
        <v>0</v>
      </c>
      <c r="FS550" s="0" t="n">
        <v>1</v>
      </c>
      <c r="FT550" s="0" t="n">
        <v>0</v>
      </c>
      <c r="FU550" s="0" t="n">
        <v>4</v>
      </c>
      <c r="FV550" s="0" t="n">
        <v>2</v>
      </c>
      <c r="FW550" s="0" t="n">
        <v>0</v>
      </c>
      <c r="FX550" s="0" t="n">
        <v>4</v>
      </c>
      <c r="FY550" s="0" t="n">
        <v>1</v>
      </c>
      <c r="FZ550" s="0" t="n">
        <v>2</v>
      </c>
      <c r="GA550" s="0" t="n">
        <v>0</v>
      </c>
      <c r="GB550" s="0" t="n">
        <v>0</v>
      </c>
      <c r="GC550" s="0" t="n">
        <v>0</v>
      </c>
      <c r="GD550" s="0" t="n">
        <v>5</v>
      </c>
      <c r="GE550" s="0" t="n">
        <v>2</v>
      </c>
      <c r="GF550" s="0" t="n">
        <v>6</v>
      </c>
      <c r="GG550" s="0" t="n">
        <v>0</v>
      </c>
      <c r="GH550" s="0" t="n">
        <v>8</v>
      </c>
      <c r="GI550" s="0" t="n">
        <v>0</v>
      </c>
      <c r="GJ550" s="0" t="n">
        <v>0</v>
      </c>
      <c r="GK550" s="0" t="n">
        <v>0</v>
      </c>
      <c r="GL550" s="0" t="n">
        <v>2</v>
      </c>
      <c r="GM550" s="0" t="n">
        <v>1</v>
      </c>
      <c r="GN550" s="0" t="n">
        <v>5</v>
      </c>
      <c r="GO550" s="0" t="n">
        <v>1</v>
      </c>
      <c r="GP550" s="0" t="n">
        <v>0</v>
      </c>
      <c r="GQ550" s="0" t="n">
        <v>0</v>
      </c>
    </row>
    <row r="551" customFormat="false" ht="12" hidden="false" customHeight="false" outlineLevel="0" collapsed="false">
      <c r="A551" s="0" t="n">
        <v>0</v>
      </c>
      <c r="B551" s="0" t="n">
        <v>0</v>
      </c>
      <c r="C551" s="0" t="n">
        <v>1</v>
      </c>
      <c r="D551" s="0" t="n">
        <v>0</v>
      </c>
      <c r="E551" s="0" t="n">
        <v>0</v>
      </c>
      <c r="F551" s="0" t="n">
        <v>0</v>
      </c>
      <c r="G551" s="0" t="n">
        <v>0</v>
      </c>
      <c r="H551" s="0" t="n">
        <v>1</v>
      </c>
      <c r="I551" s="0" t="n">
        <v>0</v>
      </c>
      <c r="J551" s="0" t="n">
        <v>0</v>
      </c>
      <c r="K551" s="0" t="n">
        <v>3</v>
      </c>
      <c r="L551" s="0" t="n">
        <v>0</v>
      </c>
      <c r="M551" s="0" t="n">
        <v>0</v>
      </c>
      <c r="N551" s="0" t="n">
        <v>0</v>
      </c>
      <c r="O551" s="0" t="n">
        <v>0</v>
      </c>
      <c r="P551" s="0" t="n">
        <v>0</v>
      </c>
      <c r="Q551" s="0" t="n">
        <v>1</v>
      </c>
      <c r="R551" s="0" t="n">
        <v>0</v>
      </c>
      <c r="S551" s="0" t="n">
        <v>0</v>
      </c>
      <c r="T551" s="0" t="n">
        <v>0</v>
      </c>
      <c r="U551" s="0" t="n">
        <v>0</v>
      </c>
      <c r="V551" s="0" t="n">
        <v>0</v>
      </c>
      <c r="W551" s="0" t="n">
        <v>0</v>
      </c>
      <c r="X551" s="0" t="n">
        <v>2</v>
      </c>
      <c r="Y551" s="0" t="n">
        <v>0</v>
      </c>
      <c r="Z551" s="0" t="n">
        <v>2</v>
      </c>
      <c r="AA551" s="0" t="n">
        <v>0</v>
      </c>
      <c r="AB551" s="0" t="n">
        <v>1</v>
      </c>
      <c r="AC551" s="0" t="n">
        <v>1</v>
      </c>
      <c r="AD551" s="0" t="n">
        <v>0</v>
      </c>
      <c r="AE551" s="0" t="n">
        <v>0</v>
      </c>
      <c r="AF551" s="0" t="n">
        <v>2</v>
      </c>
      <c r="AG551" s="0" t="n">
        <v>0</v>
      </c>
      <c r="AH551" s="0" t="n">
        <v>0</v>
      </c>
      <c r="AI551" s="0" t="n">
        <v>0</v>
      </c>
      <c r="AJ551" s="0" t="n">
        <v>0</v>
      </c>
      <c r="AK551" s="0" t="n">
        <v>0</v>
      </c>
      <c r="AL551" s="0" t="n">
        <v>0</v>
      </c>
      <c r="AM551" s="0" t="n">
        <v>0</v>
      </c>
      <c r="AN551" s="0" t="n">
        <v>0</v>
      </c>
      <c r="AO551" s="0" t="n">
        <v>0</v>
      </c>
      <c r="AP551" s="0" t="n">
        <v>0</v>
      </c>
      <c r="AQ551" s="0" t="n">
        <v>0</v>
      </c>
      <c r="AR551" s="0" t="n">
        <v>0</v>
      </c>
      <c r="AS551" s="0" t="n">
        <v>0</v>
      </c>
      <c r="AT551" s="0" t="n">
        <v>0</v>
      </c>
      <c r="AU551" s="0" t="n">
        <v>1</v>
      </c>
      <c r="AV551" s="0" t="n">
        <v>0</v>
      </c>
      <c r="AW551" s="0" t="n">
        <v>0</v>
      </c>
      <c r="AX551" s="0" t="n">
        <v>0</v>
      </c>
      <c r="AY551" s="0" t="n">
        <v>0</v>
      </c>
      <c r="AZ551" s="0" t="n">
        <v>0</v>
      </c>
      <c r="BA551" s="0" t="n">
        <v>3</v>
      </c>
      <c r="BB551" s="0" t="n">
        <v>0</v>
      </c>
      <c r="BC551" s="0" t="n">
        <v>0</v>
      </c>
      <c r="BD551" s="0" t="n">
        <v>0</v>
      </c>
      <c r="BE551" s="0" t="n">
        <v>0</v>
      </c>
      <c r="BF551" s="0" t="n">
        <v>1</v>
      </c>
      <c r="BG551" s="0" t="n">
        <v>0</v>
      </c>
      <c r="BH551" s="0" t="n">
        <v>0</v>
      </c>
      <c r="BI551" s="0" t="n">
        <v>0</v>
      </c>
      <c r="BJ551" s="0" t="n">
        <v>0</v>
      </c>
      <c r="BK551" s="0" t="n">
        <v>0</v>
      </c>
      <c r="BL551" s="0" t="n">
        <v>0</v>
      </c>
      <c r="BM551" s="0" t="n">
        <v>0</v>
      </c>
      <c r="BN551" s="0" t="n">
        <v>0</v>
      </c>
      <c r="BO551" s="0" t="n">
        <v>0</v>
      </c>
      <c r="BP551" s="0" t="n">
        <v>0</v>
      </c>
      <c r="BQ551" s="0" t="n">
        <v>1</v>
      </c>
      <c r="BR551" s="0" t="n">
        <v>0</v>
      </c>
      <c r="BS551" s="0" t="n">
        <v>0</v>
      </c>
      <c r="BT551" s="0" t="n">
        <v>2</v>
      </c>
      <c r="BU551" s="0" t="n">
        <v>0</v>
      </c>
      <c r="BV551" s="0" t="n">
        <v>0</v>
      </c>
      <c r="BW551" s="0" t="n">
        <v>0</v>
      </c>
      <c r="BX551" s="0" t="n">
        <v>0</v>
      </c>
      <c r="BY551" s="0" t="n">
        <v>0</v>
      </c>
      <c r="BZ551" s="0" t="n">
        <v>0</v>
      </c>
      <c r="CA551" s="0" t="n">
        <v>1</v>
      </c>
      <c r="CB551" s="0" t="n">
        <v>2</v>
      </c>
      <c r="CC551" s="0" t="n">
        <v>0</v>
      </c>
      <c r="CD551" s="0" t="n">
        <v>0</v>
      </c>
      <c r="CE551" s="0" t="n">
        <v>0</v>
      </c>
      <c r="CF551" s="0" t="n">
        <v>0</v>
      </c>
      <c r="CG551" s="0" t="n">
        <v>0</v>
      </c>
      <c r="CH551" s="0" t="n">
        <v>0</v>
      </c>
      <c r="CI551" s="0" t="n">
        <v>1</v>
      </c>
      <c r="CJ551" s="0" t="n">
        <v>0</v>
      </c>
      <c r="CK551" s="0" t="n">
        <v>2</v>
      </c>
      <c r="CL551" s="0" t="n">
        <v>0</v>
      </c>
      <c r="CM551" s="0" t="n">
        <v>0</v>
      </c>
      <c r="CN551" s="0" t="n">
        <v>0</v>
      </c>
      <c r="CO551" s="0" t="n">
        <v>0</v>
      </c>
      <c r="CP551" s="0" t="n">
        <v>0</v>
      </c>
      <c r="CQ551" s="0" t="n">
        <v>2</v>
      </c>
      <c r="CR551" s="0" t="n">
        <v>0</v>
      </c>
      <c r="CS551" s="0" t="n">
        <v>0</v>
      </c>
      <c r="CT551" s="0" t="n">
        <v>0</v>
      </c>
      <c r="CU551" s="0" t="n">
        <v>0</v>
      </c>
      <c r="CV551" s="0" t="n">
        <v>0</v>
      </c>
      <c r="CW551" s="0" t="n">
        <v>0</v>
      </c>
      <c r="CX551" s="0" t="n">
        <v>0</v>
      </c>
      <c r="CY551" s="0" t="n">
        <v>0</v>
      </c>
      <c r="CZ551" s="0" t="n">
        <v>0</v>
      </c>
      <c r="DA551" s="0" t="n">
        <v>0</v>
      </c>
      <c r="DB551" s="0" t="n">
        <v>0</v>
      </c>
      <c r="DC551" s="0" t="n">
        <v>0</v>
      </c>
      <c r="DD551" s="0" t="n">
        <v>0</v>
      </c>
      <c r="DE551" s="0" t="n">
        <v>0</v>
      </c>
      <c r="DF551" s="0" t="n">
        <v>0</v>
      </c>
      <c r="DG551" s="0" t="n">
        <v>1</v>
      </c>
      <c r="DH551" s="0" t="n">
        <v>0</v>
      </c>
      <c r="DI551" s="0" t="n">
        <v>0</v>
      </c>
      <c r="DJ551" s="0" t="n">
        <v>0</v>
      </c>
      <c r="DK551" s="0" t="n">
        <v>0</v>
      </c>
      <c r="DL551" s="0" t="n">
        <v>0</v>
      </c>
      <c r="DM551" s="0" t="n">
        <v>0</v>
      </c>
      <c r="DN551" s="0" t="n">
        <v>0</v>
      </c>
      <c r="DO551" s="0" t="n">
        <v>0</v>
      </c>
      <c r="DP551" s="0" t="n">
        <v>1</v>
      </c>
      <c r="DQ551" s="0" t="n">
        <v>0</v>
      </c>
      <c r="DR551" s="0" t="n">
        <v>1</v>
      </c>
      <c r="DS551" s="0" t="n">
        <v>0</v>
      </c>
      <c r="DT551" s="0" t="n">
        <v>0</v>
      </c>
      <c r="DU551" s="0" t="n">
        <v>0</v>
      </c>
      <c r="DV551" s="0" t="n">
        <v>1</v>
      </c>
      <c r="DW551" s="0" t="n">
        <v>0</v>
      </c>
      <c r="DX551" s="0" t="n">
        <v>0</v>
      </c>
      <c r="DY551" s="0" t="n">
        <v>0</v>
      </c>
      <c r="DZ551" s="0" t="n">
        <v>0</v>
      </c>
      <c r="EA551" s="0" t="n">
        <v>0</v>
      </c>
      <c r="EB551" s="0" t="n">
        <v>0</v>
      </c>
      <c r="EC551" s="0" t="n">
        <v>1</v>
      </c>
      <c r="ED551" s="0" t="n">
        <v>0</v>
      </c>
      <c r="EE551" s="0" t="n">
        <v>0</v>
      </c>
      <c r="EF551" s="0" t="n">
        <v>3</v>
      </c>
      <c r="EG551" s="0" t="n">
        <v>0</v>
      </c>
      <c r="EH551" s="0" t="n">
        <v>1</v>
      </c>
      <c r="EI551" s="0" t="n">
        <v>0</v>
      </c>
      <c r="EJ551" s="0" t="n">
        <v>0</v>
      </c>
      <c r="EK551" s="0" t="n">
        <v>0</v>
      </c>
      <c r="EL551" s="0" t="n">
        <v>2</v>
      </c>
      <c r="EM551" s="0" t="n">
        <v>0</v>
      </c>
      <c r="EN551" s="0" t="n">
        <v>0</v>
      </c>
      <c r="EO551" s="0" t="n">
        <v>0</v>
      </c>
      <c r="EP551" s="0" t="n">
        <v>0</v>
      </c>
      <c r="EQ551" s="0" t="n">
        <v>2</v>
      </c>
      <c r="ER551" s="0" t="n">
        <v>0</v>
      </c>
      <c r="ES551" s="0" t="n">
        <v>0</v>
      </c>
      <c r="ET551" s="0" t="n">
        <v>0</v>
      </c>
      <c r="EU551" s="0" t="n">
        <v>2</v>
      </c>
      <c r="EV551" s="0" t="n">
        <v>0</v>
      </c>
      <c r="EW551" s="0" t="n">
        <v>0</v>
      </c>
      <c r="EX551" s="0" t="n">
        <v>2</v>
      </c>
      <c r="EY551" s="0" t="n">
        <v>0</v>
      </c>
      <c r="EZ551" s="0" t="n">
        <v>0</v>
      </c>
      <c r="FA551" s="0" t="n">
        <v>0</v>
      </c>
      <c r="FB551" s="0" t="n">
        <v>1</v>
      </c>
      <c r="FC551" s="0" t="n">
        <v>0</v>
      </c>
      <c r="FD551" s="0" t="n">
        <v>0</v>
      </c>
      <c r="FE551" s="0" t="n">
        <v>0</v>
      </c>
      <c r="FF551" s="0" t="n">
        <v>0</v>
      </c>
      <c r="FG551" s="0" t="n">
        <v>1</v>
      </c>
      <c r="FH551" s="0" t="n">
        <v>0</v>
      </c>
      <c r="FI551" s="0" t="n">
        <v>0</v>
      </c>
      <c r="FJ551" s="0" t="n">
        <v>0</v>
      </c>
      <c r="FK551" s="0" t="n">
        <v>0</v>
      </c>
      <c r="FL551" s="0" t="n">
        <v>0</v>
      </c>
      <c r="FM551" s="0" t="n">
        <v>0</v>
      </c>
      <c r="FN551" s="0" t="n">
        <v>0</v>
      </c>
      <c r="FO551" s="0" t="n">
        <v>0</v>
      </c>
      <c r="FP551" s="0" t="n">
        <v>0</v>
      </c>
      <c r="FQ551" s="0" t="n">
        <v>0</v>
      </c>
      <c r="FR551" s="0" t="n">
        <v>0</v>
      </c>
      <c r="FS551" s="0" t="n">
        <v>0</v>
      </c>
      <c r="FT551" s="0" t="n">
        <v>0</v>
      </c>
      <c r="FU551" s="0" t="n">
        <v>4</v>
      </c>
      <c r="FV551" s="0" t="n">
        <v>0</v>
      </c>
      <c r="FW551" s="0" t="n">
        <v>0</v>
      </c>
      <c r="FX551" s="0" t="n">
        <v>0</v>
      </c>
      <c r="FY551" s="0" t="n">
        <v>0</v>
      </c>
      <c r="FZ551" s="0" t="n">
        <v>0</v>
      </c>
      <c r="GA551" s="0" t="n">
        <v>0</v>
      </c>
      <c r="GB551" s="0" t="n">
        <v>0</v>
      </c>
      <c r="GC551" s="0" t="n">
        <v>0</v>
      </c>
      <c r="GD551" s="0" t="n">
        <v>0</v>
      </c>
      <c r="GE551" s="0" t="n">
        <v>0</v>
      </c>
      <c r="GF551" s="0" t="n">
        <v>0</v>
      </c>
      <c r="GG551" s="0" t="n">
        <v>0</v>
      </c>
      <c r="GH551" s="0" t="n">
        <v>0</v>
      </c>
      <c r="GI551" s="0" t="n">
        <v>0</v>
      </c>
      <c r="GJ551" s="0" t="n">
        <v>0</v>
      </c>
      <c r="GK551" s="0" t="n">
        <v>0</v>
      </c>
      <c r="GL551" s="0" t="n">
        <v>0</v>
      </c>
      <c r="GM551" s="0" t="n">
        <v>1</v>
      </c>
      <c r="GN551" s="0" t="n">
        <v>0</v>
      </c>
      <c r="GO551" s="0" t="n">
        <v>0</v>
      </c>
      <c r="GP551" s="0" t="n">
        <v>0</v>
      </c>
      <c r="GQ551" s="0" t="n">
        <v>0</v>
      </c>
    </row>
    <row r="552" customFormat="false" ht="12" hidden="false" customHeight="false" outlineLevel="0" collapsed="false">
      <c r="A552" s="0" t="n">
        <v>0</v>
      </c>
      <c r="B552" s="0" t="n">
        <v>0</v>
      </c>
      <c r="C552" s="0" t="n">
        <v>1</v>
      </c>
      <c r="D552" s="0" t="n">
        <v>0</v>
      </c>
      <c r="E552" s="0" t="n">
        <v>0</v>
      </c>
      <c r="F552" s="0" t="n">
        <v>0</v>
      </c>
      <c r="G552" s="0" t="n">
        <v>0</v>
      </c>
      <c r="H552" s="0" t="n">
        <v>0</v>
      </c>
      <c r="I552" s="0" t="n">
        <v>0</v>
      </c>
      <c r="J552" s="0" t="n">
        <v>0</v>
      </c>
      <c r="K552" s="0" t="n">
        <v>0</v>
      </c>
      <c r="L552" s="0" t="n">
        <v>0</v>
      </c>
      <c r="M552" s="0" t="n">
        <v>0</v>
      </c>
      <c r="N552" s="0" t="n">
        <v>0</v>
      </c>
      <c r="O552" s="0" t="n">
        <v>0</v>
      </c>
      <c r="P552" s="0" t="n">
        <v>0</v>
      </c>
      <c r="Q552" s="0" t="n">
        <v>0</v>
      </c>
      <c r="R552" s="0" t="n">
        <v>0</v>
      </c>
      <c r="S552" s="0" t="n">
        <v>0</v>
      </c>
      <c r="T552" s="0" t="n">
        <v>0</v>
      </c>
      <c r="U552" s="0" t="n">
        <v>0</v>
      </c>
      <c r="V552" s="0" t="n">
        <v>0</v>
      </c>
      <c r="W552" s="0" t="n">
        <v>0</v>
      </c>
      <c r="X552" s="0" t="n">
        <v>0</v>
      </c>
      <c r="Y552" s="0" t="n">
        <v>0</v>
      </c>
      <c r="Z552" s="0" t="n">
        <v>0</v>
      </c>
      <c r="AA552" s="0" t="n">
        <v>0</v>
      </c>
      <c r="AB552" s="0" t="n">
        <v>0</v>
      </c>
      <c r="AC552" s="0" t="n">
        <v>1</v>
      </c>
      <c r="AD552" s="0" t="n">
        <v>0</v>
      </c>
      <c r="AE552" s="0" t="n">
        <v>0</v>
      </c>
      <c r="AF552" s="0" t="n">
        <v>0</v>
      </c>
      <c r="AG552" s="0" t="n">
        <v>0</v>
      </c>
      <c r="AH552" s="0" t="n">
        <v>0</v>
      </c>
      <c r="AI552" s="0" t="n">
        <v>0</v>
      </c>
      <c r="AJ552" s="0" t="n">
        <v>0</v>
      </c>
      <c r="AK552" s="0" t="n">
        <v>1</v>
      </c>
      <c r="AL552" s="0" t="n">
        <v>0</v>
      </c>
      <c r="AM552" s="0" t="n">
        <v>0</v>
      </c>
      <c r="AN552" s="0" t="n">
        <v>0</v>
      </c>
      <c r="AO552" s="0" t="n">
        <v>0</v>
      </c>
      <c r="AP552" s="0" t="n">
        <v>0</v>
      </c>
      <c r="AQ552" s="0" t="n">
        <v>0</v>
      </c>
      <c r="AR552" s="0" t="n">
        <v>0</v>
      </c>
      <c r="AS552" s="0" t="n">
        <v>0</v>
      </c>
      <c r="AT552" s="0" t="n">
        <v>0</v>
      </c>
      <c r="AU552" s="0" t="n">
        <v>0</v>
      </c>
      <c r="AV552" s="0" t="n">
        <v>1</v>
      </c>
      <c r="AW552" s="0" t="n">
        <v>0</v>
      </c>
      <c r="AX552" s="0" t="n">
        <v>0</v>
      </c>
      <c r="AY552" s="0" t="n">
        <v>0</v>
      </c>
      <c r="AZ552" s="0" t="n">
        <v>0</v>
      </c>
      <c r="BA552" s="0" t="n">
        <v>0</v>
      </c>
      <c r="BB552" s="0" t="n">
        <v>0</v>
      </c>
      <c r="BC552" s="0" t="n">
        <v>0</v>
      </c>
      <c r="BD552" s="0" t="n">
        <v>0</v>
      </c>
      <c r="BE552" s="0" t="n">
        <v>0</v>
      </c>
      <c r="BF552" s="0" t="n">
        <v>0</v>
      </c>
      <c r="BG552" s="0" t="n">
        <v>1</v>
      </c>
      <c r="BH552" s="0" t="n">
        <v>0</v>
      </c>
      <c r="BI552" s="0" t="n">
        <v>0</v>
      </c>
      <c r="BJ552" s="0" t="n">
        <v>0</v>
      </c>
      <c r="BK552" s="0" t="n">
        <v>0</v>
      </c>
      <c r="BL552" s="0" t="n">
        <v>0</v>
      </c>
      <c r="BM552" s="0" t="n">
        <v>0</v>
      </c>
      <c r="BN552" s="0" t="n">
        <v>0</v>
      </c>
      <c r="BO552" s="0" t="n">
        <v>0</v>
      </c>
      <c r="BP552" s="0" t="n">
        <v>0</v>
      </c>
      <c r="BQ552" s="0" t="n">
        <v>1</v>
      </c>
      <c r="BR552" s="0" t="n">
        <v>0</v>
      </c>
      <c r="BS552" s="0" t="n">
        <v>2</v>
      </c>
      <c r="BT552" s="0" t="n">
        <v>0</v>
      </c>
      <c r="BU552" s="0" t="n">
        <v>0</v>
      </c>
      <c r="BV552" s="0" t="n">
        <v>0</v>
      </c>
      <c r="BW552" s="0" t="n">
        <v>0</v>
      </c>
      <c r="BX552" s="0" t="n">
        <v>1</v>
      </c>
      <c r="BY552" s="0" t="n">
        <v>2</v>
      </c>
      <c r="BZ552" s="0" t="n">
        <v>0</v>
      </c>
      <c r="CA552" s="0" t="n">
        <v>0</v>
      </c>
      <c r="CB552" s="0" t="n">
        <v>1</v>
      </c>
      <c r="CC552" s="0" t="n">
        <v>0</v>
      </c>
      <c r="CD552" s="0" t="n">
        <v>0</v>
      </c>
      <c r="CE552" s="0" t="n">
        <v>0</v>
      </c>
      <c r="CF552" s="0" t="n">
        <v>0</v>
      </c>
      <c r="CG552" s="0" t="n">
        <v>0</v>
      </c>
      <c r="CH552" s="0" t="n">
        <v>0</v>
      </c>
      <c r="CI552" s="0" t="n">
        <v>1</v>
      </c>
      <c r="CJ552" s="0" t="n">
        <v>0</v>
      </c>
      <c r="CK552" s="0" t="n">
        <v>5</v>
      </c>
      <c r="CL552" s="0" t="n">
        <v>0</v>
      </c>
      <c r="CM552" s="0" t="n">
        <v>0</v>
      </c>
      <c r="CN552" s="0" t="n">
        <v>0</v>
      </c>
      <c r="CO552" s="0" t="n">
        <v>0</v>
      </c>
      <c r="CP552" s="0" t="n">
        <v>1</v>
      </c>
      <c r="CQ552" s="0" t="n">
        <v>0</v>
      </c>
      <c r="CR552" s="0" t="n">
        <v>0</v>
      </c>
      <c r="CS552" s="0" t="n">
        <v>0</v>
      </c>
      <c r="CT552" s="0" t="n">
        <v>0</v>
      </c>
      <c r="CU552" s="0" t="n">
        <v>0</v>
      </c>
      <c r="CV552" s="0" t="n">
        <v>1</v>
      </c>
      <c r="CW552" s="0" t="n">
        <v>0</v>
      </c>
      <c r="CX552" s="0" t="n">
        <v>0</v>
      </c>
      <c r="CY552" s="0" t="n">
        <v>0</v>
      </c>
      <c r="CZ552" s="0" t="n">
        <v>0</v>
      </c>
      <c r="DA552" s="0" t="n">
        <v>0</v>
      </c>
      <c r="DB552" s="0" t="n">
        <v>0</v>
      </c>
      <c r="DC552" s="0" t="n">
        <v>1</v>
      </c>
      <c r="DD552" s="0" t="n">
        <v>0</v>
      </c>
      <c r="DE552" s="0" t="n">
        <v>1</v>
      </c>
      <c r="DF552" s="0" t="n">
        <v>0</v>
      </c>
      <c r="DG552" s="0" t="n">
        <v>0</v>
      </c>
      <c r="DH552" s="0" t="n">
        <v>0</v>
      </c>
      <c r="DI552" s="0" t="n">
        <v>0</v>
      </c>
      <c r="DJ552" s="0" t="n">
        <v>0</v>
      </c>
      <c r="DK552" s="0" t="n">
        <v>1</v>
      </c>
      <c r="DL552" s="0" t="n">
        <v>1</v>
      </c>
      <c r="DM552" s="0" t="n">
        <v>0</v>
      </c>
      <c r="DN552" s="0" t="n">
        <v>0</v>
      </c>
      <c r="DO552" s="0" t="n">
        <v>0</v>
      </c>
      <c r="DP552" s="0" t="n">
        <v>0</v>
      </c>
      <c r="DQ552" s="0" t="n">
        <v>0</v>
      </c>
      <c r="DR552" s="0" t="n">
        <v>0</v>
      </c>
      <c r="DS552" s="0" t="n">
        <v>1</v>
      </c>
      <c r="DT552" s="0" t="n">
        <v>0</v>
      </c>
      <c r="DU552" s="0" t="n">
        <v>0</v>
      </c>
      <c r="DV552" s="0" t="n">
        <v>0</v>
      </c>
      <c r="DW552" s="0" t="n">
        <v>0</v>
      </c>
      <c r="DX552" s="0" t="n">
        <v>0</v>
      </c>
      <c r="DY552" s="0" t="n">
        <v>0</v>
      </c>
      <c r="DZ552" s="0" t="n">
        <v>0</v>
      </c>
      <c r="EA552" s="0" t="n">
        <v>0</v>
      </c>
      <c r="EB552" s="0" t="n">
        <v>0</v>
      </c>
      <c r="EC552" s="0" t="n">
        <v>0</v>
      </c>
      <c r="ED552" s="0" t="n">
        <v>0</v>
      </c>
      <c r="EE552" s="0" t="n">
        <v>0</v>
      </c>
      <c r="EF552" s="0" t="n">
        <v>0</v>
      </c>
      <c r="EG552" s="0" t="n">
        <v>0</v>
      </c>
      <c r="EH552" s="0" t="n">
        <v>0</v>
      </c>
      <c r="EI552" s="0" t="n">
        <v>0</v>
      </c>
      <c r="EJ552" s="0" t="n">
        <v>0</v>
      </c>
      <c r="EK552" s="0" t="n">
        <v>0</v>
      </c>
      <c r="EL552" s="0" t="n">
        <v>0</v>
      </c>
      <c r="EM552" s="0" t="n">
        <v>1</v>
      </c>
      <c r="EN552" s="0" t="n">
        <v>0</v>
      </c>
      <c r="EO552" s="0" t="n">
        <v>0</v>
      </c>
      <c r="EP552" s="0" t="n">
        <v>0</v>
      </c>
      <c r="EQ552" s="0" t="n">
        <v>0</v>
      </c>
      <c r="ER552" s="0" t="n">
        <v>0</v>
      </c>
      <c r="ES552" s="0" t="n">
        <v>0</v>
      </c>
      <c r="ET552" s="0" t="n">
        <v>0</v>
      </c>
      <c r="EU552" s="0" t="n">
        <v>5</v>
      </c>
      <c r="EV552" s="0" t="n">
        <v>0</v>
      </c>
      <c r="EW552" s="0" t="n">
        <v>0</v>
      </c>
      <c r="EX552" s="0" t="n">
        <v>0</v>
      </c>
      <c r="EY552" s="0" t="n">
        <v>0</v>
      </c>
      <c r="EZ552" s="0" t="n">
        <v>0</v>
      </c>
      <c r="FA552" s="0" t="n">
        <v>1</v>
      </c>
      <c r="FB552" s="0" t="n">
        <v>0</v>
      </c>
      <c r="FC552" s="0" t="n">
        <v>0</v>
      </c>
      <c r="FD552" s="0" t="n">
        <v>0</v>
      </c>
      <c r="FE552" s="0" t="n">
        <v>0</v>
      </c>
      <c r="FF552" s="0" t="n">
        <v>0</v>
      </c>
      <c r="FG552" s="0" t="n">
        <v>0</v>
      </c>
      <c r="FH552" s="0" t="n">
        <v>0</v>
      </c>
      <c r="FI552" s="0" t="n">
        <v>0</v>
      </c>
      <c r="FJ552" s="0" t="n">
        <v>0</v>
      </c>
      <c r="FK552" s="0" t="n">
        <v>0</v>
      </c>
      <c r="FL552" s="0" t="n">
        <v>0</v>
      </c>
      <c r="FM552" s="0" t="n">
        <v>0</v>
      </c>
      <c r="FN552" s="0" t="n">
        <v>0</v>
      </c>
      <c r="FO552" s="0" t="n">
        <v>0</v>
      </c>
      <c r="FP552" s="0" t="n">
        <v>1</v>
      </c>
      <c r="FQ552" s="0" t="n">
        <v>0</v>
      </c>
      <c r="FR552" s="0" t="n">
        <v>0</v>
      </c>
      <c r="FS552" s="0" t="n">
        <v>6</v>
      </c>
      <c r="FT552" s="0" t="n">
        <v>0</v>
      </c>
      <c r="FU552" s="0" t="n">
        <v>1</v>
      </c>
      <c r="FV552" s="0" t="n">
        <v>0</v>
      </c>
      <c r="FW552" s="0" t="n">
        <v>0</v>
      </c>
      <c r="FX552" s="0" t="n">
        <v>2</v>
      </c>
      <c r="FY552" s="0" t="n">
        <v>0</v>
      </c>
      <c r="FZ552" s="0" t="n">
        <v>8</v>
      </c>
      <c r="GA552" s="0" t="n">
        <v>6</v>
      </c>
      <c r="GB552" s="0" t="n">
        <v>0</v>
      </c>
      <c r="GC552" s="0" t="n">
        <v>1</v>
      </c>
      <c r="GD552" s="0" t="n">
        <v>1</v>
      </c>
      <c r="GE552" s="0" t="n">
        <v>0</v>
      </c>
      <c r="GF552" s="0" t="n">
        <v>0</v>
      </c>
      <c r="GG552" s="0" t="n">
        <v>0</v>
      </c>
      <c r="GH552" s="0" t="n">
        <v>0</v>
      </c>
      <c r="GI552" s="0" t="n">
        <v>0</v>
      </c>
      <c r="GJ552" s="0" t="n">
        <v>0</v>
      </c>
      <c r="GK552" s="0" t="n">
        <v>0</v>
      </c>
      <c r="GL552" s="0" t="n">
        <v>0</v>
      </c>
      <c r="GM552" s="0" t="n">
        <v>0</v>
      </c>
      <c r="GN552" s="0" t="n">
        <v>0</v>
      </c>
      <c r="GO552" s="0" t="n">
        <v>1</v>
      </c>
      <c r="GP552" s="0" t="n">
        <v>1</v>
      </c>
      <c r="GQ552" s="0" t="n">
        <v>0</v>
      </c>
    </row>
    <row r="553" customFormat="false" ht="12" hidden="false" customHeight="false" outlineLevel="0" collapsed="false">
      <c r="A553" s="0" t="n">
        <v>0</v>
      </c>
      <c r="B553" s="0" t="n">
        <v>0</v>
      </c>
      <c r="C553" s="0" t="n">
        <v>0</v>
      </c>
      <c r="D553" s="0" t="n">
        <v>0</v>
      </c>
      <c r="E553" s="0" t="n">
        <v>0</v>
      </c>
      <c r="F553" s="0" t="n">
        <v>4</v>
      </c>
      <c r="G553" s="0" t="n">
        <v>0</v>
      </c>
      <c r="H553" s="0" t="n">
        <v>9</v>
      </c>
      <c r="I553" s="0" t="n">
        <v>0</v>
      </c>
      <c r="J553" s="0" t="n">
        <v>1</v>
      </c>
      <c r="K553" s="0" t="n">
        <v>1</v>
      </c>
      <c r="L553" s="0" t="n">
        <v>0</v>
      </c>
      <c r="M553" s="0" t="n">
        <v>0</v>
      </c>
      <c r="N553" s="0" t="n">
        <v>0</v>
      </c>
      <c r="O553" s="0" t="n">
        <v>0</v>
      </c>
      <c r="P553" s="0" t="n">
        <v>0</v>
      </c>
      <c r="Q553" s="0" t="n">
        <v>0</v>
      </c>
      <c r="R553" s="0" t="n">
        <v>0</v>
      </c>
      <c r="S553" s="0" t="n">
        <v>0</v>
      </c>
      <c r="T553" s="0" t="n">
        <v>0</v>
      </c>
      <c r="U553" s="0" t="n">
        <v>0</v>
      </c>
      <c r="V553" s="0" t="n">
        <v>0</v>
      </c>
      <c r="W553" s="0" t="n">
        <v>0</v>
      </c>
      <c r="X553" s="0" t="n">
        <v>0</v>
      </c>
      <c r="Y553" s="0" t="n">
        <v>0</v>
      </c>
      <c r="Z553" s="0" t="n">
        <v>0</v>
      </c>
      <c r="AA553" s="0" t="n">
        <v>0</v>
      </c>
      <c r="AB553" s="0" t="n">
        <v>0</v>
      </c>
      <c r="AC553" s="0" t="n">
        <v>1</v>
      </c>
      <c r="AD553" s="0" t="n">
        <v>0</v>
      </c>
      <c r="AE553" s="0" t="n">
        <v>0</v>
      </c>
      <c r="AF553" s="0" t="n">
        <v>0</v>
      </c>
      <c r="AG553" s="0" t="n">
        <v>0</v>
      </c>
      <c r="AH553" s="0" t="n">
        <v>1</v>
      </c>
      <c r="AI553" s="0" t="n">
        <v>0</v>
      </c>
      <c r="AJ553" s="0" t="n">
        <v>0</v>
      </c>
      <c r="AK553" s="0" t="n">
        <v>1</v>
      </c>
      <c r="AL553" s="0" t="n">
        <v>0</v>
      </c>
      <c r="AM553" s="0" t="n">
        <v>0</v>
      </c>
      <c r="AN553" s="0" t="n">
        <v>0</v>
      </c>
      <c r="AO553" s="0" t="n">
        <v>0</v>
      </c>
      <c r="AP553" s="0" t="n">
        <v>8</v>
      </c>
      <c r="AQ553" s="0" t="n">
        <v>0</v>
      </c>
      <c r="AR553" s="0" t="n">
        <v>0</v>
      </c>
      <c r="AS553" s="0" t="n">
        <v>0</v>
      </c>
      <c r="AT553" s="0" t="n">
        <v>0</v>
      </c>
      <c r="AU553" s="0" t="n">
        <v>0</v>
      </c>
      <c r="AV553" s="0" t="n">
        <v>0</v>
      </c>
      <c r="AW553" s="0" t="n">
        <v>0</v>
      </c>
      <c r="AX553" s="0" t="n">
        <v>0</v>
      </c>
      <c r="AY553" s="0" t="n">
        <v>0</v>
      </c>
      <c r="AZ553" s="0" t="n">
        <v>0</v>
      </c>
      <c r="BA553" s="0" t="n">
        <v>0</v>
      </c>
      <c r="BB553" s="0" t="n">
        <v>0</v>
      </c>
      <c r="BC553" s="0" t="n">
        <v>0</v>
      </c>
      <c r="BD553" s="0" t="n">
        <v>0</v>
      </c>
      <c r="BE553" s="0" t="n">
        <v>0</v>
      </c>
      <c r="BF553" s="0" t="n">
        <v>0</v>
      </c>
      <c r="BG553" s="0" t="n">
        <v>0</v>
      </c>
      <c r="BH553" s="0" t="n">
        <v>0</v>
      </c>
      <c r="BI553" s="0" t="n">
        <v>1</v>
      </c>
      <c r="BJ553" s="0" t="n">
        <v>0</v>
      </c>
      <c r="BK553" s="0" t="n">
        <v>0</v>
      </c>
      <c r="BL553" s="0" t="n">
        <v>0</v>
      </c>
      <c r="BM553" s="0" t="n">
        <v>0</v>
      </c>
      <c r="BN553" s="0" t="n">
        <v>0</v>
      </c>
      <c r="BO553" s="0" t="n">
        <v>0</v>
      </c>
      <c r="BP553" s="0" t="n">
        <v>0</v>
      </c>
      <c r="BQ553" s="0" t="n">
        <v>1</v>
      </c>
      <c r="BR553" s="0" t="n">
        <v>1</v>
      </c>
      <c r="BS553" s="0" t="n">
        <v>0</v>
      </c>
      <c r="BT553" s="0" t="n">
        <v>0</v>
      </c>
      <c r="BU553" s="0" t="n">
        <v>0</v>
      </c>
      <c r="BV553" s="0" t="n">
        <v>0</v>
      </c>
      <c r="BW553" s="0" t="n">
        <v>0</v>
      </c>
      <c r="BX553" s="0" t="n">
        <v>0</v>
      </c>
      <c r="BY553" s="0" t="n">
        <v>0</v>
      </c>
      <c r="BZ553" s="0" t="n">
        <v>0</v>
      </c>
      <c r="CA553" s="0" t="n">
        <v>0</v>
      </c>
      <c r="CB553" s="0" t="n">
        <v>1</v>
      </c>
      <c r="CC553" s="0" t="n">
        <v>0</v>
      </c>
      <c r="CD553" s="0" t="n">
        <v>6</v>
      </c>
      <c r="CE553" s="0" t="n">
        <v>0</v>
      </c>
      <c r="CF553" s="0" t="n">
        <v>0</v>
      </c>
      <c r="CG553" s="0" t="n">
        <v>0</v>
      </c>
      <c r="CH553" s="0" t="n">
        <v>0</v>
      </c>
      <c r="CI553" s="0" t="n">
        <v>1</v>
      </c>
      <c r="CJ553" s="0" t="n">
        <v>0</v>
      </c>
      <c r="CK553" s="0" t="n">
        <v>0</v>
      </c>
      <c r="CL553" s="0" t="n">
        <v>5</v>
      </c>
      <c r="CM553" s="0" t="n">
        <v>0</v>
      </c>
      <c r="CN553" s="0" t="n">
        <v>0</v>
      </c>
      <c r="CO553" s="0" t="n">
        <v>0</v>
      </c>
      <c r="CP553" s="0" t="n">
        <v>0</v>
      </c>
      <c r="CQ553" s="0" t="n">
        <v>0</v>
      </c>
      <c r="CR553" s="0" t="n">
        <v>0</v>
      </c>
      <c r="CS553" s="0" t="n">
        <v>0</v>
      </c>
      <c r="CT553" s="0" t="n">
        <v>0</v>
      </c>
      <c r="CU553" s="0" t="n">
        <v>0</v>
      </c>
      <c r="CV553" s="0" t="n">
        <v>0</v>
      </c>
      <c r="CW553" s="0" t="n">
        <v>0</v>
      </c>
      <c r="CX553" s="0" t="n">
        <v>0</v>
      </c>
      <c r="CY553" s="0" t="n">
        <v>0</v>
      </c>
      <c r="CZ553" s="0" t="n">
        <v>0</v>
      </c>
      <c r="DA553" s="0" t="n">
        <v>0</v>
      </c>
      <c r="DB553" s="0" t="n">
        <v>0</v>
      </c>
      <c r="DC553" s="0" t="n">
        <v>0</v>
      </c>
      <c r="DD553" s="0" t="n">
        <v>0</v>
      </c>
      <c r="DE553" s="0" t="n">
        <v>1</v>
      </c>
      <c r="DF553" s="0" t="n">
        <v>2</v>
      </c>
      <c r="DG553" s="0" t="n">
        <v>0</v>
      </c>
      <c r="DH553" s="0" t="n">
        <v>0</v>
      </c>
      <c r="DI553" s="0" t="n">
        <v>0</v>
      </c>
      <c r="DJ553" s="0" t="n">
        <v>0</v>
      </c>
      <c r="DK553" s="0" t="n">
        <v>0</v>
      </c>
      <c r="DL553" s="0" t="n">
        <v>0</v>
      </c>
      <c r="DM553" s="0" t="n">
        <v>0</v>
      </c>
      <c r="DN553" s="0" t="n">
        <v>0</v>
      </c>
      <c r="DO553" s="0" t="n">
        <v>0</v>
      </c>
      <c r="DP553" s="0" t="n">
        <v>0</v>
      </c>
      <c r="DQ553" s="0" t="n">
        <v>0</v>
      </c>
      <c r="DR553" s="0" t="n">
        <v>0</v>
      </c>
      <c r="DS553" s="0" t="n">
        <v>1</v>
      </c>
      <c r="DT553" s="0" t="n">
        <v>1</v>
      </c>
      <c r="DU553" s="0" t="n">
        <v>1</v>
      </c>
      <c r="DV553" s="0" t="n">
        <v>0</v>
      </c>
      <c r="DW553" s="0" t="n">
        <v>0</v>
      </c>
      <c r="DX553" s="0" t="n">
        <v>0</v>
      </c>
      <c r="DY553" s="0" t="n">
        <v>0</v>
      </c>
      <c r="DZ553" s="0" t="n">
        <v>0</v>
      </c>
      <c r="EA553" s="0" t="n">
        <v>0</v>
      </c>
      <c r="EB553" s="0" t="n">
        <v>0</v>
      </c>
      <c r="EC553" s="0" t="n">
        <v>2</v>
      </c>
      <c r="ED553" s="0" t="n">
        <v>0</v>
      </c>
      <c r="EE553" s="0" t="n">
        <v>0</v>
      </c>
      <c r="EF553" s="0" t="n">
        <v>0</v>
      </c>
      <c r="EG553" s="0" t="n">
        <v>5</v>
      </c>
      <c r="EH553" s="0" t="n">
        <v>0</v>
      </c>
      <c r="EI553" s="0" t="n">
        <v>0</v>
      </c>
      <c r="EJ553" s="0" t="n">
        <v>0</v>
      </c>
      <c r="EK553" s="0" t="n">
        <v>0</v>
      </c>
      <c r="EL553" s="0" t="n">
        <v>0</v>
      </c>
      <c r="EM553" s="0" t="n">
        <v>0</v>
      </c>
      <c r="EN553" s="0" t="n">
        <v>0</v>
      </c>
      <c r="EO553" s="0" t="n">
        <v>0</v>
      </c>
      <c r="EP553" s="0" t="n">
        <v>0</v>
      </c>
      <c r="EQ553" s="0" t="n">
        <v>0</v>
      </c>
      <c r="ER553" s="0" t="n">
        <v>0</v>
      </c>
      <c r="ES553" s="0" t="n">
        <v>0</v>
      </c>
      <c r="ET553" s="0" t="n">
        <v>0</v>
      </c>
      <c r="EU553" s="0" t="n">
        <v>0</v>
      </c>
      <c r="EV553" s="0" t="n">
        <v>0</v>
      </c>
      <c r="EW553" s="0" t="n">
        <v>0</v>
      </c>
      <c r="EX553" s="0" t="n">
        <v>0</v>
      </c>
      <c r="EY553" s="0" t="n">
        <v>0</v>
      </c>
      <c r="EZ553" s="0" t="n">
        <v>0</v>
      </c>
      <c r="FA553" s="0" t="n">
        <v>4</v>
      </c>
      <c r="FB553" s="0" t="n">
        <v>0</v>
      </c>
      <c r="FC553" s="0" t="n">
        <v>0</v>
      </c>
      <c r="FD553" s="0" t="n">
        <v>0</v>
      </c>
      <c r="FE553" s="0" t="n">
        <v>0</v>
      </c>
      <c r="FF553" s="0" t="n">
        <v>0</v>
      </c>
      <c r="FG553" s="0" t="n">
        <v>0</v>
      </c>
      <c r="FH553" s="0" t="n">
        <v>0</v>
      </c>
      <c r="FI553" s="0" t="n">
        <v>4</v>
      </c>
      <c r="FJ553" s="0" t="n">
        <v>0</v>
      </c>
      <c r="FK553" s="0" t="n">
        <v>0</v>
      </c>
      <c r="FL553" s="0" t="n">
        <v>0</v>
      </c>
      <c r="FM553" s="0" t="n">
        <v>0</v>
      </c>
      <c r="FN553" s="0" t="n">
        <v>3</v>
      </c>
      <c r="FO553" s="0" t="n">
        <v>0</v>
      </c>
      <c r="FP553" s="0" t="n">
        <v>0</v>
      </c>
      <c r="FQ553" s="0" t="n">
        <v>0</v>
      </c>
      <c r="FR553" s="0" t="n">
        <v>0</v>
      </c>
      <c r="FS553" s="0" t="n">
        <v>1</v>
      </c>
      <c r="FT553" s="0" t="n">
        <v>0</v>
      </c>
      <c r="FU553" s="0" t="n">
        <v>0</v>
      </c>
      <c r="FV553" s="0" t="n">
        <v>0</v>
      </c>
      <c r="FW553" s="0" t="n">
        <v>0</v>
      </c>
      <c r="FX553" s="0" t="n">
        <v>2</v>
      </c>
      <c r="FY553" s="0" t="n">
        <v>0</v>
      </c>
      <c r="FZ553" s="0" t="n">
        <v>0</v>
      </c>
      <c r="GA553" s="0" t="n">
        <v>0</v>
      </c>
      <c r="GB553" s="0" t="n">
        <v>1</v>
      </c>
      <c r="GC553" s="0" t="n">
        <v>0</v>
      </c>
      <c r="GD553" s="0" t="n">
        <v>0</v>
      </c>
      <c r="GE553" s="0" t="n">
        <v>0</v>
      </c>
      <c r="GF553" s="0" t="n">
        <v>0</v>
      </c>
      <c r="GG553" s="0" t="n">
        <v>0</v>
      </c>
      <c r="GH553" s="0" t="n">
        <v>0</v>
      </c>
      <c r="GI553" s="0" t="n">
        <v>0</v>
      </c>
      <c r="GJ553" s="0" t="n">
        <v>1</v>
      </c>
      <c r="GK553" s="0" t="n">
        <v>0</v>
      </c>
      <c r="GL553" s="0" t="n">
        <v>0</v>
      </c>
      <c r="GM553" s="0" t="n">
        <v>1</v>
      </c>
      <c r="GN553" s="0" t="n">
        <v>1</v>
      </c>
      <c r="GO553" s="0" t="n">
        <v>0</v>
      </c>
      <c r="GP553" s="0" t="n">
        <v>0</v>
      </c>
      <c r="GQ553" s="0" t="n">
        <v>0</v>
      </c>
    </row>
    <row r="554" customFormat="false" ht="12" hidden="false" customHeight="false" outlineLevel="0" collapsed="false">
      <c r="A554" s="0" t="n">
        <v>0</v>
      </c>
      <c r="B554" s="0" t="n">
        <v>2</v>
      </c>
      <c r="C554" s="0" t="n">
        <v>0</v>
      </c>
      <c r="D554" s="0" t="n">
        <v>0</v>
      </c>
      <c r="E554" s="0" t="n">
        <v>0</v>
      </c>
      <c r="F554" s="0" t="n">
        <v>1</v>
      </c>
      <c r="G554" s="0" t="n">
        <v>2</v>
      </c>
      <c r="H554" s="0" t="n">
        <v>0</v>
      </c>
      <c r="I554" s="0" t="n">
        <v>0</v>
      </c>
      <c r="J554" s="0" t="n">
        <v>7</v>
      </c>
      <c r="K554" s="0" t="n">
        <v>0</v>
      </c>
      <c r="L554" s="0" t="n">
        <v>0</v>
      </c>
      <c r="M554" s="0" t="n">
        <v>0</v>
      </c>
      <c r="N554" s="0" t="n">
        <v>0</v>
      </c>
      <c r="O554" s="0" t="n">
        <v>0</v>
      </c>
      <c r="P554" s="0" t="n">
        <v>0</v>
      </c>
      <c r="Q554" s="0" t="n">
        <v>0</v>
      </c>
      <c r="R554" s="0" t="n">
        <v>0</v>
      </c>
      <c r="S554" s="0" t="n">
        <v>0</v>
      </c>
      <c r="T554" s="0" t="n">
        <v>0</v>
      </c>
      <c r="U554" s="0" t="n">
        <v>0</v>
      </c>
      <c r="V554" s="0" t="n">
        <v>0</v>
      </c>
      <c r="W554" s="0" t="n">
        <v>0</v>
      </c>
      <c r="X554" s="0" t="n">
        <v>0</v>
      </c>
      <c r="Y554" s="0" t="n">
        <v>3</v>
      </c>
      <c r="Z554" s="0" t="n">
        <v>0</v>
      </c>
      <c r="AA554" s="0" t="n">
        <v>0</v>
      </c>
      <c r="AB554" s="0" t="n">
        <v>0</v>
      </c>
      <c r="AC554" s="0" t="n">
        <v>0</v>
      </c>
      <c r="AD554" s="0" t="n">
        <v>0</v>
      </c>
      <c r="AE554" s="0" t="n">
        <v>0</v>
      </c>
      <c r="AF554" s="0" t="n">
        <v>0</v>
      </c>
      <c r="AG554" s="0" t="n">
        <v>0</v>
      </c>
      <c r="AH554" s="0" t="n">
        <v>0</v>
      </c>
      <c r="AI554" s="0" t="n">
        <v>0</v>
      </c>
      <c r="AJ554" s="0" t="n">
        <v>0</v>
      </c>
      <c r="AK554" s="0" t="n">
        <v>2</v>
      </c>
      <c r="AL554" s="0" t="n">
        <v>0</v>
      </c>
      <c r="AM554" s="0" t="n">
        <v>0</v>
      </c>
      <c r="AN554" s="0" t="n">
        <v>0</v>
      </c>
      <c r="AO554" s="0" t="n">
        <v>0</v>
      </c>
      <c r="AP554" s="0" t="n">
        <v>0</v>
      </c>
      <c r="AQ554" s="0" t="n">
        <v>0</v>
      </c>
      <c r="AR554" s="0" t="n">
        <v>0</v>
      </c>
      <c r="AS554" s="0" t="n">
        <v>0</v>
      </c>
      <c r="AT554" s="0" t="n">
        <v>0</v>
      </c>
      <c r="AU554" s="0" t="n">
        <v>0</v>
      </c>
      <c r="AV554" s="0" t="n">
        <v>0</v>
      </c>
      <c r="AW554" s="0" t="n">
        <v>0</v>
      </c>
      <c r="AX554" s="0" t="n">
        <v>0</v>
      </c>
      <c r="AY554" s="0" t="n">
        <v>1</v>
      </c>
      <c r="AZ554" s="0" t="n">
        <v>0</v>
      </c>
      <c r="BA554" s="0" t="n">
        <v>0</v>
      </c>
      <c r="BB554" s="0" t="n">
        <v>0</v>
      </c>
      <c r="BC554" s="0" t="n">
        <v>0</v>
      </c>
      <c r="BD554" s="0" t="n">
        <v>0</v>
      </c>
      <c r="BE554" s="0" t="n">
        <v>0</v>
      </c>
      <c r="BF554" s="0" t="n">
        <v>0</v>
      </c>
      <c r="BG554" s="0" t="n">
        <v>0</v>
      </c>
      <c r="BH554" s="0" t="n">
        <v>0</v>
      </c>
      <c r="BI554" s="0" t="n">
        <v>0</v>
      </c>
      <c r="BJ554" s="0" t="n">
        <v>0</v>
      </c>
      <c r="BK554" s="0" t="n">
        <v>0</v>
      </c>
      <c r="BL554" s="0" t="n">
        <v>0</v>
      </c>
      <c r="BM554" s="0" t="n">
        <v>0</v>
      </c>
      <c r="BN554" s="0" t="n">
        <v>0</v>
      </c>
      <c r="BO554" s="0" t="n">
        <v>0</v>
      </c>
      <c r="BP554" s="0" t="n">
        <v>0</v>
      </c>
      <c r="BQ554" s="0" t="n">
        <v>0</v>
      </c>
      <c r="BR554" s="0" t="n">
        <v>0</v>
      </c>
      <c r="BS554" s="0" t="n">
        <v>1</v>
      </c>
      <c r="BT554" s="0" t="n">
        <v>0</v>
      </c>
      <c r="BU554" s="0" t="n">
        <v>0</v>
      </c>
      <c r="BV554" s="0" t="n">
        <v>0</v>
      </c>
      <c r="BW554" s="0" t="n">
        <v>0</v>
      </c>
      <c r="BX554" s="0" t="n">
        <v>0</v>
      </c>
      <c r="BY554" s="0" t="n">
        <v>0</v>
      </c>
      <c r="BZ554" s="0" t="n">
        <v>0</v>
      </c>
      <c r="CA554" s="0" t="n">
        <v>0</v>
      </c>
      <c r="CB554" s="0" t="n">
        <v>1</v>
      </c>
      <c r="CC554" s="0" t="n">
        <v>0</v>
      </c>
      <c r="CD554" s="0" t="n">
        <v>0</v>
      </c>
      <c r="CE554" s="0" t="n">
        <v>0</v>
      </c>
      <c r="CF554" s="0" t="n">
        <v>0</v>
      </c>
      <c r="CG554" s="0" t="n">
        <v>0</v>
      </c>
      <c r="CH554" s="0" t="n">
        <v>0</v>
      </c>
      <c r="CI554" s="0" t="n">
        <v>2</v>
      </c>
      <c r="CJ554" s="0" t="n">
        <v>3</v>
      </c>
      <c r="CK554" s="0" t="n">
        <v>0</v>
      </c>
      <c r="CL554" s="0" t="n">
        <v>0</v>
      </c>
      <c r="CM554" s="0" t="n">
        <v>0</v>
      </c>
      <c r="CN554" s="0" t="n">
        <v>0</v>
      </c>
      <c r="CO554" s="0" t="n">
        <v>0</v>
      </c>
      <c r="CP554" s="0" t="n">
        <v>1</v>
      </c>
      <c r="CQ554" s="0" t="n">
        <v>0</v>
      </c>
      <c r="CR554" s="0" t="n">
        <v>0</v>
      </c>
      <c r="CS554" s="0" t="n">
        <v>0</v>
      </c>
      <c r="CT554" s="0" t="n">
        <v>0</v>
      </c>
      <c r="CU554" s="0" t="n">
        <v>2</v>
      </c>
      <c r="CV554" s="0" t="n">
        <v>0</v>
      </c>
      <c r="CW554" s="0" t="n">
        <v>0</v>
      </c>
      <c r="CX554" s="0" t="n">
        <v>0</v>
      </c>
      <c r="CY554" s="0" t="n">
        <v>0</v>
      </c>
      <c r="CZ554" s="0" t="n">
        <v>0</v>
      </c>
      <c r="DA554" s="0" t="n">
        <v>0</v>
      </c>
      <c r="DB554" s="0" t="n">
        <v>0</v>
      </c>
      <c r="DC554" s="0" t="n">
        <v>0</v>
      </c>
      <c r="DD554" s="0" t="n">
        <v>7</v>
      </c>
      <c r="DE554" s="0" t="n">
        <v>2</v>
      </c>
      <c r="DF554" s="0" t="n">
        <v>1</v>
      </c>
      <c r="DG554" s="0" t="n">
        <v>0</v>
      </c>
      <c r="DH554" s="0" t="n">
        <v>0</v>
      </c>
      <c r="DI554" s="0" t="n">
        <v>0</v>
      </c>
      <c r="DJ554" s="0" t="n">
        <v>1</v>
      </c>
      <c r="DK554" s="0" t="n">
        <v>0</v>
      </c>
      <c r="DL554" s="0" t="n">
        <v>0</v>
      </c>
      <c r="DM554" s="0" t="n">
        <v>0</v>
      </c>
      <c r="DN554" s="0" t="n">
        <v>2</v>
      </c>
      <c r="DO554" s="0" t="n">
        <v>0</v>
      </c>
      <c r="DP554" s="0" t="n">
        <v>0</v>
      </c>
      <c r="DQ554" s="0" t="n">
        <v>0</v>
      </c>
      <c r="DR554" s="0" t="n">
        <v>0</v>
      </c>
      <c r="DS554" s="0" t="n">
        <v>0</v>
      </c>
      <c r="DT554" s="0" t="n">
        <v>0</v>
      </c>
      <c r="DU554" s="0" t="n">
        <v>0</v>
      </c>
      <c r="DV554" s="0" t="n">
        <v>0</v>
      </c>
      <c r="DW554" s="0" t="n">
        <v>0</v>
      </c>
      <c r="DX554" s="0" t="n">
        <v>0</v>
      </c>
      <c r="DY554" s="0" t="n">
        <v>0</v>
      </c>
      <c r="DZ554" s="0" t="n">
        <v>0</v>
      </c>
      <c r="EA554" s="0" t="n">
        <v>0</v>
      </c>
      <c r="EB554" s="0" t="n">
        <v>0</v>
      </c>
      <c r="EC554" s="0" t="n">
        <v>0</v>
      </c>
      <c r="ED554" s="0" t="n">
        <v>0</v>
      </c>
      <c r="EE554" s="0" t="n">
        <v>0</v>
      </c>
      <c r="EF554" s="0" t="n">
        <v>0</v>
      </c>
      <c r="EG554" s="0" t="n">
        <v>0</v>
      </c>
      <c r="EH554" s="0" t="n">
        <v>0</v>
      </c>
      <c r="EI554" s="0" t="n">
        <v>0</v>
      </c>
      <c r="EJ554" s="0" t="n">
        <v>0</v>
      </c>
      <c r="EK554" s="0" t="n">
        <v>1</v>
      </c>
      <c r="EL554" s="0" t="n">
        <v>0</v>
      </c>
      <c r="EM554" s="0" t="n">
        <v>0</v>
      </c>
      <c r="EN554" s="0" t="n">
        <v>0</v>
      </c>
      <c r="EO554" s="0" t="n">
        <v>0</v>
      </c>
      <c r="EP554" s="0" t="n">
        <v>0</v>
      </c>
      <c r="EQ554" s="0" t="n">
        <v>0</v>
      </c>
      <c r="ER554" s="0" t="n">
        <v>0</v>
      </c>
      <c r="ES554" s="0" t="n">
        <v>0</v>
      </c>
      <c r="ET554" s="0" t="n">
        <v>0</v>
      </c>
      <c r="EU554" s="0" t="n">
        <v>0</v>
      </c>
      <c r="EV554" s="0" t="n">
        <v>0</v>
      </c>
      <c r="EW554" s="0" t="n">
        <v>0</v>
      </c>
      <c r="EX554" s="0" t="n">
        <v>0</v>
      </c>
      <c r="EY554" s="0" t="n">
        <v>0</v>
      </c>
      <c r="EZ554" s="0" t="n">
        <v>0</v>
      </c>
      <c r="FA554" s="0" t="n">
        <v>3</v>
      </c>
      <c r="FB554" s="0" t="n">
        <v>0</v>
      </c>
      <c r="FC554" s="0" t="n">
        <v>0</v>
      </c>
      <c r="FD554" s="0" t="n">
        <v>0</v>
      </c>
      <c r="FE554" s="0" t="n">
        <v>0</v>
      </c>
      <c r="FF554" s="0" t="n">
        <v>0</v>
      </c>
      <c r="FG554" s="0" t="n">
        <v>0</v>
      </c>
      <c r="FH554" s="0" t="n">
        <v>0</v>
      </c>
      <c r="FI554" s="0" t="n">
        <v>0</v>
      </c>
      <c r="FJ554" s="0" t="n">
        <v>0</v>
      </c>
      <c r="FK554" s="0" t="n">
        <v>0</v>
      </c>
      <c r="FL554" s="0" t="n">
        <v>0</v>
      </c>
      <c r="FM554" s="0" t="n">
        <v>2</v>
      </c>
      <c r="FN554" s="0" t="n">
        <v>0</v>
      </c>
      <c r="FO554" s="0" t="n">
        <v>0</v>
      </c>
      <c r="FP554" s="0" t="n">
        <v>1</v>
      </c>
      <c r="FQ554" s="0" t="n">
        <v>0</v>
      </c>
      <c r="FR554" s="0" t="n">
        <v>0</v>
      </c>
      <c r="FS554" s="0" t="n">
        <v>0</v>
      </c>
      <c r="FT554" s="0" t="n">
        <v>0</v>
      </c>
      <c r="FU554" s="0" t="n">
        <v>0</v>
      </c>
      <c r="FV554" s="0" t="n">
        <v>0</v>
      </c>
      <c r="FW554" s="0" t="n">
        <v>0</v>
      </c>
      <c r="FX554" s="0" t="n">
        <v>0</v>
      </c>
      <c r="FY554" s="0" t="n">
        <v>0</v>
      </c>
      <c r="FZ554" s="0" t="n">
        <v>0</v>
      </c>
      <c r="GA554" s="0" t="n">
        <v>0</v>
      </c>
      <c r="GB554" s="0" t="n">
        <v>0</v>
      </c>
      <c r="GC554" s="0" t="n">
        <v>0</v>
      </c>
      <c r="GD554" s="0" t="n">
        <v>2</v>
      </c>
      <c r="GE554" s="0" t="n">
        <v>0</v>
      </c>
      <c r="GF554" s="0" t="n">
        <v>0</v>
      </c>
      <c r="GG554" s="0" t="n">
        <v>0</v>
      </c>
      <c r="GH554" s="0" t="n">
        <v>0</v>
      </c>
      <c r="GI554" s="0" t="n">
        <v>0</v>
      </c>
      <c r="GJ554" s="0" t="n">
        <v>0</v>
      </c>
      <c r="GK554" s="0" t="n">
        <v>0</v>
      </c>
      <c r="GL554" s="0" t="n">
        <v>0</v>
      </c>
      <c r="GM554" s="0" t="n">
        <v>0</v>
      </c>
      <c r="GN554" s="0" t="n">
        <v>0</v>
      </c>
      <c r="GO554" s="0" t="n">
        <v>0</v>
      </c>
      <c r="GP554" s="0" t="n">
        <v>0</v>
      </c>
      <c r="GQ554" s="0" t="n">
        <v>0</v>
      </c>
    </row>
    <row r="555" customFormat="false" ht="12" hidden="false" customHeight="false" outlineLevel="0" collapsed="false">
      <c r="A555" s="0" t="n">
        <v>0</v>
      </c>
      <c r="B555" s="0" t="n">
        <v>2</v>
      </c>
      <c r="C555" s="0" t="n">
        <v>0</v>
      </c>
      <c r="D555" s="0" t="n">
        <v>0</v>
      </c>
      <c r="E555" s="0" t="n">
        <v>0</v>
      </c>
      <c r="F555" s="0" t="n">
        <v>1</v>
      </c>
      <c r="G555" s="0" t="n">
        <v>3</v>
      </c>
      <c r="H555" s="0" t="n">
        <v>0</v>
      </c>
      <c r="I555" s="0" t="n">
        <v>0</v>
      </c>
      <c r="J555" s="0" t="n">
        <v>6</v>
      </c>
      <c r="K555" s="0" t="n">
        <v>1</v>
      </c>
      <c r="L555" s="0" t="n">
        <v>0</v>
      </c>
      <c r="M555" s="0" t="n">
        <v>0</v>
      </c>
      <c r="N555" s="0" t="n">
        <v>0</v>
      </c>
      <c r="O555" s="0" t="n">
        <v>0</v>
      </c>
      <c r="P555" s="0" t="n">
        <v>1</v>
      </c>
      <c r="Q555" s="0" t="n">
        <v>0</v>
      </c>
      <c r="R555" s="0" t="n">
        <v>0</v>
      </c>
      <c r="S555" s="0" t="n">
        <v>0</v>
      </c>
      <c r="T555" s="0" t="n">
        <v>0</v>
      </c>
      <c r="U555" s="0" t="n">
        <v>0</v>
      </c>
      <c r="V555" s="0" t="n">
        <v>0</v>
      </c>
      <c r="W555" s="0" t="n">
        <v>0</v>
      </c>
      <c r="X555" s="0" t="n">
        <v>0</v>
      </c>
      <c r="Y555" s="0" t="n">
        <v>4</v>
      </c>
      <c r="Z555" s="0" t="n">
        <v>0</v>
      </c>
      <c r="AA555" s="0" t="n">
        <v>0</v>
      </c>
      <c r="AB555" s="0" t="n">
        <v>0</v>
      </c>
      <c r="AC555" s="0" t="n">
        <v>0</v>
      </c>
      <c r="AD555" s="0" t="n">
        <v>0</v>
      </c>
      <c r="AE555" s="0" t="n">
        <v>1</v>
      </c>
      <c r="AF555" s="0" t="n">
        <v>0</v>
      </c>
      <c r="AG555" s="0" t="n">
        <v>0</v>
      </c>
      <c r="AH555" s="0" t="n">
        <v>0</v>
      </c>
      <c r="AI555" s="0" t="n">
        <v>0</v>
      </c>
      <c r="AJ555" s="0" t="n">
        <v>0</v>
      </c>
      <c r="AK555" s="0" t="n">
        <v>0</v>
      </c>
      <c r="AL555" s="0" t="n">
        <v>0</v>
      </c>
      <c r="AM555" s="0" t="n">
        <v>0</v>
      </c>
      <c r="AN555" s="0" t="n">
        <v>0</v>
      </c>
      <c r="AO555" s="0" t="n">
        <v>0</v>
      </c>
      <c r="AP555" s="0" t="n">
        <v>0</v>
      </c>
      <c r="AQ555" s="0" t="n">
        <v>0</v>
      </c>
      <c r="AR555" s="0" t="n">
        <v>0</v>
      </c>
      <c r="AS555" s="0" t="n">
        <v>0</v>
      </c>
      <c r="AT555" s="0" t="n">
        <v>0</v>
      </c>
      <c r="AU555" s="0" t="n">
        <v>0</v>
      </c>
      <c r="AV555" s="0" t="n">
        <v>0</v>
      </c>
      <c r="AW555" s="0" t="n">
        <v>1</v>
      </c>
      <c r="AX555" s="0" t="n">
        <v>0</v>
      </c>
      <c r="AY555" s="0" t="n">
        <v>0</v>
      </c>
      <c r="AZ555" s="0" t="n">
        <v>0</v>
      </c>
      <c r="BA555" s="0" t="n">
        <v>0</v>
      </c>
      <c r="BB555" s="0" t="n">
        <v>0</v>
      </c>
      <c r="BC555" s="0" t="n">
        <v>0</v>
      </c>
      <c r="BD555" s="0" t="n">
        <v>0</v>
      </c>
      <c r="BE555" s="0" t="n">
        <v>0</v>
      </c>
      <c r="BF555" s="0" t="n">
        <v>0</v>
      </c>
      <c r="BG555" s="0" t="n">
        <v>0</v>
      </c>
      <c r="BH555" s="0" t="n">
        <v>0</v>
      </c>
      <c r="BI555" s="0" t="n">
        <v>0</v>
      </c>
      <c r="BJ555" s="0" t="n">
        <v>0</v>
      </c>
      <c r="BK555" s="0" t="n">
        <v>0</v>
      </c>
      <c r="BL555" s="0" t="n">
        <v>0</v>
      </c>
      <c r="BM555" s="0" t="n">
        <v>0</v>
      </c>
      <c r="BN555" s="0" t="n">
        <v>0</v>
      </c>
      <c r="BO555" s="0" t="n">
        <v>0</v>
      </c>
      <c r="BP555" s="0" t="n">
        <v>0</v>
      </c>
      <c r="BQ555" s="0" t="n">
        <v>1</v>
      </c>
      <c r="BR555" s="0" t="n">
        <v>0</v>
      </c>
      <c r="BS555" s="0" t="n">
        <v>1</v>
      </c>
      <c r="BT555" s="0" t="n">
        <v>0</v>
      </c>
      <c r="BU555" s="0" t="n">
        <v>0</v>
      </c>
      <c r="BV555" s="0" t="n">
        <v>0</v>
      </c>
      <c r="BW555" s="0" t="n">
        <v>0</v>
      </c>
      <c r="BX555" s="0" t="n">
        <v>0</v>
      </c>
      <c r="BY555" s="0" t="n">
        <v>0</v>
      </c>
      <c r="BZ555" s="0" t="n">
        <v>0</v>
      </c>
      <c r="CA555" s="0" t="n">
        <v>0</v>
      </c>
      <c r="CB555" s="0" t="n">
        <v>1</v>
      </c>
      <c r="CC555" s="0" t="n">
        <v>0</v>
      </c>
      <c r="CD555" s="0" t="n">
        <v>0</v>
      </c>
      <c r="CE555" s="0" t="n">
        <v>0</v>
      </c>
      <c r="CF555" s="0" t="n">
        <v>0</v>
      </c>
      <c r="CG555" s="0" t="n">
        <v>0</v>
      </c>
      <c r="CH555" s="0" t="n">
        <v>0</v>
      </c>
      <c r="CI555" s="0" t="n">
        <v>0</v>
      </c>
      <c r="CJ555" s="0" t="n">
        <v>3</v>
      </c>
      <c r="CK555" s="0" t="n">
        <v>0</v>
      </c>
      <c r="CL555" s="0" t="n">
        <v>0</v>
      </c>
      <c r="CM555" s="0" t="n">
        <v>0</v>
      </c>
      <c r="CN555" s="0" t="n">
        <v>0</v>
      </c>
      <c r="CO555" s="0" t="n">
        <v>0</v>
      </c>
      <c r="CP555" s="0" t="n">
        <v>6</v>
      </c>
      <c r="CQ555" s="0" t="n">
        <v>0</v>
      </c>
      <c r="CR555" s="0" t="n">
        <v>0</v>
      </c>
      <c r="CS555" s="0" t="n">
        <v>0</v>
      </c>
      <c r="CT555" s="0" t="n">
        <v>0</v>
      </c>
      <c r="CU555" s="0" t="n">
        <v>0</v>
      </c>
      <c r="CV555" s="0" t="n">
        <v>0</v>
      </c>
      <c r="CW555" s="0" t="n">
        <v>0</v>
      </c>
      <c r="CX555" s="0" t="n">
        <v>0</v>
      </c>
      <c r="CY555" s="0" t="n">
        <v>0</v>
      </c>
      <c r="CZ555" s="0" t="n">
        <v>0</v>
      </c>
      <c r="DA555" s="0" t="n">
        <v>0</v>
      </c>
      <c r="DB555" s="0" t="n">
        <v>0</v>
      </c>
      <c r="DC555" s="0" t="n">
        <v>0</v>
      </c>
      <c r="DD555" s="0" t="n">
        <v>2</v>
      </c>
      <c r="DE555" s="0" t="n">
        <v>3</v>
      </c>
      <c r="DF555" s="0" t="n">
        <v>1</v>
      </c>
      <c r="DG555" s="0" t="n">
        <v>1</v>
      </c>
      <c r="DH555" s="0" t="n">
        <v>0</v>
      </c>
      <c r="DI555" s="0" t="n">
        <v>0</v>
      </c>
      <c r="DJ555" s="0" t="n">
        <v>3</v>
      </c>
      <c r="DK555" s="0" t="n">
        <v>0</v>
      </c>
      <c r="DL555" s="0" t="n">
        <v>0</v>
      </c>
      <c r="DM555" s="0" t="n">
        <v>0</v>
      </c>
      <c r="DN555" s="0" t="n">
        <v>2</v>
      </c>
      <c r="DO555" s="0" t="n">
        <v>0</v>
      </c>
      <c r="DP555" s="0" t="n">
        <v>0</v>
      </c>
      <c r="DQ555" s="0" t="n">
        <v>0</v>
      </c>
      <c r="DR555" s="0" t="n">
        <v>0</v>
      </c>
      <c r="DS555" s="0" t="n">
        <v>0</v>
      </c>
      <c r="DT555" s="0" t="n">
        <v>0</v>
      </c>
      <c r="DU555" s="0" t="n">
        <v>2</v>
      </c>
      <c r="DV555" s="0" t="n">
        <v>0</v>
      </c>
      <c r="DW555" s="0" t="n">
        <v>0</v>
      </c>
      <c r="DX555" s="0" t="n">
        <v>0</v>
      </c>
      <c r="DY555" s="0" t="n">
        <v>0</v>
      </c>
      <c r="DZ555" s="0" t="n">
        <v>0</v>
      </c>
      <c r="EA555" s="0" t="n">
        <v>0</v>
      </c>
      <c r="EB555" s="0" t="n">
        <v>0</v>
      </c>
      <c r="EC555" s="0" t="n">
        <v>0</v>
      </c>
      <c r="ED555" s="0" t="n">
        <v>0</v>
      </c>
      <c r="EE555" s="0" t="n">
        <v>0</v>
      </c>
      <c r="EF555" s="0" t="n">
        <v>0</v>
      </c>
      <c r="EG555" s="0" t="n">
        <v>0</v>
      </c>
      <c r="EH555" s="0" t="n">
        <v>0</v>
      </c>
      <c r="EI555" s="0" t="n">
        <v>0</v>
      </c>
      <c r="EJ555" s="0" t="n">
        <v>0</v>
      </c>
      <c r="EK555" s="0" t="n">
        <v>2</v>
      </c>
      <c r="EL555" s="0" t="n">
        <v>0</v>
      </c>
      <c r="EM555" s="0" t="n">
        <v>0</v>
      </c>
      <c r="EN555" s="0" t="n">
        <v>0</v>
      </c>
      <c r="EO555" s="0" t="n">
        <v>0</v>
      </c>
      <c r="EP555" s="0" t="n">
        <v>0</v>
      </c>
      <c r="EQ555" s="0" t="n">
        <v>0</v>
      </c>
      <c r="ER555" s="0" t="n">
        <v>0</v>
      </c>
      <c r="ES555" s="0" t="n">
        <v>0</v>
      </c>
      <c r="ET555" s="0" t="n">
        <v>0</v>
      </c>
      <c r="EU555" s="0" t="n">
        <v>0</v>
      </c>
      <c r="EV555" s="0" t="n">
        <v>0</v>
      </c>
      <c r="EW555" s="0" t="n">
        <v>0</v>
      </c>
      <c r="EX555" s="0" t="n">
        <v>0</v>
      </c>
      <c r="EY555" s="0" t="n">
        <v>0</v>
      </c>
      <c r="EZ555" s="0" t="n">
        <v>0</v>
      </c>
      <c r="FA555" s="0" t="n">
        <v>0</v>
      </c>
      <c r="FB555" s="0" t="n">
        <v>0</v>
      </c>
      <c r="FC555" s="0" t="n">
        <v>0</v>
      </c>
      <c r="FD555" s="0" t="n">
        <v>3</v>
      </c>
      <c r="FE555" s="0" t="n">
        <v>0</v>
      </c>
      <c r="FF555" s="0" t="n">
        <v>0</v>
      </c>
      <c r="FG555" s="0" t="n">
        <v>0</v>
      </c>
      <c r="FH555" s="0" t="n">
        <v>0</v>
      </c>
      <c r="FI555" s="0" t="n">
        <v>0</v>
      </c>
      <c r="FJ555" s="0" t="n">
        <v>0</v>
      </c>
      <c r="FK555" s="0" t="n">
        <v>0</v>
      </c>
      <c r="FL555" s="0" t="n">
        <v>0</v>
      </c>
      <c r="FM555" s="0" t="n">
        <v>1</v>
      </c>
      <c r="FN555" s="0" t="n">
        <v>0</v>
      </c>
      <c r="FO555" s="0" t="n">
        <v>0</v>
      </c>
      <c r="FP555" s="0" t="n">
        <v>0</v>
      </c>
      <c r="FQ555" s="0" t="n">
        <v>0</v>
      </c>
      <c r="FR555" s="0" t="n">
        <v>0</v>
      </c>
      <c r="FS555" s="0" t="n">
        <v>0</v>
      </c>
      <c r="FT555" s="0" t="n">
        <v>0</v>
      </c>
      <c r="FU555" s="0" t="n">
        <v>0</v>
      </c>
      <c r="FV555" s="0" t="n">
        <v>0</v>
      </c>
      <c r="FW555" s="0" t="n">
        <v>0</v>
      </c>
      <c r="FX555" s="0" t="n">
        <v>0</v>
      </c>
      <c r="FY555" s="0" t="n">
        <v>0</v>
      </c>
      <c r="FZ555" s="0" t="n">
        <v>0</v>
      </c>
      <c r="GA555" s="0" t="n">
        <v>0</v>
      </c>
      <c r="GB555" s="0" t="n">
        <v>0</v>
      </c>
      <c r="GC555" s="0" t="n">
        <v>0</v>
      </c>
      <c r="GD555" s="0" t="n">
        <v>2</v>
      </c>
      <c r="GE555" s="0" t="n">
        <v>0</v>
      </c>
      <c r="GF555" s="0" t="n">
        <v>0</v>
      </c>
      <c r="GG555" s="0" t="n">
        <v>0</v>
      </c>
      <c r="GH555" s="0" t="n">
        <v>0</v>
      </c>
      <c r="GI555" s="0" t="n">
        <v>0</v>
      </c>
      <c r="GJ555" s="0" t="n">
        <v>0</v>
      </c>
      <c r="GK555" s="0" t="n">
        <v>0</v>
      </c>
      <c r="GL555" s="0" t="n">
        <v>0</v>
      </c>
      <c r="GM555" s="0" t="n">
        <v>0</v>
      </c>
      <c r="GN555" s="0" t="n">
        <v>0</v>
      </c>
      <c r="GO555" s="0" t="n">
        <v>1</v>
      </c>
      <c r="GP555" s="0" t="n">
        <v>0</v>
      </c>
      <c r="GQ555" s="0" t="n">
        <v>0</v>
      </c>
    </row>
    <row r="556" customFormat="false" ht="12" hidden="false" customHeight="false" outlineLevel="0" collapsed="false">
      <c r="A556" s="0" t="n">
        <v>0</v>
      </c>
      <c r="B556" s="0" t="n">
        <v>0</v>
      </c>
      <c r="C556" s="0" t="n">
        <v>0</v>
      </c>
      <c r="D556" s="0" t="n">
        <v>0</v>
      </c>
      <c r="E556" s="0" t="n">
        <v>0</v>
      </c>
      <c r="F556" s="0" t="n">
        <v>0</v>
      </c>
      <c r="G556" s="0" t="n">
        <v>4</v>
      </c>
      <c r="H556" s="0" t="n">
        <v>0</v>
      </c>
      <c r="I556" s="0" t="n">
        <v>0</v>
      </c>
      <c r="J556" s="0" t="n">
        <v>4</v>
      </c>
      <c r="K556" s="0" t="n">
        <v>0</v>
      </c>
      <c r="L556" s="0" t="n">
        <v>0</v>
      </c>
      <c r="M556" s="0" t="n">
        <v>0</v>
      </c>
      <c r="N556" s="0" t="n">
        <v>0</v>
      </c>
      <c r="O556" s="0" t="n">
        <v>0</v>
      </c>
      <c r="P556" s="0" t="n">
        <v>0</v>
      </c>
      <c r="Q556" s="0" t="n">
        <v>0</v>
      </c>
      <c r="R556" s="0" t="n">
        <v>1</v>
      </c>
      <c r="S556" s="0" t="n">
        <v>0</v>
      </c>
      <c r="T556" s="0" t="n">
        <v>0</v>
      </c>
      <c r="U556" s="0" t="n">
        <v>0</v>
      </c>
      <c r="V556" s="0" t="n">
        <v>0</v>
      </c>
      <c r="W556" s="0" t="n">
        <v>0</v>
      </c>
      <c r="X556" s="0" t="n">
        <v>0</v>
      </c>
      <c r="Y556" s="0" t="n">
        <v>6</v>
      </c>
      <c r="Z556" s="0" t="n">
        <v>0</v>
      </c>
      <c r="AA556" s="0" t="n">
        <v>0</v>
      </c>
      <c r="AB556" s="0" t="n">
        <v>0</v>
      </c>
      <c r="AC556" s="0" t="n">
        <v>0</v>
      </c>
      <c r="AD556" s="0" t="n">
        <v>0</v>
      </c>
      <c r="AE556" s="0" t="n">
        <v>7</v>
      </c>
      <c r="AF556" s="0" t="n">
        <v>0</v>
      </c>
      <c r="AG556" s="0" t="n">
        <v>0</v>
      </c>
      <c r="AH556" s="0" t="n">
        <v>0</v>
      </c>
      <c r="AI556" s="0" t="n">
        <v>0</v>
      </c>
      <c r="AJ556" s="0" t="n">
        <v>0</v>
      </c>
      <c r="AK556" s="0" t="n">
        <v>1</v>
      </c>
      <c r="AL556" s="0" t="n">
        <v>0</v>
      </c>
      <c r="AM556" s="0" t="n">
        <v>0</v>
      </c>
      <c r="AN556" s="0" t="n">
        <v>0</v>
      </c>
      <c r="AO556" s="0" t="n">
        <v>0</v>
      </c>
      <c r="AP556" s="0" t="n">
        <v>0</v>
      </c>
      <c r="AQ556" s="0" t="n">
        <v>0</v>
      </c>
      <c r="AR556" s="0" t="n">
        <v>0</v>
      </c>
      <c r="AS556" s="0" t="n">
        <v>0</v>
      </c>
      <c r="AT556" s="0" t="n">
        <v>0</v>
      </c>
      <c r="AU556" s="0" t="n">
        <v>0</v>
      </c>
      <c r="AV556" s="0" t="n">
        <v>0</v>
      </c>
      <c r="AW556" s="0" t="n">
        <v>1</v>
      </c>
      <c r="AX556" s="0" t="n">
        <v>0</v>
      </c>
      <c r="AY556" s="0" t="n">
        <v>1</v>
      </c>
      <c r="AZ556" s="0" t="n">
        <v>1</v>
      </c>
      <c r="BA556" s="0" t="n">
        <v>0</v>
      </c>
      <c r="BB556" s="0" t="n">
        <v>0</v>
      </c>
      <c r="BC556" s="0" t="n">
        <v>0</v>
      </c>
      <c r="BD556" s="0" t="n">
        <v>0</v>
      </c>
      <c r="BE556" s="0" t="n">
        <v>0</v>
      </c>
      <c r="BF556" s="0" t="n">
        <v>0</v>
      </c>
      <c r="BG556" s="0" t="n">
        <v>1</v>
      </c>
      <c r="BH556" s="0" t="n">
        <v>0</v>
      </c>
      <c r="BI556" s="0" t="n">
        <v>0</v>
      </c>
      <c r="BJ556" s="0" t="n">
        <v>0</v>
      </c>
      <c r="BK556" s="0" t="n">
        <v>0</v>
      </c>
      <c r="BL556" s="0" t="n">
        <v>0</v>
      </c>
      <c r="BM556" s="0" t="n">
        <v>0</v>
      </c>
      <c r="BN556" s="0" t="n">
        <v>0</v>
      </c>
      <c r="BO556" s="0" t="n">
        <v>0</v>
      </c>
      <c r="BP556" s="0" t="n">
        <v>0</v>
      </c>
      <c r="BQ556" s="0" t="n">
        <v>0</v>
      </c>
      <c r="BR556" s="0" t="n">
        <v>0</v>
      </c>
      <c r="BS556" s="0" t="n">
        <v>0</v>
      </c>
      <c r="BT556" s="0" t="n">
        <v>0</v>
      </c>
      <c r="BU556" s="0" t="n">
        <v>0</v>
      </c>
      <c r="BV556" s="0" t="n">
        <v>0</v>
      </c>
      <c r="BW556" s="0" t="n">
        <v>0</v>
      </c>
      <c r="BX556" s="0" t="n">
        <v>0</v>
      </c>
      <c r="BY556" s="0" t="n">
        <v>0</v>
      </c>
      <c r="BZ556" s="0" t="n">
        <v>1</v>
      </c>
      <c r="CA556" s="0" t="n">
        <v>5</v>
      </c>
      <c r="CB556" s="0" t="n">
        <v>5</v>
      </c>
      <c r="CC556" s="0" t="n">
        <v>2</v>
      </c>
      <c r="CD556" s="0" t="n">
        <v>0</v>
      </c>
      <c r="CE556" s="0" t="n">
        <v>0</v>
      </c>
      <c r="CF556" s="0" t="n">
        <v>6</v>
      </c>
      <c r="CG556" s="0" t="n">
        <v>7</v>
      </c>
      <c r="CH556" s="0" t="n">
        <v>0</v>
      </c>
      <c r="CI556" s="0" t="n">
        <v>2</v>
      </c>
      <c r="CJ556" s="0" t="n">
        <v>1</v>
      </c>
      <c r="CK556" s="0" t="n">
        <v>5</v>
      </c>
      <c r="CL556" s="0" t="n">
        <v>0</v>
      </c>
      <c r="CM556" s="0" t="n">
        <v>0</v>
      </c>
      <c r="CN556" s="0" t="n">
        <v>0</v>
      </c>
      <c r="CO556" s="0" t="n">
        <v>0</v>
      </c>
      <c r="CP556" s="0" t="n">
        <v>0</v>
      </c>
      <c r="CQ556" s="0" t="n">
        <v>0</v>
      </c>
      <c r="CR556" s="0" t="n">
        <v>0</v>
      </c>
      <c r="CS556" s="0" t="n">
        <v>0</v>
      </c>
      <c r="CT556" s="0" t="n">
        <v>0</v>
      </c>
      <c r="CU556" s="0" t="n">
        <v>0</v>
      </c>
      <c r="CV556" s="0" t="n">
        <v>0</v>
      </c>
      <c r="CW556" s="0" t="n">
        <v>0</v>
      </c>
      <c r="CX556" s="0" t="n">
        <v>1</v>
      </c>
      <c r="CY556" s="0" t="n">
        <v>0</v>
      </c>
      <c r="CZ556" s="0" t="n">
        <v>0</v>
      </c>
      <c r="DA556" s="0" t="n">
        <v>0</v>
      </c>
      <c r="DB556" s="0" t="n">
        <v>0</v>
      </c>
      <c r="DC556" s="0" t="n">
        <v>0</v>
      </c>
      <c r="DD556" s="0" t="n">
        <v>8</v>
      </c>
      <c r="DE556" s="0" t="n">
        <v>3</v>
      </c>
      <c r="DF556" s="0" t="n">
        <v>1</v>
      </c>
      <c r="DG556" s="0" t="n">
        <v>0</v>
      </c>
      <c r="DH556" s="0" t="n">
        <v>6</v>
      </c>
      <c r="DI556" s="0" t="n">
        <v>0</v>
      </c>
      <c r="DJ556" s="0" t="n">
        <v>0</v>
      </c>
      <c r="DK556" s="0" t="n">
        <v>0</v>
      </c>
      <c r="DL556" s="0" t="n">
        <v>0</v>
      </c>
      <c r="DM556" s="0" t="n">
        <v>0</v>
      </c>
      <c r="DN556" s="0" t="n">
        <v>2</v>
      </c>
      <c r="DO556" s="0" t="n">
        <v>0</v>
      </c>
      <c r="DP556" s="0" t="n">
        <v>1</v>
      </c>
      <c r="DQ556" s="0" t="n">
        <v>0</v>
      </c>
      <c r="DR556" s="0" t="n">
        <v>1</v>
      </c>
      <c r="DS556" s="0" t="n">
        <v>0</v>
      </c>
      <c r="DT556" s="0" t="n">
        <v>0</v>
      </c>
      <c r="DU556" s="0" t="n">
        <v>0</v>
      </c>
      <c r="DV556" s="0" t="n">
        <v>0</v>
      </c>
      <c r="DW556" s="0" t="n">
        <v>0</v>
      </c>
      <c r="DX556" s="0" t="n">
        <v>0</v>
      </c>
      <c r="DY556" s="0" t="n">
        <v>0</v>
      </c>
      <c r="DZ556" s="0" t="n">
        <v>0</v>
      </c>
      <c r="EA556" s="0" t="n">
        <v>0</v>
      </c>
      <c r="EB556" s="0" t="n">
        <v>0</v>
      </c>
      <c r="EC556" s="0" t="n">
        <v>0</v>
      </c>
      <c r="ED556" s="0" t="n">
        <v>0</v>
      </c>
      <c r="EE556" s="0" t="n">
        <v>0</v>
      </c>
      <c r="EF556" s="0" t="n">
        <v>0</v>
      </c>
      <c r="EG556" s="0" t="n">
        <v>0</v>
      </c>
      <c r="EH556" s="0" t="n">
        <v>1</v>
      </c>
      <c r="EI556" s="0" t="n">
        <v>0</v>
      </c>
      <c r="EJ556" s="0" t="n">
        <v>0</v>
      </c>
      <c r="EK556" s="0" t="n">
        <v>0</v>
      </c>
      <c r="EL556" s="0" t="n">
        <v>0</v>
      </c>
      <c r="EM556" s="0" t="n">
        <v>0</v>
      </c>
      <c r="EN556" s="0" t="n">
        <v>0</v>
      </c>
      <c r="EO556" s="0" t="n">
        <v>0</v>
      </c>
      <c r="EP556" s="0" t="n">
        <v>4</v>
      </c>
      <c r="EQ556" s="0" t="n">
        <v>0</v>
      </c>
      <c r="ER556" s="0" t="n">
        <v>0</v>
      </c>
      <c r="ES556" s="0" t="n">
        <v>0</v>
      </c>
      <c r="ET556" s="0" t="n">
        <v>0</v>
      </c>
      <c r="EU556" s="0" t="n">
        <v>2</v>
      </c>
      <c r="EV556" s="0" t="n">
        <v>0</v>
      </c>
      <c r="EW556" s="0" t="n">
        <v>0</v>
      </c>
      <c r="EX556" s="0" t="n">
        <v>0</v>
      </c>
      <c r="EY556" s="0" t="n">
        <v>0</v>
      </c>
      <c r="EZ556" s="0" t="n">
        <v>0</v>
      </c>
      <c r="FA556" s="0" t="n">
        <v>1</v>
      </c>
      <c r="FB556" s="0" t="n">
        <v>0</v>
      </c>
      <c r="FC556" s="0" t="n">
        <v>0</v>
      </c>
      <c r="FD556" s="0" t="n">
        <v>0</v>
      </c>
      <c r="FE556" s="0" t="n">
        <v>0</v>
      </c>
      <c r="FF556" s="0" t="n">
        <v>0</v>
      </c>
      <c r="FG556" s="0" t="n">
        <v>0</v>
      </c>
      <c r="FH556" s="0" t="n">
        <v>0</v>
      </c>
      <c r="FI556" s="0" t="n">
        <v>0</v>
      </c>
      <c r="FJ556" s="0" t="n">
        <v>0</v>
      </c>
      <c r="FK556" s="0" t="n">
        <v>0</v>
      </c>
      <c r="FL556" s="0" t="n">
        <v>0</v>
      </c>
      <c r="FM556" s="0" t="n">
        <v>0</v>
      </c>
      <c r="FN556" s="0" t="n">
        <v>0</v>
      </c>
      <c r="FO556" s="0" t="n">
        <v>0</v>
      </c>
      <c r="FP556" s="0" t="n">
        <v>0</v>
      </c>
      <c r="FQ556" s="0" t="n">
        <v>0</v>
      </c>
      <c r="FR556" s="0" t="n">
        <v>0</v>
      </c>
      <c r="FS556" s="0" t="n">
        <v>1</v>
      </c>
      <c r="FT556" s="0" t="n">
        <v>0</v>
      </c>
      <c r="FU556" s="0" t="n">
        <v>4</v>
      </c>
      <c r="FV556" s="0" t="n">
        <v>0</v>
      </c>
      <c r="FW556" s="0" t="n">
        <v>0</v>
      </c>
      <c r="FX556" s="0" t="n">
        <v>0</v>
      </c>
      <c r="FY556" s="0" t="n">
        <v>0</v>
      </c>
      <c r="FZ556" s="0" t="n">
        <v>2</v>
      </c>
      <c r="GA556" s="0" t="n">
        <v>0</v>
      </c>
      <c r="GB556" s="0" t="n">
        <v>0</v>
      </c>
      <c r="GC556" s="0" t="n">
        <v>0</v>
      </c>
      <c r="GD556" s="0" t="n">
        <v>0</v>
      </c>
      <c r="GE556" s="0" t="n">
        <v>0</v>
      </c>
      <c r="GF556" s="0" t="n">
        <v>0</v>
      </c>
      <c r="GG556" s="0" t="n">
        <v>0</v>
      </c>
      <c r="GH556" s="0" t="n">
        <v>0</v>
      </c>
      <c r="GI556" s="0" t="n">
        <v>0</v>
      </c>
      <c r="GJ556" s="0" t="n">
        <v>0</v>
      </c>
      <c r="GK556" s="0" t="n">
        <v>0</v>
      </c>
      <c r="GL556" s="0" t="n">
        <v>0</v>
      </c>
      <c r="GM556" s="0" t="n">
        <v>1</v>
      </c>
      <c r="GN556" s="0" t="n">
        <v>0</v>
      </c>
      <c r="GO556" s="0" t="n">
        <v>5</v>
      </c>
      <c r="GP556" s="0" t="n">
        <v>0</v>
      </c>
      <c r="GQ556" s="0" t="n">
        <v>0</v>
      </c>
    </row>
    <row r="557" customFormat="false" ht="12" hidden="false" customHeight="false" outlineLevel="0" collapsed="false">
      <c r="A557" s="0" t="n">
        <v>0</v>
      </c>
      <c r="B557" s="0" t="n">
        <v>0</v>
      </c>
      <c r="C557" s="0" t="n">
        <v>0</v>
      </c>
      <c r="D557" s="0" t="n">
        <v>0</v>
      </c>
      <c r="E557" s="0" t="n">
        <v>0</v>
      </c>
      <c r="F557" s="0" t="n">
        <v>0</v>
      </c>
      <c r="G557" s="0" t="n">
        <v>3</v>
      </c>
      <c r="H557" s="0" t="n">
        <v>0</v>
      </c>
      <c r="I557" s="0" t="n">
        <v>0</v>
      </c>
      <c r="J557" s="0" t="n">
        <v>7</v>
      </c>
      <c r="K557" s="0" t="n">
        <v>0</v>
      </c>
      <c r="L557" s="0" t="n">
        <v>0</v>
      </c>
      <c r="M557" s="0" t="n">
        <v>0</v>
      </c>
      <c r="N557" s="0" t="n">
        <v>0</v>
      </c>
      <c r="O557" s="0" t="n">
        <v>0</v>
      </c>
      <c r="P557" s="0" t="n">
        <v>1</v>
      </c>
      <c r="Q557" s="0" t="n">
        <v>0</v>
      </c>
      <c r="R557" s="0" t="n">
        <v>0</v>
      </c>
      <c r="S557" s="0" t="n">
        <v>0</v>
      </c>
      <c r="T557" s="0" t="n">
        <v>0</v>
      </c>
      <c r="U557" s="0" t="n">
        <v>0</v>
      </c>
      <c r="V557" s="0" t="n">
        <v>0</v>
      </c>
      <c r="W557" s="0" t="n">
        <v>0</v>
      </c>
      <c r="X557" s="0" t="n">
        <v>0</v>
      </c>
      <c r="Y557" s="0" t="n">
        <v>2</v>
      </c>
      <c r="Z557" s="0" t="n">
        <v>0</v>
      </c>
      <c r="AA557" s="0" t="n">
        <v>0</v>
      </c>
      <c r="AB557" s="0" t="n">
        <v>0</v>
      </c>
      <c r="AC557" s="0" t="n">
        <v>0</v>
      </c>
      <c r="AD557" s="0" t="n">
        <v>0</v>
      </c>
      <c r="AE557" s="0" t="n">
        <v>3</v>
      </c>
      <c r="AF557" s="0" t="n">
        <v>0</v>
      </c>
      <c r="AG557" s="0" t="n">
        <v>0</v>
      </c>
      <c r="AH557" s="0" t="n">
        <v>0</v>
      </c>
      <c r="AI557" s="0" t="n">
        <v>0</v>
      </c>
      <c r="AJ557" s="0" t="n">
        <v>0</v>
      </c>
      <c r="AK557" s="0" t="n">
        <v>2</v>
      </c>
      <c r="AL557" s="0" t="n">
        <v>0</v>
      </c>
      <c r="AM557" s="0" t="n">
        <v>0</v>
      </c>
      <c r="AN557" s="0" t="n">
        <v>0</v>
      </c>
      <c r="AO557" s="0" t="n">
        <v>0</v>
      </c>
      <c r="AP557" s="0" t="n">
        <v>0</v>
      </c>
      <c r="AQ557" s="0" t="n">
        <v>0</v>
      </c>
      <c r="AR557" s="0" t="n">
        <v>0</v>
      </c>
      <c r="AS557" s="0" t="n">
        <v>0</v>
      </c>
      <c r="AT557" s="0" t="n">
        <v>0</v>
      </c>
      <c r="AU557" s="0" t="n">
        <v>0</v>
      </c>
      <c r="AV557" s="0" t="n">
        <v>0</v>
      </c>
      <c r="AW557" s="0" t="n">
        <v>0</v>
      </c>
      <c r="AX557" s="0" t="n">
        <v>0</v>
      </c>
      <c r="AY557" s="0" t="n">
        <v>0</v>
      </c>
      <c r="AZ557" s="0" t="n">
        <v>0</v>
      </c>
      <c r="BA557" s="0" t="n">
        <v>0</v>
      </c>
      <c r="BB557" s="0" t="n">
        <v>0</v>
      </c>
      <c r="BC557" s="0" t="n">
        <v>0</v>
      </c>
      <c r="BD557" s="0" t="n">
        <v>0</v>
      </c>
      <c r="BE557" s="0" t="n">
        <v>0</v>
      </c>
      <c r="BF557" s="0" t="n">
        <v>0</v>
      </c>
      <c r="BG557" s="0" t="n">
        <v>0</v>
      </c>
      <c r="BH557" s="0" t="n">
        <v>0</v>
      </c>
      <c r="BI557" s="0" t="n">
        <v>0</v>
      </c>
      <c r="BJ557" s="0" t="n">
        <v>0</v>
      </c>
      <c r="BK557" s="0" t="n">
        <v>0</v>
      </c>
      <c r="BL557" s="0" t="n">
        <v>0</v>
      </c>
      <c r="BM557" s="0" t="n">
        <v>0</v>
      </c>
      <c r="BN557" s="0" t="n">
        <v>0</v>
      </c>
      <c r="BO557" s="0" t="n">
        <v>0</v>
      </c>
      <c r="BP557" s="0" t="n">
        <v>0</v>
      </c>
      <c r="BQ557" s="0" t="n">
        <v>0</v>
      </c>
      <c r="BR557" s="0" t="n">
        <v>0</v>
      </c>
      <c r="BS557" s="0" t="n">
        <v>0</v>
      </c>
      <c r="BT557" s="0" t="n">
        <v>0</v>
      </c>
      <c r="BU557" s="0" t="n">
        <v>0</v>
      </c>
      <c r="BV557" s="0" t="n">
        <v>0</v>
      </c>
      <c r="BW557" s="0" t="n">
        <v>0</v>
      </c>
      <c r="BX557" s="0" t="n">
        <v>0</v>
      </c>
      <c r="BY557" s="0" t="n">
        <v>0</v>
      </c>
      <c r="BZ557" s="0" t="n">
        <v>0</v>
      </c>
      <c r="CA557" s="0" t="n">
        <v>0</v>
      </c>
      <c r="CB557" s="0" t="n">
        <v>3</v>
      </c>
      <c r="CC557" s="0" t="n">
        <v>0</v>
      </c>
      <c r="CD557" s="0" t="n">
        <v>0</v>
      </c>
      <c r="CE557" s="0" t="n">
        <v>0</v>
      </c>
      <c r="CF557" s="0" t="n">
        <v>0</v>
      </c>
      <c r="CG557" s="0" t="n">
        <v>0</v>
      </c>
      <c r="CH557" s="0" t="n">
        <v>0</v>
      </c>
      <c r="CI557" s="0" t="n">
        <v>1</v>
      </c>
      <c r="CJ557" s="0" t="n">
        <v>0</v>
      </c>
      <c r="CK557" s="0" t="n">
        <v>1</v>
      </c>
      <c r="CL557" s="0" t="n">
        <v>0</v>
      </c>
      <c r="CM557" s="0" t="n">
        <v>0</v>
      </c>
      <c r="CN557" s="0" t="n">
        <v>0</v>
      </c>
      <c r="CO557" s="0" t="n">
        <v>0</v>
      </c>
      <c r="CP557" s="0" t="n">
        <v>0</v>
      </c>
      <c r="CQ557" s="0" t="n">
        <v>0</v>
      </c>
      <c r="CR557" s="0" t="n">
        <v>0</v>
      </c>
      <c r="CS557" s="0" t="n">
        <v>0</v>
      </c>
      <c r="CT557" s="0" t="n">
        <v>0</v>
      </c>
      <c r="CU557" s="0" t="n">
        <v>0</v>
      </c>
      <c r="CV557" s="0" t="n">
        <v>0</v>
      </c>
      <c r="CW557" s="0" t="n">
        <v>0</v>
      </c>
      <c r="CX557" s="0" t="n">
        <v>0</v>
      </c>
      <c r="CY557" s="0" t="n">
        <v>0</v>
      </c>
      <c r="CZ557" s="0" t="n">
        <v>0</v>
      </c>
      <c r="DA557" s="0" t="n">
        <v>0</v>
      </c>
      <c r="DB557" s="0" t="n">
        <v>0</v>
      </c>
      <c r="DC557" s="0" t="n">
        <v>0</v>
      </c>
      <c r="DD557" s="0" t="n">
        <v>6</v>
      </c>
      <c r="DE557" s="0" t="n">
        <v>0</v>
      </c>
      <c r="DF557" s="0" t="n">
        <v>0</v>
      </c>
      <c r="DG557" s="0" t="n">
        <v>0</v>
      </c>
      <c r="DH557" s="0" t="n">
        <v>2</v>
      </c>
      <c r="DI557" s="0" t="n">
        <v>0</v>
      </c>
      <c r="DJ557" s="0" t="n">
        <v>1</v>
      </c>
      <c r="DK557" s="0" t="n">
        <v>0</v>
      </c>
      <c r="DL557" s="0" t="n">
        <v>0</v>
      </c>
      <c r="DM557" s="0" t="n">
        <v>0</v>
      </c>
      <c r="DN557" s="0" t="n">
        <v>0</v>
      </c>
      <c r="DO557" s="0" t="n">
        <v>0</v>
      </c>
      <c r="DP557" s="0" t="n">
        <v>0</v>
      </c>
      <c r="DQ557" s="0" t="n">
        <v>0</v>
      </c>
      <c r="DR557" s="0" t="n">
        <v>0</v>
      </c>
      <c r="DS557" s="0" t="n">
        <v>0</v>
      </c>
      <c r="DT557" s="0" t="n">
        <v>0</v>
      </c>
      <c r="DU557" s="0" t="n">
        <v>0</v>
      </c>
      <c r="DV557" s="0" t="n">
        <v>0</v>
      </c>
      <c r="DW557" s="0" t="n">
        <v>0</v>
      </c>
      <c r="DX557" s="0" t="n">
        <v>0</v>
      </c>
      <c r="DY557" s="0" t="n">
        <v>0</v>
      </c>
      <c r="DZ557" s="0" t="n">
        <v>0</v>
      </c>
      <c r="EA557" s="0" t="n">
        <v>0</v>
      </c>
      <c r="EB557" s="0" t="n">
        <v>0</v>
      </c>
      <c r="EC557" s="0" t="n">
        <v>0</v>
      </c>
      <c r="ED557" s="0" t="n">
        <v>0</v>
      </c>
      <c r="EE557" s="0" t="n">
        <v>0</v>
      </c>
      <c r="EF557" s="0" t="n">
        <v>0</v>
      </c>
      <c r="EG557" s="0" t="n">
        <v>0</v>
      </c>
      <c r="EH557" s="0" t="n">
        <v>0</v>
      </c>
      <c r="EI557" s="0" t="n">
        <v>0</v>
      </c>
      <c r="EJ557" s="0" t="n">
        <v>0</v>
      </c>
      <c r="EK557" s="0" t="n">
        <v>0</v>
      </c>
      <c r="EL557" s="0" t="n">
        <v>0</v>
      </c>
      <c r="EM557" s="0" t="n">
        <v>0</v>
      </c>
      <c r="EN557" s="0" t="n">
        <v>0</v>
      </c>
      <c r="EO557" s="0" t="n">
        <v>0</v>
      </c>
      <c r="EP557" s="0" t="n">
        <v>0</v>
      </c>
      <c r="EQ557" s="0" t="n">
        <v>0</v>
      </c>
      <c r="ER557" s="0" t="n">
        <v>0</v>
      </c>
      <c r="ES557" s="0" t="n">
        <v>0</v>
      </c>
      <c r="ET557" s="0" t="n">
        <v>0</v>
      </c>
      <c r="EU557" s="0" t="n">
        <v>1</v>
      </c>
      <c r="EV557" s="0" t="n">
        <v>0</v>
      </c>
      <c r="EW557" s="0" t="n">
        <v>0</v>
      </c>
      <c r="EX557" s="0" t="n">
        <v>0</v>
      </c>
      <c r="EY557" s="0" t="n">
        <v>0</v>
      </c>
      <c r="EZ557" s="0" t="n">
        <v>0</v>
      </c>
      <c r="FA557" s="0" t="n">
        <v>4</v>
      </c>
      <c r="FB557" s="0" t="n">
        <v>0</v>
      </c>
      <c r="FC557" s="0" t="n">
        <v>0</v>
      </c>
      <c r="FD557" s="0" t="n">
        <v>0</v>
      </c>
      <c r="FE557" s="0" t="n">
        <v>0</v>
      </c>
      <c r="FF557" s="0" t="n">
        <v>0</v>
      </c>
      <c r="FG557" s="0" t="n">
        <v>0</v>
      </c>
      <c r="FH557" s="0" t="n">
        <v>0</v>
      </c>
      <c r="FI557" s="0" t="n">
        <v>0</v>
      </c>
      <c r="FJ557" s="0" t="n">
        <v>0</v>
      </c>
      <c r="FK557" s="0" t="n">
        <v>0</v>
      </c>
      <c r="FL557" s="0" t="n">
        <v>0</v>
      </c>
      <c r="FM557" s="0" t="n">
        <v>0</v>
      </c>
      <c r="FN557" s="0" t="n">
        <v>0</v>
      </c>
      <c r="FO557" s="0" t="n">
        <v>0</v>
      </c>
      <c r="FP557" s="0" t="n">
        <v>0</v>
      </c>
      <c r="FQ557" s="0" t="n">
        <v>0</v>
      </c>
      <c r="FR557" s="0" t="n">
        <v>0</v>
      </c>
      <c r="FS557" s="0" t="n">
        <v>0</v>
      </c>
      <c r="FT557" s="0" t="n">
        <v>0</v>
      </c>
      <c r="FU557" s="0" t="n">
        <v>0</v>
      </c>
      <c r="FV557" s="0" t="n">
        <v>0</v>
      </c>
      <c r="FW557" s="0" t="n">
        <v>0</v>
      </c>
      <c r="FX557" s="0" t="n">
        <v>0</v>
      </c>
      <c r="FY557" s="0" t="n">
        <v>0</v>
      </c>
      <c r="FZ557" s="0" t="n">
        <v>0</v>
      </c>
      <c r="GA557" s="0" t="n">
        <v>0</v>
      </c>
      <c r="GB557" s="0" t="n">
        <v>0</v>
      </c>
      <c r="GC557" s="0" t="n">
        <v>0</v>
      </c>
      <c r="GD557" s="0" t="n">
        <v>1</v>
      </c>
      <c r="GE557" s="0" t="n">
        <v>0</v>
      </c>
      <c r="GF557" s="0" t="n">
        <v>0</v>
      </c>
      <c r="GG557" s="0" t="n">
        <v>0</v>
      </c>
      <c r="GH557" s="0" t="n">
        <v>0</v>
      </c>
      <c r="GI557" s="0" t="n">
        <v>0</v>
      </c>
      <c r="GJ557" s="0" t="n">
        <v>0</v>
      </c>
      <c r="GK557" s="0" t="n">
        <v>0</v>
      </c>
      <c r="GL557" s="0" t="n">
        <v>0</v>
      </c>
      <c r="GM557" s="0" t="n">
        <v>0</v>
      </c>
      <c r="GN557" s="0" t="n">
        <v>0</v>
      </c>
      <c r="GO557" s="0" t="n">
        <v>0</v>
      </c>
      <c r="GP557" s="0" t="n">
        <v>0</v>
      </c>
      <c r="GQ557" s="0" t="n">
        <v>0</v>
      </c>
    </row>
    <row r="558" customFormat="false" ht="12" hidden="false" customHeight="false" outlineLevel="0" collapsed="false">
      <c r="A558" s="0" t="n">
        <v>0</v>
      </c>
      <c r="B558" s="0" t="n">
        <v>0</v>
      </c>
      <c r="C558" s="0" t="n">
        <v>0</v>
      </c>
      <c r="D558" s="0" t="n">
        <v>0</v>
      </c>
      <c r="E558" s="0" t="n">
        <v>0</v>
      </c>
      <c r="F558" s="0" t="n">
        <v>0</v>
      </c>
      <c r="G558" s="0" t="n">
        <v>1</v>
      </c>
      <c r="H558" s="0" t="n">
        <v>0</v>
      </c>
      <c r="I558" s="0" t="n">
        <v>0</v>
      </c>
      <c r="J558" s="0" t="n">
        <v>0</v>
      </c>
      <c r="K558" s="0" t="n">
        <v>0</v>
      </c>
      <c r="L558" s="0" t="n">
        <v>0</v>
      </c>
      <c r="M558" s="0" t="n">
        <v>0</v>
      </c>
      <c r="N558" s="0" t="n">
        <v>0</v>
      </c>
      <c r="O558" s="0" t="n">
        <v>0</v>
      </c>
      <c r="P558" s="0" t="n">
        <v>0</v>
      </c>
      <c r="Q558" s="0" t="n">
        <v>0</v>
      </c>
      <c r="R558" s="0" t="n">
        <v>0</v>
      </c>
      <c r="S558" s="0" t="n">
        <v>0</v>
      </c>
      <c r="T558" s="0" t="n">
        <v>0</v>
      </c>
      <c r="U558" s="0" t="n">
        <v>0</v>
      </c>
      <c r="V558" s="0" t="n">
        <v>0</v>
      </c>
      <c r="W558" s="0" t="n">
        <v>0</v>
      </c>
      <c r="X558" s="0" t="n">
        <v>0</v>
      </c>
      <c r="Y558" s="0" t="n">
        <v>0</v>
      </c>
      <c r="Z558" s="0" t="n">
        <v>0</v>
      </c>
      <c r="AA558" s="0" t="n">
        <v>0</v>
      </c>
      <c r="AB558" s="0" t="n">
        <v>0</v>
      </c>
      <c r="AC558" s="0" t="n">
        <v>0</v>
      </c>
      <c r="AD558" s="0" t="n">
        <v>0</v>
      </c>
      <c r="AE558" s="0" t="n">
        <v>0</v>
      </c>
      <c r="AF558" s="0" t="n">
        <v>0</v>
      </c>
      <c r="AG558" s="0" t="n">
        <v>0</v>
      </c>
      <c r="AH558" s="0" t="n">
        <v>0</v>
      </c>
      <c r="AI558" s="0" t="n">
        <v>0</v>
      </c>
      <c r="AJ558" s="0" t="n">
        <v>0</v>
      </c>
      <c r="AK558" s="0" t="n">
        <v>0</v>
      </c>
      <c r="AL558" s="0" t="n">
        <v>0</v>
      </c>
      <c r="AM558" s="0" t="n">
        <v>0</v>
      </c>
      <c r="AN558" s="0" t="n">
        <v>0</v>
      </c>
      <c r="AO558" s="0" t="n">
        <v>0</v>
      </c>
      <c r="AP558" s="0" t="n">
        <v>0</v>
      </c>
      <c r="AQ558" s="0" t="n">
        <v>0</v>
      </c>
      <c r="AR558" s="0" t="n">
        <v>0</v>
      </c>
      <c r="AS558" s="0" t="n">
        <v>0</v>
      </c>
      <c r="AT558" s="0" t="n">
        <v>0</v>
      </c>
      <c r="AU558" s="0" t="n">
        <v>0</v>
      </c>
      <c r="AV558" s="0" t="n">
        <v>0</v>
      </c>
      <c r="AW558" s="0" t="n">
        <v>0</v>
      </c>
      <c r="AX558" s="0" t="n">
        <v>0</v>
      </c>
      <c r="AY558" s="0" t="n">
        <v>0</v>
      </c>
      <c r="AZ558" s="0" t="n">
        <v>0</v>
      </c>
      <c r="BA558" s="0" t="n">
        <v>0</v>
      </c>
      <c r="BB558" s="0" t="n">
        <v>0</v>
      </c>
      <c r="BC558" s="0" t="n">
        <v>0</v>
      </c>
      <c r="BD558" s="0" t="n">
        <v>0</v>
      </c>
      <c r="BE558" s="0" t="n">
        <v>0</v>
      </c>
      <c r="BF558" s="0" t="n">
        <v>0</v>
      </c>
      <c r="BG558" s="0" t="n">
        <v>0</v>
      </c>
      <c r="BH558" s="0" t="n">
        <v>0</v>
      </c>
      <c r="BI558" s="0" t="n">
        <v>0</v>
      </c>
      <c r="BJ558" s="0" t="n">
        <v>0</v>
      </c>
      <c r="BK558" s="0" t="n">
        <v>0</v>
      </c>
      <c r="BL558" s="0" t="n">
        <v>0</v>
      </c>
      <c r="BM558" s="0" t="n">
        <v>0</v>
      </c>
      <c r="BN558" s="0" t="n">
        <v>0</v>
      </c>
      <c r="BO558" s="0" t="n">
        <v>0</v>
      </c>
      <c r="BP558" s="0" t="n">
        <v>0</v>
      </c>
      <c r="BQ558" s="0" t="n">
        <v>0</v>
      </c>
      <c r="BR558" s="0" t="n">
        <v>0</v>
      </c>
      <c r="BS558" s="0" t="n">
        <v>0</v>
      </c>
      <c r="BT558" s="0" t="n">
        <v>0</v>
      </c>
      <c r="BU558" s="0" t="n">
        <v>0</v>
      </c>
      <c r="BV558" s="0" t="n">
        <v>0</v>
      </c>
      <c r="BW558" s="0" t="n">
        <v>0</v>
      </c>
      <c r="BX558" s="0" t="n">
        <v>0</v>
      </c>
      <c r="BY558" s="0" t="n">
        <v>0</v>
      </c>
      <c r="BZ558" s="0" t="n">
        <v>0</v>
      </c>
      <c r="CA558" s="0" t="n">
        <v>0</v>
      </c>
      <c r="CB558" s="0" t="n">
        <v>1</v>
      </c>
      <c r="CC558" s="0" t="n">
        <v>0</v>
      </c>
      <c r="CD558" s="0" t="n">
        <v>0</v>
      </c>
      <c r="CE558" s="0" t="n">
        <v>0</v>
      </c>
      <c r="CF558" s="0" t="n">
        <v>0</v>
      </c>
      <c r="CG558" s="0" t="n">
        <v>0</v>
      </c>
      <c r="CH558" s="0" t="n">
        <v>0</v>
      </c>
      <c r="CI558" s="0" t="n">
        <v>2</v>
      </c>
      <c r="CJ558" s="0" t="n">
        <v>0</v>
      </c>
      <c r="CK558" s="0" t="n">
        <v>1</v>
      </c>
      <c r="CL558" s="0" t="n">
        <v>0</v>
      </c>
      <c r="CM558" s="0" t="n">
        <v>0</v>
      </c>
      <c r="CN558" s="0" t="n">
        <v>0</v>
      </c>
      <c r="CO558" s="0" t="n">
        <v>0</v>
      </c>
      <c r="CP558" s="0" t="n">
        <v>0</v>
      </c>
      <c r="CQ558" s="0" t="n">
        <v>0</v>
      </c>
      <c r="CR558" s="0" t="n">
        <v>0</v>
      </c>
      <c r="CS558" s="0" t="n">
        <v>0</v>
      </c>
      <c r="CT558" s="0" t="n">
        <v>0</v>
      </c>
      <c r="CU558" s="0" t="n">
        <v>0</v>
      </c>
      <c r="CV558" s="0" t="n">
        <v>0</v>
      </c>
      <c r="CW558" s="0" t="n">
        <v>0</v>
      </c>
      <c r="CX558" s="0" t="n">
        <v>0</v>
      </c>
      <c r="CY558" s="0" t="s">
        <v>34</v>
      </c>
      <c r="CZ558" s="0" t="n">
        <v>0</v>
      </c>
      <c r="DA558" s="0" t="n">
        <v>0</v>
      </c>
      <c r="DB558" s="0" t="n">
        <v>0</v>
      </c>
      <c r="DC558" s="0" t="n">
        <v>0</v>
      </c>
      <c r="DD558" s="0" t="n">
        <v>2</v>
      </c>
      <c r="DE558" s="0" t="n">
        <v>0</v>
      </c>
      <c r="DF558" s="0" t="n">
        <v>0</v>
      </c>
      <c r="DG558" s="0" t="n">
        <v>0</v>
      </c>
      <c r="DH558" s="0" t="n">
        <v>0</v>
      </c>
      <c r="DI558" s="0" t="n">
        <v>0</v>
      </c>
      <c r="DJ558" s="0" t="n">
        <v>0</v>
      </c>
      <c r="DK558" s="0" t="n">
        <v>0</v>
      </c>
      <c r="DL558" s="0" t="n">
        <v>0</v>
      </c>
      <c r="DM558" s="0" t="n">
        <v>0</v>
      </c>
      <c r="DN558" s="0" t="n">
        <v>0</v>
      </c>
      <c r="DO558" s="0" t="n">
        <v>0</v>
      </c>
      <c r="DP558" s="0" t="n">
        <v>0</v>
      </c>
      <c r="DQ558" s="0" t="n">
        <v>0</v>
      </c>
      <c r="DR558" s="0" t="n">
        <v>0</v>
      </c>
      <c r="DS558" s="0" t="n">
        <v>0</v>
      </c>
      <c r="DT558" s="0" t="n">
        <v>0</v>
      </c>
      <c r="DU558" s="0" t="n">
        <v>0</v>
      </c>
      <c r="DV558" s="0" t="n">
        <v>0</v>
      </c>
      <c r="DW558" s="0" t="n">
        <v>0</v>
      </c>
      <c r="DX558" s="0" t="n">
        <v>0</v>
      </c>
      <c r="DY558" s="0" t="n">
        <v>0</v>
      </c>
      <c r="DZ558" s="0" t="n">
        <v>0</v>
      </c>
      <c r="EA558" s="0" t="n">
        <v>0</v>
      </c>
      <c r="EB558" s="0" t="n">
        <v>0</v>
      </c>
      <c r="EC558" s="0" t="n">
        <v>0</v>
      </c>
      <c r="ED558" s="0" t="n">
        <v>0</v>
      </c>
      <c r="EE558" s="0" t="n">
        <v>0</v>
      </c>
      <c r="EF558" s="0" t="n">
        <v>0</v>
      </c>
      <c r="EG558" s="0" t="n">
        <v>0</v>
      </c>
      <c r="EH558" s="0" t="n">
        <v>0</v>
      </c>
      <c r="EI558" s="0" t="n">
        <v>0</v>
      </c>
      <c r="EJ558" s="0" t="n">
        <v>0</v>
      </c>
      <c r="EK558" s="0" t="n">
        <v>0</v>
      </c>
      <c r="EL558" s="0" t="n">
        <v>0</v>
      </c>
      <c r="EM558" s="0" t="n">
        <v>0</v>
      </c>
      <c r="EN558" s="0" t="n">
        <v>0</v>
      </c>
      <c r="EO558" s="0" t="n">
        <v>0</v>
      </c>
      <c r="EP558" s="0" t="n">
        <v>5</v>
      </c>
      <c r="EQ558" s="0" t="n">
        <v>0</v>
      </c>
      <c r="ER558" s="0" t="n">
        <v>0</v>
      </c>
      <c r="ES558" s="0" t="n">
        <v>0</v>
      </c>
      <c r="ET558" s="0" t="n">
        <v>0</v>
      </c>
      <c r="EU558" s="0" t="n">
        <v>0</v>
      </c>
      <c r="EV558" s="0" t="n">
        <v>0</v>
      </c>
      <c r="EW558" s="0" t="n">
        <v>0</v>
      </c>
      <c r="EX558" s="0" t="n">
        <v>0</v>
      </c>
      <c r="EY558" s="0" t="n">
        <v>0</v>
      </c>
      <c r="EZ558" s="0" t="s">
        <v>34</v>
      </c>
      <c r="FA558" s="0" t="n">
        <v>0</v>
      </c>
      <c r="FB558" s="0" t="n">
        <v>0</v>
      </c>
      <c r="FC558" s="0" t="n">
        <v>0</v>
      </c>
      <c r="FD558" s="0" t="n">
        <v>0</v>
      </c>
      <c r="FE558" s="0" t="s">
        <v>34</v>
      </c>
      <c r="FF558" s="0" t="n">
        <v>0</v>
      </c>
      <c r="FG558" s="0" t="n">
        <v>0</v>
      </c>
      <c r="FH558" s="0" t="n">
        <v>0</v>
      </c>
      <c r="FI558" s="0" t="n">
        <v>0</v>
      </c>
      <c r="FJ558" s="0" t="n">
        <v>0</v>
      </c>
      <c r="FK558" s="0" t="n">
        <v>0</v>
      </c>
      <c r="FL558" s="0" t="n">
        <v>0</v>
      </c>
      <c r="FM558" s="0" t="n">
        <v>0</v>
      </c>
      <c r="FN558" s="0" t="n">
        <v>0</v>
      </c>
      <c r="FO558" s="0" t="n">
        <v>0</v>
      </c>
      <c r="FP558" s="0" t="n">
        <v>0</v>
      </c>
      <c r="FQ558" s="0" t="n">
        <v>0</v>
      </c>
      <c r="FR558" s="0" t="n">
        <v>0</v>
      </c>
      <c r="FS558" s="0" t="n">
        <v>0</v>
      </c>
      <c r="FT558" s="0" t="n">
        <v>0</v>
      </c>
      <c r="FU558" s="0" t="n">
        <v>0</v>
      </c>
      <c r="FV558" s="0" t="n">
        <v>0</v>
      </c>
      <c r="FW558" s="0" t="n">
        <v>0</v>
      </c>
      <c r="FX558" s="0" t="n">
        <v>0</v>
      </c>
      <c r="FY558" s="0" t="n">
        <v>0</v>
      </c>
      <c r="FZ558" s="0" t="n">
        <v>0</v>
      </c>
      <c r="GA558" s="0" t="n">
        <v>0</v>
      </c>
      <c r="GB558" s="0" t="n">
        <v>0</v>
      </c>
      <c r="GC558" s="0" t="n">
        <v>0</v>
      </c>
      <c r="GD558" s="0" t="n">
        <v>0</v>
      </c>
      <c r="GE558" s="0" t="n">
        <v>0</v>
      </c>
      <c r="GF558" s="0" t="n">
        <v>0</v>
      </c>
      <c r="GG558" s="0" t="n">
        <v>0</v>
      </c>
      <c r="GH558" s="0" t="n">
        <v>0</v>
      </c>
      <c r="GI558" s="0" t="n">
        <v>0</v>
      </c>
      <c r="GJ558" s="0" t="n">
        <v>0</v>
      </c>
      <c r="GK558" s="0" t="n">
        <v>0</v>
      </c>
      <c r="GL558" s="0" t="n">
        <v>0</v>
      </c>
      <c r="GM558" s="0" t="n">
        <v>0</v>
      </c>
      <c r="GN558" s="0" t="n">
        <v>0</v>
      </c>
      <c r="GO558" s="0" t="n">
        <v>3</v>
      </c>
      <c r="GP558" s="0" t="n">
        <v>0</v>
      </c>
      <c r="GQ558" s="0" t="n">
        <v>0</v>
      </c>
    </row>
    <row r="559" customFormat="false" ht="12" hidden="false" customHeight="false" outlineLevel="0" collapsed="false">
      <c r="A559" s="0" t="n">
        <v>0</v>
      </c>
      <c r="B559" s="0" t="n">
        <v>0</v>
      </c>
      <c r="C559" s="0" t="n">
        <v>1</v>
      </c>
      <c r="D559" s="0" t="n">
        <v>0</v>
      </c>
      <c r="E559" s="0" t="n">
        <v>0</v>
      </c>
      <c r="F559" s="0" t="n">
        <v>0</v>
      </c>
      <c r="G559" s="0" t="n">
        <v>1</v>
      </c>
      <c r="H559" s="0" t="n">
        <v>0</v>
      </c>
      <c r="I559" s="0" t="n">
        <v>0</v>
      </c>
      <c r="J559" s="0" t="n">
        <v>1</v>
      </c>
      <c r="K559" s="0" t="n">
        <v>0</v>
      </c>
      <c r="L559" s="0" t="n">
        <v>0</v>
      </c>
      <c r="M559" s="0" t="n">
        <v>0</v>
      </c>
      <c r="N559" s="0" t="n">
        <v>0</v>
      </c>
      <c r="O559" s="0" t="n">
        <v>0</v>
      </c>
      <c r="P559" s="0" t="n">
        <v>0</v>
      </c>
      <c r="Q559" s="0" t="n">
        <v>0</v>
      </c>
      <c r="R559" s="0" t="n">
        <v>0</v>
      </c>
      <c r="S559" s="0" t="n">
        <v>0</v>
      </c>
      <c r="T559" s="0" t="n">
        <v>0</v>
      </c>
      <c r="U559" s="0" t="n">
        <v>0</v>
      </c>
      <c r="V559" s="0" t="n">
        <v>0</v>
      </c>
      <c r="W559" s="0" t="n">
        <v>0</v>
      </c>
      <c r="X559" s="0" t="n">
        <v>2</v>
      </c>
      <c r="Y559" s="0" t="n">
        <v>0</v>
      </c>
      <c r="Z559" s="0" t="n">
        <v>0</v>
      </c>
      <c r="AA559" s="0" t="n">
        <v>0</v>
      </c>
      <c r="AB559" s="0" t="n">
        <v>0</v>
      </c>
      <c r="AC559" s="0" t="n">
        <v>0</v>
      </c>
      <c r="AD559" s="0" t="n">
        <v>0</v>
      </c>
      <c r="AE559" s="0" t="n">
        <v>0</v>
      </c>
      <c r="AF559" s="0" t="n">
        <v>0</v>
      </c>
      <c r="AG559" s="0" t="n">
        <v>0</v>
      </c>
      <c r="AH559" s="0" t="n">
        <v>1</v>
      </c>
      <c r="AI559" s="0" t="n">
        <v>0</v>
      </c>
      <c r="AJ559" s="0" t="n">
        <v>0</v>
      </c>
      <c r="AK559" s="0" t="n">
        <v>5</v>
      </c>
      <c r="AL559" s="0" t="n">
        <v>0</v>
      </c>
      <c r="AM559" s="0" t="n">
        <v>0</v>
      </c>
      <c r="AN559" s="0" t="n">
        <v>0</v>
      </c>
      <c r="AO559" s="0" t="n">
        <v>0</v>
      </c>
      <c r="AP559" s="0" t="n">
        <v>4</v>
      </c>
      <c r="AQ559" s="0" t="n">
        <v>0</v>
      </c>
      <c r="AR559" s="0" t="n">
        <v>1</v>
      </c>
      <c r="AS559" s="0" t="n">
        <v>0</v>
      </c>
      <c r="AT559" s="0" t="n">
        <v>0</v>
      </c>
      <c r="AU559" s="0" t="n">
        <v>2</v>
      </c>
      <c r="AV559" s="0" t="n">
        <v>3</v>
      </c>
      <c r="AW559" s="0" t="n">
        <v>0</v>
      </c>
      <c r="AX559" s="0" t="n">
        <v>0</v>
      </c>
      <c r="AY559" s="0" t="n">
        <v>0</v>
      </c>
      <c r="AZ559" s="0" t="n">
        <v>0</v>
      </c>
      <c r="BA559" s="0" t="n">
        <v>0</v>
      </c>
      <c r="BB559" s="0" t="n">
        <v>0</v>
      </c>
      <c r="BC559" s="0" t="n">
        <v>0</v>
      </c>
      <c r="BD559" s="0" t="n">
        <v>0</v>
      </c>
      <c r="BE559" s="0" t="n">
        <v>0</v>
      </c>
      <c r="BF559" s="0" t="n">
        <v>0</v>
      </c>
      <c r="BG559" s="0" t="n">
        <v>0</v>
      </c>
      <c r="BH559" s="0" t="n">
        <v>0</v>
      </c>
      <c r="BI559" s="0" t="n">
        <v>0</v>
      </c>
      <c r="BJ559" s="0" t="n">
        <v>1</v>
      </c>
      <c r="BK559" s="0" t="n">
        <v>0</v>
      </c>
      <c r="BL559" s="0" t="n">
        <v>0</v>
      </c>
      <c r="BM559" s="0" t="n">
        <v>0</v>
      </c>
      <c r="BN559" s="0" t="n">
        <v>0</v>
      </c>
      <c r="BO559" s="0" t="n">
        <v>0</v>
      </c>
      <c r="BP559" s="0" t="n">
        <v>0</v>
      </c>
      <c r="BQ559" s="0" t="n">
        <v>1</v>
      </c>
      <c r="BR559" s="0" t="n">
        <v>0</v>
      </c>
      <c r="BS559" s="0" t="n">
        <v>0</v>
      </c>
      <c r="BT559" s="0" t="n">
        <v>0</v>
      </c>
      <c r="BU559" s="0" t="n">
        <v>0</v>
      </c>
      <c r="BV559" s="0" t="n">
        <v>0</v>
      </c>
      <c r="BW559" s="0" t="n">
        <v>0</v>
      </c>
      <c r="BX559" s="0" t="n">
        <v>0</v>
      </c>
      <c r="BY559" s="0" t="n">
        <v>5</v>
      </c>
      <c r="BZ559" s="0" t="n">
        <v>0</v>
      </c>
      <c r="CA559" s="0" t="n">
        <v>0</v>
      </c>
      <c r="CB559" s="0" t="n">
        <v>0</v>
      </c>
      <c r="CC559" s="0" t="n">
        <v>0</v>
      </c>
      <c r="CD559" s="0" t="n">
        <v>0</v>
      </c>
      <c r="CE559" s="0" t="n">
        <v>0</v>
      </c>
      <c r="CF559" s="0" t="n">
        <v>1</v>
      </c>
      <c r="CG559" s="0" t="n">
        <v>0</v>
      </c>
      <c r="CH559" s="0" t="n">
        <v>0</v>
      </c>
      <c r="CI559" s="0" t="n">
        <v>0</v>
      </c>
      <c r="CJ559" s="0" t="n">
        <v>0</v>
      </c>
      <c r="CK559" s="0" t="n">
        <v>4</v>
      </c>
      <c r="CL559" s="0" t="n">
        <v>1</v>
      </c>
      <c r="CM559" s="0" t="n">
        <v>0</v>
      </c>
      <c r="CN559" s="0" t="n">
        <v>0</v>
      </c>
      <c r="CO559" s="0" t="n">
        <v>0</v>
      </c>
      <c r="CP559" s="0" t="n">
        <v>3</v>
      </c>
      <c r="CQ559" s="0" t="n">
        <v>0</v>
      </c>
      <c r="CR559" s="0" t="n">
        <v>0</v>
      </c>
      <c r="CS559" s="0" t="n">
        <v>0</v>
      </c>
      <c r="CT559" s="0" t="n">
        <v>0</v>
      </c>
      <c r="CU559" s="0" t="n">
        <v>0</v>
      </c>
      <c r="CV559" s="0" t="n">
        <v>0</v>
      </c>
      <c r="CW559" s="0" t="n">
        <v>0</v>
      </c>
      <c r="CX559" s="0" t="n">
        <v>0</v>
      </c>
      <c r="CY559" s="0" t="n">
        <v>2</v>
      </c>
      <c r="CZ559" s="0" t="n">
        <v>0</v>
      </c>
      <c r="DA559" s="0" t="n">
        <v>0</v>
      </c>
      <c r="DB559" s="0" t="n">
        <v>0</v>
      </c>
      <c r="DC559" s="0" t="n">
        <v>0</v>
      </c>
      <c r="DD559" s="0" t="n">
        <v>0</v>
      </c>
      <c r="DE559" s="0" t="n">
        <v>2</v>
      </c>
      <c r="DF559" s="0" t="n">
        <v>0</v>
      </c>
      <c r="DG559" s="0" t="n">
        <v>0</v>
      </c>
      <c r="DH559" s="0" t="n">
        <v>0</v>
      </c>
      <c r="DI559" s="0" t="n">
        <v>0</v>
      </c>
      <c r="DJ559" s="0" t="n">
        <v>0</v>
      </c>
      <c r="DK559" s="0" t="n">
        <v>0</v>
      </c>
      <c r="DL559" s="0" t="n">
        <v>0</v>
      </c>
      <c r="DM559" s="0" t="n">
        <v>0</v>
      </c>
      <c r="DN559" s="0" t="n">
        <v>0</v>
      </c>
      <c r="DO559" s="0" t="n">
        <v>0</v>
      </c>
      <c r="DP559" s="0" t="n">
        <v>0</v>
      </c>
      <c r="DQ559" s="0" t="n">
        <v>0</v>
      </c>
      <c r="DR559" s="0" t="n">
        <v>0</v>
      </c>
      <c r="DS559" s="0" t="n">
        <v>0</v>
      </c>
      <c r="DT559" s="0" t="n">
        <v>0</v>
      </c>
      <c r="DU559" s="0" t="n">
        <v>1</v>
      </c>
      <c r="DV559" s="0" t="n">
        <v>5</v>
      </c>
      <c r="DW559" s="0" t="n">
        <v>5</v>
      </c>
      <c r="DX559" s="0" t="n">
        <v>0</v>
      </c>
      <c r="DY559" s="0" t="n">
        <v>0</v>
      </c>
      <c r="DZ559" s="0" t="n">
        <v>1</v>
      </c>
      <c r="EA559" s="0" t="n">
        <v>0</v>
      </c>
      <c r="EB559" s="0" t="n">
        <v>0</v>
      </c>
      <c r="EC559" s="0" t="n">
        <v>0</v>
      </c>
      <c r="ED559" s="0" t="n">
        <v>0</v>
      </c>
      <c r="EE559" s="0" t="n">
        <v>0</v>
      </c>
      <c r="EF559" s="0" t="n">
        <v>0</v>
      </c>
      <c r="EG559" s="0" t="n">
        <v>0</v>
      </c>
      <c r="EH559" s="0" t="n">
        <v>0</v>
      </c>
      <c r="EI559" s="0" t="n">
        <v>0</v>
      </c>
      <c r="EJ559" s="0" t="n">
        <v>0</v>
      </c>
      <c r="EK559" s="0" t="n">
        <v>0</v>
      </c>
      <c r="EL559" s="0" t="n">
        <v>2</v>
      </c>
      <c r="EM559" s="0" t="n">
        <v>1</v>
      </c>
      <c r="EN559" s="0" t="n">
        <v>0</v>
      </c>
      <c r="EO559" s="0" t="n">
        <v>1</v>
      </c>
      <c r="EP559" s="0" t="n">
        <v>3</v>
      </c>
      <c r="EQ559" s="0" t="n">
        <v>0</v>
      </c>
      <c r="ER559" s="0" t="n">
        <v>0</v>
      </c>
      <c r="ES559" s="0" t="n">
        <v>0</v>
      </c>
      <c r="ET559" s="0" t="n">
        <v>0</v>
      </c>
      <c r="EU559" s="0" t="n">
        <v>0</v>
      </c>
      <c r="EV559" s="0" t="n">
        <v>0</v>
      </c>
      <c r="EW559" s="0" t="n">
        <v>0</v>
      </c>
      <c r="EX559" s="0" t="n">
        <v>0</v>
      </c>
      <c r="EY559" s="0" t="n">
        <v>0</v>
      </c>
      <c r="EZ559" s="0" t="n">
        <v>0</v>
      </c>
      <c r="FA559" s="0" t="n">
        <v>0</v>
      </c>
      <c r="FB559" s="0" t="n">
        <v>0</v>
      </c>
      <c r="FC559" s="0" t="n">
        <v>0</v>
      </c>
      <c r="FD559" s="0" t="n">
        <v>0</v>
      </c>
      <c r="FE559" s="0" t="n">
        <v>0</v>
      </c>
      <c r="FF559" s="0" t="n">
        <v>0</v>
      </c>
      <c r="FG559" s="0" t="n">
        <v>1</v>
      </c>
      <c r="FH559" s="0" t="n">
        <v>0</v>
      </c>
      <c r="FI559" s="0" t="n">
        <v>5</v>
      </c>
      <c r="FJ559" s="0" t="n">
        <v>3</v>
      </c>
      <c r="FK559" s="0" t="n">
        <v>0</v>
      </c>
      <c r="FL559" s="0" t="n">
        <v>0</v>
      </c>
      <c r="FM559" s="0" t="n">
        <v>0</v>
      </c>
      <c r="FN559" s="0" t="n">
        <v>0</v>
      </c>
      <c r="FO559" s="0" t="n">
        <v>0</v>
      </c>
      <c r="FP559" s="0" t="n">
        <v>0</v>
      </c>
      <c r="FQ559" s="0" t="n">
        <v>1</v>
      </c>
      <c r="FR559" s="0" t="n">
        <v>1</v>
      </c>
      <c r="FS559" s="0" t="n">
        <v>0</v>
      </c>
      <c r="FT559" s="0" t="n">
        <v>0</v>
      </c>
      <c r="FU559" s="0" t="n">
        <v>0</v>
      </c>
      <c r="FV559" s="0" t="n">
        <v>0</v>
      </c>
      <c r="FW559" s="0" t="n">
        <v>0</v>
      </c>
      <c r="FX559" s="0" t="n">
        <v>0</v>
      </c>
      <c r="FY559" s="0" t="n">
        <v>0</v>
      </c>
      <c r="FZ559" s="0" t="n">
        <v>0</v>
      </c>
      <c r="GA559" s="0" t="n">
        <v>0</v>
      </c>
      <c r="GB559" s="0" t="n">
        <v>0</v>
      </c>
      <c r="GC559" s="0" t="n">
        <v>0</v>
      </c>
      <c r="GD559" s="0" t="n">
        <v>0</v>
      </c>
      <c r="GE559" s="0" t="n">
        <v>1</v>
      </c>
      <c r="GF559" s="0" t="n">
        <v>0</v>
      </c>
      <c r="GG559" s="0" t="n">
        <v>0</v>
      </c>
      <c r="GH559" s="0" t="n">
        <v>0</v>
      </c>
      <c r="GI559" s="0" t="n">
        <v>0</v>
      </c>
      <c r="GJ559" s="0" t="n">
        <v>0</v>
      </c>
      <c r="GK559" s="0" t="n">
        <v>0</v>
      </c>
      <c r="GL559" s="0" t="n">
        <v>0</v>
      </c>
      <c r="GM559" s="0" t="n">
        <v>0</v>
      </c>
      <c r="GN559" s="0" t="n">
        <v>0</v>
      </c>
      <c r="GO559" s="0" t="n">
        <v>1</v>
      </c>
      <c r="GP559" s="0" t="n">
        <v>0</v>
      </c>
      <c r="GQ559" s="0" t="n">
        <v>0</v>
      </c>
    </row>
    <row r="560" customFormat="false" ht="12" hidden="false" customHeight="false" outlineLevel="0" collapsed="false">
      <c r="A560" s="0" t="n">
        <v>0</v>
      </c>
      <c r="B560" s="0" t="n">
        <v>0</v>
      </c>
      <c r="C560" s="0" t="n">
        <v>0</v>
      </c>
      <c r="D560" s="0" t="n">
        <v>0</v>
      </c>
      <c r="E560" s="0" t="n">
        <v>0</v>
      </c>
      <c r="F560" s="0" t="n">
        <v>0</v>
      </c>
      <c r="G560" s="0" t="n">
        <v>0</v>
      </c>
      <c r="H560" s="0" t="n">
        <v>0</v>
      </c>
      <c r="I560" s="0" t="n">
        <v>1</v>
      </c>
      <c r="J560" s="0" t="n">
        <v>2</v>
      </c>
      <c r="K560" s="0" t="n">
        <v>0</v>
      </c>
      <c r="L560" s="0" t="n">
        <v>0</v>
      </c>
      <c r="M560" s="0" t="n">
        <v>0</v>
      </c>
      <c r="N560" s="0" t="n">
        <v>0</v>
      </c>
      <c r="O560" s="0" t="n">
        <v>0</v>
      </c>
      <c r="P560" s="0" t="n">
        <v>0</v>
      </c>
      <c r="Q560" s="0" t="n">
        <v>0</v>
      </c>
      <c r="R560" s="0" t="n">
        <v>0</v>
      </c>
      <c r="S560" s="0" t="n">
        <v>0</v>
      </c>
      <c r="T560" s="0" t="n">
        <v>0</v>
      </c>
      <c r="U560" s="0" t="n">
        <v>0</v>
      </c>
      <c r="V560" s="0" t="n">
        <v>0</v>
      </c>
      <c r="W560" s="0" t="n">
        <v>0</v>
      </c>
      <c r="X560" s="0" t="n">
        <v>0</v>
      </c>
      <c r="Y560" s="0" t="n">
        <v>0</v>
      </c>
      <c r="Z560" s="0" t="n">
        <v>0</v>
      </c>
      <c r="AA560" s="0" t="n">
        <v>0</v>
      </c>
      <c r="AB560" s="0" t="n">
        <v>0</v>
      </c>
      <c r="AC560" s="0" t="n">
        <v>0</v>
      </c>
      <c r="AD560" s="0" t="n">
        <v>0</v>
      </c>
      <c r="AE560" s="0" t="n">
        <v>0</v>
      </c>
      <c r="AF560" s="0" t="n">
        <v>0</v>
      </c>
      <c r="AG560" s="0" t="n">
        <v>1</v>
      </c>
      <c r="AH560" s="0" t="n">
        <v>0</v>
      </c>
      <c r="AI560" s="0" t="n">
        <v>0</v>
      </c>
      <c r="AJ560" s="0" t="n">
        <v>0</v>
      </c>
      <c r="AK560" s="0" t="n">
        <v>0</v>
      </c>
      <c r="AL560" s="0" t="n">
        <v>0</v>
      </c>
      <c r="AM560" s="0" t="n">
        <v>0</v>
      </c>
      <c r="AN560" s="0" t="n">
        <v>0</v>
      </c>
      <c r="AO560" s="0" t="n">
        <v>0</v>
      </c>
      <c r="AP560" s="0" t="n">
        <v>0</v>
      </c>
      <c r="AQ560" s="0" t="n">
        <v>0</v>
      </c>
      <c r="AR560" s="0" t="n">
        <v>0</v>
      </c>
      <c r="AS560" s="0" t="n">
        <v>0</v>
      </c>
      <c r="AT560" s="0" t="n">
        <v>0</v>
      </c>
      <c r="AU560" s="0" t="n">
        <v>5</v>
      </c>
      <c r="AV560" s="0" t="n">
        <v>0</v>
      </c>
      <c r="AW560" s="0" t="n">
        <v>1</v>
      </c>
      <c r="AX560" s="0" t="n">
        <v>0</v>
      </c>
      <c r="AY560" s="0" t="n">
        <v>0</v>
      </c>
      <c r="AZ560" s="0" t="n">
        <v>0</v>
      </c>
      <c r="BA560" s="0" t="n">
        <v>0</v>
      </c>
      <c r="BB560" s="0" t="n">
        <v>0</v>
      </c>
      <c r="BC560" s="0" t="n">
        <v>0</v>
      </c>
      <c r="BD560" s="0" t="n">
        <v>0</v>
      </c>
      <c r="BE560" s="0" t="n">
        <v>0</v>
      </c>
      <c r="BF560" s="0" t="n">
        <v>0</v>
      </c>
      <c r="BG560" s="0" t="n">
        <v>0</v>
      </c>
      <c r="BH560" s="0" t="n">
        <v>0</v>
      </c>
      <c r="BI560" s="0" t="n">
        <v>0</v>
      </c>
      <c r="BJ560" s="0" t="n">
        <v>0</v>
      </c>
      <c r="BK560" s="0" t="n">
        <v>0</v>
      </c>
      <c r="BL560" s="0" t="n">
        <v>0</v>
      </c>
      <c r="BM560" s="0" t="n">
        <v>0</v>
      </c>
      <c r="BN560" s="0" t="n">
        <v>0</v>
      </c>
      <c r="BO560" s="0" t="n">
        <v>0</v>
      </c>
      <c r="BP560" s="0" t="n">
        <v>0</v>
      </c>
      <c r="BQ560" s="0" t="n">
        <v>0</v>
      </c>
      <c r="BR560" s="0" t="n">
        <v>0</v>
      </c>
      <c r="BS560" s="0" t="n">
        <v>0</v>
      </c>
      <c r="BT560" s="0" t="n">
        <v>0</v>
      </c>
      <c r="BU560" s="0" t="n">
        <v>0</v>
      </c>
      <c r="BV560" s="0" t="n">
        <v>0</v>
      </c>
      <c r="BW560" s="0" t="n">
        <v>0</v>
      </c>
      <c r="BX560" s="0" t="n">
        <v>0</v>
      </c>
      <c r="BY560" s="0" t="n">
        <v>5</v>
      </c>
      <c r="BZ560" s="0" t="n">
        <v>0</v>
      </c>
      <c r="CA560" s="0" t="n">
        <v>0</v>
      </c>
      <c r="CB560" s="0" t="n">
        <v>0</v>
      </c>
      <c r="CC560" s="0" t="n">
        <v>0</v>
      </c>
      <c r="CD560" s="0" t="n">
        <v>0</v>
      </c>
      <c r="CE560" s="0" t="n">
        <v>0</v>
      </c>
      <c r="CF560" s="0" t="n">
        <v>0</v>
      </c>
      <c r="CG560" s="0" t="n">
        <v>0</v>
      </c>
      <c r="CH560" s="0" t="n">
        <v>0</v>
      </c>
      <c r="CI560" s="0" t="n">
        <v>0</v>
      </c>
      <c r="CJ560" s="0" t="n">
        <v>0</v>
      </c>
      <c r="CK560" s="0" t="n">
        <v>4</v>
      </c>
      <c r="CL560" s="0" t="n">
        <v>0</v>
      </c>
      <c r="CM560" s="0" t="n">
        <v>0</v>
      </c>
      <c r="CN560" s="0" t="n">
        <v>0</v>
      </c>
      <c r="CO560" s="0" t="n">
        <v>0</v>
      </c>
      <c r="CP560" s="0" t="n">
        <v>0</v>
      </c>
      <c r="CQ560" s="0" t="n">
        <v>0</v>
      </c>
      <c r="CR560" s="0" t="n">
        <v>0</v>
      </c>
      <c r="CS560" s="0" t="n">
        <v>0</v>
      </c>
      <c r="CT560" s="0" t="n">
        <v>0</v>
      </c>
      <c r="CU560" s="0" t="n">
        <v>0</v>
      </c>
      <c r="CV560" s="0" t="n">
        <v>0</v>
      </c>
      <c r="CW560" s="0" t="n">
        <v>0</v>
      </c>
      <c r="CX560" s="0" t="n">
        <v>0</v>
      </c>
      <c r="CY560" s="0" t="n">
        <v>0</v>
      </c>
      <c r="CZ560" s="0" t="n">
        <v>0</v>
      </c>
      <c r="DA560" s="0" t="n">
        <v>0</v>
      </c>
      <c r="DB560" s="0" t="n">
        <v>1</v>
      </c>
      <c r="DC560" s="0" t="n">
        <v>0</v>
      </c>
      <c r="DD560" s="0" t="n">
        <v>0</v>
      </c>
      <c r="DE560" s="0" t="n">
        <v>0</v>
      </c>
      <c r="DF560" s="0" t="n">
        <v>0</v>
      </c>
      <c r="DG560" s="0" t="n">
        <v>0</v>
      </c>
      <c r="DH560" s="0" t="n">
        <v>0</v>
      </c>
      <c r="DI560" s="0" t="n">
        <v>2</v>
      </c>
      <c r="DJ560" s="0" t="n">
        <v>0</v>
      </c>
      <c r="DK560" s="0" t="n">
        <v>2</v>
      </c>
      <c r="DL560" s="0" t="n">
        <v>0</v>
      </c>
      <c r="DM560" s="0" t="n">
        <v>0</v>
      </c>
      <c r="DN560" s="0" t="n">
        <v>0</v>
      </c>
      <c r="DO560" s="0" t="n">
        <v>0</v>
      </c>
      <c r="DP560" s="0" t="n">
        <v>0</v>
      </c>
      <c r="DQ560" s="0" t="n">
        <v>0</v>
      </c>
      <c r="DR560" s="0" t="n">
        <v>0</v>
      </c>
      <c r="DS560" s="0" t="n">
        <v>0</v>
      </c>
      <c r="DT560" s="0" t="n">
        <v>0</v>
      </c>
      <c r="DU560" s="0" t="n">
        <v>0</v>
      </c>
      <c r="DV560" s="0" t="n">
        <v>0</v>
      </c>
      <c r="DW560" s="0" t="n">
        <v>0</v>
      </c>
      <c r="DX560" s="0" t="n">
        <v>0</v>
      </c>
      <c r="DY560" s="0" t="n">
        <v>0</v>
      </c>
      <c r="DZ560" s="0" t="n">
        <v>0</v>
      </c>
      <c r="EA560" s="0" t="n">
        <v>0</v>
      </c>
      <c r="EB560" s="0" t="n">
        <v>0</v>
      </c>
      <c r="EC560" s="0" t="n">
        <v>0</v>
      </c>
      <c r="ED560" s="0" t="n">
        <v>0</v>
      </c>
      <c r="EE560" s="0" t="n">
        <v>0</v>
      </c>
      <c r="EF560" s="0" t="n">
        <v>0</v>
      </c>
      <c r="EG560" s="0" t="n">
        <v>0</v>
      </c>
      <c r="EH560" s="0" t="n">
        <v>0</v>
      </c>
      <c r="EI560" s="0" t="n">
        <v>0</v>
      </c>
      <c r="EJ560" s="0" t="n">
        <v>0</v>
      </c>
      <c r="EK560" s="0" t="n">
        <v>0</v>
      </c>
      <c r="EL560" s="0" t="n">
        <v>0</v>
      </c>
      <c r="EM560" s="0" t="n">
        <v>0</v>
      </c>
      <c r="EN560" s="0" t="n">
        <v>0</v>
      </c>
      <c r="EO560" s="0" t="n">
        <v>0</v>
      </c>
      <c r="EP560" s="0" t="n">
        <v>1</v>
      </c>
      <c r="EQ560" s="0" t="n">
        <v>0</v>
      </c>
      <c r="ER560" s="0" t="n">
        <v>0</v>
      </c>
      <c r="ES560" s="0" t="n">
        <v>1</v>
      </c>
      <c r="ET560" s="0" t="n">
        <v>0</v>
      </c>
      <c r="EU560" s="0" t="n">
        <v>0</v>
      </c>
      <c r="EV560" s="0" t="n">
        <v>0</v>
      </c>
      <c r="EW560" s="0" t="n">
        <v>1</v>
      </c>
      <c r="EX560" s="0" t="n">
        <v>0</v>
      </c>
      <c r="EY560" s="0" t="n">
        <v>0</v>
      </c>
      <c r="EZ560" s="0" t="n">
        <v>0</v>
      </c>
      <c r="FA560" s="0" t="n">
        <v>2</v>
      </c>
      <c r="FB560" s="0" t="n">
        <v>0</v>
      </c>
      <c r="FC560" s="0" t="n">
        <v>0</v>
      </c>
      <c r="FD560" s="0" t="n">
        <v>0</v>
      </c>
      <c r="FE560" s="0" t="n">
        <v>0</v>
      </c>
      <c r="FF560" s="0" t="n">
        <v>0</v>
      </c>
      <c r="FG560" s="0" t="n">
        <v>0</v>
      </c>
      <c r="FH560" s="0" t="n">
        <v>0</v>
      </c>
      <c r="FI560" s="0" t="n">
        <v>0</v>
      </c>
      <c r="FJ560" s="0" t="n">
        <v>0</v>
      </c>
      <c r="FK560" s="0" t="n">
        <v>3</v>
      </c>
      <c r="FL560" s="0" t="n">
        <v>0</v>
      </c>
      <c r="FM560" s="0" t="n">
        <v>0</v>
      </c>
      <c r="FN560" s="0" t="n">
        <v>0</v>
      </c>
      <c r="FO560" s="0" t="n">
        <v>0</v>
      </c>
      <c r="FP560" s="0" t="n">
        <v>0</v>
      </c>
      <c r="FQ560" s="0" t="n">
        <v>0</v>
      </c>
      <c r="FR560" s="0" t="n">
        <v>1</v>
      </c>
      <c r="FS560" s="0" t="n">
        <v>1</v>
      </c>
      <c r="FT560" s="0" t="n">
        <v>0</v>
      </c>
      <c r="FU560" s="0" t="n">
        <v>0</v>
      </c>
      <c r="FV560" s="0" t="n">
        <v>0</v>
      </c>
      <c r="FW560" s="0" t="n">
        <v>0</v>
      </c>
      <c r="FX560" s="0" t="n">
        <v>0</v>
      </c>
      <c r="FY560" s="0" t="n">
        <v>0</v>
      </c>
      <c r="FZ560" s="0" t="n">
        <v>0</v>
      </c>
      <c r="GA560" s="0" t="n">
        <v>0</v>
      </c>
      <c r="GB560" s="0" t="n">
        <v>0</v>
      </c>
      <c r="GC560" s="0" t="n">
        <v>0</v>
      </c>
      <c r="GD560" s="0" t="n">
        <v>0</v>
      </c>
      <c r="GE560" s="0" t="n">
        <v>0</v>
      </c>
      <c r="GF560" s="0" t="n">
        <v>0</v>
      </c>
      <c r="GG560" s="0" t="n">
        <v>0</v>
      </c>
      <c r="GH560" s="0" t="n">
        <v>0</v>
      </c>
      <c r="GI560" s="0" t="n">
        <v>0</v>
      </c>
      <c r="GJ560" s="0" t="n">
        <v>0</v>
      </c>
      <c r="GK560" s="0" t="n">
        <v>0</v>
      </c>
      <c r="GL560" s="0" t="n">
        <v>0</v>
      </c>
      <c r="GM560" s="0" t="n">
        <v>0</v>
      </c>
      <c r="GN560" s="0" t="n">
        <v>0</v>
      </c>
      <c r="GO560" s="0" t="n">
        <v>0</v>
      </c>
      <c r="GP560" s="0" t="n">
        <v>0</v>
      </c>
      <c r="GQ560" s="0" t="n">
        <v>0</v>
      </c>
    </row>
    <row r="561" customFormat="false" ht="12" hidden="false" customHeight="false" outlineLevel="0" collapsed="false">
      <c r="A561" s="0" t="n">
        <v>0</v>
      </c>
      <c r="B561" s="0" t="n">
        <v>0</v>
      </c>
      <c r="C561" s="0" t="n">
        <v>0</v>
      </c>
      <c r="D561" s="0" t="n">
        <v>0</v>
      </c>
      <c r="E561" s="0" t="n">
        <v>0</v>
      </c>
      <c r="F561" s="0" t="n">
        <v>0</v>
      </c>
      <c r="G561" s="0" t="n">
        <v>0</v>
      </c>
      <c r="H561" s="0" t="n">
        <v>0</v>
      </c>
      <c r="I561" s="0" t="n">
        <v>0</v>
      </c>
      <c r="J561" s="0" t="n">
        <v>2</v>
      </c>
      <c r="K561" s="0" t="n">
        <v>0</v>
      </c>
      <c r="L561" s="0" t="n">
        <v>0</v>
      </c>
      <c r="M561" s="0" t="n">
        <v>0</v>
      </c>
      <c r="N561" s="0" t="n">
        <v>0</v>
      </c>
      <c r="O561" s="0" t="n">
        <v>0</v>
      </c>
      <c r="P561" s="0" t="n">
        <v>1</v>
      </c>
      <c r="Q561" s="0" t="n">
        <v>0</v>
      </c>
      <c r="R561" s="0" t="n">
        <v>0</v>
      </c>
      <c r="S561" s="0" t="n">
        <v>0</v>
      </c>
      <c r="T561" s="0" t="n">
        <v>0</v>
      </c>
      <c r="U561" s="0" t="n">
        <v>0</v>
      </c>
      <c r="V561" s="0" t="n">
        <v>0</v>
      </c>
      <c r="W561" s="0" t="n">
        <v>0</v>
      </c>
      <c r="X561" s="0" t="n">
        <v>0</v>
      </c>
      <c r="Y561" s="0" t="n">
        <v>0</v>
      </c>
      <c r="Z561" s="0" t="n">
        <v>0</v>
      </c>
      <c r="AA561" s="0" t="n">
        <v>0</v>
      </c>
      <c r="AB561" s="0" t="n">
        <v>0</v>
      </c>
      <c r="AC561" s="0" t="n">
        <v>0</v>
      </c>
      <c r="AD561" s="0" t="n">
        <v>0</v>
      </c>
      <c r="AE561" s="0" t="n">
        <v>0</v>
      </c>
      <c r="AF561" s="0" t="n">
        <v>0</v>
      </c>
      <c r="AG561" s="0" t="n">
        <v>0</v>
      </c>
      <c r="AH561" s="0" t="n">
        <v>0</v>
      </c>
      <c r="AI561" s="0" t="n">
        <v>0</v>
      </c>
      <c r="AJ561" s="0" t="n">
        <v>0</v>
      </c>
      <c r="AK561" s="0" t="n">
        <v>0</v>
      </c>
      <c r="AL561" s="0" t="n">
        <v>0</v>
      </c>
      <c r="AM561" s="0" t="n">
        <v>0</v>
      </c>
      <c r="AN561" s="0" t="n">
        <v>0</v>
      </c>
      <c r="AO561" s="0" t="n">
        <v>0</v>
      </c>
      <c r="AP561" s="0" t="n">
        <v>0</v>
      </c>
      <c r="AQ561" s="0" t="n">
        <v>0</v>
      </c>
      <c r="AR561" s="0" t="n">
        <v>0</v>
      </c>
      <c r="AS561" s="0" t="n">
        <v>0</v>
      </c>
      <c r="AT561" s="0" t="n">
        <v>0</v>
      </c>
      <c r="AU561" s="0" t="n">
        <v>1</v>
      </c>
      <c r="AV561" s="0" t="n">
        <v>0</v>
      </c>
      <c r="AW561" s="0" t="n">
        <v>0</v>
      </c>
      <c r="AX561" s="0" t="n">
        <v>0</v>
      </c>
      <c r="AY561" s="0" t="n">
        <v>0</v>
      </c>
      <c r="AZ561" s="0" t="n">
        <v>0</v>
      </c>
      <c r="BA561" s="0" t="n">
        <v>0</v>
      </c>
      <c r="BB561" s="0" t="n">
        <v>0</v>
      </c>
      <c r="BC561" s="0" t="n">
        <v>0</v>
      </c>
      <c r="BD561" s="0" t="n">
        <v>0</v>
      </c>
      <c r="BE561" s="0" t="n">
        <v>0</v>
      </c>
      <c r="BF561" s="0" t="n">
        <v>0</v>
      </c>
      <c r="BG561" s="0" t="n">
        <v>0</v>
      </c>
      <c r="BH561" s="0" t="n">
        <v>0</v>
      </c>
      <c r="BI561" s="0" t="n">
        <v>0</v>
      </c>
      <c r="BJ561" s="0" t="n">
        <v>0</v>
      </c>
      <c r="BK561" s="0" t="n">
        <v>0</v>
      </c>
      <c r="BL561" s="0" t="n">
        <v>0</v>
      </c>
      <c r="BM561" s="0" t="n">
        <v>0</v>
      </c>
      <c r="BN561" s="0" t="n">
        <v>0</v>
      </c>
      <c r="BO561" s="0" t="n">
        <v>0</v>
      </c>
      <c r="BP561" s="0" t="n">
        <v>0</v>
      </c>
      <c r="BQ561" s="0" t="n">
        <v>1</v>
      </c>
      <c r="BR561" s="0" t="n">
        <v>0</v>
      </c>
      <c r="BS561" s="0" t="n">
        <v>0</v>
      </c>
      <c r="BT561" s="0" t="n">
        <v>0</v>
      </c>
      <c r="BU561" s="0" t="n">
        <v>0</v>
      </c>
      <c r="BV561" s="0" t="n">
        <v>0</v>
      </c>
      <c r="BW561" s="0" t="n">
        <v>0</v>
      </c>
      <c r="BX561" s="0" t="n">
        <v>0</v>
      </c>
      <c r="BY561" s="0" t="n">
        <v>1</v>
      </c>
      <c r="BZ561" s="0" t="n">
        <v>0</v>
      </c>
      <c r="CA561" s="0" t="n">
        <v>0</v>
      </c>
      <c r="CB561" s="0" t="n">
        <v>0</v>
      </c>
      <c r="CC561" s="0" t="n">
        <v>0</v>
      </c>
      <c r="CD561" s="0" t="n">
        <v>0</v>
      </c>
      <c r="CE561" s="0" t="n">
        <v>0</v>
      </c>
      <c r="CF561" s="0" t="n">
        <v>0</v>
      </c>
      <c r="CG561" s="0" t="n">
        <v>0</v>
      </c>
      <c r="CH561" s="0" t="n">
        <v>0</v>
      </c>
      <c r="CI561" s="0" t="n">
        <v>0</v>
      </c>
      <c r="CJ561" s="0" t="n">
        <v>0</v>
      </c>
      <c r="CK561" s="0" t="n">
        <v>4</v>
      </c>
      <c r="CL561" s="0" t="n">
        <v>0</v>
      </c>
      <c r="CM561" s="0" t="n">
        <v>0</v>
      </c>
      <c r="CN561" s="0" t="n">
        <v>0</v>
      </c>
      <c r="CO561" s="0" t="n">
        <v>0</v>
      </c>
      <c r="CP561" s="0" t="n">
        <v>0</v>
      </c>
      <c r="CQ561" s="0" t="n">
        <v>0</v>
      </c>
      <c r="CR561" s="0" t="n">
        <v>0</v>
      </c>
      <c r="CS561" s="0" t="n">
        <v>0</v>
      </c>
      <c r="CT561" s="0" t="n">
        <v>0</v>
      </c>
      <c r="CU561" s="0" t="n">
        <v>0</v>
      </c>
      <c r="CV561" s="0" t="n">
        <v>0</v>
      </c>
      <c r="CW561" s="0" t="n">
        <v>0</v>
      </c>
      <c r="CX561" s="0" t="n">
        <v>0</v>
      </c>
      <c r="CY561" s="0" t="n">
        <v>0</v>
      </c>
      <c r="CZ561" s="0" t="n">
        <v>0</v>
      </c>
      <c r="DA561" s="0" t="n">
        <v>0</v>
      </c>
      <c r="DB561" s="0" t="n">
        <v>1</v>
      </c>
      <c r="DC561" s="0" t="n">
        <v>0</v>
      </c>
      <c r="DD561" s="0" t="n">
        <v>0</v>
      </c>
      <c r="DE561" s="0" t="n">
        <v>0</v>
      </c>
      <c r="DF561" s="0" t="n">
        <v>0</v>
      </c>
      <c r="DG561" s="0" t="n">
        <v>0</v>
      </c>
      <c r="DH561" s="0" t="n">
        <v>0</v>
      </c>
      <c r="DI561" s="0" t="n">
        <v>0</v>
      </c>
      <c r="DJ561" s="0" t="n">
        <v>0</v>
      </c>
      <c r="DK561" s="0" t="n">
        <v>0</v>
      </c>
      <c r="DL561" s="0" t="n">
        <v>0</v>
      </c>
      <c r="DM561" s="0" t="n">
        <v>0</v>
      </c>
      <c r="DN561" s="0" t="n">
        <v>0</v>
      </c>
      <c r="DO561" s="0" t="n">
        <v>0</v>
      </c>
      <c r="DP561" s="0" t="n">
        <v>0</v>
      </c>
      <c r="DQ561" s="0" t="n">
        <v>0</v>
      </c>
      <c r="DR561" s="0" t="n">
        <v>0</v>
      </c>
      <c r="DS561" s="0" t="n">
        <v>0</v>
      </c>
      <c r="DT561" s="0" t="n">
        <v>0</v>
      </c>
      <c r="DU561" s="0" t="n">
        <v>0</v>
      </c>
      <c r="DV561" s="0" t="n">
        <v>0</v>
      </c>
      <c r="DW561" s="0" t="n">
        <v>0</v>
      </c>
      <c r="DX561" s="0" t="n">
        <v>0</v>
      </c>
      <c r="DY561" s="0" t="n">
        <v>0</v>
      </c>
      <c r="DZ561" s="0" t="n">
        <v>0</v>
      </c>
      <c r="EA561" s="0" t="n">
        <v>0</v>
      </c>
      <c r="EB561" s="0" t="n">
        <v>0</v>
      </c>
      <c r="EC561" s="0" t="n">
        <v>0</v>
      </c>
      <c r="ED561" s="0" t="n">
        <v>0</v>
      </c>
      <c r="EE561" s="0" t="n">
        <v>0</v>
      </c>
      <c r="EF561" s="0" t="n">
        <v>0</v>
      </c>
      <c r="EG561" s="0" t="n">
        <v>0</v>
      </c>
      <c r="EH561" s="0" t="n">
        <v>0</v>
      </c>
      <c r="EI561" s="0" t="n">
        <v>0</v>
      </c>
      <c r="EJ561" s="0" t="n">
        <v>0</v>
      </c>
      <c r="EK561" s="0" t="n">
        <v>0</v>
      </c>
      <c r="EL561" s="0" t="n">
        <v>0</v>
      </c>
      <c r="EM561" s="0" t="n">
        <v>0</v>
      </c>
      <c r="EN561" s="0" t="n">
        <v>0</v>
      </c>
      <c r="EO561" s="0" t="n">
        <v>0</v>
      </c>
      <c r="EP561" s="0" t="n">
        <v>3</v>
      </c>
      <c r="EQ561" s="0" t="n">
        <v>0</v>
      </c>
      <c r="ER561" s="0" t="n">
        <v>0</v>
      </c>
      <c r="ES561" s="0" t="n">
        <v>0</v>
      </c>
      <c r="ET561" s="0" t="n">
        <v>0</v>
      </c>
      <c r="EU561" s="0" t="n">
        <v>0</v>
      </c>
      <c r="EV561" s="0" t="n">
        <v>0</v>
      </c>
      <c r="EW561" s="0" t="n">
        <v>0</v>
      </c>
      <c r="EX561" s="0" t="n">
        <v>0</v>
      </c>
      <c r="EY561" s="0" t="n">
        <v>0</v>
      </c>
      <c r="EZ561" s="0" t="n">
        <v>0</v>
      </c>
      <c r="FA561" s="0" t="n">
        <v>0</v>
      </c>
      <c r="FB561" s="0" t="n">
        <v>0</v>
      </c>
      <c r="FC561" s="0" t="n">
        <v>0</v>
      </c>
      <c r="FD561" s="0" t="n">
        <v>0</v>
      </c>
      <c r="FE561" s="0" t="n">
        <v>0</v>
      </c>
      <c r="FF561" s="0" t="n">
        <v>0</v>
      </c>
      <c r="FG561" s="0" t="n">
        <v>0</v>
      </c>
      <c r="FH561" s="0" t="n">
        <v>0</v>
      </c>
      <c r="FI561" s="0" t="n">
        <v>0</v>
      </c>
      <c r="FJ561" s="0" t="n">
        <v>0</v>
      </c>
      <c r="FK561" s="0" t="n">
        <v>0</v>
      </c>
      <c r="FL561" s="0" t="n">
        <v>0</v>
      </c>
      <c r="FM561" s="0" t="n">
        <v>0</v>
      </c>
      <c r="FN561" s="0" t="n">
        <v>0</v>
      </c>
      <c r="FO561" s="0" t="n">
        <v>0</v>
      </c>
      <c r="FP561" s="0" t="n">
        <v>0</v>
      </c>
      <c r="FQ561" s="0" t="n">
        <v>0</v>
      </c>
      <c r="FR561" s="0" t="n">
        <v>0</v>
      </c>
      <c r="FS561" s="0" t="n">
        <v>2</v>
      </c>
      <c r="FT561" s="0" t="n">
        <v>0</v>
      </c>
      <c r="FU561" s="0" t="n">
        <v>0</v>
      </c>
      <c r="FV561" s="0" t="n">
        <v>0</v>
      </c>
      <c r="FW561" s="0" t="n">
        <v>0</v>
      </c>
      <c r="FX561" s="0" t="n">
        <v>0</v>
      </c>
      <c r="FY561" s="0" t="n">
        <v>0</v>
      </c>
      <c r="FZ561" s="0" t="n">
        <v>0</v>
      </c>
      <c r="GA561" s="0" t="n">
        <v>0</v>
      </c>
      <c r="GB561" s="0" t="n">
        <v>0</v>
      </c>
      <c r="GC561" s="0" t="n">
        <v>0</v>
      </c>
      <c r="GD561" s="0" t="n">
        <v>0</v>
      </c>
      <c r="GE561" s="0" t="n">
        <v>0</v>
      </c>
      <c r="GF561" s="0" t="n">
        <v>0</v>
      </c>
      <c r="GG561" s="0" t="n">
        <v>0</v>
      </c>
      <c r="GH561" s="0" t="n">
        <v>0</v>
      </c>
      <c r="GI561" s="0" t="n">
        <v>0</v>
      </c>
      <c r="GJ561" s="0" t="n">
        <v>0</v>
      </c>
      <c r="GK561" s="0" t="n">
        <v>0</v>
      </c>
      <c r="GL561" s="0" t="n">
        <v>0</v>
      </c>
      <c r="GM561" s="0" t="n">
        <v>0</v>
      </c>
      <c r="GN561" s="0" t="n">
        <v>0</v>
      </c>
      <c r="GO561" s="0" t="n">
        <v>0</v>
      </c>
      <c r="GP561" s="0" t="n">
        <v>0</v>
      </c>
      <c r="GQ561" s="0" t="n">
        <v>0</v>
      </c>
    </row>
    <row r="562" customFormat="false" ht="12" hidden="false" customHeight="false" outlineLevel="0" collapsed="false">
      <c r="A562" s="0" t="n">
        <v>0</v>
      </c>
      <c r="B562" s="0" t="n">
        <v>0</v>
      </c>
      <c r="C562" s="0" t="n">
        <v>0</v>
      </c>
      <c r="D562" s="0" t="n">
        <v>0</v>
      </c>
      <c r="E562" s="0" t="n">
        <v>0</v>
      </c>
      <c r="F562" s="0" t="n">
        <v>0</v>
      </c>
      <c r="G562" s="0" t="n">
        <v>0</v>
      </c>
      <c r="H562" s="0" t="n">
        <v>0</v>
      </c>
      <c r="I562" s="0" t="n">
        <v>0</v>
      </c>
      <c r="J562" s="0" t="n">
        <v>0</v>
      </c>
      <c r="K562" s="0" t="n">
        <v>0</v>
      </c>
      <c r="L562" s="0" t="n">
        <v>0</v>
      </c>
      <c r="M562" s="0" t="n">
        <v>0</v>
      </c>
      <c r="N562" s="0" t="n">
        <v>0</v>
      </c>
      <c r="O562" s="0" t="n">
        <v>0</v>
      </c>
      <c r="P562" s="0" t="n">
        <v>0</v>
      </c>
      <c r="Q562" s="0" t="n">
        <v>0</v>
      </c>
      <c r="R562" s="0" t="n">
        <v>0</v>
      </c>
      <c r="S562" s="0" t="n">
        <v>0</v>
      </c>
      <c r="T562" s="0" t="n">
        <v>0</v>
      </c>
      <c r="U562" s="0" t="n">
        <v>0</v>
      </c>
      <c r="V562" s="0" t="n">
        <v>0</v>
      </c>
      <c r="W562" s="0" t="n">
        <v>0</v>
      </c>
      <c r="X562" s="0" t="n">
        <v>0</v>
      </c>
      <c r="Y562" s="0" t="n">
        <v>0</v>
      </c>
      <c r="Z562" s="0" t="n">
        <v>0</v>
      </c>
      <c r="AA562" s="0" t="n">
        <v>0</v>
      </c>
      <c r="AB562" s="0" t="n">
        <v>0</v>
      </c>
      <c r="AC562" s="0" t="n">
        <v>0</v>
      </c>
      <c r="AD562" s="0" t="n">
        <v>0</v>
      </c>
      <c r="AE562" s="0" t="n">
        <v>0</v>
      </c>
      <c r="AF562" s="0" t="n">
        <v>0</v>
      </c>
      <c r="AG562" s="0" t="n">
        <v>0</v>
      </c>
      <c r="AH562" s="0" t="n">
        <v>0</v>
      </c>
      <c r="AI562" s="0" t="n">
        <v>0</v>
      </c>
      <c r="AJ562" s="0" t="n">
        <v>0</v>
      </c>
      <c r="AK562" s="0" t="n">
        <v>0</v>
      </c>
      <c r="AL562" s="0" t="n">
        <v>0</v>
      </c>
      <c r="AM562" s="0" t="n">
        <v>0</v>
      </c>
      <c r="AN562" s="0" t="n">
        <v>0</v>
      </c>
      <c r="AO562" s="0" t="n">
        <v>0</v>
      </c>
      <c r="AP562" s="0" t="n">
        <v>0</v>
      </c>
      <c r="AQ562" s="0" t="n">
        <v>0</v>
      </c>
      <c r="AR562" s="0" t="n">
        <v>0</v>
      </c>
      <c r="AS562" s="0" t="n">
        <v>0</v>
      </c>
      <c r="AT562" s="0" t="n">
        <v>0</v>
      </c>
      <c r="AU562" s="0" t="n">
        <v>1</v>
      </c>
      <c r="AV562" s="0" t="n">
        <v>0</v>
      </c>
      <c r="AW562" s="0" t="n">
        <v>0</v>
      </c>
      <c r="AX562" s="0" t="n">
        <v>0</v>
      </c>
      <c r="AY562" s="0" t="n">
        <v>0</v>
      </c>
      <c r="AZ562" s="0" t="n">
        <v>0</v>
      </c>
      <c r="BA562" s="0" t="n">
        <v>0</v>
      </c>
      <c r="BB562" s="0" t="n">
        <v>0</v>
      </c>
      <c r="BC562" s="0" t="n">
        <v>0</v>
      </c>
      <c r="BD562" s="0" t="n">
        <v>0</v>
      </c>
      <c r="BE562" s="0" t="n">
        <v>0</v>
      </c>
      <c r="BF562" s="0" t="n">
        <v>0</v>
      </c>
      <c r="BG562" s="0" t="n">
        <v>0</v>
      </c>
      <c r="BH562" s="0" t="n">
        <v>0</v>
      </c>
      <c r="BI562" s="0" t="n">
        <v>0</v>
      </c>
      <c r="BJ562" s="0" t="n">
        <v>0</v>
      </c>
      <c r="BK562" s="0" t="n">
        <v>0</v>
      </c>
      <c r="BL562" s="0" t="n">
        <v>0</v>
      </c>
      <c r="BM562" s="0" t="n">
        <v>0</v>
      </c>
      <c r="BN562" s="0" t="n">
        <v>0</v>
      </c>
      <c r="BO562" s="0" t="n">
        <v>0</v>
      </c>
      <c r="BP562" s="0" t="n">
        <v>0</v>
      </c>
      <c r="BQ562" s="0" t="n">
        <v>0</v>
      </c>
      <c r="BR562" s="0" t="n">
        <v>0</v>
      </c>
      <c r="BS562" s="0" t="n">
        <v>0</v>
      </c>
      <c r="BT562" s="0" t="n">
        <v>0</v>
      </c>
      <c r="BU562" s="0" t="n">
        <v>0</v>
      </c>
      <c r="BV562" s="0" t="n">
        <v>0</v>
      </c>
      <c r="BW562" s="0" t="n">
        <v>0</v>
      </c>
      <c r="BX562" s="0" t="n">
        <v>0</v>
      </c>
      <c r="BY562" s="0" t="n">
        <v>5</v>
      </c>
      <c r="BZ562" s="0" t="n">
        <v>0</v>
      </c>
      <c r="CA562" s="0" t="n">
        <v>0</v>
      </c>
      <c r="CB562" s="0" t="n">
        <v>0</v>
      </c>
      <c r="CC562" s="0" t="n">
        <v>1</v>
      </c>
      <c r="CD562" s="0" t="n">
        <v>0</v>
      </c>
      <c r="CE562" s="0" t="n">
        <v>0</v>
      </c>
      <c r="CF562" s="0" t="n">
        <v>0</v>
      </c>
      <c r="CG562" s="0" t="n">
        <v>0</v>
      </c>
      <c r="CH562" s="0" t="n">
        <v>0</v>
      </c>
      <c r="CI562" s="0" t="n">
        <v>0</v>
      </c>
      <c r="CJ562" s="0" t="n">
        <v>0</v>
      </c>
      <c r="CK562" s="0" t="n">
        <v>3</v>
      </c>
      <c r="CL562" s="0" t="n">
        <v>0</v>
      </c>
      <c r="CM562" s="0" t="n">
        <v>0</v>
      </c>
      <c r="CN562" s="0" t="n">
        <v>0</v>
      </c>
      <c r="CO562" s="0" t="n">
        <v>0</v>
      </c>
      <c r="CP562" s="0" t="n">
        <v>2</v>
      </c>
      <c r="CQ562" s="0" t="n">
        <v>0</v>
      </c>
      <c r="CR562" s="0" t="n">
        <v>0</v>
      </c>
      <c r="CS562" s="0" t="n">
        <v>0</v>
      </c>
      <c r="CT562" s="0" t="n">
        <v>0</v>
      </c>
      <c r="CU562" s="0" t="n">
        <v>0</v>
      </c>
      <c r="CV562" s="0" t="n">
        <v>0</v>
      </c>
      <c r="CW562" s="0" t="n">
        <v>0</v>
      </c>
      <c r="CX562" s="0" t="n">
        <v>0</v>
      </c>
      <c r="CY562" s="0" t="n">
        <v>0</v>
      </c>
      <c r="CZ562" s="0" t="n">
        <v>0</v>
      </c>
      <c r="DA562" s="0" t="n">
        <v>0</v>
      </c>
      <c r="DB562" s="0" t="n">
        <v>0</v>
      </c>
      <c r="DC562" s="0" t="n">
        <v>0</v>
      </c>
      <c r="DD562" s="0" t="n">
        <v>0</v>
      </c>
      <c r="DE562" s="0" t="n">
        <v>0</v>
      </c>
      <c r="DF562" s="0" t="n">
        <v>0</v>
      </c>
      <c r="DG562" s="0" t="n">
        <v>0</v>
      </c>
      <c r="DH562" s="0" t="n">
        <v>0</v>
      </c>
      <c r="DI562" s="0" t="n">
        <v>0</v>
      </c>
      <c r="DJ562" s="0" t="n">
        <v>0</v>
      </c>
      <c r="DK562" s="0" t="n">
        <v>0</v>
      </c>
      <c r="DL562" s="0" t="n">
        <v>0</v>
      </c>
      <c r="DM562" s="0" t="n">
        <v>0</v>
      </c>
      <c r="DN562" s="0" t="n">
        <v>0</v>
      </c>
      <c r="DO562" s="0" t="n">
        <v>0</v>
      </c>
      <c r="DP562" s="0" t="n">
        <v>0</v>
      </c>
      <c r="DQ562" s="0" t="n">
        <v>0</v>
      </c>
      <c r="DR562" s="0" t="n">
        <v>0</v>
      </c>
      <c r="DS562" s="0" t="n">
        <v>0</v>
      </c>
      <c r="DT562" s="0" t="n">
        <v>0</v>
      </c>
      <c r="DU562" s="0" t="n">
        <v>0</v>
      </c>
      <c r="DV562" s="0" t="n">
        <v>0</v>
      </c>
      <c r="DW562" s="0" t="n">
        <v>0</v>
      </c>
      <c r="DX562" s="0" t="n">
        <v>0</v>
      </c>
      <c r="DY562" s="0" t="n">
        <v>0</v>
      </c>
      <c r="DZ562" s="0" t="n">
        <v>0</v>
      </c>
      <c r="EA562" s="0" t="n">
        <v>0</v>
      </c>
      <c r="EB562" s="0" t="n">
        <v>0</v>
      </c>
      <c r="EC562" s="0" t="n">
        <v>0</v>
      </c>
      <c r="ED562" s="0" t="n">
        <v>0</v>
      </c>
      <c r="EE562" s="0" t="n">
        <v>0</v>
      </c>
      <c r="EF562" s="0" t="n">
        <v>0</v>
      </c>
      <c r="EG562" s="0" t="n">
        <v>0</v>
      </c>
      <c r="EH562" s="0" t="n">
        <v>0</v>
      </c>
      <c r="EI562" s="0" t="n">
        <v>0</v>
      </c>
      <c r="EJ562" s="0" t="n">
        <v>3</v>
      </c>
      <c r="EK562" s="0" t="n">
        <v>0</v>
      </c>
      <c r="EL562" s="0" t="n">
        <v>0</v>
      </c>
      <c r="EM562" s="0" t="n">
        <v>0</v>
      </c>
      <c r="EN562" s="0" t="n">
        <v>0</v>
      </c>
      <c r="EO562" s="0" t="n">
        <v>1</v>
      </c>
      <c r="EP562" s="0" t="n">
        <v>0</v>
      </c>
      <c r="EQ562" s="0" t="n">
        <v>0</v>
      </c>
      <c r="ER562" s="0" t="n">
        <v>0</v>
      </c>
      <c r="ES562" s="0" t="n">
        <v>0</v>
      </c>
      <c r="ET562" s="0" t="n">
        <v>0</v>
      </c>
      <c r="EU562" s="0" t="n">
        <v>0</v>
      </c>
      <c r="EV562" s="0" t="n">
        <v>0</v>
      </c>
      <c r="EW562" s="0" t="n">
        <v>0</v>
      </c>
      <c r="EX562" s="0" t="n">
        <v>0</v>
      </c>
      <c r="EY562" s="0" t="n">
        <v>0</v>
      </c>
      <c r="EZ562" s="0" t="n">
        <v>0</v>
      </c>
      <c r="FA562" s="0" t="n">
        <v>0</v>
      </c>
      <c r="FB562" s="0" t="n">
        <v>0</v>
      </c>
      <c r="FC562" s="0" t="n">
        <v>0</v>
      </c>
      <c r="FD562" s="0" t="n">
        <v>0</v>
      </c>
      <c r="FE562" s="0" t="n">
        <v>0</v>
      </c>
      <c r="FF562" s="0" t="n">
        <v>0</v>
      </c>
      <c r="FG562" s="0" t="n">
        <v>0</v>
      </c>
      <c r="FH562" s="0" t="n">
        <v>0</v>
      </c>
      <c r="FI562" s="0" t="n">
        <v>0</v>
      </c>
      <c r="FJ562" s="0" t="n">
        <v>0</v>
      </c>
      <c r="FK562" s="0" t="n">
        <v>0</v>
      </c>
      <c r="FL562" s="0" t="n">
        <v>0</v>
      </c>
      <c r="FM562" s="0" t="n">
        <v>0</v>
      </c>
      <c r="FN562" s="0" t="n">
        <v>0</v>
      </c>
      <c r="FO562" s="0" t="n">
        <v>0</v>
      </c>
      <c r="FP562" s="0" t="n">
        <v>1</v>
      </c>
      <c r="FQ562" s="0" t="n">
        <v>0</v>
      </c>
      <c r="FR562" s="0" t="n">
        <v>1</v>
      </c>
      <c r="FS562" s="0" t="n">
        <v>1</v>
      </c>
      <c r="FT562" s="0" t="n">
        <v>0</v>
      </c>
      <c r="FU562" s="0" t="n">
        <v>0</v>
      </c>
      <c r="FV562" s="0" t="n">
        <v>0</v>
      </c>
      <c r="FW562" s="0" t="n">
        <v>0</v>
      </c>
      <c r="FX562" s="0" t="n">
        <v>0</v>
      </c>
      <c r="FY562" s="0" t="n">
        <v>0</v>
      </c>
      <c r="FZ562" s="0" t="n">
        <v>0</v>
      </c>
      <c r="GA562" s="0" t="n">
        <v>0</v>
      </c>
      <c r="GB562" s="0" t="n">
        <v>0</v>
      </c>
      <c r="GC562" s="0" t="n">
        <v>0</v>
      </c>
      <c r="GD562" s="0" t="n">
        <v>0</v>
      </c>
      <c r="GE562" s="0" t="n">
        <v>0</v>
      </c>
      <c r="GF562" s="0" t="n">
        <v>0</v>
      </c>
      <c r="GG562" s="0" t="n">
        <v>0</v>
      </c>
      <c r="GH562" s="0" t="n">
        <v>0</v>
      </c>
      <c r="GI562" s="0" t="n">
        <v>0</v>
      </c>
      <c r="GJ562" s="0" t="n">
        <v>0</v>
      </c>
      <c r="GK562" s="0" t="n">
        <v>0</v>
      </c>
      <c r="GL562" s="0" t="n">
        <v>0</v>
      </c>
      <c r="GM562" s="0" t="n">
        <v>0</v>
      </c>
      <c r="GN562" s="0" t="n">
        <v>0</v>
      </c>
      <c r="GO562" s="0" t="n">
        <v>2</v>
      </c>
      <c r="GP562" s="0" t="n">
        <v>0</v>
      </c>
      <c r="GQ562" s="0" t="n">
        <v>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BM557"/>
  <sheetViews>
    <sheetView windowProtection="false" showFormulas="false" showGridLines="true" showRowColHeaders="true" showZeros="true" rightToLeft="false" tabSelected="true" showOutlineSymbols="true" defaultGridColor="true" view="normal" topLeftCell="P537" colorId="64" zoomScale="100" zoomScaleNormal="100" zoomScalePageLayoutView="100" workbookViewId="0">
      <selection pane="topLeft" activeCell="E2" activeCellId="0" sqref="E2:AP557"/>
    </sheetView>
  </sheetViews>
  <sheetFormatPr defaultRowHeight="12.8"/>
  <cols>
    <col collapsed="false" hidden="false" max="1" min="1" style="0" width="13.2784090909091"/>
    <col collapsed="false" hidden="false" max="2" min="2" style="0" width="10.8522727272727"/>
    <col collapsed="false" hidden="false" max="4" min="3" style="0" width="12.4261363636364"/>
    <col collapsed="false" hidden="false" max="5" min="5" style="0" width="11.5681818181818"/>
    <col collapsed="false" hidden="false" max="42" min="6" style="0" width="5.71022727272727"/>
    <col collapsed="false" hidden="false" max="43" min="43" style="0" width="11.4261363636364"/>
    <col collapsed="false" hidden="false" max="44" min="44" style="0" width="14.4204545454545"/>
    <col collapsed="false" hidden="false" max="52" min="45" style="0" width="7.28409090909091"/>
    <col collapsed="false" hidden="false" max="53" min="53" style="167" width="7.28409090909091"/>
    <col collapsed="false" hidden="false" max="59" min="54" style="0" width="13.4318181818182"/>
    <col collapsed="false" hidden="false" max="60" min="60" style="167" width="18.4318181818182"/>
    <col collapsed="false" hidden="false" max="61" min="61" style="167" width="25.2840909090909"/>
    <col collapsed="false" hidden="false" max="62" min="62" style="167" width="22.4318181818182"/>
    <col collapsed="false" hidden="false" max="63" min="63" style="167" width="11.4261363636364"/>
    <col collapsed="false" hidden="false" max="64" min="64" style="167" width="14"/>
    <col collapsed="false" hidden="false" max="65" min="65" style="167" width="11.4261363636364"/>
    <col collapsed="false" hidden="false" max="1025" min="66" style="0" width="8.80681818181818"/>
  </cols>
  <sheetData>
    <row r="1" s="176" customFormat="true" ht="79.15" hidden="false" customHeight="true" outlineLevel="0" collapsed="false">
      <c r="A1" s="169" t="s">
        <v>833</v>
      </c>
      <c r="B1" s="170"/>
      <c r="C1" s="171" t="s">
        <v>834</v>
      </c>
      <c r="D1" s="172" t="s">
        <v>835</v>
      </c>
      <c r="E1" s="173" t="s">
        <v>836</v>
      </c>
      <c r="F1" s="174" t="s">
        <v>837</v>
      </c>
      <c r="G1" s="174" t="s">
        <v>838</v>
      </c>
      <c r="H1" s="174" t="s">
        <v>839</v>
      </c>
      <c r="I1" s="174" t="s">
        <v>840</v>
      </c>
      <c r="J1" s="174" t="s">
        <v>841</v>
      </c>
      <c r="K1" s="174" t="s">
        <v>842</v>
      </c>
      <c r="L1" s="174" t="s">
        <v>843</v>
      </c>
      <c r="M1" s="174" t="s">
        <v>844</v>
      </c>
      <c r="N1" s="174" t="s">
        <v>845</v>
      </c>
      <c r="O1" s="174" t="s">
        <v>846</v>
      </c>
      <c r="P1" s="174" t="s">
        <v>847</v>
      </c>
      <c r="Q1" s="174" t="s">
        <v>848</v>
      </c>
      <c r="R1" s="174" t="s">
        <v>849</v>
      </c>
      <c r="S1" s="174" t="s">
        <v>850</v>
      </c>
      <c r="T1" s="174" t="s">
        <v>851</v>
      </c>
      <c r="U1" s="174" t="s">
        <v>852</v>
      </c>
      <c r="V1" s="174" t="s">
        <v>853</v>
      </c>
      <c r="W1" s="174" t="s">
        <v>854</v>
      </c>
      <c r="X1" s="174" t="s">
        <v>855</v>
      </c>
      <c r="Y1" s="174" t="s">
        <v>856</v>
      </c>
      <c r="Z1" s="174" t="s">
        <v>857</v>
      </c>
      <c r="AA1" s="174" t="s">
        <v>858</v>
      </c>
      <c r="AB1" s="174" t="s">
        <v>859</v>
      </c>
      <c r="AC1" s="174" t="s">
        <v>860</v>
      </c>
      <c r="AD1" s="174" t="s">
        <v>861</v>
      </c>
      <c r="AE1" s="174" t="s">
        <v>862</v>
      </c>
      <c r="AF1" s="174" t="s">
        <v>863</v>
      </c>
      <c r="AG1" s="174" t="s">
        <v>864</v>
      </c>
      <c r="AH1" s="174" t="s">
        <v>865</v>
      </c>
      <c r="AI1" s="174" t="s">
        <v>866</v>
      </c>
      <c r="AJ1" s="174" t="s">
        <v>867</v>
      </c>
      <c r="AK1" s="174" t="s">
        <v>868</v>
      </c>
      <c r="AL1" s="174" t="s">
        <v>869</v>
      </c>
      <c r="AM1" s="174" t="s">
        <v>870</v>
      </c>
      <c r="AN1" s="174" t="s">
        <v>871</v>
      </c>
      <c r="AO1" s="174" t="s">
        <v>872</v>
      </c>
      <c r="AP1" s="175" t="s">
        <v>873</v>
      </c>
      <c r="AR1" s="177" t="s">
        <v>874</v>
      </c>
      <c r="AS1" s="178" t="s">
        <v>875</v>
      </c>
      <c r="AT1" s="178" t="s">
        <v>876</v>
      </c>
      <c r="AU1" s="179" t="s">
        <v>877</v>
      </c>
      <c r="AV1" s="178" t="s">
        <v>878</v>
      </c>
      <c r="AW1" s="178" t="s">
        <v>879</v>
      </c>
      <c r="AX1" s="180" t="s">
        <v>880</v>
      </c>
      <c r="AY1" s="180" t="s">
        <v>881</v>
      </c>
      <c r="AZ1" s="178" t="s">
        <v>882</v>
      </c>
      <c r="BA1" s="181" t="s">
        <v>883</v>
      </c>
      <c r="BB1" s="182" t="s">
        <v>884</v>
      </c>
      <c r="BC1" s="183" t="s">
        <v>885</v>
      </c>
      <c r="BD1" s="184"/>
      <c r="BE1" s="184"/>
      <c r="BF1" s="184"/>
      <c r="BG1" s="185"/>
      <c r="BH1" s="186" t="s">
        <v>886</v>
      </c>
      <c r="BI1" s="187" t="s">
        <v>887</v>
      </c>
      <c r="BJ1" s="187" t="s">
        <v>888</v>
      </c>
      <c r="BK1" s="187" t="s">
        <v>889</v>
      </c>
      <c r="BL1" s="188" t="s">
        <v>890</v>
      </c>
      <c r="BM1" s="189" t="s">
        <v>891</v>
      </c>
    </row>
    <row r="2" customFormat="false" ht="12.8" hidden="false" customHeight="false" outlineLevel="0" collapsed="false">
      <c r="B2" s="0" t="n">
        <f aca="false">1/D2</f>
        <v>525.999999999999</v>
      </c>
      <c r="C2" s="190" t="s">
        <v>892</v>
      </c>
      <c r="D2" s="191" t="n">
        <v>0.00190114068441065</v>
      </c>
      <c r="E2" s="192" t="n">
        <v>-16</v>
      </c>
      <c r="F2" s="193" t="n">
        <v>35</v>
      </c>
      <c r="G2" s="193" t="n">
        <v>-5</v>
      </c>
      <c r="H2" s="193" t="n">
        <v>-5</v>
      </c>
      <c r="I2" s="193" t="n">
        <v>0</v>
      </c>
      <c r="J2" s="193" t="n">
        <v>1</v>
      </c>
      <c r="K2" s="193" t="n">
        <v>-13</v>
      </c>
      <c r="L2" s="193" t="n">
        <v>-3</v>
      </c>
      <c r="M2" s="193" t="n">
        <v>9</v>
      </c>
      <c r="N2" s="193" t="n">
        <v>-9</v>
      </c>
      <c r="O2" s="193" t="n">
        <v>14</v>
      </c>
      <c r="P2" s="193" t="n">
        <v>-2</v>
      </c>
      <c r="Q2" s="193" t="n">
        <v>-27</v>
      </c>
      <c r="R2" s="193" t="n">
        <v>0</v>
      </c>
      <c r="S2" s="193" t="n">
        <v>17</v>
      </c>
      <c r="T2" s="193" t="n">
        <v>-13</v>
      </c>
      <c r="U2" s="193" t="n">
        <v>11</v>
      </c>
      <c r="V2" s="193" t="n">
        <v>-40</v>
      </c>
      <c r="W2" s="193" t="n">
        <v>42</v>
      </c>
      <c r="X2" s="193" t="n">
        <v>-7</v>
      </c>
      <c r="Y2" s="193" t="n">
        <v>6</v>
      </c>
      <c r="Z2" s="193" t="n">
        <v>-12</v>
      </c>
      <c r="AA2" s="193" t="n">
        <v>8</v>
      </c>
      <c r="AB2" s="193" t="n">
        <v>-5</v>
      </c>
      <c r="AC2" s="193" t="n">
        <v>32</v>
      </c>
      <c r="AD2" s="193" t="n">
        <v>32</v>
      </c>
      <c r="AE2" s="193" t="n">
        <v>28</v>
      </c>
      <c r="AF2" s="193" t="n">
        <v>10</v>
      </c>
      <c r="AG2" s="193" t="n">
        <v>-13</v>
      </c>
      <c r="AH2" s="193" t="n">
        <v>-19</v>
      </c>
      <c r="AI2" s="193" t="n">
        <v>-32</v>
      </c>
      <c r="AJ2" s="193" t="n">
        <v>-32</v>
      </c>
      <c r="AK2" s="193" t="n">
        <v>-5</v>
      </c>
      <c r="AL2" s="193" t="n">
        <v>-3</v>
      </c>
      <c r="AM2" s="193" t="n">
        <v>2</v>
      </c>
      <c r="AN2" s="193" t="n">
        <v>3</v>
      </c>
      <c r="AO2" s="193" t="n">
        <v>43</v>
      </c>
      <c r="AP2" s="194" t="n">
        <v>4</v>
      </c>
      <c r="AR2" s="195" t="s">
        <v>893</v>
      </c>
      <c r="AS2" s="196" t="s">
        <v>892</v>
      </c>
      <c r="AT2" s="196"/>
      <c r="AU2" s="197" t="n">
        <f aca="false">IF(OR(appSymptome!E6=appSymptome!$C$1,AT2),0,appSymptome!E6)</f>
        <v>0</v>
      </c>
      <c r="AV2" s="198" t="n">
        <v>2</v>
      </c>
      <c r="AW2" s="198"/>
      <c r="AX2" s="199" t="n">
        <f aca="true">INDIRECT(ADDRESS(AV2+ROW(AV$2)-1,COLUMN(AU2)))</f>
        <v>3</v>
      </c>
      <c r="AY2" s="196"/>
      <c r="AZ2" s="196" t="n">
        <f aca="false">AU2</f>
        <v>0</v>
      </c>
      <c r="BA2" s="200" t="n">
        <f aca="false">IF(AND(AZ280=0,AZ2=0,AY2&gt;0),AY2,AZ2)</f>
        <v>0</v>
      </c>
      <c r="BB2" s="201" t="n">
        <f aca="false">BA2*D2</f>
        <v>0</v>
      </c>
      <c r="BC2" s="202" t="n">
        <f aca="false">(SUMIF(E2:AP2,"&gt;0",E2:AP2)-SUMIF(E2:AP2,"&lt;0",E2:AP2))*D2</f>
        <v>1.06083650190114</v>
      </c>
      <c r="BD2" s="196"/>
      <c r="BE2" s="196"/>
      <c r="BF2" s="203"/>
      <c r="BG2" s="204"/>
      <c r="BH2" s="205" t="n">
        <f aca="false">SUMPRODUCT(E2:AP2,heilmittel!E$411:AP$411)*D2</f>
        <v>-0.00613231939163499</v>
      </c>
      <c r="BI2" s="206" t="n">
        <f aca="false">(BH2*BA2)+(BH280*BA280)</f>
        <v>0.00324832558884792</v>
      </c>
      <c r="BJ2" s="206" t="n">
        <f aca="false">BI2*BI2</f>
        <v>1.05516191311642E-005</v>
      </c>
      <c r="BK2" s="207" t="n">
        <f aca="false">BI2/BM$2</f>
        <v>0.0155289710161181</v>
      </c>
      <c r="BL2" s="206" t="str">
        <f aca="false">IF(BK2&lt;-3,"— — —",IF(BK2&lt;-2,"— —",IF(BK2&lt;-1,"—",IF(BK2&gt;4,"++++",IF(BK2&gt;3,"+++",IF(BK2&gt;2,"++",IF(BK2&gt;1,"+","....")))))))</f>
        <v>....</v>
      </c>
      <c r="BM2" s="200" t="n">
        <f aca="false">SQRT(AVERAGE(BJ2:BJ279))</f>
        <v>0.209178417905241</v>
      </c>
    </row>
    <row r="3" customFormat="false" ht="12.8" hidden="false" customHeight="false" outlineLevel="0" collapsed="false">
      <c r="B3" s="0" t="n">
        <f aca="false">1/D3</f>
        <v>168</v>
      </c>
      <c r="C3" s="208" t="s">
        <v>894</v>
      </c>
      <c r="D3" s="209" t="n">
        <v>0.00595238095238095</v>
      </c>
      <c r="E3" s="210" t="n">
        <v>-4</v>
      </c>
      <c r="F3" s="198" t="n">
        <v>-7</v>
      </c>
      <c r="G3" s="198" t="n">
        <v>0</v>
      </c>
      <c r="H3" s="198" t="n">
        <v>0</v>
      </c>
      <c r="I3" s="198" t="n">
        <v>-6</v>
      </c>
      <c r="J3" s="198" t="n">
        <v>23</v>
      </c>
      <c r="K3" s="198" t="n">
        <v>21</v>
      </c>
      <c r="L3" s="198" t="n">
        <v>6</v>
      </c>
      <c r="M3" s="198" t="n">
        <v>-20</v>
      </c>
      <c r="N3" s="198" t="n">
        <v>15</v>
      </c>
      <c r="O3" s="198" t="n">
        <v>27</v>
      </c>
      <c r="P3" s="198" t="n">
        <v>-13</v>
      </c>
      <c r="Q3" s="198" t="n">
        <v>1</v>
      </c>
      <c r="R3" s="198" t="n">
        <v>7</v>
      </c>
      <c r="S3" s="198" t="n">
        <v>-13</v>
      </c>
      <c r="T3" s="198" t="n">
        <v>-8</v>
      </c>
      <c r="U3" s="198" t="n">
        <v>-13</v>
      </c>
      <c r="V3" s="198" t="n">
        <v>7</v>
      </c>
      <c r="W3" s="198" t="n">
        <v>-2</v>
      </c>
      <c r="X3" s="198" t="n">
        <v>7</v>
      </c>
      <c r="Y3" s="198" t="n">
        <v>-2</v>
      </c>
      <c r="Z3" s="198" t="n">
        <v>10</v>
      </c>
      <c r="AA3" s="198" t="n">
        <v>-12</v>
      </c>
      <c r="AB3" s="198" t="n">
        <v>12</v>
      </c>
      <c r="AC3" s="198" t="n">
        <v>-3</v>
      </c>
      <c r="AD3" s="198" t="n">
        <v>-12</v>
      </c>
      <c r="AE3" s="198" t="n">
        <v>5</v>
      </c>
      <c r="AF3" s="198" t="n">
        <v>-1</v>
      </c>
      <c r="AG3" s="198" t="n">
        <v>2</v>
      </c>
      <c r="AH3" s="198" t="n">
        <v>6</v>
      </c>
      <c r="AI3" s="198" t="n">
        <v>4</v>
      </c>
      <c r="AJ3" s="198" t="n">
        <v>13</v>
      </c>
      <c r="AK3" s="198" t="n">
        <v>-7</v>
      </c>
      <c r="AL3" s="198" t="n">
        <v>10</v>
      </c>
      <c r="AM3" s="198" t="n">
        <v>-13</v>
      </c>
      <c r="AN3" s="198" t="n">
        <v>-3</v>
      </c>
      <c r="AO3" s="198" t="n">
        <v>-20</v>
      </c>
      <c r="AP3" s="211" t="n">
        <v>0</v>
      </c>
      <c r="AR3" s="195"/>
      <c r="AS3" s="196" t="s">
        <v>894</v>
      </c>
      <c r="AT3" s="196"/>
      <c r="AU3" s="197" t="n">
        <f aca="false">IF(OR(appSymptome!E7=appSymptome!$C$1,AT3),0,appSymptome!E7)</f>
        <v>3</v>
      </c>
      <c r="AV3" s="198" t="n">
        <v>1</v>
      </c>
      <c r="AW3" s="198"/>
      <c r="AX3" s="199" t="n">
        <f aca="true">INDIRECT(ADDRESS(AV3+ROW(AV$2)-1,COLUMN(AU3)))</f>
        <v>0</v>
      </c>
      <c r="AY3" s="196"/>
      <c r="AZ3" s="196" t="n">
        <f aca="false">AU3</f>
        <v>3</v>
      </c>
      <c r="BA3" s="200" t="n">
        <f aca="false">IF(AND(AZ281=0,AZ3=0,AY3&gt;0),AY3,AZ3)</f>
        <v>3</v>
      </c>
      <c r="BB3" s="201" t="n">
        <f aca="false">BA3*D3</f>
        <v>0.0178571428571429</v>
      </c>
      <c r="BC3" s="202" t="n">
        <f aca="false">(SUMIF(E3:AP3,"&gt;0",E3:AP3)-SUMIF(E3:AP3,"&lt;0",E3:AP3))*D3</f>
        <v>1.99404761904762</v>
      </c>
      <c r="BD3" s="196"/>
      <c r="BE3" s="196"/>
      <c r="BF3" s="203"/>
      <c r="BG3" s="204"/>
      <c r="BH3" s="205" t="n">
        <f aca="false">SUMPRODUCT(E3:AP3,heilmittel!E$411:AP$411)*D3</f>
        <v>-0.0269339285714286</v>
      </c>
      <c r="BI3" s="206" t="n">
        <f aca="false">(BH3*BA3)+(BH281*BA281)</f>
        <v>-0.0776228949732643</v>
      </c>
      <c r="BJ3" s="206" t="n">
        <f aca="false">BI3*BI3</f>
        <v>0.00602531382403043</v>
      </c>
      <c r="BK3" s="207" t="n">
        <f aca="false">BI3/BM$2</f>
        <v>-0.371084625988652</v>
      </c>
      <c r="BL3" s="206" t="str">
        <f aca="false">IF(BK3&lt;-3,"— — —",IF(BK3&lt;-2,"— —",IF(BK3&lt;-1,"—",IF(BK3&gt;4,"++++",IF(BK3&gt;3,"+++",IF(BK3&gt;2,"++",IF(BK3&gt;1,"+","....")))))))</f>
        <v>....</v>
      </c>
      <c r="BM3" s="212"/>
    </row>
    <row r="4" customFormat="false" ht="12.8" hidden="false" customHeight="false" outlineLevel="0" collapsed="false">
      <c r="B4" s="0" t="n">
        <f aca="false">1/D4</f>
        <v>294</v>
      </c>
      <c r="C4" s="208" t="s">
        <v>895</v>
      </c>
      <c r="D4" s="209" t="n">
        <v>0.00340136054421769</v>
      </c>
      <c r="E4" s="210" t="n">
        <v>-3</v>
      </c>
      <c r="F4" s="198" t="n">
        <v>19</v>
      </c>
      <c r="G4" s="198" t="n">
        <v>0</v>
      </c>
      <c r="H4" s="198" t="n">
        <v>24</v>
      </c>
      <c r="I4" s="198" t="n">
        <v>14</v>
      </c>
      <c r="J4" s="198" t="n">
        <v>8</v>
      </c>
      <c r="K4" s="198" t="n">
        <v>0</v>
      </c>
      <c r="L4" s="198" t="n">
        <v>20</v>
      </c>
      <c r="M4" s="198" t="n">
        <v>8</v>
      </c>
      <c r="N4" s="198" t="n">
        <v>-1</v>
      </c>
      <c r="O4" s="198" t="n">
        <v>-3</v>
      </c>
      <c r="P4" s="198" t="n">
        <v>-12</v>
      </c>
      <c r="Q4" s="198" t="n">
        <v>-10</v>
      </c>
      <c r="R4" s="198" t="n">
        <v>5</v>
      </c>
      <c r="S4" s="198" t="n">
        <v>-6</v>
      </c>
      <c r="T4" s="198" t="n">
        <v>9</v>
      </c>
      <c r="U4" s="198" t="n">
        <v>-5</v>
      </c>
      <c r="V4" s="198" t="n">
        <v>-18</v>
      </c>
      <c r="W4" s="198" t="n">
        <v>21</v>
      </c>
      <c r="X4" s="198" t="n">
        <v>-23</v>
      </c>
      <c r="Y4" s="198" t="n">
        <v>-17</v>
      </c>
      <c r="Z4" s="198" t="n">
        <v>-28</v>
      </c>
      <c r="AA4" s="198" t="n">
        <v>2</v>
      </c>
      <c r="AB4" s="198" t="n">
        <v>-25</v>
      </c>
      <c r="AC4" s="198" t="n">
        <v>-6</v>
      </c>
      <c r="AD4" s="198" t="n">
        <v>-8</v>
      </c>
      <c r="AE4" s="198" t="n">
        <v>1</v>
      </c>
      <c r="AF4" s="198" t="n">
        <v>38</v>
      </c>
      <c r="AG4" s="198" t="n">
        <v>-16</v>
      </c>
      <c r="AH4" s="198" t="n">
        <v>-16</v>
      </c>
      <c r="AI4" s="198" t="n">
        <v>-5</v>
      </c>
      <c r="AJ4" s="198" t="n">
        <v>9</v>
      </c>
      <c r="AK4" s="198" t="n">
        <v>5</v>
      </c>
      <c r="AL4" s="198" t="n">
        <v>18</v>
      </c>
      <c r="AM4" s="198" t="n">
        <v>-6</v>
      </c>
      <c r="AN4" s="198" t="n">
        <v>6</v>
      </c>
      <c r="AO4" s="198" t="n">
        <v>3</v>
      </c>
      <c r="AP4" s="211" t="n">
        <v>21</v>
      </c>
      <c r="AR4" s="195" t="s">
        <v>896</v>
      </c>
      <c r="AS4" s="196" t="s">
        <v>895</v>
      </c>
      <c r="AT4" s="196"/>
      <c r="AU4" s="197" t="n">
        <f aca="false">IF(OR(appSymptome!E8=appSymptome!$C$1,AT4),0,appSymptome!E8)</f>
        <v>5</v>
      </c>
      <c r="AV4" s="198" t="n">
        <v>4</v>
      </c>
      <c r="AW4" s="198"/>
      <c r="AX4" s="199" t="n">
        <f aca="true">INDIRECT(ADDRESS(AV4+ROW(AV$2)-1,COLUMN(AU4)))</f>
        <v>0</v>
      </c>
      <c r="AY4" s="196"/>
      <c r="AZ4" s="196" t="n">
        <f aca="false">AU4</f>
        <v>5</v>
      </c>
      <c r="BA4" s="200" t="n">
        <f aca="false">IF(AND(AZ282=0,AZ4=0,AY4&gt;0),AY4,AZ4)</f>
        <v>5</v>
      </c>
      <c r="BB4" s="201" t="n">
        <f aca="false">BA4*D4</f>
        <v>0.0170068027210885</v>
      </c>
      <c r="BC4" s="202" t="n">
        <f aca="false">(SUMIF(E4:AP4,"&gt;0",E4:AP4)-SUMIF(E4:AP4,"&lt;0",E4:AP4))*D4</f>
        <v>1.49319727891156</v>
      </c>
      <c r="BD4" s="196"/>
      <c r="BE4" s="196"/>
      <c r="BF4" s="203"/>
      <c r="BG4" s="204"/>
      <c r="BH4" s="205" t="n">
        <f aca="false">SUMPRODUCT(E4:AP4,heilmittel!E$411:AP$411)*D4</f>
        <v>-0.0182132653061225</v>
      </c>
      <c r="BI4" s="206" t="n">
        <f aca="false">(BH4*BA4)+(BH282*BA282)</f>
        <v>-0.0880503829297446</v>
      </c>
      <c r="BJ4" s="206" t="n">
        <f aca="false">BI4*BI4</f>
        <v>0.00775286993407467</v>
      </c>
      <c r="BK4" s="207" t="n">
        <f aca="false">BI4/BM$2</f>
        <v>-0.420934357432764</v>
      </c>
      <c r="BL4" s="206" t="str">
        <f aca="false">IF(BK4&lt;-3,"— — —",IF(BK4&lt;-2,"— —",IF(BK4&lt;-1,"—",IF(BK4&gt;4,"++++",IF(BK4&gt;3,"+++",IF(BK4&gt;2,"++",IF(BK4&gt;1,"+","....")))))))</f>
        <v>....</v>
      </c>
      <c r="BM4" s="200"/>
    </row>
    <row r="5" customFormat="false" ht="12.8" hidden="false" customHeight="false" outlineLevel="0" collapsed="false">
      <c r="B5" s="0" t="n">
        <f aca="false">1/D5</f>
        <v>234</v>
      </c>
      <c r="C5" s="208" t="s">
        <v>897</v>
      </c>
      <c r="D5" s="209" t="n">
        <v>0.00427350427350427</v>
      </c>
      <c r="E5" s="210" t="n">
        <v>-8</v>
      </c>
      <c r="F5" s="198" t="n">
        <v>13</v>
      </c>
      <c r="G5" s="198" t="n">
        <v>-10</v>
      </c>
      <c r="H5" s="198" t="n">
        <v>-5</v>
      </c>
      <c r="I5" s="198" t="n">
        <v>-13</v>
      </c>
      <c r="J5" s="198" t="n">
        <v>18</v>
      </c>
      <c r="K5" s="198" t="n">
        <v>2</v>
      </c>
      <c r="L5" s="198" t="n">
        <v>6</v>
      </c>
      <c r="M5" s="198" t="n">
        <v>-15</v>
      </c>
      <c r="N5" s="198" t="n">
        <v>-8</v>
      </c>
      <c r="O5" s="198" t="n">
        <v>26</v>
      </c>
      <c r="P5" s="198" t="n">
        <v>-13</v>
      </c>
      <c r="Q5" s="198" t="n">
        <v>-10</v>
      </c>
      <c r="R5" s="198" t="n">
        <v>-12</v>
      </c>
      <c r="S5" s="198" t="n">
        <v>3</v>
      </c>
      <c r="T5" s="198" t="n">
        <v>-6</v>
      </c>
      <c r="U5" s="198" t="n">
        <v>-10</v>
      </c>
      <c r="V5" s="198" t="n">
        <v>-5</v>
      </c>
      <c r="W5" s="198" t="n">
        <v>-9</v>
      </c>
      <c r="X5" s="198" t="n">
        <v>20</v>
      </c>
      <c r="Y5" s="198" t="n">
        <v>-10</v>
      </c>
      <c r="Z5" s="198" t="n">
        <v>-6</v>
      </c>
      <c r="AA5" s="198" t="n">
        <v>-30</v>
      </c>
      <c r="AB5" s="198" t="n">
        <v>18</v>
      </c>
      <c r="AC5" s="198" t="n">
        <v>-20</v>
      </c>
      <c r="AD5" s="198" t="n">
        <v>9</v>
      </c>
      <c r="AE5" s="198" t="n">
        <v>1</v>
      </c>
      <c r="AF5" s="198" t="n">
        <v>-20</v>
      </c>
      <c r="AG5" s="198" t="n">
        <v>10</v>
      </c>
      <c r="AH5" s="198" t="n">
        <v>7</v>
      </c>
      <c r="AI5" s="198" t="n">
        <v>-10</v>
      </c>
      <c r="AJ5" s="198" t="n">
        <v>9</v>
      </c>
      <c r="AK5" s="198" t="n">
        <v>12</v>
      </c>
      <c r="AL5" s="198" t="n">
        <v>7</v>
      </c>
      <c r="AM5" s="198" t="n">
        <v>-16</v>
      </c>
      <c r="AN5" s="198" t="n">
        <v>8</v>
      </c>
      <c r="AO5" s="198" t="n">
        <v>0</v>
      </c>
      <c r="AP5" s="211" t="n">
        <v>-18</v>
      </c>
      <c r="AR5" s="195" t="n">
        <f aca="false">MAX(AU2:AU279)</f>
        <v>8</v>
      </c>
      <c r="AS5" s="196" t="s">
        <v>897</v>
      </c>
      <c r="AT5" s="196"/>
      <c r="AU5" s="197" t="n">
        <f aca="false">IF(OR(appSymptome!E9=appSymptome!$C$1,AT5),0,appSymptome!E9)</f>
        <v>0</v>
      </c>
      <c r="AV5" s="198" t="n">
        <v>3</v>
      </c>
      <c r="AW5" s="198"/>
      <c r="AX5" s="199" t="n">
        <f aca="true">INDIRECT(ADDRESS(AV5+ROW(AV$2)-1,COLUMN(AU5)))</f>
        <v>5</v>
      </c>
      <c r="AY5" s="196"/>
      <c r="AZ5" s="196" t="n">
        <f aca="false">AU5</f>
        <v>0</v>
      </c>
      <c r="BA5" s="200" t="n">
        <f aca="false">IF(AND(AZ283=0,AZ5=0,AY5&gt;0),AY5,AZ5)</f>
        <v>0</v>
      </c>
      <c r="BB5" s="201" t="n">
        <f aca="false">BA5*D5</f>
        <v>0</v>
      </c>
      <c r="BC5" s="202" t="n">
        <f aca="false">(SUMIF(E5:AP5,"&gt;0",E5:AP5)-SUMIF(E5:AP5,"&lt;0",E5:AP5))*D5</f>
        <v>1.80769230769231</v>
      </c>
      <c r="BD5" s="196"/>
      <c r="BE5" s="196"/>
      <c r="BF5" s="203"/>
      <c r="BG5" s="204"/>
      <c r="BH5" s="205" t="n">
        <f aca="false">SUMPRODUCT(E5:AP5,heilmittel!E$411:AP$411)*D5</f>
        <v>0.00651153846153846</v>
      </c>
      <c r="BI5" s="206" t="n">
        <f aca="false">(BH5*BA5)+(BH283*BA283)</f>
        <v>-0.000335943497620143</v>
      </c>
      <c r="BJ5" s="206" t="n">
        <f aca="false">BI5*BI5</f>
        <v>1.12858033593255E-007</v>
      </c>
      <c r="BK5" s="207" t="n">
        <f aca="false">BI5/BM$2</f>
        <v>-0.00160601414325797</v>
      </c>
      <c r="BL5" s="206" t="str">
        <f aca="false">IF(BK5&lt;-3,"— — —",IF(BK5&lt;-2,"— —",IF(BK5&lt;-1,"—",IF(BK5&gt;4,"++++",IF(BK5&gt;3,"+++",IF(BK5&gt;2,"++",IF(BK5&gt;1,"+","....")))))))</f>
        <v>....</v>
      </c>
      <c r="BM5" s="200"/>
    </row>
    <row r="6" customFormat="false" ht="12.8" hidden="false" customHeight="false" outlineLevel="0" collapsed="false">
      <c r="B6" s="0" t="n">
        <f aca="false">1/D6</f>
        <v>439.000000000001</v>
      </c>
      <c r="C6" s="208" t="s">
        <v>898</v>
      </c>
      <c r="D6" s="209" t="n">
        <v>0.00227790432801822</v>
      </c>
      <c r="E6" s="210" t="n">
        <v>-10</v>
      </c>
      <c r="F6" s="198" t="n">
        <v>23</v>
      </c>
      <c r="G6" s="198" t="n">
        <v>5</v>
      </c>
      <c r="H6" s="198" t="n">
        <v>3</v>
      </c>
      <c r="I6" s="198" t="n">
        <v>2</v>
      </c>
      <c r="J6" s="198" t="n">
        <v>-1</v>
      </c>
      <c r="K6" s="198" t="n">
        <v>-15</v>
      </c>
      <c r="L6" s="198" t="n">
        <v>-2</v>
      </c>
      <c r="M6" s="198" t="n">
        <v>-11</v>
      </c>
      <c r="N6" s="198" t="n">
        <v>1</v>
      </c>
      <c r="O6" s="198" t="n">
        <v>18</v>
      </c>
      <c r="P6" s="198" t="n">
        <v>-22</v>
      </c>
      <c r="Q6" s="198" t="n">
        <v>-24</v>
      </c>
      <c r="R6" s="198" t="n">
        <v>-8</v>
      </c>
      <c r="S6" s="198" t="n">
        <v>5</v>
      </c>
      <c r="T6" s="198" t="n">
        <v>5</v>
      </c>
      <c r="U6" s="198" t="n">
        <v>-4</v>
      </c>
      <c r="V6" s="198" t="n">
        <v>-19</v>
      </c>
      <c r="W6" s="198" t="n">
        <v>0</v>
      </c>
      <c r="X6" s="198" t="n">
        <v>-1</v>
      </c>
      <c r="Y6" s="198" t="n">
        <v>-8</v>
      </c>
      <c r="Z6" s="198" t="n">
        <v>-2</v>
      </c>
      <c r="AA6" s="198" t="n">
        <v>12</v>
      </c>
      <c r="AB6" s="198" t="n">
        <v>-1</v>
      </c>
      <c r="AC6" s="198" t="n">
        <v>-4</v>
      </c>
      <c r="AD6" s="198" t="n">
        <v>17</v>
      </c>
      <c r="AE6" s="198" t="n">
        <v>10</v>
      </c>
      <c r="AF6" s="198" t="n">
        <v>-22</v>
      </c>
      <c r="AG6" s="198" t="n">
        <v>2</v>
      </c>
      <c r="AH6" s="198" t="n">
        <v>-8</v>
      </c>
      <c r="AI6" s="198" t="n">
        <v>-9</v>
      </c>
      <c r="AJ6" s="198" t="n">
        <v>-28</v>
      </c>
      <c r="AK6" s="198" t="n">
        <v>8</v>
      </c>
      <c r="AL6" s="198" t="n">
        <v>-5</v>
      </c>
      <c r="AM6" s="198" t="n">
        <v>-1</v>
      </c>
      <c r="AN6" s="198" t="n">
        <v>26</v>
      </c>
      <c r="AO6" s="198" t="n">
        <v>9</v>
      </c>
      <c r="AP6" s="211" t="n">
        <v>10</v>
      </c>
      <c r="AR6" s="195"/>
      <c r="AS6" s="196" t="s">
        <v>898</v>
      </c>
      <c r="AT6" s="196"/>
      <c r="AU6" s="197" t="n">
        <f aca="false">IF(OR(appSymptome!E10=appSymptome!$C$1,AT6),0,appSymptome!E10)</f>
        <v>3</v>
      </c>
      <c r="AV6" s="198" t="n">
        <v>6</v>
      </c>
      <c r="AW6" s="198"/>
      <c r="AX6" s="199" t="n">
        <f aca="true">INDIRECT(ADDRESS(AV6+ROW(AV$2)-1,COLUMN(AU6)))</f>
        <v>3</v>
      </c>
      <c r="AY6" s="196"/>
      <c r="AZ6" s="196" t="n">
        <f aca="false">AU6</f>
        <v>3</v>
      </c>
      <c r="BA6" s="200" t="n">
        <f aca="false">IF(AND(AZ284=0,AZ6=0,AY6&gt;0),AY6,AZ6)</f>
        <v>3</v>
      </c>
      <c r="BB6" s="201" t="n">
        <f aca="false">BA6*D6</f>
        <v>0.00683371298405466</v>
      </c>
      <c r="BC6" s="202" t="n">
        <f aca="false">(SUMIF(E6:AP6,"&gt;0",E6:AP6)-SUMIF(E6:AP6,"&lt;0",E6:AP6))*D6</f>
        <v>0.822323462414579</v>
      </c>
      <c r="BD6" s="196"/>
      <c r="BE6" s="196"/>
      <c r="BF6" s="203"/>
      <c r="BG6" s="204"/>
      <c r="BH6" s="205" t="n">
        <f aca="false">SUMPRODUCT(E6:AP6,heilmittel!E$411:AP$411)*D6</f>
        <v>-0.0118414578587699</v>
      </c>
      <c r="BI6" s="206" t="n">
        <f aca="false">(BH6*BA6)+(BH284*BA284)</f>
        <v>-0.0307681444063367</v>
      </c>
      <c r="BJ6" s="206" t="n">
        <f aca="false">BI6*BI6</f>
        <v>0.00094667871020919</v>
      </c>
      <c r="BK6" s="207" t="n">
        <f aca="false">BI6/BM$2</f>
        <v>-0.14709043463688</v>
      </c>
      <c r="BL6" s="206" t="str">
        <f aca="false">IF(BK6&lt;-3,"— — —",IF(BK6&lt;-2,"— —",IF(BK6&lt;-1,"—",IF(BK6&gt;4,"++++",IF(BK6&gt;3,"+++",IF(BK6&gt;2,"++",IF(BK6&gt;1,"+","....")))))))</f>
        <v>....</v>
      </c>
      <c r="BM6" s="200"/>
    </row>
    <row r="7" customFormat="false" ht="12.8" hidden="false" customHeight="false" outlineLevel="0" collapsed="false">
      <c r="A7" s="213" t="s">
        <v>899</v>
      </c>
      <c r="B7" s="0" t="n">
        <f aca="false">1/D7</f>
        <v>294</v>
      </c>
      <c r="C7" s="208" t="s">
        <v>900</v>
      </c>
      <c r="D7" s="209" t="n">
        <v>0.00340136054421769</v>
      </c>
      <c r="E7" s="210" t="n">
        <v>-28</v>
      </c>
      <c r="F7" s="198" t="n">
        <v>-2</v>
      </c>
      <c r="G7" s="198" t="n">
        <v>-16</v>
      </c>
      <c r="H7" s="198" t="n">
        <v>-8</v>
      </c>
      <c r="I7" s="198" t="n">
        <v>-17</v>
      </c>
      <c r="J7" s="198" t="n">
        <v>5</v>
      </c>
      <c r="K7" s="198" t="n">
        <v>-4</v>
      </c>
      <c r="L7" s="198" t="n">
        <v>22</v>
      </c>
      <c r="M7" s="198" t="n">
        <v>-8</v>
      </c>
      <c r="N7" s="198" t="n">
        <v>-1</v>
      </c>
      <c r="O7" s="198" t="n">
        <v>-5</v>
      </c>
      <c r="P7" s="198" t="n">
        <v>12</v>
      </c>
      <c r="Q7" s="198" t="n">
        <v>5</v>
      </c>
      <c r="R7" s="198" t="n">
        <v>18</v>
      </c>
      <c r="S7" s="198" t="n">
        <v>-4</v>
      </c>
      <c r="T7" s="198" t="n">
        <v>6</v>
      </c>
      <c r="U7" s="198" t="n">
        <v>-8</v>
      </c>
      <c r="V7" s="198" t="n">
        <v>27</v>
      </c>
      <c r="W7" s="198" t="n">
        <v>1</v>
      </c>
      <c r="X7" s="198" t="n">
        <v>16</v>
      </c>
      <c r="Y7" s="198" t="n">
        <v>2</v>
      </c>
      <c r="Z7" s="198" t="n">
        <v>-52</v>
      </c>
      <c r="AA7" s="198" t="n">
        <v>-22</v>
      </c>
      <c r="AB7" s="198" t="n">
        <v>13</v>
      </c>
      <c r="AC7" s="198" t="n">
        <v>-8</v>
      </c>
      <c r="AD7" s="198" t="n">
        <v>3</v>
      </c>
      <c r="AE7" s="198" t="n">
        <v>-25</v>
      </c>
      <c r="AF7" s="198" t="n">
        <v>-22</v>
      </c>
      <c r="AG7" s="198" t="n">
        <v>8</v>
      </c>
      <c r="AH7" s="198" t="n">
        <v>13</v>
      </c>
      <c r="AI7" s="198" t="n">
        <v>19</v>
      </c>
      <c r="AJ7" s="198" t="n">
        <v>38</v>
      </c>
      <c r="AK7" s="198" t="n">
        <v>12</v>
      </c>
      <c r="AL7" s="198" t="n">
        <v>10</v>
      </c>
      <c r="AM7" s="198" t="n">
        <v>-32</v>
      </c>
      <c r="AN7" s="198" t="n">
        <v>-13</v>
      </c>
      <c r="AO7" s="198" t="n">
        <v>-15</v>
      </c>
      <c r="AP7" s="211" t="n">
        <v>1</v>
      </c>
      <c r="AR7" s="195"/>
      <c r="AS7" s="196" t="s">
        <v>900</v>
      </c>
      <c r="AT7" s="196"/>
      <c r="AU7" s="197" t="n">
        <f aca="false">IF(OR(appSymptome!E11=appSymptome!$C$1,AT7),0,appSymptome!E11)</f>
        <v>3</v>
      </c>
      <c r="AV7" s="198" t="n">
        <v>5</v>
      </c>
      <c r="AW7" s="198"/>
      <c r="AX7" s="199" t="n">
        <f aca="true">INDIRECT(ADDRESS(AV7+ROW(AV$2)-1,COLUMN(AU7)))</f>
        <v>3</v>
      </c>
      <c r="AY7" s="196"/>
      <c r="AZ7" s="196" t="n">
        <f aca="false">AU7</f>
        <v>3</v>
      </c>
      <c r="BA7" s="200" t="n">
        <f aca="false">IF(AND(AZ285=0,AZ7=0,AY7&gt;0),AY7,AZ7)</f>
        <v>3</v>
      </c>
      <c r="BB7" s="201" t="n">
        <f aca="false">BA7*D7</f>
        <v>0.0102040816326531</v>
      </c>
      <c r="BC7" s="202" t="n">
        <f aca="false">(SUMIF(E7:AP7,"&gt;0",E7:AP7)-SUMIF(E7:AP7,"&lt;0",E7:AP7))*D7</f>
        <v>1.77210884353741</v>
      </c>
      <c r="BD7" s="196"/>
      <c r="BE7" s="196"/>
      <c r="BF7" s="203"/>
      <c r="BG7" s="204"/>
      <c r="BH7" s="205" t="n">
        <f aca="false">SUMPRODUCT(E7:AP7,heilmittel!E$411:AP$411)*D7</f>
        <v>0.04541768707483</v>
      </c>
      <c r="BI7" s="206" t="n">
        <f aca="false">(BH7*BA7)+(BH285*BA285)</f>
        <v>0.127055962248381</v>
      </c>
      <c r="BJ7" s="206" t="n">
        <f aca="false">BI7*BI7</f>
        <v>0.0161432175428619</v>
      </c>
      <c r="BK7" s="207" t="n">
        <f aca="false">BI7/BM$2</f>
        <v>0.607404738599457</v>
      </c>
      <c r="BL7" s="206" t="str">
        <f aca="false">IF(BK7&lt;-3,"— — —",IF(BK7&lt;-2,"— —",IF(BK7&lt;-1,"—",IF(BK7&gt;4,"++++",IF(BK7&gt;3,"+++",IF(BK7&gt;2,"++",IF(BK7&gt;1,"+","....")))))))</f>
        <v>....</v>
      </c>
      <c r="BM7" s="200"/>
    </row>
    <row r="8" customFormat="false" ht="12.8" hidden="false" customHeight="false" outlineLevel="0" collapsed="false">
      <c r="A8" s="214" t="s">
        <v>901</v>
      </c>
      <c r="B8" s="0" t="n">
        <f aca="false">1/D8</f>
        <v>173</v>
      </c>
      <c r="C8" s="208" t="s">
        <v>902</v>
      </c>
      <c r="D8" s="209" t="n">
        <v>0.00578034682080925</v>
      </c>
      <c r="E8" s="210" t="n">
        <v>-11</v>
      </c>
      <c r="F8" s="198" t="n">
        <v>-5</v>
      </c>
      <c r="G8" s="198" t="n">
        <v>-2</v>
      </c>
      <c r="H8" s="198" t="n">
        <v>-4</v>
      </c>
      <c r="I8" s="198" t="n">
        <v>13</v>
      </c>
      <c r="J8" s="198" t="n">
        <v>-1</v>
      </c>
      <c r="K8" s="198" t="n">
        <v>-4</v>
      </c>
      <c r="L8" s="198" t="n">
        <v>-11</v>
      </c>
      <c r="M8" s="198" t="n">
        <v>5</v>
      </c>
      <c r="N8" s="198" t="n">
        <v>2</v>
      </c>
      <c r="O8" s="198" t="n">
        <v>6</v>
      </c>
      <c r="P8" s="198" t="n">
        <v>8</v>
      </c>
      <c r="Q8" s="198" t="n">
        <v>-1</v>
      </c>
      <c r="R8" s="198" t="n">
        <v>3</v>
      </c>
      <c r="S8" s="198" t="n">
        <v>0</v>
      </c>
      <c r="T8" s="198" t="n">
        <v>-4</v>
      </c>
      <c r="U8" s="198" t="n">
        <v>-7</v>
      </c>
      <c r="V8" s="198" t="n">
        <v>-9</v>
      </c>
      <c r="W8" s="198" t="n">
        <v>0</v>
      </c>
      <c r="X8" s="198" t="n">
        <v>8</v>
      </c>
      <c r="Y8" s="198" t="n">
        <v>-1</v>
      </c>
      <c r="Z8" s="198" t="n">
        <v>-4</v>
      </c>
      <c r="AA8" s="198" t="n">
        <v>-1</v>
      </c>
      <c r="AB8" s="198" t="n">
        <v>4</v>
      </c>
      <c r="AC8" s="198" t="n">
        <v>-2</v>
      </c>
      <c r="AD8" s="198" t="n">
        <v>2</v>
      </c>
      <c r="AE8" s="198" t="n">
        <v>5</v>
      </c>
      <c r="AF8" s="198" t="n">
        <v>-2</v>
      </c>
      <c r="AG8" s="198" t="n">
        <v>-5</v>
      </c>
      <c r="AH8" s="198" t="n">
        <v>-10</v>
      </c>
      <c r="AI8" s="198" t="n">
        <v>-2</v>
      </c>
      <c r="AJ8" s="198" t="n">
        <v>-15</v>
      </c>
      <c r="AK8" s="198" t="n">
        <v>8</v>
      </c>
      <c r="AL8" s="198" t="n">
        <v>-22</v>
      </c>
      <c r="AM8" s="198" t="n">
        <v>-6</v>
      </c>
      <c r="AN8" s="198" t="n">
        <v>9</v>
      </c>
      <c r="AO8" s="198" t="n">
        <v>-5</v>
      </c>
      <c r="AP8" s="211" t="n">
        <v>-2</v>
      </c>
      <c r="AR8" s="195"/>
      <c r="AS8" s="196" t="s">
        <v>902</v>
      </c>
      <c r="AT8" s="196"/>
      <c r="AU8" s="197" t="n">
        <f aca="false">IF(OR(appSymptome!E12=appSymptome!$C$1,AT8),0,appSymptome!E12)</f>
        <v>0</v>
      </c>
      <c r="AV8" s="198"/>
      <c r="AW8" s="198"/>
      <c r="AX8" s="199"/>
      <c r="AY8" s="196"/>
      <c r="AZ8" s="196" t="n">
        <f aca="false">AU8</f>
        <v>0</v>
      </c>
      <c r="BA8" s="200" t="n">
        <f aca="false">IF(AND(AZ286=0,AZ8=0,AY8&gt;0),AY8,AZ8)</f>
        <v>0</v>
      </c>
      <c r="BB8" s="201" t="n">
        <f aca="false">BA8*D8</f>
        <v>0</v>
      </c>
      <c r="BC8" s="202" t="n">
        <f aca="false">(SUMIF(E8:AP8,"&gt;0",E8:AP8)-SUMIF(E8:AP8,"&lt;0",E8:AP8))*D8</f>
        <v>1.20809248554913</v>
      </c>
      <c r="BD8" s="196"/>
      <c r="BE8" s="196"/>
      <c r="BF8" s="203"/>
      <c r="BG8" s="204"/>
      <c r="BH8" s="205" t="n">
        <f aca="false">SUMPRODUCT(E8:AP8,heilmittel!E$411:AP$411)*D8</f>
        <v>0.00973294797687863</v>
      </c>
      <c r="BI8" s="206" t="n">
        <f aca="false">(BH8*BA8)+(BH286*BA286)</f>
        <v>0.000148249664829435</v>
      </c>
      <c r="BJ8" s="206" t="n">
        <f aca="false">BI8*BI8</f>
        <v>2.19779631220399E-008</v>
      </c>
      <c r="BK8" s="207" t="n">
        <f aca="false">BI8/BM$2</f>
        <v>0.000708723520877729</v>
      </c>
      <c r="BL8" s="206" t="str">
        <f aca="false">IF(BK8&lt;-3,"— — —",IF(BK8&lt;-2,"— —",IF(BK8&lt;-1,"—",IF(BK8&gt;4,"++++",IF(BK8&gt;3,"+++",IF(BK8&gt;2,"++",IF(BK8&gt;1,"+","....")))))))</f>
        <v>....</v>
      </c>
      <c r="BM8" s="200"/>
    </row>
    <row r="9" customFormat="false" ht="12.8" hidden="false" customHeight="false" outlineLevel="0" collapsed="false">
      <c r="A9" s="0" t="s">
        <v>903</v>
      </c>
      <c r="B9" s="0" t="n">
        <f aca="false">1/D9</f>
        <v>233</v>
      </c>
      <c r="C9" s="208" t="s">
        <v>904</v>
      </c>
      <c r="D9" s="209" t="n">
        <v>0.00429184549356223</v>
      </c>
      <c r="E9" s="210" t="n">
        <v>-15</v>
      </c>
      <c r="F9" s="198" t="n">
        <v>-1</v>
      </c>
      <c r="G9" s="198" t="n">
        <v>-18</v>
      </c>
      <c r="H9" s="198" t="n">
        <v>-2</v>
      </c>
      <c r="I9" s="198" t="n">
        <v>8</v>
      </c>
      <c r="J9" s="198" t="n">
        <v>-1</v>
      </c>
      <c r="K9" s="198" t="n">
        <v>-17</v>
      </c>
      <c r="L9" s="198" t="n">
        <v>5</v>
      </c>
      <c r="M9" s="198" t="n">
        <v>-7</v>
      </c>
      <c r="N9" s="198" t="n">
        <v>-3</v>
      </c>
      <c r="O9" s="198" t="n">
        <v>0</v>
      </c>
      <c r="P9" s="198" t="n">
        <v>14</v>
      </c>
      <c r="Q9" s="198" t="n">
        <v>2</v>
      </c>
      <c r="R9" s="198" t="n">
        <v>4</v>
      </c>
      <c r="S9" s="198" t="n">
        <v>-8</v>
      </c>
      <c r="T9" s="198" t="n">
        <v>-6</v>
      </c>
      <c r="U9" s="198" t="n">
        <v>0</v>
      </c>
      <c r="V9" s="198" t="n">
        <v>7</v>
      </c>
      <c r="W9" s="198" t="n">
        <v>-4</v>
      </c>
      <c r="X9" s="198" t="n">
        <v>0</v>
      </c>
      <c r="Y9" s="198" t="n">
        <v>3</v>
      </c>
      <c r="Z9" s="198" t="n">
        <v>-17</v>
      </c>
      <c r="AA9" s="198" t="n">
        <v>5</v>
      </c>
      <c r="AB9" s="198" t="n">
        <v>3</v>
      </c>
      <c r="AC9" s="198" t="n">
        <v>9</v>
      </c>
      <c r="AD9" s="198" t="n">
        <v>-9</v>
      </c>
      <c r="AE9" s="198" t="n">
        <v>-13</v>
      </c>
      <c r="AF9" s="198" t="n">
        <v>-4</v>
      </c>
      <c r="AG9" s="198" t="n">
        <v>-4</v>
      </c>
      <c r="AH9" s="198" t="n">
        <v>-3</v>
      </c>
      <c r="AI9" s="198" t="n">
        <v>8</v>
      </c>
      <c r="AJ9" s="198" t="n">
        <v>-3</v>
      </c>
      <c r="AK9" s="198" t="n">
        <v>6</v>
      </c>
      <c r="AL9" s="198" t="n">
        <v>-15</v>
      </c>
      <c r="AM9" s="198" t="n">
        <v>-7</v>
      </c>
      <c r="AN9" s="198" t="n">
        <v>5</v>
      </c>
      <c r="AO9" s="198" t="n">
        <v>-12</v>
      </c>
      <c r="AP9" s="211" t="n">
        <v>-1</v>
      </c>
      <c r="AR9" s="195"/>
      <c r="AS9" s="196" t="s">
        <v>904</v>
      </c>
      <c r="AT9" s="196"/>
      <c r="AU9" s="197" t="n">
        <f aca="false">IF(OR(appSymptome!E13=appSymptome!$C$1,AT9),0,appSymptome!E13)</f>
        <v>0</v>
      </c>
      <c r="AV9" s="198"/>
      <c r="AW9" s="198"/>
      <c r="AX9" s="199"/>
      <c r="AY9" s="196"/>
      <c r="AZ9" s="196" t="n">
        <f aca="false">AU9</f>
        <v>0</v>
      </c>
      <c r="BA9" s="200" t="n">
        <f aca="false">IF(AND(AZ287=0,AZ9=0,AY9&gt;0),AY9,AZ9)</f>
        <v>0</v>
      </c>
      <c r="BB9" s="201" t="n">
        <f aca="false">BA9*D9</f>
        <v>0</v>
      </c>
      <c r="BC9" s="202" t="n">
        <f aca="false">(SUMIF(E9:AP9,"&gt;0",E9:AP9)-SUMIF(E9:AP9,"&lt;0",E9:AP9))*D9</f>
        <v>1.068669527897</v>
      </c>
      <c r="BD9" s="196"/>
      <c r="BE9" s="196"/>
      <c r="BF9" s="203"/>
      <c r="BG9" s="204"/>
      <c r="BH9" s="205" t="n">
        <f aca="false">SUMPRODUCT(E9:AP9,heilmittel!E$411:AP$411)*D9</f>
        <v>0.0298587982832618</v>
      </c>
      <c r="BI9" s="206" t="n">
        <f aca="false">(BH9*BA9)+(BH287*BA287)</f>
        <v>-0.00771000901713258</v>
      </c>
      <c r="BJ9" s="206" t="n">
        <f aca="false">BI9*BI9</f>
        <v>5.94442390442656E-005</v>
      </c>
      <c r="BK9" s="207" t="n">
        <f aca="false">BI9/BM$2</f>
        <v>-0.0368585301215217</v>
      </c>
      <c r="BL9" s="206" t="str">
        <f aca="false">IF(BK9&lt;-3,"— — —",IF(BK9&lt;-2,"— —",IF(BK9&lt;-1,"—",IF(BK9&gt;4,"++++",IF(BK9&gt;3,"+++",IF(BK9&gt;2,"++",IF(BK9&gt;1,"+","....")))))))</f>
        <v>....</v>
      </c>
      <c r="BM9" s="200"/>
    </row>
    <row r="10" customFormat="false" ht="12.8" hidden="false" customHeight="false" outlineLevel="0" collapsed="false">
      <c r="A10" s="215" t="s">
        <v>905</v>
      </c>
      <c r="B10" s="0" t="n">
        <f aca="false">1/D10</f>
        <v>518</v>
      </c>
      <c r="C10" s="208" t="s">
        <v>906</v>
      </c>
      <c r="D10" s="209" t="n">
        <v>0.00193050193050193</v>
      </c>
      <c r="E10" s="210" t="n">
        <v>-27</v>
      </c>
      <c r="F10" s="198" t="n">
        <v>5</v>
      </c>
      <c r="G10" s="198" t="n">
        <v>-24</v>
      </c>
      <c r="H10" s="198" t="n">
        <v>4</v>
      </c>
      <c r="I10" s="198" t="n">
        <v>-5</v>
      </c>
      <c r="J10" s="198" t="n">
        <v>15</v>
      </c>
      <c r="K10" s="198" t="n">
        <v>-12</v>
      </c>
      <c r="L10" s="198" t="n">
        <v>6</v>
      </c>
      <c r="M10" s="198" t="n">
        <v>-13</v>
      </c>
      <c r="N10" s="198" t="n">
        <v>4</v>
      </c>
      <c r="O10" s="198" t="n">
        <v>-9</v>
      </c>
      <c r="P10" s="198" t="n">
        <v>9</v>
      </c>
      <c r="Q10" s="198" t="n">
        <v>10</v>
      </c>
      <c r="R10" s="198" t="n">
        <v>14</v>
      </c>
      <c r="S10" s="198" t="n">
        <v>-2</v>
      </c>
      <c r="T10" s="198" t="n">
        <v>12</v>
      </c>
      <c r="U10" s="198" t="n">
        <v>6</v>
      </c>
      <c r="V10" s="198" t="n">
        <v>21</v>
      </c>
      <c r="W10" s="198" t="n">
        <v>15</v>
      </c>
      <c r="X10" s="198" t="n">
        <v>14</v>
      </c>
      <c r="Y10" s="198" t="n">
        <v>9</v>
      </c>
      <c r="Z10" s="198" t="n">
        <v>-30</v>
      </c>
      <c r="AA10" s="198" t="n">
        <v>1</v>
      </c>
      <c r="AB10" s="198" t="n">
        <v>9</v>
      </c>
      <c r="AC10" s="198" t="n">
        <v>4</v>
      </c>
      <c r="AD10" s="198" t="n">
        <v>17</v>
      </c>
      <c r="AE10" s="198" t="n">
        <v>-32</v>
      </c>
      <c r="AF10" s="198" t="n">
        <v>-11</v>
      </c>
      <c r="AG10" s="198" t="n">
        <v>-15</v>
      </c>
      <c r="AH10" s="198" t="n">
        <v>1</v>
      </c>
      <c r="AI10" s="198" t="n">
        <v>24</v>
      </c>
      <c r="AJ10" s="198" t="n">
        <v>-1</v>
      </c>
      <c r="AK10" s="198" t="n">
        <v>-8</v>
      </c>
      <c r="AL10" s="198" t="n">
        <v>15</v>
      </c>
      <c r="AM10" s="198" t="n">
        <v>-25</v>
      </c>
      <c r="AN10" s="198" t="n">
        <v>-15</v>
      </c>
      <c r="AO10" s="198" t="n">
        <v>4</v>
      </c>
      <c r="AP10" s="211" t="n">
        <v>4</v>
      </c>
      <c r="AR10" s="195"/>
      <c r="AS10" s="196" t="s">
        <v>906</v>
      </c>
      <c r="AT10" s="196"/>
      <c r="AU10" s="197" t="n">
        <f aca="false">IF(OR(appSymptome!E14=appSymptome!$C$1,AT10),0,appSymptome!E14)</f>
        <v>0</v>
      </c>
      <c r="AV10" s="198"/>
      <c r="AW10" s="198"/>
      <c r="AX10" s="199"/>
      <c r="AY10" s="196"/>
      <c r="AZ10" s="196" t="n">
        <f aca="false">AU10</f>
        <v>0</v>
      </c>
      <c r="BA10" s="200" t="n">
        <f aca="false">IF(AND(AZ288=0,AZ10=0,AY10&gt;0),AY10,AZ10)</f>
        <v>0</v>
      </c>
      <c r="BB10" s="201" t="n">
        <f aca="false">BA10*D10</f>
        <v>0</v>
      </c>
      <c r="BC10" s="202" t="n">
        <f aca="false">(SUMIF(E10:AP10,"&gt;0",E10:AP10)-SUMIF(E10:AP10,"&lt;0",E10:AP10))*D10</f>
        <v>0.872586872586873</v>
      </c>
      <c r="BD10" s="196"/>
      <c r="BE10" s="196"/>
      <c r="BF10" s="203"/>
      <c r="BG10" s="204"/>
      <c r="BH10" s="205" t="n">
        <f aca="false">SUMPRODUCT(E10:AP10,heilmittel!E$411:AP$411)*D10</f>
        <v>0.0212017374517374</v>
      </c>
      <c r="BI10" s="206" t="n">
        <f aca="false">(BH10*BA10)+(BH288*BA288)</f>
        <v>-0.0121066499372647</v>
      </c>
      <c r="BJ10" s="206" t="n">
        <f aca="false">BI10*BI10</f>
        <v>0.000146570972703472</v>
      </c>
      <c r="BK10" s="207" t="n">
        <f aca="false">BI10/BM$2</f>
        <v>-0.0578771464977286</v>
      </c>
      <c r="BL10" s="206" t="str">
        <f aca="false">IF(BK10&lt;-3,"— — —",IF(BK10&lt;-2,"— —",IF(BK10&lt;-1,"—",IF(BK10&gt;4,"++++",IF(BK10&gt;3,"+++",IF(BK10&gt;2,"++",IF(BK10&gt;1,"+","....")))))))</f>
        <v>....</v>
      </c>
      <c r="BM10" s="200"/>
    </row>
    <row r="11" customFormat="false" ht="12.8" hidden="false" customHeight="false" outlineLevel="0" collapsed="false">
      <c r="A11" s="213" t="s">
        <v>907</v>
      </c>
      <c r="B11" s="0" t="n">
        <f aca="false">1/D11</f>
        <v>49.0000000000001</v>
      </c>
      <c r="C11" s="208" t="s">
        <v>908</v>
      </c>
      <c r="D11" s="209" t="n">
        <v>0.0204081632653061</v>
      </c>
      <c r="E11" s="210" t="n">
        <v>1</v>
      </c>
      <c r="F11" s="198" t="n">
        <v>6</v>
      </c>
      <c r="G11" s="198" t="n">
        <v>5</v>
      </c>
      <c r="H11" s="198" t="n">
        <v>-5</v>
      </c>
      <c r="I11" s="198" t="n">
        <v>-1</v>
      </c>
      <c r="J11" s="198" t="n">
        <v>16</v>
      </c>
      <c r="K11" s="198" t="n">
        <v>-4</v>
      </c>
      <c r="L11" s="198" t="n">
        <v>-1</v>
      </c>
      <c r="M11" s="198" t="n">
        <v>-21</v>
      </c>
      <c r="N11" s="198" t="n">
        <v>6</v>
      </c>
      <c r="O11" s="198" t="n">
        <v>11</v>
      </c>
      <c r="P11" s="198" t="n">
        <v>-6</v>
      </c>
      <c r="Q11" s="198" t="n">
        <v>-3</v>
      </c>
      <c r="R11" s="198" t="n">
        <v>-5</v>
      </c>
      <c r="S11" s="198" t="n">
        <v>-2</v>
      </c>
      <c r="T11" s="198" t="n">
        <v>0</v>
      </c>
      <c r="U11" s="198" t="n">
        <v>-7</v>
      </c>
      <c r="V11" s="198" t="n">
        <v>13</v>
      </c>
      <c r="W11" s="198" t="n">
        <v>-8</v>
      </c>
      <c r="X11" s="198" t="n">
        <v>4</v>
      </c>
      <c r="Y11" s="198" t="n">
        <v>-7</v>
      </c>
      <c r="Z11" s="198" t="n">
        <v>10</v>
      </c>
      <c r="AA11" s="198" t="n">
        <v>-3</v>
      </c>
      <c r="AB11" s="198" t="n">
        <v>5</v>
      </c>
      <c r="AC11" s="198" t="n">
        <v>-5</v>
      </c>
      <c r="AD11" s="198" t="n">
        <v>-4</v>
      </c>
      <c r="AE11" s="198" t="n">
        <v>8</v>
      </c>
      <c r="AF11" s="198" t="n">
        <v>11</v>
      </c>
      <c r="AG11" s="198" t="n">
        <v>5</v>
      </c>
      <c r="AH11" s="198" t="n">
        <v>1</v>
      </c>
      <c r="AI11" s="198" t="n">
        <v>-2</v>
      </c>
      <c r="AJ11" s="198" t="n">
        <v>-2</v>
      </c>
      <c r="AK11" s="198" t="n">
        <v>-2</v>
      </c>
      <c r="AL11" s="198" t="n">
        <v>-1</v>
      </c>
      <c r="AM11" s="198" t="n">
        <v>1</v>
      </c>
      <c r="AN11" s="198" t="n">
        <v>-2</v>
      </c>
      <c r="AO11" s="198" t="n">
        <v>-1</v>
      </c>
      <c r="AP11" s="211" t="n">
        <v>-1</v>
      </c>
      <c r="AR11" s="195"/>
      <c r="AS11" s="196" t="s">
        <v>908</v>
      </c>
      <c r="AT11" s="196"/>
      <c r="AU11" s="197" t="n">
        <f aca="false">IF(OR(appSymptome!E15=appSymptome!$C$1,AT11),0,appSymptome!E15)</f>
        <v>3</v>
      </c>
      <c r="AV11" s="198" t="n">
        <v>11</v>
      </c>
      <c r="AW11" s="198"/>
      <c r="AX11" s="199" t="n">
        <f aca="true">INDIRECT(ADDRESS(AV11+ROW(AV$2)-1,COLUMN(AU11)))</f>
        <v>5</v>
      </c>
      <c r="AY11" s="196"/>
      <c r="AZ11" s="196" t="n">
        <f aca="false">AU11</f>
        <v>3</v>
      </c>
      <c r="BA11" s="200" t="n">
        <f aca="false">IF(AND(AZ289=0,AZ11=0,AY11&gt;0),AY11,AZ11)</f>
        <v>3</v>
      </c>
      <c r="BB11" s="201" t="n">
        <f aca="false">BA11*D11</f>
        <v>0.0612244897959183</v>
      </c>
      <c r="BC11" s="202" t="n">
        <f aca="false">(SUMIF(E11:AP11,"&gt;0",E11:AP11)-SUMIF(E11:AP11,"&lt;0",E11:AP11))*D11</f>
        <v>4</v>
      </c>
      <c r="BD11" s="196"/>
      <c r="BE11" s="196"/>
      <c r="BF11" s="203"/>
      <c r="BG11" s="204"/>
      <c r="BH11" s="205" t="n">
        <f aca="false">SUMPRODUCT(E11:AP11,heilmittel!E$411:AP$411)*D11</f>
        <v>0.0238102040816326</v>
      </c>
      <c r="BI11" s="206" t="n">
        <f aca="false">(BH11*BA11)+(BH289*BA289)</f>
        <v>0.0708025143052145</v>
      </c>
      <c r="BJ11" s="206" t="n">
        <f aca="false">BI11*BI11</f>
        <v>0.0050129960319401</v>
      </c>
      <c r="BK11" s="207" t="n">
        <f aca="false">BI11/BM$2</f>
        <v>0.338479060192952</v>
      </c>
      <c r="BL11" s="206" t="str">
        <f aca="false">IF(BK11&lt;-3,"— — —",IF(BK11&lt;-2,"— —",IF(BK11&lt;-1,"—",IF(BK11&gt;4,"++++",IF(BK11&gt;3,"+++",IF(BK11&gt;2,"++",IF(BK11&gt;1,"+","....")))))))</f>
        <v>....</v>
      </c>
      <c r="BM11" s="200"/>
    </row>
    <row r="12" customFormat="false" ht="12.8" hidden="false" customHeight="false" outlineLevel="0" collapsed="false">
      <c r="B12" s="0" t="n">
        <f aca="false">1/D12</f>
        <v>474</v>
      </c>
      <c r="C12" s="208" t="s">
        <v>909</v>
      </c>
      <c r="D12" s="209" t="n">
        <v>0.00210970464135021</v>
      </c>
      <c r="E12" s="210" t="n">
        <v>-23</v>
      </c>
      <c r="F12" s="198" t="n">
        <v>-2</v>
      </c>
      <c r="G12" s="198" t="n">
        <v>-28</v>
      </c>
      <c r="H12" s="198" t="n">
        <v>-11</v>
      </c>
      <c r="I12" s="198" t="n">
        <v>-33</v>
      </c>
      <c r="J12" s="198" t="n">
        <v>-4</v>
      </c>
      <c r="K12" s="198" t="n">
        <v>12</v>
      </c>
      <c r="L12" s="198" t="n">
        <v>18</v>
      </c>
      <c r="M12" s="198" t="n">
        <v>-12</v>
      </c>
      <c r="N12" s="198" t="n">
        <v>-19</v>
      </c>
      <c r="O12" s="198" t="n">
        <v>-13</v>
      </c>
      <c r="P12" s="198" t="n">
        <v>15</v>
      </c>
      <c r="Q12" s="198" t="n">
        <v>-11</v>
      </c>
      <c r="R12" s="198" t="n">
        <v>-10</v>
      </c>
      <c r="S12" s="198" t="n">
        <v>14</v>
      </c>
      <c r="T12" s="198" t="n">
        <v>-4</v>
      </c>
      <c r="U12" s="198" t="n">
        <v>-16</v>
      </c>
      <c r="V12" s="198" t="n">
        <v>4</v>
      </c>
      <c r="W12" s="198" t="n">
        <v>27</v>
      </c>
      <c r="X12" s="198" t="n">
        <v>-37</v>
      </c>
      <c r="Y12" s="198" t="n">
        <v>-11</v>
      </c>
      <c r="Z12" s="198" t="n">
        <v>-8</v>
      </c>
      <c r="AA12" s="198" t="n">
        <v>-18</v>
      </c>
      <c r="AB12" s="198" t="n">
        <v>22</v>
      </c>
      <c r="AC12" s="198" t="n">
        <v>6</v>
      </c>
      <c r="AD12" s="198" t="n">
        <v>26</v>
      </c>
      <c r="AE12" s="198" t="n">
        <v>0</v>
      </c>
      <c r="AF12" s="198" t="n">
        <v>-8</v>
      </c>
      <c r="AG12" s="198" t="n">
        <v>29</v>
      </c>
      <c r="AH12" s="198" t="n">
        <v>-1</v>
      </c>
      <c r="AI12" s="198" t="n">
        <v>14</v>
      </c>
      <c r="AJ12" s="198" t="n">
        <v>6</v>
      </c>
      <c r="AK12" s="198" t="n">
        <v>-34</v>
      </c>
      <c r="AL12" s="198" t="n">
        <v>12</v>
      </c>
      <c r="AM12" s="198" t="n">
        <v>-52</v>
      </c>
      <c r="AN12" s="198" t="n">
        <v>-28</v>
      </c>
      <c r="AO12" s="198" t="n">
        <v>-24</v>
      </c>
      <c r="AP12" s="211" t="n">
        <v>10</v>
      </c>
      <c r="AR12" s="195"/>
      <c r="AS12" s="196" t="s">
        <v>909</v>
      </c>
      <c r="AT12" s="196"/>
      <c r="AU12" s="197" t="n">
        <f aca="false">IF(OR(appSymptome!E16=appSymptome!$C$1,AT12),0,appSymptome!E16)</f>
        <v>5</v>
      </c>
      <c r="AV12" s="198" t="n">
        <v>10</v>
      </c>
      <c r="AW12" s="198"/>
      <c r="AX12" s="199" t="n">
        <f aca="true">INDIRECT(ADDRESS(AV12+ROW(AV$2)-1,COLUMN(AU12)))</f>
        <v>3</v>
      </c>
      <c r="AY12" s="196"/>
      <c r="AZ12" s="196" t="n">
        <f aca="false">AU12</f>
        <v>5</v>
      </c>
      <c r="BA12" s="200" t="n">
        <f aca="false">IF(AND(AZ290=0,AZ12=0,AY12&gt;0),AY12,AZ12)</f>
        <v>5</v>
      </c>
      <c r="BB12" s="201" t="n">
        <f aca="false">BA12*D12</f>
        <v>0.0105485232067511</v>
      </c>
      <c r="BC12" s="202" t="n">
        <f aca="false">(SUMIF(E12:AP12,"&gt;0",E12:AP12)-SUMIF(E12:AP12,"&lt;0",E12:AP12))*D12</f>
        <v>1.31223628691983</v>
      </c>
      <c r="BD12" s="196"/>
      <c r="BE12" s="196"/>
      <c r="BF12" s="203"/>
      <c r="BG12" s="204"/>
      <c r="BH12" s="205" t="n">
        <f aca="false">SUMPRODUCT(E12:AP12,heilmittel!E$411:AP$411)*D12</f>
        <v>-0.0209428270042194</v>
      </c>
      <c r="BI12" s="206" t="n">
        <f aca="false">(BH12*BA12)+(BH290*BA290)</f>
        <v>-0.0998559424804531</v>
      </c>
      <c r="BJ12" s="206" t="n">
        <f aca="false">BI12*BI12</f>
        <v>0.00997120924865957</v>
      </c>
      <c r="BK12" s="207" t="n">
        <f aca="false">BI12/BM$2</f>
        <v>-0.477372108845801</v>
      </c>
      <c r="BL12" s="206" t="str">
        <f aca="false">IF(BK12&lt;-3,"— — —",IF(BK12&lt;-2,"— —",IF(BK12&lt;-1,"—",IF(BK12&gt;4,"++++",IF(BK12&gt;3,"+++",IF(BK12&gt;2,"++",IF(BK12&gt;1,"+","....")))))))</f>
        <v>....</v>
      </c>
      <c r="BM12" s="200"/>
    </row>
    <row r="13" customFormat="false" ht="12.8" hidden="false" customHeight="false" outlineLevel="0" collapsed="false">
      <c r="B13" s="0" t="n">
        <f aca="false">1/D13</f>
        <v>1121</v>
      </c>
      <c r="C13" s="208" t="s">
        <v>910</v>
      </c>
      <c r="D13" s="209" t="n">
        <v>0.000892060660124889</v>
      </c>
      <c r="E13" s="210" t="n">
        <v>-2</v>
      </c>
      <c r="F13" s="198" t="n">
        <v>44</v>
      </c>
      <c r="G13" s="198" t="n">
        <v>-5</v>
      </c>
      <c r="H13" s="198" t="n">
        <v>-10</v>
      </c>
      <c r="I13" s="198" t="n">
        <v>-48</v>
      </c>
      <c r="J13" s="198" t="n">
        <v>-15</v>
      </c>
      <c r="K13" s="198" t="n">
        <v>35</v>
      </c>
      <c r="L13" s="198" t="n">
        <v>6</v>
      </c>
      <c r="M13" s="198" t="n">
        <v>14</v>
      </c>
      <c r="N13" s="198" t="n">
        <v>-21</v>
      </c>
      <c r="O13" s="198" t="n">
        <v>19</v>
      </c>
      <c r="P13" s="198" t="n">
        <v>-19</v>
      </c>
      <c r="Q13" s="198" t="n">
        <v>-22</v>
      </c>
      <c r="R13" s="198" t="n">
        <v>-39</v>
      </c>
      <c r="S13" s="198" t="n">
        <v>26</v>
      </c>
      <c r="T13" s="198" t="n">
        <v>18</v>
      </c>
      <c r="U13" s="198" t="n">
        <v>12</v>
      </c>
      <c r="V13" s="198" t="n">
        <v>-9</v>
      </c>
      <c r="W13" s="198" t="n">
        <v>34</v>
      </c>
      <c r="X13" s="198" t="n">
        <v>-35</v>
      </c>
      <c r="Y13" s="198" t="n">
        <v>9</v>
      </c>
      <c r="Z13" s="198" t="n">
        <v>-3</v>
      </c>
      <c r="AA13" s="198" t="n">
        <v>-13</v>
      </c>
      <c r="AB13" s="198" t="n">
        <v>14</v>
      </c>
      <c r="AC13" s="198" t="n">
        <v>-15</v>
      </c>
      <c r="AD13" s="198" t="n">
        <v>38</v>
      </c>
      <c r="AE13" s="198" t="n">
        <v>29</v>
      </c>
      <c r="AF13" s="198" t="n">
        <v>-3</v>
      </c>
      <c r="AG13" s="198" t="n">
        <v>-3</v>
      </c>
      <c r="AH13" s="198" t="n">
        <v>-2</v>
      </c>
      <c r="AI13" s="198" t="n">
        <v>-42</v>
      </c>
      <c r="AJ13" s="198" t="n">
        <v>-14</v>
      </c>
      <c r="AK13" s="198" t="n">
        <v>-6</v>
      </c>
      <c r="AL13" s="198" t="n">
        <v>4</v>
      </c>
      <c r="AM13" s="198" t="n">
        <v>-32</v>
      </c>
      <c r="AN13" s="198" t="n">
        <v>-22</v>
      </c>
      <c r="AO13" s="198" t="n">
        <v>-39</v>
      </c>
      <c r="AP13" s="211" t="n">
        <v>-8</v>
      </c>
      <c r="AR13" s="195"/>
      <c r="AS13" s="196" t="s">
        <v>910</v>
      </c>
      <c r="AT13" s="196"/>
      <c r="AU13" s="197" t="n">
        <f aca="false">IF(OR(appSymptome!E17=appSymptome!$C$1,AT13),0,appSymptome!E17)</f>
        <v>0</v>
      </c>
      <c r="AV13" s="198"/>
      <c r="AW13" s="198"/>
      <c r="AX13" s="199"/>
      <c r="AY13" s="196"/>
      <c r="AZ13" s="196" t="n">
        <f aca="false">AU13</f>
        <v>0</v>
      </c>
      <c r="BA13" s="200" t="n">
        <f aca="false">IF(AND(AZ291=0,AZ13=0,AY13&gt;0),AY13,AZ13)</f>
        <v>0</v>
      </c>
      <c r="BB13" s="201" t="n">
        <f aca="false">BA13*D13</f>
        <v>0</v>
      </c>
      <c r="BC13" s="202" t="n">
        <f aca="false">(SUMIF(E13:AP13,"&gt;0",E13:AP13)-SUMIF(E13:AP13,"&lt;0",E13:AP13))*D13</f>
        <v>0.650312221231044</v>
      </c>
      <c r="BD13" s="196"/>
      <c r="BE13" s="196"/>
      <c r="BF13" s="203"/>
      <c r="BG13" s="204"/>
      <c r="BH13" s="205" t="n">
        <f aca="false">SUMPRODUCT(E13:AP13,heilmittel!E$411:AP$411)*D13</f>
        <v>0.0155169491525424</v>
      </c>
      <c r="BI13" s="206" t="n">
        <f aca="false">(BH13*BA13)+(BH291*BA291)</f>
        <v>-0.0242326602904712</v>
      </c>
      <c r="BJ13" s="206" t="n">
        <f aca="false">BI13*BI13</f>
        <v>0.000587221824753378</v>
      </c>
      <c r="BK13" s="207" t="n">
        <f aca="false">BI13/BM$2</f>
        <v>-0.11584684755312</v>
      </c>
      <c r="BL13" s="206" t="str">
        <f aca="false">IF(BK13&lt;-3,"— — —",IF(BK13&lt;-2,"— —",IF(BK13&lt;-1,"—",IF(BK13&gt;4,"++++",IF(BK13&gt;3,"+++",IF(BK13&gt;2,"++",IF(BK13&gt;1,"+","....")))))))</f>
        <v>....</v>
      </c>
      <c r="BM13" s="200"/>
    </row>
    <row r="14" customFormat="false" ht="12.8" hidden="false" customHeight="false" outlineLevel="0" collapsed="false">
      <c r="B14" s="0" t="n">
        <f aca="false">1/D14</f>
        <v>1133</v>
      </c>
      <c r="C14" s="208" t="s">
        <v>911</v>
      </c>
      <c r="D14" s="209" t="n">
        <v>0.00088261253309797</v>
      </c>
      <c r="E14" s="210" t="n">
        <v>0</v>
      </c>
      <c r="F14" s="198" t="n">
        <v>40</v>
      </c>
      <c r="G14" s="198" t="n">
        <v>3</v>
      </c>
      <c r="H14" s="198" t="n">
        <v>-7</v>
      </c>
      <c r="I14" s="198" t="n">
        <v>-40</v>
      </c>
      <c r="J14" s="198" t="n">
        <v>-27</v>
      </c>
      <c r="K14" s="198" t="n">
        <v>21</v>
      </c>
      <c r="L14" s="198" t="n">
        <v>7</v>
      </c>
      <c r="M14" s="198" t="n">
        <v>10</v>
      </c>
      <c r="N14" s="198" t="n">
        <v>-31</v>
      </c>
      <c r="O14" s="198" t="n">
        <v>1</v>
      </c>
      <c r="P14" s="198" t="n">
        <v>-12</v>
      </c>
      <c r="Q14" s="198" t="n">
        <v>-12</v>
      </c>
      <c r="R14" s="198" t="n">
        <v>-30</v>
      </c>
      <c r="S14" s="198" t="n">
        <v>16</v>
      </c>
      <c r="T14" s="198" t="n">
        <v>8</v>
      </c>
      <c r="U14" s="198" t="n">
        <v>17</v>
      </c>
      <c r="V14" s="198" t="n">
        <v>-4</v>
      </c>
      <c r="W14" s="198" t="n">
        <v>43</v>
      </c>
      <c r="X14" s="198" t="n">
        <v>-47</v>
      </c>
      <c r="Y14" s="198" t="n">
        <v>6</v>
      </c>
      <c r="Z14" s="198" t="n">
        <v>6</v>
      </c>
      <c r="AA14" s="198" t="n">
        <v>-13</v>
      </c>
      <c r="AB14" s="198" t="n">
        <v>13</v>
      </c>
      <c r="AC14" s="198" t="n">
        <v>-11</v>
      </c>
      <c r="AD14" s="198" t="n">
        <v>52</v>
      </c>
      <c r="AE14" s="198" t="n">
        <v>29</v>
      </c>
      <c r="AF14" s="198" t="n">
        <v>-9</v>
      </c>
      <c r="AG14" s="198" t="n">
        <v>-9</v>
      </c>
      <c r="AH14" s="198" t="n">
        <v>-16</v>
      </c>
      <c r="AI14" s="198" t="n">
        <v>-32</v>
      </c>
      <c r="AJ14" s="198" t="n">
        <v>-14</v>
      </c>
      <c r="AK14" s="198" t="n">
        <v>-17</v>
      </c>
      <c r="AL14" s="198" t="n">
        <v>12</v>
      </c>
      <c r="AM14" s="198" t="n">
        <v>-47</v>
      </c>
      <c r="AN14" s="198" t="n">
        <v>-19</v>
      </c>
      <c r="AO14" s="198" t="n">
        <v>-43</v>
      </c>
      <c r="AP14" s="211" t="n">
        <v>1</v>
      </c>
      <c r="AR14" s="195"/>
      <c r="AS14" s="196" t="s">
        <v>911</v>
      </c>
      <c r="AT14" s="196"/>
      <c r="AU14" s="197" t="n">
        <f aca="false">IF(OR(appSymptome!E18=appSymptome!$C$1,AT14),0,appSymptome!E18)</f>
        <v>0</v>
      </c>
      <c r="AV14" s="198"/>
      <c r="AW14" s="198"/>
      <c r="AX14" s="199"/>
      <c r="AY14" s="196"/>
      <c r="AZ14" s="196" t="n">
        <f aca="false">AU14</f>
        <v>0</v>
      </c>
      <c r="BA14" s="200" t="n">
        <f aca="false">IF(AND(AZ292=0,AZ14=0,AY14&gt;0),AY14,AZ14)</f>
        <v>0</v>
      </c>
      <c r="BB14" s="201" t="n">
        <f aca="false">BA14*D14</f>
        <v>0</v>
      </c>
      <c r="BC14" s="202" t="n">
        <f aca="false">(SUMIF(E14:AP14,"&gt;0",E14:AP14)-SUMIF(E14:AP14,"&lt;0",E14:AP14))*D14</f>
        <v>0.639894086496028</v>
      </c>
      <c r="BD14" s="196"/>
      <c r="BE14" s="196"/>
      <c r="BF14" s="203"/>
      <c r="BG14" s="204"/>
      <c r="BH14" s="205" t="n">
        <f aca="false">SUMPRODUCT(E14:AP14,heilmittel!E$411:AP$411)*D14</f>
        <v>0.0070359223300971</v>
      </c>
      <c r="BI14" s="206" t="n">
        <f aca="false">(BH14*BA14)+(BH292*BA292)</f>
        <v>-0.0101290643898969</v>
      </c>
      <c r="BJ14" s="206" t="n">
        <f aca="false">BI14*BI14</f>
        <v>0.000102597945414676</v>
      </c>
      <c r="BK14" s="207" t="n">
        <f aca="false">BI14/BM$2</f>
        <v>-0.0484230853800863</v>
      </c>
      <c r="BL14" s="206" t="str">
        <f aca="false">IF(BK14&lt;-3,"— — —",IF(BK14&lt;-2,"— —",IF(BK14&lt;-1,"—",IF(BK14&gt;4,"++++",IF(BK14&gt;3,"+++",IF(BK14&gt;2,"++",IF(BK14&gt;1,"+","....")))))))</f>
        <v>....</v>
      </c>
      <c r="BM14" s="200"/>
    </row>
    <row r="15" customFormat="false" ht="12.8" hidden="false" customHeight="false" outlineLevel="0" collapsed="false">
      <c r="B15" s="0" t="n">
        <f aca="false">1/D15</f>
        <v>34.0000000000001</v>
      </c>
      <c r="C15" s="208" t="s">
        <v>912</v>
      </c>
      <c r="D15" s="209" t="n">
        <v>0.0294117647058823</v>
      </c>
      <c r="E15" s="210" t="n">
        <v>1</v>
      </c>
      <c r="F15" s="198" t="n">
        <v>7</v>
      </c>
      <c r="G15" s="198" t="n">
        <v>-7</v>
      </c>
      <c r="H15" s="198" t="n">
        <v>2</v>
      </c>
      <c r="I15" s="198" t="n">
        <v>-3</v>
      </c>
      <c r="J15" s="198" t="n">
        <v>1</v>
      </c>
      <c r="K15" s="198" t="n">
        <v>2</v>
      </c>
      <c r="L15" s="198" t="n">
        <v>-4</v>
      </c>
      <c r="M15" s="198" t="n">
        <v>4</v>
      </c>
      <c r="N15" s="198" t="n">
        <v>0</v>
      </c>
      <c r="O15" s="198" t="n">
        <v>5</v>
      </c>
      <c r="P15" s="198" t="n">
        <v>-9</v>
      </c>
      <c r="Q15" s="198" t="n">
        <v>-12</v>
      </c>
      <c r="R15" s="198" t="n">
        <v>-15</v>
      </c>
      <c r="S15" s="198" t="n">
        <v>7</v>
      </c>
      <c r="T15" s="198" t="n">
        <v>4</v>
      </c>
      <c r="U15" s="198" t="n">
        <v>5</v>
      </c>
      <c r="V15" s="198" t="n">
        <v>-5</v>
      </c>
      <c r="W15" s="198" t="n">
        <v>6</v>
      </c>
      <c r="X15" s="198" t="n">
        <v>7</v>
      </c>
      <c r="Y15" s="198" t="n">
        <v>3</v>
      </c>
      <c r="Z15" s="198" t="n">
        <v>-7</v>
      </c>
      <c r="AA15" s="198" t="n">
        <v>2</v>
      </c>
      <c r="AB15" s="198" t="n">
        <v>-5</v>
      </c>
      <c r="AC15" s="198" t="n">
        <v>-11</v>
      </c>
      <c r="AD15" s="198" t="n">
        <v>-17</v>
      </c>
      <c r="AE15" s="198" t="n">
        <v>-1</v>
      </c>
      <c r="AF15" s="198" t="n">
        <v>-1</v>
      </c>
      <c r="AG15" s="198" t="n">
        <v>6</v>
      </c>
      <c r="AH15" s="198" t="n">
        <v>0</v>
      </c>
      <c r="AI15" s="198" t="n">
        <v>-15</v>
      </c>
      <c r="AJ15" s="198" t="n">
        <v>5</v>
      </c>
      <c r="AK15" s="198" t="n">
        <v>5</v>
      </c>
      <c r="AL15" s="198" t="n">
        <v>-9</v>
      </c>
      <c r="AM15" s="198" t="n">
        <v>3</v>
      </c>
      <c r="AN15" s="198" t="n">
        <v>-21</v>
      </c>
      <c r="AO15" s="198" t="n">
        <v>0</v>
      </c>
      <c r="AP15" s="211" t="n">
        <v>1</v>
      </c>
      <c r="AR15" s="195"/>
      <c r="AS15" s="196" t="s">
        <v>912</v>
      </c>
      <c r="AT15" s="199" t="n">
        <f aca="false">TRUE()</f>
        <v>1</v>
      </c>
      <c r="AU15" s="197" t="n">
        <f aca="false">IF(OR(appSymptome!E19=appSymptome!$C$1,AT15),0,appSymptome!E19)</f>
        <v>0</v>
      </c>
      <c r="AV15" s="198"/>
      <c r="AW15" s="198"/>
      <c r="AX15" s="199"/>
      <c r="AY15" s="196"/>
      <c r="AZ15" s="196" t="n">
        <f aca="false">AU15</f>
        <v>0</v>
      </c>
      <c r="BA15" s="200" t="n">
        <f aca="false">IF(AND(AZ293=0,AZ15=0,AY15&gt;0),AY15,AZ15)</f>
        <v>0</v>
      </c>
      <c r="BB15" s="201" t="n">
        <f aca="false">BA15*D15</f>
        <v>0</v>
      </c>
      <c r="BC15" s="202" t="n">
        <f aca="false">(SUMIF(E15:AP15,"&gt;0",E15:AP15)-SUMIF(E15:AP15,"&lt;0",E15:AP15))*D15</f>
        <v>6.41176470588235</v>
      </c>
      <c r="BD15" s="196"/>
      <c r="BE15" s="196"/>
      <c r="BF15" s="203"/>
      <c r="BG15" s="204"/>
      <c r="BH15" s="205" t="n">
        <f aca="false">SUMPRODUCT(E15:AP15,heilmittel!E$411:AP$411)*D15</f>
        <v>0.0928176470588234</v>
      </c>
      <c r="BI15" s="206" t="n">
        <f aca="false">(BH15*BA15)+(BH293*BA293)</f>
        <v>0</v>
      </c>
      <c r="BJ15" s="206" t="n">
        <f aca="false">BI15*BI15</f>
        <v>0</v>
      </c>
      <c r="BK15" s="207" t="n">
        <f aca="false">BI15/BM$2</f>
        <v>0</v>
      </c>
      <c r="BL15" s="206" t="str">
        <f aca="false">IF(BK15&lt;-3,"— — —",IF(BK15&lt;-2,"— —",IF(BK15&lt;-1,"—",IF(BK15&gt;4,"++++",IF(BK15&gt;3,"+++",IF(BK15&gt;2,"++",IF(BK15&gt;1,"+","....")))))))</f>
        <v>....</v>
      </c>
      <c r="BM15" s="200"/>
    </row>
    <row r="16" customFormat="false" ht="12.8" hidden="false" customHeight="false" outlineLevel="0" collapsed="false">
      <c r="B16" s="0" t="n">
        <f aca="false">1/D16</f>
        <v>1493</v>
      </c>
      <c r="C16" s="208" t="s">
        <v>913</v>
      </c>
      <c r="D16" s="209" t="n">
        <v>0.000669792364367046</v>
      </c>
      <c r="E16" s="210" t="n">
        <v>-14</v>
      </c>
      <c r="F16" s="198" t="n">
        <v>65</v>
      </c>
      <c r="G16" s="198" t="n">
        <v>-8</v>
      </c>
      <c r="H16" s="198" t="n">
        <v>9</v>
      </c>
      <c r="I16" s="198" t="n">
        <v>-13</v>
      </c>
      <c r="J16" s="198" t="n">
        <v>26</v>
      </c>
      <c r="K16" s="198" t="n">
        <v>14</v>
      </c>
      <c r="L16" s="198" t="n">
        <v>-4</v>
      </c>
      <c r="M16" s="198" t="n">
        <v>42</v>
      </c>
      <c r="N16" s="198" t="n">
        <v>8</v>
      </c>
      <c r="O16" s="198" t="n">
        <v>44</v>
      </c>
      <c r="P16" s="198" t="n">
        <v>6</v>
      </c>
      <c r="Q16" s="198" t="n">
        <v>-12</v>
      </c>
      <c r="R16" s="198" t="n">
        <v>6</v>
      </c>
      <c r="S16" s="198" t="n">
        <v>1</v>
      </c>
      <c r="T16" s="198" t="n">
        <v>16</v>
      </c>
      <c r="U16" s="198" t="n">
        <v>5</v>
      </c>
      <c r="V16" s="198" t="n">
        <v>-47</v>
      </c>
      <c r="W16" s="198" t="n">
        <v>21</v>
      </c>
      <c r="X16" s="198" t="n">
        <v>-8</v>
      </c>
      <c r="Y16" s="198" t="n">
        <v>16</v>
      </c>
      <c r="Z16" s="198" t="n">
        <v>-12</v>
      </c>
      <c r="AA16" s="198" t="n">
        <v>3</v>
      </c>
      <c r="AB16" s="198" t="n">
        <v>-4</v>
      </c>
      <c r="AC16" s="198" t="n">
        <v>-11</v>
      </c>
      <c r="AD16" s="198" t="n">
        <v>51</v>
      </c>
      <c r="AE16" s="198" t="n">
        <v>-7</v>
      </c>
      <c r="AF16" s="198" t="n">
        <v>0</v>
      </c>
      <c r="AG16" s="198" t="n">
        <v>7</v>
      </c>
      <c r="AH16" s="198" t="n">
        <v>-19</v>
      </c>
      <c r="AI16" s="198" t="n">
        <v>-18</v>
      </c>
      <c r="AJ16" s="198" t="n">
        <v>-38</v>
      </c>
      <c r="AK16" s="198" t="n">
        <v>-5</v>
      </c>
      <c r="AL16" s="198" t="n">
        <v>13</v>
      </c>
      <c r="AM16" s="198" t="n">
        <v>-7</v>
      </c>
      <c r="AN16" s="198" t="n">
        <v>10</v>
      </c>
      <c r="AO16" s="198" t="n">
        <v>19</v>
      </c>
      <c r="AP16" s="211" t="n">
        <v>-7</v>
      </c>
      <c r="AR16" s="195"/>
      <c r="AS16" s="196" t="s">
        <v>913</v>
      </c>
      <c r="AT16" s="199"/>
      <c r="AU16" s="197" t="n">
        <f aca="false">IF(OR(appSymptome!E20=appSymptome!$C$1,AT16),0,appSymptome!E20)</f>
        <v>4</v>
      </c>
      <c r="AV16" s="198" t="n">
        <v>16</v>
      </c>
      <c r="AW16" s="198"/>
      <c r="AX16" s="199" t="n">
        <f aca="true">INDIRECT(ADDRESS(AV16+ROW(AV$2)-1,COLUMN(AU16)))</f>
        <v>0</v>
      </c>
      <c r="AY16" s="196"/>
      <c r="AZ16" s="196" t="n">
        <f aca="false">AU16</f>
        <v>4</v>
      </c>
      <c r="BA16" s="200" t="n">
        <f aca="false">IF(AND(AZ294=0,AZ16=0,AY16&gt;0),AY16,AZ16)</f>
        <v>4</v>
      </c>
      <c r="BB16" s="201" t="n">
        <f aca="false">BA16*D16</f>
        <v>0.00267916945746818</v>
      </c>
      <c r="BC16" s="202" t="n">
        <f aca="false">(SUMIF(E16:AP16,"&gt;0",E16:AP16)-SUMIF(E16:AP16,"&lt;0",E16:AP16))*D16</f>
        <v>0.4125920964501</v>
      </c>
      <c r="BD16" s="196"/>
      <c r="BE16" s="196"/>
      <c r="BF16" s="203"/>
      <c r="BG16" s="204"/>
      <c r="BH16" s="205" t="n">
        <f aca="false">SUMPRODUCT(E16:AP16,heilmittel!E$411:AP$411)*D16</f>
        <v>0.0169432016075017</v>
      </c>
      <c r="BI16" s="206" t="n">
        <f aca="false">(BH16*BA16)+(BH294*BA294)</f>
        <v>0.0485652864907739</v>
      </c>
      <c r="BJ16" s="206" t="n">
        <f aca="false">BI16*BI16</f>
        <v>0.00235858705193094</v>
      </c>
      <c r="BK16" s="207" t="n">
        <f aca="false">BI16/BM$2</f>
        <v>0.232171592925874</v>
      </c>
      <c r="BL16" s="206" t="str">
        <f aca="false">IF(BK16&lt;-3,"— — —",IF(BK16&lt;-2,"— —",IF(BK16&lt;-1,"—",IF(BK16&gt;4,"++++",IF(BK16&gt;3,"+++",IF(BK16&gt;2,"++",IF(BK16&gt;1,"+","....")))))))</f>
        <v>....</v>
      </c>
      <c r="BM16" s="200"/>
    </row>
    <row r="17" customFormat="false" ht="12.8" hidden="false" customHeight="false" outlineLevel="0" collapsed="false">
      <c r="B17" s="0" t="n">
        <f aca="false">1/D17</f>
        <v>334</v>
      </c>
      <c r="C17" s="208" t="s">
        <v>914</v>
      </c>
      <c r="D17" s="209" t="n">
        <v>0.0029940119760479</v>
      </c>
      <c r="E17" s="210" t="n">
        <v>-26</v>
      </c>
      <c r="F17" s="198" t="n">
        <v>9</v>
      </c>
      <c r="G17" s="198" t="n">
        <v>-17</v>
      </c>
      <c r="H17" s="198" t="n">
        <v>-4</v>
      </c>
      <c r="I17" s="198" t="n">
        <v>-18</v>
      </c>
      <c r="J17" s="198" t="n">
        <v>17</v>
      </c>
      <c r="K17" s="198" t="n">
        <v>0</v>
      </c>
      <c r="L17" s="198" t="n">
        <v>17</v>
      </c>
      <c r="M17" s="198" t="n">
        <v>-4</v>
      </c>
      <c r="N17" s="198" t="n">
        <v>-11</v>
      </c>
      <c r="O17" s="198" t="n">
        <v>-10</v>
      </c>
      <c r="P17" s="198" t="n">
        <v>-3</v>
      </c>
      <c r="Q17" s="198" t="n">
        <v>24</v>
      </c>
      <c r="R17" s="198" t="n">
        <v>4</v>
      </c>
      <c r="S17" s="198" t="n">
        <v>-2</v>
      </c>
      <c r="T17" s="198" t="n">
        <v>15</v>
      </c>
      <c r="U17" s="198" t="n">
        <v>-17</v>
      </c>
      <c r="V17" s="198" t="n">
        <v>22</v>
      </c>
      <c r="W17" s="198" t="n">
        <v>5</v>
      </c>
      <c r="X17" s="198" t="n">
        <v>-4</v>
      </c>
      <c r="Y17" s="198" t="n">
        <v>3</v>
      </c>
      <c r="Z17" s="198" t="n">
        <v>-23</v>
      </c>
      <c r="AA17" s="198" t="n">
        <v>-1</v>
      </c>
      <c r="AB17" s="198" t="n">
        <v>15</v>
      </c>
      <c r="AC17" s="198" t="n">
        <v>-1</v>
      </c>
      <c r="AD17" s="198" t="n">
        <v>-5</v>
      </c>
      <c r="AE17" s="198" t="n">
        <v>-20</v>
      </c>
      <c r="AF17" s="198" t="n">
        <v>-7</v>
      </c>
      <c r="AG17" s="198" t="n">
        <v>-6</v>
      </c>
      <c r="AH17" s="198" t="n">
        <v>-15</v>
      </c>
      <c r="AI17" s="198" t="n">
        <v>26</v>
      </c>
      <c r="AJ17" s="198" t="n">
        <v>-22</v>
      </c>
      <c r="AK17" s="198" t="n">
        <v>-2</v>
      </c>
      <c r="AL17" s="198" t="n">
        <v>11</v>
      </c>
      <c r="AM17" s="198" t="n">
        <v>29</v>
      </c>
      <c r="AN17" s="198" t="n">
        <v>-18</v>
      </c>
      <c r="AO17" s="198" t="n">
        <v>-12</v>
      </c>
      <c r="AP17" s="211" t="n">
        <v>12</v>
      </c>
      <c r="AR17" s="195"/>
      <c r="AS17" s="196" t="s">
        <v>914</v>
      </c>
      <c r="AT17" s="199"/>
      <c r="AU17" s="197" t="n">
        <f aca="false">IF(OR(appSymptome!E21=appSymptome!$C$1,AT17),0,appSymptome!E21)</f>
        <v>0</v>
      </c>
      <c r="AV17" s="198" t="n">
        <v>15</v>
      </c>
      <c r="AW17" s="198"/>
      <c r="AX17" s="199" t="n">
        <f aca="true">INDIRECT(ADDRESS(AV17+ROW(AV$2)-1,COLUMN(AU17)))</f>
        <v>4</v>
      </c>
      <c r="AY17" s="196"/>
      <c r="AZ17" s="196" t="n">
        <f aca="false">AU17</f>
        <v>0</v>
      </c>
      <c r="BA17" s="200" t="n">
        <f aca="false">IF(AND(AZ295=0,AZ17=0,AY17&gt;0),AY17,AZ17)</f>
        <v>0</v>
      </c>
      <c r="BB17" s="201" t="n">
        <f aca="false">BA17*D17</f>
        <v>0</v>
      </c>
      <c r="BC17" s="202" t="n">
        <f aca="false">(SUMIF(E17:AP17,"&gt;0",E17:AP17)-SUMIF(E17:AP17,"&lt;0",E17:AP17))*D17</f>
        <v>1.36826347305389</v>
      </c>
      <c r="BD17" s="196"/>
      <c r="BE17" s="196"/>
      <c r="BF17" s="203"/>
      <c r="BG17" s="204"/>
      <c r="BH17" s="205" t="n">
        <f aca="false">SUMPRODUCT(E17:AP17,heilmittel!E$411:AP$411)*D17</f>
        <v>0.101798203592814</v>
      </c>
      <c r="BI17" s="206" t="n">
        <f aca="false">(BH17*BA17)+(BH295*BA295)</f>
        <v>-0.0420504902723737</v>
      </c>
      <c r="BJ17" s="206" t="n">
        <f aca="false">BI17*BI17</f>
        <v>0.00176824373214699</v>
      </c>
      <c r="BK17" s="207" t="n">
        <f aca="false">BI17/BM$2</f>
        <v>-0.201026906568453</v>
      </c>
      <c r="BL17" s="206" t="str">
        <f aca="false">IF(BK17&lt;-3,"— — —",IF(BK17&lt;-2,"— —",IF(BK17&lt;-1,"—",IF(BK17&gt;4,"++++",IF(BK17&gt;3,"+++",IF(BK17&gt;2,"++",IF(BK17&gt;1,"+","....")))))))</f>
        <v>....</v>
      </c>
      <c r="BM17" s="200"/>
    </row>
    <row r="18" customFormat="false" ht="12.8" hidden="false" customHeight="false" outlineLevel="0" collapsed="false">
      <c r="B18" s="0" t="n">
        <f aca="false">1/D18</f>
        <v>409.000000000001</v>
      </c>
      <c r="C18" s="208" t="s">
        <v>915</v>
      </c>
      <c r="D18" s="209" t="n">
        <v>0.00244498777506112</v>
      </c>
      <c r="E18" s="210" t="n">
        <v>-18</v>
      </c>
      <c r="F18" s="198" t="n">
        <v>31</v>
      </c>
      <c r="G18" s="198" t="n">
        <v>-3</v>
      </c>
      <c r="H18" s="198" t="n">
        <v>-22</v>
      </c>
      <c r="I18" s="198" t="n">
        <v>-31</v>
      </c>
      <c r="J18" s="198" t="n">
        <v>43</v>
      </c>
      <c r="K18" s="198" t="n">
        <v>7</v>
      </c>
      <c r="L18" s="198" t="n">
        <v>1</v>
      </c>
      <c r="M18" s="198" t="n">
        <v>-12</v>
      </c>
      <c r="N18" s="198" t="n">
        <v>2</v>
      </c>
      <c r="O18" s="198" t="n">
        <v>15</v>
      </c>
      <c r="P18" s="198" t="n">
        <v>-11</v>
      </c>
      <c r="Q18" s="198" t="n">
        <v>4</v>
      </c>
      <c r="R18" s="198" t="n">
        <v>-4</v>
      </c>
      <c r="S18" s="198" t="n">
        <v>1</v>
      </c>
      <c r="T18" s="198" t="n">
        <v>11</v>
      </c>
      <c r="U18" s="198" t="n">
        <v>-24</v>
      </c>
      <c r="V18" s="198" t="n">
        <v>13</v>
      </c>
      <c r="W18" s="198" t="n">
        <v>-8</v>
      </c>
      <c r="X18" s="198" t="n">
        <v>16</v>
      </c>
      <c r="Y18" s="198" t="n">
        <v>7</v>
      </c>
      <c r="Z18" s="198" t="n">
        <v>-18</v>
      </c>
      <c r="AA18" s="198" t="n">
        <v>-2</v>
      </c>
      <c r="AB18" s="198" t="n">
        <v>12</v>
      </c>
      <c r="AC18" s="198" t="n">
        <v>-28</v>
      </c>
      <c r="AD18" s="198" t="n">
        <v>8</v>
      </c>
      <c r="AE18" s="198" t="n">
        <v>-13</v>
      </c>
      <c r="AF18" s="198" t="n">
        <v>10</v>
      </c>
      <c r="AG18" s="198" t="n">
        <v>-9</v>
      </c>
      <c r="AH18" s="198" t="n">
        <v>-18</v>
      </c>
      <c r="AI18" s="198" t="n">
        <v>25</v>
      </c>
      <c r="AJ18" s="198" t="n">
        <v>-32</v>
      </c>
      <c r="AK18" s="198" t="n">
        <v>3</v>
      </c>
      <c r="AL18" s="198" t="n">
        <v>12</v>
      </c>
      <c r="AM18" s="198" t="n">
        <v>64</v>
      </c>
      <c r="AN18" s="198" t="n">
        <v>-6</v>
      </c>
      <c r="AO18" s="198" t="n">
        <v>5</v>
      </c>
      <c r="AP18" s="211" t="n">
        <v>14</v>
      </c>
      <c r="AR18" s="195"/>
      <c r="AS18" s="196" t="s">
        <v>915</v>
      </c>
      <c r="AT18" s="199"/>
      <c r="AU18" s="197" t="n">
        <f aca="false">IF(OR(appSymptome!E22=appSymptome!$C$1,AT18),0,appSymptome!E22)</f>
        <v>0</v>
      </c>
      <c r="AV18" s="198"/>
      <c r="AW18" s="198"/>
      <c r="AX18" s="199"/>
      <c r="AY18" s="196"/>
      <c r="AZ18" s="196" t="n">
        <f aca="false">AU18</f>
        <v>0</v>
      </c>
      <c r="BA18" s="200" t="n">
        <f aca="false">IF(AND(AZ296=0,AZ18=0,AY18&gt;0),AY18,AZ18)</f>
        <v>0</v>
      </c>
      <c r="BB18" s="201" t="n">
        <f aca="false">BA18*D18</f>
        <v>0</v>
      </c>
      <c r="BC18" s="202" t="n">
        <f aca="false">(SUMIF(E18:AP18,"&gt;0",E18:AP18)-SUMIF(E18:AP18,"&lt;0",E18:AP18))*D18</f>
        <v>1.37652811735941</v>
      </c>
      <c r="BD18" s="196"/>
      <c r="BE18" s="196"/>
      <c r="BF18" s="203"/>
      <c r="BG18" s="204"/>
      <c r="BH18" s="205" t="n">
        <f aca="false">SUMPRODUCT(E18:AP18,heilmittel!E$411:AP$411)*D18</f>
        <v>0.111731540342298</v>
      </c>
      <c r="BI18" s="206" t="n">
        <f aca="false">(BH18*BA18)+(BH296*BA296)</f>
        <v>-0.0563591217817091</v>
      </c>
      <c r="BJ18" s="206" t="n">
        <f aca="false">BI18*BI18</f>
        <v>0.00317635060800551</v>
      </c>
      <c r="BK18" s="207" t="n">
        <f aca="false">BI18/BM$2</f>
        <v>-0.269430863595307</v>
      </c>
      <c r="BL18" s="206" t="str">
        <f aca="false">IF(BK18&lt;-3,"— — —",IF(BK18&lt;-2,"— —",IF(BK18&lt;-1,"—",IF(BK18&gt;4,"++++",IF(BK18&gt;3,"+++",IF(BK18&gt;2,"++",IF(BK18&gt;1,"+","....")))))))</f>
        <v>....</v>
      </c>
      <c r="BM18" s="200"/>
    </row>
    <row r="19" customFormat="false" ht="12.8" hidden="false" customHeight="false" outlineLevel="0" collapsed="false">
      <c r="B19" s="0" t="n">
        <f aca="false">1/D19</f>
        <v>283</v>
      </c>
      <c r="C19" s="208" t="s">
        <v>916</v>
      </c>
      <c r="D19" s="209" t="n">
        <v>0.00353356890459364</v>
      </c>
      <c r="E19" s="210" t="n">
        <v>0</v>
      </c>
      <c r="F19" s="198" t="n">
        <v>-3</v>
      </c>
      <c r="G19" s="198" t="n">
        <v>-5</v>
      </c>
      <c r="H19" s="198" t="n">
        <v>-2</v>
      </c>
      <c r="I19" s="198" t="n">
        <v>-15</v>
      </c>
      <c r="J19" s="198" t="n">
        <v>8</v>
      </c>
      <c r="K19" s="198" t="n">
        <v>4</v>
      </c>
      <c r="L19" s="198" t="n">
        <v>7</v>
      </c>
      <c r="M19" s="198" t="n">
        <v>17</v>
      </c>
      <c r="N19" s="198" t="n">
        <v>11</v>
      </c>
      <c r="O19" s="198" t="n">
        <v>17</v>
      </c>
      <c r="P19" s="198" t="n">
        <v>19</v>
      </c>
      <c r="Q19" s="198" t="n">
        <v>-22</v>
      </c>
      <c r="R19" s="198" t="n">
        <v>-18</v>
      </c>
      <c r="S19" s="198" t="n">
        <v>2</v>
      </c>
      <c r="T19" s="198" t="n">
        <v>14</v>
      </c>
      <c r="U19" s="198" t="n">
        <v>9</v>
      </c>
      <c r="V19" s="198" t="n">
        <v>4</v>
      </c>
      <c r="W19" s="198" t="n">
        <v>-9</v>
      </c>
      <c r="X19" s="198" t="n">
        <v>-9</v>
      </c>
      <c r="Y19" s="198" t="n">
        <v>9</v>
      </c>
      <c r="Z19" s="198" t="n">
        <v>11</v>
      </c>
      <c r="AA19" s="198" t="n">
        <v>-4</v>
      </c>
      <c r="AB19" s="198" t="n">
        <v>3</v>
      </c>
      <c r="AC19" s="198" t="n">
        <v>-7</v>
      </c>
      <c r="AD19" s="198" t="n">
        <v>29</v>
      </c>
      <c r="AE19" s="198" t="n">
        <v>-1</v>
      </c>
      <c r="AF19" s="198" t="n">
        <v>-18</v>
      </c>
      <c r="AG19" s="198" t="n">
        <v>20</v>
      </c>
      <c r="AH19" s="198" t="n">
        <v>-4</v>
      </c>
      <c r="AI19" s="198" t="n">
        <v>-6</v>
      </c>
      <c r="AJ19" s="198" t="n">
        <v>11</v>
      </c>
      <c r="AK19" s="198" t="n">
        <v>-9</v>
      </c>
      <c r="AL19" s="198" t="n">
        <v>16</v>
      </c>
      <c r="AM19" s="198" t="n">
        <v>-13</v>
      </c>
      <c r="AN19" s="198" t="n">
        <v>17</v>
      </c>
      <c r="AO19" s="198" t="n">
        <v>12</v>
      </c>
      <c r="AP19" s="211" t="n">
        <v>5</v>
      </c>
      <c r="AR19" s="195"/>
      <c r="AS19" s="196" t="s">
        <v>916</v>
      </c>
      <c r="AT19" s="199"/>
      <c r="AU19" s="197" t="n">
        <f aca="false">IF(OR(appSymptome!E23=appSymptome!$C$1,AT19),0,appSymptome!E23)</f>
        <v>0</v>
      </c>
      <c r="AV19" s="198"/>
      <c r="AW19" s="198"/>
      <c r="AX19" s="199"/>
      <c r="AY19" s="196"/>
      <c r="AZ19" s="196" t="n">
        <f aca="false">AU19</f>
        <v>0</v>
      </c>
      <c r="BA19" s="200" t="n">
        <f aca="false">IF(AND(AZ297=0,AZ19=0,AY19&gt;0),AY19,AZ19)</f>
        <v>0</v>
      </c>
      <c r="BB19" s="201" t="n">
        <f aca="false">BA19*D19</f>
        <v>0</v>
      </c>
      <c r="BC19" s="202" t="n">
        <f aca="false">(SUMIF(E19:AP19,"&gt;0",E19:AP19)-SUMIF(E19:AP19,"&lt;0",E19:AP19))*D19</f>
        <v>1.37809187279152</v>
      </c>
      <c r="BD19" s="196"/>
      <c r="BE19" s="196"/>
      <c r="BF19" s="203"/>
      <c r="BG19" s="204"/>
      <c r="BH19" s="205" t="n">
        <f aca="false">SUMPRODUCT(E19:AP19,heilmittel!E$411:AP$411)*D19</f>
        <v>-0.0164632508833922</v>
      </c>
      <c r="BI19" s="206" t="n">
        <f aca="false">(BH19*BA19)+(BH297*BA297)</f>
        <v>0.0075768850432633</v>
      </c>
      <c r="BJ19" s="206" t="n">
        <f aca="false">BI19*BI19</f>
        <v>5.7409186958827E-005</v>
      </c>
      <c r="BK19" s="207" t="n">
        <f aca="false">BI19/BM$2</f>
        <v>0.0362221165985473</v>
      </c>
      <c r="BL19" s="206" t="str">
        <f aca="false">IF(BK19&lt;-3,"— — —",IF(BK19&lt;-2,"— —",IF(BK19&lt;-1,"—",IF(BK19&gt;4,"++++",IF(BK19&gt;3,"+++",IF(BK19&gt;2,"++",IF(BK19&gt;1,"+","....")))))))</f>
        <v>....</v>
      </c>
      <c r="BM19" s="200"/>
    </row>
    <row r="20" customFormat="false" ht="12.8" hidden="false" customHeight="false" outlineLevel="0" collapsed="false">
      <c r="B20" s="0" t="n">
        <f aca="false">1/D20</f>
        <v>1195</v>
      </c>
      <c r="C20" s="208" t="s">
        <v>917</v>
      </c>
      <c r="D20" s="209" t="n">
        <v>0.000836820083682008</v>
      </c>
      <c r="E20" s="210" t="n">
        <v>-36</v>
      </c>
      <c r="F20" s="198" t="n">
        <v>-11</v>
      </c>
      <c r="G20" s="198" t="n">
        <v>-35</v>
      </c>
      <c r="H20" s="198" t="n">
        <v>-22</v>
      </c>
      <c r="I20" s="198" t="n">
        <v>-66</v>
      </c>
      <c r="J20" s="198" t="n">
        <v>13</v>
      </c>
      <c r="K20" s="198" t="n">
        <v>41</v>
      </c>
      <c r="L20" s="198" t="n">
        <v>32</v>
      </c>
      <c r="M20" s="198" t="n">
        <v>32</v>
      </c>
      <c r="N20" s="198" t="n">
        <v>-7</v>
      </c>
      <c r="O20" s="198" t="n">
        <v>-18</v>
      </c>
      <c r="P20" s="198" t="n">
        <v>-12</v>
      </c>
      <c r="Q20" s="198" t="n">
        <v>2</v>
      </c>
      <c r="R20" s="198" t="n">
        <v>37</v>
      </c>
      <c r="S20" s="198" t="n">
        <v>-22</v>
      </c>
      <c r="T20" s="198" t="n">
        <v>-16</v>
      </c>
      <c r="U20" s="198" t="n">
        <v>21</v>
      </c>
      <c r="V20" s="198" t="n">
        <v>45</v>
      </c>
      <c r="W20" s="198" t="n">
        <v>8</v>
      </c>
      <c r="X20" s="198" t="n">
        <v>-29</v>
      </c>
      <c r="Y20" s="198" t="n">
        <v>2</v>
      </c>
      <c r="Z20" s="198" t="n">
        <v>5</v>
      </c>
      <c r="AA20" s="198" t="n">
        <v>40</v>
      </c>
      <c r="AB20" s="198" t="n">
        <v>23</v>
      </c>
      <c r="AC20" s="198" t="n">
        <v>-17</v>
      </c>
      <c r="AD20" s="198" t="n">
        <v>-11</v>
      </c>
      <c r="AE20" s="198" t="n">
        <v>4</v>
      </c>
      <c r="AF20" s="198" t="n">
        <v>9</v>
      </c>
      <c r="AG20" s="198" t="n">
        <v>-3</v>
      </c>
      <c r="AH20" s="198" t="n">
        <v>-4</v>
      </c>
      <c r="AI20" s="198" t="n">
        <v>15</v>
      </c>
      <c r="AJ20" s="198" t="n">
        <v>4</v>
      </c>
      <c r="AK20" s="198" t="n">
        <v>25</v>
      </c>
      <c r="AL20" s="198" t="n">
        <v>46</v>
      </c>
      <c r="AM20" s="198" t="n">
        <v>8</v>
      </c>
      <c r="AN20" s="198" t="n">
        <v>-15</v>
      </c>
      <c r="AO20" s="198" t="n">
        <v>-13</v>
      </c>
      <c r="AP20" s="211" t="n">
        <v>-33</v>
      </c>
      <c r="AR20" s="195"/>
      <c r="AS20" s="196" t="s">
        <v>917</v>
      </c>
      <c r="AT20" s="199"/>
      <c r="AU20" s="197" t="n">
        <f aca="false">IF(OR(appSymptome!E24=appSymptome!$C$1,AT20),0,appSymptome!E24)</f>
        <v>6</v>
      </c>
      <c r="AV20" s="198"/>
      <c r="AW20" s="198"/>
      <c r="AX20" s="199"/>
      <c r="AY20" s="196"/>
      <c r="AZ20" s="196" t="n">
        <f aca="false">AU20</f>
        <v>6</v>
      </c>
      <c r="BA20" s="200" t="n">
        <f aca="false">IF(AND(AZ298=0,AZ20=0,AY20&gt;0),AY20,AZ20)</f>
        <v>6</v>
      </c>
      <c r="BB20" s="201" t="n">
        <f aca="false">BA20*D20</f>
        <v>0.00502092050209205</v>
      </c>
      <c r="BC20" s="202" t="n">
        <f aca="false">(SUMIF(E20:AP20,"&gt;0",E20:AP20)-SUMIF(E20:AP20,"&lt;0",E20:AP20))*D20</f>
        <v>0.654393305439331</v>
      </c>
      <c r="BD20" s="196"/>
      <c r="BE20" s="196"/>
      <c r="BF20" s="203"/>
      <c r="BG20" s="204"/>
      <c r="BH20" s="205" t="n">
        <f aca="false">SUMPRODUCT(E20:AP20,heilmittel!E$411:AP$411)*D20</f>
        <v>0.0619706276150627</v>
      </c>
      <c r="BI20" s="206" t="n">
        <f aca="false">(BH20*BA20)+(BH298*BA298)</f>
        <v>0.345833122620462</v>
      </c>
      <c r="BJ20" s="206" t="n">
        <f aca="false">BI20*BI20</f>
        <v>0.11960054870142</v>
      </c>
      <c r="BK20" s="207" t="n">
        <f aca="false">BI20/BM$2</f>
        <v>1.65329256279741</v>
      </c>
      <c r="BL20" s="206" t="str">
        <f aca="false">IF(BK20&lt;-3,"— — —",IF(BK20&lt;-2,"— —",IF(BK20&lt;-1,"—",IF(BK20&gt;4,"++++",IF(BK20&gt;3,"+++",IF(BK20&gt;2,"++",IF(BK20&gt;1,"+","....")))))))</f>
        <v>+</v>
      </c>
      <c r="BM20" s="200"/>
    </row>
    <row r="21" customFormat="false" ht="12.8" hidden="false" customHeight="false" outlineLevel="0" collapsed="false">
      <c r="B21" s="0" t="n">
        <f aca="false">1/D21</f>
        <v>1147</v>
      </c>
      <c r="C21" s="208" t="s">
        <v>918</v>
      </c>
      <c r="D21" s="209" t="n">
        <v>0.000871839581517001</v>
      </c>
      <c r="E21" s="210" t="n">
        <v>-31</v>
      </c>
      <c r="F21" s="198" t="n">
        <v>14</v>
      </c>
      <c r="G21" s="198" t="n">
        <v>-41</v>
      </c>
      <c r="H21" s="198" t="n">
        <v>43</v>
      </c>
      <c r="I21" s="198" t="n">
        <v>73</v>
      </c>
      <c r="J21" s="198" t="n">
        <v>-2</v>
      </c>
      <c r="K21" s="198" t="n">
        <v>-29</v>
      </c>
      <c r="L21" s="198" t="n">
        <v>24</v>
      </c>
      <c r="M21" s="198" t="n">
        <v>-28</v>
      </c>
      <c r="N21" s="198" t="n">
        <v>0</v>
      </c>
      <c r="O21" s="198" t="n">
        <v>-13</v>
      </c>
      <c r="P21" s="198" t="n">
        <v>9</v>
      </c>
      <c r="Q21" s="198" t="n">
        <v>-19</v>
      </c>
      <c r="R21" s="198" t="n">
        <v>33</v>
      </c>
      <c r="S21" s="198" t="n">
        <v>-10</v>
      </c>
      <c r="T21" s="198" t="n">
        <v>40</v>
      </c>
      <c r="U21" s="198" t="n">
        <v>49</v>
      </c>
      <c r="V21" s="198" t="n">
        <v>-8</v>
      </c>
      <c r="W21" s="198" t="n">
        <v>3</v>
      </c>
      <c r="X21" s="198" t="n">
        <v>10</v>
      </c>
      <c r="Y21" s="198" t="n">
        <v>4</v>
      </c>
      <c r="Z21" s="198" t="n">
        <v>-7</v>
      </c>
      <c r="AA21" s="198" t="n">
        <v>18</v>
      </c>
      <c r="AB21" s="198" t="n">
        <v>-12</v>
      </c>
      <c r="AC21" s="198" t="n">
        <v>-15</v>
      </c>
      <c r="AD21" s="198" t="n">
        <v>12</v>
      </c>
      <c r="AE21" s="198" t="n">
        <v>-30</v>
      </c>
      <c r="AF21" s="198" t="n">
        <v>6</v>
      </c>
      <c r="AG21" s="198" t="n">
        <v>-11</v>
      </c>
      <c r="AH21" s="198" t="n">
        <v>1</v>
      </c>
      <c r="AI21" s="198" t="n">
        <v>-15</v>
      </c>
      <c r="AJ21" s="198" t="n">
        <v>-20</v>
      </c>
      <c r="AK21" s="198" t="n">
        <v>-32</v>
      </c>
      <c r="AL21" s="198" t="n">
        <v>6</v>
      </c>
      <c r="AM21" s="198" t="n">
        <v>12</v>
      </c>
      <c r="AN21" s="198" t="n">
        <v>20</v>
      </c>
      <c r="AO21" s="198" t="n">
        <v>-25</v>
      </c>
      <c r="AP21" s="211" t="n">
        <v>0</v>
      </c>
      <c r="AR21" s="195"/>
      <c r="AS21" s="196" t="s">
        <v>918</v>
      </c>
      <c r="AT21" s="199"/>
      <c r="AU21" s="197" t="n">
        <f aca="false">IF(OR(appSymptome!E25=appSymptome!$C$1,AT21),0,appSymptome!E25)</f>
        <v>0</v>
      </c>
      <c r="AV21" s="198"/>
      <c r="AW21" s="198"/>
      <c r="AX21" s="199"/>
      <c r="AY21" s="196"/>
      <c r="AZ21" s="196" t="n">
        <f aca="false">AU21</f>
        <v>0</v>
      </c>
      <c r="BA21" s="200" t="n">
        <f aca="false">IF(AND(AZ299=0,AZ21=0,AY21&gt;0),AY21,AZ21)</f>
        <v>0</v>
      </c>
      <c r="BB21" s="201" t="n">
        <f aca="false">BA21*D21</f>
        <v>0</v>
      </c>
      <c r="BC21" s="202" t="n">
        <f aca="false">(SUMIF(E21:AP21,"&gt;0",E21:AP21)-SUMIF(E21:AP21,"&lt;0",E21:AP21))*D21</f>
        <v>0.632083696599826</v>
      </c>
      <c r="BD21" s="196"/>
      <c r="BE21" s="196"/>
      <c r="BF21" s="203"/>
      <c r="BG21" s="204"/>
      <c r="BH21" s="205" t="n">
        <f aca="false">SUMPRODUCT(E21:AP21,heilmittel!E$411:AP$411)*D21</f>
        <v>-0.00281054925893636</v>
      </c>
      <c r="BI21" s="206" t="n">
        <f aca="false">(BH21*BA21)+(BH299*BA299)</f>
        <v>0.00675107012354274</v>
      </c>
      <c r="BJ21" s="206" t="n">
        <f aca="false">BI21*BI21</f>
        <v>4.55769478129913E-005</v>
      </c>
      <c r="BK21" s="207" t="n">
        <f aca="false">BI21/BM$2</f>
        <v>0.0322742192581312</v>
      </c>
      <c r="BL21" s="206" t="str">
        <f aca="false">IF(BK21&lt;-3,"— — —",IF(BK21&lt;-2,"— —",IF(BK21&lt;-1,"—",IF(BK21&gt;4,"++++",IF(BK21&gt;3,"+++",IF(BK21&gt;2,"++",IF(BK21&gt;1,"+","....")))))))</f>
        <v>....</v>
      </c>
      <c r="BM21" s="200"/>
    </row>
    <row r="22" customFormat="false" ht="12.8" hidden="false" customHeight="false" outlineLevel="0" collapsed="false">
      <c r="B22" s="0" t="n">
        <f aca="false">1/D22</f>
        <v>532.999999999999</v>
      </c>
      <c r="C22" s="208" t="s">
        <v>919</v>
      </c>
      <c r="D22" s="209" t="n">
        <v>0.00187617260787993</v>
      </c>
      <c r="E22" s="210" t="n">
        <v>7</v>
      </c>
      <c r="F22" s="198" t="n">
        <v>39</v>
      </c>
      <c r="G22" s="198" t="n">
        <v>-9</v>
      </c>
      <c r="H22" s="198" t="n">
        <v>-4</v>
      </c>
      <c r="I22" s="198" t="n">
        <v>14</v>
      </c>
      <c r="J22" s="198" t="n">
        <v>28</v>
      </c>
      <c r="K22" s="198" t="n">
        <v>-19</v>
      </c>
      <c r="L22" s="198" t="n">
        <v>-2</v>
      </c>
      <c r="M22" s="198" t="n">
        <v>-15</v>
      </c>
      <c r="N22" s="198" t="n">
        <v>25</v>
      </c>
      <c r="O22" s="198" t="n">
        <v>28</v>
      </c>
      <c r="P22" s="198" t="n">
        <v>16</v>
      </c>
      <c r="Q22" s="198" t="n">
        <v>-14</v>
      </c>
      <c r="R22" s="198" t="n">
        <v>8</v>
      </c>
      <c r="S22" s="198" t="n">
        <v>17</v>
      </c>
      <c r="T22" s="198" t="n">
        <v>13</v>
      </c>
      <c r="U22" s="198" t="n">
        <v>18</v>
      </c>
      <c r="V22" s="198" t="n">
        <v>15</v>
      </c>
      <c r="W22" s="198" t="n">
        <v>4</v>
      </c>
      <c r="X22" s="198" t="n">
        <v>-3</v>
      </c>
      <c r="Y22" s="198" t="n">
        <v>-23</v>
      </c>
      <c r="Z22" s="198" t="n">
        <v>15</v>
      </c>
      <c r="AA22" s="198" t="n">
        <v>10</v>
      </c>
      <c r="AB22" s="198" t="n">
        <v>-1</v>
      </c>
      <c r="AC22" s="198" t="n">
        <v>-26</v>
      </c>
      <c r="AD22" s="198" t="n">
        <v>17</v>
      </c>
      <c r="AE22" s="198" t="n">
        <v>19</v>
      </c>
      <c r="AF22" s="198" t="n">
        <v>-11</v>
      </c>
      <c r="AG22" s="198" t="n">
        <v>-8</v>
      </c>
      <c r="AH22" s="198" t="n">
        <v>-30</v>
      </c>
      <c r="AI22" s="198" t="n">
        <v>11</v>
      </c>
      <c r="AJ22" s="198" t="n">
        <v>24</v>
      </c>
      <c r="AK22" s="198" t="n">
        <v>-17</v>
      </c>
      <c r="AL22" s="198" t="n">
        <v>1</v>
      </c>
      <c r="AM22" s="198" t="n">
        <v>-15</v>
      </c>
      <c r="AN22" s="198" t="n">
        <v>-12</v>
      </c>
      <c r="AO22" s="198" t="n">
        <v>3</v>
      </c>
      <c r="AP22" s="211" t="n">
        <v>-14</v>
      </c>
      <c r="AR22" s="195"/>
      <c r="AS22" s="196" t="s">
        <v>919</v>
      </c>
      <c r="AT22" s="199"/>
      <c r="AU22" s="197" t="n">
        <f aca="false">IF(OR(appSymptome!E26=appSymptome!$C$1,AT22),0,appSymptome!E26)</f>
        <v>2</v>
      </c>
      <c r="AV22" s="198"/>
      <c r="AW22" s="198"/>
      <c r="AX22" s="199"/>
      <c r="AY22" s="196"/>
      <c r="AZ22" s="196" t="n">
        <f aca="false">AU22</f>
        <v>2</v>
      </c>
      <c r="BA22" s="200" t="n">
        <f aca="false">IF(AND(AZ300=0,AZ22=0,AY22&gt;0),AY22,AZ22)</f>
        <v>2</v>
      </c>
      <c r="BB22" s="201" t="n">
        <f aca="false">BA22*D22</f>
        <v>0.00375234521575986</v>
      </c>
      <c r="BC22" s="202" t="n">
        <f aca="false">(SUMIF(E22:AP22,"&gt;0",E22:AP22)-SUMIF(E22:AP22,"&lt;0",E22:AP22))*D22</f>
        <v>1.04127579737336</v>
      </c>
      <c r="BD22" s="196"/>
      <c r="BE22" s="196"/>
      <c r="BF22" s="203"/>
      <c r="BG22" s="204"/>
      <c r="BH22" s="205" t="n">
        <f aca="false">SUMPRODUCT(E22:AP22,heilmittel!E$411:AP$411)*D22</f>
        <v>-0.0333144465290808</v>
      </c>
      <c r="BI22" s="206" t="n">
        <f aca="false">(BH22*BA22)+(BH300*BA300)</f>
        <v>-0.0486153897531568</v>
      </c>
      <c r="BJ22" s="206" t="n">
        <f aca="false">BI22*BI22</f>
        <v>0.00236345612085134</v>
      </c>
      <c r="BK22" s="207" t="n">
        <f aca="false">BI22/BM$2</f>
        <v>-0.232411116978521</v>
      </c>
      <c r="BL22" s="206" t="str">
        <f aca="false">IF(BK22&lt;-3,"— — —",IF(BK22&lt;-2,"— —",IF(BK22&lt;-1,"—",IF(BK22&gt;4,"++++",IF(BK22&gt;3,"+++",IF(BK22&gt;2,"++",IF(BK22&gt;1,"+","....")))))))</f>
        <v>....</v>
      </c>
      <c r="BM22" s="200"/>
    </row>
    <row r="23" customFormat="false" ht="12.8" hidden="false" customHeight="false" outlineLevel="0" collapsed="false">
      <c r="B23" s="0" t="n">
        <f aca="false">1/D23</f>
        <v>915.999999999999</v>
      </c>
      <c r="C23" s="208" t="s">
        <v>920</v>
      </c>
      <c r="D23" s="209" t="n">
        <v>0.00109170305676856</v>
      </c>
      <c r="E23" s="210" t="n">
        <v>-19</v>
      </c>
      <c r="F23" s="198" t="n">
        <v>51</v>
      </c>
      <c r="G23" s="198" t="n">
        <v>-35</v>
      </c>
      <c r="H23" s="198" t="n">
        <v>18</v>
      </c>
      <c r="I23" s="198" t="n">
        <v>33</v>
      </c>
      <c r="J23" s="198" t="n">
        <v>-11</v>
      </c>
      <c r="K23" s="198" t="n">
        <v>-16</v>
      </c>
      <c r="L23" s="198" t="n">
        <v>20</v>
      </c>
      <c r="M23" s="198" t="n">
        <v>26</v>
      </c>
      <c r="N23" s="198" t="n">
        <v>5</v>
      </c>
      <c r="O23" s="198" t="n">
        <v>11</v>
      </c>
      <c r="P23" s="198" t="n">
        <v>15</v>
      </c>
      <c r="Q23" s="198" t="n">
        <v>3</v>
      </c>
      <c r="R23" s="198" t="n">
        <v>33</v>
      </c>
      <c r="S23" s="198" t="n">
        <v>-7</v>
      </c>
      <c r="T23" s="198" t="n">
        <v>10</v>
      </c>
      <c r="U23" s="198" t="n">
        <v>23</v>
      </c>
      <c r="V23" s="198" t="n">
        <v>18</v>
      </c>
      <c r="W23" s="198" t="n">
        <v>6</v>
      </c>
      <c r="X23" s="198" t="n">
        <v>2</v>
      </c>
      <c r="Y23" s="198" t="n">
        <v>-14</v>
      </c>
      <c r="Z23" s="198" t="n">
        <v>2</v>
      </c>
      <c r="AA23" s="198" t="n">
        <v>-2</v>
      </c>
      <c r="AB23" s="198" t="n">
        <v>-20</v>
      </c>
      <c r="AC23" s="198" t="n">
        <v>-18</v>
      </c>
      <c r="AD23" s="198" t="n">
        <v>-6</v>
      </c>
      <c r="AE23" s="198" t="n">
        <v>-5</v>
      </c>
      <c r="AF23" s="198" t="n">
        <v>20</v>
      </c>
      <c r="AG23" s="198" t="n">
        <v>1</v>
      </c>
      <c r="AH23" s="198" t="n">
        <v>-12</v>
      </c>
      <c r="AI23" s="198" t="n">
        <v>22</v>
      </c>
      <c r="AJ23" s="198" t="n">
        <v>3</v>
      </c>
      <c r="AK23" s="198" t="n">
        <v>-41</v>
      </c>
      <c r="AL23" s="198" t="n">
        <v>-25</v>
      </c>
      <c r="AM23" s="198" t="n">
        <v>-19</v>
      </c>
      <c r="AN23" s="198" t="n">
        <v>3</v>
      </c>
      <c r="AO23" s="198" t="n">
        <v>-23</v>
      </c>
      <c r="AP23" s="211" t="n">
        <v>-12</v>
      </c>
      <c r="AR23" s="195"/>
      <c r="AS23" s="196" t="s">
        <v>920</v>
      </c>
      <c r="AT23" s="199"/>
      <c r="AU23" s="197" t="n">
        <f aca="false">IF(OR(appSymptome!E27=appSymptome!$C$1,AT23),0,appSymptome!E27)</f>
        <v>0</v>
      </c>
      <c r="AV23" s="198"/>
      <c r="AW23" s="198"/>
      <c r="AX23" s="199"/>
      <c r="AY23" s="196"/>
      <c r="AZ23" s="196" t="n">
        <f aca="false">AU23</f>
        <v>0</v>
      </c>
      <c r="BA23" s="200" t="n">
        <f aca="false">IF(AND(AZ301=0,AZ23=0,AY23&gt;0),AY23,AZ23)</f>
        <v>0</v>
      </c>
      <c r="BB23" s="201" t="n">
        <f aca="false">BA23*D23</f>
        <v>0</v>
      </c>
      <c r="BC23" s="202" t="n">
        <f aca="false">(SUMIF(E23:AP23,"&gt;0",E23:AP23)-SUMIF(E23:AP23,"&lt;0",E23:AP23))*D23</f>
        <v>0.665938864628821</v>
      </c>
      <c r="BD23" s="196"/>
      <c r="BE23" s="196"/>
      <c r="BF23" s="203"/>
      <c r="BG23" s="204"/>
      <c r="BH23" s="205" t="n">
        <f aca="false">SUMPRODUCT(E23:AP23,heilmittel!E$411:AP$411)*D23</f>
        <v>0.0257519650655022</v>
      </c>
      <c r="BI23" s="206" t="n">
        <f aca="false">(BH23*BA23)+(BH301*BA301)</f>
        <v>-0.0290318708204209</v>
      </c>
      <c r="BJ23" s="206" t="n">
        <f aca="false">BI23*BI23</f>
        <v>0.000842849523333607</v>
      </c>
      <c r="BK23" s="207" t="n">
        <f aca="false">BI23/BM$2</f>
        <v>-0.138789991391811</v>
      </c>
      <c r="BL23" s="206" t="str">
        <f aca="false">IF(BK23&lt;-3,"— — —",IF(BK23&lt;-2,"— —",IF(BK23&lt;-1,"—",IF(BK23&gt;4,"++++",IF(BK23&gt;3,"+++",IF(BK23&gt;2,"++",IF(BK23&gt;1,"+","....")))))))</f>
        <v>....</v>
      </c>
      <c r="BM23" s="200"/>
    </row>
    <row r="24" customFormat="false" ht="12.8" hidden="false" customHeight="false" outlineLevel="0" collapsed="false">
      <c r="B24" s="0" t="n">
        <f aca="false">1/D24</f>
        <v>516.999999999999</v>
      </c>
      <c r="C24" s="208" t="s">
        <v>921</v>
      </c>
      <c r="D24" s="209" t="n">
        <v>0.00193423597678917</v>
      </c>
      <c r="E24" s="210" t="n">
        <v>-4</v>
      </c>
      <c r="F24" s="198" t="n">
        <v>19</v>
      </c>
      <c r="G24" s="198" t="n">
        <v>3</v>
      </c>
      <c r="H24" s="198" t="n">
        <v>12</v>
      </c>
      <c r="I24" s="198" t="n">
        <v>14</v>
      </c>
      <c r="J24" s="198" t="n">
        <v>-18</v>
      </c>
      <c r="K24" s="198" t="n">
        <v>-19</v>
      </c>
      <c r="L24" s="198" t="n">
        <v>16</v>
      </c>
      <c r="M24" s="198" t="n">
        <v>10</v>
      </c>
      <c r="N24" s="198" t="n">
        <v>-1</v>
      </c>
      <c r="O24" s="198" t="n">
        <v>3</v>
      </c>
      <c r="P24" s="198" t="n">
        <v>2</v>
      </c>
      <c r="Q24" s="198" t="n">
        <v>1</v>
      </c>
      <c r="R24" s="198" t="n">
        <v>17</v>
      </c>
      <c r="S24" s="198" t="n">
        <v>-5</v>
      </c>
      <c r="T24" s="198" t="n">
        <v>8</v>
      </c>
      <c r="U24" s="198" t="n">
        <v>18</v>
      </c>
      <c r="V24" s="198" t="n">
        <v>8</v>
      </c>
      <c r="W24" s="198" t="n">
        <v>4</v>
      </c>
      <c r="X24" s="198" t="n">
        <v>14</v>
      </c>
      <c r="Y24" s="198" t="n">
        <v>-11</v>
      </c>
      <c r="Z24" s="198" t="n">
        <v>16</v>
      </c>
      <c r="AA24" s="198" t="n">
        <v>-8</v>
      </c>
      <c r="AB24" s="198" t="n">
        <v>-14</v>
      </c>
      <c r="AC24" s="198" t="n">
        <v>-9</v>
      </c>
      <c r="AD24" s="198" t="n">
        <v>-6</v>
      </c>
      <c r="AE24" s="198" t="n">
        <v>15</v>
      </c>
      <c r="AF24" s="198" t="n">
        <v>0</v>
      </c>
      <c r="AG24" s="198" t="n">
        <v>10</v>
      </c>
      <c r="AH24" s="198" t="n">
        <v>3</v>
      </c>
      <c r="AI24" s="198" t="n">
        <v>1</v>
      </c>
      <c r="AJ24" s="198" t="n">
        <v>6</v>
      </c>
      <c r="AK24" s="198" t="n">
        <v>-9</v>
      </c>
      <c r="AL24" s="198" t="n">
        <v>25</v>
      </c>
      <c r="AM24" s="198" t="n">
        <v>0</v>
      </c>
      <c r="AN24" s="198" t="n">
        <v>8</v>
      </c>
      <c r="AO24" s="198" t="n">
        <v>1</v>
      </c>
      <c r="AP24" s="211" t="n">
        <v>-7</v>
      </c>
      <c r="AR24" s="195"/>
      <c r="AS24" s="196" t="s">
        <v>921</v>
      </c>
      <c r="AT24" s="199"/>
      <c r="AU24" s="197" t="n">
        <f aca="false">IF(OR(appSymptome!E28=appSymptome!$C$1,AT24),0,appSymptome!E28)</f>
        <v>0</v>
      </c>
      <c r="AV24" s="198"/>
      <c r="AW24" s="198"/>
      <c r="AX24" s="199"/>
      <c r="AY24" s="196"/>
      <c r="AZ24" s="196" t="n">
        <f aca="false">AU24</f>
        <v>0</v>
      </c>
      <c r="BA24" s="200" t="n">
        <f aca="false">IF(AND(AZ302=0,AZ24=0,AY24&gt;0),AY24,AZ24)</f>
        <v>0</v>
      </c>
      <c r="BB24" s="201" t="n">
        <f aca="false">BA24*D24</f>
        <v>0</v>
      </c>
      <c r="BC24" s="202" t="n">
        <f aca="false">(SUMIF(E24:AP24,"&gt;0",E24:AP24)-SUMIF(E24:AP24,"&lt;0",E24:AP24))*D24</f>
        <v>0.667311411992263</v>
      </c>
      <c r="BD24" s="196"/>
      <c r="BE24" s="196"/>
      <c r="BF24" s="203"/>
      <c r="BG24" s="204"/>
      <c r="BH24" s="205" t="n">
        <f aca="false">SUMPRODUCT(E24:AP24,heilmittel!E$411:AP$411)*D24</f>
        <v>-0.00371876208897485</v>
      </c>
      <c r="BI24" s="206" t="n">
        <f aca="false">(BH24*BA24)+(BH302*BA302)</f>
        <v>0.004570299513878</v>
      </c>
      <c r="BJ24" s="206" t="n">
        <f aca="false">BI24*BI24</f>
        <v>2.08876376465535E-005</v>
      </c>
      <c r="BK24" s="207" t="n">
        <f aca="false">BI24/BM$2</f>
        <v>0.0218488100237395</v>
      </c>
      <c r="BL24" s="206" t="str">
        <f aca="false">IF(BK24&lt;-3,"— — —",IF(BK24&lt;-2,"— —",IF(BK24&lt;-1,"—",IF(BK24&gt;4,"++++",IF(BK24&gt;3,"+++",IF(BK24&gt;2,"++",IF(BK24&gt;1,"+","....")))))))</f>
        <v>....</v>
      </c>
      <c r="BM24" s="200"/>
    </row>
    <row r="25" customFormat="false" ht="12.8" hidden="false" customHeight="false" outlineLevel="0" collapsed="false">
      <c r="B25" s="0" t="n">
        <f aca="false">1/D25</f>
        <v>428</v>
      </c>
      <c r="C25" s="208" t="s">
        <v>922</v>
      </c>
      <c r="D25" s="209" t="n">
        <v>0.00233644859813084</v>
      </c>
      <c r="E25" s="210" t="n">
        <v>-5</v>
      </c>
      <c r="F25" s="198" t="n">
        <v>20</v>
      </c>
      <c r="G25" s="198" t="n">
        <v>-23</v>
      </c>
      <c r="H25" s="198" t="n">
        <v>-2</v>
      </c>
      <c r="I25" s="198" t="n">
        <v>-18</v>
      </c>
      <c r="J25" s="198" t="n">
        <v>19</v>
      </c>
      <c r="K25" s="198" t="n">
        <v>8</v>
      </c>
      <c r="L25" s="198" t="n">
        <v>-14</v>
      </c>
      <c r="M25" s="198" t="n">
        <v>20</v>
      </c>
      <c r="N25" s="198" t="n">
        <v>3</v>
      </c>
      <c r="O25" s="198" t="n">
        <v>12</v>
      </c>
      <c r="P25" s="198" t="n">
        <v>11</v>
      </c>
      <c r="Q25" s="198" t="n">
        <v>-27</v>
      </c>
      <c r="R25" s="198" t="n">
        <v>-8</v>
      </c>
      <c r="S25" s="198" t="n">
        <v>3</v>
      </c>
      <c r="T25" s="198" t="n">
        <v>20</v>
      </c>
      <c r="U25" s="198" t="n">
        <v>10</v>
      </c>
      <c r="V25" s="198" t="n">
        <v>22</v>
      </c>
      <c r="W25" s="198" t="n">
        <v>7</v>
      </c>
      <c r="X25" s="198" t="n">
        <v>10</v>
      </c>
      <c r="Y25" s="198" t="n">
        <v>9</v>
      </c>
      <c r="Z25" s="198" t="n">
        <v>-1</v>
      </c>
      <c r="AA25" s="198" t="n">
        <v>6</v>
      </c>
      <c r="AB25" s="198" t="n">
        <v>-5</v>
      </c>
      <c r="AC25" s="198" t="n">
        <v>16</v>
      </c>
      <c r="AD25" s="198" t="n">
        <v>25</v>
      </c>
      <c r="AE25" s="198" t="n">
        <v>-13</v>
      </c>
      <c r="AF25" s="198" t="n">
        <v>-23</v>
      </c>
      <c r="AG25" s="198" t="n">
        <v>-11</v>
      </c>
      <c r="AH25" s="198" t="n">
        <v>-5</v>
      </c>
      <c r="AI25" s="198" t="n">
        <v>-1</v>
      </c>
      <c r="AJ25" s="198" t="n">
        <v>12</v>
      </c>
      <c r="AK25" s="198" t="n">
        <v>20</v>
      </c>
      <c r="AL25" s="198" t="n">
        <v>-11</v>
      </c>
      <c r="AM25" s="198" t="n">
        <v>-1</v>
      </c>
      <c r="AN25" s="198" t="n">
        <v>-8</v>
      </c>
      <c r="AO25" s="198" t="n">
        <v>18</v>
      </c>
      <c r="AP25" s="211" t="n">
        <v>-6</v>
      </c>
      <c r="AR25" s="195"/>
      <c r="AS25" s="196" t="s">
        <v>922</v>
      </c>
      <c r="AT25" s="199"/>
      <c r="AU25" s="197" t="n">
        <f aca="false">IF(OR(appSymptome!E29=appSymptome!$C$1,AT25),0,appSymptome!E29)</f>
        <v>2</v>
      </c>
      <c r="AV25" s="198"/>
      <c r="AW25" s="198"/>
      <c r="AX25" s="199"/>
      <c r="AY25" s="196"/>
      <c r="AZ25" s="196" t="n">
        <f aca="false">AU25</f>
        <v>2</v>
      </c>
      <c r="BA25" s="200" t="n">
        <f aca="false">IF(AND(AZ303=0,AZ25=0,AY25&gt;0),AY25,AZ25)</f>
        <v>2</v>
      </c>
      <c r="BB25" s="201" t="n">
        <f aca="false">BA25*D25</f>
        <v>0.00467289719626168</v>
      </c>
      <c r="BC25" s="202" t="n">
        <f aca="false">(SUMIF(E25:AP25,"&gt;0",E25:AP25)-SUMIF(E25:AP25,"&lt;0",E25:AP25))*D25</f>
        <v>1.05841121495327</v>
      </c>
      <c r="BD25" s="196"/>
      <c r="BE25" s="196"/>
      <c r="BF25" s="203"/>
      <c r="BG25" s="204"/>
      <c r="BH25" s="205" t="n">
        <f aca="false">SUMPRODUCT(E25:AP25,heilmittel!E$411:AP$411)*D25</f>
        <v>0.0322303738317757</v>
      </c>
      <c r="BI25" s="206" t="n">
        <f aca="false">(BH25*BA25)+(BH303*BA303)</f>
        <v>0.0523950792473735</v>
      </c>
      <c r="BJ25" s="206" t="n">
        <f aca="false">BI25*BI25</f>
        <v>0.00274524432933855</v>
      </c>
      <c r="BK25" s="207" t="n">
        <f aca="false">BI25/BM$2</f>
        <v>0.250480330485666</v>
      </c>
      <c r="BL25" s="206" t="str">
        <f aca="false">IF(BK25&lt;-3,"— — —",IF(BK25&lt;-2,"— —",IF(BK25&lt;-1,"—",IF(BK25&gt;4,"++++",IF(BK25&gt;3,"+++",IF(BK25&gt;2,"++",IF(BK25&gt;1,"+","....")))))))</f>
        <v>....</v>
      </c>
      <c r="BM25" s="200"/>
    </row>
    <row r="26" customFormat="false" ht="12.8" hidden="false" customHeight="false" outlineLevel="0" collapsed="false">
      <c r="B26" s="0" t="n">
        <f aca="false">1/D26</f>
        <v>443.000000000001</v>
      </c>
      <c r="C26" s="208" t="s">
        <v>923</v>
      </c>
      <c r="D26" s="209" t="n">
        <v>0.00225733634311512</v>
      </c>
      <c r="E26" s="210" t="n">
        <v>-19</v>
      </c>
      <c r="F26" s="198" t="n">
        <v>6</v>
      </c>
      <c r="G26" s="198" t="n">
        <v>-21</v>
      </c>
      <c r="H26" s="198" t="n">
        <v>-10</v>
      </c>
      <c r="I26" s="198" t="n">
        <v>2</v>
      </c>
      <c r="J26" s="198" t="n">
        <v>0</v>
      </c>
      <c r="K26" s="198" t="n">
        <v>10</v>
      </c>
      <c r="L26" s="198" t="n">
        <v>-1</v>
      </c>
      <c r="M26" s="198" t="n">
        <v>-5</v>
      </c>
      <c r="N26" s="198" t="n">
        <v>-2</v>
      </c>
      <c r="O26" s="198" t="n">
        <v>0</v>
      </c>
      <c r="P26" s="198" t="n">
        <v>-13</v>
      </c>
      <c r="Q26" s="198" t="n">
        <v>3</v>
      </c>
      <c r="R26" s="198" t="n">
        <v>11</v>
      </c>
      <c r="S26" s="198" t="n">
        <v>6</v>
      </c>
      <c r="T26" s="198" t="n">
        <v>-17</v>
      </c>
      <c r="U26" s="198" t="n">
        <v>-11</v>
      </c>
      <c r="V26" s="198" t="n">
        <v>9</v>
      </c>
      <c r="W26" s="198" t="n">
        <v>19</v>
      </c>
      <c r="X26" s="198" t="n">
        <v>-17</v>
      </c>
      <c r="Y26" s="198" t="n">
        <v>-1</v>
      </c>
      <c r="Z26" s="198" t="n">
        <v>5</v>
      </c>
      <c r="AA26" s="198" t="n">
        <v>-20</v>
      </c>
      <c r="AB26" s="198" t="n">
        <v>-23</v>
      </c>
      <c r="AC26" s="198" t="n">
        <v>-13</v>
      </c>
      <c r="AD26" s="198" t="n">
        <v>-17</v>
      </c>
      <c r="AE26" s="198" t="n">
        <v>0</v>
      </c>
      <c r="AF26" s="198" t="n">
        <v>10</v>
      </c>
      <c r="AG26" s="198" t="n">
        <v>-29</v>
      </c>
      <c r="AH26" s="198" t="n">
        <v>2</v>
      </c>
      <c r="AI26" s="198" t="n">
        <v>-12</v>
      </c>
      <c r="AJ26" s="198" t="n">
        <v>-10</v>
      </c>
      <c r="AK26" s="198" t="n">
        <v>9</v>
      </c>
      <c r="AL26" s="198" t="n">
        <v>1</v>
      </c>
      <c r="AM26" s="198" t="n">
        <v>15</v>
      </c>
      <c r="AN26" s="198" t="n">
        <v>14</v>
      </c>
      <c r="AO26" s="198" t="n">
        <v>-1</v>
      </c>
      <c r="AP26" s="211" t="n">
        <v>-15</v>
      </c>
      <c r="AR26" s="195"/>
      <c r="AS26" s="196" t="s">
        <v>923</v>
      </c>
      <c r="AT26" s="199"/>
      <c r="AU26" s="197" t="n">
        <f aca="false">IF(OR(appSymptome!E30=appSymptome!$C$1,AT26),0,appSymptome!E30)</f>
        <v>0</v>
      </c>
      <c r="AV26" s="198"/>
      <c r="AW26" s="216"/>
      <c r="AX26" s="199"/>
      <c r="AY26" s="196"/>
      <c r="AZ26" s="196" t="n">
        <f aca="false">AU26</f>
        <v>0</v>
      </c>
      <c r="BA26" s="200" t="n">
        <f aca="false">IF(AND(AZ304=0,AZ26=0,AY26&gt;0),AY26,AZ26)</f>
        <v>0</v>
      </c>
      <c r="BB26" s="201" t="n">
        <f aca="false">BA26*D26</f>
        <v>0</v>
      </c>
      <c r="BC26" s="202" t="n">
        <f aca="false">(SUMIF(E26:AP26,"&gt;0",E26:AP26)-SUMIF(E26:AP26,"&lt;0",E26:AP26))*D26</f>
        <v>0.855530474040632</v>
      </c>
      <c r="BD26" s="196"/>
      <c r="BE26" s="196"/>
      <c r="BF26" s="203"/>
      <c r="BG26" s="204"/>
      <c r="BH26" s="205" t="n">
        <f aca="false">SUMPRODUCT(E26:AP26,heilmittel!E$411:AP$411)*D26</f>
        <v>0.0246119638826185</v>
      </c>
      <c r="BI26" s="206" t="n">
        <f aca="false">(BH26*BA26)+(BH304*BA304)</f>
        <v>-0.0130972151898734</v>
      </c>
      <c r="BJ26" s="206" t="n">
        <f aca="false">BI26*BI26</f>
        <v>0.000171537045729851</v>
      </c>
      <c r="BK26" s="207" t="n">
        <f aca="false">BI26/BM$2</f>
        <v>-0.0626126505833243</v>
      </c>
      <c r="BL26" s="206" t="str">
        <f aca="false">IF(BK26&lt;-3,"— — —",IF(BK26&lt;-2,"— —",IF(BK26&lt;-1,"—",IF(BK26&gt;4,"++++",IF(BK26&gt;3,"+++",IF(BK26&gt;2,"++",IF(BK26&gt;1,"+","....")))))))</f>
        <v>....</v>
      </c>
      <c r="BM26" s="200"/>
    </row>
    <row r="27" customFormat="false" ht="12.8" hidden="false" customHeight="false" outlineLevel="0" collapsed="false">
      <c r="B27" s="0" t="n">
        <f aca="false">1/D27</f>
        <v>1033</v>
      </c>
      <c r="C27" s="208" t="s">
        <v>924</v>
      </c>
      <c r="D27" s="209" t="n">
        <v>0.000968054211035818</v>
      </c>
      <c r="E27" s="210" t="n">
        <v>-48</v>
      </c>
      <c r="F27" s="198" t="n">
        <v>-25</v>
      </c>
      <c r="G27" s="198" t="n">
        <v>-15</v>
      </c>
      <c r="H27" s="198" t="n">
        <v>-18</v>
      </c>
      <c r="I27" s="198" t="n">
        <v>-6</v>
      </c>
      <c r="J27" s="198" t="n">
        <v>29</v>
      </c>
      <c r="K27" s="198" t="n">
        <v>1</v>
      </c>
      <c r="L27" s="198" t="n">
        <v>-5</v>
      </c>
      <c r="M27" s="198" t="n">
        <v>28</v>
      </c>
      <c r="N27" s="198" t="n">
        <v>2</v>
      </c>
      <c r="O27" s="198" t="n">
        <v>1</v>
      </c>
      <c r="P27" s="198" t="n">
        <v>-7</v>
      </c>
      <c r="Q27" s="198" t="n">
        <v>7</v>
      </c>
      <c r="R27" s="198" t="n">
        <v>10</v>
      </c>
      <c r="S27" s="198" t="n">
        <v>0</v>
      </c>
      <c r="T27" s="198" t="n">
        <v>-31</v>
      </c>
      <c r="U27" s="198" t="n">
        <v>-2</v>
      </c>
      <c r="V27" s="198" t="n">
        <v>11</v>
      </c>
      <c r="W27" s="198" t="n">
        <v>9</v>
      </c>
      <c r="X27" s="198" t="n">
        <v>-11</v>
      </c>
      <c r="Y27" s="198" t="n">
        <v>-8</v>
      </c>
      <c r="Z27" s="198" t="n">
        <v>13</v>
      </c>
      <c r="AA27" s="198" t="n">
        <v>11</v>
      </c>
      <c r="AB27" s="198" t="n">
        <v>-24</v>
      </c>
      <c r="AC27" s="198" t="n">
        <v>-34</v>
      </c>
      <c r="AD27" s="198" t="n">
        <v>-9</v>
      </c>
      <c r="AE27" s="198" t="n">
        <v>-19</v>
      </c>
      <c r="AF27" s="198" t="n">
        <v>18</v>
      </c>
      <c r="AG27" s="198" t="n">
        <v>-43</v>
      </c>
      <c r="AH27" s="198" t="n">
        <v>-6</v>
      </c>
      <c r="AI27" s="198" t="n">
        <v>14</v>
      </c>
      <c r="AJ27" s="198" t="n">
        <v>-8</v>
      </c>
      <c r="AK27" s="198" t="n">
        <v>7</v>
      </c>
      <c r="AL27" s="198" t="n">
        <v>-2</v>
      </c>
      <c r="AM27" s="198" t="n">
        <v>-16</v>
      </c>
      <c r="AN27" s="198" t="n">
        <v>-7</v>
      </c>
      <c r="AO27" s="198" t="n">
        <v>21</v>
      </c>
      <c r="AP27" s="211" t="n">
        <v>-18</v>
      </c>
      <c r="AR27" s="195"/>
      <c r="AS27" s="196" t="s">
        <v>924</v>
      </c>
      <c r="AT27" s="199"/>
      <c r="AU27" s="197" t="n">
        <f aca="false">IF(OR(appSymptome!E31=appSymptome!$C$1,AT27),0,appSymptome!E31)</f>
        <v>0</v>
      </c>
      <c r="AV27" s="198"/>
      <c r="AW27" s="198"/>
      <c r="AX27" s="199"/>
      <c r="AY27" s="196"/>
      <c r="AZ27" s="196" t="n">
        <f aca="false">AU27</f>
        <v>0</v>
      </c>
      <c r="BA27" s="200" t="n">
        <f aca="false">IF(AND(AZ305=0,AZ27=0,AY27&gt;0),AY27,AZ27)</f>
        <v>0</v>
      </c>
      <c r="BB27" s="201" t="n">
        <f aca="false">BA27*D27</f>
        <v>0</v>
      </c>
      <c r="BC27" s="202" t="n">
        <f aca="false">(SUMIF(E27:AP27,"&gt;0",E27:AP27)-SUMIF(E27:AP27,"&lt;0",E27:AP27))*D27</f>
        <v>0.526621490803485</v>
      </c>
      <c r="BD27" s="196"/>
      <c r="BE27" s="196"/>
      <c r="BF27" s="203"/>
      <c r="BG27" s="204"/>
      <c r="BH27" s="205" t="n">
        <f aca="false">SUMPRODUCT(E27:AP27,heilmittel!E$411:AP$411)*D27</f>
        <v>0.0211050338818974</v>
      </c>
      <c r="BI27" s="206" t="n">
        <f aca="false">(BH27*BA27)+(BH305*BA305)</f>
        <v>-0.031163997906855</v>
      </c>
      <c r="BJ27" s="206" t="n">
        <f aca="false">BI27*BI27</f>
        <v>0.000971194765538462</v>
      </c>
      <c r="BK27" s="207" t="n">
        <f aca="false">BI27/BM$2</f>
        <v>-0.148982855014098</v>
      </c>
      <c r="BL27" s="206" t="str">
        <f aca="false">IF(BK27&lt;-3,"— — —",IF(BK27&lt;-2,"— —",IF(BK27&lt;-1,"—",IF(BK27&gt;4,"++++",IF(BK27&gt;3,"+++",IF(BK27&gt;2,"++",IF(BK27&gt;1,"+","....")))))))</f>
        <v>....</v>
      </c>
      <c r="BM27" s="200"/>
    </row>
    <row r="28" customFormat="false" ht="12.8" hidden="false" customHeight="false" outlineLevel="0" collapsed="false">
      <c r="B28" s="0" t="n">
        <f aca="false">1/D28</f>
        <v>986.000000000001</v>
      </c>
      <c r="C28" s="208" t="s">
        <v>925</v>
      </c>
      <c r="D28" s="209" t="n">
        <v>0.00101419878296146</v>
      </c>
      <c r="E28" s="210" t="n">
        <v>-13</v>
      </c>
      <c r="F28" s="198" t="n">
        <v>8</v>
      </c>
      <c r="G28" s="198" t="n">
        <v>-13</v>
      </c>
      <c r="H28" s="198" t="n">
        <v>-10</v>
      </c>
      <c r="I28" s="198" t="n">
        <v>-4</v>
      </c>
      <c r="J28" s="198" t="n">
        <v>27</v>
      </c>
      <c r="K28" s="198" t="n">
        <v>30</v>
      </c>
      <c r="L28" s="198" t="n">
        <v>-15</v>
      </c>
      <c r="M28" s="198" t="n">
        <v>24</v>
      </c>
      <c r="N28" s="198" t="n">
        <v>28</v>
      </c>
      <c r="O28" s="198" t="n">
        <v>36</v>
      </c>
      <c r="P28" s="198" t="n">
        <v>17</v>
      </c>
      <c r="Q28" s="198" t="n">
        <v>-13</v>
      </c>
      <c r="R28" s="198" t="n">
        <v>28</v>
      </c>
      <c r="S28" s="198" t="n">
        <v>-15</v>
      </c>
      <c r="T28" s="198" t="n">
        <v>-7</v>
      </c>
      <c r="U28" s="198" t="n">
        <v>6</v>
      </c>
      <c r="V28" s="198" t="n">
        <v>18</v>
      </c>
      <c r="W28" s="198" t="n">
        <v>12</v>
      </c>
      <c r="X28" s="198" t="n">
        <v>-13</v>
      </c>
      <c r="Y28" s="198" t="n">
        <v>30</v>
      </c>
      <c r="Z28" s="198" t="n">
        <v>7</v>
      </c>
      <c r="AA28" s="198" t="n">
        <v>5</v>
      </c>
      <c r="AB28" s="198" t="n">
        <v>9</v>
      </c>
      <c r="AC28" s="198" t="n">
        <v>12</v>
      </c>
      <c r="AD28" s="198" t="n">
        <v>0</v>
      </c>
      <c r="AE28" s="198" t="n">
        <v>-2</v>
      </c>
      <c r="AF28" s="198" t="n">
        <v>-27</v>
      </c>
      <c r="AG28" s="198" t="n">
        <v>-32</v>
      </c>
      <c r="AH28" s="198" t="n">
        <v>10</v>
      </c>
      <c r="AI28" s="198" t="n">
        <v>20</v>
      </c>
      <c r="AJ28" s="198" t="n">
        <v>5</v>
      </c>
      <c r="AK28" s="198" t="n">
        <v>23</v>
      </c>
      <c r="AL28" s="198" t="n">
        <v>-1</v>
      </c>
      <c r="AM28" s="198" t="n">
        <v>-23</v>
      </c>
      <c r="AN28" s="198" t="n">
        <v>-31</v>
      </c>
      <c r="AO28" s="198" t="n">
        <v>7</v>
      </c>
      <c r="AP28" s="211" t="n">
        <v>-33</v>
      </c>
      <c r="AR28" s="195"/>
      <c r="AS28" s="196" t="s">
        <v>925</v>
      </c>
      <c r="AT28" s="199"/>
      <c r="AU28" s="197" t="n">
        <f aca="false">IF(OR(appSymptome!E32=appSymptome!$C$1,AT28),0,appSymptome!E32)</f>
        <v>4</v>
      </c>
      <c r="AV28" s="198"/>
      <c r="AW28" s="198"/>
      <c r="AX28" s="199"/>
      <c r="AY28" s="196"/>
      <c r="AZ28" s="196" t="n">
        <f aca="false">AU28</f>
        <v>4</v>
      </c>
      <c r="BA28" s="200" t="n">
        <f aca="false">IF(AND(AZ306=0,AZ28=0,AY28&gt;0),AY28,AZ28)</f>
        <v>4</v>
      </c>
      <c r="BB28" s="201" t="n">
        <f aca="false">BA28*D28</f>
        <v>0.00405679513184584</v>
      </c>
      <c r="BC28" s="202" t="n">
        <f aca="false">(SUMIF(E28:AP28,"&gt;0",E28:AP28)-SUMIF(E28:AP28,"&lt;0",E28:AP28))*D28</f>
        <v>0.622718052738337</v>
      </c>
      <c r="BD28" s="196"/>
      <c r="BE28" s="196"/>
      <c r="BF28" s="203"/>
      <c r="BG28" s="204"/>
      <c r="BH28" s="205" t="n">
        <f aca="false">SUMPRODUCT(E28:AP28,heilmittel!E$411:AP$411)*D28</f>
        <v>0.00195689655172414</v>
      </c>
      <c r="BI28" s="206" t="n">
        <f aca="false">(BH28*BA28)+(BH306*BA306)</f>
        <v>0.00680108101658515</v>
      </c>
      <c r="BJ28" s="206" t="n">
        <f aca="false">BI28*BI28</f>
        <v>4.62547029941549E-005</v>
      </c>
      <c r="BK28" s="207" t="n">
        <f aca="false">BI28/BM$2</f>
        <v>0.0325133017291779</v>
      </c>
      <c r="BL28" s="206" t="str">
        <f aca="false">IF(BK28&lt;-3,"— — —",IF(BK28&lt;-2,"— —",IF(BK28&lt;-1,"—",IF(BK28&gt;4,"++++",IF(BK28&gt;3,"+++",IF(BK28&gt;2,"++",IF(BK28&gt;1,"+","....")))))))</f>
        <v>....</v>
      </c>
      <c r="BM28" s="200"/>
    </row>
    <row r="29" customFormat="false" ht="12.8" hidden="false" customHeight="false" outlineLevel="0" collapsed="false">
      <c r="B29" s="0" t="n">
        <f aca="false">1/D29</f>
        <v>616.999999999999</v>
      </c>
      <c r="C29" s="208" t="s">
        <v>926</v>
      </c>
      <c r="D29" s="209" t="n">
        <v>0.00162074554294976</v>
      </c>
      <c r="E29" s="210" t="n">
        <v>-14</v>
      </c>
      <c r="F29" s="198" t="n">
        <v>5</v>
      </c>
      <c r="G29" s="198" t="n">
        <v>-2</v>
      </c>
      <c r="H29" s="198" t="n">
        <v>-6</v>
      </c>
      <c r="I29" s="198" t="n">
        <v>-13</v>
      </c>
      <c r="J29" s="198" t="n">
        <v>5</v>
      </c>
      <c r="K29" s="198" t="n">
        <v>-4</v>
      </c>
      <c r="L29" s="198" t="n">
        <v>20</v>
      </c>
      <c r="M29" s="198" t="n">
        <v>-1</v>
      </c>
      <c r="N29" s="198" t="n">
        <v>-2</v>
      </c>
      <c r="O29" s="198" t="n">
        <v>2</v>
      </c>
      <c r="P29" s="198" t="n">
        <v>-15</v>
      </c>
      <c r="Q29" s="198" t="n">
        <v>-3</v>
      </c>
      <c r="R29" s="198" t="n">
        <v>8</v>
      </c>
      <c r="S29" s="198" t="n">
        <v>6</v>
      </c>
      <c r="T29" s="198" t="n">
        <v>9</v>
      </c>
      <c r="U29" s="198" t="n">
        <v>1</v>
      </c>
      <c r="V29" s="198" t="n">
        <v>-1</v>
      </c>
      <c r="W29" s="198" t="n">
        <v>-1</v>
      </c>
      <c r="X29" s="198" t="n">
        <v>-1</v>
      </c>
      <c r="Y29" s="198" t="n">
        <v>-13</v>
      </c>
      <c r="Z29" s="198" t="n">
        <v>5</v>
      </c>
      <c r="AA29" s="198" t="n">
        <v>8</v>
      </c>
      <c r="AB29" s="198" t="n">
        <v>5</v>
      </c>
      <c r="AC29" s="198" t="n">
        <v>-1</v>
      </c>
      <c r="AD29" s="198" t="n">
        <v>-6</v>
      </c>
      <c r="AE29" s="198" t="n">
        <v>-13</v>
      </c>
      <c r="AF29" s="198" t="n">
        <v>15</v>
      </c>
      <c r="AG29" s="198" t="n">
        <v>-13</v>
      </c>
      <c r="AH29" s="198" t="n">
        <v>1</v>
      </c>
      <c r="AI29" s="198" t="n">
        <v>9</v>
      </c>
      <c r="AJ29" s="198" t="n">
        <v>5</v>
      </c>
      <c r="AK29" s="198" t="n">
        <v>11</v>
      </c>
      <c r="AL29" s="198" t="n">
        <v>7</v>
      </c>
      <c r="AM29" s="198" t="n">
        <v>5</v>
      </c>
      <c r="AN29" s="198" t="n">
        <v>6</v>
      </c>
      <c r="AO29" s="198" t="n">
        <v>3</v>
      </c>
      <c r="AP29" s="211" t="n">
        <v>6</v>
      </c>
      <c r="AR29" s="195"/>
      <c r="AS29" s="196" t="s">
        <v>926</v>
      </c>
      <c r="AT29" s="199"/>
      <c r="AU29" s="197" t="n">
        <f aca="false">IF(OR(appSymptome!E33=appSymptome!$C$1,AT29),0,appSymptome!E33)</f>
        <v>3</v>
      </c>
      <c r="AV29" s="198"/>
      <c r="AW29" s="198"/>
      <c r="AX29" s="199"/>
      <c r="AY29" s="196"/>
      <c r="AZ29" s="196" t="n">
        <f aca="false">AU29</f>
        <v>3</v>
      </c>
      <c r="BA29" s="200" t="n">
        <f aca="false">IF(AND(AZ307=0,AZ29=0,AY29&gt;0),AY29,AZ29)</f>
        <v>3</v>
      </c>
      <c r="BB29" s="201" t="n">
        <f aca="false">BA29*D29</f>
        <v>0.00486223662884928</v>
      </c>
      <c r="BC29" s="202" t="n">
        <f aca="false">(SUMIF(E29:AP29,"&gt;0",E29:AP29)-SUMIF(E29:AP29,"&lt;0",E29:AP29))*D29</f>
        <v>0.406807131280389</v>
      </c>
      <c r="BD29" s="196"/>
      <c r="BE29" s="196"/>
      <c r="BF29" s="203"/>
      <c r="BG29" s="204"/>
      <c r="BH29" s="205" t="n">
        <f aca="false">SUMPRODUCT(E29:AP29,heilmittel!E$411:AP$411)*D29</f>
        <v>0.0133808752025932</v>
      </c>
      <c r="BI29" s="206" t="n">
        <f aca="false">(BH29*BA29)+(BH307*BA307)</f>
        <v>0.0353624594603238</v>
      </c>
      <c r="BJ29" s="206" t="n">
        <f aca="false">BI29*BI29</f>
        <v>0.00125050353908304</v>
      </c>
      <c r="BK29" s="207" t="n">
        <f aca="false">BI29/BM$2</f>
        <v>0.169054053541715</v>
      </c>
      <c r="BL29" s="206" t="str">
        <f aca="false">IF(BK29&lt;-3,"— — —",IF(BK29&lt;-2,"— —",IF(BK29&lt;-1,"—",IF(BK29&gt;4,"++++",IF(BK29&gt;3,"+++",IF(BK29&gt;2,"++",IF(BK29&gt;1,"+","....")))))))</f>
        <v>....</v>
      </c>
      <c r="BM29" s="200"/>
    </row>
    <row r="30" customFormat="false" ht="12.8" hidden="false" customHeight="false" outlineLevel="0" collapsed="false">
      <c r="B30" s="0" t="n">
        <f aca="false">1/D30</f>
        <v>148</v>
      </c>
      <c r="C30" s="208" t="s">
        <v>927</v>
      </c>
      <c r="D30" s="209" t="n">
        <v>0.00675675675675676</v>
      </c>
      <c r="E30" s="210" t="n">
        <v>-1</v>
      </c>
      <c r="F30" s="198" t="n">
        <v>3</v>
      </c>
      <c r="G30" s="198" t="n">
        <v>2</v>
      </c>
      <c r="H30" s="198" t="n">
        <v>-1</v>
      </c>
      <c r="I30" s="198" t="n">
        <v>-10</v>
      </c>
      <c r="J30" s="198" t="n">
        <v>7</v>
      </c>
      <c r="K30" s="198" t="n">
        <v>1</v>
      </c>
      <c r="L30" s="198" t="n">
        <v>6</v>
      </c>
      <c r="M30" s="198" t="n">
        <v>4</v>
      </c>
      <c r="N30" s="198" t="n">
        <v>-1</v>
      </c>
      <c r="O30" s="198" t="n">
        <v>2</v>
      </c>
      <c r="P30" s="198" t="n">
        <v>-3</v>
      </c>
      <c r="Q30" s="198" t="n">
        <v>1</v>
      </c>
      <c r="R30" s="198" t="n">
        <v>9</v>
      </c>
      <c r="S30" s="198" t="n">
        <v>-13</v>
      </c>
      <c r="T30" s="198" t="n">
        <v>-3</v>
      </c>
      <c r="U30" s="198" t="n">
        <v>-6</v>
      </c>
      <c r="V30" s="198" t="n">
        <v>20</v>
      </c>
      <c r="W30" s="198" t="n">
        <v>1</v>
      </c>
      <c r="X30" s="198" t="n">
        <v>13</v>
      </c>
      <c r="Y30" s="198" t="n">
        <v>5</v>
      </c>
      <c r="Z30" s="198" t="n">
        <v>-7</v>
      </c>
      <c r="AA30" s="198" t="n">
        <v>15</v>
      </c>
      <c r="AB30" s="198" t="n">
        <v>7</v>
      </c>
      <c r="AC30" s="198" t="n">
        <v>-12</v>
      </c>
      <c r="AD30" s="198" t="n">
        <v>0</v>
      </c>
      <c r="AE30" s="198" t="n">
        <v>5</v>
      </c>
      <c r="AF30" s="198" t="n">
        <v>16</v>
      </c>
      <c r="AG30" s="198" t="n">
        <v>-3</v>
      </c>
      <c r="AH30" s="198" t="n">
        <v>-4</v>
      </c>
      <c r="AI30" s="198" t="n">
        <v>-12</v>
      </c>
      <c r="AJ30" s="198" t="n">
        <v>-5</v>
      </c>
      <c r="AK30" s="198" t="n">
        <v>-3</v>
      </c>
      <c r="AL30" s="198" t="n">
        <v>-20</v>
      </c>
      <c r="AM30" s="198" t="n">
        <v>10</v>
      </c>
      <c r="AN30" s="198" t="n">
        <v>16</v>
      </c>
      <c r="AO30" s="198" t="n">
        <v>0</v>
      </c>
      <c r="AP30" s="211" t="n">
        <v>-2</v>
      </c>
      <c r="AR30" s="195"/>
      <c r="AS30" s="196" t="s">
        <v>927</v>
      </c>
      <c r="AT30" s="199"/>
      <c r="AU30" s="197" t="n">
        <f aca="false">IF(OR(appSymptome!E34=appSymptome!$C$1,AT30),0,appSymptome!E34)</f>
        <v>8</v>
      </c>
      <c r="AV30" s="198"/>
      <c r="AW30" s="198"/>
      <c r="AX30" s="199"/>
      <c r="AY30" s="196"/>
      <c r="AZ30" s="196" t="n">
        <f aca="false">AU30</f>
        <v>8</v>
      </c>
      <c r="BA30" s="200" t="n">
        <f aca="false">IF(AND(AZ308=0,AZ30=0,AY30&gt;0),AY30,AZ30)</f>
        <v>8</v>
      </c>
      <c r="BB30" s="201" t="n">
        <f aca="false">BA30*D30</f>
        <v>0.0540540540540541</v>
      </c>
      <c r="BC30" s="202" t="n">
        <f aca="false">(SUMIF(E30:AP30,"&gt;0",E30:AP30)-SUMIF(E30:AP30,"&lt;0",E30:AP30))*D30</f>
        <v>1.68243243243243</v>
      </c>
      <c r="BD30" s="196"/>
      <c r="BE30" s="196"/>
      <c r="BF30" s="203"/>
      <c r="BG30" s="204"/>
      <c r="BH30" s="205" t="n">
        <f aca="false">SUMPRODUCT(E30:AP30,heilmittel!E$411:AP$411)*D30</f>
        <v>0.292766891891892</v>
      </c>
      <c r="BI30" s="206" t="n">
        <f aca="false">(BH30*BA30)+(BH308*BA308)</f>
        <v>2.34213513513514</v>
      </c>
      <c r="BJ30" s="206" t="n">
        <f aca="false">BI30*BI30</f>
        <v>5.48559699123448</v>
      </c>
      <c r="BK30" s="207" t="n">
        <f aca="false">BI30/BM$2</f>
        <v>11.1968297618358</v>
      </c>
      <c r="BL30" s="206" t="str">
        <f aca="false">IF(BK30&lt;-3,"— — —",IF(BK30&lt;-2,"— —",IF(BK30&lt;-1,"—",IF(BK30&gt;4,"++++",IF(BK30&gt;3,"+++",IF(BK30&gt;2,"++",IF(BK30&gt;1,"+","....")))))))</f>
        <v>++++</v>
      </c>
      <c r="BM30" s="200"/>
    </row>
    <row r="31" customFormat="false" ht="12.8" hidden="false" customHeight="false" outlineLevel="0" collapsed="false">
      <c r="B31" s="0" t="n">
        <f aca="false">1/D31</f>
        <v>1311</v>
      </c>
      <c r="C31" s="208" t="s">
        <v>928</v>
      </c>
      <c r="D31" s="209" t="n">
        <v>0.0007627765064836</v>
      </c>
      <c r="E31" s="210" t="n">
        <v>-26</v>
      </c>
      <c r="F31" s="198" t="n">
        <v>3</v>
      </c>
      <c r="G31" s="198" t="n">
        <v>-19</v>
      </c>
      <c r="H31" s="198" t="n">
        <v>-6</v>
      </c>
      <c r="I31" s="198" t="n">
        <v>-8</v>
      </c>
      <c r="J31" s="198" t="n">
        <v>0</v>
      </c>
      <c r="K31" s="198" t="n">
        <v>10</v>
      </c>
      <c r="L31" s="198" t="n">
        <v>16</v>
      </c>
      <c r="M31" s="198" t="n">
        <v>0</v>
      </c>
      <c r="N31" s="198" t="n">
        <v>-2</v>
      </c>
      <c r="O31" s="198" t="n">
        <v>-8</v>
      </c>
      <c r="P31" s="198" t="n">
        <v>-2</v>
      </c>
      <c r="Q31" s="198" t="n">
        <v>2</v>
      </c>
      <c r="R31" s="198" t="n">
        <v>21</v>
      </c>
      <c r="S31" s="198" t="n">
        <v>-7</v>
      </c>
      <c r="T31" s="198" t="n">
        <v>8</v>
      </c>
      <c r="U31" s="198" t="n">
        <v>5</v>
      </c>
      <c r="V31" s="198" t="n">
        <v>-5</v>
      </c>
      <c r="W31" s="198" t="n">
        <v>23</v>
      </c>
      <c r="X31" s="198" t="n">
        <v>-7</v>
      </c>
      <c r="Y31" s="198" t="n">
        <v>-3</v>
      </c>
      <c r="Z31" s="198" t="n">
        <v>-10</v>
      </c>
      <c r="AA31" s="198" t="n">
        <v>-3</v>
      </c>
      <c r="AB31" s="198" t="n">
        <v>11</v>
      </c>
      <c r="AC31" s="198" t="n">
        <v>12</v>
      </c>
      <c r="AD31" s="198" t="n">
        <v>-5</v>
      </c>
      <c r="AE31" s="198" t="n">
        <v>1</v>
      </c>
      <c r="AF31" s="198" t="n">
        <v>17</v>
      </c>
      <c r="AG31" s="198" t="n">
        <v>-15</v>
      </c>
      <c r="AH31" s="198" t="n">
        <v>-5</v>
      </c>
      <c r="AI31" s="198" t="n">
        <v>17</v>
      </c>
      <c r="AJ31" s="198" t="n">
        <v>5</v>
      </c>
      <c r="AK31" s="198" t="n">
        <v>6</v>
      </c>
      <c r="AL31" s="198" t="n">
        <v>27</v>
      </c>
      <c r="AM31" s="198" t="n">
        <v>-25</v>
      </c>
      <c r="AN31" s="198" t="n">
        <v>1</v>
      </c>
      <c r="AO31" s="198" t="n">
        <v>10</v>
      </c>
      <c r="AP31" s="211" t="n">
        <v>-39</v>
      </c>
      <c r="AR31" s="195"/>
      <c r="AS31" s="196" t="s">
        <v>928</v>
      </c>
      <c r="AT31" s="199"/>
      <c r="AU31" s="197" t="n">
        <f aca="false">IF(OR(appSymptome!E35=appSymptome!$C$1,AT31),0,appSymptome!E35)</f>
        <v>0</v>
      </c>
      <c r="AV31" s="198"/>
      <c r="AW31" s="198"/>
      <c r="AX31" s="199"/>
      <c r="AY31" s="196"/>
      <c r="AZ31" s="196" t="n">
        <f aca="false">AU31</f>
        <v>0</v>
      </c>
      <c r="BA31" s="200" t="n">
        <f aca="false">IF(AND(AZ309=0,AZ31=0,AY31&gt;0),AY31,AZ31)</f>
        <v>0</v>
      </c>
      <c r="BB31" s="201" t="n">
        <f aca="false">BA31*D31</f>
        <v>0</v>
      </c>
      <c r="BC31" s="202" t="n">
        <f aca="false">(SUMIF(E31:AP31,"&gt;0",E31:AP31)-SUMIF(E31:AP31,"&lt;0",E31:AP31))*D31</f>
        <v>0.297482837528604</v>
      </c>
      <c r="BD31" s="196"/>
      <c r="BE31" s="196"/>
      <c r="BF31" s="203"/>
      <c r="BG31" s="204"/>
      <c r="BH31" s="205" t="n">
        <f aca="false">SUMPRODUCT(E31:AP31,heilmittel!E$411:AP$411)*D31</f>
        <v>0.00282212051868802</v>
      </c>
      <c r="BI31" s="206" t="n">
        <f aca="false">(BH31*BA31)+(BH309*BA309)</f>
        <v>-0.00249939610825319</v>
      </c>
      <c r="BJ31" s="206" t="n">
        <f aca="false">BI31*BI31</f>
        <v>6.24698090595118E-006</v>
      </c>
      <c r="BK31" s="207" t="n">
        <f aca="false">BI31/BM$2</f>
        <v>-0.0119486328144304</v>
      </c>
      <c r="BL31" s="206" t="str">
        <f aca="false">IF(BK31&lt;-3,"— — —",IF(BK31&lt;-2,"— —",IF(BK31&lt;-1,"—",IF(BK31&gt;4,"++++",IF(BK31&gt;3,"+++",IF(BK31&gt;2,"++",IF(BK31&gt;1,"+","....")))))))</f>
        <v>....</v>
      </c>
      <c r="BM31" s="200"/>
    </row>
    <row r="32" customFormat="false" ht="12.8" hidden="false" customHeight="false" outlineLevel="0" collapsed="false">
      <c r="B32" s="0" t="n">
        <f aca="false">1/D32</f>
        <v>80</v>
      </c>
      <c r="C32" s="208" t="s">
        <v>929</v>
      </c>
      <c r="D32" s="209" t="n">
        <v>0.0125</v>
      </c>
      <c r="E32" s="210" t="n">
        <v>-3</v>
      </c>
      <c r="F32" s="198" t="n">
        <v>6</v>
      </c>
      <c r="G32" s="198" t="n">
        <v>-6</v>
      </c>
      <c r="H32" s="198" t="n">
        <v>-1</v>
      </c>
      <c r="I32" s="198" t="n">
        <v>3</v>
      </c>
      <c r="J32" s="198" t="n">
        <v>-3</v>
      </c>
      <c r="K32" s="198" t="n">
        <v>0</v>
      </c>
      <c r="L32" s="198" t="n">
        <v>5</v>
      </c>
      <c r="M32" s="198" t="n">
        <v>0</v>
      </c>
      <c r="N32" s="198" t="n">
        <v>1</v>
      </c>
      <c r="O32" s="198" t="n">
        <v>3</v>
      </c>
      <c r="P32" s="198" t="n">
        <v>-3</v>
      </c>
      <c r="Q32" s="198" t="n">
        <v>-4</v>
      </c>
      <c r="R32" s="198" t="n">
        <v>9</v>
      </c>
      <c r="S32" s="198" t="n">
        <v>0</v>
      </c>
      <c r="T32" s="198" t="n">
        <v>-4</v>
      </c>
      <c r="U32" s="198" t="n">
        <v>-5</v>
      </c>
      <c r="V32" s="198" t="n">
        <v>7</v>
      </c>
      <c r="W32" s="198" t="n">
        <v>5</v>
      </c>
      <c r="X32" s="198" t="n">
        <v>-2</v>
      </c>
      <c r="Y32" s="198" t="n">
        <v>-3</v>
      </c>
      <c r="Z32" s="198" t="n">
        <v>5</v>
      </c>
      <c r="AA32" s="198" t="n">
        <v>1</v>
      </c>
      <c r="AB32" s="198" t="n">
        <v>-11</v>
      </c>
      <c r="AC32" s="198" t="n">
        <v>-3</v>
      </c>
      <c r="AD32" s="198" t="n">
        <v>4</v>
      </c>
      <c r="AE32" s="198" t="n">
        <v>17</v>
      </c>
      <c r="AF32" s="198" t="n">
        <v>-1</v>
      </c>
      <c r="AG32" s="198" t="n">
        <v>-10</v>
      </c>
      <c r="AH32" s="198" t="n">
        <v>-6</v>
      </c>
      <c r="AI32" s="198" t="n">
        <v>4</v>
      </c>
      <c r="AJ32" s="198" t="n">
        <v>6</v>
      </c>
      <c r="AK32" s="198" t="n">
        <v>1</v>
      </c>
      <c r="AL32" s="198" t="n">
        <v>10</v>
      </c>
      <c r="AM32" s="198" t="n">
        <v>1</v>
      </c>
      <c r="AN32" s="198" t="n">
        <v>8</v>
      </c>
      <c r="AO32" s="198" t="n">
        <v>-2</v>
      </c>
      <c r="AP32" s="211" t="n">
        <v>-7</v>
      </c>
      <c r="AR32" s="195"/>
      <c r="AS32" s="196" t="s">
        <v>929</v>
      </c>
      <c r="AT32" s="199"/>
      <c r="AU32" s="197" t="n">
        <f aca="false">IF(OR(appSymptome!E36=appSymptome!$C$1,AT32),0,appSymptome!E36)</f>
        <v>0</v>
      </c>
      <c r="AV32" s="198"/>
      <c r="AW32" s="198"/>
      <c r="AX32" s="199"/>
      <c r="AY32" s="196"/>
      <c r="AZ32" s="196" t="n">
        <f aca="false">AU32</f>
        <v>0</v>
      </c>
      <c r="BA32" s="200" t="n">
        <f aca="false">IF(AND(AZ310=0,AZ32=0,AY32&gt;0),AY32,AZ32)</f>
        <v>0</v>
      </c>
      <c r="BB32" s="201" t="n">
        <f aca="false">BA32*D32</f>
        <v>0</v>
      </c>
      <c r="BC32" s="202" t="n">
        <f aca="false">(SUMIF(E32:AP32,"&gt;0",E32:AP32)-SUMIF(E32:AP32,"&lt;0",E32:AP32))*D32</f>
        <v>2.125</v>
      </c>
      <c r="BD32" s="196"/>
      <c r="BE32" s="196"/>
      <c r="BF32" s="203"/>
      <c r="BG32" s="204"/>
      <c r="BH32" s="205" t="n">
        <f aca="false">SUMPRODUCT(E32:AP32,heilmittel!E$411:AP$411)*D32</f>
        <v>-0.000218750000000013</v>
      </c>
      <c r="BI32" s="206" t="n">
        <f aca="false">(BH32*BA32)+(BH310*BA310)</f>
        <v>0.000865806707680095</v>
      </c>
      <c r="BJ32" s="206" t="n">
        <f aca="false">BI32*BI32</f>
        <v>7.49621255063846E-007</v>
      </c>
      <c r="BK32" s="207" t="n">
        <f aca="false">BI32/BM$2</f>
        <v>0.00413908239841603</v>
      </c>
      <c r="BL32" s="206" t="str">
        <f aca="false">IF(BK32&lt;-3,"— — —",IF(BK32&lt;-2,"— —",IF(BK32&lt;-1,"—",IF(BK32&gt;4,"++++",IF(BK32&gt;3,"+++",IF(BK32&gt;2,"++",IF(BK32&gt;1,"+","....")))))))</f>
        <v>....</v>
      </c>
      <c r="BM32" s="200"/>
    </row>
    <row r="33" customFormat="false" ht="12.8" hidden="false" customHeight="false" outlineLevel="0" collapsed="false">
      <c r="B33" s="0" t="n">
        <f aca="false">1/D33</f>
        <v>414</v>
      </c>
      <c r="C33" s="208" t="s">
        <v>930</v>
      </c>
      <c r="D33" s="209" t="n">
        <v>0.00241545893719807</v>
      </c>
      <c r="E33" s="210" t="n">
        <v>-26</v>
      </c>
      <c r="F33" s="198" t="n">
        <v>-7</v>
      </c>
      <c r="G33" s="198" t="n">
        <v>-13</v>
      </c>
      <c r="H33" s="198" t="n">
        <v>13</v>
      </c>
      <c r="I33" s="198" t="n">
        <v>12</v>
      </c>
      <c r="J33" s="198" t="n">
        <v>6</v>
      </c>
      <c r="K33" s="198" t="n">
        <v>-9</v>
      </c>
      <c r="L33" s="198" t="n">
        <v>8</v>
      </c>
      <c r="M33" s="198" t="n">
        <v>-18</v>
      </c>
      <c r="N33" s="198" t="n">
        <v>-9</v>
      </c>
      <c r="O33" s="198" t="n">
        <v>-7</v>
      </c>
      <c r="P33" s="198" t="n">
        <v>-5</v>
      </c>
      <c r="Q33" s="198" t="n">
        <v>1</v>
      </c>
      <c r="R33" s="198" t="n">
        <v>-2</v>
      </c>
      <c r="S33" s="198" t="n">
        <v>4</v>
      </c>
      <c r="T33" s="198" t="n">
        <v>4</v>
      </c>
      <c r="U33" s="198" t="n">
        <v>2</v>
      </c>
      <c r="V33" s="198" t="n">
        <v>4</v>
      </c>
      <c r="W33" s="198" t="n">
        <v>10</v>
      </c>
      <c r="X33" s="198" t="n">
        <v>-11</v>
      </c>
      <c r="Y33" s="198" t="n">
        <v>-8</v>
      </c>
      <c r="Z33" s="198" t="n">
        <v>-8</v>
      </c>
      <c r="AA33" s="198" t="n">
        <v>3</v>
      </c>
      <c r="AB33" s="198" t="n">
        <v>-5</v>
      </c>
      <c r="AC33" s="198" t="n">
        <v>9</v>
      </c>
      <c r="AD33" s="198" t="n">
        <v>10</v>
      </c>
      <c r="AE33" s="198" t="n">
        <v>-7</v>
      </c>
      <c r="AF33" s="198" t="n">
        <v>-6</v>
      </c>
      <c r="AG33" s="198" t="n">
        <v>-8</v>
      </c>
      <c r="AH33" s="198" t="n">
        <v>-2</v>
      </c>
      <c r="AI33" s="198" t="n">
        <v>-4</v>
      </c>
      <c r="AJ33" s="198" t="n">
        <v>-18</v>
      </c>
      <c r="AK33" s="198" t="n">
        <v>0</v>
      </c>
      <c r="AL33" s="198" t="n">
        <v>12</v>
      </c>
      <c r="AM33" s="198" t="n">
        <v>5</v>
      </c>
      <c r="AN33" s="198" t="n">
        <v>12</v>
      </c>
      <c r="AO33" s="198" t="n">
        <v>-12</v>
      </c>
      <c r="AP33" s="211" t="n">
        <v>9</v>
      </c>
      <c r="AR33" s="195"/>
      <c r="AS33" s="196" t="s">
        <v>930</v>
      </c>
      <c r="AT33" s="199"/>
      <c r="AU33" s="197" t="n">
        <f aca="false">IF(OR(appSymptome!E37=appSymptome!$C$1,AT33),0,appSymptome!E37)</f>
        <v>2</v>
      </c>
      <c r="AV33" s="198"/>
      <c r="AW33" s="198"/>
      <c r="AX33" s="199"/>
      <c r="AY33" s="196"/>
      <c r="AZ33" s="196" t="n">
        <f aca="false">AU33</f>
        <v>2</v>
      </c>
      <c r="BA33" s="200" t="n">
        <f aca="false">IF(AND(AZ311=0,AZ33=0,AY33&gt;0),AY33,AZ33)</f>
        <v>2</v>
      </c>
      <c r="BB33" s="201" t="n">
        <f aca="false">BA33*D33</f>
        <v>0.00483091787439614</v>
      </c>
      <c r="BC33" s="202" t="n">
        <f aca="false">(SUMIF(E33:AP33,"&gt;0",E33:AP33)-SUMIF(E33:AP33,"&lt;0",E33:AP33))*D33</f>
        <v>0.746376811594203</v>
      </c>
      <c r="BD33" s="196"/>
      <c r="BE33" s="196"/>
      <c r="BF33" s="203"/>
      <c r="BG33" s="204"/>
      <c r="BH33" s="205" t="n">
        <f aca="false">SUMPRODUCT(E33:AP33,heilmittel!E$411:AP$411)*D33</f>
        <v>-0.0135538647342995</v>
      </c>
      <c r="BI33" s="206" t="n">
        <f aca="false">(BH33*BA33)+(BH311*BA311)</f>
        <v>-0.0227295164943028</v>
      </c>
      <c r="BJ33" s="206" t="n">
        <f aca="false">BI33*BI33</f>
        <v>0.000516630920064785</v>
      </c>
      <c r="BK33" s="207" t="n">
        <f aca="false">BI33/BM$2</f>
        <v>-0.108660906425822</v>
      </c>
      <c r="BL33" s="206" t="str">
        <f aca="false">IF(BK33&lt;-3,"— — —",IF(BK33&lt;-2,"— —",IF(BK33&lt;-1,"—",IF(BK33&gt;4,"++++",IF(BK33&gt;3,"+++",IF(BK33&gt;2,"++",IF(BK33&gt;1,"+","....")))))))</f>
        <v>....</v>
      </c>
      <c r="BM33" s="200"/>
    </row>
    <row r="34" customFormat="false" ht="12.8" hidden="false" customHeight="false" outlineLevel="0" collapsed="false">
      <c r="B34" s="0" t="n">
        <f aca="false">1/D34</f>
        <v>1345</v>
      </c>
      <c r="C34" s="208" t="s">
        <v>931</v>
      </c>
      <c r="D34" s="209" t="n">
        <v>0.000743494423791822</v>
      </c>
      <c r="E34" s="210" t="n">
        <v>-26</v>
      </c>
      <c r="F34" s="198" t="n">
        <v>10</v>
      </c>
      <c r="G34" s="198" t="n">
        <v>-10</v>
      </c>
      <c r="H34" s="198" t="n">
        <v>-7</v>
      </c>
      <c r="I34" s="198" t="n">
        <v>-19</v>
      </c>
      <c r="J34" s="198" t="n">
        <v>-5</v>
      </c>
      <c r="K34" s="198" t="n">
        <v>4</v>
      </c>
      <c r="L34" s="198" t="n">
        <v>10</v>
      </c>
      <c r="M34" s="198" t="n">
        <v>14</v>
      </c>
      <c r="N34" s="198" t="n">
        <v>-10</v>
      </c>
      <c r="O34" s="198" t="n">
        <v>5</v>
      </c>
      <c r="P34" s="198" t="n">
        <v>-10</v>
      </c>
      <c r="Q34" s="198" t="n">
        <v>1</v>
      </c>
      <c r="R34" s="198" t="n">
        <v>-2</v>
      </c>
      <c r="S34" s="198" t="n">
        <v>-9</v>
      </c>
      <c r="T34" s="198" t="n">
        <v>44</v>
      </c>
      <c r="U34" s="198" t="n">
        <v>8</v>
      </c>
      <c r="V34" s="198" t="n">
        <v>-1</v>
      </c>
      <c r="W34" s="198" t="n">
        <v>4</v>
      </c>
      <c r="X34" s="198" t="n">
        <v>-33</v>
      </c>
      <c r="Y34" s="198" t="n">
        <v>-8</v>
      </c>
      <c r="Z34" s="198" t="n">
        <v>-6</v>
      </c>
      <c r="AA34" s="198" t="n">
        <v>15</v>
      </c>
      <c r="AB34" s="198" t="n">
        <v>29</v>
      </c>
      <c r="AC34" s="198" t="n">
        <v>17</v>
      </c>
      <c r="AD34" s="198" t="n">
        <v>-5</v>
      </c>
      <c r="AE34" s="198" t="n">
        <v>6</v>
      </c>
      <c r="AF34" s="198" t="n">
        <v>3</v>
      </c>
      <c r="AG34" s="198" t="n">
        <v>-18</v>
      </c>
      <c r="AH34" s="198" t="n">
        <v>2</v>
      </c>
      <c r="AI34" s="198" t="n">
        <v>30</v>
      </c>
      <c r="AJ34" s="198" t="n">
        <v>-1</v>
      </c>
      <c r="AK34" s="198" t="n">
        <v>12</v>
      </c>
      <c r="AL34" s="198" t="n">
        <v>13</v>
      </c>
      <c r="AM34" s="198" t="n">
        <v>8</v>
      </c>
      <c r="AN34" s="198" t="n">
        <v>14</v>
      </c>
      <c r="AO34" s="198" t="n">
        <v>-7</v>
      </c>
      <c r="AP34" s="211" t="n">
        <v>-5</v>
      </c>
      <c r="AR34" s="195"/>
      <c r="AS34" s="196" t="s">
        <v>931</v>
      </c>
      <c r="AT34" s="199"/>
      <c r="AU34" s="197" t="n">
        <f aca="false">IF(OR(appSymptome!E38=appSymptome!$C$1,AT34),0,appSymptome!E38)</f>
        <v>0</v>
      </c>
      <c r="AV34" s="198"/>
      <c r="AW34" s="198"/>
      <c r="AX34" s="199"/>
      <c r="AY34" s="196"/>
      <c r="AZ34" s="196" t="n">
        <f aca="false">AU34</f>
        <v>0</v>
      </c>
      <c r="BA34" s="200" t="n">
        <f aca="false">IF(AND(AZ312=0,AZ34=0,AY34&gt;0),AY34,AZ34)</f>
        <v>0</v>
      </c>
      <c r="BB34" s="201" t="n">
        <f aca="false">BA34*D34</f>
        <v>0</v>
      </c>
      <c r="BC34" s="202" t="n">
        <f aca="false">(SUMIF(E34:AP34,"&gt;0",E34:AP34)-SUMIF(E34:AP34,"&lt;0",E34:AP34))*D34</f>
        <v>0.320446096654275</v>
      </c>
      <c r="BD34" s="196"/>
      <c r="BE34" s="196"/>
      <c r="BF34" s="203"/>
      <c r="BG34" s="204"/>
      <c r="BH34" s="205" t="n">
        <f aca="false">SUMPRODUCT(E34:AP34,heilmittel!E$411:AP$411)*D34</f>
        <v>0.00418304832713755</v>
      </c>
      <c r="BI34" s="206" t="n">
        <f aca="false">(BH34*BA34)+(BH312*BA312)</f>
        <v>-0.00369143500281373</v>
      </c>
      <c r="BJ34" s="206" t="n">
        <f aca="false">BI34*BI34</f>
        <v>1.36266923799984E-005</v>
      </c>
      <c r="BK34" s="207" t="n">
        <f aca="false">BI34/BM$2</f>
        <v>-0.0176473033871304</v>
      </c>
      <c r="BL34" s="206" t="str">
        <f aca="false">IF(BK34&lt;-3,"— — —",IF(BK34&lt;-2,"— —",IF(BK34&lt;-1,"—",IF(BK34&gt;4,"++++",IF(BK34&gt;3,"+++",IF(BK34&gt;2,"++",IF(BK34&gt;1,"+","....")))))))</f>
        <v>....</v>
      </c>
      <c r="BM34" s="200"/>
    </row>
    <row r="35" customFormat="false" ht="12.8" hidden="false" customHeight="false" outlineLevel="0" collapsed="false">
      <c r="B35" s="0" t="n">
        <f aca="false">1/D35</f>
        <v>829</v>
      </c>
      <c r="C35" s="208" t="s">
        <v>932</v>
      </c>
      <c r="D35" s="209" t="n">
        <v>0.00120627261761158</v>
      </c>
      <c r="E35" s="210" t="n">
        <v>-8</v>
      </c>
      <c r="F35" s="198" t="n">
        <v>14</v>
      </c>
      <c r="G35" s="198" t="n">
        <v>17</v>
      </c>
      <c r="H35" s="198" t="n">
        <v>5</v>
      </c>
      <c r="I35" s="198" t="n">
        <v>-5</v>
      </c>
      <c r="J35" s="198" t="n">
        <v>10</v>
      </c>
      <c r="K35" s="198" t="n">
        <v>-5</v>
      </c>
      <c r="L35" s="198" t="n">
        <v>27</v>
      </c>
      <c r="M35" s="198" t="n">
        <v>17</v>
      </c>
      <c r="N35" s="198" t="n">
        <v>-5</v>
      </c>
      <c r="O35" s="198" t="n">
        <v>-7</v>
      </c>
      <c r="P35" s="198" t="n">
        <v>6</v>
      </c>
      <c r="Q35" s="198" t="n">
        <v>18</v>
      </c>
      <c r="R35" s="198" t="n">
        <v>-10</v>
      </c>
      <c r="S35" s="198" t="n">
        <v>-7</v>
      </c>
      <c r="T35" s="198" t="n">
        <v>-2</v>
      </c>
      <c r="U35" s="198" t="n">
        <v>12</v>
      </c>
      <c r="V35" s="198" t="n">
        <v>-9</v>
      </c>
      <c r="W35" s="198" t="n">
        <v>-6</v>
      </c>
      <c r="X35" s="198" t="n">
        <v>22</v>
      </c>
      <c r="Y35" s="198" t="n">
        <v>-15</v>
      </c>
      <c r="Z35" s="198" t="n">
        <v>-8</v>
      </c>
      <c r="AA35" s="198" t="n">
        <v>-2</v>
      </c>
      <c r="AB35" s="198" t="n">
        <v>14</v>
      </c>
      <c r="AC35" s="198" t="n">
        <v>26</v>
      </c>
      <c r="AD35" s="198" t="n">
        <v>11</v>
      </c>
      <c r="AE35" s="198" t="n">
        <v>-4</v>
      </c>
      <c r="AF35" s="198" t="n">
        <v>14</v>
      </c>
      <c r="AG35" s="198" t="n">
        <v>4</v>
      </c>
      <c r="AH35" s="198" t="n">
        <v>7</v>
      </c>
      <c r="AI35" s="198" t="n">
        <v>-13</v>
      </c>
      <c r="AJ35" s="198" t="n">
        <v>24</v>
      </c>
      <c r="AK35" s="198" t="n">
        <v>-2</v>
      </c>
      <c r="AL35" s="198" t="n">
        <v>9</v>
      </c>
      <c r="AM35" s="198" t="n">
        <v>-25</v>
      </c>
      <c r="AN35" s="198" t="n">
        <v>9</v>
      </c>
      <c r="AO35" s="198" t="n">
        <v>0</v>
      </c>
      <c r="AP35" s="211" t="n">
        <v>2</v>
      </c>
      <c r="AR35" s="195"/>
      <c r="AS35" s="196" t="s">
        <v>932</v>
      </c>
      <c r="AT35" s="199"/>
      <c r="AU35" s="197" t="n">
        <f aca="false">IF(OR(appSymptome!E39=appSymptome!$C$1,AT35),0,appSymptome!E39)</f>
        <v>5</v>
      </c>
      <c r="AV35" s="198"/>
      <c r="AW35" s="198"/>
      <c r="AX35" s="199"/>
      <c r="AY35" s="196"/>
      <c r="AZ35" s="196" t="n">
        <f aca="false">AU35</f>
        <v>5</v>
      </c>
      <c r="BA35" s="200" t="n">
        <f aca="false">IF(AND(AZ313=0,AZ35=0,AY35&gt;0),AY35,AZ35)</f>
        <v>5</v>
      </c>
      <c r="BB35" s="201" t="n">
        <f aca="false">BA35*D35</f>
        <v>0.0060313630880579</v>
      </c>
      <c r="BC35" s="202" t="n">
        <f aca="false">(SUMIF(E35:AP35,"&gt;0",E35:AP35)-SUMIF(E35:AP35,"&lt;0",E35:AP35))*D35</f>
        <v>0.483715319662244</v>
      </c>
      <c r="BD35" s="196"/>
      <c r="BE35" s="196"/>
      <c r="BF35" s="203"/>
      <c r="BG35" s="204"/>
      <c r="BH35" s="205" t="n">
        <f aca="false">SUMPRODUCT(E35:AP35,heilmittel!E$411:AP$411)*D35</f>
        <v>0.00667346200241255</v>
      </c>
      <c r="BI35" s="206" t="n">
        <f aca="false">(BH35*BA35)+(BH313*BA313)</f>
        <v>0.0320786404841657</v>
      </c>
      <c r="BJ35" s="206" t="n">
        <f aca="false">BI35*BI35</f>
        <v>0.00102903917531236</v>
      </c>
      <c r="BK35" s="207" t="n">
        <f aca="false">BI35/BM$2</f>
        <v>0.15335540255734</v>
      </c>
      <c r="BL35" s="206" t="str">
        <f aca="false">IF(BK35&lt;-3,"— — —",IF(BK35&lt;-2,"— —",IF(BK35&lt;-1,"—",IF(BK35&gt;4,"++++",IF(BK35&gt;3,"+++",IF(BK35&gt;2,"++",IF(BK35&gt;1,"+","....")))))))</f>
        <v>....</v>
      </c>
      <c r="BM35" s="200"/>
    </row>
    <row r="36" customFormat="false" ht="12.8" hidden="false" customHeight="false" outlineLevel="0" collapsed="false">
      <c r="B36" s="0" t="n">
        <f aca="false">1/D36</f>
        <v>1489</v>
      </c>
      <c r="C36" s="208" t="s">
        <v>933</v>
      </c>
      <c r="D36" s="209" t="n">
        <v>0.000671591672263264</v>
      </c>
      <c r="E36" s="210" t="n">
        <v>-26</v>
      </c>
      <c r="F36" s="198" t="n">
        <v>16</v>
      </c>
      <c r="G36" s="198" t="n">
        <v>2</v>
      </c>
      <c r="H36" s="198" t="n">
        <v>13</v>
      </c>
      <c r="I36" s="198" t="n">
        <v>30</v>
      </c>
      <c r="J36" s="198" t="n">
        <v>-12</v>
      </c>
      <c r="K36" s="198" t="n">
        <v>-6</v>
      </c>
      <c r="L36" s="198" t="n">
        <v>26</v>
      </c>
      <c r="M36" s="198" t="n">
        <v>-30</v>
      </c>
      <c r="N36" s="198" t="n">
        <v>-22</v>
      </c>
      <c r="O36" s="198" t="n">
        <v>21</v>
      </c>
      <c r="P36" s="198" t="n">
        <v>-14</v>
      </c>
      <c r="Q36" s="198" t="n">
        <v>4</v>
      </c>
      <c r="R36" s="198" t="n">
        <v>-7</v>
      </c>
      <c r="S36" s="198" t="n">
        <v>15</v>
      </c>
      <c r="T36" s="198" t="n">
        <v>31</v>
      </c>
      <c r="U36" s="198" t="n">
        <v>31</v>
      </c>
      <c r="V36" s="198" t="n">
        <v>-33</v>
      </c>
      <c r="W36" s="198" t="n">
        <v>-10</v>
      </c>
      <c r="X36" s="198" t="n">
        <v>-3</v>
      </c>
      <c r="Y36" s="198" t="n">
        <v>-2</v>
      </c>
      <c r="Z36" s="198" t="n">
        <v>-14</v>
      </c>
      <c r="AA36" s="198" t="n">
        <v>14</v>
      </c>
      <c r="AB36" s="198" t="n">
        <v>-8</v>
      </c>
      <c r="AC36" s="198" t="n">
        <v>16</v>
      </c>
      <c r="AD36" s="198" t="n">
        <v>-13</v>
      </c>
      <c r="AE36" s="198" t="n">
        <v>-22</v>
      </c>
      <c r="AF36" s="198" t="n">
        <v>-5</v>
      </c>
      <c r="AG36" s="198" t="n">
        <v>-14</v>
      </c>
      <c r="AH36" s="198" t="n">
        <v>34</v>
      </c>
      <c r="AI36" s="198" t="n">
        <v>15</v>
      </c>
      <c r="AJ36" s="198" t="n">
        <v>-30</v>
      </c>
      <c r="AK36" s="198" t="n">
        <v>-8</v>
      </c>
      <c r="AL36" s="198" t="n">
        <v>-2</v>
      </c>
      <c r="AM36" s="198" t="n">
        <v>21</v>
      </c>
      <c r="AN36" s="198" t="n">
        <v>-6</v>
      </c>
      <c r="AO36" s="198" t="n">
        <v>-2</v>
      </c>
      <c r="AP36" s="211" t="n">
        <v>24</v>
      </c>
      <c r="AR36" s="195"/>
      <c r="AS36" s="196" t="s">
        <v>933</v>
      </c>
      <c r="AT36" s="199"/>
      <c r="AU36" s="197" t="n">
        <f aca="false">IF(OR(appSymptome!E40=appSymptome!$C$1,AT36),0,appSymptome!E40)</f>
        <v>4</v>
      </c>
      <c r="AV36" s="198"/>
      <c r="AW36" s="198"/>
      <c r="AX36" s="199"/>
      <c r="AY36" s="196"/>
      <c r="AZ36" s="196" t="n">
        <f aca="false">AU36</f>
        <v>4</v>
      </c>
      <c r="BA36" s="200" t="n">
        <f aca="false">IF(AND(AZ314=0,AZ36=0,AY36&gt;0),AY36,AZ36)</f>
        <v>4</v>
      </c>
      <c r="BB36" s="201" t="n">
        <f aca="false">BA36*D36</f>
        <v>0.00268636668905306</v>
      </c>
      <c r="BC36" s="202" t="n">
        <f aca="false">(SUMIF(E36:AP36,"&gt;0",E36:AP36)-SUMIF(E36:AP36,"&lt;0",E36:AP36))*D36</f>
        <v>0.404298186702485</v>
      </c>
      <c r="BD36" s="196"/>
      <c r="BE36" s="196"/>
      <c r="BF36" s="203"/>
      <c r="BG36" s="204"/>
      <c r="BH36" s="205" t="n">
        <f aca="false">SUMPRODUCT(E36:AP36,heilmittel!E$411:AP$411)*D36</f>
        <v>-0.0171989926124916</v>
      </c>
      <c r="BI36" s="206" t="n">
        <f aca="false">(BH36*BA36)+(BH314*BA314)</f>
        <v>-0.0562849967959</v>
      </c>
      <c r="BJ36" s="206" t="n">
        <f aca="false">BI36*BI36</f>
        <v>0.00316800086431447</v>
      </c>
      <c r="BK36" s="207" t="n">
        <f aca="false">BI36/BM$2</f>
        <v>-0.26907650110155</v>
      </c>
      <c r="BL36" s="206" t="str">
        <f aca="false">IF(BK36&lt;-3,"— — —",IF(BK36&lt;-2,"— —",IF(BK36&lt;-1,"—",IF(BK36&gt;4,"++++",IF(BK36&gt;3,"+++",IF(BK36&gt;2,"++",IF(BK36&gt;1,"+","....")))))))</f>
        <v>....</v>
      </c>
      <c r="BM36" s="200"/>
    </row>
    <row r="37" customFormat="false" ht="12.8" hidden="false" customHeight="false" outlineLevel="0" collapsed="false">
      <c r="B37" s="0" t="n">
        <f aca="false">1/D37</f>
        <v>154</v>
      </c>
      <c r="C37" s="208" t="s">
        <v>934</v>
      </c>
      <c r="D37" s="209" t="n">
        <v>0.00649350649350649</v>
      </c>
      <c r="E37" s="210" t="n">
        <v>-7</v>
      </c>
      <c r="F37" s="198" t="n">
        <v>8</v>
      </c>
      <c r="G37" s="198" t="n">
        <v>-10</v>
      </c>
      <c r="H37" s="198" t="n">
        <v>0</v>
      </c>
      <c r="I37" s="198" t="n">
        <v>-19</v>
      </c>
      <c r="J37" s="198" t="n">
        <v>4</v>
      </c>
      <c r="K37" s="198" t="n">
        <v>4</v>
      </c>
      <c r="L37" s="198" t="n">
        <v>8</v>
      </c>
      <c r="M37" s="198" t="n">
        <v>11</v>
      </c>
      <c r="N37" s="198" t="n">
        <v>-19</v>
      </c>
      <c r="O37" s="198" t="n">
        <v>6</v>
      </c>
      <c r="P37" s="198" t="n">
        <v>12</v>
      </c>
      <c r="Q37" s="198" t="n">
        <v>24</v>
      </c>
      <c r="R37" s="198" t="n">
        <v>18</v>
      </c>
      <c r="S37" s="198" t="n">
        <v>-5</v>
      </c>
      <c r="T37" s="198" t="n">
        <v>9</v>
      </c>
      <c r="U37" s="198" t="n">
        <v>1</v>
      </c>
      <c r="V37" s="198" t="n">
        <v>35</v>
      </c>
      <c r="W37" s="198" t="n">
        <v>-3</v>
      </c>
      <c r="X37" s="198" t="n">
        <v>13</v>
      </c>
      <c r="Y37" s="198" t="n">
        <v>24</v>
      </c>
      <c r="Z37" s="198" t="n">
        <v>7</v>
      </c>
      <c r="AA37" s="198" t="n">
        <v>21</v>
      </c>
      <c r="AB37" s="198" t="n">
        <v>4</v>
      </c>
      <c r="AC37" s="198" t="n">
        <v>-11</v>
      </c>
      <c r="AD37" s="198" t="n">
        <v>4</v>
      </c>
      <c r="AE37" s="198" t="n">
        <v>-18</v>
      </c>
      <c r="AF37" s="198" t="n">
        <v>-3</v>
      </c>
      <c r="AG37" s="198" t="n">
        <v>0</v>
      </c>
      <c r="AH37" s="198" t="n">
        <v>-1</v>
      </c>
      <c r="AI37" s="198" t="n">
        <v>-5</v>
      </c>
      <c r="AJ37" s="198" t="n">
        <v>-6</v>
      </c>
      <c r="AK37" s="198" t="n">
        <v>10</v>
      </c>
      <c r="AL37" s="198" t="n">
        <v>-22</v>
      </c>
      <c r="AM37" s="198" t="n">
        <v>-6</v>
      </c>
      <c r="AN37" s="198" t="n">
        <v>-9</v>
      </c>
      <c r="AO37" s="198" t="n">
        <v>11</v>
      </c>
      <c r="AP37" s="211" t="n">
        <v>9</v>
      </c>
      <c r="AR37" s="195"/>
      <c r="AS37" s="196" t="s">
        <v>934</v>
      </c>
      <c r="AT37" s="199"/>
      <c r="AU37" s="197" t="n">
        <f aca="false">IF(OR(appSymptome!E41=appSymptome!$C$1,AT37),0,appSymptome!E41)</f>
        <v>6</v>
      </c>
      <c r="AV37" s="198"/>
      <c r="AW37" s="198"/>
      <c r="AX37" s="199"/>
      <c r="AY37" s="196"/>
      <c r="AZ37" s="196" t="n">
        <f aca="false">AU37</f>
        <v>6</v>
      </c>
      <c r="BA37" s="200" t="n">
        <f aca="false">IF(AND(AZ315=0,AZ37=0,AY37&gt;0),AY37,AZ37)</f>
        <v>6</v>
      </c>
      <c r="BB37" s="201" t="n">
        <f aca="false">BA37*D37</f>
        <v>0.0389610389610389</v>
      </c>
      <c r="BC37" s="202" t="n">
        <f aca="false">(SUMIF(E37:AP37,"&gt;0",E37:AP37)-SUMIF(E37:AP37,"&lt;0",E37:AP37))*D37</f>
        <v>2.51298701298701</v>
      </c>
      <c r="BD37" s="196"/>
      <c r="BE37" s="196"/>
      <c r="BF37" s="203"/>
      <c r="BG37" s="204"/>
      <c r="BH37" s="205" t="n">
        <f aca="false">SUMPRODUCT(E37:AP37,heilmittel!E$411:AP$411)*D37</f>
        <v>0.376154545454545</v>
      </c>
      <c r="BI37" s="206" t="n">
        <f aca="false">(BH37*BA37)+(BH315*BA315)</f>
        <v>2.24576890213611</v>
      </c>
      <c r="BJ37" s="206" t="n">
        <f aca="false">BI37*BI37</f>
        <v>5.04347796180165</v>
      </c>
      <c r="BK37" s="207" t="n">
        <f aca="false">BI37/BM$2</f>
        <v>10.7361405857533</v>
      </c>
      <c r="BL37" s="206" t="str">
        <f aca="false">IF(BK37&lt;-3,"— — —",IF(BK37&lt;-2,"— —",IF(BK37&lt;-1,"—",IF(BK37&gt;4,"++++",IF(BK37&gt;3,"+++",IF(BK37&gt;2,"++",IF(BK37&gt;1,"+","....")))))))</f>
        <v>++++</v>
      </c>
      <c r="BM37" s="200"/>
    </row>
    <row r="38" customFormat="false" ht="12.8" hidden="false" customHeight="false" outlineLevel="0" collapsed="false">
      <c r="B38" s="0" t="n">
        <f aca="false">1/D38</f>
        <v>1020</v>
      </c>
      <c r="C38" s="208" t="s">
        <v>935</v>
      </c>
      <c r="D38" s="209" t="n">
        <v>0.000980392156862745</v>
      </c>
      <c r="E38" s="210" t="n">
        <v>-42</v>
      </c>
      <c r="F38" s="198" t="n">
        <v>-15</v>
      </c>
      <c r="G38" s="198" t="n">
        <v>-42</v>
      </c>
      <c r="H38" s="198" t="n">
        <v>6</v>
      </c>
      <c r="I38" s="198" t="n">
        <v>-14</v>
      </c>
      <c r="J38" s="198" t="n">
        <v>10</v>
      </c>
      <c r="K38" s="198" t="n">
        <v>-1</v>
      </c>
      <c r="L38" s="198" t="n">
        <v>30</v>
      </c>
      <c r="M38" s="198" t="n">
        <v>-34</v>
      </c>
      <c r="N38" s="198" t="n">
        <v>-2</v>
      </c>
      <c r="O38" s="198" t="n">
        <v>-12</v>
      </c>
      <c r="P38" s="198" t="n">
        <v>6</v>
      </c>
      <c r="Q38" s="198" t="n">
        <v>8</v>
      </c>
      <c r="R38" s="198" t="n">
        <v>42</v>
      </c>
      <c r="S38" s="198" t="n">
        <v>1</v>
      </c>
      <c r="T38" s="198" t="n">
        <v>22</v>
      </c>
      <c r="U38" s="198" t="n">
        <v>-3</v>
      </c>
      <c r="V38" s="198" t="n">
        <v>24</v>
      </c>
      <c r="W38" s="198" t="n">
        <v>44</v>
      </c>
      <c r="X38" s="198" t="n">
        <v>30</v>
      </c>
      <c r="Y38" s="198" t="n">
        <v>-2</v>
      </c>
      <c r="Z38" s="198" t="n">
        <v>-31</v>
      </c>
      <c r="AA38" s="198" t="n">
        <v>-34</v>
      </c>
      <c r="AB38" s="198" t="n">
        <v>22</v>
      </c>
      <c r="AC38" s="198" t="n">
        <v>2</v>
      </c>
      <c r="AD38" s="198" t="n">
        <v>19</v>
      </c>
      <c r="AE38" s="198" t="n">
        <v>-38</v>
      </c>
      <c r="AF38" s="198" t="n">
        <v>-14</v>
      </c>
      <c r="AG38" s="198" t="n">
        <v>-19</v>
      </c>
      <c r="AH38" s="198" t="n">
        <v>11</v>
      </c>
      <c r="AI38" s="198" t="n">
        <v>14</v>
      </c>
      <c r="AJ38" s="198" t="n">
        <v>-11</v>
      </c>
      <c r="AK38" s="198" t="n">
        <v>-7</v>
      </c>
      <c r="AL38" s="198" t="n">
        <v>0</v>
      </c>
      <c r="AM38" s="198" t="n">
        <v>-43</v>
      </c>
      <c r="AN38" s="198" t="n">
        <v>-22</v>
      </c>
      <c r="AO38" s="198" t="n">
        <v>0</v>
      </c>
      <c r="AP38" s="211" t="n">
        <v>-9</v>
      </c>
      <c r="AR38" s="195"/>
      <c r="AS38" s="196" t="s">
        <v>935</v>
      </c>
      <c r="AT38" s="199"/>
      <c r="AU38" s="197" t="n">
        <f aca="false">IF(OR(appSymptome!E42=appSymptome!$C$1,AT38),0,appSymptome!E42)</f>
        <v>0</v>
      </c>
      <c r="AV38" s="198"/>
      <c r="AW38" s="198"/>
      <c r="AX38" s="199"/>
      <c r="AY38" s="196"/>
      <c r="AZ38" s="196" t="n">
        <f aca="false">AU38</f>
        <v>0</v>
      </c>
      <c r="BA38" s="200" t="n">
        <f aca="false">IF(AND(AZ316=0,AZ38=0,AY38&gt;0),AY38,AZ38)</f>
        <v>0</v>
      </c>
      <c r="BB38" s="201" t="n">
        <f aca="false">BA38*D38</f>
        <v>0</v>
      </c>
      <c r="BC38" s="202" t="n">
        <f aca="false">(SUMIF(E38:AP38,"&gt;0",E38:AP38)-SUMIF(E38:AP38,"&lt;0",E38:AP38))*D38</f>
        <v>0.672549019607843</v>
      </c>
      <c r="BD38" s="196"/>
      <c r="BE38" s="196"/>
      <c r="BF38" s="203"/>
      <c r="BG38" s="204"/>
      <c r="BH38" s="205" t="n">
        <f aca="false">SUMPRODUCT(E38:AP38,heilmittel!E$411:AP$411)*D38</f>
        <v>0.0203888235294118</v>
      </c>
      <c r="BI38" s="206" t="n">
        <f aca="false">(BH38*BA38)+(BH316*BA316)</f>
        <v>-0.0191413506681112</v>
      </c>
      <c r="BJ38" s="206" t="n">
        <f aca="false">BI38*BI38</f>
        <v>0.000366391305399603</v>
      </c>
      <c r="BK38" s="207" t="n">
        <f aca="false">BI38/BM$2</f>
        <v>-0.0915072924816861</v>
      </c>
      <c r="BL38" s="206" t="str">
        <f aca="false">IF(BK38&lt;-3,"— — —",IF(BK38&lt;-2,"— —",IF(BK38&lt;-1,"—",IF(BK38&gt;4,"++++",IF(BK38&gt;3,"+++",IF(BK38&gt;2,"++",IF(BK38&gt;1,"+","....")))))))</f>
        <v>....</v>
      </c>
      <c r="BM38" s="200"/>
    </row>
    <row r="39" customFormat="false" ht="12.8" hidden="false" customHeight="false" outlineLevel="0" collapsed="false">
      <c r="B39" s="0" t="n">
        <f aca="false">1/D39</f>
        <v>605</v>
      </c>
      <c r="C39" s="208" t="s">
        <v>936</v>
      </c>
      <c r="D39" s="209" t="n">
        <v>0.00165289256198347</v>
      </c>
      <c r="E39" s="210" t="n">
        <v>-34</v>
      </c>
      <c r="F39" s="198" t="n">
        <v>7</v>
      </c>
      <c r="G39" s="198" t="n">
        <v>-22</v>
      </c>
      <c r="H39" s="198" t="n">
        <v>-6</v>
      </c>
      <c r="I39" s="198" t="n">
        <v>17</v>
      </c>
      <c r="J39" s="198" t="n">
        <v>-7</v>
      </c>
      <c r="K39" s="198" t="n">
        <v>0</v>
      </c>
      <c r="L39" s="198" t="n">
        <v>-13</v>
      </c>
      <c r="M39" s="198" t="n">
        <v>-29</v>
      </c>
      <c r="N39" s="198" t="n">
        <v>4</v>
      </c>
      <c r="O39" s="198" t="n">
        <v>-22</v>
      </c>
      <c r="P39" s="198" t="n">
        <v>32</v>
      </c>
      <c r="Q39" s="198" t="n">
        <v>12</v>
      </c>
      <c r="R39" s="198" t="n">
        <v>-12</v>
      </c>
      <c r="S39" s="198" t="n">
        <v>-17</v>
      </c>
      <c r="T39" s="198" t="n">
        <v>-16</v>
      </c>
      <c r="U39" s="198" t="n">
        <v>-21</v>
      </c>
      <c r="V39" s="198" t="n">
        <v>34</v>
      </c>
      <c r="W39" s="198" t="n">
        <v>20</v>
      </c>
      <c r="X39" s="198" t="n">
        <v>-22</v>
      </c>
      <c r="Y39" s="198" t="n">
        <v>14</v>
      </c>
      <c r="Z39" s="198" t="n">
        <v>22</v>
      </c>
      <c r="AA39" s="198" t="n">
        <v>-28</v>
      </c>
      <c r="AB39" s="198" t="n">
        <v>7</v>
      </c>
      <c r="AC39" s="198" t="n">
        <v>13</v>
      </c>
      <c r="AD39" s="198" t="n">
        <v>-12</v>
      </c>
      <c r="AE39" s="198" t="n">
        <v>3</v>
      </c>
      <c r="AF39" s="198" t="n">
        <v>2</v>
      </c>
      <c r="AG39" s="198" t="n">
        <v>12</v>
      </c>
      <c r="AH39" s="198" t="n">
        <v>-5</v>
      </c>
      <c r="AI39" s="198" t="n">
        <v>-33</v>
      </c>
      <c r="AJ39" s="198" t="n">
        <v>-39</v>
      </c>
      <c r="AK39" s="198" t="n">
        <v>-7</v>
      </c>
      <c r="AL39" s="198" t="n">
        <v>6</v>
      </c>
      <c r="AM39" s="198" t="n">
        <v>9</v>
      </c>
      <c r="AN39" s="198" t="n">
        <v>19</v>
      </c>
      <c r="AO39" s="198" t="n">
        <v>-7</v>
      </c>
      <c r="AP39" s="211" t="n">
        <v>5</v>
      </c>
      <c r="AR39" s="195"/>
      <c r="AS39" s="196" t="s">
        <v>936</v>
      </c>
      <c r="AT39" s="199"/>
      <c r="AU39" s="197" t="n">
        <f aca="false">IF(OR(appSymptome!E43=appSymptome!$C$1,AT39),0,appSymptome!E43)</f>
        <v>0</v>
      </c>
      <c r="AV39" s="198"/>
      <c r="AW39" s="198"/>
      <c r="AX39" s="199"/>
      <c r="AY39" s="196"/>
      <c r="AZ39" s="196" t="n">
        <f aca="false">AU39</f>
        <v>0</v>
      </c>
      <c r="BA39" s="200" t="n">
        <f aca="false">IF(AND(AZ317=0,AZ39=0,AY39&gt;0),AY39,AZ39)</f>
        <v>0</v>
      </c>
      <c r="BB39" s="201" t="n">
        <f aca="false">BA39*D39</f>
        <v>0</v>
      </c>
      <c r="BC39" s="202" t="n">
        <f aca="false">(SUMIF(E39:AP39,"&gt;0",E39:AP39)-SUMIF(E39:AP39,"&lt;0",E39:AP39))*D39</f>
        <v>0.975206611570248</v>
      </c>
      <c r="BD39" s="196"/>
      <c r="BE39" s="196"/>
      <c r="BF39" s="203"/>
      <c r="BG39" s="204"/>
      <c r="BH39" s="205" t="n">
        <f aca="false">SUMPRODUCT(E39:AP39,heilmittel!E$411:AP$411)*D39</f>
        <v>0.0165588429752066</v>
      </c>
      <c r="BI39" s="206" t="n">
        <f aca="false">(BH39*BA39)+(BH317*BA317)</f>
        <v>-0.0163142719382835</v>
      </c>
      <c r="BJ39" s="206" t="n">
        <f aca="false">BI39*BI39</f>
        <v>0.000266155468876264</v>
      </c>
      <c r="BK39" s="207" t="n">
        <f aca="false">BI39/BM$2</f>
        <v>-0.0779921375333949</v>
      </c>
      <c r="BL39" s="206" t="str">
        <f aca="false">IF(BK39&lt;-3,"— — —",IF(BK39&lt;-2,"— —",IF(BK39&lt;-1,"—",IF(BK39&gt;4,"++++",IF(BK39&gt;3,"+++",IF(BK39&gt;2,"++",IF(BK39&gt;1,"+","....")))))))</f>
        <v>....</v>
      </c>
      <c r="BM39" s="200"/>
    </row>
    <row r="40" customFormat="false" ht="12.8" hidden="false" customHeight="false" outlineLevel="0" collapsed="false">
      <c r="B40" s="0" t="n">
        <f aca="false">1/D40</f>
        <v>1162</v>
      </c>
      <c r="C40" s="208" t="s">
        <v>937</v>
      </c>
      <c r="D40" s="209" t="n">
        <v>0.000860585197934596</v>
      </c>
      <c r="E40" s="210" t="n">
        <v>-53</v>
      </c>
      <c r="F40" s="198" t="n">
        <v>-14</v>
      </c>
      <c r="G40" s="198" t="n">
        <v>17</v>
      </c>
      <c r="H40" s="198" t="n">
        <v>23</v>
      </c>
      <c r="I40" s="198" t="n">
        <v>36</v>
      </c>
      <c r="J40" s="198" t="n">
        <v>20</v>
      </c>
      <c r="K40" s="198" t="n">
        <v>9</v>
      </c>
      <c r="L40" s="198" t="n">
        <v>-4</v>
      </c>
      <c r="M40" s="198" t="n">
        <v>-10</v>
      </c>
      <c r="N40" s="198" t="n">
        <v>-13</v>
      </c>
      <c r="O40" s="198" t="n">
        <v>-31</v>
      </c>
      <c r="P40" s="198" t="n">
        <v>12</v>
      </c>
      <c r="Q40" s="198" t="n">
        <v>-7</v>
      </c>
      <c r="R40" s="198" t="n">
        <v>-33</v>
      </c>
      <c r="S40" s="198" t="n">
        <v>4</v>
      </c>
      <c r="T40" s="198" t="n">
        <v>7</v>
      </c>
      <c r="U40" s="198" t="n">
        <v>-11</v>
      </c>
      <c r="V40" s="198" t="n">
        <v>11</v>
      </c>
      <c r="W40" s="198" t="n">
        <v>-1</v>
      </c>
      <c r="X40" s="198" t="n">
        <v>15</v>
      </c>
      <c r="Y40" s="198" t="n">
        <v>-5</v>
      </c>
      <c r="Z40" s="198" t="n">
        <v>-19</v>
      </c>
      <c r="AA40" s="198" t="n">
        <v>10</v>
      </c>
      <c r="AB40" s="198" t="n">
        <v>0</v>
      </c>
      <c r="AC40" s="198" t="n">
        <v>-10</v>
      </c>
      <c r="AD40" s="198" t="n">
        <v>21</v>
      </c>
      <c r="AE40" s="198" t="n">
        <v>-44</v>
      </c>
      <c r="AF40" s="198" t="n">
        <v>16</v>
      </c>
      <c r="AG40" s="198" t="n">
        <v>-5</v>
      </c>
      <c r="AH40" s="198" t="n">
        <v>-6</v>
      </c>
      <c r="AI40" s="198" t="n">
        <v>-15</v>
      </c>
      <c r="AJ40" s="198" t="n">
        <v>-19</v>
      </c>
      <c r="AK40" s="198" t="n">
        <v>-23</v>
      </c>
      <c r="AL40" s="198" t="n">
        <v>5</v>
      </c>
      <c r="AM40" s="198" t="n">
        <v>12</v>
      </c>
      <c r="AN40" s="198" t="n">
        <v>-4</v>
      </c>
      <c r="AO40" s="198" t="n">
        <v>-7</v>
      </c>
      <c r="AP40" s="211" t="n">
        <v>37</v>
      </c>
      <c r="AR40" s="195"/>
      <c r="AS40" s="196" t="s">
        <v>937</v>
      </c>
      <c r="AT40" s="199"/>
      <c r="AU40" s="197" t="n">
        <f aca="false">IF(OR(appSymptome!E44=appSymptome!$C$1,AT40),0,appSymptome!E44)</f>
        <v>0</v>
      </c>
      <c r="AV40" s="198"/>
      <c r="AW40" s="198"/>
      <c r="AX40" s="199"/>
      <c r="AY40" s="196"/>
      <c r="AZ40" s="196" t="n">
        <f aca="false">AU40</f>
        <v>0</v>
      </c>
      <c r="BA40" s="200" t="n">
        <f aca="false">IF(AND(AZ318=0,AZ40=0,AY40&gt;0),AY40,AZ40)</f>
        <v>0</v>
      </c>
      <c r="BB40" s="201" t="n">
        <f aca="false">BA40*D40</f>
        <v>0</v>
      </c>
      <c r="BC40" s="202" t="n">
        <f aca="false">(SUMIF(E40:AP40,"&gt;0",E40:AP40)-SUMIF(E40:AP40,"&lt;0",E40:AP40))*D40</f>
        <v>0.506884681583477</v>
      </c>
      <c r="BD40" s="196"/>
      <c r="BE40" s="196"/>
      <c r="BF40" s="203"/>
      <c r="BG40" s="204"/>
      <c r="BH40" s="205" t="n">
        <f aca="false">SUMPRODUCT(E40:AP40,heilmittel!E$411:AP$411)*D40</f>
        <v>0.00197882960413081</v>
      </c>
      <c r="BI40" s="206" t="n">
        <f aca="false">(BH40*BA40)+(BH318*BA318)</f>
        <v>-0.000745652973635809</v>
      </c>
      <c r="BJ40" s="206" t="n">
        <f aca="false">BI40*BI40</f>
        <v>5.55998357091925E-007</v>
      </c>
      <c r="BK40" s="207" t="n">
        <f aca="false">BI40/BM$2</f>
        <v>-0.0035646745065908</v>
      </c>
      <c r="BL40" s="206" t="str">
        <f aca="false">IF(BK40&lt;-3,"— — —",IF(BK40&lt;-2,"— —",IF(BK40&lt;-1,"—",IF(BK40&gt;4,"++++",IF(BK40&gt;3,"+++",IF(BK40&gt;2,"++",IF(BK40&gt;1,"+","....")))))))</f>
        <v>....</v>
      </c>
      <c r="BM40" s="200"/>
    </row>
    <row r="41" customFormat="false" ht="12.8" hidden="false" customHeight="false" outlineLevel="0" collapsed="false">
      <c r="B41" s="0" t="n">
        <f aca="false">1/D41</f>
        <v>798</v>
      </c>
      <c r="C41" s="208" t="s">
        <v>938</v>
      </c>
      <c r="D41" s="209" t="n">
        <v>0.0012531328320802</v>
      </c>
      <c r="E41" s="210" t="n">
        <v>14</v>
      </c>
      <c r="F41" s="198" t="n">
        <v>33</v>
      </c>
      <c r="G41" s="198" t="n">
        <v>1</v>
      </c>
      <c r="H41" s="198" t="n">
        <v>-10</v>
      </c>
      <c r="I41" s="198" t="n">
        <v>10</v>
      </c>
      <c r="J41" s="198" t="n">
        <v>0</v>
      </c>
      <c r="K41" s="198" t="n">
        <v>12</v>
      </c>
      <c r="L41" s="198" t="n">
        <v>27</v>
      </c>
      <c r="M41" s="198" t="n">
        <v>38</v>
      </c>
      <c r="N41" s="198" t="n">
        <v>-13</v>
      </c>
      <c r="O41" s="198" t="n">
        <v>-31</v>
      </c>
      <c r="P41" s="198" t="n">
        <v>-34</v>
      </c>
      <c r="Q41" s="198" t="n">
        <v>-6</v>
      </c>
      <c r="R41" s="198" t="n">
        <v>-3</v>
      </c>
      <c r="S41" s="198" t="n">
        <v>12</v>
      </c>
      <c r="T41" s="198" t="n">
        <v>-37</v>
      </c>
      <c r="U41" s="198" t="n">
        <v>5</v>
      </c>
      <c r="V41" s="198" t="n">
        <v>17</v>
      </c>
      <c r="W41" s="198" t="n">
        <v>9</v>
      </c>
      <c r="X41" s="198" t="n">
        <v>22</v>
      </c>
      <c r="Y41" s="198" t="n">
        <v>3</v>
      </c>
      <c r="Z41" s="198" t="n">
        <v>-4</v>
      </c>
      <c r="AA41" s="198" t="n">
        <v>0</v>
      </c>
      <c r="AB41" s="198" t="n">
        <v>19</v>
      </c>
      <c r="AC41" s="198" t="n">
        <v>11</v>
      </c>
      <c r="AD41" s="198" t="n">
        <v>21</v>
      </c>
      <c r="AE41" s="198" t="n">
        <v>38</v>
      </c>
      <c r="AF41" s="198" t="n">
        <v>-17</v>
      </c>
      <c r="AG41" s="198" t="n">
        <v>40</v>
      </c>
      <c r="AH41" s="198" t="n">
        <v>3</v>
      </c>
      <c r="AI41" s="198" t="n">
        <v>26</v>
      </c>
      <c r="AJ41" s="198" t="n">
        <v>-20</v>
      </c>
      <c r="AK41" s="198" t="n">
        <v>-5</v>
      </c>
      <c r="AL41" s="198" t="n">
        <v>21</v>
      </c>
      <c r="AM41" s="198" t="n">
        <v>10</v>
      </c>
      <c r="AN41" s="198" t="n">
        <v>-48</v>
      </c>
      <c r="AO41" s="198" t="n">
        <v>14</v>
      </c>
      <c r="AP41" s="211" t="n">
        <v>-38</v>
      </c>
      <c r="AR41" s="195"/>
      <c r="AS41" s="196" t="s">
        <v>938</v>
      </c>
      <c r="AT41" s="199"/>
      <c r="AU41" s="197" t="n">
        <f aca="false">IF(OR(appSymptome!E45=appSymptome!$C$1,AT41),0,appSymptome!E45)</f>
        <v>5</v>
      </c>
      <c r="AV41" s="198" t="n">
        <v>41</v>
      </c>
      <c r="AW41" s="198"/>
      <c r="AX41" s="199" t="n">
        <f aca="true">INDIRECT(ADDRESS(AV41+ROW(AV$2)-1,COLUMN(AU41)))</f>
        <v>0</v>
      </c>
      <c r="AY41" s="196"/>
      <c r="AZ41" s="196" t="n">
        <f aca="false">AU41</f>
        <v>5</v>
      </c>
      <c r="BA41" s="200" t="n">
        <f aca="false">IF(AND(AZ319=0,AZ41=0,AY41&gt;0),AY41,AZ41)</f>
        <v>5</v>
      </c>
      <c r="BB41" s="201" t="n">
        <f aca="false">BA41*D41</f>
        <v>0.006265664160401</v>
      </c>
      <c r="BC41" s="202" t="n">
        <f aca="false">(SUMIF(E41:AP41,"&gt;0",E41:AP41)-SUMIF(E41:AP41,"&lt;0",E41:AP41))*D41</f>
        <v>0.842105263157895</v>
      </c>
      <c r="BD41" s="196"/>
      <c r="BE41" s="196"/>
      <c r="BF41" s="203"/>
      <c r="BG41" s="204"/>
      <c r="BH41" s="205" t="n">
        <f aca="false">SUMPRODUCT(E41:AP41,heilmittel!E$411:AP$411)*D41</f>
        <v>0.022928320802005</v>
      </c>
      <c r="BI41" s="206" t="n">
        <f aca="false">(BH41*BA41)+(BH319*BA319)</f>
        <v>0.107703158799094</v>
      </c>
      <c r="BJ41" s="206" t="n">
        <f aca="false">BI41*BI41</f>
        <v>0.0115999704153028</v>
      </c>
      <c r="BK41" s="207" t="n">
        <f aca="false">BI41/BM$2</f>
        <v>0.514886573278721</v>
      </c>
      <c r="BL41" s="206" t="str">
        <f aca="false">IF(BK41&lt;-3,"— — —",IF(BK41&lt;-2,"— —",IF(BK41&lt;-1,"—",IF(BK41&gt;4,"++++",IF(BK41&gt;3,"+++",IF(BK41&gt;2,"++",IF(BK41&gt;1,"+","....")))))))</f>
        <v>....</v>
      </c>
      <c r="BM41" s="200"/>
    </row>
    <row r="42" customFormat="false" ht="12.8" hidden="false" customHeight="false" outlineLevel="0" collapsed="false">
      <c r="B42" s="0" t="n">
        <f aca="false">1/D42</f>
        <v>751</v>
      </c>
      <c r="C42" s="208" t="s">
        <v>939</v>
      </c>
      <c r="D42" s="209" t="n">
        <v>0.00133155792276964</v>
      </c>
      <c r="E42" s="210" t="n">
        <v>-1</v>
      </c>
      <c r="F42" s="198" t="n">
        <v>-3</v>
      </c>
      <c r="G42" s="198" t="n">
        <v>27</v>
      </c>
      <c r="H42" s="198" t="n">
        <v>12</v>
      </c>
      <c r="I42" s="198" t="n">
        <v>13</v>
      </c>
      <c r="J42" s="198" t="n">
        <v>-5</v>
      </c>
      <c r="K42" s="198" t="n">
        <v>-6</v>
      </c>
      <c r="L42" s="198" t="n">
        <v>5</v>
      </c>
      <c r="M42" s="198" t="n">
        <v>-4</v>
      </c>
      <c r="N42" s="198" t="n">
        <v>-13</v>
      </c>
      <c r="O42" s="198" t="n">
        <v>-3</v>
      </c>
      <c r="P42" s="198" t="n">
        <v>10</v>
      </c>
      <c r="Q42" s="198" t="n">
        <v>7</v>
      </c>
      <c r="R42" s="198" t="n">
        <v>13</v>
      </c>
      <c r="S42" s="198" t="n">
        <v>14</v>
      </c>
      <c r="T42" s="198" t="n">
        <v>15</v>
      </c>
      <c r="U42" s="198" t="n">
        <v>-5</v>
      </c>
      <c r="V42" s="198" t="n">
        <v>-6</v>
      </c>
      <c r="W42" s="198" t="n">
        <v>-2</v>
      </c>
      <c r="X42" s="198" t="n">
        <v>-11</v>
      </c>
      <c r="Y42" s="198" t="n">
        <v>7</v>
      </c>
      <c r="Z42" s="198" t="n">
        <v>-4</v>
      </c>
      <c r="AA42" s="198" t="n">
        <v>12</v>
      </c>
      <c r="AB42" s="198" t="n">
        <v>18</v>
      </c>
      <c r="AC42" s="198" t="n">
        <v>11</v>
      </c>
      <c r="AD42" s="198" t="n">
        <v>-12</v>
      </c>
      <c r="AE42" s="198" t="n">
        <v>7</v>
      </c>
      <c r="AF42" s="198" t="n">
        <v>5</v>
      </c>
      <c r="AG42" s="198" t="n">
        <v>18</v>
      </c>
      <c r="AH42" s="198" t="n">
        <v>15</v>
      </c>
      <c r="AI42" s="198" t="n">
        <v>-5</v>
      </c>
      <c r="AJ42" s="198" t="n">
        <v>-8</v>
      </c>
      <c r="AK42" s="198" t="n">
        <v>18</v>
      </c>
      <c r="AL42" s="198" t="n">
        <v>8</v>
      </c>
      <c r="AM42" s="198" t="n">
        <v>11</v>
      </c>
      <c r="AN42" s="198" t="n">
        <v>-5</v>
      </c>
      <c r="AO42" s="198" t="n">
        <v>-23</v>
      </c>
      <c r="AP42" s="211" t="n">
        <v>-13</v>
      </c>
      <c r="AR42" s="195"/>
      <c r="AS42" s="196" t="s">
        <v>939</v>
      </c>
      <c r="AT42" s="199"/>
      <c r="AU42" s="197" t="n">
        <f aca="false">IF(OR(appSymptome!E46=appSymptome!$C$1,AT42),0,appSymptome!E46)</f>
        <v>0</v>
      </c>
      <c r="AV42" s="198" t="n">
        <v>40</v>
      </c>
      <c r="AW42" s="198"/>
      <c r="AX42" s="199" t="n">
        <f aca="true">INDIRECT(ADDRESS(AV42+ROW(AV$2)-1,COLUMN(AU42)))</f>
        <v>5</v>
      </c>
      <c r="AY42" s="196"/>
      <c r="AZ42" s="196" t="n">
        <f aca="false">AU42</f>
        <v>0</v>
      </c>
      <c r="BA42" s="200" t="n">
        <f aca="false">IF(AND(AZ320=0,AZ42=0,AY42&gt;0),AY42,AZ42)</f>
        <v>0</v>
      </c>
      <c r="BB42" s="201" t="n">
        <f aca="false">BA42*D42</f>
        <v>0</v>
      </c>
      <c r="BC42" s="202" t="n">
        <f aca="false">(SUMIF(E42:AP42,"&gt;0",E42:AP42)-SUMIF(E42:AP42,"&lt;0",E42:AP42))*D42</f>
        <v>0.499334221038615</v>
      </c>
      <c r="BD42" s="196"/>
      <c r="BE42" s="196"/>
      <c r="BF42" s="203"/>
      <c r="BG42" s="204"/>
      <c r="BH42" s="205" t="n">
        <f aca="false">SUMPRODUCT(E42:AP42,heilmittel!E$411:AP$411)*D42</f>
        <v>-0.00953182423435419</v>
      </c>
      <c r="BI42" s="206" t="n">
        <f aca="false">(BH42*BA42)+(BH320*BA320)</f>
        <v>0.00793534607778509</v>
      </c>
      <c r="BJ42" s="206" t="n">
        <f aca="false">BI42*BI42</f>
        <v>6.29697173742193E-005</v>
      </c>
      <c r="BK42" s="207" t="n">
        <f aca="false">BI42/BM$2</f>
        <v>0.037935778256913</v>
      </c>
      <c r="BL42" s="206" t="str">
        <f aca="false">IF(BK42&lt;-3,"— — —",IF(BK42&lt;-2,"— —",IF(BK42&lt;-1,"—",IF(BK42&gt;4,"++++",IF(BK42&gt;3,"+++",IF(BK42&gt;2,"++",IF(BK42&gt;1,"+","....")))))))</f>
        <v>....</v>
      </c>
      <c r="BM42" s="200"/>
    </row>
    <row r="43" customFormat="false" ht="12.8" hidden="false" customHeight="false" outlineLevel="0" collapsed="false">
      <c r="B43" s="0" t="n">
        <f aca="false">1/D43</f>
        <v>211</v>
      </c>
      <c r="C43" s="208" t="s">
        <v>940</v>
      </c>
      <c r="D43" s="209" t="n">
        <v>0.004739336492891</v>
      </c>
      <c r="E43" s="210" t="n">
        <v>3</v>
      </c>
      <c r="F43" s="198" t="n">
        <v>9</v>
      </c>
      <c r="G43" s="198" t="n">
        <v>8</v>
      </c>
      <c r="H43" s="198" t="n">
        <v>3</v>
      </c>
      <c r="I43" s="198" t="n">
        <v>-2</v>
      </c>
      <c r="J43" s="198" t="n">
        <v>5</v>
      </c>
      <c r="K43" s="198" t="n">
        <v>0</v>
      </c>
      <c r="L43" s="198" t="n">
        <v>7</v>
      </c>
      <c r="M43" s="198" t="n">
        <v>1</v>
      </c>
      <c r="N43" s="198" t="n">
        <v>2</v>
      </c>
      <c r="O43" s="198" t="n">
        <v>3</v>
      </c>
      <c r="P43" s="198" t="n">
        <v>1</v>
      </c>
      <c r="Q43" s="198" t="n">
        <v>14</v>
      </c>
      <c r="R43" s="198" t="n">
        <v>-7</v>
      </c>
      <c r="S43" s="198" t="n">
        <v>2</v>
      </c>
      <c r="T43" s="198" t="n">
        <v>-2</v>
      </c>
      <c r="U43" s="198" t="n">
        <v>5</v>
      </c>
      <c r="V43" s="198" t="n">
        <v>-3</v>
      </c>
      <c r="W43" s="198" t="n">
        <v>11</v>
      </c>
      <c r="X43" s="198" t="n">
        <v>-11</v>
      </c>
      <c r="Y43" s="198" t="n">
        <v>-13</v>
      </c>
      <c r="Z43" s="198" t="n">
        <v>-8</v>
      </c>
      <c r="AA43" s="198" t="n">
        <v>-7</v>
      </c>
      <c r="AB43" s="198" t="n">
        <v>20</v>
      </c>
      <c r="AC43" s="198" t="n">
        <v>19</v>
      </c>
      <c r="AD43" s="198" t="n">
        <v>-8</v>
      </c>
      <c r="AE43" s="198" t="n">
        <v>6</v>
      </c>
      <c r="AF43" s="198" t="n">
        <v>-18</v>
      </c>
      <c r="AG43" s="198" t="n">
        <v>0</v>
      </c>
      <c r="AH43" s="198" t="n">
        <v>-19</v>
      </c>
      <c r="AI43" s="198" t="n">
        <v>-12</v>
      </c>
      <c r="AJ43" s="198" t="n">
        <v>-2</v>
      </c>
      <c r="AK43" s="198" t="n">
        <v>-11</v>
      </c>
      <c r="AL43" s="198" t="n">
        <v>-13</v>
      </c>
      <c r="AM43" s="198" t="n">
        <v>-2</v>
      </c>
      <c r="AN43" s="198" t="n">
        <v>16</v>
      </c>
      <c r="AO43" s="198" t="n">
        <v>-2</v>
      </c>
      <c r="AP43" s="211" t="n">
        <v>-5</v>
      </c>
      <c r="AR43" s="195"/>
      <c r="AS43" s="196" t="s">
        <v>940</v>
      </c>
      <c r="AT43" s="199"/>
      <c r="AU43" s="197" t="n">
        <f aca="false">IF(OR(appSymptome!E47=appSymptome!$C$1,AT43),0,appSymptome!E47)</f>
        <v>0</v>
      </c>
      <c r="AV43" s="198"/>
      <c r="AW43" s="198"/>
      <c r="AX43" s="199"/>
      <c r="AY43" s="196"/>
      <c r="AZ43" s="196" t="n">
        <f aca="false">AU43</f>
        <v>0</v>
      </c>
      <c r="BA43" s="200" t="n">
        <f aca="false">IF(AND(AZ321=0,AZ43=0,AY43&gt;0),AY43,AZ43)</f>
        <v>0</v>
      </c>
      <c r="BB43" s="201" t="n">
        <f aca="false">BA43*D43</f>
        <v>0</v>
      </c>
      <c r="BC43" s="202" t="n">
        <f aca="false">(SUMIF(E43:AP43,"&gt;0",E43:AP43)-SUMIF(E43:AP43,"&lt;0",E43:AP43))*D43</f>
        <v>1.32701421800948</v>
      </c>
      <c r="BD43" s="196"/>
      <c r="BE43" s="196"/>
      <c r="BF43" s="203"/>
      <c r="BG43" s="204"/>
      <c r="BH43" s="205" t="n">
        <f aca="false">SUMPRODUCT(E43:AP43,heilmittel!E$411:AP$411)*D43</f>
        <v>-0.00860284360189575</v>
      </c>
      <c r="BI43" s="206" t="n">
        <f aca="false">(BH43*BA43)+(BH321*BA321)</f>
        <v>0.00305732923076923</v>
      </c>
      <c r="BJ43" s="206" t="n">
        <f aca="false">BI43*BI43</f>
        <v>9.34726202531596E-006</v>
      </c>
      <c r="BK43" s="207" t="n">
        <f aca="false">BI43/BM$2</f>
        <v>0.0146158923152111</v>
      </c>
      <c r="BL43" s="206" t="str">
        <f aca="false">IF(BK43&lt;-3,"— — —",IF(BK43&lt;-2,"— —",IF(BK43&lt;-1,"—",IF(BK43&gt;4,"++++",IF(BK43&gt;3,"+++",IF(BK43&gt;2,"++",IF(BK43&gt;1,"+","....")))))))</f>
        <v>....</v>
      </c>
      <c r="BM43" s="200"/>
    </row>
    <row r="44" customFormat="false" ht="12.8" hidden="false" customHeight="false" outlineLevel="0" collapsed="false">
      <c r="B44" s="0" t="n">
        <f aca="false">1/D44</f>
        <v>189</v>
      </c>
      <c r="C44" s="208" t="s">
        <v>941</v>
      </c>
      <c r="D44" s="209" t="n">
        <v>0.00529100529100529</v>
      </c>
      <c r="E44" s="210" t="n">
        <v>1</v>
      </c>
      <c r="F44" s="198" t="n">
        <v>16</v>
      </c>
      <c r="G44" s="198" t="n">
        <v>-5</v>
      </c>
      <c r="H44" s="198" t="n">
        <v>-2</v>
      </c>
      <c r="I44" s="198" t="n">
        <v>0</v>
      </c>
      <c r="J44" s="198" t="n">
        <v>-12</v>
      </c>
      <c r="K44" s="198" t="n">
        <v>5</v>
      </c>
      <c r="L44" s="198" t="n">
        <v>11</v>
      </c>
      <c r="M44" s="198" t="n">
        <v>17</v>
      </c>
      <c r="N44" s="198" t="n">
        <v>-14</v>
      </c>
      <c r="O44" s="198" t="n">
        <v>-10</v>
      </c>
      <c r="P44" s="198" t="n">
        <v>-24</v>
      </c>
      <c r="Q44" s="198" t="n">
        <v>-6</v>
      </c>
      <c r="R44" s="198" t="n">
        <v>3</v>
      </c>
      <c r="S44" s="198" t="n">
        <v>-13</v>
      </c>
      <c r="T44" s="198" t="n">
        <v>-31</v>
      </c>
      <c r="U44" s="198" t="n">
        <v>-16</v>
      </c>
      <c r="V44" s="198" t="n">
        <v>6</v>
      </c>
      <c r="W44" s="198" t="n">
        <v>-4</v>
      </c>
      <c r="X44" s="198" t="n">
        <v>49</v>
      </c>
      <c r="Y44" s="198" t="n">
        <v>11</v>
      </c>
      <c r="Z44" s="198" t="n">
        <v>13</v>
      </c>
      <c r="AA44" s="198" t="n">
        <v>-3</v>
      </c>
      <c r="AB44" s="198" t="n">
        <v>10</v>
      </c>
      <c r="AC44" s="198" t="n">
        <v>27</v>
      </c>
      <c r="AD44" s="198" t="n">
        <v>18</v>
      </c>
      <c r="AE44" s="198" t="n">
        <v>-12</v>
      </c>
      <c r="AF44" s="198" t="n">
        <v>20</v>
      </c>
      <c r="AG44" s="198" t="n">
        <v>-6</v>
      </c>
      <c r="AH44" s="198" t="n">
        <v>13</v>
      </c>
      <c r="AI44" s="198" t="n">
        <v>-9</v>
      </c>
      <c r="AJ44" s="198" t="n">
        <v>8</v>
      </c>
      <c r="AK44" s="198" t="n">
        <v>-17</v>
      </c>
      <c r="AL44" s="198" t="n">
        <v>11</v>
      </c>
      <c r="AM44" s="198" t="n">
        <v>9</v>
      </c>
      <c r="AN44" s="198" t="n">
        <v>12</v>
      </c>
      <c r="AO44" s="198" t="n">
        <v>23</v>
      </c>
      <c r="AP44" s="211" t="n">
        <v>4</v>
      </c>
      <c r="AR44" s="195"/>
      <c r="AS44" s="196" t="s">
        <v>941</v>
      </c>
      <c r="AT44" s="199"/>
      <c r="AU44" s="197" t="n">
        <f aca="false">IF(OR(appSymptome!E48=appSymptome!$C$1,AT44),0,appSymptome!E48)</f>
        <v>0</v>
      </c>
      <c r="AV44" s="198"/>
      <c r="AW44" s="198"/>
      <c r="AX44" s="199"/>
      <c r="AY44" s="196"/>
      <c r="AZ44" s="196" t="n">
        <f aca="false">AU44</f>
        <v>0</v>
      </c>
      <c r="BA44" s="200" t="n">
        <f aca="false">IF(AND(AZ322=0,AZ44=0,AY44&gt;0),AY44,AZ44)</f>
        <v>0</v>
      </c>
      <c r="BB44" s="201" t="n">
        <f aca="false">BA44*D44</f>
        <v>0</v>
      </c>
      <c r="BC44" s="202" t="n">
        <f aca="false">(SUMIF(E44:AP44,"&gt;0",E44:AP44)-SUMIF(E44:AP44,"&lt;0",E44:AP44))*D44</f>
        <v>2.49206349206349</v>
      </c>
      <c r="BD44" s="196"/>
      <c r="BE44" s="196"/>
      <c r="BF44" s="203"/>
      <c r="BG44" s="204"/>
      <c r="BH44" s="205" t="n">
        <f aca="false">SUMPRODUCT(E44:AP44,heilmittel!E$411:AP$411)*D44</f>
        <v>0.147668783068783</v>
      </c>
      <c r="BI44" s="206" t="n">
        <f aca="false">(BH44*BA44)+(BH322*BA322)</f>
        <v>-0.0235862784924396</v>
      </c>
      <c r="BJ44" s="206" t="n">
        <f aca="false">BI44*BI44</f>
        <v>0.000556312533122918</v>
      </c>
      <c r="BK44" s="207" t="n">
        <f aca="false">BI44/BM$2</f>
        <v>-0.112756749614218</v>
      </c>
      <c r="BL44" s="206" t="str">
        <f aca="false">IF(BK44&lt;-3,"— — —",IF(BK44&lt;-2,"— —",IF(BK44&lt;-1,"—",IF(BK44&gt;4,"++++",IF(BK44&gt;3,"+++",IF(BK44&gt;2,"++",IF(BK44&gt;1,"+","....")))))))</f>
        <v>....</v>
      </c>
      <c r="BM44" s="200"/>
    </row>
    <row r="45" customFormat="false" ht="12.8" hidden="false" customHeight="false" outlineLevel="0" collapsed="false">
      <c r="B45" s="0" t="n">
        <f aca="false">1/D45</f>
        <v>198</v>
      </c>
      <c r="C45" s="208" t="s">
        <v>942</v>
      </c>
      <c r="D45" s="209" t="n">
        <v>0.00505050505050505</v>
      </c>
      <c r="E45" s="210" t="n">
        <v>4</v>
      </c>
      <c r="F45" s="198" t="n">
        <v>8</v>
      </c>
      <c r="G45" s="198" t="n">
        <v>14</v>
      </c>
      <c r="H45" s="198" t="n">
        <v>-2</v>
      </c>
      <c r="I45" s="198" t="n">
        <v>-5</v>
      </c>
      <c r="J45" s="198" t="n">
        <v>15</v>
      </c>
      <c r="K45" s="198" t="n">
        <v>6</v>
      </c>
      <c r="L45" s="198" t="n">
        <v>6</v>
      </c>
      <c r="M45" s="198" t="n">
        <v>1</v>
      </c>
      <c r="N45" s="198" t="n">
        <v>-9</v>
      </c>
      <c r="O45" s="198" t="n">
        <v>-2</v>
      </c>
      <c r="P45" s="198" t="n">
        <v>7</v>
      </c>
      <c r="Q45" s="198" t="n">
        <v>23</v>
      </c>
      <c r="R45" s="198" t="n">
        <v>0</v>
      </c>
      <c r="S45" s="198" t="n">
        <v>-6</v>
      </c>
      <c r="T45" s="198" t="n">
        <v>-3</v>
      </c>
      <c r="U45" s="198" t="n">
        <v>20</v>
      </c>
      <c r="V45" s="198" t="n">
        <v>13</v>
      </c>
      <c r="W45" s="198" t="n">
        <v>24</v>
      </c>
      <c r="X45" s="198" t="n">
        <v>-4</v>
      </c>
      <c r="Y45" s="198" t="n">
        <v>4</v>
      </c>
      <c r="Z45" s="198" t="n">
        <v>19</v>
      </c>
      <c r="AA45" s="198" t="n">
        <v>-21</v>
      </c>
      <c r="AB45" s="198" t="n">
        <v>15</v>
      </c>
      <c r="AC45" s="198" t="n">
        <v>-8</v>
      </c>
      <c r="AD45" s="198" t="n">
        <v>-15</v>
      </c>
      <c r="AE45" s="198" t="n">
        <v>13</v>
      </c>
      <c r="AF45" s="198" t="n">
        <v>-7</v>
      </c>
      <c r="AG45" s="198" t="n">
        <v>-13</v>
      </c>
      <c r="AH45" s="198" t="n">
        <v>-14</v>
      </c>
      <c r="AI45" s="198" t="n">
        <v>-20</v>
      </c>
      <c r="AJ45" s="198" t="n">
        <v>17</v>
      </c>
      <c r="AK45" s="198" t="n">
        <v>-20</v>
      </c>
      <c r="AL45" s="198" t="n">
        <v>-9</v>
      </c>
      <c r="AM45" s="198" t="n">
        <v>-7</v>
      </c>
      <c r="AN45" s="198" t="n">
        <v>0</v>
      </c>
      <c r="AO45" s="198" t="n">
        <v>15</v>
      </c>
      <c r="AP45" s="211" t="n">
        <v>11</v>
      </c>
      <c r="AR45" s="195"/>
      <c r="AS45" s="196" t="s">
        <v>942</v>
      </c>
      <c r="AT45" s="199"/>
      <c r="AU45" s="197" t="n">
        <f aca="false">IF(OR(appSymptome!E49=appSymptome!$C$1,AT45),0,appSymptome!E49)</f>
        <v>0</v>
      </c>
      <c r="AV45" s="198"/>
      <c r="AW45" s="198"/>
      <c r="AX45" s="199"/>
      <c r="AY45" s="196"/>
      <c r="AZ45" s="196" t="n">
        <f aca="false">AU45</f>
        <v>0</v>
      </c>
      <c r="BA45" s="200" t="n">
        <f aca="false">IF(AND(AZ323=0,AZ45=0,AY45&gt;0),AY45,AZ45)</f>
        <v>0</v>
      </c>
      <c r="BB45" s="201" t="n">
        <f aca="false">BA45*D45</f>
        <v>0</v>
      </c>
      <c r="BC45" s="202" t="n">
        <f aca="false">(SUMIF(E45:AP45,"&gt;0",E45:AP45)-SUMIF(E45:AP45,"&lt;0",E45:AP45))*D45</f>
        <v>2.02020202020202</v>
      </c>
      <c r="BD45" s="196"/>
      <c r="BE45" s="196"/>
      <c r="BF45" s="203"/>
      <c r="BG45" s="204"/>
      <c r="BH45" s="205" t="n">
        <f aca="false">SUMPRODUCT(E45:AP45,heilmittel!E$411:AP$411)*D45</f>
        <v>0.0388459595959596</v>
      </c>
      <c r="BI45" s="206" t="n">
        <f aca="false">(BH45*BA45)+(BH323*BA323)</f>
        <v>-0.00590281260589631</v>
      </c>
      <c r="BJ45" s="206" t="n">
        <f aca="false">BI45*BI45</f>
        <v>3.48431966603284E-005</v>
      </c>
      <c r="BK45" s="207" t="n">
        <f aca="false">BI45/BM$2</f>
        <v>-0.028219032656468</v>
      </c>
      <c r="BL45" s="206" t="str">
        <f aca="false">IF(BK45&lt;-3,"— — —",IF(BK45&lt;-2,"— —",IF(BK45&lt;-1,"—",IF(BK45&gt;4,"++++",IF(BK45&gt;3,"+++",IF(BK45&gt;2,"++",IF(BK45&gt;1,"+","....")))))))</f>
        <v>....</v>
      </c>
      <c r="BM45" s="200"/>
    </row>
    <row r="46" customFormat="false" ht="12.8" hidden="false" customHeight="false" outlineLevel="0" collapsed="false">
      <c r="B46" s="0" t="n">
        <f aca="false">1/D46</f>
        <v>277</v>
      </c>
      <c r="C46" s="208" t="s">
        <v>943</v>
      </c>
      <c r="D46" s="209" t="n">
        <v>0.0036101083032491</v>
      </c>
      <c r="E46" s="210" t="n">
        <v>3</v>
      </c>
      <c r="F46" s="198" t="n">
        <v>-2</v>
      </c>
      <c r="G46" s="198" t="n">
        <v>15</v>
      </c>
      <c r="H46" s="198" t="n">
        <v>-2</v>
      </c>
      <c r="I46" s="198" t="n">
        <v>-4</v>
      </c>
      <c r="J46" s="198" t="n">
        <v>5</v>
      </c>
      <c r="K46" s="198" t="n">
        <v>11</v>
      </c>
      <c r="L46" s="198" t="n">
        <v>-1</v>
      </c>
      <c r="M46" s="198" t="n">
        <v>-10</v>
      </c>
      <c r="N46" s="198" t="n">
        <v>-8</v>
      </c>
      <c r="O46" s="198" t="n">
        <v>5</v>
      </c>
      <c r="P46" s="198" t="n">
        <v>-1</v>
      </c>
      <c r="Q46" s="198" t="n">
        <v>-6</v>
      </c>
      <c r="R46" s="198" t="n">
        <v>11</v>
      </c>
      <c r="S46" s="198" t="n">
        <v>14</v>
      </c>
      <c r="T46" s="198" t="n">
        <v>0</v>
      </c>
      <c r="U46" s="198" t="n">
        <v>-6</v>
      </c>
      <c r="V46" s="198" t="n">
        <v>-4</v>
      </c>
      <c r="W46" s="198" t="n">
        <v>16</v>
      </c>
      <c r="X46" s="198" t="n">
        <v>-5</v>
      </c>
      <c r="Y46" s="198" t="n">
        <v>-4</v>
      </c>
      <c r="Z46" s="198" t="n">
        <v>-2</v>
      </c>
      <c r="AA46" s="198" t="n">
        <v>1</v>
      </c>
      <c r="AB46" s="198" t="n">
        <v>-14</v>
      </c>
      <c r="AC46" s="198" t="n">
        <v>7</v>
      </c>
      <c r="AD46" s="198" t="n">
        <v>-3</v>
      </c>
      <c r="AE46" s="198" t="n">
        <v>5</v>
      </c>
      <c r="AF46" s="198" t="n">
        <v>18</v>
      </c>
      <c r="AG46" s="198" t="n">
        <v>11</v>
      </c>
      <c r="AH46" s="198" t="n">
        <v>11</v>
      </c>
      <c r="AI46" s="198" t="n">
        <v>-13</v>
      </c>
      <c r="AJ46" s="198" t="n">
        <v>-18</v>
      </c>
      <c r="AK46" s="198" t="n">
        <v>10</v>
      </c>
      <c r="AL46" s="198" t="n">
        <v>7</v>
      </c>
      <c r="AM46" s="198" t="n">
        <v>-16</v>
      </c>
      <c r="AN46" s="198" t="n">
        <v>-9</v>
      </c>
      <c r="AO46" s="198" t="n">
        <v>-11</v>
      </c>
      <c r="AP46" s="211" t="n">
        <v>1</v>
      </c>
      <c r="AR46" s="195"/>
      <c r="AS46" s="196" t="s">
        <v>943</v>
      </c>
      <c r="AT46" s="199"/>
      <c r="AU46" s="197" t="n">
        <f aca="false">IF(OR(appSymptome!E50=appSymptome!$C$1,AT46),0,appSymptome!E50)</f>
        <v>0</v>
      </c>
      <c r="AV46" s="198"/>
      <c r="AW46" s="198"/>
      <c r="AX46" s="199"/>
      <c r="AY46" s="196"/>
      <c r="AZ46" s="196" t="n">
        <f aca="false">AU46</f>
        <v>0</v>
      </c>
      <c r="BA46" s="200" t="n">
        <f aca="false">IF(AND(AZ324=0,AZ46=0,AY46&gt;0),AY46,AZ46)</f>
        <v>0</v>
      </c>
      <c r="BB46" s="201" t="n">
        <f aca="false">BA46*D46</f>
        <v>0</v>
      </c>
      <c r="BC46" s="202" t="n">
        <f aca="false">(SUMIF(E46:AP46,"&gt;0",E46:AP46)-SUMIF(E46:AP46,"&lt;0",E46:AP46))*D46</f>
        <v>1.04693140794224</v>
      </c>
      <c r="BD46" s="196"/>
      <c r="BE46" s="196"/>
      <c r="BF46" s="203"/>
      <c r="BG46" s="204"/>
      <c r="BH46" s="205" t="n">
        <f aca="false">SUMPRODUCT(E46:AP46,heilmittel!E$411:AP$411)*D46</f>
        <v>-0.013442238267148</v>
      </c>
      <c r="BI46" s="206" t="n">
        <f aca="false">(BH46*BA46)+(BH324*BA324)</f>
        <v>0.00423441987690905</v>
      </c>
      <c r="BJ46" s="206" t="n">
        <f aca="false">BI46*BI46</f>
        <v>1.79303116939625E-005</v>
      </c>
      <c r="BK46" s="207" t="n">
        <f aca="false">BI46/BM$2</f>
        <v>0.020243101173216</v>
      </c>
      <c r="BL46" s="206" t="str">
        <f aca="false">IF(BK46&lt;-3,"— — —",IF(BK46&lt;-2,"— —",IF(BK46&lt;-1,"—",IF(BK46&gt;4,"++++",IF(BK46&gt;3,"+++",IF(BK46&gt;2,"++",IF(BK46&gt;1,"+","....")))))))</f>
        <v>....</v>
      </c>
      <c r="BM46" s="200"/>
    </row>
    <row r="47" customFormat="false" ht="12.8" hidden="false" customHeight="false" outlineLevel="0" collapsed="false">
      <c r="B47" s="0" t="n">
        <f aca="false">1/D47</f>
        <v>190</v>
      </c>
      <c r="C47" s="208" t="s">
        <v>944</v>
      </c>
      <c r="D47" s="209" t="n">
        <v>0.00526315789473684</v>
      </c>
      <c r="E47" s="210" t="n">
        <v>2</v>
      </c>
      <c r="F47" s="198" t="n">
        <v>12</v>
      </c>
      <c r="G47" s="198" t="n">
        <v>3</v>
      </c>
      <c r="H47" s="198" t="n">
        <v>-4</v>
      </c>
      <c r="I47" s="198" t="n">
        <v>-9</v>
      </c>
      <c r="J47" s="198" t="n">
        <v>-20</v>
      </c>
      <c r="K47" s="198" t="n">
        <v>-2</v>
      </c>
      <c r="L47" s="198" t="n">
        <v>9</v>
      </c>
      <c r="M47" s="198" t="n">
        <v>3</v>
      </c>
      <c r="N47" s="198" t="n">
        <v>-12</v>
      </c>
      <c r="O47" s="198" t="n">
        <v>-3</v>
      </c>
      <c r="P47" s="198" t="n">
        <v>-9</v>
      </c>
      <c r="Q47" s="198" t="n">
        <v>12</v>
      </c>
      <c r="R47" s="198" t="n">
        <v>-19</v>
      </c>
      <c r="S47" s="198" t="n">
        <v>-2</v>
      </c>
      <c r="T47" s="198" t="n">
        <v>-13</v>
      </c>
      <c r="U47" s="198" t="n">
        <v>-19</v>
      </c>
      <c r="V47" s="198" t="n">
        <v>-6</v>
      </c>
      <c r="W47" s="198" t="n">
        <v>-28</v>
      </c>
      <c r="X47" s="198" t="n">
        <v>8</v>
      </c>
      <c r="Y47" s="198" t="n">
        <v>-16</v>
      </c>
      <c r="Z47" s="198" t="n">
        <v>7</v>
      </c>
      <c r="AA47" s="198" t="n">
        <v>-3</v>
      </c>
      <c r="AB47" s="198" t="n">
        <v>16</v>
      </c>
      <c r="AC47" s="198" t="n">
        <v>5</v>
      </c>
      <c r="AD47" s="198" t="n">
        <v>-11</v>
      </c>
      <c r="AE47" s="198" t="n">
        <v>-12</v>
      </c>
      <c r="AF47" s="198" t="n">
        <v>19</v>
      </c>
      <c r="AG47" s="198" t="n">
        <v>-8</v>
      </c>
      <c r="AH47" s="198" t="n">
        <v>-2</v>
      </c>
      <c r="AI47" s="198" t="n">
        <v>-11</v>
      </c>
      <c r="AJ47" s="198" t="n">
        <v>-1</v>
      </c>
      <c r="AK47" s="198" t="n">
        <v>-21</v>
      </c>
      <c r="AL47" s="198" t="n">
        <v>12</v>
      </c>
      <c r="AM47" s="198" t="n">
        <v>-8</v>
      </c>
      <c r="AN47" s="198" t="n">
        <v>4</v>
      </c>
      <c r="AO47" s="198" t="n">
        <v>-8</v>
      </c>
      <c r="AP47" s="211" t="n">
        <v>-12</v>
      </c>
      <c r="AR47" s="195"/>
      <c r="AS47" s="196" t="s">
        <v>944</v>
      </c>
      <c r="AT47" s="199"/>
      <c r="AU47" s="197" t="n">
        <f aca="false">IF(OR(appSymptome!E51=appSymptome!$C$1,AT47),0,appSymptome!E51)</f>
        <v>0</v>
      </c>
      <c r="AV47" s="198"/>
      <c r="AW47" s="198"/>
      <c r="AX47" s="199"/>
      <c r="AY47" s="196"/>
      <c r="AZ47" s="196" t="n">
        <f aca="false">AU47</f>
        <v>0</v>
      </c>
      <c r="BA47" s="200" t="n">
        <f aca="false">IF(AND(AZ325=0,AZ47=0,AY47&gt;0),AY47,AZ47)</f>
        <v>0</v>
      </c>
      <c r="BB47" s="201" t="n">
        <f aca="false">BA47*D47</f>
        <v>0</v>
      </c>
      <c r="BC47" s="202" t="n">
        <f aca="false">(SUMIF(E47:AP47,"&gt;0",E47:AP47)-SUMIF(E47:AP47,"&lt;0",E47:AP47))*D47</f>
        <v>1.95263157894737</v>
      </c>
      <c r="BD47" s="196"/>
      <c r="BE47" s="196"/>
      <c r="BF47" s="203"/>
      <c r="BG47" s="204"/>
      <c r="BH47" s="205" t="n">
        <f aca="false">SUMPRODUCT(E47:AP47,heilmittel!E$411:AP$411)*D47</f>
        <v>0.0576373684210526</v>
      </c>
      <c r="BI47" s="206" t="n">
        <f aca="false">(BH47*BA47)+(BH325*BA325)</f>
        <v>-0.00853585841506031</v>
      </c>
      <c r="BJ47" s="206" t="n">
        <f aca="false">BI47*BI47</f>
        <v>7.2860878881956E-005</v>
      </c>
      <c r="BK47" s="207" t="n">
        <f aca="false">BI47/BM$2</f>
        <v>-0.040806592288728</v>
      </c>
      <c r="BL47" s="206" t="str">
        <f aca="false">IF(BK47&lt;-3,"— — —",IF(BK47&lt;-2,"— —",IF(BK47&lt;-1,"—",IF(BK47&gt;4,"++++",IF(BK47&gt;3,"+++",IF(BK47&gt;2,"++",IF(BK47&gt;1,"+","....")))))))</f>
        <v>....</v>
      </c>
      <c r="BM47" s="200"/>
    </row>
    <row r="48" customFormat="false" ht="12.8" hidden="false" customHeight="false" outlineLevel="0" collapsed="false">
      <c r="B48" s="0" t="n">
        <f aca="false">1/D48</f>
        <v>95.9999999999997</v>
      </c>
      <c r="C48" s="208" t="s">
        <v>945</v>
      </c>
      <c r="D48" s="209" t="n">
        <v>0.0104166666666667</v>
      </c>
      <c r="E48" s="210" t="n">
        <v>4</v>
      </c>
      <c r="F48" s="198" t="n">
        <v>3</v>
      </c>
      <c r="G48" s="198" t="n">
        <v>4</v>
      </c>
      <c r="H48" s="198" t="n">
        <v>-1</v>
      </c>
      <c r="I48" s="198" t="n">
        <v>0</v>
      </c>
      <c r="J48" s="198" t="n">
        <v>-7</v>
      </c>
      <c r="K48" s="198" t="n">
        <v>3</v>
      </c>
      <c r="L48" s="198" t="n">
        <v>1</v>
      </c>
      <c r="M48" s="198" t="n">
        <v>5</v>
      </c>
      <c r="N48" s="198" t="n">
        <v>-5</v>
      </c>
      <c r="O48" s="198" t="n">
        <v>-8</v>
      </c>
      <c r="P48" s="198" t="n">
        <v>-7</v>
      </c>
      <c r="Q48" s="198" t="n">
        <v>-4</v>
      </c>
      <c r="R48" s="198" t="n">
        <v>-4</v>
      </c>
      <c r="S48" s="198" t="n">
        <v>1</v>
      </c>
      <c r="T48" s="198" t="n">
        <v>-2</v>
      </c>
      <c r="U48" s="198" t="n">
        <v>-7</v>
      </c>
      <c r="V48" s="198" t="n">
        <v>4</v>
      </c>
      <c r="W48" s="198" t="n">
        <v>-4</v>
      </c>
      <c r="X48" s="198" t="n">
        <v>-3</v>
      </c>
      <c r="Y48" s="198" t="n">
        <v>17</v>
      </c>
      <c r="Z48" s="198" t="n">
        <v>1</v>
      </c>
      <c r="AA48" s="198" t="n">
        <v>-8</v>
      </c>
      <c r="AB48" s="198" t="n">
        <v>9</v>
      </c>
      <c r="AC48" s="198" t="n">
        <v>11</v>
      </c>
      <c r="AD48" s="198" t="n">
        <v>-3</v>
      </c>
      <c r="AE48" s="198" t="n">
        <v>-2</v>
      </c>
      <c r="AF48" s="198" t="n">
        <v>10</v>
      </c>
      <c r="AG48" s="198" t="n">
        <v>-8</v>
      </c>
      <c r="AH48" s="198" t="n">
        <v>9</v>
      </c>
      <c r="AI48" s="198" t="n">
        <v>0</v>
      </c>
      <c r="AJ48" s="198" t="n">
        <v>10</v>
      </c>
      <c r="AK48" s="198" t="n">
        <v>-2</v>
      </c>
      <c r="AL48" s="198" t="n">
        <v>-1</v>
      </c>
      <c r="AM48" s="198" t="n">
        <v>-1</v>
      </c>
      <c r="AN48" s="198" t="n">
        <v>-11</v>
      </c>
      <c r="AO48" s="198" t="n">
        <v>-15</v>
      </c>
      <c r="AP48" s="211" t="n">
        <v>-7</v>
      </c>
      <c r="AR48" s="195"/>
      <c r="AS48" s="196" t="s">
        <v>945</v>
      </c>
      <c r="AT48" s="199"/>
      <c r="AU48" s="197" t="n">
        <f aca="false">IF(OR(appSymptome!E52=appSymptome!$C$1,AT48),0,appSymptome!E52)</f>
        <v>0</v>
      </c>
      <c r="AV48" s="198" t="n">
        <v>49</v>
      </c>
      <c r="AW48" s="198"/>
      <c r="AX48" s="199" t="n">
        <f aca="true">INDIRECT(ADDRESS(AV48+ROW(AV$2)-1,COLUMN(AU48)))</f>
        <v>0</v>
      </c>
      <c r="AY48" s="196"/>
      <c r="AZ48" s="196" t="n">
        <f aca="false">AU48</f>
        <v>0</v>
      </c>
      <c r="BA48" s="200" t="n">
        <f aca="false">IF(AND(AZ326=0,AZ48=0,AY48&gt;0),AY48,AZ48)</f>
        <v>0</v>
      </c>
      <c r="BB48" s="201" t="n">
        <f aca="false">BA48*D48</f>
        <v>0</v>
      </c>
      <c r="BC48" s="202" t="n">
        <f aca="false">(SUMIF(E48:AP48,"&gt;0",E48:AP48)-SUMIF(E48:AP48,"&lt;0",E48:AP48))*D48</f>
        <v>2.10416666666667</v>
      </c>
      <c r="BD48" s="196"/>
      <c r="BE48" s="196"/>
      <c r="BF48" s="203"/>
      <c r="BG48" s="204"/>
      <c r="BH48" s="205" t="n">
        <f aca="false">SUMPRODUCT(E48:AP48,heilmittel!E$411:AP$411)*D48</f>
        <v>-0.00158645833333335</v>
      </c>
      <c r="BI48" s="206" t="n">
        <f aca="false">(BH48*BA48)+(BH326*BA326)</f>
        <v>0.00205275265214964</v>
      </c>
      <c r="BJ48" s="206" t="n">
        <f aca="false">BI48*BI48</f>
        <v>4.21379345090739E-006</v>
      </c>
      <c r="BK48" s="207" t="n">
        <f aca="false">BI48/BM$2</f>
        <v>0.00981340557360728</v>
      </c>
      <c r="BL48" s="206" t="str">
        <f aca="false">IF(BK48&lt;-3,"— — —",IF(BK48&lt;-2,"— —",IF(BK48&lt;-1,"—",IF(BK48&gt;4,"++++",IF(BK48&gt;3,"+++",IF(BK48&gt;2,"++",IF(BK48&gt;1,"+","....")))))))</f>
        <v>....</v>
      </c>
      <c r="BM48" s="200"/>
    </row>
    <row r="49" customFormat="false" ht="12.8" hidden="false" customHeight="false" outlineLevel="0" collapsed="false">
      <c r="B49" s="0" t="n">
        <f aca="false">1/D49</f>
        <v>111</v>
      </c>
      <c r="C49" s="208" t="s">
        <v>946</v>
      </c>
      <c r="D49" s="209" t="n">
        <v>0.00900900900900901</v>
      </c>
      <c r="E49" s="210" t="n">
        <v>2</v>
      </c>
      <c r="F49" s="198" t="n">
        <v>9</v>
      </c>
      <c r="G49" s="198" t="n">
        <v>2</v>
      </c>
      <c r="H49" s="198" t="n">
        <v>-4</v>
      </c>
      <c r="I49" s="198" t="n">
        <v>-2</v>
      </c>
      <c r="J49" s="198" t="n">
        <v>-13</v>
      </c>
      <c r="K49" s="198" t="n">
        <v>4</v>
      </c>
      <c r="L49" s="198" t="n">
        <v>-5</v>
      </c>
      <c r="M49" s="198" t="n">
        <v>5</v>
      </c>
      <c r="N49" s="198" t="n">
        <v>-6</v>
      </c>
      <c r="O49" s="198" t="n">
        <v>-7</v>
      </c>
      <c r="P49" s="198" t="n">
        <v>-11</v>
      </c>
      <c r="Q49" s="198" t="n">
        <v>-5</v>
      </c>
      <c r="R49" s="198" t="n">
        <v>-9</v>
      </c>
      <c r="S49" s="198" t="n">
        <v>-8</v>
      </c>
      <c r="T49" s="198" t="n">
        <v>-25</v>
      </c>
      <c r="U49" s="198" t="n">
        <v>4</v>
      </c>
      <c r="V49" s="198" t="n">
        <v>-2</v>
      </c>
      <c r="W49" s="198" t="n">
        <v>-14</v>
      </c>
      <c r="X49" s="198" t="n">
        <v>15</v>
      </c>
      <c r="Y49" s="198" t="n">
        <v>-5</v>
      </c>
      <c r="Z49" s="198" t="n">
        <v>0</v>
      </c>
      <c r="AA49" s="198" t="n">
        <v>-4</v>
      </c>
      <c r="AB49" s="198" t="n">
        <v>14</v>
      </c>
      <c r="AC49" s="198" t="n">
        <v>11</v>
      </c>
      <c r="AD49" s="198" t="n">
        <v>-17</v>
      </c>
      <c r="AE49" s="198" t="n">
        <v>-26</v>
      </c>
      <c r="AF49" s="198" t="n">
        <v>10</v>
      </c>
      <c r="AG49" s="198" t="n">
        <v>-10</v>
      </c>
      <c r="AH49" s="198" t="n">
        <v>2</v>
      </c>
      <c r="AI49" s="198" t="n">
        <v>-1</v>
      </c>
      <c r="AJ49" s="198" t="n">
        <v>-3</v>
      </c>
      <c r="AK49" s="198" t="n">
        <v>-21</v>
      </c>
      <c r="AL49" s="198" t="n">
        <v>31</v>
      </c>
      <c r="AM49" s="198" t="n">
        <v>-11</v>
      </c>
      <c r="AN49" s="198" t="n">
        <v>-1</v>
      </c>
      <c r="AO49" s="198" t="n">
        <v>-6</v>
      </c>
      <c r="AP49" s="211" t="n">
        <v>-18</v>
      </c>
      <c r="AR49" s="195"/>
      <c r="AS49" s="196" t="s">
        <v>946</v>
      </c>
      <c r="AT49" s="199"/>
      <c r="AU49" s="197" t="n">
        <f aca="false">IF(OR(appSymptome!E53=appSymptome!$C$1,AT49),0,appSymptome!E53)</f>
        <v>0</v>
      </c>
      <c r="AV49" s="198"/>
      <c r="AW49" s="198"/>
      <c r="AX49" s="199"/>
      <c r="AY49" s="196"/>
      <c r="AZ49" s="196" t="n">
        <f aca="false">AU49</f>
        <v>0</v>
      </c>
      <c r="BA49" s="200" t="n">
        <f aca="false">IF(AND(AZ327=0,AZ49=0,AY49&gt;0),AY49,AZ49)</f>
        <v>0</v>
      </c>
      <c r="BB49" s="201" t="n">
        <f aca="false">BA49*D49</f>
        <v>0</v>
      </c>
      <c r="BC49" s="202" t="n">
        <f aca="false">(SUMIF(E49:AP49,"&gt;0",E49:AP49)-SUMIF(E49:AP49,"&lt;0",E49:AP49))*D49</f>
        <v>3.09009009009009</v>
      </c>
      <c r="BD49" s="196"/>
      <c r="BE49" s="196"/>
      <c r="BF49" s="203"/>
      <c r="BG49" s="204"/>
      <c r="BH49" s="205" t="n">
        <f aca="false">SUMPRODUCT(E49:AP49,heilmittel!E$411:AP$411)*D49</f>
        <v>-0.00462072072072073</v>
      </c>
      <c r="BI49" s="206" t="n">
        <f aca="false">(BH49*BA49)+(BH327*BA327)</f>
        <v>0.00189601789709172</v>
      </c>
      <c r="BJ49" s="206" t="n">
        <f aca="false">BI49*BI49</f>
        <v>3.5948838660921E-006</v>
      </c>
      <c r="BK49" s="207" t="n">
        <f aca="false">BI49/BM$2</f>
        <v>0.00906411816323531</v>
      </c>
      <c r="BL49" s="206" t="str">
        <f aca="false">IF(BK49&lt;-3,"— — —",IF(BK49&lt;-2,"— —",IF(BK49&lt;-1,"—",IF(BK49&gt;4,"++++",IF(BK49&gt;3,"+++",IF(BK49&gt;2,"++",IF(BK49&gt;1,"+","....")))))))</f>
        <v>....</v>
      </c>
      <c r="BM49" s="200"/>
    </row>
    <row r="50" customFormat="false" ht="12.8" hidden="false" customHeight="false" outlineLevel="0" collapsed="false">
      <c r="B50" s="0" t="n">
        <f aca="false">1/D50</f>
        <v>163</v>
      </c>
      <c r="C50" s="208" t="s">
        <v>947</v>
      </c>
      <c r="D50" s="209" t="n">
        <v>0.00613496932515337</v>
      </c>
      <c r="E50" s="210" t="n">
        <v>6</v>
      </c>
      <c r="F50" s="198" t="n">
        <v>6</v>
      </c>
      <c r="G50" s="198" t="n">
        <v>16</v>
      </c>
      <c r="H50" s="198" t="n">
        <v>-2</v>
      </c>
      <c r="I50" s="198" t="n">
        <v>-1</v>
      </c>
      <c r="J50" s="198" t="n">
        <v>19</v>
      </c>
      <c r="K50" s="198" t="n">
        <v>2</v>
      </c>
      <c r="L50" s="198" t="n">
        <v>3</v>
      </c>
      <c r="M50" s="198" t="n">
        <v>-20</v>
      </c>
      <c r="N50" s="198" t="n">
        <v>3</v>
      </c>
      <c r="O50" s="198" t="n">
        <v>5</v>
      </c>
      <c r="P50" s="198" t="n">
        <v>-4</v>
      </c>
      <c r="Q50" s="198" t="n">
        <v>-5</v>
      </c>
      <c r="R50" s="198" t="n">
        <v>-3</v>
      </c>
      <c r="S50" s="198" t="n">
        <v>7</v>
      </c>
      <c r="T50" s="198" t="n">
        <v>1</v>
      </c>
      <c r="U50" s="198" t="n">
        <v>-13</v>
      </c>
      <c r="V50" s="198" t="n">
        <v>2</v>
      </c>
      <c r="W50" s="198" t="n">
        <v>-12</v>
      </c>
      <c r="X50" s="198" t="n">
        <v>11</v>
      </c>
      <c r="Y50" s="198" t="n">
        <v>0</v>
      </c>
      <c r="Z50" s="198" t="n">
        <v>4</v>
      </c>
      <c r="AA50" s="198" t="n">
        <v>2</v>
      </c>
      <c r="AB50" s="198" t="n">
        <v>5</v>
      </c>
      <c r="AC50" s="198" t="n">
        <v>5</v>
      </c>
      <c r="AD50" s="198" t="n">
        <v>8</v>
      </c>
      <c r="AE50" s="198" t="n">
        <v>10</v>
      </c>
      <c r="AF50" s="198" t="n">
        <v>20</v>
      </c>
      <c r="AG50" s="198" t="n">
        <v>-8</v>
      </c>
      <c r="AH50" s="198" t="n">
        <v>-10</v>
      </c>
      <c r="AI50" s="198" t="n">
        <v>14</v>
      </c>
      <c r="AJ50" s="198" t="n">
        <v>-13</v>
      </c>
      <c r="AK50" s="198" t="n">
        <v>-14</v>
      </c>
      <c r="AL50" s="198" t="n">
        <v>-11</v>
      </c>
      <c r="AM50" s="198" t="n">
        <v>-15</v>
      </c>
      <c r="AN50" s="198" t="n">
        <v>-10</v>
      </c>
      <c r="AO50" s="198" t="n">
        <v>15</v>
      </c>
      <c r="AP50" s="211" t="n">
        <v>-1</v>
      </c>
      <c r="AR50" s="195"/>
      <c r="AS50" s="196" t="s">
        <v>947</v>
      </c>
      <c r="AT50" s="199"/>
      <c r="AU50" s="197" t="n">
        <f aca="false">IF(OR(appSymptome!E54=appSymptome!$C$1,AT50),0,appSymptome!E54)</f>
        <v>0</v>
      </c>
      <c r="AV50" s="198" t="n">
        <v>47</v>
      </c>
      <c r="AW50" s="198"/>
      <c r="AX50" s="199" t="n">
        <f aca="true">INDIRECT(ADDRESS(AV50+ROW(AV$2)-1,COLUMN(AU50)))</f>
        <v>0</v>
      </c>
      <c r="AY50" s="196"/>
      <c r="AZ50" s="196" t="n">
        <f aca="false">AU50</f>
        <v>0</v>
      </c>
      <c r="BA50" s="200" t="n">
        <f aca="false">IF(AND(AZ328=0,AZ50=0,AY50&gt;0),AY50,AZ50)</f>
        <v>0</v>
      </c>
      <c r="BB50" s="201" t="n">
        <f aca="false">BA50*D50</f>
        <v>0</v>
      </c>
      <c r="BC50" s="202" t="n">
        <f aca="false">(SUMIF(E50:AP50,"&gt;0",E50:AP50)-SUMIF(E50:AP50,"&lt;0",E50:AP50))*D50</f>
        <v>1.87730061349693</v>
      </c>
      <c r="BD50" s="196"/>
      <c r="BE50" s="196"/>
      <c r="BF50" s="203"/>
      <c r="BG50" s="204"/>
      <c r="BH50" s="205" t="n">
        <f aca="false">SUMPRODUCT(E50:AP50,heilmittel!E$411:AP$411)*D50</f>
        <v>-0.00872822085889572</v>
      </c>
      <c r="BI50" s="206" t="n">
        <f aca="false">(BH50*BA50)+(BH328*BA328)</f>
        <v>0.00292724492025345</v>
      </c>
      <c r="BJ50" s="206" t="n">
        <f aca="false">BI50*BI50</f>
        <v>8.56876282314964E-006</v>
      </c>
      <c r="BK50" s="207" t="n">
        <f aca="false">BI50/BM$2</f>
        <v>0.0139940102309193</v>
      </c>
      <c r="BL50" s="206" t="str">
        <f aca="false">IF(BK50&lt;-3,"— — —",IF(BK50&lt;-2,"— —",IF(BK50&lt;-1,"—",IF(BK50&gt;4,"++++",IF(BK50&gt;3,"+++",IF(BK50&gt;2,"++",IF(BK50&gt;1,"+","....")))))))</f>
        <v>....</v>
      </c>
      <c r="BM50" s="200"/>
    </row>
    <row r="51" customFormat="false" ht="12.8" hidden="false" customHeight="false" outlineLevel="0" collapsed="false">
      <c r="B51" s="0" t="n">
        <f aca="false">1/D51</f>
        <v>357</v>
      </c>
      <c r="C51" s="208" t="s">
        <v>948</v>
      </c>
      <c r="D51" s="209" t="n">
        <v>0.00280112044817927</v>
      </c>
      <c r="E51" s="210" t="n">
        <v>11</v>
      </c>
      <c r="F51" s="198" t="n">
        <v>9</v>
      </c>
      <c r="G51" s="198" t="n">
        <v>13</v>
      </c>
      <c r="H51" s="198" t="n">
        <v>1</v>
      </c>
      <c r="I51" s="198" t="n">
        <v>6</v>
      </c>
      <c r="J51" s="198" t="n">
        <v>8</v>
      </c>
      <c r="K51" s="198" t="n">
        <v>2</v>
      </c>
      <c r="L51" s="198" t="n">
        <v>-2</v>
      </c>
      <c r="M51" s="198" t="n">
        <v>-1</v>
      </c>
      <c r="N51" s="198" t="n">
        <v>4</v>
      </c>
      <c r="O51" s="198" t="n">
        <v>-14</v>
      </c>
      <c r="P51" s="198" t="n">
        <v>1</v>
      </c>
      <c r="Q51" s="198" t="n">
        <v>9</v>
      </c>
      <c r="R51" s="198" t="n">
        <v>0</v>
      </c>
      <c r="S51" s="198" t="n">
        <v>13</v>
      </c>
      <c r="T51" s="198" t="n">
        <v>14</v>
      </c>
      <c r="U51" s="198" t="n">
        <v>-16</v>
      </c>
      <c r="V51" s="198" t="n">
        <v>9</v>
      </c>
      <c r="W51" s="198" t="n">
        <v>-4</v>
      </c>
      <c r="X51" s="198" t="n">
        <v>-16</v>
      </c>
      <c r="Y51" s="198" t="n">
        <v>13</v>
      </c>
      <c r="Z51" s="198" t="n">
        <v>-4</v>
      </c>
      <c r="AA51" s="198" t="n">
        <v>-2</v>
      </c>
      <c r="AB51" s="198" t="n">
        <v>2</v>
      </c>
      <c r="AC51" s="198" t="n">
        <v>4</v>
      </c>
      <c r="AD51" s="198" t="n">
        <v>8</v>
      </c>
      <c r="AE51" s="198" t="n">
        <v>4</v>
      </c>
      <c r="AF51" s="198" t="n">
        <v>4</v>
      </c>
      <c r="AG51" s="198" t="n">
        <v>-3</v>
      </c>
      <c r="AH51" s="198" t="n">
        <v>-3</v>
      </c>
      <c r="AI51" s="198" t="n">
        <v>11</v>
      </c>
      <c r="AJ51" s="198" t="n">
        <v>13</v>
      </c>
      <c r="AK51" s="198" t="n">
        <v>1</v>
      </c>
      <c r="AL51" s="198" t="n">
        <v>-10</v>
      </c>
      <c r="AM51" s="198" t="n">
        <v>4</v>
      </c>
      <c r="AN51" s="198" t="n">
        <v>-6</v>
      </c>
      <c r="AO51" s="198" t="n">
        <v>6</v>
      </c>
      <c r="AP51" s="211" t="n">
        <v>-11</v>
      </c>
      <c r="AR51" s="195"/>
      <c r="AS51" s="196" t="s">
        <v>948</v>
      </c>
      <c r="AT51" s="199"/>
      <c r="AU51" s="197" t="n">
        <f aca="false">IF(OR(appSymptome!E55=appSymptome!$C$1,AT51),0,appSymptome!E55)</f>
        <v>0</v>
      </c>
      <c r="AV51" s="198"/>
      <c r="AW51" s="198"/>
      <c r="AX51" s="199"/>
      <c r="AY51" s="196"/>
      <c r="AZ51" s="196" t="n">
        <f aca="false">AU51</f>
        <v>0</v>
      </c>
      <c r="BA51" s="200" t="n">
        <f aca="false">IF(AND(AZ329=0,AZ51=0,AY51&gt;0),AY51,AZ51)</f>
        <v>0</v>
      </c>
      <c r="BB51" s="201" t="n">
        <f aca="false">BA51*D51</f>
        <v>0</v>
      </c>
      <c r="BC51" s="202" t="n">
        <f aca="false">(SUMIF(E51:AP51,"&gt;0",E51:AP51)-SUMIF(E51:AP51,"&lt;0",E51:AP51))*D51</f>
        <v>0.733893557422969</v>
      </c>
      <c r="BD51" s="196"/>
      <c r="BE51" s="196"/>
      <c r="BF51" s="203"/>
      <c r="BG51" s="204"/>
      <c r="BH51" s="205" t="n">
        <f aca="false">SUMPRODUCT(E51:AP51,heilmittel!E$411:AP$411)*D51</f>
        <v>-0.0116775910364146</v>
      </c>
      <c r="BI51" s="206" t="n">
        <f aca="false">(BH51*BA51)+(BH329*BA329)</f>
        <v>0.00476294229266661</v>
      </c>
      <c r="BJ51" s="206" t="n">
        <f aca="false">BI51*BI51</f>
        <v>2.26856192832723E-005</v>
      </c>
      <c r="BK51" s="207" t="n">
        <f aca="false">BI51/BM$2</f>
        <v>0.0227697596165215</v>
      </c>
      <c r="BL51" s="206" t="str">
        <f aca="false">IF(BK51&lt;-3,"— — —",IF(BK51&lt;-2,"— —",IF(BK51&lt;-1,"—",IF(BK51&gt;4,"++++",IF(BK51&gt;3,"+++",IF(BK51&gt;2,"++",IF(BK51&gt;1,"+","....")))))))</f>
        <v>....</v>
      </c>
      <c r="BM51" s="200"/>
    </row>
    <row r="52" customFormat="false" ht="12.8" hidden="false" customHeight="false" outlineLevel="0" collapsed="false">
      <c r="B52" s="0" t="n">
        <f aca="false">1/D52</f>
        <v>92</v>
      </c>
      <c r="C52" s="208" t="s">
        <v>949</v>
      </c>
      <c r="D52" s="209" t="n">
        <v>0.0108695652173913</v>
      </c>
      <c r="E52" s="210" t="n">
        <v>2</v>
      </c>
      <c r="F52" s="198" t="n">
        <v>5</v>
      </c>
      <c r="G52" s="198" t="n">
        <v>7</v>
      </c>
      <c r="H52" s="198" t="n">
        <v>-3</v>
      </c>
      <c r="I52" s="198" t="n">
        <v>3</v>
      </c>
      <c r="J52" s="198" t="n">
        <v>7</v>
      </c>
      <c r="K52" s="198" t="n">
        <v>-1</v>
      </c>
      <c r="L52" s="198" t="n">
        <v>1</v>
      </c>
      <c r="M52" s="198" t="n">
        <v>-12</v>
      </c>
      <c r="N52" s="198" t="n">
        <v>4</v>
      </c>
      <c r="O52" s="198" t="n">
        <v>5</v>
      </c>
      <c r="P52" s="198" t="n">
        <v>-11</v>
      </c>
      <c r="Q52" s="198" t="n">
        <v>-6</v>
      </c>
      <c r="R52" s="198" t="n">
        <v>2</v>
      </c>
      <c r="S52" s="198" t="n">
        <v>2</v>
      </c>
      <c r="T52" s="198" t="n">
        <v>0</v>
      </c>
      <c r="U52" s="198" t="n">
        <v>-12</v>
      </c>
      <c r="V52" s="198" t="n">
        <v>19</v>
      </c>
      <c r="W52" s="198" t="n">
        <v>0</v>
      </c>
      <c r="X52" s="198" t="n">
        <v>5</v>
      </c>
      <c r="Y52" s="198" t="n">
        <v>-6</v>
      </c>
      <c r="Z52" s="198" t="n">
        <v>12</v>
      </c>
      <c r="AA52" s="198" t="n">
        <v>-2</v>
      </c>
      <c r="AB52" s="198" t="n">
        <v>1</v>
      </c>
      <c r="AC52" s="198" t="n">
        <v>-10</v>
      </c>
      <c r="AD52" s="198" t="n">
        <v>4</v>
      </c>
      <c r="AE52" s="198" t="n">
        <v>12</v>
      </c>
      <c r="AF52" s="198" t="n">
        <v>1</v>
      </c>
      <c r="AG52" s="198" t="n">
        <v>0</v>
      </c>
      <c r="AH52" s="198" t="n">
        <v>2</v>
      </c>
      <c r="AI52" s="198" t="n">
        <v>2</v>
      </c>
      <c r="AJ52" s="198" t="n">
        <v>8</v>
      </c>
      <c r="AK52" s="198" t="n">
        <v>5</v>
      </c>
      <c r="AL52" s="198" t="n">
        <v>1</v>
      </c>
      <c r="AM52" s="198" t="n">
        <v>4</v>
      </c>
      <c r="AN52" s="198" t="n">
        <v>3</v>
      </c>
      <c r="AO52" s="198" t="n">
        <v>-8</v>
      </c>
      <c r="AP52" s="211" t="n">
        <v>0</v>
      </c>
      <c r="AR52" s="195"/>
      <c r="AS52" s="196" t="s">
        <v>949</v>
      </c>
      <c r="AT52" s="199"/>
      <c r="AU52" s="197" t="n">
        <f aca="false">IF(OR(appSymptome!E56=appSymptome!$C$1,AT52),0,appSymptome!E56)</f>
        <v>0</v>
      </c>
      <c r="AV52" s="198"/>
      <c r="AW52" s="198"/>
      <c r="AX52" s="199"/>
      <c r="AY52" s="196"/>
      <c r="AZ52" s="196" t="n">
        <f aca="false">AU52</f>
        <v>0</v>
      </c>
      <c r="BA52" s="200" t="n">
        <f aca="false">IF(AND(AZ330=0,AZ52=0,AY52&gt;0),AY52,AZ52)</f>
        <v>0</v>
      </c>
      <c r="BB52" s="201" t="n">
        <f aca="false">BA52*D52</f>
        <v>0</v>
      </c>
      <c r="BC52" s="202" t="n">
        <f aca="false">(SUMIF(E52:AP52,"&gt;0",E52:AP52)-SUMIF(E52:AP52,"&lt;0",E52:AP52))*D52</f>
        <v>2.04347826086956</v>
      </c>
      <c r="BD52" s="196"/>
      <c r="BE52" s="196"/>
      <c r="BF52" s="203"/>
      <c r="BG52" s="204"/>
      <c r="BH52" s="205" t="n">
        <f aca="false">SUMPRODUCT(E52:AP52,heilmittel!E$411:AP$411)*D52</f>
        <v>0.00665652173913043</v>
      </c>
      <c r="BI52" s="206" t="n">
        <f aca="false">(BH52*BA52)+(BH330*BA330)</f>
        <v>-0.00592154370034054</v>
      </c>
      <c r="BJ52" s="206" t="n">
        <f aca="false">BI52*BI52</f>
        <v>3.50646797950427E-005</v>
      </c>
      <c r="BK52" s="207" t="n">
        <f aca="false">BI52/BM$2</f>
        <v>-0.0283085786747992</v>
      </c>
      <c r="BL52" s="206" t="str">
        <f aca="false">IF(BK52&lt;-3,"— — —",IF(BK52&lt;-2,"— —",IF(BK52&lt;-1,"—",IF(BK52&gt;4,"++++",IF(BK52&gt;3,"+++",IF(BK52&gt;2,"++",IF(BK52&gt;1,"+","....")))))))</f>
        <v>....</v>
      </c>
      <c r="BM52" s="200"/>
    </row>
    <row r="53" customFormat="false" ht="12.8" hidden="false" customHeight="false" outlineLevel="0" collapsed="false">
      <c r="B53" s="0" t="n">
        <f aca="false">1/D53</f>
        <v>142</v>
      </c>
      <c r="C53" s="208" t="s">
        <v>950</v>
      </c>
      <c r="D53" s="209" t="n">
        <v>0.00704225352112676</v>
      </c>
      <c r="E53" s="210" t="n">
        <v>-2</v>
      </c>
      <c r="F53" s="198" t="n">
        <v>1</v>
      </c>
      <c r="G53" s="198" t="n">
        <v>-1</v>
      </c>
      <c r="H53" s="198" t="n">
        <v>-4</v>
      </c>
      <c r="I53" s="198" t="n">
        <v>-15</v>
      </c>
      <c r="J53" s="198" t="n">
        <v>-13</v>
      </c>
      <c r="K53" s="198" t="n">
        <v>2</v>
      </c>
      <c r="L53" s="198" t="n">
        <v>-3</v>
      </c>
      <c r="M53" s="198" t="n">
        <v>-11</v>
      </c>
      <c r="N53" s="198" t="n">
        <v>-8</v>
      </c>
      <c r="O53" s="198" t="n">
        <v>-6</v>
      </c>
      <c r="P53" s="198" t="n">
        <v>-12</v>
      </c>
      <c r="Q53" s="198" t="n">
        <v>-19</v>
      </c>
      <c r="R53" s="198" t="n">
        <v>-13</v>
      </c>
      <c r="S53" s="198" t="n">
        <v>8</v>
      </c>
      <c r="T53" s="198" t="n">
        <v>2</v>
      </c>
      <c r="U53" s="198" t="n">
        <v>17</v>
      </c>
      <c r="V53" s="198" t="n">
        <v>-2</v>
      </c>
      <c r="W53" s="198" t="n">
        <v>20</v>
      </c>
      <c r="X53" s="198" t="n">
        <v>2</v>
      </c>
      <c r="Y53" s="198" t="n">
        <v>1</v>
      </c>
      <c r="Z53" s="198" t="n">
        <v>7</v>
      </c>
      <c r="AA53" s="198" t="n">
        <v>25</v>
      </c>
      <c r="AB53" s="198" t="n">
        <v>2</v>
      </c>
      <c r="AC53" s="198" t="n">
        <v>4</v>
      </c>
      <c r="AD53" s="198" t="n">
        <v>1</v>
      </c>
      <c r="AE53" s="198" t="n">
        <v>15</v>
      </c>
      <c r="AF53" s="198" t="n">
        <v>2</v>
      </c>
      <c r="AG53" s="198" t="n">
        <v>-3</v>
      </c>
      <c r="AH53" s="198" t="n">
        <v>-2</v>
      </c>
      <c r="AI53" s="198" t="n">
        <v>-13</v>
      </c>
      <c r="AJ53" s="198" t="n">
        <v>2</v>
      </c>
      <c r="AK53" s="198" t="n">
        <v>1</v>
      </c>
      <c r="AL53" s="198" t="n">
        <v>-6</v>
      </c>
      <c r="AM53" s="198" t="n">
        <v>-18</v>
      </c>
      <c r="AN53" s="198" t="n">
        <v>-14</v>
      </c>
      <c r="AO53" s="198" t="n">
        <v>-10</v>
      </c>
      <c r="AP53" s="211" t="n">
        <v>-10</v>
      </c>
      <c r="AR53" s="195"/>
      <c r="AS53" s="196" t="s">
        <v>950</v>
      </c>
      <c r="AT53" s="199"/>
      <c r="AU53" s="197" t="n">
        <f aca="false">IF(OR(appSymptome!E57=appSymptome!$C$1,AT53),0,appSymptome!E57)</f>
        <v>0</v>
      </c>
      <c r="AV53" s="198"/>
      <c r="AW53" s="198"/>
      <c r="AX53" s="199"/>
      <c r="AY53" s="196"/>
      <c r="AZ53" s="196" t="n">
        <f aca="false">AU53</f>
        <v>0</v>
      </c>
      <c r="BA53" s="200" t="n">
        <f aca="false">IF(AND(AZ331=0,AZ53=0,AY53&gt;0),AY53,AZ53)</f>
        <v>0</v>
      </c>
      <c r="BB53" s="201" t="n">
        <f aca="false">BA53*D53</f>
        <v>0</v>
      </c>
      <c r="BC53" s="202" t="n">
        <f aca="false">(SUMIF(E53:AP53,"&gt;0",E53:AP53)-SUMIF(E53:AP53,"&lt;0",E53:AP53))*D53</f>
        <v>2.09154929577465</v>
      </c>
      <c r="BD53" s="196"/>
      <c r="BE53" s="196"/>
      <c r="BF53" s="203"/>
      <c r="BG53" s="204"/>
      <c r="BH53" s="205" t="n">
        <f aca="false">SUMPRODUCT(E53:AP53,heilmittel!E$411:AP$411)*D53</f>
        <v>-0.000744366197183098</v>
      </c>
      <c r="BI53" s="206" t="n">
        <f aca="false">(BH53*BA53)+(BH331*BA331)</f>
        <v>0.00135838926174497</v>
      </c>
      <c r="BJ53" s="206" t="n">
        <f aca="false">BI53*BI53</f>
        <v>1.84522138642403E-006</v>
      </c>
      <c r="BK53" s="207" t="n">
        <f aca="false">BI53/BM$2</f>
        <v>0.00649392645449841</v>
      </c>
      <c r="BL53" s="206" t="str">
        <f aca="false">IF(BK53&lt;-3,"— — —",IF(BK53&lt;-2,"— —",IF(BK53&lt;-1,"—",IF(BK53&gt;4,"++++",IF(BK53&gt;3,"+++",IF(BK53&gt;2,"++",IF(BK53&gt;1,"+","....")))))))</f>
        <v>....</v>
      </c>
      <c r="BM53" s="200"/>
    </row>
    <row r="54" customFormat="false" ht="12.8" hidden="false" customHeight="false" outlineLevel="0" collapsed="false">
      <c r="B54" s="0" t="n">
        <f aca="false">1/D54</f>
        <v>1079</v>
      </c>
      <c r="C54" s="208" t="s">
        <v>951</v>
      </c>
      <c r="D54" s="209" t="n">
        <v>0.00092678405931418</v>
      </c>
      <c r="E54" s="210" t="n">
        <v>-10</v>
      </c>
      <c r="F54" s="198" t="n">
        <v>-51</v>
      </c>
      <c r="G54" s="198" t="n">
        <v>-13</v>
      </c>
      <c r="H54" s="198" t="n">
        <v>24</v>
      </c>
      <c r="I54" s="198" t="n">
        <v>-9</v>
      </c>
      <c r="J54" s="198" t="n">
        <v>-17</v>
      </c>
      <c r="K54" s="198" t="n">
        <v>16</v>
      </c>
      <c r="L54" s="198" t="n">
        <v>36</v>
      </c>
      <c r="M54" s="198" t="n">
        <v>5</v>
      </c>
      <c r="N54" s="198" t="n">
        <v>5</v>
      </c>
      <c r="O54" s="198" t="n">
        <v>-10</v>
      </c>
      <c r="P54" s="198" t="n">
        <v>-50</v>
      </c>
      <c r="Q54" s="198" t="n">
        <v>8</v>
      </c>
      <c r="R54" s="198" t="n">
        <v>18</v>
      </c>
      <c r="S54" s="198" t="n">
        <v>18</v>
      </c>
      <c r="T54" s="198" t="n">
        <v>-26</v>
      </c>
      <c r="U54" s="198" t="n">
        <v>6</v>
      </c>
      <c r="V54" s="198" t="n">
        <v>12</v>
      </c>
      <c r="W54" s="198" t="n">
        <v>1</v>
      </c>
      <c r="X54" s="198" t="n">
        <v>21</v>
      </c>
      <c r="Y54" s="198" t="n">
        <v>2</v>
      </c>
      <c r="Z54" s="198" t="n">
        <v>-10</v>
      </c>
      <c r="AA54" s="198" t="n">
        <v>28</v>
      </c>
      <c r="AB54" s="198" t="n">
        <v>-11</v>
      </c>
      <c r="AC54" s="198" t="n">
        <v>-8</v>
      </c>
      <c r="AD54" s="198" t="n">
        <v>33</v>
      </c>
      <c r="AE54" s="198" t="n">
        <v>6</v>
      </c>
      <c r="AF54" s="198" t="n">
        <v>6</v>
      </c>
      <c r="AG54" s="198" t="n">
        <v>41</v>
      </c>
      <c r="AH54" s="198" t="n">
        <v>-53</v>
      </c>
      <c r="AI54" s="198" t="n">
        <v>-14</v>
      </c>
      <c r="AJ54" s="198" t="n">
        <v>1</v>
      </c>
      <c r="AK54" s="198" t="n">
        <v>7</v>
      </c>
      <c r="AL54" s="198" t="n">
        <v>4</v>
      </c>
      <c r="AM54" s="198" t="n">
        <v>18</v>
      </c>
      <c r="AN54" s="198" t="n">
        <v>12</v>
      </c>
      <c r="AO54" s="198" t="n">
        <v>40</v>
      </c>
      <c r="AP54" s="211" t="n">
        <v>10</v>
      </c>
      <c r="AR54" s="195"/>
      <c r="AS54" s="196" t="s">
        <v>951</v>
      </c>
      <c r="AT54" s="199"/>
      <c r="AU54" s="197" t="n">
        <f aca="false">IF(OR(appSymptome!E58=appSymptome!$C$1,AT54),0,appSymptome!E58)</f>
        <v>0</v>
      </c>
      <c r="AV54" s="198" t="n">
        <v>66</v>
      </c>
      <c r="AW54" s="198"/>
      <c r="AX54" s="199" t="n">
        <f aca="true">INDIRECT(ADDRESS(AV54+ROW(AV$2)-1,COLUMN(AU54)))</f>
        <v>0</v>
      </c>
      <c r="AY54" s="196"/>
      <c r="AZ54" s="196" t="n">
        <f aca="false">AU54</f>
        <v>0</v>
      </c>
      <c r="BA54" s="200" t="n">
        <f aca="false">IF(AND(AZ332=0,AZ54=0,AY54&gt;0),AY54,AZ54)</f>
        <v>0</v>
      </c>
      <c r="BB54" s="201" t="n">
        <f aca="false">BA54*D54</f>
        <v>0</v>
      </c>
      <c r="BC54" s="202" t="n">
        <f aca="false">(SUMIF(E54:AP54,"&gt;0",E54:AP54)-SUMIF(E54:AP54,"&lt;0",E54:AP54))*D54</f>
        <v>0.611677479147359</v>
      </c>
      <c r="BD54" s="196"/>
      <c r="BE54" s="196"/>
      <c r="BF54" s="203"/>
      <c r="BG54" s="204"/>
      <c r="BH54" s="205" t="n">
        <f aca="false">SUMPRODUCT(E54:AP54,heilmittel!E$411:AP$411)*D54</f>
        <v>0.034966265060241</v>
      </c>
      <c r="BI54" s="206" t="n">
        <f aca="false">(BH54*BA54)+(BH332*BA332)</f>
        <v>-0.0373173826173827</v>
      </c>
      <c r="BJ54" s="206" t="n">
        <f aca="false">BI54*BI54</f>
        <v>0.00139258704541213</v>
      </c>
      <c r="BK54" s="207" t="n">
        <f aca="false">BI54/BM$2</f>
        <v>-0.178399774656904</v>
      </c>
      <c r="BL54" s="206" t="str">
        <f aca="false">IF(BK54&lt;-3,"— — —",IF(BK54&lt;-2,"— —",IF(BK54&lt;-1,"—",IF(BK54&gt;4,"++++",IF(BK54&gt;3,"+++",IF(BK54&gt;2,"++",IF(BK54&gt;1,"+","....")))))))</f>
        <v>....</v>
      </c>
      <c r="BM54" s="200"/>
    </row>
    <row r="55" customFormat="false" ht="12.8" hidden="false" customHeight="false" outlineLevel="0" collapsed="false">
      <c r="B55" s="0" t="n">
        <f aca="false">1/D55</f>
        <v>623</v>
      </c>
      <c r="C55" s="208" t="s">
        <v>952</v>
      </c>
      <c r="D55" s="209" t="n">
        <v>0.00160513643659711</v>
      </c>
      <c r="E55" s="210" t="n">
        <v>-6</v>
      </c>
      <c r="F55" s="198" t="n">
        <v>-23</v>
      </c>
      <c r="G55" s="198" t="n">
        <v>0</v>
      </c>
      <c r="H55" s="198" t="n">
        <v>12</v>
      </c>
      <c r="I55" s="198" t="n">
        <v>-9</v>
      </c>
      <c r="J55" s="198" t="n">
        <v>-16</v>
      </c>
      <c r="K55" s="198" t="n">
        <v>-18</v>
      </c>
      <c r="L55" s="198" t="n">
        <v>23</v>
      </c>
      <c r="M55" s="198" t="n">
        <v>3</v>
      </c>
      <c r="N55" s="198" t="n">
        <v>-6</v>
      </c>
      <c r="O55" s="198" t="n">
        <v>-16</v>
      </c>
      <c r="P55" s="198" t="n">
        <v>-37</v>
      </c>
      <c r="Q55" s="198" t="n">
        <v>-3</v>
      </c>
      <c r="R55" s="198" t="n">
        <v>5</v>
      </c>
      <c r="S55" s="198" t="n">
        <v>21</v>
      </c>
      <c r="T55" s="198" t="n">
        <v>-32</v>
      </c>
      <c r="U55" s="198" t="n">
        <v>1</v>
      </c>
      <c r="V55" s="198" t="n">
        <v>11</v>
      </c>
      <c r="W55" s="198" t="n">
        <v>16</v>
      </c>
      <c r="X55" s="198" t="n">
        <v>25</v>
      </c>
      <c r="Y55" s="198" t="n">
        <v>3</v>
      </c>
      <c r="Z55" s="198" t="n">
        <v>-4</v>
      </c>
      <c r="AA55" s="198" t="n">
        <v>29</v>
      </c>
      <c r="AB55" s="198" t="n">
        <v>-12</v>
      </c>
      <c r="AC55" s="198" t="n">
        <v>-19</v>
      </c>
      <c r="AD55" s="198" t="n">
        <v>47</v>
      </c>
      <c r="AE55" s="198" t="n">
        <v>14</v>
      </c>
      <c r="AF55" s="198" t="n">
        <v>-6</v>
      </c>
      <c r="AG55" s="198" t="n">
        <v>29</v>
      </c>
      <c r="AH55" s="198" t="n">
        <v>-37</v>
      </c>
      <c r="AI55" s="198" t="n">
        <v>-20</v>
      </c>
      <c r="AJ55" s="198" t="n">
        <v>-7</v>
      </c>
      <c r="AK55" s="198" t="n">
        <v>4</v>
      </c>
      <c r="AL55" s="198" t="n">
        <v>-3</v>
      </c>
      <c r="AM55" s="198" t="n">
        <v>-1</v>
      </c>
      <c r="AN55" s="198" t="n">
        <v>18</v>
      </c>
      <c r="AO55" s="198" t="n">
        <v>19</v>
      </c>
      <c r="AP55" s="211" t="n">
        <v>5</v>
      </c>
      <c r="AR55" s="195"/>
      <c r="AS55" s="196" t="s">
        <v>952</v>
      </c>
      <c r="AT55" s="199"/>
      <c r="AU55" s="197" t="n">
        <f aca="false">IF(OR(appSymptome!E59=appSymptome!$C$1,AT55),0,appSymptome!E59)</f>
        <v>5</v>
      </c>
      <c r="AV55" s="198" t="n">
        <v>55</v>
      </c>
      <c r="AW55" s="198"/>
      <c r="AX55" s="199" t="n">
        <f aca="true">INDIRECT(ADDRESS(AV55+ROW(AV$2)-1,COLUMN(AU55)))</f>
        <v>0</v>
      </c>
      <c r="AY55" s="196"/>
      <c r="AZ55" s="196" t="n">
        <f aca="false">AU55</f>
        <v>5</v>
      </c>
      <c r="BA55" s="200" t="n">
        <f aca="false">IF(AND(AZ333=0,AZ55=0,AY55&gt;0),AY55,AZ55)</f>
        <v>5</v>
      </c>
      <c r="BB55" s="201" t="n">
        <f aca="false">BA55*D55</f>
        <v>0.00802568218298555</v>
      </c>
      <c r="BC55" s="202" t="n">
        <f aca="false">(SUMIF(E55:AP55,"&gt;0",E55:AP55)-SUMIF(E55:AP55,"&lt;0",E55:AP55))*D55</f>
        <v>0.898876404494382</v>
      </c>
      <c r="BD55" s="196"/>
      <c r="BE55" s="196"/>
      <c r="BF55" s="203"/>
      <c r="BG55" s="204"/>
      <c r="BH55" s="205" t="n">
        <f aca="false">SUMPRODUCT(E55:AP55,heilmittel!E$411:AP$411)*D55</f>
        <v>0.0531975922953451</v>
      </c>
      <c r="BI55" s="206" t="n">
        <f aca="false">(BH55*BA55)+(BH333*BA333)</f>
        <v>0.254004478489958</v>
      </c>
      <c r="BJ55" s="206" t="n">
        <f aca="false">BI55*BI55</f>
        <v>0.0645182750929555</v>
      </c>
      <c r="BK55" s="207" t="n">
        <f aca="false">BI55/BM$2</f>
        <v>1.2142958199685</v>
      </c>
      <c r="BL55" s="206" t="str">
        <f aca="false">IF(BK55&lt;-3,"— — —",IF(BK55&lt;-2,"— —",IF(BK55&lt;-1,"—",IF(BK55&gt;4,"++++",IF(BK55&gt;3,"+++",IF(BK55&gt;2,"++",IF(BK55&gt;1,"+","....")))))))</f>
        <v>+</v>
      </c>
      <c r="BM55" s="200"/>
    </row>
    <row r="56" customFormat="false" ht="12.8" hidden="false" customHeight="false" outlineLevel="0" collapsed="false">
      <c r="B56" s="0" t="n">
        <f aca="false">1/D56</f>
        <v>126</v>
      </c>
      <c r="C56" s="208" t="s">
        <v>953</v>
      </c>
      <c r="D56" s="209" t="n">
        <v>0.00793650793650794</v>
      </c>
      <c r="E56" s="210" t="n">
        <v>-3</v>
      </c>
      <c r="F56" s="198" t="n">
        <v>-29</v>
      </c>
      <c r="G56" s="198" t="n">
        <v>-12</v>
      </c>
      <c r="H56" s="198" t="n">
        <v>6</v>
      </c>
      <c r="I56" s="198" t="n">
        <v>-1</v>
      </c>
      <c r="J56" s="198" t="n">
        <v>4</v>
      </c>
      <c r="K56" s="198" t="n">
        <v>42</v>
      </c>
      <c r="L56" s="198" t="n">
        <v>-2</v>
      </c>
      <c r="M56" s="198" t="n">
        <v>0</v>
      </c>
      <c r="N56" s="198" t="n">
        <v>23</v>
      </c>
      <c r="O56" s="198" t="n">
        <v>16</v>
      </c>
      <c r="P56" s="198" t="n">
        <v>-3</v>
      </c>
      <c r="Q56" s="198" t="n">
        <v>7</v>
      </c>
      <c r="R56" s="198" t="n">
        <v>14</v>
      </c>
      <c r="S56" s="198" t="n">
        <v>-1</v>
      </c>
      <c r="T56" s="198" t="n">
        <v>4</v>
      </c>
      <c r="U56" s="198" t="n">
        <v>-5</v>
      </c>
      <c r="V56" s="198" t="n">
        <v>-15</v>
      </c>
      <c r="W56" s="198" t="n">
        <v>4</v>
      </c>
      <c r="X56" s="198" t="n">
        <v>7</v>
      </c>
      <c r="Y56" s="198" t="n">
        <v>-9</v>
      </c>
      <c r="Z56" s="198" t="n">
        <v>5</v>
      </c>
      <c r="AA56" s="198" t="n">
        <v>-6</v>
      </c>
      <c r="AB56" s="198" t="n">
        <v>-6</v>
      </c>
      <c r="AC56" s="198" t="n">
        <v>28</v>
      </c>
      <c r="AD56" s="198" t="n">
        <v>-19</v>
      </c>
      <c r="AE56" s="198" t="n">
        <v>-11</v>
      </c>
      <c r="AF56" s="198" t="n">
        <v>0</v>
      </c>
      <c r="AG56" s="198" t="n">
        <v>-1</v>
      </c>
      <c r="AH56" s="198" t="n">
        <v>0</v>
      </c>
      <c r="AI56" s="198" t="n">
        <v>-1</v>
      </c>
      <c r="AJ56" s="198" t="n">
        <v>-6</v>
      </c>
      <c r="AK56" s="198" t="n">
        <v>8</v>
      </c>
      <c r="AL56" s="198" t="n">
        <v>-2</v>
      </c>
      <c r="AM56" s="198" t="n">
        <v>5</v>
      </c>
      <c r="AN56" s="198" t="n">
        <v>-14</v>
      </c>
      <c r="AO56" s="198" t="n">
        <v>-11</v>
      </c>
      <c r="AP56" s="211" t="n">
        <v>-8</v>
      </c>
      <c r="AR56" s="195"/>
      <c r="AS56" s="196" t="s">
        <v>953</v>
      </c>
      <c r="AT56" s="199"/>
      <c r="AU56" s="197" t="n">
        <f aca="false">IF(OR(appSymptome!E60=appSymptome!$C$1,AT56),0,appSymptome!E60)</f>
        <v>0</v>
      </c>
      <c r="AV56" s="198" t="n">
        <v>54</v>
      </c>
      <c r="AW56" s="198"/>
      <c r="AX56" s="199" t="n">
        <f aca="true">INDIRECT(ADDRESS(AV56+ROW(AV$2)-1,COLUMN(AU56)))</f>
        <v>5</v>
      </c>
      <c r="AY56" s="196"/>
      <c r="AZ56" s="196" t="n">
        <f aca="false">AU56</f>
        <v>0</v>
      </c>
      <c r="BA56" s="200" t="n">
        <f aca="false">IF(AND(AZ334=0,AZ56=0,AY56&gt;0),AY56,AZ56)</f>
        <v>0</v>
      </c>
      <c r="BB56" s="201" t="n">
        <f aca="false">BA56*D56</f>
        <v>0</v>
      </c>
      <c r="BC56" s="202" t="n">
        <f aca="false">(SUMIF(E56:AP56,"&gt;0",E56:AP56)-SUMIF(E56:AP56,"&lt;0",E56:AP56))*D56</f>
        <v>2.68253968253968</v>
      </c>
      <c r="BD56" s="196"/>
      <c r="BE56" s="196"/>
      <c r="BF56" s="203"/>
      <c r="BG56" s="204"/>
      <c r="BH56" s="205" t="n">
        <f aca="false">SUMPRODUCT(E56:AP56,heilmittel!E$411:AP$411)*D56</f>
        <v>-0.0950111111111112</v>
      </c>
      <c r="BI56" s="206" t="n">
        <f aca="false">(BH56*BA56)+(BH334*BA334)</f>
        <v>0.0108434821428572</v>
      </c>
      <c r="BJ56" s="206" t="n">
        <f aca="false">BI56*BI56</f>
        <v>0.000117581104982462</v>
      </c>
      <c r="BK56" s="207" t="n">
        <f aca="false">BI56/BM$2</f>
        <v>0.0518384365435316</v>
      </c>
      <c r="BL56" s="206" t="str">
        <f aca="false">IF(BK56&lt;-3,"— — —",IF(BK56&lt;-2,"— —",IF(BK56&lt;-1,"—",IF(BK56&gt;4,"++++",IF(BK56&gt;3,"+++",IF(BK56&gt;2,"++",IF(BK56&gt;1,"+","....")))))))</f>
        <v>....</v>
      </c>
      <c r="BM56" s="200"/>
    </row>
    <row r="57" customFormat="false" ht="12.8" hidden="false" customHeight="false" outlineLevel="0" collapsed="false">
      <c r="B57" s="0" t="n">
        <f aca="false">1/D57</f>
        <v>139</v>
      </c>
      <c r="C57" s="208" t="s">
        <v>954</v>
      </c>
      <c r="D57" s="209" t="n">
        <v>0.00719424460431655</v>
      </c>
      <c r="E57" s="210" t="n">
        <v>0</v>
      </c>
      <c r="F57" s="198" t="n">
        <v>-14</v>
      </c>
      <c r="G57" s="198" t="n">
        <v>-2</v>
      </c>
      <c r="H57" s="198" t="n">
        <v>5</v>
      </c>
      <c r="I57" s="198" t="n">
        <v>-1</v>
      </c>
      <c r="J57" s="198" t="n">
        <v>0</v>
      </c>
      <c r="K57" s="198" t="n">
        <v>25</v>
      </c>
      <c r="L57" s="198" t="n">
        <v>4</v>
      </c>
      <c r="M57" s="198" t="n">
        <v>2</v>
      </c>
      <c r="N57" s="198" t="n">
        <v>18</v>
      </c>
      <c r="O57" s="198" t="n">
        <v>16</v>
      </c>
      <c r="P57" s="198" t="n">
        <v>3</v>
      </c>
      <c r="Q57" s="198" t="n">
        <v>4</v>
      </c>
      <c r="R57" s="198" t="n">
        <v>8</v>
      </c>
      <c r="S57" s="198" t="n">
        <v>1</v>
      </c>
      <c r="T57" s="198" t="n">
        <v>1</v>
      </c>
      <c r="U57" s="198" t="n">
        <v>-2</v>
      </c>
      <c r="V57" s="198" t="n">
        <v>-10</v>
      </c>
      <c r="W57" s="198" t="n">
        <v>9</v>
      </c>
      <c r="X57" s="198" t="n">
        <v>8</v>
      </c>
      <c r="Y57" s="198" t="n">
        <v>-5</v>
      </c>
      <c r="Z57" s="198" t="n">
        <v>6</v>
      </c>
      <c r="AA57" s="198" t="n">
        <v>3</v>
      </c>
      <c r="AB57" s="198" t="n">
        <v>-3</v>
      </c>
      <c r="AC57" s="198" t="n">
        <v>15</v>
      </c>
      <c r="AD57" s="198" t="n">
        <v>-14</v>
      </c>
      <c r="AE57" s="198" t="n">
        <v>-3</v>
      </c>
      <c r="AF57" s="198" t="n">
        <v>-9</v>
      </c>
      <c r="AG57" s="198" t="n">
        <v>0</v>
      </c>
      <c r="AH57" s="198" t="n">
        <v>-8</v>
      </c>
      <c r="AI57" s="198" t="n">
        <v>-9</v>
      </c>
      <c r="AJ57" s="198" t="n">
        <v>-1</v>
      </c>
      <c r="AK57" s="198" t="n">
        <v>3</v>
      </c>
      <c r="AL57" s="198" t="n">
        <v>-6</v>
      </c>
      <c r="AM57" s="198" t="n">
        <v>-2</v>
      </c>
      <c r="AN57" s="198" t="n">
        <v>-6</v>
      </c>
      <c r="AO57" s="198" t="n">
        <v>-8</v>
      </c>
      <c r="AP57" s="211" t="n">
        <v>-9</v>
      </c>
      <c r="AR57" s="195"/>
      <c r="AS57" s="196" t="s">
        <v>954</v>
      </c>
      <c r="AT57" s="199"/>
      <c r="AU57" s="197" t="n">
        <f aca="false">IF(OR(appSymptome!E61=appSymptome!$C$1,AT57),0,appSymptome!E61)</f>
        <v>0</v>
      </c>
      <c r="AV57" s="198" t="n">
        <v>57</v>
      </c>
      <c r="AW57" s="198"/>
      <c r="AX57" s="199" t="n">
        <f aca="true">INDIRECT(ADDRESS(AV57+ROW(AV$2)-1,COLUMN(AU57)))</f>
        <v>0</v>
      </c>
      <c r="AY57" s="196"/>
      <c r="AZ57" s="196" t="n">
        <f aca="false">AU57</f>
        <v>0</v>
      </c>
      <c r="BA57" s="200" t="n">
        <f aca="false">IF(AND(AZ335=0,AZ57=0,AY57&gt;0),AY57,AZ57)</f>
        <v>0</v>
      </c>
      <c r="BB57" s="201" t="n">
        <f aca="false">BA57*D57</f>
        <v>0</v>
      </c>
      <c r="BC57" s="202" t="n">
        <f aca="false">(SUMIF(E57:AP57,"&gt;0",E57:AP57)-SUMIF(E57:AP57,"&lt;0",E57:AP57))*D57</f>
        <v>1.74820143884892</v>
      </c>
      <c r="BD57" s="196"/>
      <c r="BE57" s="196"/>
      <c r="BF57" s="203"/>
      <c r="BG57" s="204"/>
      <c r="BH57" s="205" t="n">
        <f aca="false">SUMPRODUCT(E57:AP57,heilmittel!E$411:AP$411)*D57</f>
        <v>-0.0351237410071943</v>
      </c>
      <c r="BI57" s="206" t="n">
        <f aca="false">(BH57*BA57)+(BH335*BA335)</f>
        <v>0.00404783191774698</v>
      </c>
      <c r="BJ57" s="206" t="n">
        <f aca="false">BI57*BI57</f>
        <v>1.63849432343312E-005</v>
      </c>
      <c r="BK57" s="207" t="n">
        <f aca="false">BI57/BM$2</f>
        <v>0.0193510972990563</v>
      </c>
      <c r="BL57" s="206" t="str">
        <f aca="false">IF(BK57&lt;-3,"— — —",IF(BK57&lt;-2,"— —",IF(BK57&lt;-1,"—",IF(BK57&gt;4,"++++",IF(BK57&gt;3,"+++",IF(BK57&gt;2,"++",IF(BK57&gt;1,"+","....")))))))</f>
        <v>....</v>
      </c>
      <c r="BM57" s="200"/>
    </row>
    <row r="58" customFormat="false" ht="12.8" hidden="false" customHeight="false" outlineLevel="0" collapsed="false">
      <c r="B58" s="0" t="n">
        <f aca="false">1/D58</f>
        <v>496.999999999999</v>
      </c>
      <c r="C58" s="208" t="s">
        <v>955</v>
      </c>
      <c r="D58" s="209" t="n">
        <v>0.00201207243460765</v>
      </c>
      <c r="E58" s="210" t="n">
        <v>-8</v>
      </c>
      <c r="F58" s="198" t="n">
        <v>-26</v>
      </c>
      <c r="G58" s="198" t="n">
        <v>2</v>
      </c>
      <c r="H58" s="198" t="n">
        <v>3</v>
      </c>
      <c r="I58" s="198" t="n">
        <v>-7</v>
      </c>
      <c r="J58" s="198" t="n">
        <v>-13</v>
      </c>
      <c r="K58" s="198" t="n">
        <v>6</v>
      </c>
      <c r="L58" s="198" t="n">
        <v>15</v>
      </c>
      <c r="M58" s="198" t="n">
        <v>-18</v>
      </c>
      <c r="N58" s="198" t="n">
        <v>26</v>
      </c>
      <c r="O58" s="198" t="n">
        <v>12</v>
      </c>
      <c r="P58" s="198" t="n">
        <v>-42</v>
      </c>
      <c r="Q58" s="198" t="n">
        <v>-6</v>
      </c>
      <c r="R58" s="198" t="n">
        <v>12</v>
      </c>
      <c r="S58" s="198" t="n">
        <v>-9</v>
      </c>
      <c r="T58" s="198" t="n">
        <v>-16</v>
      </c>
      <c r="U58" s="198" t="n">
        <v>-8</v>
      </c>
      <c r="V58" s="198" t="n">
        <v>19</v>
      </c>
      <c r="W58" s="198" t="n">
        <v>17</v>
      </c>
      <c r="X58" s="198" t="n">
        <v>21</v>
      </c>
      <c r="Y58" s="198" t="n">
        <v>-12</v>
      </c>
      <c r="Z58" s="198" t="n">
        <v>18</v>
      </c>
      <c r="AA58" s="198" t="n">
        <v>14</v>
      </c>
      <c r="AB58" s="198" t="n">
        <v>-24</v>
      </c>
      <c r="AC58" s="198" t="n">
        <v>-30</v>
      </c>
      <c r="AD58" s="198" t="n">
        <v>17</v>
      </c>
      <c r="AE58" s="198" t="n">
        <v>4</v>
      </c>
      <c r="AF58" s="198" t="n">
        <v>4</v>
      </c>
      <c r="AG58" s="198" t="n">
        <v>4</v>
      </c>
      <c r="AH58" s="198" t="n">
        <v>-13</v>
      </c>
      <c r="AI58" s="198" t="n">
        <v>10</v>
      </c>
      <c r="AJ58" s="198" t="n">
        <v>6</v>
      </c>
      <c r="AK58" s="198" t="n">
        <v>12</v>
      </c>
      <c r="AL58" s="198" t="n">
        <v>-12</v>
      </c>
      <c r="AM58" s="198" t="n">
        <v>-9</v>
      </c>
      <c r="AN58" s="198" t="n">
        <v>2</v>
      </c>
      <c r="AO58" s="198" t="n">
        <v>-17</v>
      </c>
      <c r="AP58" s="211" t="n">
        <v>26</v>
      </c>
      <c r="AR58" s="195"/>
      <c r="AS58" s="196" t="s">
        <v>955</v>
      </c>
      <c r="AT58" s="199"/>
      <c r="AU58" s="197" t="n">
        <f aca="false">IF(OR(appSymptome!E62=appSymptome!$C$1,AT58),0,appSymptome!E62)</f>
        <v>0</v>
      </c>
      <c r="AV58" s="198" t="n">
        <v>56</v>
      </c>
      <c r="AW58" s="198"/>
      <c r="AX58" s="199" t="n">
        <f aca="true">INDIRECT(ADDRESS(AV58+ROW(AV$2)-1,COLUMN(AU58)))</f>
        <v>0</v>
      </c>
      <c r="AY58" s="196"/>
      <c r="AZ58" s="196" t="n">
        <f aca="false">AU58</f>
        <v>0</v>
      </c>
      <c r="BA58" s="200" t="n">
        <f aca="false">IF(AND(AZ336=0,AZ58=0,AY58&gt;0),AY58,AZ58)</f>
        <v>0</v>
      </c>
      <c r="BB58" s="201" t="n">
        <f aca="false">BA58*D58</f>
        <v>0</v>
      </c>
      <c r="BC58" s="202" t="n">
        <f aca="false">(SUMIF(E58:AP58,"&gt;0",E58:AP58)-SUMIF(E58:AP58,"&lt;0",E58:AP58))*D58</f>
        <v>1.04627766599598</v>
      </c>
      <c r="BD58" s="196"/>
      <c r="BE58" s="196"/>
      <c r="BF58" s="203"/>
      <c r="BG58" s="204"/>
      <c r="BH58" s="205" t="n">
        <f aca="false">SUMPRODUCT(E58:AP58,heilmittel!E$411:AP$411)*D58</f>
        <v>0.0216193158953723</v>
      </c>
      <c r="BI58" s="206" t="n">
        <f aca="false">(BH58*BA58)+(BH336*BA336)</f>
        <v>-0.00959646100116412</v>
      </c>
      <c r="BJ58" s="206" t="n">
        <f aca="false">BI58*BI58</f>
        <v>9.20920637468638E-005</v>
      </c>
      <c r="BK58" s="207" t="n">
        <f aca="false">BI58/BM$2</f>
        <v>-0.0458769174050804</v>
      </c>
      <c r="BL58" s="206" t="str">
        <f aca="false">IF(BK58&lt;-3,"— — —",IF(BK58&lt;-2,"— —",IF(BK58&lt;-1,"—",IF(BK58&gt;4,"++++",IF(BK58&gt;3,"+++",IF(BK58&gt;2,"++",IF(BK58&gt;1,"+","....")))))))</f>
        <v>....</v>
      </c>
      <c r="BM58" s="200"/>
    </row>
    <row r="59" customFormat="false" ht="12.8" hidden="false" customHeight="false" outlineLevel="0" collapsed="false">
      <c r="B59" s="0" t="n">
        <f aca="false">1/D59</f>
        <v>366</v>
      </c>
      <c r="C59" s="208" t="s">
        <v>956</v>
      </c>
      <c r="D59" s="209" t="n">
        <v>0.00273224043715847</v>
      </c>
      <c r="E59" s="210" t="n">
        <v>-13</v>
      </c>
      <c r="F59" s="198" t="n">
        <v>-38</v>
      </c>
      <c r="G59" s="198" t="n">
        <v>0</v>
      </c>
      <c r="H59" s="198" t="n">
        <v>6</v>
      </c>
      <c r="I59" s="198" t="n">
        <v>-6</v>
      </c>
      <c r="J59" s="198" t="n">
        <v>-15</v>
      </c>
      <c r="K59" s="198" t="n">
        <v>18</v>
      </c>
      <c r="L59" s="198" t="n">
        <v>14</v>
      </c>
      <c r="M59" s="198" t="n">
        <v>-6</v>
      </c>
      <c r="N59" s="198" t="n">
        <v>25</v>
      </c>
      <c r="O59" s="198" t="n">
        <v>3</v>
      </c>
      <c r="P59" s="198" t="n">
        <v>-29</v>
      </c>
      <c r="Q59" s="198" t="n">
        <v>-2</v>
      </c>
      <c r="R59" s="198" t="n">
        <v>14</v>
      </c>
      <c r="S59" s="198" t="n">
        <v>1</v>
      </c>
      <c r="T59" s="198" t="n">
        <v>-15</v>
      </c>
      <c r="U59" s="198" t="n">
        <v>-7</v>
      </c>
      <c r="V59" s="198" t="n">
        <v>6</v>
      </c>
      <c r="W59" s="198" t="n">
        <v>26</v>
      </c>
      <c r="X59" s="198" t="n">
        <v>22</v>
      </c>
      <c r="Y59" s="198" t="n">
        <v>-15</v>
      </c>
      <c r="Z59" s="198" t="n">
        <v>18</v>
      </c>
      <c r="AA59" s="198" t="n">
        <v>20</v>
      </c>
      <c r="AB59" s="198" t="n">
        <v>-29</v>
      </c>
      <c r="AC59" s="198" t="n">
        <v>-13</v>
      </c>
      <c r="AD59" s="198" t="n">
        <v>10</v>
      </c>
      <c r="AE59" s="198" t="n">
        <v>1</v>
      </c>
      <c r="AF59" s="198" t="n">
        <v>5</v>
      </c>
      <c r="AG59" s="198" t="n">
        <v>-2</v>
      </c>
      <c r="AH59" s="198" t="n">
        <v>-14</v>
      </c>
      <c r="AI59" s="198" t="n">
        <v>4</v>
      </c>
      <c r="AJ59" s="198" t="n">
        <v>5</v>
      </c>
      <c r="AK59" s="198" t="n">
        <v>12</v>
      </c>
      <c r="AL59" s="198" t="n">
        <v>-3</v>
      </c>
      <c r="AM59" s="198" t="n">
        <v>-6</v>
      </c>
      <c r="AN59" s="198" t="n">
        <v>-12</v>
      </c>
      <c r="AO59" s="198" t="n">
        <v>-10</v>
      </c>
      <c r="AP59" s="211" t="n">
        <v>12</v>
      </c>
      <c r="AR59" s="195"/>
      <c r="AS59" s="196" t="s">
        <v>956</v>
      </c>
      <c r="AT59" s="199"/>
      <c r="AU59" s="197" t="n">
        <f aca="false">IF(OR(appSymptome!E63=appSymptome!$C$1,AT59),0,appSymptome!E63)</f>
        <v>0</v>
      </c>
      <c r="AV59" s="198"/>
      <c r="AW59" s="198"/>
      <c r="AX59" s="199"/>
      <c r="AY59" s="196"/>
      <c r="AZ59" s="196" t="n">
        <f aca="false">AU59</f>
        <v>0</v>
      </c>
      <c r="BA59" s="200" t="n">
        <f aca="false">IF(AND(AZ337=0,AZ59=0,AY59&gt;0),AY59,AZ59)</f>
        <v>0</v>
      </c>
      <c r="BB59" s="201" t="n">
        <f aca="false">BA59*D59</f>
        <v>0</v>
      </c>
      <c r="BC59" s="202" t="n">
        <f aca="false">(SUMIF(E59:AP59,"&gt;0",E59:AP59)-SUMIF(E59:AP59,"&lt;0",E59:AP59))*D59</f>
        <v>1.24863387978142</v>
      </c>
      <c r="BD59" s="196"/>
      <c r="BE59" s="196"/>
      <c r="BF59" s="203"/>
      <c r="BG59" s="204"/>
      <c r="BH59" s="205" t="n">
        <f aca="false">SUMPRODUCT(E59:AP59,heilmittel!E$411:AP$411)*D59</f>
        <v>0.00777786885245902</v>
      </c>
      <c r="BI59" s="206" t="n">
        <f aca="false">(BH59*BA59)+(BH337*BA337)</f>
        <v>-0.00113822854520422</v>
      </c>
      <c r="BJ59" s="206" t="n">
        <f aca="false">BI59*BI59</f>
        <v>1.29556422111771E-006</v>
      </c>
      <c r="BK59" s="207" t="n">
        <f aca="false">BI59/BM$2</f>
        <v>-0.00544142439073157</v>
      </c>
      <c r="BL59" s="206" t="str">
        <f aca="false">IF(BK59&lt;-3,"— — —",IF(BK59&lt;-2,"— —",IF(BK59&lt;-1,"—",IF(BK59&gt;4,"++++",IF(BK59&gt;3,"+++",IF(BK59&gt;2,"++",IF(BK59&gt;1,"+","....")))))))</f>
        <v>....</v>
      </c>
      <c r="BM59" s="200"/>
    </row>
    <row r="60" customFormat="false" ht="12.8" hidden="false" customHeight="false" outlineLevel="0" collapsed="false">
      <c r="B60" s="0" t="n">
        <f aca="false">1/D60</f>
        <v>118</v>
      </c>
      <c r="C60" s="208" t="s">
        <v>957</v>
      </c>
      <c r="D60" s="209" t="n">
        <v>0.00847457627118644</v>
      </c>
      <c r="E60" s="210" t="n">
        <v>5</v>
      </c>
      <c r="F60" s="198" t="n">
        <v>1</v>
      </c>
      <c r="G60" s="198" t="n">
        <v>-3</v>
      </c>
      <c r="H60" s="198" t="n">
        <v>-3</v>
      </c>
      <c r="I60" s="198" t="n">
        <v>-1</v>
      </c>
      <c r="J60" s="198" t="n">
        <v>-8</v>
      </c>
      <c r="K60" s="198" t="n">
        <v>-3</v>
      </c>
      <c r="L60" s="198" t="n">
        <v>4</v>
      </c>
      <c r="M60" s="198" t="n">
        <v>-3</v>
      </c>
      <c r="N60" s="198" t="n">
        <v>3</v>
      </c>
      <c r="O60" s="198" t="n">
        <v>1</v>
      </c>
      <c r="P60" s="198" t="n">
        <v>6</v>
      </c>
      <c r="Q60" s="198" t="n">
        <v>15</v>
      </c>
      <c r="R60" s="198" t="n">
        <v>0</v>
      </c>
      <c r="S60" s="198" t="n">
        <v>8</v>
      </c>
      <c r="T60" s="198" t="n">
        <v>1</v>
      </c>
      <c r="U60" s="198" t="n">
        <v>-7</v>
      </c>
      <c r="V60" s="198" t="n">
        <v>0</v>
      </c>
      <c r="W60" s="198" t="n">
        <v>-19</v>
      </c>
      <c r="X60" s="198" t="n">
        <v>2</v>
      </c>
      <c r="Y60" s="198" t="n">
        <v>2</v>
      </c>
      <c r="Z60" s="198" t="n">
        <v>-6</v>
      </c>
      <c r="AA60" s="198" t="n">
        <v>-3</v>
      </c>
      <c r="AB60" s="198" t="n">
        <v>-3</v>
      </c>
      <c r="AC60" s="198" t="n">
        <v>-12</v>
      </c>
      <c r="AD60" s="198" t="n">
        <v>4</v>
      </c>
      <c r="AE60" s="198" t="n">
        <v>2</v>
      </c>
      <c r="AF60" s="198" t="n">
        <v>6</v>
      </c>
      <c r="AG60" s="198" t="n">
        <v>9</v>
      </c>
      <c r="AH60" s="198" t="n">
        <v>-4</v>
      </c>
      <c r="AI60" s="198" t="n">
        <v>-1</v>
      </c>
      <c r="AJ60" s="198" t="n">
        <v>-20</v>
      </c>
      <c r="AK60" s="198" t="n">
        <v>-10</v>
      </c>
      <c r="AL60" s="198" t="n">
        <v>-3</v>
      </c>
      <c r="AM60" s="198" t="n">
        <v>9</v>
      </c>
      <c r="AN60" s="198" t="n">
        <v>-6</v>
      </c>
      <c r="AO60" s="198" t="n">
        <v>-4</v>
      </c>
      <c r="AP60" s="211" t="n">
        <v>-3</v>
      </c>
      <c r="AR60" s="195"/>
      <c r="AS60" s="196" t="s">
        <v>957</v>
      </c>
      <c r="AT60" s="199"/>
      <c r="AU60" s="197" t="n">
        <f aca="false">IF(OR(appSymptome!E64=appSymptome!$C$1,AT60),0,appSymptome!E64)</f>
        <v>0</v>
      </c>
      <c r="AV60" s="198"/>
      <c r="AW60" s="198"/>
      <c r="AX60" s="199"/>
      <c r="AY60" s="196"/>
      <c r="AZ60" s="196" t="n">
        <f aca="false">AU60</f>
        <v>0</v>
      </c>
      <c r="BA60" s="200" t="n">
        <f aca="false">IF(AND(AZ338=0,AZ60=0,AY60&gt;0),AY60,AZ60)</f>
        <v>0</v>
      </c>
      <c r="BB60" s="201" t="n">
        <f aca="false">BA60*D60</f>
        <v>0</v>
      </c>
      <c r="BC60" s="202" t="n">
        <f aca="false">(SUMIF(E60:AP60,"&gt;0",E60:AP60)-SUMIF(E60:AP60,"&lt;0",E60:AP60))*D60</f>
        <v>1.69491525423729</v>
      </c>
      <c r="BD60" s="196"/>
      <c r="BE60" s="196"/>
      <c r="BF60" s="203"/>
      <c r="BG60" s="204"/>
      <c r="BH60" s="205" t="n">
        <f aca="false">SUMPRODUCT(E60:AP60,heilmittel!E$411:AP$411)*D60</f>
        <v>0.108222033898305</v>
      </c>
      <c r="BI60" s="206" t="n">
        <f aca="false">(BH60*BA60)+(BH338*BA338)</f>
        <v>-0.0171972362103291</v>
      </c>
      <c r="BJ60" s="206" t="n">
        <f aca="false">BI60*BI60</f>
        <v>0.000295744933273853</v>
      </c>
      <c r="BK60" s="207" t="n">
        <f aca="false">BI60/BM$2</f>
        <v>-0.0822132435197953</v>
      </c>
      <c r="BL60" s="206" t="str">
        <f aca="false">IF(BK60&lt;-3,"— — —",IF(BK60&lt;-2,"— —",IF(BK60&lt;-1,"—",IF(BK60&gt;4,"++++",IF(BK60&gt;3,"+++",IF(BK60&gt;2,"++",IF(BK60&gt;1,"+","....")))))))</f>
        <v>....</v>
      </c>
      <c r="BM60" s="200"/>
    </row>
    <row r="61" customFormat="false" ht="12.8" hidden="false" customHeight="false" outlineLevel="0" collapsed="false">
      <c r="B61" s="0" t="n">
        <f aca="false">1/D61</f>
        <v>309</v>
      </c>
      <c r="C61" s="208" t="s">
        <v>958</v>
      </c>
      <c r="D61" s="209" t="n">
        <v>0.00323624595469256</v>
      </c>
      <c r="E61" s="210" t="n">
        <v>-1</v>
      </c>
      <c r="F61" s="198" t="n">
        <v>3</v>
      </c>
      <c r="G61" s="198" t="n">
        <v>-7</v>
      </c>
      <c r="H61" s="198" t="n">
        <v>3</v>
      </c>
      <c r="I61" s="198" t="n">
        <v>-20</v>
      </c>
      <c r="J61" s="198" t="n">
        <v>3</v>
      </c>
      <c r="K61" s="198" t="n">
        <v>16</v>
      </c>
      <c r="L61" s="198" t="n">
        <v>32</v>
      </c>
      <c r="M61" s="198" t="n">
        <v>25</v>
      </c>
      <c r="N61" s="198" t="n">
        <v>-3</v>
      </c>
      <c r="O61" s="198" t="n">
        <v>-2</v>
      </c>
      <c r="P61" s="198" t="n">
        <v>5</v>
      </c>
      <c r="Q61" s="198" t="n">
        <v>11</v>
      </c>
      <c r="R61" s="198" t="n">
        <v>-10</v>
      </c>
      <c r="S61" s="198" t="n">
        <v>-5</v>
      </c>
      <c r="T61" s="198" t="n">
        <v>41</v>
      </c>
      <c r="U61" s="198" t="n">
        <v>-4</v>
      </c>
      <c r="V61" s="198" t="n">
        <v>10</v>
      </c>
      <c r="W61" s="198" t="n">
        <v>-24</v>
      </c>
      <c r="X61" s="198" t="n">
        <v>13</v>
      </c>
      <c r="Y61" s="198" t="n">
        <v>2</v>
      </c>
      <c r="Z61" s="198" t="n">
        <v>4</v>
      </c>
      <c r="AA61" s="198" t="n">
        <v>11</v>
      </c>
      <c r="AB61" s="198" t="n">
        <v>9</v>
      </c>
      <c r="AC61" s="198" t="n">
        <v>-17</v>
      </c>
      <c r="AD61" s="198" t="n">
        <v>-12</v>
      </c>
      <c r="AE61" s="198" t="n">
        <v>-1</v>
      </c>
      <c r="AF61" s="198" t="n">
        <v>10</v>
      </c>
      <c r="AG61" s="198" t="n">
        <v>35</v>
      </c>
      <c r="AH61" s="198" t="n">
        <v>10</v>
      </c>
      <c r="AI61" s="198" t="n">
        <v>-41</v>
      </c>
      <c r="AJ61" s="198" t="n">
        <v>1</v>
      </c>
      <c r="AK61" s="198" t="n">
        <v>12</v>
      </c>
      <c r="AL61" s="198" t="n">
        <v>2</v>
      </c>
      <c r="AM61" s="198" t="n">
        <v>3</v>
      </c>
      <c r="AN61" s="198" t="n">
        <v>13</v>
      </c>
      <c r="AO61" s="198" t="n">
        <v>14</v>
      </c>
      <c r="AP61" s="211" t="n">
        <v>-10</v>
      </c>
      <c r="AR61" s="195"/>
      <c r="AS61" s="196" t="s">
        <v>958</v>
      </c>
      <c r="AT61" s="199"/>
      <c r="AU61" s="197" t="n">
        <f aca="false">IF(OR(appSymptome!E65=appSymptome!$C$1,AT61),0,appSymptome!E65)</f>
        <v>6</v>
      </c>
      <c r="AV61" s="198"/>
      <c r="AW61" s="198"/>
      <c r="AX61" s="199"/>
      <c r="AY61" s="196"/>
      <c r="AZ61" s="196" t="n">
        <f aca="false">AU61</f>
        <v>6</v>
      </c>
      <c r="BA61" s="200" t="n">
        <f aca="false">IF(AND(AZ339=0,AZ61=0,AY61&gt;0),AY61,AZ61)</f>
        <v>6</v>
      </c>
      <c r="BB61" s="201" t="n">
        <f aca="false">BA61*D61</f>
        <v>0.0194174757281554</v>
      </c>
      <c r="BC61" s="202" t="n">
        <f aca="false">(SUMIF(E61:AP61,"&gt;0",E61:AP61)-SUMIF(E61:AP61,"&lt;0",E61:AP61))*D61</f>
        <v>1.44012944983819</v>
      </c>
      <c r="BD61" s="196"/>
      <c r="BE61" s="196"/>
      <c r="BF61" s="203"/>
      <c r="BG61" s="204"/>
      <c r="BH61" s="205" t="n">
        <f aca="false">SUMPRODUCT(E61:AP61,heilmittel!E$411:AP$411)*D61</f>
        <v>0.168898705501618</v>
      </c>
      <c r="BI61" s="206" t="n">
        <f aca="false">(BH61*BA61)+(BH339*BA339)</f>
        <v>1.00183478328393</v>
      </c>
      <c r="BJ61" s="206" t="n">
        <f aca="false">BI61*BI61</f>
        <v>1.00367293299757</v>
      </c>
      <c r="BK61" s="207" t="n">
        <f aca="false">BI61/BM$2</f>
        <v>4.78937929312464</v>
      </c>
      <c r="BL61" s="206" t="str">
        <f aca="false">IF(BK61&lt;-3,"— — —",IF(BK61&lt;-2,"— —",IF(BK61&lt;-1,"—",IF(BK61&gt;4,"++++",IF(BK61&gt;3,"+++",IF(BK61&gt;2,"++",IF(BK61&gt;1,"+","....")))))))</f>
        <v>++++</v>
      </c>
      <c r="BM61" s="200"/>
    </row>
    <row r="62" customFormat="false" ht="12.8" hidden="false" customHeight="false" outlineLevel="0" collapsed="false">
      <c r="B62" s="0" t="n">
        <f aca="false">1/D62</f>
        <v>101</v>
      </c>
      <c r="C62" s="208" t="s">
        <v>959</v>
      </c>
      <c r="D62" s="209" t="n">
        <v>0.0099009900990099</v>
      </c>
      <c r="E62" s="210" t="n">
        <v>0</v>
      </c>
      <c r="F62" s="198" t="n">
        <v>0</v>
      </c>
      <c r="G62" s="198" t="n">
        <v>5</v>
      </c>
      <c r="H62" s="198" t="n">
        <v>0</v>
      </c>
      <c r="I62" s="198" t="n">
        <v>2</v>
      </c>
      <c r="J62" s="198" t="n">
        <v>-1</v>
      </c>
      <c r="K62" s="198" t="n">
        <v>8</v>
      </c>
      <c r="L62" s="198" t="n">
        <v>1</v>
      </c>
      <c r="M62" s="198" t="n">
        <v>-1</v>
      </c>
      <c r="N62" s="198" t="n">
        <v>2</v>
      </c>
      <c r="O62" s="198" t="n">
        <v>4</v>
      </c>
      <c r="P62" s="198" t="n">
        <v>-9</v>
      </c>
      <c r="Q62" s="198" t="n">
        <v>3</v>
      </c>
      <c r="R62" s="198" t="n">
        <v>5</v>
      </c>
      <c r="S62" s="198" t="n">
        <v>-1</v>
      </c>
      <c r="T62" s="198" t="n">
        <v>4</v>
      </c>
      <c r="U62" s="198" t="n">
        <v>2</v>
      </c>
      <c r="V62" s="198" t="n">
        <v>3</v>
      </c>
      <c r="W62" s="198" t="n">
        <v>-9</v>
      </c>
      <c r="X62" s="198" t="n">
        <v>4</v>
      </c>
      <c r="Y62" s="198" t="n">
        <v>-2</v>
      </c>
      <c r="Z62" s="198" t="n">
        <v>-1</v>
      </c>
      <c r="AA62" s="198" t="n">
        <v>0</v>
      </c>
      <c r="AB62" s="198" t="n">
        <v>-1</v>
      </c>
      <c r="AC62" s="198" t="n">
        <v>-4</v>
      </c>
      <c r="AD62" s="198" t="n">
        <v>-7</v>
      </c>
      <c r="AE62" s="198" t="n">
        <v>-7</v>
      </c>
      <c r="AF62" s="198" t="n">
        <v>3</v>
      </c>
      <c r="AG62" s="198" t="n">
        <v>7</v>
      </c>
      <c r="AH62" s="198" t="n">
        <v>-7</v>
      </c>
      <c r="AI62" s="198" t="n">
        <v>-8</v>
      </c>
      <c r="AJ62" s="198" t="n">
        <v>-3</v>
      </c>
      <c r="AK62" s="198" t="n">
        <v>15</v>
      </c>
      <c r="AL62" s="198" t="n">
        <v>3</v>
      </c>
      <c r="AM62" s="198" t="n">
        <v>0</v>
      </c>
      <c r="AN62" s="198" t="n">
        <v>8</v>
      </c>
      <c r="AO62" s="198" t="n">
        <v>-4</v>
      </c>
      <c r="AP62" s="211" t="n">
        <v>9</v>
      </c>
      <c r="AR62" s="195"/>
      <c r="AS62" s="196" t="s">
        <v>959</v>
      </c>
      <c r="AT62" s="199"/>
      <c r="AU62" s="197" t="n">
        <f aca="false">IF(OR(appSymptome!E66=appSymptome!$C$1,AT62),0,appSymptome!E66)</f>
        <v>0</v>
      </c>
      <c r="AV62" s="198"/>
      <c r="AW62" s="198"/>
      <c r="AX62" s="199"/>
      <c r="AY62" s="196"/>
      <c r="AZ62" s="196" t="n">
        <f aca="false">AU62</f>
        <v>0</v>
      </c>
      <c r="BA62" s="200" t="n">
        <f aca="false">IF(AND(AZ340=0,AZ62=0,AY62&gt;0),AY62,AZ62)</f>
        <v>0</v>
      </c>
      <c r="BB62" s="201" t="n">
        <f aca="false">BA62*D62</f>
        <v>0</v>
      </c>
      <c r="BC62" s="202" t="n">
        <f aca="false">(SUMIF(E62:AP62,"&gt;0",E62:AP62)-SUMIF(E62:AP62,"&lt;0",E62:AP62))*D62</f>
        <v>1.51485148514851</v>
      </c>
      <c r="BD62" s="196"/>
      <c r="BE62" s="196"/>
      <c r="BF62" s="203"/>
      <c r="BG62" s="204"/>
      <c r="BH62" s="205" t="n">
        <f aca="false">SUMPRODUCT(E62:AP62,heilmittel!E$411:AP$411)*D62</f>
        <v>0.0677910891089109</v>
      </c>
      <c r="BI62" s="206" t="n">
        <f aca="false">(BH62*BA62)+(BH340*BA340)</f>
        <v>-0.0124234027615258</v>
      </c>
      <c r="BJ62" s="206" t="n">
        <f aca="false">BI62*BI62</f>
        <v>0.000154340936175088</v>
      </c>
      <c r="BK62" s="207" t="n">
        <f aca="false">BI62/BM$2</f>
        <v>-0.0593914175560584</v>
      </c>
      <c r="BL62" s="206" t="str">
        <f aca="false">IF(BK62&lt;-3,"— — —",IF(BK62&lt;-2,"— —",IF(BK62&lt;-1,"—",IF(BK62&gt;4,"++++",IF(BK62&gt;3,"+++",IF(BK62&gt;2,"++",IF(BK62&gt;1,"+","....")))))))</f>
        <v>....</v>
      </c>
      <c r="BM62" s="200"/>
    </row>
    <row r="63" customFormat="false" ht="12.8" hidden="false" customHeight="false" outlineLevel="0" collapsed="false">
      <c r="B63" s="0" t="n">
        <f aca="false">1/D63</f>
        <v>100</v>
      </c>
      <c r="C63" s="208" t="s">
        <v>960</v>
      </c>
      <c r="D63" s="209" t="n">
        <v>0.01</v>
      </c>
      <c r="E63" s="210" t="n">
        <v>3</v>
      </c>
      <c r="F63" s="198" t="n">
        <v>-1</v>
      </c>
      <c r="G63" s="198" t="n">
        <v>-2</v>
      </c>
      <c r="H63" s="198" t="n">
        <v>3</v>
      </c>
      <c r="I63" s="198" t="n">
        <v>-1</v>
      </c>
      <c r="J63" s="198" t="n">
        <v>-4</v>
      </c>
      <c r="K63" s="198" t="n">
        <v>5</v>
      </c>
      <c r="L63" s="198" t="n">
        <v>2</v>
      </c>
      <c r="M63" s="198" t="n">
        <v>2</v>
      </c>
      <c r="N63" s="198" t="n">
        <v>10</v>
      </c>
      <c r="O63" s="198" t="n">
        <v>5</v>
      </c>
      <c r="P63" s="198" t="n">
        <v>-9</v>
      </c>
      <c r="Q63" s="198" t="n">
        <v>-8</v>
      </c>
      <c r="R63" s="198" t="n">
        <v>3</v>
      </c>
      <c r="S63" s="198" t="n">
        <v>-7</v>
      </c>
      <c r="T63" s="198" t="n">
        <v>-2</v>
      </c>
      <c r="U63" s="198" t="n">
        <v>8</v>
      </c>
      <c r="V63" s="198" t="n">
        <v>0</v>
      </c>
      <c r="W63" s="198" t="n">
        <v>0</v>
      </c>
      <c r="X63" s="198" t="n">
        <v>-2</v>
      </c>
      <c r="Y63" s="198" t="n">
        <v>4</v>
      </c>
      <c r="Z63" s="198" t="n">
        <v>-7</v>
      </c>
      <c r="AA63" s="198" t="n">
        <v>-8</v>
      </c>
      <c r="AB63" s="198" t="n">
        <v>2</v>
      </c>
      <c r="AC63" s="198" t="n">
        <v>-6</v>
      </c>
      <c r="AD63" s="198" t="n">
        <v>-6</v>
      </c>
      <c r="AE63" s="198" t="n">
        <v>-1</v>
      </c>
      <c r="AF63" s="198" t="n">
        <v>1</v>
      </c>
      <c r="AG63" s="198" t="n">
        <v>2</v>
      </c>
      <c r="AH63" s="198" t="n">
        <v>7</v>
      </c>
      <c r="AI63" s="198" t="n">
        <v>7</v>
      </c>
      <c r="AJ63" s="198" t="n">
        <v>5</v>
      </c>
      <c r="AK63" s="198" t="n">
        <v>-6</v>
      </c>
      <c r="AL63" s="198" t="n">
        <v>-2</v>
      </c>
      <c r="AM63" s="198" t="n">
        <v>0</v>
      </c>
      <c r="AN63" s="198" t="n">
        <v>-2</v>
      </c>
      <c r="AO63" s="198" t="n">
        <v>7</v>
      </c>
      <c r="AP63" s="211" t="n">
        <v>10</v>
      </c>
      <c r="AR63" s="195"/>
      <c r="AS63" s="196" t="s">
        <v>960</v>
      </c>
      <c r="AT63" s="199"/>
      <c r="AU63" s="197" t="n">
        <f aca="false">IF(OR(appSymptome!E67=appSymptome!$C$1,AT63),0,appSymptome!E67)</f>
        <v>0</v>
      </c>
      <c r="AV63" s="198" t="n">
        <v>64</v>
      </c>
      <c r="AW63" s="198"/>
      <c r="AX63" s="199" t="n">
        <f aca="true">INDIRECT(ADDRESS(AV63+ROW(AV$2)-1,COLUMN(AU63)))</f>
        <v>0</v>
      </c>
      <c r="AY63" s="196"/>
      <c r="AZ63" s="196" t="n">
        <f aca="false">AU63</f>
        <v>0</v>
      </c>
      <c r="BA63" s="200" t="n">
        <f aca="false">IF(AND(AZ341=0,AZ63=0,AY63&gt;0),AY63,AZ63)</f>
        <v>0</v>
      </c>
      <c r="BB63" s="201" t="n">
        <f aca="false">BA63*D63</f>
        <v>0</v>
      </c>
      <c r="BC63" s="202" t="n">
        <f aca="false">(SUMIF(E63:AP63,"&gt;0",E63:AP63)-SUMIF(E63:AP63,"&lt;0",E63:AP63))*D63</f>
        <v>1.6</v>
      </c>
      <c r="BD63" s="196"/>
      <c r="BE63" s="196"/>
      <c r="BF63" s="203"/>
      <c r="BG63" s="204"/>
      <c r="BH63" s="205" t="n">
        <f aca="false">SUMPRODUCT(E63:AP63,heilmittel!E$411:AP$411)*D63</f>
        <v>-0.030061</v>
      </c>
      <c r="BI63" s="206" t="n">
        <f aca="false">(BH63*BA63)+(BH341*BA341)</f>
        <v>0.00372317318435754</v>
      </c>
      <c r="BJ63" s="206" t="n">
        <f aca="false">BI63*BI63</f>
        <v>1.38620185607191E-005</v>
      </c>
      <c r="BK63" s="207" t="n">
        <f aca="false">BI63/BM$2</f>
        <v>0.0177990311889832</v>
      </c>
      <c r="BL63" s="206" t="str">
        <f aca="false">IF(BK63&lt;-3,"— — —",IF(BK63&lt;-2,"— —",IF(BK63&lt;-1,"—",IF(BK63&gt;4,"++++",IF(BK63&gt;3,"+++",IF(BK63&gt;2,"++",IF(BK63&gt;1,"+","....")))))))</f>
        <v>....</v>
      </c>
      <c r="BM63" s="200"/>
    </row>
    <row r="64" customFormat="false" ht="12.8" hidden="false" customHeight="false" outlineLevel="0" collapsed="false">
      <c r="B64" s="0" t="n">
        <f aca="false">1/D64</f>
        <v>128</v>
      </c>
      <c r="C64" s="208" t="s">
        <v>961</v>
      </c>
      <c r="D64" s="209" t="n">
        <v>0.0078125</v>
      </c>
      <c r="E64" s="210" t="n">
        <v>-3</v>
      </c>
      <c r="F64" s="198" t="n">
        <v>-3</v>
      </c>
      <c r="G64" s="198" t="n">
        <v>-1</v>
      </c>
      <c r="H64" s="198" t="n">
        <v>0</v>
      </c>
      <c r="I64" s="198" t="n">
        <v>-10</v>
      </c>
      <c r="J64" s="198" t="n">
        <v>-5</v>
      </c>
      <c r="K64" s="198" t="n">
        <v>14</v>
      </c>
      <c r="L64" s="198" t="n">
        <v>6</v>
      </c>
      <c r="M64" s="198" t="n">
        <v>3</v>
      </c>
      <c r="N64" s="198" t="n">
        <v>0</v>
      </c>
      <c r="O64" s="198" t="n">
        <v>3</v>
      </c>
      <c r="P64" s="198" t="n">
        <v>5</v>
      </c>
      <c r="Q64" s="198" t="n">
        <v>-2</v>
      </c>
      <c r="R64" s="198" t="n">
        <v>-11</v>
      </c>
      <c r="S64" s="198" t="n">
        <v>0</v>
      </c>
      <c r="T64" s="198" t="n">
        <v>19</v>
      </c>
      <c r="U64" s="198" t="n">
        <v>-3</v>
      </c>
      <c r="V64" s="198" t="n">
        <v>-5</v>
      </c>
      <c r="W64" s="198" t="n">
        <v>-5</v>
      </c>
      <c r="X64" s="198" t="n">
        <v>5</v>
      </c>
      <c r="Y64" s="198" t="n">
        <v>-16</v>
      </c>
      <c r="Z64" s="198" t="n">
        <v>14</v>
      </c>
      <c r="AA64" s="198" t="n">
        <v>6</v>
      </c>
      <c r="AB64" s="198" t="n">
        <v>-6</v>
      </c>
      <c r="AC64" s="198" t="n">
        <v>14</v>
      </c>
      <c r="AD64" s="198" t="n">
        <v>9</v>
      </c>
      <c r="AE64" s="198" t="n">
        <v>-5</v>
      </c>
      <c r="AF64" s="198" t="n">
        <v>-1</v>
      </c>
      <c r="AG64" s="198" t="n">
        <v>6</v>
      </c>
      <c r="AH64" s="198" t="n">
        <v>8</v>
      </c>
      <c r="AI64" s="198" t="n">
        <v>1</v>
      </c>
      <c r="AJ64" s="198" t="n">
        <v>2</v>
      </c>
      <c r="AK64" s="198" t="n">
        <v>-3</v>
      </c>
      <c r="AL64" s="198" t="n">
        <v>1</v>
      </c>
      <c r="AM64" s="198" t="n">
        <v>-9</v>
      </c>
      <c r="AN64" s="198" t="n">
        <v>2</v>
      </c>
      <c r="AO64" s="198" t="n">
        <v>9</v>
      </c>
      <c r="AP64" s="211" t="n">
        <v>0</v>
      </c>
      <c r="AR64" s="195"/>
      <c r="AS64" s="196" t="s">
        <v>961</v>
      </c>
      <c r="AT64" s="199"/>
      <c r="AU64" s="197" t="n">
        <f aca="false">IF(OR(appSymptome!E68=appSymptome!$C$1,AT64),0,appSymptome!E68)</f>
        <v>5</v>
      </c>
      <c r="AV64" s="198" t="n">
        <v>65</v>
      </c>
      <c r="AW64" s="198"/>
      <c r="AX64" s="199" t="n">
        <f aca="true">INDIRECT(ADDRESS(AV64+ROW(AV$2)-1,COLUMN(AU64)))</f>
        <v>0</v>
      </c>
      <c r="AY64" s="196"/>
      <c r="AZ64" s="196" t="n">
        <f aca="false">AU64</f>
        <v>5</v>
      </c>
      <c r="BA64" s="200" t="n">
        <f aca="false">IF(AND(AZ342=0,AZ64=0,AY64&gt;0),AY64,AZ64)</f>
        <v>5</v>
      </c>
      <c r="BB64" s="201" t="n">
        <f aca="false">BA64*D64</f>
        <v>0.0390625</v>
      </c>
      <c r="BC64" s="202" t="n">
        <f aca="false">(SUMIF(E64:AP64,"&gt;0",E64:AP64)-SUMIF(E64:AP64,"&lt;0",E64:AP64))*D64</f>
        <v>1.6796875</v>
      </c>
      <c r="BD64" s="196"/>
      <c r="BE64" s="196"/>
      <c r="BF64" s="203"/>
      <c r="BG64" s="204"/>
      <c r="BH64" s="205" t="n">
        <f aca="false">SUMPRODUCT(E64:AP64,heilmittel!E$411:AP$411)*D64</f>
        <v>-0.03798828125</v>
      </c>
      <c r="BI64" s="206" t="n">
        <f aca="false">(BH64*BA64)+(BH342*BA342)</f>
        <v>-0.188069020281155</v>
      </c>
      <c r="BJ64" s="206" t="n">
        <f aca="false">BI64*BI64</f>
        <v>0.0353699563895137</v>
      </c>
      <c r="BK64" s="207" t="n">
        <f aca="false">BI64/BM$2</f>
        <v>-0.899084246666174</v>
      </c>
      <c r="BL64" s="206" t="str">
        <f aca="false">IF(BK64&lt;-3,"— — —",IF(BK64&lt;-2,"— —",IF(BK64&lt;-1,"—",IF(BK64&gt;4,"++++",IF(BK64&gt;3,"+++",IF(BK64&gt;2,"++",IF(BK64&gt;1,"+","....")))))))</f>
        <v>....</v>
      </c>
      <c r="BM64" s="200"/>
    </row>
    <row r="65" customFormat="false" ht="12.8" hidden="false" customHeight="false" outlineLevel="0" collapsed="false">
      <c r="B65" s="0" t="n">
        <f aca="false">1/D65</f>
        <v>138</v>
      </c>
      <c r="C65" s="208" t="s">
        <v>962</v>
      </c>
      <c r="D65" s="209" t="n">
        <v>0.0072463768115942</v>
      </c>
      <c r="E65" s="210" t="n">
        <v>3</v>
      </c>
      <c r="F65" s="198" t="n">
        <v>7</v>
      </c>
      <c r="G65" s="198" t="n">
        <v>10</v>
      </c>
      <c r="H65" s="198" t="n">
        <v>1</v>
      </c>
      <c r="I65" s="198" t="n">
        <v>10</v>
      </c>
      <c r="J65" s="198" t="n">
        <v>2</v>
      </c>
      <c r="K65" s="198" t="n">
        <v>-2</v>
      </c>
      <c r="L65" s="198" t="n">
        <v>2</v>
      </c>
      <c r="M65" s="198" t="n">
        <v>-3</v>
      </c>
      <c r="N65" s="198" t="n">
        <v>-6</v>
      </c>
      <c r="O65" s="198" t="n">
        <v>-4</v>
      </c>
      <c r="P65" s="198" t="n">
        <v>-5</v>
      </c>
      <c r="Q65" s="198" t="n">
        <v>-7</v>
      </c>
      <c r="R65" s="198" t="n">
        <v>7</v>
      </c>
      <c r="S65" s="198" t="n">
        <v>0</v>
      </c>
      <c r="T65" s="198" t="n">
        <v>6</v>
      </c>
      <c r="U65" s="198" t="n">
        <v>-6</v>
      </c>
      <c r="V65" s="198" t="n">
        <v>14</v>
      </c>
      <c r="W65" s="198" t="n">
        <v>5</v>
      </c>
      <c r="X65" s="198" t="n">
        <v>-8</v>
      </c>
      <c r="Y65" s="198" t="n">
        <v>-19</v>
      </c>
      <c r="Z65" s="198" t="n">
        <v>-2</v>
      </c>
      <c r="AA65" s="198" t="n">
        <v>-13</v>
      </c>
      <c r="AB65" s="198" t="n">
        <v>-23</v>
      </c>
      <c r="AC65" s="198" t="n">
        <v>8</v>
      </c>
      <c r="AD65" s="198" t="n">
        <v>-1</v>
      </c>
      <c r="AE65" s="198" t="n">
        <v>1</v>
      </c>
      <c r="AF65" s="198" t="n">
        <v>18</v>
      </c>
      <c r="AG65" s="198" t="n">
        <v>-4</v>
      </c>
      <c r="AH65" s="198" t="n">
        <v>-2</v>
      </c>
      <c r="AI65" s="198" t="n">
        <v>-14</v>
      </c>
      <c r="AJ65" s="198" t="n">
        <v>0</v>
      </c>
      <c r="AK65" s="198" t="n">
        <v>11</v>
      </c>
      <c r="AL65" s="198" t="n">
        <v>9</v>
      </c>
      <c r="AM65" s="198" t="n">
        <v>-5</v>
      </c>
      <c r="AN65" s="198" t="n">
        <v>5</v>
      </c>
      <c r="AO65" s="198" t="n">
        <v>12</v>
      </c>
      <c r="AP65" s="211" t="n">
        <v>9</v>
      </c>
      <c r="AR65" s="195"/>
      <c r="AS65" s="196" t="s">
        <v>962</v>
      </c>
      <c r="AT65" s="199"/>
      <c r="AU65" s="197" t="n">
        <f aca="false">IF(OR(appSymptome!E69=appSymptome!$C$1,AT65),0,appSymptome!E69)</f>
        <v>0</v>
      </c>
      <c r="AV65" s="198" t="n">
        <v>62</v>
      </c>
      <c r="AW65" s="198"/>
      <c r="AX65" s="199" t="n">
        <f aca="true">INDIRECT(ADDRESS(AV65+ROW(AV$2)-1,COLUMN(AU65)))</f>
        <v>0</v>
      </c>
      <c r="AY65" s="196"/>
      <c r="AZ65" s="196" t="n">
        <f aca="false">AU65</f>
        <v>0</v>
      </c>
      <c r="BA65" s="200" t="n">
        <f aca="false">IF(AND(AZ343=0,AZ65=0,AY65&gt;0),AY65,AZ65)</f>
        <v>0</v>
      </c>
      <c r="BB65" s="201" t="n">
        <f aca="false">BA65*D65</f>
        <v>0</v>
      </c>
      <c r="BC65" s="202" t="n">
        <f aca="false">(SUMIF(E65:AP65,"&gt;0",E65:AP65)-SUMIF(E65:AP65,"&lt;0",E65:AP65))*D65</f>
        <v>1.91304347826087</v>
      </c>
      <c r="BD65" s="196"/>
      <c r="BE65" s="196"/>
      <c r="BF65" s="203"/>
      <c r="BG65" s="204"/>
      <c r="BH65" s="205" t="n">
        <f aca="false">SUMPRODUCT(E65:AP65,heilmittel!E$411:AP$411)*D65</f>
        <v>-0.0321405797101449</v>
      </c>
      <c r="BI65" s="206" t="n">
        <f aca="false">(BH65*BA65)+(BH343*BA343)</f>
        <v>0.00471301884736898</v>
      </c>
      <c r="BJ65" s="206" t="n">
        <f aca="false">BI65*BI65</f>
        <v>2.22125466556553E-005</v>
      </c>
      <c r="BK65" s="207" t="n">
        <f aca="false">BI65/BM$2</f>
        <v>0.0225310951988556</v>
      </c>
      <c r="BL65" s="206" t="str">
        <f aca="false">IF(BK65&lt;-3,"— — —",IF(BK65&lt;-2,"— —",IF(BK65&lt;-1,"—",IF(BK65&gt;4,"++++",IF(BK65&gt;3,"+++",IF(BK65&gt;2,"++",IF(BK65&gt;1,"+","....")))))))</f>
        <v>....</v>
      </c>
      <c r="BM65" s="200"/>
    </row>
    <row r="66" customFormat="false" ht="12.8" hidden="false" customHeight="false" outlineLevel="0" collapsed="false">
      <c r="B66" s="0" t="n">
        <f aca="false">1/D66</f>
        <v>78.0000000000001</v>
      </c>
      <c r="C66" s="208" t="s">
        <v>963</v>
      </c>
      <c r="D66" s="209" t="n">
        <v>0.0128205128205128</v>
      </c>
      <c r="E66" s="210" t="n">
        <v>0</v>
      </c>
      <c r="F66" s="198" t="n">
        <v>0</v>
      </c>
      <c r="G66" s="198" t="n">
        <v>1</v>
      </c>
      <c r="H66" s="198" t="n">
        <v>0</v>
      </c>
      <c r="I66" s="198" t="n">
        <v>-5</v>
      </c>
      <c r="J66" s="198" t="n">
        <v>-6</v>
      </c>
      <c r="K66" s="198" t="n">
        <v>0</v>
      </c>
      <c r="L66" s="198" t="n">
        <v>3</v>
      </c>
      <c r="M66" s="198" t="n">
        <v>-1</v>
      </c>
      <c r="N66" s="198" t="n">
        <v>-2</v>
      </c>
      <c r="O66" s="198" t="n">
        <v>-2</v>
      </c>
      <c r="P66" s="198" t="n">
        <v>-5</v>
      </c>
      <c r="Q66" s="198" t="n">
        <v>-6</v>
      </c>
      <c r="R66" s="198" t="n">
        <v>0</v>
      </c>
      <c r="S66" s="198" t="n">
        <v>2</v>
      </c>
      <c r="T66" s="198" t="n">
        <v>4</v>
      </c>
      <c r="U66" s="198" t="n">
        <v>2</v>
      </c>
      <c r="V66" s="198" t="n">
        <v>-1</v>
      </c>
      <c r="W66" s="198" t="n">
        <v>1</v>
      </c>
      <c r="X66" s="198" t="n">
        <v>0</v>
      </c>
      <c r="Y66" s="198" t="n">
        <v>1</v>
      </c>
      <c r="Z66" s="198" t="n">
        <v>1</v>
      </c>
      <c r="AA66" s="198" t="n">
        <v>8</v>
      </c>
      <c r="AB66" s="198" t="n">
        <v>6</v>
      </c>
      <c r="AC66" s="198" t="n">
        <v>-1</v>
      </c>
      <c r="AD66" s="198" t="n">
        <v>0</v>
      </c>
      <c r="AE66" s="198" t="n">
        <v>8</v>
      </c>
      <c r="AF66" s="198" t="n">
        <v>1</v>
      </c>
      <c r="AG66" s="198" t="n">
        <v>6</v>
      </c>
      <c r="AH66" s="198" t="n">
        <v>-4</v>
      </c>
      <c r="AI66" s="198" t="n">
        <v>5</v>
      </c>
      <c r="AJ66" s="198" t="n">
        <v>1</v>
      </c>
      <c r="AK66" s="198" t="n">
        <v>-3</v>
      </c>
      <c r="AL66" s="198" t="n">
        <v>-2</v>
      </c>
      <c r="AM66" s="198" t="n">
        <v>0</v>
      </c>
      <c r="AN66" s="198" t="n">
        <v>8</v>
      </c>
      <c r="AO66" s="198" t="n">
        <v>-3</v>
      </c>
      <c r="AP66" s="211" t="n">
        <v>5</v>
      </c>
      <c r="AR66" s="195"/>
      <c r="AS66" s="196" t="s">
        <v>963</v>
      </c>
      <c r="AT66" s="199"/>
      <c r="AU66" s="197" t="n">
        <f aca="false">IF(OR(appSymptome!E70=appSymptome!$C$1,AT66),0,appSymptome!E70)</f>
        <v>0</v>
      </c>
      <c r="AV66" s="198" t="n">
        <v>63</v>
      </c>
      <c r="AW66" s="198"/>
      <c r="AX66" s="199" t="n">
        <f aca="true">INDIRECT(ADDRESS(AV66+ROW(AV$2)-1,COLUMN(AU66)))</f>
        <v>5</v>
      </c>
      <c r="AY66" s="196"/>
      <c r="AZ66" s="196" t="n">
        <f aca="false">AU66</f>
        <v>0</v>
      </c>
      <c r="BA66" s="200" t="n">
        <f aca="false">IF(AND(AZ344=0,AZ66=0,AY66&gt;0),AY66,AZ66)</f>
        <v>0</v>
      </c>
      <c r="BB66" s="201" t="n">
        <f aca="false">BA66*D66</f>
        <v>0</v>
      </c>
      <c r="BC66" s="202" t="n">
        <f aca="false">(SUMIF(E66:AP66,"&gt;0",E66:AP66)-SUMIF(E66:AP66,"&lt;0",E66:AP66))*D66</f>
        <v>1.33333333333333</v>
      </c>
      <c r="BD66" s="196"/>
      <c r="BE66" s="196"/>
      <c r="BF66" s="203"/>
      <c r="BG66" s="204"/>
      <c r="BH66" s="205" t="n">
        <f aca="false">SUMPRODUCT(E66:AP66,heilmittel!E$411:AP$411)*D66</f>
        <v>0.0279243589743589</v>
      </c>
      <c r="BI66" s="206" t="n">
        <f aca="false">(BH66*BA66)+(BH344*BA344)</f>
        <v>-0.000556077497564671</v>
      </c>
      <c r="BJ66" s="206" t="n">
        <f aca="false">BI66*BI66</f>
        <v>3.09222183297786E-007</v>
      </c>
      <c r="BK66" s="207" t="n">
        <f aca="false">BI66/BM$2</f>
        <v>-0.00265838848545349</v>
      </c>
      <c r="BL66" s="206" t="str">
        <f aca="false">IF(BK66&lt;-3,"— — —",IF(BK66&lt;-2,"— —",IF(BK66&lt;-1,"—",IF(BK66&gt;4,"++++",IF(BK66&gt;3,"+++",IF(BK66&gt;2,"++",IF(BK66&gt;1,"+","....")))))))</f>
        <v>....</v>
      </c>
      <c r="BM66" s="200"/>
    </row>
    <row r="67" customFormat="false" ht="12.8" hidden="false" customHeight="false" outlineLevel="0" collapsed="false">
      <c r="B67" s="0" t="n">
        <f aca="false">1/D67</f>
        <v>304</v>
      </c>
      <c r="C67" s="208" t="s">
        <v>964</v>
      </c>
      <c r="D67" s="209" t="n">
        <v>0.00328947368421053</v>
      </c>
      <c r="E67" s="210" t="n">
        <v>-10</v>
      </c>
      <c r="F67" s="198" t="n">
        <v>6</v>
      </c>
      <c r="G67" s="198" t="n">
        <v>9</v>
      </c>
      <c r="H67" s="198" t="n">
        <v>-4</v>
      </c>
      <c r="I67" s="198" t="n">
        <v>6</v>
      </c>
      <c r="J67" s="198" t="n">
        <v>35</v>
      </c>
      <c r="K67" s="198" t="n">
        <v>-21</v>
      </c>
      <c r="L67" s="198" t="n">
        <v>8</v>
      </c>
      <c r="M67" s="198" t="n">
        <v>-46</v>
      </c>
      <c r="N67" s="198" t="n">
        <v>4</v>
      </c>
      <c r="O67" s="198" t="n">
        <v>39</v>
      </c>
      <c r="P67" s="198" t="n">
        <v>-21</v>
      </c>
      <c r="Q67" s="198" t="n">
        <v>-3</v>
      </c>
      <c r="R67" s="198" t="n">
        <v>-8</v>
      </c>
      <c r="S67" s="198" t="n">
        <v>5</v>
      </c>
      <c r="T67" s="198" t="n">
        <v>-7</v>
      </c>
      <c r="U67" s="198" t="n">
        <v>23</v>
      </c>
      <c r="V67" s="198" t="n">
        <v>-1</v>
      </c>
      <c r="W67" s="198" t="n">
        <v>-41</v>
      </c>
      <c r="X67" s="198" t="n">
        <v>-5</v>
      </c>
      <c r="Y67" s="198" t="n">
        <v>8</v>
      </c>
      <c r="Z67" s="198" t="n">
        <v>7</v>
      </c>
      <c r="AA67" s="198" t="n">
        <v>5</v>
      </c>
      <c r="AB67" s="198" t="n">
        <v>-2</v>
      </c>
      <c r="AC67" s="198" t="n">
        <v>8</v>
      </c>
      <c r="AD67" s="198" t="n">
        <v>-9</v>
      </c>
      <c r="AE67" s="198" t="n">
        <v>0</v>
      </c>
      <c r="AF67" s="198" t="n">
        <v>-9</v>
      </c>
      <c r="AG67" s="198" t="n">
        <v>-27</v>
      </c>
      <c r="AH67" s="198" t="n">
        <v>38</v>
      </c>
      <c r="AI67" s="198" t="n">
        <v>-11</v>
      </c>
      <c r="AJ67" s="198" t="n">
        <v>-19</v>
      </c>
      <c r="AK67" s="198" t="n">
        <v>5</v>
      </c>
      <c r="AL67" s="198" t="n">
        <v>-9</v>
      </c>
      <c r="AM67" s="198" t="n">
        <v>14</v>
      </c>
      <c r="AN67" s="198" t="n">
        <v>-5</v>
      </c>
      <c r="AO67" s="198" t="n">
        <v>-15</v>
      </c>
      <c r="AP67" s="211" t="n">
        <v>-17</v>
      </c>
      <c r="AR67" s="195"/>
      <c r="AS67" s="196" t="s">
        <v>964</v>
      </c>
      <c r="AT67" s="199"/>
      <c r="AU67" s="197" t="n">
        <f aca="false">IF(OR(appSymptome!E71=appSymptome!$C$1,AT67),0,appSymptome!E71)</f>
        <v>0</v>
      </c>
      <c r="AV67" s="198" t="n">
        <v>53</v>
      </c>
      <c r="AW67" s="198"/>
      <c r="AX67" s="199" t="n">
        <f aca="true">INDIRECT(ADDRESS(AV67+ROW(AV$2)-1,COLUMN(AU67)))</f>
        <v>0</v>
      </c>
      <c r="AY67" s="196"/>
      <c r="AZ67" s="196" t="n">
        <f aca="false">AU67</f>
        <v>0</v>
      </c>
      <c r="BA67" s="200" t="n">
        <f aca="false">IF(AND(AZ345=0,AZ67=0,AY67&gt;0),AY67,AZ67)</f>
        <v>0</v>
      </c>
      <c r="BB67" s="201" t="n">
        <f aca="false">BA67*D67</f>
        <v>0</v>
      </c>
      <c r="BC67" s="202" t="n">
        <f aca="false">(SUMIF(E67:AP67,"&gt;0",E67:AP67)-SUMIF(E67:AP67,"&lt;0",E67:AP67))*D67</f>
        <v>1.67763157894737</v>
      </c>
      <c r="BD67" s="196"/>
      <c r="BE67" s="196"/>
      <c r="BF67" s="203"/>
      <c r="BG67" s="204"/>
      <c r="BH67" s="205" t="n">
        <f aca="false">SUMPRODUCT(E67:AP67,heilmittel!E$411:AP$411)*D67</f>
        <v>-0.042396052631579</v>
      </c>
      <c r="BI67" s="206" t="n">
        <f aca="false">(BH67*BA67)+(BH345*BA345)</f>
        <v>0.0115733038674033</v>
      </c>
      <c r="BJ67" s="206" t="n">
        <f aca="false">BI67*BI67</f>
        <v>0.000133941362407253</v>
      </c>
      <c r="BK67" s="207" t="n">
        <f aca="false">BI67/BM$2</f>
        <v>0.0553274280554418</v>
      </c>
      <c r="BL67" s="206" t="str">
        <f aca="false">IF(BK67&lt;-3,"— — —",IF(BK67&lt;-2,"— —",IF(BK67&lt;-1,"—",IF(BK67&gt;4,"++++",IF(BK67&gt;3,"+++",IF(BK67&gt;2,"++",IF(BK67&gt;1,"+","....")))))))</f>
        <v>....</v>
      </c>
      <c r="BM67" s="200"/>
    </row>
    <row r="68" customFormat="false" ht="12.8" hidden="false" customHeight="false" outlineLevel="0" collapsed="false">
      <c r="B68" s="0" t="n">
        <f aca="false">1/D68</f>
        <v>6082.99999999998</v>
      </c>
      <c r="C68" s="208" t="s">
        <v>965</v>
      </c>
      <c r="D68" s="209" t="n">
        <v>0.000164392569455861</v>
      </c>
      <c r="E68" s="210" t="n">
        <v>-26</v>
      </c>
      <c r="F68" s="198" t="n">
        <v>13</v>
      </c>
      <c r="G68" s="198" t="n">
        <v>41</v>
      </c>
      <c r="H68" s="198" t="n">
        <v>-22</v>
      </c>
      <c r="I68" s="198" t="n">
        <v>-4</v>
      </c>
      <c r="J68" s="198" t="n">
        <v>-16</v>
      </c>
      <c r="K68" s="198" t="n">
        <v>-60</v>
      </c>
      <c r="L68" s="198" t="n">
        <v>34</v>
      </c>
      <c r="M68" s="198" t="n">
        <v>22</v>
      </c>
      <c r="N68" s="198" t="n">
        <v>32</v>
      </c>
      <c r="O68" s="198" t="n">
        <v>-23</v>
      </c>
      <c r="P68" s="198" t="n">
        <v>-7</v>
      </c>
      <c r="Q68" s="198" t="n">
        <v>14</v>
      </c>
      <c r="R68" s="198" t="n">
        <v>29</v>
      </c>
      <c r="S68" s="198" t="n">
        <v>56</v>
      </c>
      <c r="T68" s="198" t="n">
        <v>31</v>
      </c>
      <c r="U68" s="198" t="n">
        <v>8</v>
      </c>
      <c r="V68" s="198" t="n">
        <v>0</v>
      </c>
      <c r="W68" s="198" t="n">
        <v>-28</v>
      </c>
      <c r="X68" s="198" t="n">
        <v>55</v>
      </c>
      <c r="Y68" s="198" t="n">
        <v>12</v>
      </c>
      <c r="Z68" s="198" t="n">
        <v>-47</v>
      </c>
      <c r="AA68" s="198" t="n">
        <v>-49</v>
      </c>
      <c r="AB68" s="198" t="n">
        <v>-25</v>
      </c>
      <c r="AC68" s="198" t="n">
        <v>59</v>
      </c>
      <c r="AD68" s="198" t="n">
        <v>-29</v>
      </c>
      <c r="AE68" s="198" t="n">
        <v>30</v>
      </c>
      <c r="AF68" s="198" t="n">
        <v>-13</v>
      </c>
      <c r="AG68" s="198" t="n">
        <v>-30</v>
      </c>
      <c r="AH68" s="198" t="n">
        <v>0</v>
      </c>
      <c r="AI68" s="198" t="n">
        <v>46</v>
      </c>
      <c r="AJ68" s="198" t="n">
        <v>11</v>
      </c>
      <c r="AK68" s="198" t="n">
        <v>-7</v>
      </c>
      <c r="AL68" s="198" t="n">
        <v>-29</v>
      </c>
      <c r="AM68" s="198" t="n">
        <v>-2</v>
      </c>
      <c r="AN68" s="198" t="n">
        <v>-42</v>
      </c>
      <c r="AO68" s="198" t="n">
        <v>8</v>
      </c>
      <c r="AP68" s="211" t="n">
        <v>-12</v>
      </c>
      <c r="AR68" s="195"/>
      <c r="AS68" s="196" t="s">
        <v>965</v>
      </c>
      <c r="AT68" s="199"/>
      <c r="AU68" s="197" t="n">
        <f aca="false">IF(OR(appSymptome!E72=appSymptome!$C$1,AT68),0,appSymptome!E72)</f>
        <v>0</v>
      </c>
      <c r="AV68" s="198"/>
      <c r="AW68" s="198" t="s">
        <v>966</v>
      </c>
      <c r="AX68" s="199"/>
      <c r="AY68" s="217" t="n">
        <f aca="true">MAX(INDIRECT(ADDRESS(68+ROW(AV$2)-1,COLUMN(AU68))),INDIRECT(ADDRESS(69+ROW(AV$2)-1,COLUMN(AU68))),INDIRECT(ADDRESS(70+ROW(AV$2)-1,COLUMN(AU68))),INDIRECT(ADDRESS(71+ROW(AV$2)-1,COLUMN(AU68))),INDIRECT(ADDRESS(72+ROW(AV$2)-1,COLUMN(AU68))),INDIRECT(ADDRESS(73+ROW(AV$2)-1,COLUMN(AU68))),INDIRECT(ADDRESS(74+ROW(AV$2)-1,COLUMN(AU68))))</f>
        <v>0</v>
      </c>
      <c r="AZ68" s="196" t="n">
        <f aca="false">AU68</f>
        <v>0</v>
      </c>
      <c r="BA68" s="200" t="n">
        <f aca="false">IF(AND(AZ346=0,AZ68=0,AY68&gt;0),AY68,AZ68)</f>
        <v>0</v>
      </c>
      <c r="BB68" s="201" t="n">
        <f aca="false">BA68*D68</f>
        <v>0</v>
      </c>
      <c r="BC68" s="202" t="n">
        <f aca="false">(SUMIF(E68:AP68,"&gt;0",E68:AP68)-SUMIF(E68:AP68,"&lt;0",E68:AP68))*D68</f>
        <v>0.159789577511097</v>
      </c>
      <c r="BD68" s="196"/>
      <c r="BE68" s="196"/>
      <c r="BF68" s="203"/>
      <c r="BG68" s="204"/>
      <c r="BH68" s="205" t="n">
        <f aca="false">SUMPRODUCT(E68:AP68,heilmittel!E$411:AP$411)*D68</f>
        <v>-0.00409021864211739</v>
      </c>
      <c r="BI68" s="206" t="n">
        <f aca="false">(BH68*BA68)+(BH346*BA346)</f>
        <v>0.0211565704964828</v>
      </c>
      <c r="BJ68" s="206" t="n">
        <f aca="false">BI68*BI68</f>
        <v>0.000447600475172646</v>
      </c>
      <c r="BK68" s="207" t="n">
        <f aca="false">BI68/BM$2</f>
        <v>0.101141268340919</v>
      </c>
      <c r="BL68" s="206" t="str">
        <f aca="false">IF(BK68&lt;-3,"— — —",IF(BK68&lt;-2,"— —",IF(BK68&lt;-1,"—",IF(BK68&gt;4,"++++",IF(BK68&gt;3,"+++",IF(BK68&gt;2,"++",IF(BK68&gt;1,"+","....")))))))</f>
        <v>....</v>
      </c>
      <c r="BM68" s="200"/>
    </row>
    <row r="69" customFormat="false" ht="12.8" hidden="false" customHeight="false" outlineLevel="0" collapsed="false">
      <c r="B69" s="0" t="n">
        <f aca="false">1/D69</f>
        <v>1318</v>
      </c>
      <c r="C69" s="208" t="s">
        <v>967</v>
      </c>
      <c r="D69" s="209" t="n">
        <v>0.000758725341426404</v>
      </c>
      <c r="E69" s="210" t="n">
        <v>-19</v>
      </c>
      <c r="F69" s="198" t="n">
        <v>-6</v>
      </c>
      <c r="G69" s="198" t="n">
        <v>5</v>
      </c>
      <c r="H69" s="198" t="n">
        <v>10</v>
      </c>
      <c r="I69" s="198" t="n">
        <v>9</v>
      </c>
      <c r="J69" s="198" t="n">
        <v>-1</v>
      </c>
      <c r="K69" s="198" t="n">
        <v>-26</v>
      </c>
      <c r="L69" s="198" t="n">
        <v>6</v>
      </c>
      <c r="M69" s="198" t="n">
        <v>-4</v>
      </c>
      <c r="N69" s="198" t="n">
        <v>7</v>
      </c>
      <c r="O69" s="198" t="n">
        <v>-13</v>
      </c>
      <c r="P69" s="198" t="n">
        <v>2</v>
      </c>
      <c r="Q69" s="198" t="n">
        <v>-3</v>
      </c>
      <c r="R69" s="198" t="n">
        <v>2</v>
      </c>
      <c r="S69" s="198" t="n">
        <v>14</v>
      </c>
      <c r="T69" s="198" t="n">
        <v>6</v>
      </c>
      <c r="U69" s="198" t="n">
        <v>5</v>
      </c>
      <c r="V69" s="198" t="n">
        <v>-13</v>
      </c>
      <c r="W69" s="198" t="n">
        <v>-4</v>
      </c>
      <c r="X69" s="198" t="n">
        <v>18</v>
      </c>
      <c r="Y69" s="198" t="n">
        <v>10</v>
      </c>
      <c r="Z69" s="198" t="n">
        <v>-5</v>
      </c>
      <c r="AA69" s="198" t="n">
        <v>-4</v>
      </c>
      <c r="AB69" s="198" t="n">
        <v>-13</v>
      </c>
      <c r="AC69" s="198" t="n">
        <v>8</v>
      </c>
      <c r="AD69" s="198" t="n">
        <v>-1</v>
      </c>
      <c r="AE69" s="198" t="n">
        <v>-2</v>
      </c>
      <c r="AF69" s="198" t="n">
        <v>6</v>
      </c>
      <c r="AG69" s="198" t="n">
        <v>-26</v>
      </c>
      <c r="AH69" s="198" t="n">
        <v>15</v>
      </c>
      <c r="AI69" s="198" t="n">
        <v>26</v>
      </c>
      <c r="AJ69" s="198" t="n">
        <v>8</v>
      </c>
      <c r="AK69" s="198" t="n">
        <v>6</v>
      </c>
      <c r="AL69" s="198" t="n">
        <v>-4</v>
      </c>
      <c r="AM69" s="198" t="n">
        <v>0</v>
      </c>
      <c r="AN69" s="198" t="n">
        <v>-34</v>
      </c>
      <c r="AO69" s="198" t="n">
        <v>-13</v>
      </c>
      <c r="AP69" s="211" t="n">
        <v>1</v>
      </c>
      <c r="AR69" s="195"/>
      <c r="AS69" s="196" t="s">
        <v>967</v>
      </c>
      <c r="AT69" s="199"/>
      <c r="AU69" s="197" t="n">
        <f aca="false">IF(OR(appSymptome!E73=appSymptome!$C$1,AT69),0,appSymptome!E73)</f>
        <v>0</v>
      </c>
      <c r="AV69" s="198"/>
      <c r="AW69" s="198"/>
      <c r="AX69" s="199"/>
      <c r="AY69" s="196"/>
      <c r="AZ69" s="196" t="n">
        <f aca="false">AU69</f>
        <v>0</v>
      </c>
      <c r="BA69" s="200" t="n">
        <f aca="false">IF(AND(AZ347=0,AZ69=0,AY69&gt;0),AY69,AZ69)</f>
        <v>0</v>
      </c>
      <c r="BB69" s="201" t="n">
        <f aca="false">BA69*D69</f>
        <v>0</v>
      </c>
      <c r="BC69" s="202" t="n">
        <f aca="false">(SUMIF(E69:AP69,"&gt;0",E69:AP69)-SUMIF(E69:AP69,"&lt;0",E69:AP69))*D69</f>
        <v>0.269347496206373</v>
      </c>
      <c r="BD69" s="196"/>
      <c r="BE69" s="196"/>
      <c r="BF69" s="203"/>
      <c r="BG69" s="204"/>
      <c r="BH69" s="205" t="n">
        <f aca="false">SUMPRODUCT(E69:AP69,heilmittel!E$411:AP$411)*D69</f>
        <v>-0.0185688922610015</v>
      </c>
      <c r="BI69" s="206" t="n">
        <f aca="false">(BH69*BA69)+(BH347*BA347)</f>
        <v>0.0136553825042882</v>
      </c>
      <c r="BJ69" s="206" t="n">
        <f aca="false">BI69*BI69</f>
        <v>0.000186469471338419</v>
      </c>
      <c r="BK69" s="207" t="n">
        <f aca="false">BI69/BM$2</f>
        <v>0.0652810296637493</v>
      </c>
      <c r="BL69" s="206" t="str">
        <f aca="false">IF(BK69&lt;-3,"— — —",IF(BK69&lt;-2,"— —",IF(BK69&lt;-1,"—",IF(BK69&gt;4,"++++",IF(BK69&gt;3,"+++",IF(BK69&gt;2,"++",IF(BK69&gt;1,"+","....")))))))</f>
        <v>....</v>
      </c>
      <c r="BM69" s="200"/>
    </row>
    <row r="70" customFormat="false" ht="12.8" hidden="false" customHeight="false" outlineLevel="0" collapsed="false">
      <c r="B70" s="0" t="n">
        <f aca="false">1/D70</f>
        <v>1562</v>
      </c>
      <c r="C70" s="208" t="s">
        <v>968</v>
      </c>
      <c r="D70" s="209" t="n">
        <v>0.000640204865556978</v>
      </c>
      <c r="E70" s="210" t="n">
        <v>-22</v>
      </c>
      <c r="F70" s="198" t="n">
        <v>-24</v>
      </c>
      <c r="G70" s="198" t="n">
        <v>20</v>
      </c>
      <c r="H70" s="198" t="n">
        <v>-9</v>
      </c>
      <c r="I70" s="198" t="n">
        <v>-18</v>
      </c>
      <c r="J70" s="198" t="n">
        <v>6</v>
      </c>
      <c r="K70" s="198" t="n">
        <v>-43</v>
      </c>
      <c r="L70" s="198" t="n">
        <v>8</v>
      </c>
      <c r="M70" s="198" t="n">
        <v>17</v>
      </c>
      <c r="N70" s="198" t="n">
        <v>-9</v>
      </c>
      <c r="O70" s="198" t="n">
        <v>-33</v>
      </c>
      <c r="P70" s="198" t="n">
        <v>-27</v>
      </c>
      <c r="Q70" s="198" t="n">
        <v>15</v>
      </c>
      <c r="R70" s="198" t="n">
        <v>15</v>
      </c>
      <c r="S70" s="198" t="n">
        <v>51</v>
      </c>
      <c r="T70" s="198" t="n">
        <v>12</v>
      </c>
      <c r="U70" s="198" t="n">
        <v>-20</v>
      </c>
      <c r="V70" s="198" t="n">
        <v>5</v>
      </c>
      <c r="W70" s="198" t="n">
        <v>-2</v>
      </c>
      <c r="X70" s="198" t="n">
        <v>6</v>
      </c>
      <c r="Y70" s="198" t="n">
        <v>4</v>
      </c>
      <c r="Z70" s="198" t="n">
        <v>-3</v>
      </c>
      <c r="AA70" s="198" t="n">
        <v>-29</v>
      </c>
      <c r="AB70" s="198" t="n">
        <v>-16</v>
      </c>
      <c r="AC70" s="198" t="n">
        <v>42</v>
      </c>
      <c r="AD70" s="198" t="n">
        <v>-8</v>
      </c>
      <c r="AE70" s="198" t="n">
        <v>-15</v>
      </c>
      <c r="AF70" s="198" t="n">
        <v>1</v>
      </c>
      <c r="AG70" s="198" t="n">
        <v>32</v>
      </c>
      <c r="AH70" s="198" t="n">
        <v>-21</v>
      </c>
      <c r="AI70" s="198" t="n">
        <v>7</v>
      </c>
      <c r="AJ70" s="198" t="n">
        <v>-4</v>
      </c>
      <c r="AK70" s="198" t="n">
        <v>9</v>
      </c>
      <c r="AL70" s="198" t="n">
        <v>-14</v>
      </c>
      <c r="AM70" s="198" t="n">
        <v>-13</v>
      </c>
      <c r="AN70" s="198" t="n">
        <v>-25</v>
      </c>
      <c r="AO70" s="198" t="n">
        <v>-8</v>
      </c>
      <c r="AP70" s="211" t="n">
        <v>9</v>
      </c>
      <c r="AR70" s="195"/>
      <c r="AS70" s="196" t="s">
        <v>968</v>
      </c>
      <c r="AT70" s="199"/>
      <c r="AU70" s="197" t="n">
        <f aca="false">IF(OR(appSymptome!E74=appSymptome!$C$1,AT70),0,appSymptome!E74)</f>
        <v>0</v>
      </c>
      <c r="AV70" s="198"/>
      <c r="AW70" s="198"/>
      <c r="AX70" s="199"/>
      <c r="AY70" s="196"/>
      <c r="AZ70" s="196" t="n">
        <f aca="false">AU70</f>
        <v>0</v>
      </c>
      <c r="BA70" s="200" t="n">
        <f aca="false">IF(AND(AZ348=0,AZ70=0,AY70&gt;0),AY70,AZ70)</f>
        <v>0</v>
      </c>
      <c r="BB70" s="201" t="n">
        <f aca="false">BA70*D70</f>
        <v>0</v>
      </c>
      <c r="BC70" s="202" t="n">
        <f aca="false">(SUMIF(E70:AP70,"&gt;0",E70:AP70)-SUMIF(E70:AP70,"&lt;0",E70:AP70))*D70</f>
        <v>0.39820742637644</v>
      </c>
      <c r="BD70" s="196"/>
      <c r="BE70" s="196"/>
      <c r="BF70" s="203"/>
      <c r="BG70" s="204"/>
      <c r="BH70" s="205" t="n">
        <f aca="false">SUMPRODUCT(E70:AP70,heilmittel!E$411:AP$411)*D70</f>
        <v>-0.00407816901408451</v>
      </c>
      <c r="BI70" s="206" t="n">
        <f aca="false">(BH70*BA70)+(BH348*BA348)</f>
        <v>0.00399492010327262</v>
      </c>
      <c r="BJ70" s="206" t="n">
        <f aca="false">BI70*BI70</f>
        <v>1.59593866315318E-005</v>
      </c>
      <c r="BK70" s="207" t="n">
        <f aca="false">BI70/BM$2</f>
        <v>0.0190981466600553</v>
      </c>
      <c r="BL70" s="206" t="str">
        <f aca="false">IF(BK70&lt;-3,"— — —",IF(BK70&lt;-2,"— —",IF(BK70&lt;-1,"—",IF(BK70&gt;4,"++++",IF(BK70&gt;3,"+++",IF(BK70&gt;2,"++",IF(BK70&gt;1,"+","....")))))))</f>
        <v>....</v>
      </c>
      <c r="BM70" s="200"/>
    </row>
    <row r="71" customFormat="false" ht="12.8" hidden="false" customHeight="false" outlineLevel="0" collapsed="false">
      <c r="B71" s="0" t="n">
        <f aca="false">1/D71</f>
        <v>611.999999999998</v>
      </c>
      <c r="C71" s="208" t="s">
        <v>969</v>
      </c>
      <c r="D71" s="209" t="n">
        <v>0.00163398692810458</v>
      </c>
      <c r="E71" s="210" t="n">
        <v>-6</v>
      </c>
      <c r="F71" s="198" t="n">
        <v>1</v>
      </c>
      <c r="G71" s="198" t="n">
        <v>-3</v>
      </c>
      <c r="H71" s="198" t="n">
        <v>-9</v>
      </c>
      <c r="I71" s="198" t="n">
        <v>-8</v>
      </c>
      <c r="J71" s="198" t="n">
        <v>-9</v>
      </c>
      <c r="K71" s="198" t="n">
        <v>-6</v>
      </c>
      <c r="L71" s="198" t="n">
        <v>-6</v>
      </c>
      <c r="M71" s="198" t="n">
        <v>1</v>
      </c>
      <c r="N71" s="198" t="n">
        <v>-1</v>
      </c>
      <c r="O71" s="198" t="n">
        <v>-3</v>
      </c>
      <c r="P71" s="198" t="n">
        <v>-3</v>
      </c>
      <c r="Q71" s="198" t="n">
        <v>2</v>
      </c>
      <c r="R71" s="198" t="n">
        <v>-10</v>
      </c>
      <c r="S71" s="198" t="n">
        <v>8</v>
      </c>
      <c r="T71" s="198" t="n">
        <v>5</v>
      </c>
      <c r="U71" s="198" t="n">
        <v>-6</v>
      </c>
      <c r="V71" s="198" t="n">
        <v>-12</v>
      </c>
      <c r="W71" s="198" t="n">
        <v>4</v>
      </c>
      <c r="X71" s="198" t="n">
        <v>13</v>
      </c>
      <c r="Y71" s="198" t="n">
        <v>6</v>
      </c>
      <c r="Z71" s="198" t="n">
        <v>-4</v>
      </c>
      <c r="AA71" s="198" t="n">
        <v>0</v>
      </c>
      <c r="AB71" s="198" t="n">
        <v>-13</v>
      </c>
      <c r="AC71" s="198" t="n">
        <v>13</v>
      </c>
      <c r="AD71" s="198" t="n">
        <v>9</v>
      </c>
      <c r="AE71" s="198" t="n">
        <v>-3</v>
      </c>
      <c r="AF71" s="198" t="n">
        <v>-1</v>
      </c>
      <c r="AG71" s="198" t="n">
        <v>11</v>
      </c>
      <c r="AH71" s="198" t="n">
        <v>-2</v>
      </c>
      <c r="AI71" s="198" t="n">
        <v>16</v>
      </c>
      <c r="AJ71" s="198" t="n">
        <v>-21</v>
      </c>
      <c r="AK71" s="198" t="n">
        <v>5</v>
      </c>
      <c r="AL71" s="198" t="n">
        <v>-1</v>
      </c>
      <c r="AM71" s="198" t="n">
        <v>22</v>
      </c>
      <c r="AN71" s="198" t="n">
        <v>3</v>
      </c>
      <c r="AO71" s="198" t="n">
        <v>10</v>
      </c>
      <c r="AP71" s="211" t="n">
        <v>10</v>
      </c>
      <c r="AR71" s="195"/>
      <c r="AS71" s="196" t="s">
        <v>969</v>
      </c>
      <c r="AT71" s="199"/>
      <c r="AU71" s="197" t="n">
        <f aca="false">IF(OR(appSymptome!E75=appSymptome!$C$1,AT71),0,appSymptome!E75)</f>
        <v>0</v>
      </c>
      <c r="AV71" s="198"/>
      <c r="AW71" s="198"/>
      <c r="AX71" s="199"/>
      <c r="AY71" s="196"/>
      <c r="AZ71" s="196" t="n">
        <f aca="false">AU71</f>
        <v>0</v>
      </c>
      <c r="BA71" s="200" t="n">
        <f aca="false">IF(AND(AZ349=0,AZ71=0,AY71&gt;0),AY71,AZ71)</f>
        <v>0</v>
      </c>
      <c r="BB71" s="201" t="n">
        <f aca="false">BA71*D71</f>
        <v>0</v>
      </c>
      <c r="BC71" s="202" t="n">
        <f aca="false">(SUMIF(E71:AP71,"&gt;0",E71:AP71)-SUMIF(E71:AP71,"&lt;0",E71:AP71))*D71</f>
        <v>0.434640522875817</v>
      </c>
      <c r="BD71" s="196"/>
      <c r="BE71" s="196"/>
      <c r="BF71" s="203"/>
      <c r="BG71" s="204"/>
      <c r="BH71" s="205" t="n">
        <f aca="false">SUMPRODUCT(E71:AP71,heilmittel!E$411:AP$411)*D71</f>
        <v>-0.000508660130718956</v>
      </c>
      <c r="BI71" s="206" t="n">
        <f aca="false">(BH71*BA71)+(BH349*BA349)</f>
        <v>-0.00509886687521724</v>
      </c>
      <c r="BJ71" s="206" t="n">
        <f aca="false">BI71*BI71</f>
        <v>2.59984434111876E-005</v>
      </c>
      <c r="BK71" s="207" t="n">
        <f aca="false">BI71/BM$2</f>
        <v>-0.0243756833342485</v>
      </c>
      <c r="BL71" s="206" t="str">
        <f aca="false">IF(BK71&lt;-3,"— — —",IF(BK71&lt;-2,"— —",IF(BK71&lt;-1,"—",IF(BK71&gt;4,"++++",IF(BK71&gt;3,"+++",IF(BK71&gt;2,"++",IF(BK71&gt;1,"+","....")))))))</f>
        <v>....</v>
      </c>
      <c r="BM71" s="200"/>
    </row>
    <row r="72" customFormat="false" ht="12.8" hidden="false" customHeight="false" outlineLevel="0" collapsed="false">
      <c r="B72" s="0" t="n">
        <f aca="false">1/D72</f>
        <v>2375</v>
      </c>
      <c r="C72" s="208" t="s">
        <v>970</v>
      </c>
      <c r="D72" s="209" t="n">
        <v>0.000421052631578947</v>
      </c>
      <c r="E72" s="210" t="n">
        <v>1</v>
      </c>
      <c r="F72" s="198" t="n">
        <v>-10</v>
      </c>
      <c r="G72" s="198" t="n">
        <v>15</v>
      </c>
      <c r="H72" s="198" t="n">
        <v>-9</v>
      </c>
      <c r="I72" s="198" t="n">
        <v>-7</v>
      </c>
      <c r="J72" s="198" t="n">
        <v>-14</v>
      </c>
      <c r="K72" s="198" t="n">
        <v>-39</v>
      </c>
      <c r="L72" s="198" t="n">
        <v>-5</v>
      </c>
      <c r="M72" s="198" t="n">
        <v>10</v>
      </c>
      <c r="N72" s="198" t="n">
        <v>18</v>
      </c>
      <c r="O72" s="198" t="n">
        <v>11</v>
      </c>
      <c r="P72" s="198" t="n">
        <v>21</v>
      </c>
      <c r="Q72" s="198" t="n">
        <v>6</v>
      </c>
      <c r="R72" s="198" t="n">
        <v>0</v>
      </c>
      <c r="S72" s="198" t="n">
        <v>9</v>
      </c>
      <c r="T72" s="198" t="n">
        <v>20</v>
      </c>
      <c r="U72" s="198" t="n">
        <v>5</v>
      </c>
      <c r="V72" s="198" t="n">
        <v>1</v>
      </c>
      <c r="W72" s="198" t="n">
        <v>-17</v>
      </c>
      <c r="X72" s="198" t="n">
        <v>28</v>
      </c>
      <c r="Y72" s="198" t="n">
        <v>2</v>
      </c>
      <c r="Z72" s="198" t="n">
        <v>-8</v>
      </c>
      <c r="AA72" s="198" t="n">
        <v>-5</v>
      </c>
      <c r="AB72" s="198" t="n">
        <v>-29</v>
      </c>
      <c r="AC72" s="198" t="n">
        <v>29</v>
      </c>
      <c r="AD72" s="198" t="n">
        <v>-2</v>
      </c>
      <c r="AE72" s="198" t="n">
        <v>37</v>
      </c>
      <c r="AF72" s="198" t="n">
        <v>-4</v>
      </c>
      <c r="AG72" s="198" t="n">
        <v>-22</v>
      </c>
      <c r="AH72" s="198" t="n">
        <v>-17</v>
      </c>
      <c r="AI72" s="198" t="n">
        <v>4</v>
      </c>
      <c r="AJ72" s="198" t="n">
        <v>13</v>
      </c>
      <c r="AK72" s="198" t="n">
        <v>-4</v>
      </c>
      <c r="AL72" s="198" t="n">
        <v>4</v>
      </c>
      <c r="AM72" s="198" t="n">
        <v>-10</v>
      </c>
      <c r="AN72" s="198" t="n">
        <v>-7</v>
      </c>
      <c r="AO72" s="198" t="n">
        <v>5</v>
      </c>
      <c r="AP72" s="211" t="n">
        <v>-10</v>
      </c>
      <c r="AR72" s="195"/>
      <c r="AS72" s="196" t="s">
        <v>970</v>
      </c>
      <c r="AT72" s="199"/>
      <c r="AU72" s="197" t="n">
        <f aca="false">IF(OR(appSymptome!E76=appSymptome!$C$1,AT72),0,appSymptome!E76)</f>
        <v>0</v>
      </c>
      <c r="AV72" s="198"/>
      <c r="AW72" s="198"/>
      <c r="AX72" s="199"/>
      <c r="AY72" s="196"/>
      <c r="AZ72" s="196" t="n">
        <f aca="false">AU72</f>
        <v>0</v>
      </c>
      <c r="BA72" s="200" t="n">
        <f aca="false">IF(AND(AZ350=0,AZ72=0,AY72&gt;0),AY72,AZ72)</f>
        <v>0</v>
      </c>
      <c r="BB72" s="201" t="n">
        <f aca="false">BA72*D72</f>
        <v>0</v>
      </c>
      <c r="BC72" s="202" t="n">
        <f aca="false">(SUMIF(E72:AP72,"&gt;0",E72:AP72)-SUMIF(E72:AP72,"&lt;0",E72:AP72))*D72</f>
        <v>0.192842105263158</v>
      </c>
      <c r="BD72" s="196"/>
      <c r="BE72" s="196"/>
      <c r="BF72" s="203"/>
      <c r="BG72" s="204"/>
      <c r="BH72" s="205" t="n">
        <f aca="false">SUMPRODUCT(E72:AP72,heilmittel!E$411:AP$411)*D72</f>
        <v>-0.00745852631578947</v>
      </c>
      <c r="BI72" s="206" t="n">
        <f aca="false">(BH72*BA72)+(BH350*BA350)</f>
        <v>0.009944958450566</v>
      </c>
      <c r="BJ72" s="206" t="n">
        <f aca="false">BI72*BI72</f>
        <v>9.8902198583484E-005</v>
      </c>
      <c r="BK72" s="207" t="n">
        <f aca="false">BI72/BM$2</f>
        <v>0.0475429470695735</v>
      </c>
      <c r="BL72" s="206" t="str">
        <f aca="false">IF(BK72&lt;-3,"— — —",IF(BK72&lt;-2,"— —",IF(BK72&lt;-1,"—",IF(BK72&gt;4,"++++",IF(BK72&gt;3,"+++",IF(BK72&gt;2,"++",IF(BK72&gt;1,"+","....")))))))</f>
        <v>....</v>
      </c>
      <c r="BM72" s="200"/>
    </row>
    <row r="73" customFormat="false" ht="12.8" hidden="false" customHeight="false" outlineLevel="0" collapsed="false">
      <c r="B73" s="0" t="n">
        <f aca="false">1/D73</f>
        <v>2192</v>
      </c>
      <c r="C73" s="208" t="s">
        <v>971</v>
      </c>
      <c r="D73" s="209" t="n">
        <v>0.000456204379562044</v>
      </c>
      <c r="E73" s="210" t="n">
        <v>-15</v>
      </c>
      <c r="F73" s="198" t="n">
        <v>6</v>
      </c>
      <c r="G73" s="198" t="n">
        <v>8</v>
      </c>
      <c r="H73" s="198" t="n">
        <v>5</v>
      </c>
      <c r="I73" s="198" t="n">
        <v>10</v>
      </c>
      <c r="J73" s="198" t="n">
        <v>1</v>
      </c>
      <c r="K73" s="198" t="n">
        <v>-39</v>
      </c>
      <c r="L73" s="198" t="n">
        <v>-3</v>
      </c>
      <c r="M73" s="198" t="n">
        <v>17</v>
      </c>
      <c r="N73" s="198" t="n">
        <v>27</v>
      </c>
      <c r="O73" s="198" t="n">
        <v>-13</v>
      </c>
      <c r="P73" s="198" t="n">
        <v>1</v>
      </c>
      <c r="Q73" s="198" t="n">
        <v>9</v>
      </c>
      <c r="R73" s="198" t="n">
        <v>12</v>
      </c>
      <c r="S73" s="198" t="n">
        <v>23</v>
      </c>
      <c r="T73" s="198" t="n">
        <v>34</v>
      </c>
      <c r="U73" s="198" t="n">
        <v>-3</v>
      </c>
      <c r="V73" s="198" t="n">
        <v>20</v>
      </c>
      <c r="W73" s="198" t="n">
        <v>-20</v>
      </c>
      <c r="X73" s="198" t="n">
        <v>36</v>
      </c>
      <c r="Y73" s="198" t="n">
        <v>-20</v>
      </c>
      <c r="Z73" s="198" t="n">
        <v>-38</v>
      </c>
      <c r="AA73" s="198" t="n">
        <v>-9</v>
      </c>
      <c r="AB73" s="198" t="n">
        <v>-28</v>
      </c>
      <c r="AC73" s="198" t="n">
        <v>12</v>
      </c>
      <c r="AD73" s="198" t="n">
        <v>-9</v>
      </c>
      <c r="AE73" s="198" t="n">
        <v>24</v>
      </c>
      <c r="AF73" s="198" t="n">
        <v>-28</v>
      </c>
      <c r="AG73" s="198" t="n">
        <v>-59</v>
      </c>
      <c r="AH73" s="198" t="n">
        <v>-15</v>
      </c>
      <c r="AI73" s="198" t="n">
        <v>25</v>
      </c>
      <c r="AJ73" s="198" t="n">
        <v>8</v>
      </c>
      <c r="AK73" s="198" t="n">
        <v>9</v>
      </c>
      <c r="AL73" s="198" t="n">
        <v>13</v>
      </c>
      <c r="AM73" s="198" t="n">
        <v>-39</v>
      </c>
      <c r="AN73" s="198" t="n">
        <v>-2</v>
      </c>
      <c r="AO73" s="198" t="n">
        <v>-19</v>
      </c>
      <c r="AP73" s="211" t="n">
        <v>-8</v>
      </c>
      <c r="AR73" s="195"/>
      <c r="AS73" s="196" t="s">
        <v>971</v>
      </c>
      <c r="AT73" s="199"/>
      <c r="AU73" s="197" t="n">
        <f aca="false">IF(OR(appSymptome!E77=appSymptome!$C$1,AT73),0,appSymptome!E77)</f>
        <v>0</v>
      </c>
      <c r="AV73" s="198"/>
      <c r="AW73" s="198"/>
      <c r="AX73" s="199"/>
      <c r="AY73" s="196"/>
      <c r="AZ73" s="196" t="n">
        <f aca="false">AU73</f>
        <v>0</v>
      </c>
      <c r="BA73" s="200" t="n">
        <f aca="false">IF(AND(AZ351=0,AZ73=0,AY73&gt;0),AY73,AZ73)</f>
        <v>0</v>
      </c>
      <c r="BB73" s="201" t="n">
        <f aca="false">BA73*D73</f>
        <v>0</v>
      </c>
      <c r="BC73" s="202" t="n">
        <f aca="false">(SUMIF(E73:AP73,"&gt;0",E73:AP73)-SUMIF(E73:AP73,"&lt;0",E73:AP73))*D73</f>
        <v>0.304288321167883</v>
      </c>
      <c r="BD73" s="196"/>
      <c r="BE73" s="196"/>
      <c r="BF73" s="203"/>
      <c r="BG73" s="204"/>
      <c r="BH73" s="205" t="n">
        <f aca="false">SUMPRODUCT(E73:AP73,heilmittel!E$411:AP$411)*D73</f>
        <v>-0.00877655109489052</v>
      </c>
      <c r="BI73" s="206" t="n">
        <f aca="false">(BH73*BA73)+(BH351*BA351)</f>
        <v>0.0104039880875308</v>
      </c>
      <c r="BJ73" s="206" t="n">
        <f aca="false">BI73*BI73</f>
        <v>0.000108242968125482</v>
      </c>
      <c r="BK73" s="207" t="n">
        <f aca="false">BI73/BM$2</f>
        <v>0.0497373877846415</v>
      </c>
      <c r="BL73" s="206" t="str">
        <f aca="false">IF(BK73&lt;-3,"— — —",IF(BK73&lt;-2,"— —",IF(BK73&lt;-1,"—",IF(BK73&gt;4,"++++",IF(BK73&gt;3,"+++",IF(BK73&gt;2,"++",IF(BK73&gt;1,"+","....")))))))</f>
        <v>....</v>
      </c>
      <c r="BM73" s="200"/>
    </row>
    <row r="74" customFormat="false" ht="12.8" hidden="false" customHeight="false" outlineLevel="0" collapsed="false">
      <c r="B74" s="0" t="n">
        <f aca="false">1/D74</f>
        <v>1234</v>
      </c>
      <c r="C74" s="208" t="s">
        <v>972</v>
      </c>
      <c r="D74" s="209" t="n">
        <v>0.000810372771474878</v>
      </c>
      <c r="E74" s="210" t="n">
        <v>-10</v>
      </c>
      <c r="F74" s="198" t="n">
        <v>-14</v>
      </c>
      <c r="G74" s="198" t="n">
        <v>11</v>
      </c>
      <c r="H74" s="198" t="n">
        <v>2</v>
      </c>
      <c r="I74" s="198" t="n">
        <v>-4</v>
      </c>
      <c r="J74" s="198" t="n">
        <v>-2</v>
      </c>
      <c r="K74" s="198" t="n">
        <v>-22</v>
      </c>
      <c r="L74" s="198" t="n">
        <v>-13</v>
      </c>
      <c r="M74" s="198" t="n">
        <v>-1</v>
      </c>
      <c r="N74" s="198" t="n">
        <v>-1</v>
      </c>
      <c r="O74" s="198" t="n">
        <v>-8</v>
      </c>
      <c r="P74" s="198" t="n">
        <v>6</v>
      </c>
      <c r="Q74" s="198" t="n">
        <v>2</v>
      </c>
      <c r="R74" s="198" t="n">
        <v>-3</v>
      </c>
      <c r="S74" s="198" t="n">
        <v>5</v>
      </c>
      <c r="T74" s="198" t="n">
        <v>22</v>
      </c>
      <c r="U74" s="198" t="n">
        <v>1</v>
      </c>
      <c r="V74" s="198" t="n">
        <v>-10</v>
      </c>
      <c r="W74" s="198" t="n">
        <v>1</v>
      </c>
      <c r="X74" s="198" t="n">
        <v>11</v>
      </c>
      <c r="Y74" s="198" t="n">
        <v>2</v>
      </c>
      <c r="Z74" s="198" t="n">
        <v>-4</v>
      </c>
      <c r="AA74" s="198" t="n">
        <v>-5</v>
      </c>
      <c r="AB74" s="198" t="n">
        <v>-9</v>
      </c>
      <c r="AC74" s="198" t="n">
        <v>9</v>
      </c>
      <c r="AD74" s="198" t="n">
        <v>-13</v>
      </c>
      <c r="AE74" s="198" t="n">
        <v>4</v>
      </c>
      <c r="AF74" s="198" t="n">
        <v>-6</v>
      </c>
      <c r="AG74" s="198" t="n">
        <v>3</v>
      </c>
      <c r="AH74" s="198" t="n">
        <v>-14</v>
      </c>
      <c r="AI74" s="198" t="n">
        <v>1</v>
      </c>
      <c r="AJ74" s="198" t="n">
        <v>-4</v>
      </c>
      <c r="AK74" s="198" t="n">
        <v>12</v>
      </c>
      <c r="AL74" s="198" t="n">
        <v>5</v>
      </c>
      <c r="AM74" s="198" t="n">
        <v>-7</v>
      </c>
      <c r="AN74" s="198" t="n">
        <v>-8</v>
      </c>
      <c r="AO74" s="198" t="n">
        <v>-4</v>
      </c>
      <c r="AP74" s="211" t="n">
        <v>8</v>
      </c>
      <c r="AR74" s="195"/>
      <c r="AS74" s="196" t="s">
        <v>972</v>
      </c>
      <c r="AT74" s="199"/>
      <c r="AU74" s="197" t="n">
        <f aca="false">IF(OR(appSymptome!E78=appSymptome!$C$1,AT74),0,appSymptome!E78)</f>
        <v>0</v>
      </c>
      <c r="AV74" s="198"/>
      <c r="AW74" s="198"/>
      <c r="AX74" s="199"/>
      <c r="AY74" s="196"/>
      <c r="AZ74" s="196" t="n">
        <f aca="false">AU74</f>
        <v>0</v>
      </c>
      <c r="BA74" s="200" t="n">
        <f aca="false">IF(AND(AZ352=0,AZ74=0,AY74&gt;0),AY74,AZ74)</f>
        <v>0</v>
      </c>
      <c r="BB74" s="201" t="n">
        <f aca="false">BA74*D74</f>
        <v>0</v>
      </c>
      <c r="BC74" s="202" t="n">
        <f aca="false">(SUMIF(E74:AP74,"&gt;0",E74:AP74)-SUMIF(E74:AP74,"&lt;0",E74:AP74))*D74</f>
        <v>0.216369529983793</v>
      </c>
      <c r="BD74" s="196"/>
      <c r="BE74" s="196"/>
      <c r="BF74" s="203"/>
      <c r="BG74" s="204"/>
      <c r="BH74" s="205" t="n">
        <f aca="false">SUMPRODUCT(E74:AP74,heilmittel!E$411:AP$411)*D74</f>
        <v>-0.0119363857374392</v>
      </c>
      <c r="BI74" s="206" t="n">
        <f aca="false">(BH74*BA74)+(BH352*BA352)</f>
        <v>0.00821295526766072</v>
      </c>
      <c r="BJ74" s="206" t="n">
        <f aca="false">BI74*BI74</f>
        <v>6.7452634228596E-005</v>
      </c>
      <c r="BK74" s="207" t="n">
        <f aca="false">BI74/BM$2</f>
        <v>0.039262918946931</v>
      </c>
      <c r="BL74" s="206" t="str">
        <f aca="false">IF(BK74&lt;-3,"— — —",IF(BK74&lt;-2,"— —",IF(BK74&lt;-1,"—",IF(BK74&gt;4,"++++",IF(BK74&gt;3,"+++",IF(BK74&gt;2,"++",IF(BK74&gt;1,"+","....")))))))</f>
        <v>....</v>
      </c>
      <c r="BM74" s="200"/>
    </row>
    <row r="75" customFormat="false" ht="12.8" hidden="false" customHeight="false" outlineLevel="0" collapsed="false">
      <c r="B75" s="0" t="n">
        <f aca="false">1/D75</f>
        <v>1555</v>
      </c>
      <c r="C75" s="208" t="s">
        <v>973</v>
      </c>
      <c r="D75" s="209" t="n">
        <v>0.000643086816720257</v>
      </c>
      <c r="E75" s="210" t="n">
        <v>-6</v>
      </c>
      <c r="F75" s="198" t="n">
        <v>11</v>
      </c>
      <c r="G75" s="198" t="n">
        <v>30</v>
      </c>
      <c r="H75" s="198" t="n">
        <v>-14</v>
      </c>
      <c r="I75" s="198" t="n">
        <v>-23</v>
      </c>
      <c r="J75" s="198" t="n">
        <v>0</v>
      </c>
      <c r="K75" s="198" t="n">
        <v>-11</v>
      </c>
      <c r="L75" s="198" t="n">
        <v>8</v>
      </c>
      <c r="M75" s="198" t="n">
        <v>-2</v>
      </c>
      <c r="N75" s="198" t="n">
        <v>23</v>
      </c>
      <c r="O75" s="198" t="n">
        <v>3</v>
      </c>
      <c r="P75" s="198" t="n">
        <v>16</v>
      </c>
      <c r="Q75" s="198" t="n">
        <v>15</v>
      </c>
      <c r="R75" s="198" t="n">
        <v>17</v>
      </c>
      <c r="S75" s="198" t="n">
        <v>49</v>
      </c>
      <c r="T75" s="198" t="n">
        <v>14</v>
      </c>
      <c r="U75" s="198" t="n">
        <v>9</v>
      </c>
      <c r="V75" s="198" t="n">
        <v>-11</v>
      </c>
      <c r="W75" s="198" t="n">
        <v>-22</v>
      </c>
      <c r="X75" s="198" t="n">
        <v>28</v>
      </c>
      <c r="Y75" s="198" t="n">
        <v>15</v>
      </c>
      <c r="Z75" s="198" t="n">
        <v>-31</v>
      </c>
      <c r="AA75" s="198" t="n">
        <v>-8</v>
      </c>
      <c r="AB75" s="198" t="n">
        <v>3</v>
      </c>
      <c r="AC75" s="198" t="n">
        <v>35</v>
      </c>
      <c r="AD75" s="198" t="n">
        <v>-22</v>
      </c>
      <c r="AE75" s="198" t="n">
        <v>71</v>
      </c>
      <c r="AF75" s="198" t="n">
        <v>-13</v>
      </c>
      <c r="AG75" s="198" t="n">
        <v>-29</v>
      </c>
      <c r="AH75" s="198" t="n">
        <v>-13</v>
      </c>
      <c r="AI75" s="198" t="n">
        <v>2</v>
      </c>
      <c r="AJ75" s="198" t="n">
        <v>-27</v>
      </c>
      <c r="AK75" s="198" t="n">
        <v>8</v>
      </c>
      <c r="AL75" s="198" t="n">
        <v>-21</v>
      </c>
      <c r="AM75" s="198" t="n">
        <v>4</v>
      </c>
      <c r="AN75" s="198" t="n">
        <v>9</v>
      </c>
      <c r="AO75" s="198" t="n">
        <v>29</v>
      </c>
      <c r="AP75" s="211" t="n">
        <v>-11</v>
      </c>
      <c r="AR75" s="195"/>
      <c r="AS75" s="196" t="s">
        <v>973</v>
      </c>
      <c r="AT75" s="199"/>
      <c r="AU75" s="197" t="n">
        <f aca="false">IF(OR(appSymptome!E79=appSymptome!$C$1,AT75),0,appSymptome!E79)</f>
        <v>0</v>
      </c>
      <c r="AV75" s="198"/>
      <c r="AW75" s="198"/>
      <c r="AX75" s="199"/>
      <c r="AY75" s="196"/>
      <c r="AZ75" s="196" t="n">
        <f aca="false">AU75</f>
        <v>0</v>
      </c>
      <c r="BA75" s="200" t="n">
        <f aca="false">IF(AND(AZ353=0,AZ75=0,AY75&gt;0),AY75,AZ75)</f>
        <v>0</v>
      </c>
      <c r="BB75" s="201" t="n">
        <f aca="false">BA75*D75</f>
        <v>0</v>
      </c>
      <c r="BC75" s="202" t="n">
        <f aca="false">(SUMIF(E75:AP75,"&gt;0",E75:AP75)-SUMIF(E75:AP75,"&lt;0",E75:AP75))*D75</f>
        <v>0.426366559485531</v>
      </c>
      <c r="BD75" s="196"/>
      <c r="BE75" s="196"/>
      <c r="BF75" s="203"/>
      <c r="BG75" s="204"/>
      <c r="BH75" s="205" t="n">
        <f aca="false">SUMPRODUCT(E75:AP75,heilmittel!E$411:AP$411)*D75</f>
        <v>-0.000599163987138263</v>
      </c>
      <c r="BI75" s="206" t="n">
        <f aca="false">(BH75*BA75)+(BH353*BA353)</f>
        <v>0.00136000994777419</v>
      </c>
      <c r="BJ75" s="206" t="n">
        <f aca="false">BI75*BI75</f>
        <v>1.84962705804474E-006</v>
      </c>
      <c r="BK75" s="207" t="n">
        <f aca="false">BI75/BM$2</f>
        <v>0.00650167431895521</v>
      </c>
      <c r="BL75" s="206" t="str">
        <f aca="false">IF(BK75&lt;-3,"— — —",IF(BK75&lt;-2,"— —",IF(BK75&lt;-1,"—",IF(BK75&gt;4,"++++",IF(BK75&gt;3,"+++",IF(BK75&gt;2,"++",IF(BK75&gt;1,"+","....")))))))</f>
        <v>....</v>
      </c>
      <c r="BM75" s="200"/>
    </row>
    <row r="76" customFormat="false" ht="12.8" hidden="false" customHeight="false" outlineLevel="0" collapsed="false">
      <c r="B76" s="0" t="n">
        <f aca="false">1/D76</f>
        <v>1008</v>
      </c>
      <c r="C76" s="208" t="s">
        <v>974</v>
      </c>
      <c r="D76" s="209" t="n">
        <v>0.000992063492063492</v>
      </c>
      <c r="E76" s="210" t="n">
        <v>10</v>
      </c>
      <c r="F76" s="198" t="n">
        <v>18</v>
      </c>
      <c r="G76" s="198" t="n">
        <v>-7</v>
      </c>
      <c r="H76" s="198" t="n">
        <v>10</v>
      </c>
      <c r="I76" s="198" t="n">
        <v>9</v>
      </c>
      <c r="J76" s="198" t="n">
        <v>3</v>
      </c>
      <c r="K76" s="198" t="n">
        <v>2</v>
      </c>
      <c r="L76" s="198" t="n">
        <v>2</v>
      </c>
      <c r="M76" s="198" t="n">
        <v>20</v>
      </c>
      <c r="N76" s="198" t="n">
        <v>5</v>
      </c>
      <c r="O76" s="198" t="n">
        <v>-4</v>
      </c>
      <c r="P76" s="198" t="n">
        <v>2</v>
      </c>
      <c r="Q76" s="198" t="n">
        <v>-11</v>
      </c>
      <c r="R76" s="198" t="n">
        <v>2</v>
      </c>
      <c r="S76" s="198" t="n">
        <v>-5</v>
      </c>
      <c r="T76" s="198" t="n">
        <v>14</v>
      </c>
      <c r="U76" s="198" t="n">
        <v>-2</v>
      </c>
      <c r="V76" s="198" t="n">
        <v>-20</v>
      </c>
      <c r="W76" s="198" t="n">
        <v>0</v>
      </c>
      <c r="X76" s="198" t="n">
        <v>5</v>
      </c>
      <c r="Y76" s="198" t="n">
        <v>-16</v>
      </c>
      <c r="Z76" s="198" t="n">
        <v>-1</v>
      </c>
      <c r="AA76" s="198" t="n">
        <v>4</v>
      </c>
      <c r="AB76" s="198" t="n">
        <v>10</v>
      </c>
      <c r="AC76" s="198" t="n">
        <v>11</v>
      </c>
      <c r="AD76" s="198" t="n">
        <v>-1</v>
      </c>
      <c r="AE76" s="198" t="n">
        <v>-8</v>
      </c>
      <c r="AF76" s="198" t="n">
        <v>6</v>
      </c>
      <c r="AG76" s="198" t="n">
        <v>1</v>
      </c>
      <c r="AH76" s="198" t="n">
        <v>-9</v>
      </c>
      <c r="AI76" s="198" t="n">
        <v>27</v>
      </c>
      <c r="AJ76" s="198" t="n">
        <v>17</v>
      </c>
      <c r="AK76" s="198" t="n">
        <v>4</v>
      </c>
      <c r="AL76" s="198" t="n">
        <v>-11</v>
      </c>
      <c r="AM76" s="198" t="n">
        <v>9</v>
      </c>
      <c r="AN76" s="198" t="n">
        <v>26</v>
      </c>
      <c r="AO76" s="198" t="n">
        <v>-17</v>
      </c>
      <c r="AP76" s="211" t="n">
        <v>27</v>
      </c>
      <c r="AR76" s="195"/>
      <c r="AS76" s="196" t="s">
        <v>974</v>
      </c>
      <c r="AT76" s="199"/>
      <c r="AU76" s="197" t="n">
        <f aca="false">IF(OR(appSymptome!E80=appSymptome!$C$1,AT76),0,appSymptome!E80)</f>
        <v>0</v>
      </c>
      <c r="AV76" s="198"/>
      <c r="AW76" s="198"/>
      <c r="AX76" s="199"/>
      <c r="AY76" s="196"/>
      <c r="AZ76" s="196" t="n">
        <f aca="false">AU76</f>
        <v>0</v>
      </c>
      <c r="BA76" s="200" t="n">
        <f aca="false">IF(AND(AZ354=0,AZ76=0,AY76&gt;0),AY76,AZ76)</f>
        <v>0</v>
      </c>
      <c r="BB76" s="201" t="n">
        <f aca="false">BA76*D76</f>
        <v>0</v>
      </c>
      <c r="BC76" s="202" t="n">
        <f aca="false">(SUMIF(E76:AP76,"&gt;0",E76:AP76)-SUMIF(E76:AP76,"&lt;0",E76:AP76))*D76</f>
        <v>0.353174603174603</v>
      </c>
      <c r="BD76" s="196"/>
      <c r="BE76" s="196"/>
      <c r="BF76" s="203"/>
      <c r="BG76" s="204"/>
      <c r="BH76" s="205" t="n">
        <f aca="false">SUMPRODUCT(E76:AP76,heilmittel!E$411:AP$411)*D76</f>
        <v>-0.0109204365079365</v>
      </c>
      <c r="BI76" s="206" t="n">
        <f aca="false">(BH76*BA76)+(BH354*BA354)</f>
        <v>0.00425172959336384</v>
      </c>
      <c r="BJ76" s="206" t="n">
        <f aca="false">BI76*BI76</f>
        <v>1.80772045350859E-005</v>
      </c>
      <c r="BK76" s="207" t="n">
        <f aca="false">BI76/BM$2</f>
        <v>0.0203258521406826</v>
      </c>
      <c r="BL76" s="206" t="str">
        <f aca="false">IF(BK76&lt;-3,"— — —",IF(BK76&lt;-2,"— —",IF(BK76&lt;-1,"—",IF(BK76&gt;4,"++++",IF(BK76&gt;3,"+++",IF(BK76&gt;2,"++",IF(BK76&gt;1,"+","....")))))))</f>
        <v>....</v>
      </c>
      <c r="BM76" s="200"/>
    </row>
    <row r="77" customFormat="false" ht="12.8" hidden="false" customHeight="false" outlineLevel="0" collapsed="false">
      <c r="B77" s="0" t="n">
        <f aca="false">1/D77</f>
        <v>231</v>
      </c>
      <c r="C77" s="208" t="s">
        <v>975</v>
      </c>
      <c r="D77" s="209" t="n">
        <v>0.00432900432900433</v>
      </c>
      <c r="E77" s="210" t="n">
        <v>3</v>
      </c>
      <c r="F77" s="198" t="n">
        <v>3</v>
      </c>
      <c r="G77" s="198" t="n">
        <v>-3</v>
      </c>
      <c r="H77" s="198" t="n">
        <v>1</v>
      </c>
      <c r="I77" s="198" t="n">
        <v>2</v>
      </c>
      <c r="J77" s="198" t="n">
        <v>0</v>
      </c>
      <c r="K77" s="198" t="n">
        <v>-4</v>
      </c>
      <c r="L77" s="198" t="n">
        <v>-5</v>
      </c>
      <c r="M77" s="198" t="n">
        <v>1</v>
      </c>
      <c r="N77" s="198" t="n">
        <v>2</v>
      </c>
      <c r="O77" s="198" t="n">
        <v>-4</v>
      </c>
      <c r="P77" s="198" t="n">
        <v>1</v>
      </c>
      <c r="Q77" s="198" t="n">
        <v>-1</v>
      </c>
      <c r="R77" s="198" t="n">
        <v>0</v>
      </c>
      <c r="S77" s="198" t="n">
        <v>3</v>
      </c>
      <c r="T77" s="198" t="n">
        <v>-4</v>
      </c>
      <c r="U77" s="198" t="n">
        <v>4</v>
      </c>
      <c r="V77" s="198" t="n">
        <v>1</v>
      </c>
      <c r="W77" s="198" t="n">
        <v>9</v>
      </c>
      <c r="X77" s="198" t="n">
        <v>14</v>
      </c>
      <c r="Y77" s="198" t="n">
        <v>-1</v>
      </c>
      <c r="Z77" s="198" t="n">
        <v>-2</v>
      </c>
      <c r="AA77" s="198" t="n">
        <v>6</v>
      </c>
      <c r="AB77" s="198" t="n">
        <v>1</v>
      </c>
      <c r="AC77" s="198" t="n">
        <v>7</v>
      </c>
      <c r="AD77" s="198" t="n">
        <v>5</v>
      </c>
      <c r="AE77" s="198" t="n">
        <v>-8</v>
      </c>
      <c r="AF77" s="198" t="n">
        <v>-1</v>
      </c>
      <c r="AG77" s="198" t="n">
        <v>1</v>
      </c>
      <c r="AH77" s="198" t="n">
        <v>0</v>
      </c>
      <c r="AI77" s="198" t="n">
        <v>3</v>
      </c>
      <c r="AJ77" s="198" t="n">
        <v>2</v>
      </c>
      <c r="AK77" s="198" t="n">
        <v>1</v>
      </c>
      <c r="AL77" s="198" t="n">
        <v>1</v>
      </c>
      <c r="AM77" s="198" t="n">
        <v>2</v>
      </c>
      <c r="AN77" s="198" t="n">
        <v>9</v>
      </c>
      <c r="AO77" s="198" t="n">
        <v>-6</v>
      </c>
      <c r="AP77" s="211" t="n">
        <v>-6</v>
      </c>
      <c r="AR77" s="195"/>
      <c r="AS77" s="196" t="s">
        <v>975</v>
      </c>
      <c r="AT77" s="199"/>
      <c r="AU77" s="197" t="n">
        <f aca="false">IF(OR(appSymptome!E81=appSymptome!$C$1,AT77),0,appSymptome!E81)</f>
        <v>0</v>
      </c>
      <c r="AV77" s="198"/>
      <c r="AW77" s="198"/>
      <c r="AX77" s="199"/>
      <c r="AY77" s="196"/>
      <c r="AZ77" s="196" t="n">
        <f aca="false">AU77</f>
        <v>0</v>
      </c>
      <c r="BA77" s="200" t="n">
        <f aca="false">IF(AND(AZ355=0,AZ77=0,AY77&gt;0),AY77,AZ77)</f>
        <v>0</v>
      </c>
      <c r="BB77" s="201" t="n">
        <f aca="false">BA77*D77</f>
        <v>0</v>
      </c>
      <c r="BC77" s="202" t="n">
        <f aca="false">(SUMIF(E77:AP77,"&gt;0",E77:AP77)-SUMIF(E77:AP77,"&lt;0",E77:AP77))*D77</f>
        <v>0.54978354978355</v>
      </c>
      <c r="BD77" s="196"/>
      <c r="BE77" s="196"/>
      <c r="BF77" s="203"/>
      <c r="BG77" s="204"/>
      <c r="BH77" s="205" t="n">
        <f aca="false">SUMPRODUCT(E77:AP77,heilmittel!E$411:AP$411)*D77</f>
        <v>0.00234805194805195</v>
      </c>
      <c r="BI77" s="206" t="n">
        <f aca="false">(BH77*BA77)+(BH355*BA355)</f>
        <v>0.000855299374441466</v>
      </c>
      <c r="BJ77" s="206" t="n">
        <f aca="false">BI77*BI77</f>
        <v>7.31537019919963E-007</v>
      </c>
      <c r="BK77" s="207" t="n">
        <f aca="false">BI77/BM$2</f>
        <v>0.00408885095798421</v>
      </c>
      <c r="BL77" s="206" t="str">
        <f aca="false">IF(BK77&lt;-3,"— — —",IF(BK77&lt;-2,"— —",IF(BK77&lt;-1,"—",IF(BK77&gt;4,"++++",IF(BK77&gt;3,"+++",IF(BK77&gt;2,"++",IF(BK77&gt;1,"+","....")))))))</f>
        <v>....</v>
      </c>
      <c r="BM77" s="200"/>
    </row>
    <row r="78" customFormat="false" ht="12.8" hidden="false" customHeight="false" outlineLevel="0" collapsed="false">
      <c r="B78" s="0" t="n">
        <f aca="false">1/D78</f>
        <v>646</v>
      </c>
      <c r="C78" s="208" t="s">
        <v>976</v>
      </c>
      <c r="D78" s="209" t="n">
        <v>0.00154798761609907</v>
      </c>
      <c r="E78" s="210" t="n">
        <v>6</v>
      </c>
      <c r="F78" s="198" t="n">
        <v>6</v>
      </c>
      <c r="G78" s="198" t="n">
        <v>4</v>
      </c>
      <c r="H78" s="198" t="n">
        <v>-5</v>
      </c>
      <c r="I78" s="198" t="n">
        <v>7</v>
      </c>
      <c r="J78" s="198" t="n">
        <v>-18</v>
      </c>
      <c r="K78" s="198" t="n">
        <v>-2</v>
      </c>
      <c r="L78" s="198" t="n">
        <v>-12</v>
      </c>
      <c r="M78" s="198" t="n">
        <v>-17</v>
      </c>
      <c r="N78" s="198" t="n">
        <v>-9</v>
      </c>
      <c r="O78" s="198" t="n">
        <v>-26</v>
      </c>
      <c r="P78" s="198" t="n">
        <v>-1</v>
      </c>
      <c r="Q78" s="198" t="n">
        <v>-26</v>
      </c>
      <c r="R78" s="198" t="n">
        <v>3</v>
      </c>
      <c r="S78" s="198" t="n">
        <v>5</v>
      </c>
      <c r="T78" s="198" t="n">
        <v>6</v>
      </c>
      <c r="U78" s="198" t="n">
        <v>7</v>
      </c>
      <c r="V78" s="198" t="n">
        <v>36</v>
      </c>
      <c r="W78" s="198" t="n">
        <v>16</v>
      </c>
      <c r="X78" s="198" t="n">
        <v>3</v>
      </c>
      <c r="Y78" s="198" t="n">
        <v>-24</v>
      </c>
      <c r="Z78" s="198" t="n">
        <v>19</v>
      </c>
      <c r="AA78" s="198" t="n">
        <v>10</v>
      </c>
      <c r="AB78" s="198" t="n">
        <v>2</v>
      </c>
      <c r="AC78" s="198" t="n">
        <v>14</v>
      </c>
      <c r="AD78" s="198" t="n">
        <v>-4</v>
      </c>
      <c r="AE78" s="198" t="n">
        <v>19</v>
      </c>
      <c r="AF78" s="198" t="n">
        <v>-6</v>
      </c>
      <c r="AG78" s="198" t="n">
        <v>-12</v>
      </c>
      <c r="AH78" s="198" t="n">
        <v>14</v>
      </c>
      <c r="AI78" s="198" t="n">
        <v>-10</v>
      </c>
      <c r="AJ78" s="198" t="n">
        <v>8</v>
      </c>
      <c r="AK78" s="198" t="n">
        <v>11</v>
      </c>
      <c r="AL78" s="198" t="n">
        <v>14</v>
      </c>
      <c r="AM78" s="198" t="n">
        <v>6</v>
      </c>
      <c r="AN78" s="198" t="n">
        <v>16</v>
      </c>
      <c r="AO78" s="198" t="n">
        <v>8</v>
      </c>
      <c r="AP78" s="211" t="n">
        <v>14</v>
      </c>
      <c r="AR78" s="195"/>
      <c r="AS78" s="196" t="s">
        <v>976</v>
      </c>
      <c r="AT78" s="199"/>
      <c r="AU78" s="197" t="n">
        <f aca="false">IF(OR(appSymptome!E82=appSymptome!$C$1,AT78),0,appSymptome!E82)</f>
        <v>0</v>
      </c>
      <c r="AV78" s="198"/>
      <c r="AW78" s="198"/>
      <c r="AX78" s="199"/>
      <c r="AY78" s="196"/>
      <c r="AZ78" s="196" t="n">
        <f aca="false">AU78</f>
        <v>0</v>
      </c>
      <c r="BA78" s="200" t="n">
        <f aca="false">IF(AND(AZ356=0,AZ78=0,AY78&gt;0),AY78,AZ78)</f>
        <v>0</v>
      </c>
      <c r="BB78" s="201" t="n">
        <f aca="false">BA78*D78</f>
        <v>0</v>
      </c>
      <c r="BC78" s="202" t="n">
        <f aca="false">(SUMIF(E78:AP78,"&gt;0",E78:AP78)-SUMIF(E78:AP78,"&lt;0",E78:AP78))*D78</f>
        <v>0.659442724458204</v>
      </c>
      <c r="BD78" s="196"/>
      <c r="BE78" s="196"/>
      <c r="BF78" s="203"/>
      <c r="BG78" s="204"/>
      <c r="BH78" s="205" t="n">
        <f aca="false">SUMPRODUCT(E78:AP78,heilmittel!E$411:AP$411)*D78</f>
        <v>-0.0195049535603715</v>
      </c>
      <c r="BI78" s="206" t="n">
        <f aca="false">(BH78*BA78)+(BH356*BA356)</f>
        <v>0.00507223213877066</v>
      </c>
      <c r="BJ78" s="206" t="n">
        <f aca="false">BI78*BI78</f>
        <v>2.5727538869578E-005</v>
      </c>
      <c r="BK78" s="207" t="n">
        <f aca="false">BI78/BM$2</f>
        <v>0.0242483531024143</v>
      </c>
      <c r="BL78" s="206" t="str">
        <f aca="false">IF(BK78&lt;-3,"— — —",IF(BK78&lt;-2,"— —",IF(BK78&lt;-1,"—",IF(BK78&gt;4,"++++",IF(BK78&gt;3,"+++",IF(BK78&gt;2,"++",IF(BK78&gt;1,"+","....")))))))</f>
        <v>....</v>
      </c>
      <c r="BM78" s="200"/>
    </row>
    <row r="79" customFormat="false" ht="12.8" hidden="false" customHeight="false" outlineLevel="0" collapsed="false">
      <c r="B79" s="0" t="n">
        <f aca="false">1/D79</f>
        <v>504.000000000001</v>
      </c>
      <c r="C79" s="208" t="s">
        <v>977</v>
      </c>
      <c r="D79" s="209" t="n">
        <v>0.00198412698412698</v>
      </c>
      <c r="E79" s="210" t="n">
        <v>9</v>
      </c>
      <c r="F79" s="198" t="n">
        <v>0</v>
      </c>
      <c r="G79" s="198" t="n">
        <v>-10</v>
      </c>
      <c r="H79" s="198" t="n">
        <v>-1</v>
      </c>
      <c r="I79" s="198" t="n">
        <v>5</v>
      </c>
      <c r="J79" s="198" t="n">
        <v>4</v>
      </c>
      <c r="K79" s="198" t="n">
        <v>9</v>
      </c>
      <c r="L79" s="198" t="n">
        <v>-6</v>
      </c>
      <c r="M79" s="198" t="n">
        <v>-2</v>
      </c>
      <c r="N79" s="198" t="n">
        <v>17</v>
      </c>
      <c r="O79" s="198" t="n">
        <v>-4</v>
      </c>
      <c r="P79" s="198" t="n">
        <v>6</v>
      </c>
      <c r="Q79" s="198" t="n">
        <v>5</v>
      </c>
      <c r="R79" s="198" t="n">
        <v>-2</v>
      </c>
      <c r="S79" s="198" t="n">
        <v>6</v>
      </c>
      <c r="T79" s="198" t="n">
        <v>-3</v>
      </c>
      <c r="U79" s="198" t="n">
        <v>-3</v>
      </c>
      <c r="V79" s="198" t="n">
        <v>-3</v>
      </c>
      <c r="W79" s="198" t="n">
        <v>5</v>
      </c>
      <c r="X79" s="198" t="n">
        <v>7</v>
      </c>
      <c r="Y79" s="198" t="n">
        <v>3</v>
      </c>
      <c r="Z79" s="198" t="n">
        <v>5</v>
      </c>
      <c r="AA79" s="198" t="n">
        <v>-1</v>
      </c>
      <c r="AB79" s="198" t="n">
        <v>-4</v>
      </c>
      <c r="AC79" s="198" t="n">
        <v>10</v>
      </c>
      <c r="AD79" s="198" t="n">
        <v>-9</v>
      </c>
      <c r="AE79" s="198" t="n">
        <v>7</v>
      </c>
      <c r="AF79" s="198" t="n">
        <v>1</v>
      </c>
      <c r="AG79" s="198" t="n">
        <v>6</v>
      </c>
      <c r="AH79" s="198" t="n">
        <v>6</v>
      </c>
      <c r="AI79" s="198" t="n">
        <v>9</v>
      </c>
      <c r="AJ79" s="198" t="n">
        <v>-4</v>
      </c>
      <c r="AK79" s="198" t="n">
        <v>3</v>
      </c>
      <c r="AL79" s="198" t="n">
        <v>-3</v>
      </c>
      <c r="AM79" s="198" t="n">
        <v>0</v>
      </c>
      <c r="AN79" s="198" t="n">
        <v>6</v>
      </c>
      <c r="AO79" s="198" t="n">
        <v>7</v>
      </c>
      <c r="AP79" s="211" t="n">
        <v>9</v>
      </c>
      <c r="AR79" s="195"/>
      <c r="AS79" s="196" t="s">
        <v>977</v>
      </c>
      <c r="AT79" s="199"/>
      <c r="AU79" s="197" t="n">
        <f aca="false">IF(OR(appSymptome!E83=appSymptome!$C$1,AT79),0,appSymptome!E83)</f>
        <v>0</v>
      </c>
      <c r="AV79" s="198"/>
      <c r="AW79" s="198"/>
      <c r="AX79" s="199"/>
      <c r="AY79" s="196"/>
      <c r="AZ79" s="196" t="n">
        <f aca="false">AU79</f>
        <v>0</v>
      </c>
      <c r="BA79" s="200" t="n">
        <f aca="false">IF(AND(AZ357=0,AZ79=0,AY79&gt;0),AY79,AZ79)</f>
        <v>0</v>
      </c>
      <c r="BB79" s="201" t="n">
        <f aca="false">BA79*D79</f>
        <v>0</v>
      </c>
      <c r="BC79" s="202" t="n">
        <f aca="false">(SUMIF(E79:AP79,"&gt;0",E79:AP79)-SUMIF(E79:AP79,"&lt;0",E79:AP79))*D79</f>
        <v>0.396825396825397</v>
      </c>
      <c r="BD79" s="196"/>
      <c r="BE79" s="196"/>
      <c r="BF79" s="203"/>
      <c r="BG79" s="204"/>
      <c r="BH79" s="205" t="n">
        <f aca="false">SUMPRODUCT(E79:AP79,heilmittel!E$411:AP$411)*D79</f>
        <v>-0.0198845238095238</v>
      </c>
      <c r="BI79" s="206" t="n">
        <f aca="false">(BH79*BA79)+(BH357*BA357)</f>
        <v>0.00341115004778592</v>
      </c>
      <c r="BJ79" s="206" t="n">
        <f aca="false">BI79*BI79</f>
        <v>1.16359446485099E-005</v>
      </c>
      <c r="BK79" s="207" t="n">
        <f aca="false">BI79/BM$2</f>
        <v>0.0163073709130509</v>
      </c>
      <c r="BL79" s="206" t="str">
        <f aca="false">IF(BK79&lt;-3,"— — —",IF(BK79&lt;-2,"— —",IF(BK79&lt;-1,"—",IF(BK79&gt;4,"++++",IF(BK79&gt;3,"+++",IF(BK79&gt;2,"++",IF(BK79&gt;1,"+","....")))))))</f>
        <v>....</v>
      </c>
      <c r="BM79" s="200"/>
    </row>
    <row r="80" customFormat="false" ht="12.8" hidden="false" customHeight="false" outlineLevel="0" collapsed="false">
      <c r="B80" s="0" t="n">
        <f aca="false">1/D80</f>
        <v>1318</v>
      </c>
      <c r="C80" s="208" t="s">
        <v>978</v>
      </c>
      <c r="D80" s="209" t="n">
        <v>0.000758725341426404</v>
      </c>
      <c r="E80" s="210" t="n">
        <v>26</v>
      </c>
      <c r="F80" s="198" t="n">
        <v>9</v>
      </c>
      <c r="G80" s="198" t="n">
        <v>-35</v>
      </c>
      <c r="H80" s="198" t="n">
        <v>3</v>
      </c>
      <c r="I80" s="198" t="n">
        <v>16</v>
      </c>
      <c r="J80" s="198" t="n">
        <v>5</v>
      </c>
      <c r="K80" s="198" t="n">
        <v>1</v>
      </c>
      <c r="L80" s="198" t="n">
        <v>-14</v>
      </c>
      <c r="M80" s="198" t="n">
        <v>0</v>
      </c>
      <c r="N80" s="198" t="n">
        <v>28</v>
      </c>
      <c r="O80" s="198" t="n">
        <v>-21</v>
      </c>
      <c r="P80" s="198" t="n">
        <v>9</v>
      </c>
      <c r="Q80" s="198" t="n">
        <v>8</v>
      </c>
      <c r="R80" s="198" t="n">
        <v>-21</v>
      </c>
      <c r="S80" s="198" t="n">
        <v>18</v>
      </c>
      <c r="T80" s="198" t="n">
        <v>-10</v>
      </c>
      <c r="U80" s="198" t="n">
        <v>5</v>
      </c>
      <c r="V80" s="198" t="n">
        <v>-10</v>
      </c>
      <c r="W80" s="198" t="n">
        <v>17</v>
      </c>
      <c r="X80" s="198" t="n">
        <v>28</v>
      </c>
      <c r="Y80" s="198" t="n">
        <v>0</v>
      </c>
      <c r="Z80" s="198" t="n">
        <v>0</v>
      </c>
      <c r="AA80" s="198" t="n">
        <v>13</v>
      </c>
      <c r="AB80" s="198" t="n">
        <v>7</v>
      </c>
      <c r="AC80" s="198" t="n">
        <v>-9</v>
      </c>
      <c r="AD80" s="198" t="n">
        <v>-34</v>
      </c>
      <c r="AE80" s="198" t="n">
        <v>5</v>
      </c>
      <c r="AF80" s="198" t="n">
        <v>-1</v>
      </c>
      <c r="AG80" s="198" t="n">
        <v>28</v>
      </c>
      <c r="AH80" s="198" t="n">
        <v>21</v>
      </c>
      <c r="AI80" s="198" t="n">
        <v>5</v>
      </c>
      <c r="AJ80" s="198" t="n">
        <v>-12</v>
      </c>
      <c r="AK80" s="198" t="n">
        <v>9</v>
      </c>
      <c r="AL80" s="198" t="n">
        <v>-1</v>
      </c>
      <c r="AM80" s="198" t="n">
        <v>-7</v>
      </c>
      <c r="AN80" s="198" t="n">
        <v>12</v>
      </c>
      <c r="AO80" s="198" t="n">
        <v>11</v>
      </c>
      <c r="AP80" s="211" t="n">
        <v>24</v>
      </c>
      <c r="AR80" s="195"/>
      <c r="AS80" s="196" t="s">
        <v>978</v>
      </c>
      <c r="AT80" s="199"/>
      <c r="AU80" s="197" t="n">
        <f aca="false">IF(OR(appSymptome!E84=appSymptome!$C$1,AT80),0,appSymptome!E84)</f>
        <v>0</v>
      </c>
      <c r="AV80" s="198"/>
      <c r="AW80" s="198"/>
      <c r="AX80" s="199"/>
      <c r="AY80" s="196"/>
      <c r="AZ80" s="196" t="n">
        <f aca="false">AU80</f>
        <v>0</v>
      </c>
      <c r="BA80" s="200" t="n">
        <f aca="false">IF(AND(AZ358=0,AZ80=0,AY80&gt;0),AY80,AZ80)</f>
        <v>0</v>
      </c>
      <c r="BB80" s="201" t="n">
        <f aca="false">BA80*D80</f>
        <v>0</v>
      </c>
      <c r="BC80" s="202" t="n">
        <f aca="false">(SUMIF(E80:AP80,"&gt;0",E80:AP80)-SUMIF(E80:AP80,"&lt;0",E80:AP80))*D80</f>
        <v>0.366464339908953</v>
      </c>
      <c r="BD80" s="196"/>
      <c r="BE80" s="196"/>
      <c r="BF80" s="203"/>
      <c r="BG80" s="204"/>
      <c r="BH80" s="205" t="n">
        <f aca="false">SUMPRODUCT(E80:AP80,heilmittel!E$411:AP$411)*D80</f>
        <v>-0.00812389984825494</v>
      </c>
      <c r="BI80" s="206" t="n">
        <f aca="false">(BH80*BA80)+(BH358*BA358)</f>
        <v>0.0038766662575181</v>
      </c>
      <c r="BJ80" s="206" t="n">
        <f aca="false">BI80*BI80</f>
        <v>1.50285412721794E-005</v>
      </c>
      <c r="BK80" s="207" t="n">
        <f aca="false">BI80/BM$2</f>
        <v>0.0185328213892231</v>
      </c>
      <c r="BL80" s="206" t="str">
        <f aca="false">IF(BK80&lt;-3,"— — —",IF(BK80&lt;-2,"— —",IF(BK80&lt;-1,"—",IF(BK80&gt;4,"++++",IF(BK80&gt;3,"+++",IF(BK80&gt;2,"++",IF(BK80&gt;1,"+","....")))))))</f>
        <v>....</v>
      </c>
      <c r="BM80" s="200"/>
    </row>
    <row r="81" customFormat="false" ht="12.8" hidden="false" customHeight="false" outlineLevel="0" collapsed="false">
      <c r="B81" s="0" t="n">
        <f aca="false">1/D81</f>
        <v>672.999999999999</v>
      </c>
      <c r="C81" s="208" t="s">
        <v>979</v>
      </c>
      <c r="D81" s="209" t="n">
        <v>0.00148588410104012</v>
      </c>
      <c r="E81" s="210" t="n">
        <v>19</v>
      </c>
      <c r="F81" s="198" t="n">
        <v>10</v>
      </c>
      <c r="G81" s="198" t="n">
        <v>-18</v>
      </c>
      <c r="H81" s="198" t="n">
        <v>3</v>
      </c>
      <c r="I81" s="198" t="n">
        <v>13</v>
      </c>
      <c r="J81" s="198" t="n">
        <v>4</v>
      </c>
      <c r="K81" s="198" t="n">
        <v>4</v>
      </c>
      <c r="L81" s="198" t="n">
        <v>-8</v>
      </c>
      <c r="M81" s="198" t="n">
        <v>5</v>
      </c>
      <c r="N81" s="198" t="n">
        <v>22</v>
      </c>
      <c r="O81" s="198" t="n">
        <v>-19</v>
      </c>
      <c r="P81" s="198" t="n">
        <v>-1</v>
      </c>
      <c r="Q81" s="198" t="n">
        <v>8</v>
      </c>
      <c r="R81" s="198" t="n">
        <v>-14</v>
      </c>
      <c r="S81" s="198" t="n">
        <v>14</v>
      </c>
      <c r="T81" s="198" t="n">
        <v>-4</v>
      </c>
      <c r="U81" s="198" t="n">
        <v>11</v>
      </c>
      <c r="V81" s="198" t="n">
        <v>-7</v>
      </c>
      <c r="W81" s="198" t="n">
        <v>14</v>
      </c>
      <c r="X81" s="198" t="n">
        <v>23</v>
      </c>
      <c r="Y81" s="198" t="n">
        <v>7</v>
      </c>
      <c r="Z81" s="198" t="n">
        <v>-10</v>
      </c>
      <c r="AA81" s="198" t="n">
        <v>8</v>
      </c>
      <c r="AB81" s="198" t="n">
        <v>8</v>
      </c>
      <c r="AC81" s="198" t="n">
        <v>5</v>
      </c>
      <c r="AD81" s="198" t="n">
        <v>-25</v>
      </c>
      <c r="AE81" s="198" t="n">
        <v>9</v>
      </c>
      <c r="AF81" s="198" t="n">
        <v>-1</v>
      </c>
      <c r="AG81" s="198" t="n">
        <v>14</v>
      </c>
      <c r="AH81" s="198" t="n">
        <v>18</v>
      </c>
      <c r="AI81" s="198" t="n">
        <v>3</v>
      </c>
      <c r="AJ81" s="198" t="n">
        <v>7</v>
      </c>
      <c r="AK81" s="198" t="n">
        <v>3</v>
      </c>
      <c r="AL81" s="198" t="n">
        <v>-4</v>
      </c>
      <c r="AM81" s="198" t="n">
        <v>5</v>
      </c>
      <c r="AN81" s="198" t="n">
        <v>-4</v>
      </c>
      <c r="AO81" s="198" t="n">
        <v>15</v>
      </c>
      <c r="AP81" s="211" t="n">
        <v>9</v>
      </c>
      <c r="AR81" s="195"/>
      <c r="AS81" s="196" t="s">
        <v>979</v>
      </c>
      <c r="AT81" s="199"/>
      <c r="AU81" s="197" t="n">
        <f aca="false">IF(OR(appSymptome!E85=appSymptome!$C$1,AT81),0,appSymptome!E85)</f>
        <v>0</v>
      </c>
      <c r="AV81" s="198"/>
      <c r="AW81" s="198"/>
      <c r="AX81" s="199"/>
      <c r="AY81" s="196"/>
      <c r="AZ81" s="196" t="n">
        <f aca="false">AU81</f>
        <v>0</v>
      </c>
      <c r="BA81" s="200" t="n">
        <f aca="false">IF(AND(AZ359=0,AZ81=0,AY81&gt;0),AY81,AZ81)</f>
        <v>0</v>
      </c>
      <c r="BB81" s="201" t="n">
        <f aca="false">BA81*D81</f>
        <v>0</v>
      </c>
      <c r="BC81" s="202" t="n">
        <f aca="false">(SUMIF(E81:AP81,"&gt;0",E81:AP81)-SUMIF(E81:AP81,"&lt;0",E81:AP81))*D81</f>
        <v>0.558692421991085</v>
      </c>
      <c r="BD81" s="196"/>
      <c r="BE81" s="196"/>
      <c r="BF81" s="203"/>
      <c r="BG81" s="204"/>
      <c r="BH81" s="205" t="n">
        <f aca="false">SUMPRODUCT(E81:AP81,heilmittel!E$411:AP$411)*D81</f>
        <v>-0.0136053491827638</v>
      </c>
      <c r="BI81" s="206" t="n">
        <f aca="false">(BH81*BA81)+(BH359*BA359)</f>
        <v>0.00414603422328745</v>
      </c>
      <c r="BJ81" s="206" t="n">
        <f aca="false">BI81*BI81</f>
        <v>1.71895997806707E-005</v>
      </c>
      <c r="BK81" s="207" t="n">
        <f aca="false">BI81/BM$2</f>
        <v>0.0198205640180605</v>
      </c>
      <c r="BL81" s="206" t="str">
        <f aca="false">IF(BK81&lt;-3,"— — —",IF(BK81&lt;-2,"— —",IF(BK81&lt;-1,"—",IF(BK81&gt;4,"++++",IF(BK81&gt;3,"+++",IF(BK81&gt;2,"++",IF(BK81&gt;1,"+","....")))))))</f>
        <v>....</v>
      </c>
      <c r="BM81" s="200"/>
    </row>
    <row r="82" customFormat="false" ht="12.8" hidden="false" customHeight="false" outlineLevel="0" collapsed="false">
      <c r="B82" s="0" t="n">
        <f aca="false">1/D82</f>
        <v>1772</v>
      </c>
      <c r="C82" s="208" t="s">
        <v>980</v>
      </c>
      <c r="D82" s="209" t="n">
        <v>0.000564334085778781</v>
      </c>
      <c r="E82" s="210" t="n">
        <v>-31</v>
      </c>
      <c r="F82" s="198" t="n">
        <v>-1</v>
      </c>
      <c r="G82" s="198" t="n">
        <v>-25</v>
      </c>
      <c r="H82" s="198" t="n">
        <v>-14</v>
      </c>
      <c r="I82" s="198" t="n">
        <v>-5</v>
      </c>
      <c r="J82" s="198" t="n">
        <v>-10</v>
      </c>
      <c r="K82" s="198" t="n">
        <v>6</v>
      </c>
      <c r="L82" s="198" t="n">
        <v>1</v>
      </c>
      <c r="M82" s="198" t="n">
        <v>-36</v>
      </c>
      <c r="N82" s="198" t="n">
        <v>14</v>
      </c>
      <c r="O82" s="198" t="n">
        <v>-7</v>
      </c>
      <c r="P82" s="198" t="n">
        <v>23</v>
      </c>
      <c r="Q82" s="198" t="n">
        <v>3</v>
      </c>
      <c r="R82" s="198" t="n">
        <v>-26</v>
      </c>
      <c r="S82" s="198" t="n">
        <v>-18</v>
      </c>
      <c r="T82" s="198" t="n">
        <v>-22</v>
      </c>
      <c r="U82" s="198" t="n">
        <v>-15</v>
      </c>
      <c r="V82" s="198" t="n">
        <v>-9</v>
      </c>
      <c r="W82" s="198" t="n">
        <v>15</v>
      </c>
      <c r="X82" s="198" t="n">
        <v>-6</v>
      </c>
      <c r="Y82" s="198" t="n">
        <v>-1</v>
      </c>
      <c r="Z82" s="198" t="n">
        <v>-13</v>
      </c>
      <c r="AA82" s="198" t="n">
        <v>-15</v>
      </c>
      <c r="AB82" s="198" t="n">
        <v>-5</v>
      </c>
      <c r="AC82" s="198" t="n">
        <v>27</v>
      </c>
      <c r="AD82" s="198" t="n">
        <v>-9</v>
      </c>
      <c r="AE82" s="198" t="n">
        <v>9</v>
      </c>
      <c r="AF82" s="198" t="n">
        <v>6</v>
      </c>
      <c r="AG82" s="198" t="n">
        <v>9</v>
      </c>
      <c r="AH82" s="198" t="n">
        <v>-14</v>
      </c>
      <c r="AI82" s="198" t="n">
        <v>-12</v>
      </c>
      <c r="AJ82" s="198" t="n">
        <v>2</v>
      </c>
      <c r="AK82" s="198" t="n">
        <v>-13</v>
      </c>
      <c r="AL82" s="198" t="n">
        <v>-11</v>
      </c>
      <c r="AM82" s="198" t="n">
        <v>9</v>
      </c>
      <c r="AN82" s="198" t="n">
        <v>9</v>
      </c>
      <c r="AO82" s="198" t="n">
        <v>6</v>
      </c>
      <c r="AP82" s="211" t="n">
        <v>2</v>
      </c>
      <c r="AR82" s="195"/>
      <c r="AS82" s="196" t="s">
        <v>980</v>
      </c>
      <c r="AT82" s="199"/>
      <c r="AU82" s="197" t="n">
        <f aca="false">IF(OR(appSymptome!E86=appSymptome!$C$1,AT82),0,appSymptome!E86)</f>
        <v>0</v>
      </c>
      <c r="AV82" s="198"/>
      <c r="AW82" s="198"/>
      <c r="AX82" s="199"/>
      <c r="AY82" s="196"/>
      <c r="AZ82" s="196" t="n">
        <f aca="false">AU82</f>
        <v>0</v>
      </c>
      <c r="BA82" s="200" t="n">
        <f aca="false">IF(AND(AZ360=0,AZ82=0,AY82&gt;0),AY82,AZ82)</f>
        <v>0</v>
      </c>
      <c r="BB82" s="201" t="n">
        <f aca="false">BA82*D82</f>
        <v>0</v>
      </c>
      <c r="BC82" s="202" t="n">
        <f aca="false">(SUMIF(E82:AP82,"&gt;0",E82:AP82)-SUMIF(E82:AP82,"&lt;0",E82:AP82))*D82</f>
        <v>0.25902934537246</v>
      </c>
      <c r="BD82" s="196"/>
      <c r="BE82" s="196"/>
      <c r="BF82" s="203"/>
      <c r="BG82" s="204"/>
      <c r="BH82" s="205" t="n">
        <f aca="false">SUMPRODUCT(E82:AP82,heilmittel!E$411:AP$411)*D82</f>
        <v>-0.00470395033860045</v>
      </c>
      <c r="BI82" s="206" t="n">
        <f aca="false">(BH82*BA82)+(BH360*BA360)</f>
        <v>0.0031354576031156</v>
      </c>
      <c r="BJ82" s="206" t="n">
        <f aca="false">BI82*BI82</f>
        <v>9.83109438093542E-006</v>
      </c>
      <c r="BK82" s="207" t="n">
        <f aca="false">BI82/BM$2</f>
        <v>0.0149893934303298</v>
      </c>
      <c r="BL82" s="206" t="str">
        <f aca="false">IF(BK82&lt;-3,"— — —",IF(BK82&lt;-2,"— —",IF(BK82&lt;-1,"—",IF(BK82&gt;4,"++++",IF(BK82&gt;3,"+++",IF(BK82&gt;2,"++",IF(BK82&gt;1,"+","....")))))))</f>
        <v>....</v>
      </c>
      <c r="BM82" s="200"/>
    </row>
    <row r="83" customFormat="false" ht="12.8" hidden="false" customHeight="false" outlineLevel="0" collapsed="false">
      <c r="B83" s="0" t="n">
        <f aca="false">1/D83</f>
        <v>1199</v>
      </c>
      <c r="C83" s="208" t="s">
        <v>981</v>
      </c>
      <c r="D83" s="209" t="n">
        <v>0.000834028356964137</v>
      </c>
      <c r="E83" s="210" t="n">
        <v>-3</v>
      </c>
      <c r="F83" s="198" t="n">
        <v>-17</v>
      </c>
      <c r="G83" s="198" t="n">
        <v>0</v>
      </c>
      <c r="H83" s="198" t="n">
        <v>2</v>
      </c>
      <c r="I83" s="198" t="n">
        <v>10</v>
      </c>
      <c r="J83" s="198" t="n">
        <v>7</v>
      </c>
      <c r="K83" s="198" t="n">
        <v>-10</v>
      </c>
      <c r="L83" s="198" t="n">
        <v>0</v>
      </c>
      <c r="M83" s="198" t="n">
        <v>-5</v>
      </c>
      <c r="N83" s="198" t="n">
        <v>1</v>
      </c>
      <c r="O83" s="198" t="n">
        <v>-3</v>
      </c>
      <c r="P83" s="198" t="n">
        <v>0</v>
      </c>
      <c r="Q83" s="198" t="n">
        <v>-9</v>
      </c>
      <c r="R83" s="198" t="n">
        <v>1</v>
      </c>
      <c r="S83" s="198" t="n">
        <v>4</v>
      </c>
      <c r="T83" s="198" t="n">
        <v>5</v>
      </c>
      <c r="U83" s="198" t="n">
        <v>8</v>
      </c>
      <c r="V83" s="198" t="n">
        <v>-5</v>
      </c>
      <c r="W83" s="198" t="n">
        <v>20</v>
      </c>
      <c r="X83" s="198" t="n">
        <v>-1</v>
      </c>
      <c r="Y83" s="198" t="n">
        <v>8</v>
      </c>
      <c r="Z83" s="198" t="n">
        <v>6</v>
      </c>
      <c r="AA83" s="198" t="n">
        <v>-12</v>
      </c>
      <c r="AB83" s="198" t="n">
        <v>6</v>
      </c>
      <c r="AC83" s="198" t="n">
        <v>15</v>
      </c>
      <c r="AD83" s="198" t="n">
        <v>13</v>
      </c>
      <c r="AE83" s="198" t="n">
        <v>-10</v>
      </c>
      <c r="AF83" s="198" t="n">
        <v>9</v>
      </c>
      <c r="AG83" s="198" t="n">
        <v>1</v>
      </c>
      <c r="AH83" s="198" t="n">
        <v>11</v>
      </c>
      <c r="AI83" s="198" t="n">
        <v>-5</v>
      </c>
      <c r="AJ83" s="198" t="n">
        <v>-10</v>
      </c>
      <c r="AK83" s="198" t="n">
        <v>16</v>
      </c>
      <c r="AL83" s="198" t="n">
        <v>-5</v>
      </c>
      <c r="AM83" s="198" t="n">
        <v>5</v>
      </c>
      <c r="AN83" s="198" t="n">
        <v>15</v>
      </c>
      <c r="AO83" s="198" t="n">
        <v>-7</v>
      </c>
      <c r="AP83" s="211" t="n">
        <v>13</v>
      </c>
      <c r="AR83" s="195"/>
      <c r="AS83" s="196" t="s">
        <v>981</v>
      </c>
      <c r="AT83" s="199"/>
      <c r="AU83" s="197" t="n">
        <f aca="false">IF(OR(appSymptome!E87=appSymptome!$C$1,AT83),0,appSymptome!E87)</f>
        <v>0</v>
      </c>
      <c r="AV83" s="198"/>
      <c r="AW83" s="198"/>
      <c r="AX83" s="199"/>
      <c r="AY83" s="196"/>
      <c r="AZ83" s="196" t="n">
        <f aca="false">AU83</f>
        <v>0</v>
      </c>
      <c r="BA83" s="200" t="n">
        <f aca="false">IF(AND(AZ361=0,AZ83=0,AY83&gt;0),AY83,AZ83)</f>
        <v>0</v>
      </c>
      <c r="BB83" s="201" t="n">
        <f aca="false">BA83*D83</f>
        <v>0</v>
      </c>
      <c r="BC83" s="202" t="n">
        <f aca="false">(SUMIF(E83:AP83,"&gt;0",E83:AP83)-SUMIF(E83:AP83,"&lt;0",E83:AP83))*D83</f>
        <v>0.23185988323603</v>
      </c>
      <c r="BD83" s="196"/>
      <c r="BE83" s="196"/>
      <c r="BF83" s="203"/>
      <c r="BG83" s="204"/>
      <c r="BH83" s="205" t="n">
        <f aca="false">SUMPRODUCT(E83:AP83,heilmittel!E$411:AP$411)*D83</f>
        <v>-0.0106110925771476</v>
      </c>
      <c r="BI83" s="206" t="n">
        <f aca="false">(BH83*BA83)+(BH361*BA361)</f>
        <v>0.00449749956889119</v>
      </c>
      <c r="BJ83" s="206" t="n">
        <f aca="false">BI83*BI83</f>
        <v>2.02275023721765E-005</v>
      </c>
      <c r="BK83" s="207" t="n">
        <f aca="false">BI83/BM$2</f>
        <v>0.0215007820306232</v>
      </c>
      <c r="BL83" s="206" t="str">
        <f aca="false">IF(BK83&lt;-3,"— — —",IF(BK83&lt;-2,"— —",IF(BK83&lt;-1,"—",IF(BK83&gt;4,"++++",IF(BK83&gt;3,"+++",IF(BK83&gt;2,"++",IF(BK83&gt;1,"+","....")))))))</f>
        <v>....</v>
      </c>
      <c r="BM83" s="200"/>
    </row>
    <row r="84" customFormat="false" ht="12.8" hidden="false" customHeight="false" outlineLevel="0" collapsed="false">
      <c r="B84" s="0" t="n">
        <f aca="false">1/D84</f>
        <v>1011</v>
      </c>
      <c r="C84" s="208" t="s">
        <v>982</v>
      </c>
      <c r="D84" s="209" t="n">
        <v>0.000989119683481701</v>
      </c>
      <c r="E84" s="210" t="n">
        <v>9</v>
      </c>
      <c r="F84" s="198" t="n">
        <v>-19</v>
      </c>
      <c r="G84" s="198" t="n">
        <v>-2</v>
      </c>
      <c r="H84" s="198" t="n">
        <v>3</v>
      </c>
      <c r="I84" s="198" t="n">
        <v>-6</v>
      </c>
      <c r="J84" s="198" t="n">
        <v>6</v>
      </c>
      <c r="K84" s="198" t="n">
        <v>13</v>
      </c>
      <c r="L84" s="198" t="n">
        <v>-5</v>
      </c>
      <c r="M84" s="198" t="n">
        <v>5</v>
      </c>
      <c r="N84" s="198" t="n">
        <v>9</v>
      </c>
      <c r="O84" s="198" t="n">
        <v>22</v>
      </c>
      <c r="P84" s="198" t="n">
        <v>3</v>
      </c>
      <c r="Q84" s="198" t="n">
        <v>-1</v>
      </c>
      <c r="R84" s="198" t="n">
        <v>8</v>
      </c>
      <c r="S84" s="198" t="n">
        <v>-3</v>
      </c>
      <c r="T84" s="198" t="n">
        <v>-7</v>
      </c>
      <c r="U84" s="198" t="n">
        <v>16</v>
      </c>
      <c r="V84" s="198" t="n">
        <v>3</v>
      </c>
      <c r="W84" s="198" t="n">
        <v>7</v>
      </c>
      <c r="X84" s="198" t="n">
        <v>-10</v>
      </c>
      <c r="Y84" s="198" t="n">
        <v>32</v>
      </c>
      <c r="Z84" s="198" t="n">
        <v>27</v>
      </c>
      <c r="AA84" s="198" t="n">
        <v>-14</v>
      </c>
      <c r="AB84" s="198" t="n">
        <v>-11</v>
      </c>
      <c r="AC84" s="198" t="n">
        <v>9</v>
      </c>
      <c r="AD84" s="198" t="n">
        <v>8</v>
      </c>
      <c r="AE84" s="198" t="n">
        <v>7</v>
      </c>
      <c r="AF84" s="198" t="n">
        <v>-6</v>
      </c>
      <c r="AG84" s="198" t="n">
        <v>3</v>
      </c>
      <c r="AH84" s="198" t="n">
        <v>9</v>
      </c>
      <c r="AI84" s="198" t="n">
        <v>3</v>
      </c>
      <c r="AJ84" s="198" t="n">
        <v>19</v>
      </c>
      <c r="AK84" s="198" t="n">
        <v>-2</v>
      </c>
      <c r="AL84" s="198" t="n">
        <v>9</v>
      </c>
      <c r="AM84" s="198" t="n">
        <v>24</v>
      </c>
      <c r="AN84" s="198" t="n">
        <v>-2</v>
      </c>
      <c r="AO84" s="198" t="n">
        <v>-12</v>
      </c>
      <c r="AP84" s="211" t="n">
        <v>24</v>
      </c>
      <c r="AR84" s="195"/>
      <c r="AS84" s="196" t="s">
        <v>982</v>
      </c>
      <c r="AT84" s="199"/>
      <c r="AU84" s="197" t="n">
        <f aca="false">IF(OR(appSymptome!E88=appSymptome!$C$1,AT84),0,appSymptome!E88)</f>
        <v>0</v>
      </c>
      <c r="AV84" s="198"/>
      <c r="AW84" s="198"/>
      <c r="AX84" s="199"/>
      <c r="AY84" s="196"/>
      <c r="AZ84" s="196" t="n">
        <f aca="false">AU84</f>
        <v>0</v>
      </c>
      <c r="BA84" s="200" t="n">
        <f aca="false">IF(AND(AZ362=0,AZ84=0,AY84&gt;0),AY84,AZ84)</f>
        <v>0</v>
      </c>
      <c r="BB84" s="201" t="n">
        <f aca="false">BA84*D84</f>
        <v>0</v>
      </c>
      <c r="BC84" s="202" t="n">
        <f aca="false">(SUMIF(E84:AP84,"&gt;0",E84:AP84)-SUMIF(E84:AP84,"&lt;0",E84:AP84))*D84</f>
        <v>0.373887240356083</v>
      </c>
      <c r="BD84" s="196"/>
      <c r="BE84" s="196"/>
      <c r="BF84" s="203"/>
      <c r="BG84" s="204"/>
      <c r="BH84" s="205" t="n">
        <f aca="false">SUMPRODUCT(E84:AP84,heilmittel!E$411:AP$411)*D84</f>
        <v>-0.0146711177052423</v>
      </c>
      <c r="BI84" s="206" t="n">
        <f aca="false">(BH84*BA84)+(BH362*BA362)</f>
        <v>0.0052968867601779</v>
      </c>
      <c r="BJ84" s="206" t="n">
        <f aca="false">BI84*BI84</f>
        <v>2.8057009350148E-005</v>
      </c>
      <c r="BK84" s="207" t="n">
        <f aca="false">BI84/BM$2</f>
        <v>0.025322338763349</v>
      </c>
      <c r="BL84" s="206" t="str">
        <f aca="false">IF(BK84&lt;-3,"— — —",IF(BK84&lt;-2,"— —",IF(BK84&lt;-1,"—",IF(BK84&gt;4,"++++",IF(BK84&gt;3,"+++",IF(BK84&gt;2,"++",IF(BK84&gt;1,"+","....")))))))</f>
        <v>....</v>
      </c>
      <c r="BM84" s="200"/>
    </row>
    <row r="85" customFormat="false" ht="12.8" hidden="false" customHeight="false" outlineLevel="0" collapsed="false">
      <c r="B85" s="0" t="n">
        <f aca="false">1/D85</f>
        <v>1587</v>
      </c>
      <c r="C85" s="208" t="s">
        <v>983</v>
      </c>
      <c r="D85" s="209" t="n">
        <v>0.000630119722747322</v>
      </c>
      <c r="E85" s="210" t="n">
        <v>13</v>
      </c>
      <c r="F85" s="198" t="n">
        <v>-6</v>
      </c>
      <c r="G85" s="198" t="n">
        <v>-5</v>
      </c>
      <c r="H85" s="198" t="n">
        <v>8</v>
      </c>
      <c r="I85" s="198" t="n">
        <v>1</v>
      </c>
      <c r="J85" s="198" t="n">
        <v>6</v>
      </c>
      <c r="K85" s="198" t="n">
        <v>1</v>
      </c>
      <c r="L85" s="198" t="n">
        <v>5</v>
      </c>
      <c r="M85" s="198" t="n">
        <v>-12</v>
      </c>
      <c r="N85" s="198" t="n">
        <v>-3</v>
      </c>
      <c r="O85" s="198" t="n">
        <v>-10</v>
      </c>
      <c r="P85" s="198" t="n">
        <v>2</v>
      </c>
      <c r="Q85" s="198" t="n">
        <v>-4</v>
      </c>
      <c r="R85" s="198" t="n">
        <v>8</v>
      </c>
      <c r="S85" s="198" t="n">
        <v>15</v>
      </c>
      <c r="T85" s="198" t="n">
        <v>-7</v>
      </c>
      <c r="U85" s="198" t="n">
        <v>5</v>
      </c>
      <c r="V85" s="198" t="n">
        <v>-34</v>
      </c>
      <c r="W85" s="198" t="n">
        <v>19</v>
      </c>
      <c r="X85" s="198" t="n">
        <v>28</v>
      </c>
      <c r="Y85" s="198" t="n">
        <v>26</v>
      </c>
      <c r="Z85" s="198" t="n">
        <v>20</v>
      </c>
      <c r="AA85" s="198" t="n">
        <v>6</v>
      </c>
      <c r="AB85" s="198" t="n">
        <v>13</v>
      </c>
      <c r="AC85" s="198" t="n">
        <v>13</v>
      </c>
      <c r="AD85" s="198" t="n">
        <v>40</v>
      </c>
      <c r="AE85" s="198" t="n">
        <v>-5</v>
      </c>
      <c r="AF85" s="198" t="n">
        <v>14</v>
      </c>
      <c r="AG85" s="198" t="n">
        <v>-27</v>
      </c>
      <c r="AH85" s="198" t="n">
        <v>5</v>
      </c>
      <c r="AI85" s="198" t="n">
        <v>-17</v>
      </c>
      <c r="AJ85" s="198" t="n">
        <v>-14</v>
      </c>
      <c r="AK85" s="198" t="n">
        <v>33</v>
      </c>
      <c r="AL85" s="198" t="n">
        <v>20</v>
      </c>
      <c r="AM85" s="198" t="n">
        <v>-6</v>
      </c>
      <c r="AN85" s="198" t="n">
        <v>-18</v>
      </c>
      <c r="AO85" s="198" t="n">
        <v>-2</v>
      </c>
      <c r="AP85" s="211" t="n">
        <v>7</v>
      </c>
      <c r="AR85" s="195"/>
      <c r="AS85" s="196" t="s">
        <v>983</v>
      </c>
      <c r="AT85" s="199"/>
      <c r="AU85" s="197" t="n">
        <f aca="false">IF(OR(appSymptome!E89=appSymptome!$C$1,AT85),0,appSymptome!E89)</f>
        <v>0</v>
      </c>
      <c r="AV85" s="198"/>
      <c r="AW85" s="198"/>
      <c r="AX85" s="199"/>
      <c r="AY85" s="196"/>
      <c r="AZ85" s="196" t="n">
        <f aca="false">AU85</f>
        <v>0</v>
      </c>
      <c r="BA85" s="200" t="n">
        <f aca="false">IF(AND(AZ363=0,AZ85=0,AY85&gt;0),AY85,AZ85)</f>
        <v>0</v>
      </c>
      <c r="BB85" s="201" t="n">
        <f aca="false">BA85*D85</f>
        <v>0</v>
      </c>
      <c r="BC85" s="202" t="n">
        <f aca="false">(SUMIF(E85:AP85,"&gt;0",E85:AP85)-SUMIF(E85:AP85,"&lt;0",E85:AP85))*D85</f>
        <v>0.30119722747322</v>
      </c>
      <c r="BD85" s="196"/>
      <c r="BE85" s="196"/>
      <c r="BF85" s="203"/>
      <c r="BG85" s="204"/>
      <c r="BH85" s="205" t="n">
        <f aca="false">SUMPRODUCT(E85:AP85,heilmittel!E$411:AP$411)*D85</f>
        <v>-0.00613156899810964</v>
      </c>
      <c r="BI85" s="206" t="n">
        <f aca="false">(BH85*BA85)+(BH363*BA363)</f>
        <v>0.00389941756076199</v>
      </c>
      <c r="BJ85" s="206" t="n">
        <f aca="false">BI85*BI85</f>
        <v>1.5205457313179E-005</v>
      </c>
      <c r="BK85" s="207" t="n">
        <f aca="false">BI85/BM$2</f>
        <v>0.0186415864495564</v>
      </c>
      <c r="BL85" s="206" t="str">
        <f aca="false">IF(BK85&lt;-3,"— — —",IF(BK85&lt;-2,"— —",IF(BK85&lt;-1,"—",IF(BK85&gt;4,"++++",IF(BK85&gt;3,"+++",IF(BK85&gt;2,"++",IF(BK85&gt;1,"+","....")))))))</f>
        <v>....</v>
      </c>
      <c r="BM85" s="200"/>
    </row>
    <row r="86" customFormat="false" ht="12.8" hidden="false" customHeight="false" outlineLevel="0" collapsed="false">
      <c r="B86" s="0" t="n">
        <f aca="false">1/D86</f>
        <v>1774</v>
      </c>
      <c r="C86" s="208" t="s">
        <v>984</v>
      </c>
      <c r="D86" s="209" t="n">
        <v>0.00056369785794814</v>
      </c>
      <c r="E86" s="210" t="n">
        <v>-25</v>
      </c>
      <c r="F86" s="198" t="n">
        <v>-14</v>
      </c>
      <c r="G86" s="198" t="n">
        <v>18</v>
      </c>
      <c r="H86" s="198" t="n">
        <v>-3</v>
      </c>
      <c r="I86" s="198" t="n">
        <v>45</v>
      </c>
      <c r="J86" s="198" t="n">
        <v>24</v>
      </c>
      <c r="K86" s="198" t="n">
        <v>18</v>
      </c>
      <c r="L86" s="198" t="n">
        <v>-12</v>
      </c>
      <c r="M86" s="198" t="n">
        <v>-10</v>
      </c>
      <c r="N86" s="198" t="n">
        <v>-16</v>
      </c>
      <c r="O86" s="198" t="n">
        <v>-8</v>
      </c>
      <c r="P86" s="198" t="n">
        <v>0</v>
      </c>
      <c r="Q86" s="198" t="n">
        <v>-10</v>
      </c>
      <c r="R86" s="198" t="n">
        <v>-30</v>
      </c>
      <c r="S86" s="198" t="n">
        <v>-16</v>
      </c>
      <c r="T86" s="198" t="n">
        <v>5</v>
      </c>
      <c r="U86" s="198" t="n">
        <v>-12</v>
      </c>
      <c r="V86" s="198" t="n">
        <v>0</v>
      </c>
      <c r="W86" s="198" t="n">
        <v>-10</v>
      </c>
      <c r="X86" s="198" t="n">
        <v>15</v>
      </c>
      <c r="Y86" s="198" t="n">
        <v>6</v>
      </c>
      <c r="Z86" s="198" t="n">
        <v>-21</v>
      </c>
      <c r="AA86" s="198" t="n">
        <v>-2</v>
      </c>
      <c r="AB86" s="198" t="n">
        <v>8</v>
      </c>
      <c r="AC86" s="198" t="n">
        <v>-5</v>
      </c>
      <c r="AD86" s="198" t="n">
        <v>5</v>
      </c>
      <c r="AE86" s="198" t="n">
        <v>-3</v>
      </c>
      <c r="AF86" s="198" t="n">
        <v>23</v>
      </c>
      <c r="AG86" s="198" t="n">
        <v>9</v>
      </c>
      <c r="AH86" s="198" t="n">
        <v>2</v>
      </c>
      <c r="AI86" s="198" t="n">
        <v>10</v>
      </c>
      <c r="AJ86" s="198" t="n">
        <v>12</v>
      </c>
      <c r="AK86" s="198" t="n">
        <v>22</v>
      </c>
      <c r="AL86" s="198" t="n">
        <v>-22</v>
      </c>
      <c r="AM86" s="198" t="n">
        <v>-19</v>
      </c>
      <c r="AN86" s="198" t="n">
        <v>-2</v>
      </c>
      <c r="AO86" s="198" t="n">
        <v>17</v>
      </c>
      <c r="AP86" s="211" t="n">
        <v>17</v>
      </c>
      <c r="AR86" s="195"/>
      <c r="AS86" s="196" t="s">
        <v>984</v>
      </c>
      <c r="AT86" s="199"/>
      <c r="AU86" s="197" t="n">
        <f aca="false">IF(OR(appSymptome!E90=appSymptome!$C$1,AT86),0,appSymptome!E90)</f>
        <v>0</v>
      </c>
      <c r="AV86" s="198"/>
      <c r="AW86" s="198"/>
      <c r="AX86" s="199"/>
      <c r="AY86" s="196"/>
      <c r="AZ86" s="196" t="n">
        <f aca="false">AU86</f>
        <v>0</v>
      </c>
      <c r="BA86" s="200" t="n">
        <f aca="false">IF(AND(AZ364=0,AZ86=0,AY86&gt;0),AY86,AZ86)</f>
        <v>0</v>
      </c>
      <c r="BB86" s="201" t="n">
        <f aca="false">BA86*D86</f>
        <v>0</v>
      </c>
      <c r="BC86" s="202" t="n">
        <f aca="false">(SUMIF(E86:AP86,"&gt;0",E86:AP86)-SUMIF(E86:AP86,"&lt;0",E86:AP86))*D86</f>
        <v>0.279594137542277</v>
      </c>
      <c r="BD86" s="196"/>
      <c r="BE86" s="196"/>
      <c r="BF86" s="203"/>
      <c r="BG86" s="204"/>
      <c r="BH86" s="205" t="n">
        <f aca="false">SUMPRODUCT(E86:AP86,heilmittel!E$411:AP$411)*D86</f>
        <v>-0.00727125140924465</v>
      </c>
      <c r="BI86" s="206" t="n">
        <f aca="false">(BH86*BA86)+(BH364*BA364)</f>
        <v>0.00514614499424626</v>
      </c>
      <c r="BJ86" s="206" t="n">
        <f aca="false">BI86*BI86</f>
        <v>2.64828083018058E-005</v>
      </c>
      <c r="BK86" s="207" t="n">
        <f aca="false">BI86/BM$2</f>
        <v>0.0246017014842205</v>
      </c>
      <c r="BL86" s="206" t="str">
        <f aca="false">IF(BK86&lt;-3,"— — —",IF(BK86&lt;-2,"— —",IF(BK86&lt;-1,"—",IF(BK86&gt;4,"++++",IF(BK86&gt;3,"+++",IF(BK86&gt;2,"++",IF(BK86&gt;1,"+","....")))))))</f>
        <v>....</v>
      </c>
      <c r="BM86" s="200"/>
    </row>
    <row r="87" customFormat="false" ht="12.8" hidden="false" customHeight="false" outlineLevel="0" collapsed="false">
      <c r="B87" s="0" t="n">
        <f aca="false">1/D87</f>
        <v>1877</v>
      </c>
      <c r="C87" s="208" t="s">
        <v>985</v>
      </c>
      <c r="D87" s="209" t="n">
        <v>0.00053276505061268</v>
      </c>
      <c r="E87" s="210" t="n">
        <v>6</v>
      </c>
      <c r="F87" s="198" t="n">
        <v>-2</v>
      </c>
      <c r="G87" s="198" t="n">
        <v>38</v>
      </c>
      <c r="H87" s="198" t="n">
        <v>35</v>
      </c>
      <c r="I87" s="198" t="n">
        <v>-6</v>
      </c>
      <c r="J87" s="198" t="n">
        <v>-16</v>
      </c>
      <c r="K87" s="198" t="n">
        <v>-11</v>
      </c>
      <c r="L87" s="198" t="n">
        <v>36</v>
      </c>
      <c r="M87" s="198" t="n">
        <v>13</v>
      </c>
      <c r="N87" s="198" t="n">
        <v>-6</v>
      </c>
      <c r="O87" s="198" t="n">
        <v>23</v>
      </c>
      <c r="P87" s="198" t="n">
        <v>41</v>
      </c>
      <c r="Q87" s="198" t="n">
        <v>-27</v>
      </c>
      <c r="R87" s="198" t="n">
        <v>-1</v>
      </c>
      <c r="S87" s="198" t="n">
        <v>4</v>
      </c>
      <c r="T87" s="198" t="n">
        <v>-34</v>
      </c>
      <c r="U87" s="198" t="n">
        <v>-38</v>
      </c>
      <c r="V87" s="198" t="n">
        <v>-5</v>
      </c>
      <c r="W87" s="198" t="n">
        <v>34</v>
      </c>
      <c r="X87" s="198" t="n">
        <v>-14</v>
      </c>
      <c r="Y87" s="198" t="n">
        <v>-5</v>
      </c>
      <c r="Z87" s="198" t="n">
        <v>-17</v>
      </c>
      <c r="AA87" s="198" t="n">
        <v>8</v>
      </c>
      <c r="AB87" s="198" t="n">
        <v>19</v>
      </c>
      <c r="AC87" s="198" t="n">
        <v>-6</v>
      </c>
      <c r="AD87" s="198" t="n">
        <v>-21</v>
      </c>
      <c r="AE87" s="198" t="n">
        <v>-17</v>
      </c>
      <c r="AF87" s="198" t="n">
        <v>2</v>
      </c>
      <c r="AG87" s="198" t="n">
        <v>-4</v>
      </c>
      <c r="AH87" s="198" t="n">
        <v>27</v>
      </c>
      <c r="AI87" s="198" t="n">
        <v>-8</v>
      </c>
      <c r="AJ87" s="198" t="n">
        <v>-1</v>
      </c>
      <c r="AK87" s="198" t="n">
        <v>9</v>
      </c>
      <c r="AL87" s="198" t="n">
        <v>-6</v>
      </c>
      <c r="AM87" s="198" t="n">
        <v>-6</v>
      </c>
      <c r="AN87" s="198" t="n">
        <v>2</v>
      </c>
      <c r="AO87" s="198" t="n">
        <v>10</v>
      </c>
      <c r="AP87" s="211" t="n">
        <v>-3</v>
      </c>
      <c r="AR87" s="195"/>
      <c r="AS87" s="196" t="s">
        <v>985</v>
      </c>
      <c r="AT87" s="199"/>
      <c r="AU87" s="197" t="n">
        <f aca="false">IF(OR(appSymptome!E91=appSymptome!$C$1,AT87),0,appSymptome!E91)</f>
        <v>0</v>
      </c>
      <c r="AV87" s="198"/>
      <c r="AW87" s="198" t="n">
        <v>221</v>
      </c>
      <c r="AX87" s="199"/>
      <c r="AY87" s="196" t="n">
        <f aca="true">INDIRECT(ADDRESS(AW87+ROW(AV$2)-1,COLUMN(AU87)))</f>
        <v>0</v>
      </c>
      <c r="AZ87" s="196" t="n">
        <f aca="false">AU87</f>
        <v>0</v>
      </c>
      <c r="BA87" s="200" t="n">
        <f aca="false">IF(AND(AZ365=0,AZ87=0,AY87&gt;0),AY87,AZ87)</f>
        <v>0</v>
      </c>
      <c r="BB87" s="201" t="n">
        <f aca="false">BA87*D87</f>
        <v>0</v>
      </c>
      <c r="BC87" s="202" t="n">
        <f aca="false">(SUMIF(E87:AP87,"&gt;0",E87:AP87)-SUMIF(E87:AP87,"&lt;0",E87:AP87))*D87</f>
        <v>0.298881193393713</v>
      </c>
      <c r="BD87" s="196"/>
      <c r="BE87" s="196"/>
      <c r="BF87" s="203"/>
      <c r="BG87" s="204"/>
      <c r="BH87" s="205" t="n">
        <f aca="false">SUMPRODUCT(E87:AP87,heilmittel!E$411:AP$411)*D87</f>
        <v>-0.00120644645711242</v>
      </c>
      <c r="BI87" s="206" t="n">
        <f aca="false">(BH87*BA87)+(BH365*BA365)</f>
        <v>0.00144405513561583</v>
      </c>
      <c r="BJ87" s="206" t="n">
        <f aca="false">BI87*BI87</f>
        <v>2.08529523469845E-006</v>
      </c>
      <c r="BK87" s="207" t="n">
        <f aca="false">BI87/BM$2</f>
        <v>0.00690346140905414</v>
      </c>
      <c r="BL87" s="206" t="str">
        <f aca="false">IF(BK87&lt;-3,"— — —",IF(BK87&lt;-2,"— —",IF(BK87&lt;-1,"—",IF(BK87&gt;4,"++++",IF(BK87&gt;3,"+++",IF(BK87&gt;2,"++",IF(BK87&gt;1,"+","....")))))))</f>
        <v>....</v>
      </c>
      <c r="BM87" s="200"/>
    </row>
    <row r="88" customFormat="false" ht="12.8" hidden="false" customHeight="false" outlineLevel="0" collapsed="false">
      <c r="B88" s="0" t="n">
        <f aca="false">1/D88</f>
        <v>3992.99999999999</v>
      </c>
      <c r="C88" s="208" t="s">
        <v>986</v>
      </c>
      <c r="D88" s="209" t="n">
        <v>0.000250438266967193</v>
      </c>
      <c r="E88" s="210" t="n">
        <v>-18</v>
      </c>
      <c r="F88" s="198" t="n">
        <v>-8</v>
      </c>
      <c r="G88" s="198" t="n">
        <v>26</v>
      </c>
      <c r="H88" s="198" t="n">
        <v>20</v>
      </c>
      <c r="I88" s="198" t="n">
        <v>52</v>
      </c>
      <c r="J88" s="198" t="n">
        <v>10</v>
      </c>
      <c r="K88" s="198" t="n">
        <v>31</v>
      </c>
      <c r="L88" s="198" t="n">
        <v>-27</v>
      </c>
      <c r="M88" s="198" t="n">
        <v>8</v>
      </c>
      <c r="N88" s="198" t="n">
        <v>-10</v>
      </c>
      <c r="O88" s="198" t="n">
        <v>-25</v>
      </c>
      <c r="P88" s="198" t="n">
        <v>-34</v>
      </c>
      <c r="Q88" s="198" t="n">
        <v>7</v>
      </c>
      <c r="R88" s="198" t="n">
        <v>5</v>
      </c>
      <c r="S88" s="198" t="n">
        <v>20</v>
      </c>
      <c r="T88" s="198" t="n">
        <v>-3</v>
      </c>
      <c r="U88" s="198" t="n">
        <v>-4</v>
      </c>
      <c r="V88" s="198" t="n">
        <v>6</v>
      </c>
      <c r="W88" s="198" t="n">
        <v>-22</v>
      </c>
      <c r="X88" s="198" t="n">
        <v>-15</v>
      </c>
      <c r="Y88" s="198" t="n">
        <v>42</v>
      </c>
      <c r="Z88" s="198" t="n">
        <v>16</v>
      </c>
      <c r="AA88" s="198" t="n">
        <v>17</v>
      </c>
      <c r="AB88" s="198" t="n">
        <v>21</v>
      </c>
      <c r="AC88" s="198" t="n">
        <v>19</v>
      </c>
      <c r="AD88" s="198" t="n">
        <v>15</v>
      </c>
      <c r="AE88" s="198" t="n">
        <v>-13</v>
      </c>
      <c r="AF88" s="198" t="n">
        <v>14</v>
      </c>
      <c r="AG88" s="198" t="n">
        <v>44</v>
      </c>
      <c r="AH88" s="198" t="n">
        <v>10</v>
      </c>
      <c r="AI88" s="198" t="n">
        <v>-6</v>
      </c>
      <c r="AJ88" s="198" t="n">
        <v>22</v>
      </c>
      <c r="AK88" s="198" t="n">
        <v>-1</v>
      </c>
      <c r="AL88" s="198" t="n">
        <v>-6</v>
      </c>
      <c r="AM88" s="198" t="n">
        <v>3</v>
      </c>
      <c r="AN88" s="198" t="n">
        <v>-6</v>
      </c>
      <c r="AO88" s="198" t="n">
        <v>-21</v>
      </c>
      <c r="AP88" s="211" t="n">
        <v>-1</v>
      </c>
      <c r="AR88" s="195"/>
      <c r="AS88" s="196" t="s">
        <v>986</v>
      </c>
      <c r="AT88" s="199"/>
      <c r="AU88" s="197" t="n">
        <f aca="false">IF(OR(appSymptome!E92=appSymptome!$C$1,AT88),0,appSymptome!E92)</f>
        <v>0</v>
      </c>
      <c r="AV88" s="198"/>
      <c r="AW88" s="198"/>
      <c r="AX88" s="199"/>
      <c r="AY88" s="196"/>
      <c r="AZ88" s="196" t="n">
        <f aca="false">AU88</f>
        <v>0</v>
      </c>
      <c r="BA88" s="200" t="n">
        <f aca="false">IF(AND(AZ366=0,AZ88=0,AY88&gt;0),AY88,AZ88)</f>
        <v>0</v>
      </c>
      <c r="BB88" s="201" t="n">
        <f aca="false">BA88*D88</f>
        <v>0</v>
      </c>
      <c r="BC88" s="202" t="n">
        <f aca="false">(SUMIF(E88:AP88,"&gt;0",E88:AP88)-SUMIF(E88:AP88,"&lt;0",E88:AP88))*D88</f>
        <v>0.157275231655397</v>
      </c>
      <c r="BD88" s="196"/>
      <c r="BE88" s="196"/>
      <c r="BF88" s="203"/>
      <c r="BG88" s="204"/>
      <c r="BH88" s="205" t="n">
        <f aca="false">SUMPRODUCT(E88:AP88,heilmittel!E$411:AP$411)*D88</f>
        <v>-0.00349494114700727</v>
      </c>
      <c r="BI88" s="206" t="n">
        <f aca="false">(BH88*BA88)+(BH366*BA366)</f>
        <v>0.00542148405060818</v>
      </c>
      <c r="BJ88" s="206" t="n">
        <f aca="false">BI88*BI88</f>
        <v>2.93924893109988E-005</v>
      </c>
      <c r="BK88" s="207" t="n">
        <f aca="false">BI88/BM$2</f>
        <v>0.0259179895559978</v>
      </c>
      <c r="BL88" s="206" t="str">
        <f aca="false">IF(BK88&lt;-3,"— — —",IF(BK88&lt;-2,"— —",IF(BK88&lt;-1,"—",IF(BK88&gt;4,"++++",IF(BK88&gt;3,"+++",IF(BK88&gt;2,"++",IF(BK88&gt;1,"+","....")))))))</f>
        <v>....</v>
      </c>
      <c r="BM88" s="200"/>
    </row>
    <row r="89" customFormat="false" ht="12.8" hidden="false" customHeight="false" outlineLevel="0" collapsed="false">
      <c r="B89" s="0" t="n">
        <f aca="false">1/D89</f>
        <v>5272</v>
      </c>
      <c r="C89" s="208" t="s">
        <v>987</v>
      </c>
      <c r="D89" s="209" t="n">
        <v>0.000189681335356601</v>
      </c>
      <c r="E89" s="210" t="n">
        <v>0</v>
      </c>
      <c r="F89" s="198" t="n">
        <v>-43</v>
      </c>
      <c r="G89" s="198" t="n">
        <v>-8</v>
      </c>
      <c r="H89" s="198" t="n">
        <v>-2</v>
      </c>
      <c r="I89" s="198" t="n">
        <v>-11</v>
      </c>
      <c r="J89" s="198" t="n">
        <v>30</v>
      </c>
      <c r="K89" s="198" t="n">
        <v>-55</v>
      </c>
      <c r="L89" s="198" t="n">
        <v>54</v>
      </c>
      <c r="M89" s="198" t="n">
        <v>-30</v>
      </c>
      <c r="N89" s="198" t="n">
        <v>-12</v>
      </c>
      <c r="O89" s="198" t="n">
        <v>-49</v>
      </c>
      <c r="P89" s="198" t="n">
        <v>-43</v>
      </c>
      <c r="Q89" s="198" t="n">
        <v>25</v>
      </c>
      <c r="R89" s="198" t="n">
        <v>-6</v>
      </c>
      <c r="S89" s="198" t="n">
        <v>-7</v>
      </c>
      <c r="T89" s="198" t="n">
        <v>57</v>
      </c>
      <c r="U89" s="198" t="n">
        <v>-12</v>
      </c>
      <c r="V89" s="198" t="n">
        <v>-18</v>
      </c>
      <c r="W89" s="198" t="n">
        <v>26</v>
      </c>
      <c r="X89" s="198" t="n">
        <v>-25</v>
      </c>
      <c r="Y89" s="198" t="n">
        <v>33</v>
      </c>
      <c r="Z89" s="198" t="n">
        <v>-23</v>
      </c>
      <c r="AA89" s="198" t="n">
        <v>-29</v>
      </c>
      <c r="AB89" s="198" t="n">
        <v>45</v>
      </c>
      <c r="AC89" s="198" t="n">
        <v>6</v>
      </c>
      <c r="AD89" s="198" t="n">
        <v>8</v>
      </c>
      <c r="AE89" s="198" t="n">
        <v>12</v>
      </c>
      <c r="AF89" s="198" t="n">
        <v>29</v>
      </c>
      <c r="AG89" s="198" t="n">
        <v>39</v>
      </c>
      <c r="AH89" s="198" t="n">
        <v>62</v>
      </c>
      <c r="AI89" s="198" t="n">
        <v>-12</v>
      </c>
      <c r="AJ89" s="198" t="n">
        <v>-2</v>
      </c>
      <c r="AK89" s="198" t="n">
        <v>21</v>
      </c>
      <c r="AL89" s="198" t="n">
        <v>-12</v>
      </c>
      <c r="AM89" s="198" t="n">
        <v>-10</v>
      </c>
      <c r="AN89" s="198" t="n">
        <v>46</v>
      </c>
      <c r="AO89" s="198" t="n">
        <v>5</v>
      </c>
      <c r="AP89" s="211" t="n">
        <v>-17</v>
      </c>
      <c r="AR89" s="195"/>
      <c r="AS89" s="196" t="s">
        <v>987</v>
      </c>
      <c r="AT89" s="199"/>
      <c r="AU89" s="197" t="n">
        <f aca="false">IF(OR(appSymptome!E93=appSymptome!$C$1,AT89),0,appSymptome!E93)</f>
        <v>0</v>
      </c>
      <c r="AV89" s="198"/>
      <c r="AW89" s="198" t="n">
        <v>221</v>
      </c>
      <c r="AX89" s="199"/>
      <c r="AY89" s="196" t="n">
        <f aca="true">INDIRECT(ADDRESS(AW89+ROW(AV$2)-1,COLUMN(AU89)))</f>
        <v>0</v>
      </c>
      <c r="AZ89" s="196" t="n">
        <f aca="false">AU89</f>
        <v>0</v>
      </c>
      <c r="BA89" s="200" t="n">
        <f aca="false">IF(AND(AZ367=0,AZ89=0,AY89&gt;0),AY89,AZ89)</f>
        <v>0</v>
      </c>
      <c r="BB89" s="201" t="n">
        <f aca="false">BA89*D89</f>
        <v>0</v>
      </c>
      <c r="BC89" s="202" t="n">
        <f aca="false">(SUMIF(E89:AP89,"&gt;0",E89:AP89)-SUMIF(E89:AP89,"&lt;0",E89:AP89))*D89</f>
        <v>0.175265553869499</v>
      </c>
      <c r="BD89" s="196"/>
      <c r="BE89" s="196"/>
      <c r="BF89" s="203"/>
      <c r="BG89" s="204"/>
      <c r="BH89" s="205" t="n">
        <f aca="false">SUMPRODUCT(E89:AP89,heilmittel!E$411:AP$411)*D89</f>
        <v>0.00233361153262519</v>
      </c>
      <c r="BI89" s="206" t="n">
        <f aca="false">(BH89*BA89)+(BH367*BA367)</f>
        <v>-0.00465684960201089</v>
      </c>
      <c r="BJ89" s="206" t="n">
        <f aca="false">BI89*BI89</f>
        <v>2.1686248215749E-005</v>
      </c>
      <c r="BK89" s="207" t="n">
        <f aca="false">BI89/BM$2</f>
        <v>-0.0222625720599937</v>
      </c>
      <c r="BL89" s="206" t="str">
        <f aca="false">IF(BK89&lt;-3,"— — —",IF(BK89&lt;-2,"— —",IF(BK89&lt;-1,"—",IF(BK89&gt;4,"++++",IF(BK89&gt;3,"+++",IF(BK89&gt;2,"++",IF(BK89&gt;1,"+","....")))))))</f>
        <v>....</v>
      </c>
      <c r="BM89" s="200"/>
    </row>
    <row r="90" customFormat="false" ht="12.8" hidden="false" customHeight="false" outlineLevel="0" collapsed="false">
      <c r="B90" s="0" t="n">
        <f aca="false">1/D90</f>
        <v>1754</v>
      </c>
      <c r="C90" s="208" t="s">
        <v>988</v>
      </c>
      <c r="D90" s="209" t="n">
        <v>0.000570125427594071</v>
      </c>
      <c r="E90" s="210" t="n">
        <v>-6</v>
      </c>
      <c r="F90" s="198" t="n">
        <v>-13</v>
      </c>
      <c r="G90" s="198" t="n">
        <v>4</v>
      </c>
      <c r="H90" s="198" t="n">
        <v>-33</v>
      </c>
      <c r="I90" s="198" t="n">
        <v>-30</v>
      </c>
      <c r="J90" s="198" t="n">
        <v>-31</v>
      </c>
      <c r="K90" s="198" t="n">
        <v>-17</v>
      </c>
      <c r="L90" s="198" t="n">
        <v>-26</v>
      </c>
      <c r="M90" s="198" t="n">
        <v>0</v>
      </c>
      <c r="N90" s="198" t="n">
        <v>36</v>
      </c>
      <c r="O90" s="198" t="n">
        <v>-5</v>
      </c>
      <c r="P90" s="198" t="n">
        <v>-4</v>
      </c>
      <c r="Q90" s="198" t="n">
        <v>8</v>
      </c>
      <c r="R90" s="198" t="n">
        <v>-12</v>
      </c>
      <c r="S90" s="198" t="n">
        <v>18</v>
      </c>
      <c r="T90" s="198" t="n">
        <v>-10</v>
      </c>
      <c r="U90" s="198" t="n">
        <v>9</v>
      </c>
      <c r="V90" s="198" t="n">
        <v>-3</v>
      </c>
      <c r="W90" s="198" t="n">
        <v>-32</v>
      </c>
      <c r="X90" s="198" t="n">
        <v>-10</v>
      </c>
      <c r="Y90" s="198" t="n">
        <v>4</v>
      </c>
      <c r="Z90" s="198" t="n">
        <v>-13</v>
      </c>
      <c r="AA90" s="198" t="n">
        <v>41</v>
      </c>
      <c r="AB90" s="198" t="n">
        <v>0</v>
      </c>
      <c r="AC90" s="198" t="n">
        <v>-4</v>
      </c>
      <c r="AD90" s="198" t="n">
        <v>-54</v>
      </c>
      <c r="AE90" s="198" t="n">
        <v>-27</v>
      </c>
      <c r="AF90" s="198" t="n">
        <v>14</v>
      </c>
      <c r="AG90" s="198" t="n">
        <v>-8</v>
      </c>
      <c r="AH90" s="198" t="n">
        <v>-32</v>
      </c>
      <c r="AI90" s="198" t="n">
        <v>9</v>
      </c>
      <c r="AJ90" s="198" t="n">
        <v>20</v>
      </c>
      <c r="AK90" s="198" t="n">
        <v>33</v>
      </c>
      <c r="AL90" s="198" t="n">
        <v>-29</v>
      </c>
      <c r="AM90" s="198" t="n">
        <v>-38</v>
      </c>
      <c r="AN90" s="198" t="n">
        <v>59</v>
      </c>
      <c r="AO90" s="198" t="n">
        <v>4</v>
      </c>
      <c r="AP90" s="211" t="n">
        <v>9</v>
      </c>
      <c r="AR90" s="195"/>
      <c r="AS90" s="196" t="s">
        <v>988</v>
      </c>
      <c r="AT90" s="199"/>
      <c r="AU90" s="197" t="n">
        <f aca="false">IF(OR(appSymptome!E94=appSymptome!$C$1,AT90),0,appSymptome!E94)</f>
        <v>0</v>
      </c>
      <c r="AV90" s="198"/>
      <c r="AW90" s="198"/>
      <c r="AX90" s="199"/>
      <c r="AY90" s="196"/>
      <c r="AZ90" s="196" t="n">
        <f aca="false">AU90</f>
        <v>0</v>
      </c>
      <c r="BA90" s="200" t="n">
        <f aca="false">IF(AND(AZ368=0,AZ90=0,AY90&gt;0),AY90,AZ90)</f>
        <v>0</v>
      </c>
      <c r="BB90" s="201" t="n">
        <f aca="false">BA90*D90</f>
        <v>0</v>
      </c>
      <c r="BC90" s="202" t="n">
        <f aca="false">(SUMIF(E90:AP90,"&gt;0",E90:AP90)-SUMIF(E90:AP90,"&lt;0",E90:AP90))*D90</f>
        <v>0.40193842645382</v>
      </c>
      <c r="BD90" s="196"/>
      <c r="BE90" s="196"/>
      <c r="BF90" s="203"/>
      <c r="BG90" s="204"/>
      <c r="BH90" s="205" t="n">
        <f aca="false">SUMPRODUCT(E90:AP90,heilmittel!E$411:AP$411)*D90</f>
        <v>0.00239783352337515</v>
      </c>
      <c r="BI90" s="206" t="n">
        <f aca="false">(BH90*BA90)+(BH368*BA368)</f>
        <v>-0.00240860093365398</v>
      </c>
      <c r="BJ90" s="206" t="n">
        <f aca="false">BI90*BI90</f>
        <v>5.80135845759883E-006</v>
      </c>
      <c r="BK90" s="207" t="n">
        <f aca="false">BI90/BM$2</f>
        <v>-0.0115145766842213</v>
      </c>
      <c r="BL90" s="206" t="str">
        <f aca="false">IF(BK90&lt;-3,"— — —",IF(BK90&lt;-2,"— —",IF(BK90&lt;-1,"—",IF(BK90&gt;4,"++++",IF(BK90&gt;3,"+++",IF(BK90&gt;2,"++",IF(BK90&gt;1,"+","....")))))))</f>
        <v>....</v>
      </c>
      <c r="BM90" s="200"/>
    </row>
    <row r="91" customFormat="false" ht="12.8" hidden="false" customHeight="false" outlineLevel="0" collapsed="false">
      <c r="B91" s="0" t="n">
        <f aca="false">1/D91</f>
        <v>825.000000000001</v>
      </c>
      <c r="C91" s="208" t="s">
        <v>989</v>
      </c>
      <c r="D91" s="209" t="n">
        <v>0.00121212121212121</v>
      </c>
      <c r="E91" s="210" t="n">
        <v>16</v>
      </c>
      <c r="F91" s="198" t="n">
        <v>4</v>
      </c>
      <c r="G91" s="198" t="n">
        <v>-2</v>
      </c>
      <c r="H91" s="198" t="n">
        <v>-9</v>
      </c>
      <c r="I91" s="198" t="n">
        <v>-1</v>
      </c>
      <c r="J91" s="198" t="n">
        <v>3</v>
      </c>
      <c r="K91" s="198" t="n">
        <v>-6</v>
      </c>
      <c r="L91" s="198" t="n">
        <v>-6</v>
      </c>
      <c r="M91" s="198" t="n">
        <v>-11</v>
      </c>
      <c r="N91" s="198" t="n">
        <v>5</v>
      </c>
      <c r="O91" s="198" t="n">
        <v>2</v>
      </c>
      <c r="P91" s="198" t="n">
        <v>14</v>
      </c>
      <c r="Q91" s="198" t="n">
        <v>6</v>
      </c>
      <c r="R91" s="198" t="n">
        <v>0</v>
      </c>
      <c r="S91" s="198" t="n">
        <v>0</v>
      </c>
      <c r="T91" s="198" t="n">
        <v>-5</v>
      </c>
      <c r="U91" s="198" t="n">
        <v>1</v>
      </c>
      <c r="V91" s="198" t="n">
        <v>16</v>
      </c>
      <c r="W91" s="198" t="n">
        <v>7</v>
      </c>
      <c r="X91" s="198" t="n">
        <v>-2</v>
      </c>
      <c r="Y91" s="198" t="n">
        <v>24</v>
      </c>
      <c r="Z91" s="198" t="n">
        <v>19</v>
      </c>
      <c r="AA91" s="198" t="n">
        <v>10</v>
      </c>
      <c r="AB91" s="198" t="n">
        <v>-13</v>
      </c>
      <c r="AC91" s="198" t="n">
        <v>-5</v>
      </c>
      <c r="AD91" s="198" t="n">
        <v>2</v>
      </c>
      <c r="AE91" s="198" t="n">
        <v>-4</v>
      </c>
      <c r="AF91" s="198" t="n">
        <v>-2</v>
      </c>
      <c r="AG91" s="198" t="n">
        <v>3</v>
      </c>
      <c r="AH91" s="198" t="n">
        <v>-3</v>
      </c>
      <c r="AI91" s="198" t="n">
        <v>-4</v>
      </c>
      <c r="AJ91" s="198" t="n">
        <v>5</v>
      </c>
      <c r="AK91" s="198" t="n">
        <v>6</v>
      </c>
      <c r="AL91" s="198" t="n">
        <v>0</v>
      </c>
      <c r="AM91" s="198" t="n">
        <v>13</v>
      </c>
      <c r="AN91" s="198" t="n">
        <v>1</v>
      </c>
      <c r="AO91" s="198" t="n">
        <v>-10</v>
      </c>
      <c r="AP91" s="211" t="n">
        <v>17</v>
      </c>
      <c r="AR91" s="195"/>
      <c r="AS91" s="196" t="s">
        <v>989</v>
      </c>
      <c r="AT91" s="199"/>
      <c r="AU91" s="197" t="n">
        <f aca="false">IF(OR(appSymptome!E95=appSymptome!$C$1,AT91),0,appSymptome!E95)</f>
        <v>0</v>
      </c>
      <c r="AV91" s="198"/>
      <c r="AW91" s="198"/>
      <c r="AX91" s="199"/>
      <c r="AY91" s="196"/>
      <c r="AZ91" s="196" t="n">
        <f aca="false">AU91</f>
        <v>0</v>
      </c>
      <c r="BA91" s="200" t="n">
        <f aca="false">IF(AND(AZ369=0,AZ91=0,AY91&gt;0),AY91,AZ91)</f>
        <v>0</v>
      </c>
      <c r="BB91" s="201" t="n">
        <f aca="false">BA91*D91</f>
        <v>0</v>
      </c>
      <c r="BC91" s="202" t="n">
        <f aca="false">(SUMIF(E91:AP91,"&gt;0",E91:AP91)-SUMIF(E91:AP91,"&lt;0",E91:AP91))*D91</f>
        <v>0.311515151515152</v>
      </c>
      <c r="BD91" s="196"/>
      <c r="BE91" s="196"/>
      <c r="BF91" s="203"/>
      <c r="BG91" s="204"/>
      <c r="BH91" s="205" t="n">
        <f aca="false">SUMPRODUCT(E91:AP91,heilmittel!E$411:AP$411)*D91</f>
        <v>0.00644424242424242</v>
      </c>
      <c r="BI91" s="206" t="n">
        <f aca="false">(BH91*BA91)+(BH369*BA369)</f>
        <v>-0.00205794087059872</v>
      </c>
      <c r="BJ91" s="206" t="n">
        <f aca="false">BI91*BI91</f>
        <v>4.23512062688063E-006</v>
      </c>
      <c r="BK91" s="207" t="n">
        <f aca="false">BI91/BM$2</f>
        <v>-0.00983820841178263</v>
      </c>
      <c r="BL91" s="206" t="str">
        <f aca="false">IF(BK91&lt;-3,"— — —",IF(BK91&lt;-2,"— —",IF(BK91&lt;-1,"—",IF(BK91&gt;4,"++++",IF(BK91&gt;3,"+++",IF(BK91&gt;2,"++",IF(BK91&gt;1,"+","....")))))))</f>
        <v>....</v>
      </c>
      <c r="BM91" s="200"/>
    </row>
    <row r="92" customFormat="false" ht="12.8" hidden="false" customHeight="false" outlineLevel="0" collapsed="false">
      <c r="B92" s="0" t="n">
        <f aca="false">1/D92</f>
        <v>1957</v>
      </c>
      <c r="C92" s="208" t="s">
        <v>990</v>
      </c>
      <c r="D92" s="209" t="n">
        <v>0.000510986203372509</v>
      </c>
      <c r="E92" s="210" t="n">
        <v>36</v>
      </c>
      <c r="F92" s="198" t="n">
        <v>0</v>
      </c>
      <c r="G92" s="198" t="n">
        <v>-21</v>
      </c>
      <c r="H92" s="198" t="n">
        <v>-7</v>
      </c>
      <c r="I92" s="198" t="n">
        <v>-9</v>
      </c>
      <c r="J92" s="198" t="n">
        <v>19</v>
      </c>
      <c r="K92" s="198" t="n">
        <v>-6</v>
      </c>
      <c r="L92" s="198" t="n">
        <v>-1</v>
      </c>
      <c r="M92" s="198" t="n">
        <v>-10</v>
      </c>
      <c r="N92" s="198" t="n">
        <v>22</v>
      </c>
      <c r="O92" s="198" t="n">
        <v>8</v>
      </c>
      <c r="P92" s="198" t="n">
        <v>11</v>
      </c>
      <c r="Q92" s="198" t="n">
        <v>-7</v>
      </c>
      <c r="R92" s="198" t="n">
        <v>-14</v>
      </c>
      <c r="S92" s="198" t="n">
        <v>18</v>
      </c>
      <c r="T92" s="198" t="n">
        <v>-16</v>
      </c>
      <c r="U92" s="198" t="n">
        <v>9</v>
      </c>
      <c r="V92" s="198" t="n">
        <v>12</v>
      </c>
      <c r="W92" s="198" t="n">
        <v>5</v>
      </c>
      <c r="X92" s="198" t="n">
        <v>-3</v>
      </c>
      <c r="Y92" s="198" t="n">
        <v>43</v>
      </c>
      <c r="Z92" s="198" t="n">
        <v>-4</v>
      </c>
      <c r="AA92" s="198" t="n">
        <v>-5</v>
      </c>
      <c r="AB92" s="198" t="n">
        <v>-35</v>
      </c>
      <c r="AC92" s="198" t="n">
        <v>-19</v>
      </c>
      <c r="AD92" s="198" t="n">
        <v>-17</v>
      </c>
      <c r="AE92" s="198" t="n">
        <v>8</v>
      </c>
      <c r="AF92" s="198" t="n">
        <v>2</v>
      </c>
      <c r="AG92" s="198" t="n">
        <v>9</v>
      </c>
      <c r="AH92" s="198" t="n">
        <v>3</v>
      </c>
      <c r="AI92" s="198" t="n">
        <v>-16</v>
      </c>
      <c r="AJ92" s="198" t="n">
        <v>34</v>
      </c>
      <c r="AK92" s="198" t="n">
        <v>3</v>
      </c>
      <c r="AL92" s="198" t="n">
        <v>-17</v>
      </c>
      <c r="AM92" s="198" t="n">
        <v>26</v>
      </c>
      <c r="AN92" s="198" t="n">
        <v>-13</v>
      </c>
      <c r="AO92" s="198" t="n">
        <v>-12</v>
      </c>
      <c r="AP92" s="211" t="n">
        <v>10</v>
      </c>
      <c r="AR92" s="195"/>
      <c r="AS92" s="196" t="s">
        <v>990</v>
      </c>
      <c r="AT92" s="199"/>
      <c r="AU92" s="197" t="n">
        <f aca="false">IF(OR(appSymptome!E96=appSymptome!$C$1,AT92),0,appSymptome!E96)</f>
        <v>0</v>
      </c>
      <c r="AV92" s="198"/>
      <c r="AW92" s="198"/>
      <c r="AX92" s="199"/>
      <c r="AY92" s="196"/>
      <c r="AZ92" s="196" t="n">
        <f aca="false">AU92</f>
        <v>0</v>
      </c>
      <c r="BA92" s="200" t="n">
        <f aca="false">IF(AND(AZ370=0,AZ92=0,AY92&gt;0),AY92,AZ92)</f>
        <v>0</v>
      </c>
      <c r="BB92" s="201" t="n">
        <f aca="false">BA92*D92</f>
        <v>0</v>
      </c>
      <c r="BC92" s="202" t="n">
        <f aca="false">(SUMIF(E92:AP92,"&gt;0",E92:AP92)-SUMIF(E92:AP92,"&lt;0",E92:AP92))*D92</f>
        <v>0.26060296371998</v>
      </c>
      <c r="BD92" s="196"/>
      <c r="BE92" s="196"/>
      <c r="BF92" s="203"/>
      <c r="BG92" s="204"/>
      <c r="BH92" s="205" t="n">
        <f aca="false">SUMPRODUCT(E92:AP92,heilmittel!E$411:AP$411)*D92</f>
        <v>0.00071246806336229</v>
      </c>
      <c r="BI92" s="206" t="n">
        <f aca="false">(BH92*BA92)+(BH370*BA370)</f>
        <v>-0.00021244547315944</v>
      </c>
      <c r="BJ92" s="206" t="n">
        <f aca="false">BI92*BI92</f>
        <v>4.51330790659384E-008</v>
      </c>
      <c r="BK92" s="207" t="n">
        <f aca="false">BI92/BM$2</f>
        <v>-0.00101561851020252</v>
      </c>
      <c r="BL92" s="206" t="str">
        <f aca="false">IF(BK92&lt;-3,"— — —",IF(BK92&lt;-2,"— —",IF(BK92&lt;-1,"—",IF(BK92&gt;4,"++++",IF(BK92&gt;3,"+++",IF(BK92&gt;2,"++",IF(BK92&gt;1,"+","....")))))))</f>
        <v>....</v>
      </c>
      <c r="BM92" s="200"/>
    </row>
    <row r="93" customFormat="false" ht="12.8" hidden="false" customHeight="false" outlineLevel="0" collapsed="false">
      <c r="B93" s="0" t="n">
        <f aca="false">1/D93</f>
        <v>3297</v>
      </c>
      <c r="C93" s="208" t="s">
        <v>991</v>
      </c>
      <c r="D93" s="209" t="n">
        <v>0.000303306035790112</v>
      </c>
      <c r="E93" s="210" t="n">
        <v>23</v>
      </c>
      <c r="F93" s="198" t="n">
        <v>-24</v>
      </c>
      <c r="G93" s="198" t="n">
        <v>-25</v>
      </c>
      <c r="H93" s="198" t="n">
        <v>-18</v>
      </c>
      <c r="I93" s="198" t="n">
        <v>-13</v>
      </c>
      <c r="J93" s="198" t="n">
        <v>8</v>
      </c>
      <c r="K93" s="198" t="n">
        <v>-38</v>
      </c>
      <c r="L93" s="198" t="n">
        <v>6</v>
      </c>
      <c r="M93" s="198" t="n">
        <v>-4</v>
      </c>
      <c r="N93" s="198" t="n">
        <v>15</v>
      </c>
      <c r="O93" s="198" t="n">
        <v>-4</v>
      </c>
      <c r="P93" s="198" t="n">
        <v>10</v>
      </c>
      <c r="Q93" s="198" t="n">
        <v>-5</v>
      </c>
      <c r="R93" s="198" t="n">
        <v>-11</v>
      </c>
      <c r="S93" s="198" t="n">
        <v>-10</v>
      </c>
      <c r="T93" s="198" t="n">
        <v>-16</v>
      </c>
      <c r="U93" s="198" t="n">
        <v>-1</v>
      </c>
      <c r="V93" s="198" t="n">
        <v>23</v>
      </c>
      <c r="W93" s="198" t="n">
        <v>-2</v>
      </c>
      <c r="X93" s="198" t="n">
        <v>-19</v>
      </c>
      <c r="Y93" s="198" t="n">
        <v>56</v>
      </c>
      <c r="Z93" s="198" t="n">
        <v>23</v>
      </c>
      <c r="AA93" s="198" t="n">
        <v>-26</v>
      </c>
      <c r="AB93" s="198" t="n">
        <v>-43</v>
      </c>
      <c r="AC93" s="198" t="n">
        <v>28</v>
      </c>
      <c r="AD93" s="198" t="n">
        <v>16</v>
      </c>
      <c r="AE93" s="198" t="n">
        <v>-21</v>
      </c>
      <c r="AF93" s="198" t="n">
        <v>9</v>
      </c>
      <c r="AG93" s="198" t="n">
        <v>31</v>
      </c>
      <c r="AH93" s="198" t="n">
        <v>1</v>
      </c>
      <c r="AI93" s="198" t="n">
        <v>-1</v>
      </c>
      <c r="AJ93" s="198" t="n">
        <v>36</v>
      </c>
      <c r="AK93" s="198" t="n">
        <v>-1</v>
      </c>
      <c r="AL93" s="198" t="n">
        <v>5</v>
      </c>
      <c r="AM93" s="198" t="n">
        <v>34</v>
      </c>
      <c r="AN93" s="198" t="n">
        <v>4</v>
      </c>
      <c r="AO93" s="198" t="n">
        <v>2</v>
      </c>
      <c r="AP93" s="211" t="n">
        <v>13</v>
      </c>
      <c r="AR93" s="195"/>
      <c r="AS93" s="196" t="s">
        <v>991</v>
      </c>
      <c r="AT93" s="199"/>
      <c r="AU93" s="197" t="n">
        <f aca="false">IF(OR(appSymptome!E97=appSymptome!$C$1,AT93),0,appSymptome!E97)</f>
        <v>0</v>
      </c>
      <c r="AV93" s="198"/>
      <c r="AW93" s="198"/>
      <c r="AX93" s="199"/>
      <c r="AY93" s="196"/>
      <c r="AZ93" s="196" t="n">
        <f aca="false">AU93</f>
        <v>0</v>
      </c>
      <c r="BA93" s="200" t="n">
        <f aca="false">IF(AND(AZ371=0,AZ93=0,AY93&gt;0),AY93,AZ93)</f>
        <v>0</v>
      </c>
      <c r="BB93" s="201" t="n">
        <f aca="false">BA93*D93</f>
        <v>0</v>
      </c>
      <c r="BC93" s="202" t="n">
        <f aca="false">(SUMIF(E93:AP93,"&gt;0",E93:AP93)-SUMIF(E93:AP93,"&lt;0",E93:AP93))*D93</f>
        <v>0.18956627236882</v>
      </c>
      <c r="BD93" s="196"/>
      <c r="BE93" s="196"/>
      <c r="BF93" s="203"/>
      <c r="BG93" s="204"/>
      <c r="BH93" s="205" t="n">
        <f aca="false">SUMPRODUCT(E93:AP93,heilmittel!E$411:AP$411)*D93</f>
        <v>-0.00193315134971186</v>
      </c>
      <c r="BI93" s="206" t="n">
        <f aca="false">(BH93*BA93)+(BH371*BA371)</f>
        <v>0.00277129620875484</v>
      </c>
      <c r="BJ93" s="206" t="n">
        <f aca="false">BI93*BI93</f>
        <v>7.68008267665897E-006</v>
      </c>
      <c r="BK93" s="207" t="n">
        <f aca="false">BI93/BM$2</f>
        <v>0.0132484805866075</v>
      </c>
      <c r="BL93" s="206" t="str">
        <f aca="false">IF(BK93&lt;-3,"— — —",IF(BK93&lt;-2,"— —",IF(BK93&lt;-1,"—",IF(BK93&gt;4,"++++",IF(BK93&gt;3,"+++",IF(BK93&gt;2,"++",IF(BK93&gt;1,"+","....")))))))</f>
        <v>....</v>
      </c>
      <c r="BM93" s="200"/>
    </row>
    <row r="94" customFormat="false" ht="12.8" hidden="false" customHeight="false" outlineLevel="0" collapsed="false">
      <c r="B94" s="0" t="n">
        <f aca="false">1/D94</f>
        <v>1523</v>
      </c>
      <c r="C94" s="208" t="s">
        <v>992</v>
      </c>
      <c r="D94" s="209" t="n">
        <v>0.000656598818122127</v>
      </c>
      <c r="E94" s="210" t="n">
        <v>2</v>
      </c>
      <c r="F94" s="198" t="n">
        <v>-12</v>
      </c>
      <c r="G94" s="198" t="n">
        <v>38</v>
      </c>
      <c r="H94" s="198" t="n">
        <v>32</v>
      </c>
      <c r="I94" s="198" t="n">
        <v>-9</v>
      </c>
      <c r="J94" s="198" t="n">
        <v>-23</v>
      </c>
      <c r="K94" s="198" t="n">
        <v>-9</v>
      </c>
      <c r="L94" s="198" t="n">
        <v>49</v>
      </c>
      <c r="M94" s="198" t="n">
        <v>4</v>
      </c>
      <c r="N94" s="198" t="n">
        <v>-4</v>
      </c>
      <c r="O94" s="198" t="n">
        <v>21</v>
      </c>
      <c r="P94" s="198" t="n">
        <v>41</v>
      </c>
      <c r="Q94" s="198" t="n">
        <v>-33</v>
      </c>
      <c r="R94" s="198" t="n">
        <v>-11</v>
      </c>
      <c r="S94" s="198" t="n">
        <v>2</v>
      </c>
      <c r="T94" s="198" t="n">
        <v>-31</v>
      </c>
      <c r="U94" s="198" t="n">
        <v>-29</v>
      </c>
      <c r="V94" s="198" t="n">
        <v>14</v>
      </c>
      <c r="W94" s="198" t="n">
        <v>25</v>
      </c>
      <c r="X94" s="198" t="n">
        <v>2</v>
      </c>
      <c r="Y94" s="198" t="n">
        <v>0</v>
      </c>
      <c r="Z94" s="198" t="n">
        <v>-6</v>
      </c>
      <c r="AA94" s="198" t="n">
        <v>18</v>
      </c>
      <c r="AB94" s="198" t="n">
        <v>16</v>
      </c>
      <c r="AC94" s="198" t="n">
        <v>-11</v>
      </c>
      <c r="AD94" s="198" t="n">
        <v>-22</v>
      </c>
      <c r="AE94" s="198" t="n">
        <v>-8</v>
      </c>
      <c r="AF94" s="198" t="n">
        <v>-11</v>
      </c>
      <c r="AG94" s="198" t="n">
        <v>-2</v>
      </c>
      <c r="AH94" s="198" t="n">
        <v>44</v>
      </c>
      <c r="AI94" s="198" t="n">
        <v>8</v>
      </c>
      <c r="AJ94" s="198" t="n">
        <v>4</v>
      </c>
      <c r="AK94" s="198" t="n">
        <v>7</v>
      </c>
      <c r="AL94" s="198" t="n">
        <v>-3</v>
      </c>
      <c r="AM94" s="198" t="n">
        <v>4</v>
      </c>
      <c r="AN94" s="198" t="n">
        <v>-6</v>
      </c>
      <c r="AO94" s="198" t="n">
        <v>18</v>
      </c>
      <c r="AP94" s="211" t="n">
        <v>2</v>
      </c>
      <c r="AR94" s="195"/>
      <c r="AS94" s="196" t="s">
        <v>992</v>
      </c>
      <c r="AT94" s="199"/>
      <c r="AU94" s="197" t="n">
        <f aca="false">IF(OR(appSymptome!E98=appSymptome!$C$1,AT94),0,appSymptome!E98)</f>
        <v>0</v>
      </c>
      <c r="AV94" s="198"/>
      <c r="AW94" s="198" t="n">
        <v>221</v>
      </c>
      <c r="AX94" s="199"/>
      <c r="AY94" s="196" t="n">
        <f aca="true">INDIRECT(ADDRESS(AW94+ROW(AV$2)-1,COLUMN(AU94)))</f>
        <v>0</v>
      </c>
      <c r="AZ94" s="196" t="n">
        <f aca="false">AU94</f>
        <v>0</v>
      </c>
      <c r="BA94" s="200" t="n">
        <f aca="false">IF(AND(AZ372=0,AZ94=0,AY94&gt;0),AY94,AZ94)</f>
        <v>0</v>
      </c>
      <c r="BB94" s="201" t="n">
        <f aca="false">BA94*D94</f>
        <v>0</v>
      </c>
      <c r="BC94" s="202" t="n">
        <f aca="false">(SUMIF(E94:AP94,"&gt;0",E94:AP94)-SUMIF(E94:AP94,"&lt;0",E94:AP94))*D94</f>
        <v>0.381483913328956</v>
      </c>
      <c r="BD94" s="196"/>
      <c r="BE94" s="196"/>
      <c r="BF94" s="203"/>
      <c r="BG94" s="204"/>
      <c r="BH94" s="205" t="n">
        <f aca="false">SUMPRODUCT(E94:AP94,heilmittel!E$411:AP$411)*D94</f>
        <v>-0.0014752462245568</v>
      </c>
      <c r="BI94" s="206" t="n">
        <f aca="false">(BH94*BA94)+(BH372*BA372)</f>
        <v>0.00139720726636026</v>
      </c>
      <c r="BJ94" s="206" t="n">
        <f aca="false">BI94*BI94</f>
        <v>1.9521881451699E-006</v>
      </c>
      <c r="BK94" s="207" t="n">
        <f aca="false">BI94/BM$2</f>
        <v>0.00667950011455388</v>
      </c>
      <c r="BL94" s="206" t="str">
        <f aca="false">IF(BK94&lt;-3,"— — —",IF(BK94&lt;-2,"— —",IF(BK94&lt;-1,"—",IF(BK94&gt;4,"++++",IF(BK94&gt;3,"+++",IF(BK94&gt;2,"++",IF(BK94&gt;1,"+","....")))))))</f>
        <v>....</v>
      </c>
      <c r="BM94" s="200"/>
    </row>
    <row r="95" customFormat="false" ht="12.8" hidden="false" customHeight="false" outlineLevel="0" collapsed="false">
      <c r="B95" s="0" t="n">
        <f aca="false">1/D95</f>
        <v>776.000000000002</v>
      </c>
      <c r="C95" s="208" t="s">
        <v>993</v>
      </c>
      <c r="D95" s="209" t="n">
        <v>0.00128865979381443</v>
      </c>
      <c r="E95" s="210" t="n">
        <v>4</v>
      </c>
      <c r="F95" s="198" t="n">
        <v>7</v>
      </c>
      <c r="G95" s="198" t="n">
        <v>-10</v>
      </c>
      <c r="H95" s="198" t="n">
        <v>0</v>
      </c>
      <c r="I95" s="198" t="n">
        <v>6</v>
      </c>
      <c r="J95" s="198" t="n">
        <v>-4</v>
      </c>
      <c r="K95" s="198" t="n">
        <v>-11</v>
      </c>
      <c r="L95" s="198" t="n">
        <v>-5</v>
      </c>
      <c r="M95" s="198" t="n">
        <v>7</v>
      </c>
      <c r="N95" s="198" t="n">
        <v>3</v>
      </c>
      <c r="O95" s="198" t="n">
        <v>2</v>
      </c>
      <c r="P95" s="198" t="n">
        <v>6</v>
      </c>
      <c r="Q95" s="198" t="n">
        <v>4</v>
      </c>
      <c r="R95" s="198" t="n">
        <v>-7</v>
      </c>
      <c r="S95" s="198" t="n">
        <v>-13</v>
      </c>
      <c r="T95" s="198" t="n">
        <v>-26</v>
      </c>
      <c r="U95" s="198" t="n">
        <v>-21</v>
      </c>
      <c r="V95" s="198" t="n">
        <v>4</v>
      </c>
      <c r="W95" s="198" t="n">
        <v>-6</v>
      </c>
      <c r="X95" s="198" t="n">
        <v>16</v>
      </c>
      <c r="Y95" s="198" t="n">
        <v>-4</v>
      </c>
      <c r="Z95" s="198" t="n">
        <v>16</v>
      </c>
      <c r="AA95" s="198" t="n">
        <v>-1</v>
      </c>
      <c r="AB95" s="198" t="n">
        <v>7</v>
      </c>
      <c r="AC95" s="198" t="n">
        <v>14</v>
      </c>
      <c r="AD95" s="198" t="n">
        <v>8</v>
      </c>
      <c r="AE95" s="198" t="n">
        <v>-8</v>
      </c>
      <c r="AF95" s="198" t="n">
        <v>-11</v>
      </c>
      <c r="AG95" s="198" t="n">
        <v>17</v>
      </c>
      <c r="AH95" s="198" t="n">
        <v>-6</v>
      </c>
      <c r="AI95" s="198" t="n">
        <v>1</v>
      </c>
      <c r="AJ95" s="198" t="n">
        <v>-2</v>
      </c>
      <c r="AK95" s="198" t="n">
        <v>2</v>
      </c>
      <c r="AL95" s="198" t="n">
        <v>0</v>
      </c>
      <c r="AM95" s="198" t="n">
        <v>10</v>
      </c>
      <c r="AN95" s="198" t="n">
        <v>10</v>
      </c>
      <c r="AO95" s="198" t="n">
        <v>4</v>
      </c>
      <c r="AP95" s="211" t="n">
        <v>14</v>
      </c>
      <c r="AR95" s="195"/>
      <c r="AS95" s="196" t="s">
        <v>993</v>
      </c>
      <c r="AT95" s="199"/>
      <c r="AU95" s="197" t="n">
        <f aca="false">IF(OR(appSymptome!E99=appSymptome!$C$1,AT95),0,appSymptome!E99)</f>
        <v>0</v>
      </c>
      <c r="AV95" s="198"/>
      <c r="AW95" s="198"/>
      <c r="AX95" s="199"/>
      <c r="AY95" s="196"/>
      <c r="AZ95" s="196" t="n">
        <f aca="false">AU95</f>
        <v>0</v>
      </c>
      <c r="BA95" s="200" t="n">
        <f aca="false">IF(AND(AZ373=0,AZ95=0,AY95&gt;0),AY95,AZ95)</f>
        <v>0</v>
      </c>
      <c r="BB95" s="201" t="n">
        <f aca="false">BA95*D95</f>
        <v>0</v>
      </c>
      <c r="BC95" s="202" t="n">
        <f aca="false">(SUMIF(E95:AP95,"&gt;0",E95:AP95)-SUMIF(E95:AP95,"&lt;0",E95:AP95))*D95</f>
        <v>0.382731958762887</v>
      </c>
      <c r="BD95" s="196"/>
      <c r="BE95" s="196"/>
      <c r="BF95" s="203"/>
      <c r="BG95" s="204"/>
      <c r="BH95" s="205" t="n">
        <f aca="false">SUMPRODUCT(E95:AP95,heilmittel!E$411:AP$411)*D95</f>
        <v>0.00483904639175257</v>
      </c>
      <c r="BI95" s="206" t="n">
        <f aca="false">(BH95*BA95)+(BH373*BA373)</f>
        <v>-0.00121894946207395</v>
      </c>
      <c r="BJ95" s="206" t="n">
        <f aca="false">BI95*BI95</f>
        <v>1.48583779109038E-006</v>
      </c>
      <c r="BK95" s="207" t="n">
        <f aca="false">BI95/BM$2</f>
        <v>-0.00582731944471511</v>
      </c>
      <c r="BL95" s="206" t="str">
        <f aca="false">IF(BK95&lt;-3,"— — —",IF(BK95&lt;-2,"— —",IF(BK95&lt;-1,"—",IF(BK95&gt;4,"++++",IF(BK95&gt;3,"+++",IF(BK95&gt;2,"++",IF(BK95&gt;1,"+","....")))))))</f>
        <v>....</v>
      </c>
      <c r="BM95" s="200"/>
    </row>
    <row r="96" customFormat="false" ht="12.8" hidden="false" customHeight="false" outlineLevel="0" collapsed="false">
      <c r="B96" s="0" t="n">
        <f aca="false">1/D96</f>
        <v>1148</v>
      </c>
      <c r="C96" s="208" t="s">
        <v>994</v>
      </c>
      <c r="D96" s="209" t="n">
        <v>0.000871080139372822</v>
      </c>
      <c r="E96" s="210" t="n">
        <v>11</v>
      </c>
      <c r="F96" s="198" t="n">
        <v>-17</v>
      </c>
      <c r="G96" s="198" t="n">
        <v>-9</v>
      </c>
      <c r="H96" s="198" t="n">
        <v>-6</v>
      </c>
      <c r="I96" s="198" t="n">
        <v>-17</v>
      </c>
      <c r="J96" s="198" t="n">
        <v>6</v>
      </c>
      <c r="K96" s="198" t="n">
        <v>-5</v>
      </c>
      <c r="L96" s="198" t="n">
        <v>10</v>
      </c>
      <c r="M96" s="198" t="n">
        <v>-8</v>
      </c>
      <c r="N96" s="198" t="n">
        <v>6</v>
      </c>
      <c r="O96" s="198" t="n">
        <v>3</v>
      </c>
      <c r="P96" s="198" t="n">
        <v>-2</v>
      </c>
      <c r="Q96" s="198" t="n">
        <v>15</v>
      </c>
      <c r="R96" s="198" t="n">
        <v>-12</v>
      </c>
      <c r="S96" s="198" t="n">
        <v>-6</v>
      </c>
      <c r="T96" s="198" t="n">
        <v>-12</v>
      </c>
      <c r="U96" s="198" t="n">
        <v>-6</v>
      </c>
      <c r="V96" s="198" t="n">
        <v>-17</v>
      </c>
      <c r="W96" s="198" t="n">
        <v>-9</v>
      </c>
      <c r="X96" s="198" t="n">
        <v>-13</v>
      </c>
      <c r="Y96" s="198" t="n">
        <v>14</v>
      </c>
      <c r="Z96" s="198" t="n">
        <v>20</v>
      </c>
      <c r="AA96" s="198" t="n">
        <v>-8</v>
      </c>
      <c r="AB96" s="198" t="n">
        <v>-31</v>
      </c>
      <c r="AC96" s="198" t="n">
        <v>21</v>
      </c>
      <c r="AD96" s="198" t="n">
        <v>-4</v>
      </c>
      <c r="AE96" s="198" t="n">
        <v>-21</v>
      </c>
      <c r="AF96" s="198" t="n">
        <v>11</v>
      </c>
      <c r="AG96" s="198" t="n">
        <v>4</v>
      </c>
      <c r="AH96" s="198" t="n">
        <v>-20</v>
      </c>
      <c r="AI96" s="198" t="n">
        <v>8</v>
      </c>
      <c r="AJ96" s="198" t="n">
        <v>23</v>
      </c>
      <c r="AK96" s="198" t="n">
        <v>-11</v>
      </c>
      <c r="AL96" s="198" t="n">
        <v>2</v>
      </c>
      <c r="AM96" s="198" t="n">
        <v>20</v>
      </c>
      <c r="AN96" s="198" t="n">
        <v>-10</v>
      </c>
      <c r="AO96" s="198" t="n">
        <v>14</v>
      </c>
      <c r="AP96" s="211" t="n">
        <v>29</v>
      </c>
      <c r="AR96" s="195"/>
      <c r="AS96" s="196" t="s">
        <v>994</v>
      </c>
      <c r="AT96" s="199"/>
      <c r="AU96" s="197" t="n">
        <f aca="false">IF(OR(appSymptome!E100=appSymptome!$C$1,AT96),0,appSymptome!E100)</f>
        <v>0</v>
      </c>
      <c r="AV96" s="198"/>
      <c r="AW96" s="198"/>
      <c r="AX96" s="199"/>
      <c r="AY96" s="196"/>
      <c r="AZ96" s="196" t="n">
        <f aca="false">AU96</f>
        <v>0</v>
      </c>
      <c r="BA96" s="200" t="n">
        <f aca="false">IF(AND(AZ374=0,AZ96=0,AY96&gt;0),AY96,AZ96)</f>
        <v>0</v>
      </c>
      <c r="BB96" s="201" t="n">
        <f aca="false">BA96*D96</f>
        <v>0</v>
      </c>
      <c r="BC96" s="202" t="n">
        <f aca="false">(SUMIF(E96:AP96,"&gt;0",E96:AP96)-SUMIF(E96:AP96,"&lt;0",E96:AP96))*D96</f>
        <v>0.401567944250871</v>
      </c>
      <c r="BD96" s="196"/>
      <c r="BE96" s="196"/>
      <c r="BF96" s="203"/>
      <c r="BG96" s="204"/>
      <c r="BH96" s="205" t="n">
        <f aca="false">SUMPRODUCT(E96:AP96,heilmittel!E$411:AP$411)*D96</f>
        <v>-0.0123195993031359</v>
      </c>
      <c r="BI96" s="206" t="n">
        <f aca="false">(BH96*BA96)+(BH374*BA374)</f>
        <v>0.00814551373346898</v>
      </c>
      <c r="BJ96" s="206" t="n">
        <f aca="false">BI96*BI96</f>
        <v>6.63493939821317E-005</v>
      </c>
      <c r="BK96" s="207" t="n">
        <f aca="false">BI96/BM$2</f>
        <v>0.038940507414866</v>
      </c>
      <c r="BL96" s="206" t="str">
        <f aca="false">IF(BK96&lt;-3,"— — —",IF(BK96&lt;-2,"— —",IF(BK96&lt;-1,"—",IF(BK96&gt;4,"++++",IF(BK96&gt;3,"+++",IF(BK96&gt;2,"++",IF(BK96&gt;1,"+","....")))))))</f>
        <v>....</v>
      </c>
      <c r="BM96" s="200"/>
    </row>
    <row r="97" customFormat="false" ht="12.8" hidden="false" customHeight="false" outlineLevel="0" collapsed="false">
      <c r="B97" s="0" t="n">
        <f aca="false">1/D97</f>
        <v>792.000000000002</v>
      </c>
      <c r="C97" s="208" t="s">
        <v>995</v>
      </c>
      <c r="D97" s="209" t="n">
        <v>0.00126262626262626</v>
      </c>
      <c r="E97" s="210" t="n">
        <v>-9</v>
      </c>
      <c r="F97" s="198" t="n">
        <v>-8</v>
      </c>
      <c r="G97" s="198" t="n">
        <v>-3</v>
      </c>
      <c r="H97" s="198" t="n">
        <v>-12</v>
      </c>
      <c r="I97" s="198" t="n">
        <v>-15</v>
      </c>
      <c r="J97" s="198" t="n">
        <v>-9</v>
      </c>
      <c r="K97" s="198" t="n">
        <v>-24</v>
      </c>
      <c r="L97" s="198" t="n">
        <v>4</v>
      </c>
      <c r="M97" s="198" t="n">
        <v>7</v>
      </c>
      <c r="N97" s="198" t="n">
        <v>15</v>
      </c>
      <c r="O97" s="198" t="n">
        <v>4</v>
      </c>
      <c r="P97" s="198" t="n">
        <v>3</v>
      </c>
      <c r="Q97" s="198" t="n">
        <v>-2</v>
      </c>
      <c r="R97" s="198" t="n">
        <v>-12</v>
      </c>
      <c r="S97" s="198" t="n">
        <v>5</v>
      </c>
      <c r="T97" s="198" t="n">
        <v>0</v>
      </c>
      <c r="U97" s="198" t="n">
        <v>-11</v>
      </c>
      <c r="V97" s="198" t="n">
        <v>-4</v>
      </c>
      <c r="W97" s="198" t="n">
        <v>4</v>
      </c>
      <c r="X97" s="198" t="n">
        <v>5</v>
      </c>
      <c r="Y97" s="198" t="n">
        <v>4</v>
      </c>
      <c r="Z97" s="198" t="n">
        <v>12</v>
      </c>
      <c r="AA97" s="198" t="n">
        <v>-8</v>
      </c>
      <c r="AB97" s="198" t="n">
        <v>-17</v>
      </c>
      <c r="AC97" s="198" t="n">
        <v>30</v>
      </c>
      <c r="AD97" s="198" t="n">
        <v>-1</v>
      </c>
      <c r="AE97" s="198" t="n">
        <v>6</v>
      </c>
      <c r="AF97" s="198" t="n">
        <v>-4</v>
      </c>
      <c r="AG97" s="198" t="n">
        <v>7</v>
      </c>
      <c r="AH97" s="198" t="n">
        <v>-18</v>
      </c>
      <c r="AI97" s="198" t="n">
        <v>-3</v>
      </c>
      <c r="AJ97" s="198" t="n">
        <v>21</v>
      </c>
      <c r="AK97" s="198" t="n">
        <v>21</v>
      </c>
      <c r="AL97" s="198" t="n">
        <v>6</v>
      </c>
      <c r="AM97" s="198" t="n">
        <v>-31</v>
      </c>
      <c r="AN97" s="198" t="n">
        <v>1</v>
      </c>
      <c r="AO97" s="198" t="n">
        <v>19</v>
      </c>
      <c r="AP97" s="211" t="n">
        <v>24</v>
      </c>
      <c r="AR97" s="195"/>
      <c r="AS97" s="196" t="s">
        <v>995</v>
      </c>
      <c r="AT97" s="199"/>
      <c r="AU97" s="197" t="n">
        <f aca="false">IF(OR(appSymptome!E101=appSymptome!$C$1,AT97),0,appSymptome!E101)</f>
        <v>0</v>
      </c>
      <c r="AV97" s="198"/>
      <c r="AW97" s="198"/>
      <c r="AX97" s="199"/>
      <c r="AY97" s="196"/>
      <c r="AZ97" s="196" t="n">
        <f aca="false">AU97</f>
        <v>0</v>
      </c>
      <c r="BA97" s="200" t="n">
        <f aca="false">IF(AND(AZ375=0,AZ97=0,AY97&gt;0),AY97,AZ97)</f>
        <v>0</v>
      </c>
      <c r="BB97" s="201" t="n">
        <f aca="false">BA97*D97</f>
        <v>0</v>
      </c>
      <c r="BC97" s="202" t="n">
        <f aca="false">(SUMIF(E97:AP97,"&gt;0",E97:AP97)-SUMIF(E97:AP97,"&lt;0",E97:AP97))*D97</f>
        <v>0.491161616161616</v>
      </c>
      <c r="BD97" s="196"/>
      <c r="BE97" s="196"/>
      <c r="BF97" s="203"/>
      <c r="BG97" s="204"/>
      <c r="BH97" s="205" t="n">
        <f aca="false">SUMPRODUCT(E97:AP97,heilmittel!E$411:AP$411)*D97</f>
        <v>-0.024775505050505</v>
      </c>
      <c r="BI97" s="206" t="n">
        <f aca="false">(BH97*BA97)+(BH375*BA375)</f>
        <v>0.0111497607655502</v>
      </c>
      <c r="BJ97" s="206" t="n">
        <f aca="false">BI97*BI97</f>
        <v>0.000124317165129004</v>
      </c>
      <c r="BK97" s="207" t="n">
        <f aca="false">BI97/BM$2</f>
        <v>0.0533026345509562</v>
      </c>
      <c r="BL97" s="206" t="str">
        <f aca="false">IF(BK97&lt;-3,"— — —",IF(BK97&lt;-2,"— —",IF(BK97&lt;-1,"—",IF(BK97&gt;4,"++++",IF(BK97&gt;3,"+++",IF(BK97&gt;2,"++",IF(BK97&gt;1,"+","....")))))))</f>
        <v>....</v>
      </c>
      <c r="BM97" s="200"/>
    </row>
    <row r="98" customFormat="false" ht="12.8" hidden="false" customHeight="false" outlineLevel="0" collapsed="false">
      <c r="B98" s="0" t="n">
        <f aca="false">1/D98</f>
        <v>1274</v>
      </c>
      <c r="C98" s="208" t="s">
        <v>996</v>
      </c>
      <c r="D98" s="209" t="n">
        <v>0.000784929356357928</v>
      </c>
      <c r="E98" s="210" t="n">
        <v>-3</v>
      </c>
      <c r="F98" s="198" t="n">
        <v>-7</v>
      </c>
      <c r="G98" s="198" t="n">
        <v>1</v>
      </c>
      <c r="H98" s="198" t="n">
        <v>-8</v>
      </c>
      <c r="I98" s="198" t="n">
        <v>-11</v>
      </c>
      <c r="J98" s="198" t="n">
        <v>-18</v>
      </c>
      <c r="K98" s="198" t="n">
        <v>-33</v>
      </c>
      <c r="L98" s="198" t="n">
        <v>-5</v>
      </c>
      <c r="M98" s="198" t="n">
        <v>14</v>
      </c>
      <c r="N98" s="198" t="n">
        <v>37</v>
      </c>
      <c r="O98" s="198" t="n">
        <v>2</v>
      </c>
      <c r="P98" s="198" t="n">
        <v>4</v>
      </c>
      <c r="Q98" s="198" t="n">
        <v>0</v>
      </c>
      <c r="R98" s="198" t="n">
        <v>-6</v>
      </c>
      <c r="S98" s="198" t="n">
        <v>-20</v>
      </c>
      <c r="T98" s="198" t="n">
        <v>11</v>
      </c>
      <c r="U98" s="198" t="n">
        <v>-10</v>
      </c>
      <c r="V98" s="198" t="n">
        <v>0</v>
      </c>
      <c r="W98" s="198" t="n">
        <v>2</v>
      </c>
      <c r="X98" s="198" t="n">
        <v>17</v>
      </c>
      <c r="Y98" s="198" t="n">
        <v>33</v>
      </c>
      <c r="Z98" s="198" t="n">
        <v>0</v>
      </c>
      <c r="AA98" s="198" t="n">
        <v>-6</v>
      </c>
      <c r="AB98" s="198" t="n">
        <v>-26</v>
      </c>
      <c r="AC98" s="198" t="n">
        <v>24</v>
      </c>
      <c r="AD98" s="198" t="n">
        <v>4</v>
      </c>
      <c r="AE98" s="198" t="n">
        <v>1</v>
      </c>
      <c r="AF98" s="198" t="n">
        <v>-4</v>
      </c>
      <c r="AG98" s="198" t="n">
        <v>0</v>
      </c>
      <c r="AH98" s="198" t="n">
        <v>-9</v>
      </c>
      <c r="AI98" s="198" t="n">
        <v>-6</v>
      </c>
      <c r="AJ98" s="198" t="n">
        <v>26</v>
      </c>
      <c r="AK98" s="198" t="n">
        <v>19</v>
      </c>
      <c r="AL98" s="198" t="n">
        <v>22</v>
      </c>
      <c r="AM98" s="198" t="n">
        <v>-34</v>
      </c>
      <c r="AN98" s="198" t="n">
        <v>-25</v>
      </c>
      <c r="AO98" s="198" t="n">
        <v>-1</v>
      </c>
      <c r="AP98" s="211" t="n">
        <v>2</v>
      </c>
      <c r="AR98" s="195"/>
      <c r="AS98" s="196" t="s">
        <v>996</v>
      </c>
      <c r="AT98" s="199"/>
      <c r="AU98" s="197" t="n">
        <f aca="false">IF(OR(appSymptome!E102=appSymptome!$C$1,AT98),0,appSymptome!E102)</f>
        <v>0</v>
      </c>
      <c r="AV98" s="198"/>
      <c r="AW98" s="198"/>
      <c r="AX98" s="199"/>
      <c r="AY98" s="196"/>
      <c r="AZ98" s="196" t="n">
        <f aca="false">AU98</f>
        <v>0</v>
      </c>
      <c r="BA98" s="200" t="n">
        <f aca="false">IF(AND(AZ376=0,AZ98=0,AY98&gt;0),AY98,AZ98)</f>
        <v>0</v>
      </c>
      <c r="BB98" s="201" t="n">
        <f aca="false">BA98*D98</f>
        <v>0</v>
      </c>
      <c r="BC98" s="202" t="n">
        <f aca="false">(SUMIF(E98:AP98,"&gt;0",E98:AP98)-SUMIF(E98:AP98,"&lt;0",E98:AP98))*D98</f>
        <v>0.354003139717425</v>
      </c>
      <c r="BD98" s="196"/>
      <c r="BE98" s="196"/>
      <c r="BF98" s="203"/>
      <c r="BG98" s="204"/>
      <c r="BH98" s="205" t="n">
        <f aca="false">SUMPRODUCT(E98:AP98,heilmittel!E$411:AP$411)*D98</f>
        <v>-0.0102010204081633</v>
      </c>
      <c r="BI98" s="206" t="n">
        <f aca="false">(BH98*BA98)+(BH376*BA376)</f>
        <v>0.00796061167112391</v>
      </c>
      <c r="BJ98" s="206" t="n">
        <f aca="false">BI98*BI98</f>
        <v>6.33713381784342E-005</v>
      </c>
      <c r="BK98" s="207" t="n">
        <f aca="false">BI98/BM$2</f>
        <v>0.0380565631523713</v>
      </c>
      <c r="BL98" s="206" t="str">
        <f aca="false">IF(BK98&lt;-3,"— — —",IF(BK98&lt;-2,"— —",IF(BK98&lt;-1,"—",IF(BK98&gt;4,"++++",IF(BK98&gt;3,"+++",IF(BK98&gt;2,"++",IF(BK98&gt;1,"+","....")))))))</f>
        <v>....</v>
      </c>
      <c r="BM98" s="200"/>
    </row>
    <row r="99" customFormat="false" ht="12.8" hidden="false" customHeight="false" outlineLevel="0" collapsed="false">
      <c r="B99" s="0" t="n">
        <f aca="false">1/D99</f>
        <v>1336</v>
      </c>
      <c r="C99" s="208" t="s">
        <v>997</v>
      </c>
      <c r="D99" s="209" t="n">
        <v>0.000748502994011976</v>
      </c>
      <c r="E99" s="210" t="n">
        <v>-9</v>
      </c>
      <c r="F99" s="198" t="n">
        <v>-13</v>
      </c>
      <c r="G99" s="198" t="n">
        <v>-19</v>
      </c>
      <c r="H99" s="198" t="n">
        <v>-14</v>
      </c>
      <c r="I99" s="198" t="n">
        <v>-20</v>
      </c>
      <c r="J99" s="198" t="n">
        <v>-10</v>
      </c>
      <c r="K99" s="198" t="n">
        <v>-21</v>
      </c>
      <c r="L99" s="198" t="n">
        <v>12</v>
      </c>
      <c r="M99" s="198" t="n">
        <v>3</v>
      </c>
      <c r="N99" s="198" t="n">
        <v>6</v>
      </c>
      <c r="O99" s="198" t="n">
        <v>4</v>
      </c>
      <c r="P99" s="198" t="n">
        <v>14</v>
      </c>
      <c r="Q99" s="198" t="n">
        <v>-11</v>
      </c>
      <c r="R99" s="198" t="n">
        <v>9</v>
      </c>
      <c r="S99" s="198" t="n">
        <v>24</v>
      </c>
      <c r="T99" s="198" t="n">
        <v>-2</v>
      </c>
      <c r="U99" s="198" t="n">
        <v>-14</v>
      </c>
      <c r="V99" s="198" t="n">
        <v>5</v>
      </c>
      <c r="W99" s="198" t="n">
        <v>9</v>
      </c>
      <c r="X99" s="198" t="n">
        <v>-8</v>
      </c>
      <c r="Y99" s="198" t="n">
        <v>22</v>
      </c>
      <c r="Z99" s="198" t="n">
        <v>29</v>
      </c>
      <c r="AA99" s="198" t="n">
        <v>-39</v>
      </c>
      <c r="AB99" s="198" t="n">
        <v>-35</v>
      </c>
      <c r="AC99" s="198" t="n">
        <v>25</v>
      </c>
      <c r="AD99" s="198" t="n">
        <v>7</v>
      </c>
      <c r="AE99" s="198" t="n">
        <v>-12</v>
      </c>
      <c r="AF99" s="198" t="n">
        <v>2</v>
      </c>
      <c r="AG99" s="198" t="n">
        <v>22</v>
      </c>
      <c r="AH99" s="198" t="n">
        <v>-11</v>
      </c>
      <c r="AI99" s="198" t="n">
        <v>1</v>
      </c>
      <c r="AJ99" s="198" t="n">
        <v>17</v>
      </c>
      <c r="AK99" s="198" t="n">
        <v>-40</v>
      </c>
      <c r="AL99" s="198" t="n">
        <v>25</v>
      </c>
      <c r="AM99" s="198" t="n">
        <v>30</v>
      </c>
      <c r="AN99" s="198" t="n">
        <v>4</v>
      </c>
      <c r="AO99" s="198" t="n">
        <v>-11</v>
      </c>
      <c r="AP99" s="211" t="n">
        <v>23</v>
      </c>
      <c r="AR99" s="195"/>
      <c r="AS99" s="196" t="s">
        <v>997</v>
      </c>
      <c r="AT99" s="199"/>
      <c r="AU99" s="197" t="n">
        <f aca="false">IF(OR(appSymptome!E103=appSymptome!$C$1,AT99),0,appSymptome!E103)</f>
        <v>0</v>
      </c>
      <c r="AV99" s="198" t="n">
        <v>99</v>
      </c>
      <c r="AW99" s="198"/>
      <c r="AX99" s="199" t="n">
        <f aca="true">INDIRECT(ADDRESS(AV99+ROW(AV$2)-1,COLUMN(AU99)))</f>
        <v>0</v>
      </c>
      <c r="AY99" s="196"/>
      <c r="AZ99" s="196" t="n">
        <f aca="false">AU99</f>
        <v>0</v>
      </c>
      <c r="BA99" s="200" t="n">
        <f aca="false">IF(AND(AZ377=0,AZ99=0,AY99&gt;0),AY99,AZ99)</f>
        <v>0</v>
      </c>
      <c r="BB99" s="201" t="n">
        <f aca="false">BA99*D99</f>
        <v>0</v>
      </c>
      <c r="BC99" s="202" t="n">
        <f aca="false">(SUMIF(E99:AP99,"&gt;0",E99:AP99)-SUMIF(E99:AP99,"&lt;0",E99:AP99))*D99</f>
        <v>0.43562874251497</v>
      </c>
      <c r="BD99" s="196"/>
      <c r="BE99" s="196"/>
      <c r="BF99" s="203"/>
      <c r="BG99" s="204"/>
      <c r="BH99" s="205" t="n">
        <f aca="false">SUMPRODUCT(E99:AP99,heilmittel!E$411:AP$411)*D99</f>
        <v>-0.0124142215568862</v>
      </c>
      <c r="BI99" s="206" t="n">
        <f aca="false">(BH99*BA99)+(BH377*BA377)</f>
        <v>0.0112549277467696</v>
      </c>
      <c r="BJ99" s="206" t="n">
        <f aca="false">BI99*BI99</f>
        <v>0.000126673398585005</v>
      </c>
      <c r="BK99" s="207" t="n">
        <f aca="false">BI99/BM$2</f>
        <v>0.053805396653627</v>
      </c>
      <c r="BL99" s="206" t="str">
        <f aca="false">IF(BK99&lt;-3,"— — —",IF(BK99&lt;-2,"— —",IF(BK99&lt;-1,"—",IF(BK99&gt;4,"++++",IF(BK99&gt;3,"+++",IF(BK99&gt;2,"++",IF(BK99&gt;1,"+","....")))))))</f>
        <v>....</v>
      </c>
      <c r="BM99" s="200"/>
    </row>
    <row r="100" customFormat="false" ht="12.8" hidden="false" customHeight="false" outlineLevel="0" collapsed="false">
      <c r="B100" s="0" t="n">
        <f aca="false">1/D100</f>
        <v>1176</v>
      </c>
      <c r="C100" s="208" t="s">
        <v>998</v>
      </c>
      <c r="D100" s="209" t="n">
        <v>0.000850340136054422</v>
      </c>
      <c r="E100" s="210" t="n">
        <v>-13</v>
      </c>
      <c r="F100" s="198" t="n">
        <v>1</v>
      </c>
      <c r="G100" s="198" t="n">
        <v>1</v>
      </c>
      <c r="H100" s="198" t="n">
        <v>0</v>
      </c>
      <c r="I100" s="198" t="n">
        <v>6</v>
      </c>
      <c r="J100" s="198" t="n">
        <v>-3</v>
      </c>
      <c r="K100" s="198" t="n">
        <v>-15</v>
      </c>
      <c r="L100" s="198" t="n">
        <v>-8</v>
      </c>
      <c r="M100" s="198" t="n">
        <v>-2</v>
      </c>
      <c r="N100" s="198" t="n">
        <v>10</v>
      </c>
      <c r="O100" s="198" t="n">
        <v>2</v>
      </c>
      <c r="P100" s="198" t="n">
        <v>2</v>
      </c>
      <c r="Q100" s="198" t="n">
        <v>-3</v>
      </c>
      <c r="R100" s="198" t="n">
        <v>-4</v>
      </c>
      <c r="S100" s="198" t="n">
        <v>6</v>
      </c>
      <c r="T100" s="198" t="n">
        <v>-4</v>
      </c>
      <c r="U100" s="198" t="n">
        <v>-7</v>
      </c>
      <c r="V100" s="198" t="n">
        <v>-11</v>
      </c>
      <c r="W100" s="198" t="n">
        <v>-7</v>
      </c>
      <c r="X100" s="198" t="n">
        <v>-5</v>
      </c>
      <c r="Y100" s="198" t="n">
        <v>15</v>
      </c>
      <c r="Z100" s="198" t="n">
        <v>6</v>
      </c>
      <c r="AA100" s="198" t="n">
        <v>11</v>
      </c>
      <c r="AB100" s="198" t="n">
        <v>19</v>
      </c>
      <c r="AC100" s="198" t="n">
        <v>17</v>
      </c>
      <c r="AD100" s="198" t="n">
        <v>2</v>
      </c>
      <c r="AE100" s="198" t="n">
        <v>10</v>
      </c>
      <c r="AF100" s="198" t="n">
        <v>-17</v>
      </c>
      <c r="AG100" s="198" t="n">
        <v>6</v>
      </c>
      <c r="AH100" s="198" t="n">
        <v>-8</v>
      </c>
      <c r="AI100" s="198" t="n">
        <v>12</v>
      </c>
      <c r="AJ100" s="198" t="n">
        <v>-4</v>
      </c>
      <c r="AK100" s="198" t="n">
        <v>-10</v>
      </c>
      <c r="AL100" s="198" t="n">
        <v>-6</v>
      </c>
      <c r="AM100" s="198" t="n">
        <v>-3</v>
      </c>
      <c r="AN100" s="198" t="n">
        <v>-5</v>
      </c>
      <c r="AO100" s="198" t="n">
        <v>-6</v>
      </c>
      <c r="AP100" s="211" t="n">
        <v>-4</v>
      </c>
      <c r="AR100" s="195"/>
      <c r="AS100" s="196" t="s">
        <v>998</v>
      </c>
      <c r="AT100" s="199"/>
      <c r="AU100" s="197" t="n">
        <f aca="false">IF(OR(appSymptome!E104=appSymptome!$C$1,AT100),0,appSymptome!E104)</f>
        <v>0</v>
      </c>
      <c r="AV100" s="198" t="n">
        <v>98</v>
      </c>
      <c r="AW100" s="198"/>
      <c r="AX100" s="199" t="n">
        <f aca="true">INDIRECT(ADDRESS(AV100+ROW(AV$2)-1,COLUMN(AU100)))</f>
        <v>0</v>
      </c>
      <c r="AY100" s="196"/>
      <c r="AZ100" s="196" t="n">
        <f aca="false">AU100</f>
        <v>0</v>
      </c>
      <c r="BA100" s="200" t="n">
        <f aca="false">IF(AND(AZ378=0,AZ100=0,AY100&gt;0),AY100,AZ100)</f>
        <v>0</v>
      </c>
      <c r="BB100" s="201" t="n">
        <f aca="false">BA100*D100</f>
        <v>0</v>
      </c>
      <c r="BC100" s="202" t="n">
        <f aca="false">(SUMIF(E100:AP100,"&gt;0",E100:AP100)-SUMIF(E100:AP100,"&lt;0",E100:AP100))*D100</f>
        <v>0.230442176870748</v>
      </c>
      <c r="BD100" s="196"/>
      <c r="BE100" s="196"/>
      <c r="BF100" s="203"/>
      <c r="BG100" s="204"/>
      <c r="BH100" s="205" t="n">
        <f aca="false">SUMPRODUCT(E100:AP100,heilmittel!E$411:AP$411)*D100</f>
        <v>-0.0133962585034014</v>
      </c>
      <c r="BI100" s="206" t="n">
        <f aca="false">(BH100*BA100)+(BH378*BA378)</f>
        <v>0.0056676687195831</v>
      </c>
      <c r="BJ100" s="206" t="n">
        <f aca="false">BI100*BI100</f>
        <v>3.21224687149407E-005</v>
      </c>
      <c r="BK100" s="207" t="n">
        <f aca="false">BI100/BM$2</f>
        <v>0.0270949019327156</v>
      </c>
      <c r="BL100" s="206" t="str">
        <f aca="false">IF(BK100&lt;-3,"— — —",IF(BK100&lt;-2,"— —",IF(BK100&lt;-1,"—",IF(BK100&gt;4,"++++",IF(BK100&gt;3,"+++",IF(BK100&gt;2,"++",IF(BK100&gt;1,"+","....")))))))</f>
        <v>....</v>
      </c>
      <c r="BM100" s="200"/>
    </row>
    <row r="101" customFormat="false" ht="12.8" hidden="false" customHeight="false" outlineLevel="0" collapsed="false">
      <c r="B101" s="0" t="n">
        <f aca="false">1/D101</f>
        <v>1662</v>
      </c>
      <c r="C101" s="208" t="s">
        <v>999</v>
      </c>
      <c r="D101" s="209" t="n">
        <v>0.000601684717208183</v>
      </c>
      <c r="E101" s="210" t="n">
        <v>-14</v>
      </c>
      <c r="F101" s="198" t="n">
        <v>20</v>
      </c>
      <c r="G101" s="198" t="n">
        <v>0</v>
      </c>
      <c r="H101" s="198" t="n">
        <v>-7</v>
      </c>
      <c r="I101" s="198" t="n">
        <v>6</v>
      </c>
      <c r="J101" s="198" t="n">
        <v>3</v>
      </c>
      <c r="K101" s="198" t="n">
        <v>-25</v>
      </c>
      <c r="L101" s="198" t="n">
        <v>1</v>
      </c>
      <c r="M101" s="198" t="n">
        <v>-13</v>
      </c>
      <c r="N101" s="198" t="n">
        <v>21</v>
      </c>
      <c r="O101" s="198" t="n">
        <v>14</v>
      </c>
      <c r="P101" s="198" t="n">
        <v>8</v>
      </c>
      <c r="Q101" s="198" t="n">
        <v>6</v>
      </c>
      <c r="R101" s="198" t="n">
        <v>9</v>
      </c>
      <c r="S101" s="198" t="n">
        <v>-6</v>
      </c>
      <c r="T101" s="198" t="n">
        <v>-8</v>
      </c>
      <c r="U101" s="198" t="n">
        <v>0</v>
      </c>
      <c r="V101" s="198" t="n">
        <v>-12</v>
      </c>
      <c r="W101" s="198" t="n">
        <v>-21</v>
      </c>
      <c r="X101" s="198" t="n">
        <v>12</v>
      </c>
      <c r="Y101" s="198" t="n">
        <v>33</v>
      </c>
      <c r="Z101" s="198" t="n">
        <v>9</v>
      </c>
      <c r="AA101" s="198" t="n">
        <v>5</v>
      </c>
      <c r="AB101" s="198" t="n">
        <v>-18</v>
      </c>
      <c r="AC101" s="198" t="n">
        <v>41</v>
      </c>
      <c r="AD101" s="198" t="n">
        <v>2</v>
      </c>
      <c r="AE101" s="198" t="n">
        <v>24</v>
      </c>
      <c r="AF101" s="198" t="n">
        <v>7</v>
      </c>
      <c r="AG101" s="198" t="n">
        <v>5</v>
      </c>
      <c r="AH101" s="198" t="n">
        <v>-19</v>
      </c>
      <c r="AI101" s="198" t="n">
        <v>-8</v>
      </c>
      <c r="AJ101" s="198" t="n">
        <v>11</v>
      </c>
      <c r="AK101" s="198" t="n">
        <v>-29</v>
      </c>
      <c r="AL101" s="198" t="n">
        <v>-2</v>
      </c>
      <c r="AM101" s="198" t="n">
        <v>-7</v>
      </c>
      <c r="AN101" s="198" t="n">
        <v>-15</v>
      </c>
      <c r="AO101" s="198" t="n">
        <v>38</v>
      </c>
      <c r="AP101" s="211" t="n">
        <v>-16</v>
      </c>
      <c r="AR101" s="195"/>
      <c r="AS101" s="196" t="s">
        <v>999</v>
      </c>
      <c r="AT101" s="199"/>
      <c r="AU101" s="197" t="n">
        <f aca="false">IF(OR(appSymptome!E105=appSymptome!$C$1,AT101),0,appSymptome!E105)</f>
        <v>0</v>
      </c>
      <c r="AV101" s="198"/>
      <c r="AW101" s="198"/>
      <c r="AX101" s="199"/>
      <c r="AY101" s="196"/>
      <c r="AZ101" s="196" t="n">
        <f aca="false">AU101</f>
        <v>0</v>
      </c>
      <c r="BA101" s="200" t="n">
        <f aca="false">IF(AND(AZ379=0,AZ101=0,AY101&gt;0),AY101,AZ101)</f>
        <v>0</v>
      </c>
      <c r="BB101" s="201" t="n">
        <f aca="false">BA101*D101</f>
        <v>0</v>
      </c>
      <c r="BC101" s="202" t="n">
        <f aca="false">(SUMIF(E101:AP101,"&gt;0",E101:AP101)-SUMIF(E101:AP101,"&lt;0",E101:AP101))*D101</f>
        <v>0.297833935018051</v>
      </c>
      <c r="BD101" s="196"/>
      <c r="BE101" s="196"/>
      <c r="BF101" s="203"/>
      <c r="BG101" s="204"/>
      <c r="BH101" s="205" t="n">
        <f aca="false">SUMPRODUCT(E101:AP101,heilmittel!E$411:AP$411)*D101</f>
        <v>-0.00436016847172082</v>
      </c>
      <c r="BI101" s="206" t="n">
        <f aca="false">(BH101*BA101)+(BH379*BA379)</f>
        <v>0.00313798722748294</v>
      </c>
      <c r="BJ101" s="206" t="n">
        <f aca="false">BI101*BI101</f>
        <v>9.84696383984605E-006</v>
      </c>
      <c r="BK101" s="207" t="n">
        <f aca="false">BI101/BM$2</f>
        <v>0.0150014865725988</v>
      </c>
      <c r="BL101" s="206" t="str">
        <f aca="false">IF(BK101&lt;-3,"— — —",IF(BK101&lt;-2,"— —",IF(BK101&lt;-1,"—",IF(BK101&gt;4,"++++",IF(BK101&gt;3,"+++",IF(BK101&gt;2,"++",IF(BK101&gt;1,"+","....")))))))</f>
        <v>....</v>
      </c>
      <c r="BM101" s="200"/>
    </row>
    <row r="102" customFormat="false" ht="12.8" hidden="false" customHeight="false" outlineLevel="0" collapsed="false">
      <c r="B102" s="0" t="n">
        <f aca="false">1/D102</f>
        <v>1258</v>
      </c>
      <c r="C102" s="208" t="s">
        <v>1000</v>
      </c>
      <c r="D102" s="209" t="n">
        <v>0.000794912559618442</v>
      </c>
      <c r="E102" s="210" t="n">
        <v>-24</v>
      </c>
      <c r="F102" s="198" t="n">
        <v>13</v>
      </c>
      <c r="G102" s="198" t="n">
        <v>-17</v>
      </c>
      <c r="H102" s="198" t="n">
        <v>-8</v>
      </c>
      <c r="I102" s="198" t="n">
        <v>10</v>
      </c>
      <c r="J102" s="198" t="n">
        <v>-6</v>
      </c>
      <c r="K102" s="198" t="n">
        <v>-19</v>
      </c>
      <c r="L102" s="198" t="n">
        <v>4</v>
      </c>
      <c r="M102" s="198" t="n">
        <v>-10</v>
      </c>
      <c r="N102" s="198" t="n">
        <v>11</v>
      </c>
      <c r="O102" s="198" t="n">
        <v>9</v>
      </c>
      <c r="P102" s="198" t="n">
        <v>20</v>
      </c>
      <c r="Q102" s="198" t="n">
        <v>2</v>
      </c>
      <c r="R102" s="198" t="n">
        <v>5</v>
      </c>
      <c r="S102" s="198" t="n">
        <v>-12</v>
      </c>
      <c r="T102" s="198" t="n">
        <v>-18</v>
      </c>
      <c r="U102" s="198" t="n">
        <v>-12</v>
      </c>
      <c r="V102" s="198" t="n">
        <v>-7</v>
      </c>
      <c r="W102" s="198" t="n">
        <v>-12</v>
      </c>
      <c r="X102" s="198" t="n">
        <v>-10</v>
      </c>
      <c r="Y102" s="198" t="n">
        <v>23</v>
      </c>
      <c r="Z102" s="198" t="n">
        <v>-1</v>
      </c>
      <c r="AA102" s="198" t="n">
        <v>12</v>
      </c>
      <c r="AB102" s="198" t="n">
        <v>-6</v>
      </c>
      <c r="AC102" s="198" t="n">
        <v>38</v>
      </c>
      <c r="AD102" s="198" t="n">
        <v>-9</v>
      </c>
      <c r="AE102" s="198" t="n">
        <v>12</v>
      </c>
      <c r="AF102" s="198" t="n">
        <v>7</v>
      </c>
      <c r="AG102" s="198" t="n">
        <v>10</v>
      </c>
      <c r="AH102" s="198" t="n">
        <v>-12</v>
      </c>
      <c r="AI102" s="198" t="n">
        <v>-14</v>
      </c>
      <c r="AJ102" s="198" t="n">
        <v>6</v>
      </c>
      <c r="AK102" s="198" t="n">
        <v>-10</v>
      </c>
      <c r="AL102" s="198" t="n">
        <v>-2</v>
      </c>
      <c r="AM102" s="198" t="n">
        <v>-15</v>
      </c>
      <c r="AN102" s="198" t="n">
        <v>-6</v>
      </c>
      <c r="AO102" s="198" t="n">
        <v>16</v>
      </c>
      <c r="AP102" s="211" t="n">
        <v>-21</v>
      </c>
      <c r="AR102" s="195"/>
      <c r="AS102" s="196" t="s">
        <v>1000</v>
      </c>
      <c r="AT102" s="199"/>
      <c r="AU102" s="197" t="n">
        <f aca="false">IF(OR(appSymptome!E106=appSymptome!$C$1,AT102),0,appSymptome!E106)</f>
        <v>0</v>
      </c>
      <c r="AV102" s="198"/>
      <c r="AW102" s="198"/>
      <c r="AX102" s="199"/>
      <c r="AY102" s="196"/>
      <c r="AZ102" s="196" t="n">
        <f aca="false">AU102</f>
        <v>0</v>
      </c>
      <c r="BA102" s="200" t="n">
        <f aca="false">IF(AND(AZ380=0,AZ102=0,AY102&gt;0),AY102,AZ102)</f>
        <v>0</v>
      </c>
      <c r="BB102" s="201" t="n">
        <f aca="false">BA102*D102</f>
        <v>0</v>
      </c>
      <c r="BC102" s="202" t="n">
        <f aca="false">(SUMIF(E102:AP102,"&gt;0",E102:AP102)-SUMIF(E102:AP102,"&lt;0",E102:AP102))*D102</f>
        <v>0.35691573926868</v>
      </c>
      <c r="BD102" s="196"/>
      <c r="BE102" s="196"/>
      <c r="BF102" s="203"/>
      <c r="BG102" s="204"/>
      <c r="BH102" s="205" t="n">
        <f aca="false">SUMPRODUCT(E102:AP102,heilmittel!E$411:AP$411)*D102</f>
        <v>-0.00100079491255962</v>
      </c>
      <c r="BI102" s="206" t="n">
        <f aca="false">(BH102*BA102)+(BH380*BA380)</f>
        <v>0.000683127785711194</v>
      </c>
      <c r="BJ102" s="206" t="n">
        <f aca="false">BI102*BI102</f>
        <v>4.66663571610679E-007</v>
      </c>
      <c r="BK102" s="207" t="n">
        <f aca="false">BI102/BM$2</f>
        <v>0.00326576609839671</v>
      </c>
      <c r="BL102" s="206" t="str">
        <f aca="false">IF(BK102&lt;-3,"— — —",IF(BK102&lt;-2,"— —",IF(BK102&lt;-1,"—",IF(BK102&gt;4,"++++",IF(BK102&gt;3,"+++",IF(BK102&gt;2,"++",IF(BK102&gt;1,"+","....")))))))</f>
        <v>....</v>
      </c>
      <c r="BM102" s="200"/>
    </row>
    <row r="103" customFormat="false" ht="12.8" hidden="false" customHeight="false" outlineLevel="0" collapsed="false">
      <c r="B103" s="0" t="n">
        <f aca="false">1/D103</f>
        <v>785.999999999998</v>
      </c>
      <c r="C103" s="208" t="s">
        <v>1001</v>
      </c>
      <c r="D103" s="209" t="n">
        <v>0.00127226463104326</v>
      </c>
      <c r="E103" s="210" t="n">
        <v>16</v>
      </c>
      <c r="F103" s="198" t="n">
        <v>1</v>
      </c>
      <c r="G103" s="198" t="n">
        <v>-4</v>
      </c>
      <c r="H103" s="198" t="n">
        <v>-11</v>
      </c>
      <c r="I103" s="198" t="n">
        <v>4</v>
      </c>
      <c r="J103" s="198" t="n">
        <v>8</v>
      </c>
      <c r="K103" s="198" t="n">
        <v>3</v>
      </c>
      <c r="L103" s="198" t="n">
        <v>-5</v>
      </c>
      <c r="M103" s="198" t="n">
        <v>0</v>
      </c>
      <c r="N103" s="198" t="n">
        <v>13</v>
      </c>
      <c r="O103" s="198" t="n">
        <v>3</v>
      </c>
      <c r="P103" s="198" t="n">
        <v>9</v>
      </c>
      <c r="Q103" s="198" t="n">
        <v>-7</v>
      </c>
      <c r="R103" s="198" t="n">
        <v>-2</v>
      </c>
      <c r="S103" s="198" t="n">
        <v>8</v>
      </c>
      <c r="T103" s="198" t="n">
        <v>8</v>
      </c>
      <c r="U103" s="198" t="n">
        <v>-13</v>
      </c>
      <c r="V103" s="198" t="n">
        <v>11</v>
      </c>
      <c r="W103" s="198" t="n">
        <v>-6</v>
      </c>
      <c r="X103" s="198" t="n">
        <v>-4</v>
      </c>
      <c r="Y103" s="198" t="n">
        <v>-1</v>
      </c>
      <c r="Z103" s="198" t="n">
        <v>1</v>
      </c>
      <c r="AA103" s="198" t="n">
        <v>-8</v>
      </c>
      <c r="AB103" s="198" t="n">
        <v>3</v>
      </c>
      <c r="AC103" s="198" t="n">
        <v>-4</v>
      </c>
      <c r="AD103" s="198" t="n">
        <v>-5</v>
      </c>
      <c r="AE103" s="198" t="n">
        <v>2</v>
      </c>
      <c r="AF103" s="198" t="n">
        <v>-16</v>
      </c>
      <c r="AG103" s="198" t="n">
        <v>3</v>
      </c>
      <c r="AH103" s="198" t="n">
        <v>-8</v>
      </c>
      <c r="AI103" s="198" t="n">
        <v>-1</v>
      </c>
      <c r="AJ103" s="198" t="n">
        <v>-1</v>
      </c>
      <c r="AK103" s="198" t="n">
        <v>-28</v>
      </c>
      <c r="AL103" s="198" t="n">
        <v>7</v>
      </c>
      <c r="AM103" s="198" t="n">
        <v>3</v>
      </c>
      <c r="AN103" s="198" t="n">
        <v>0</v>
      </c>
      <c r="AO103" s="198" t="n">
        <v>17</v>
      </c>
      <c r="AP103" s="211" t="n">
        <v>13</v>
      </c>
      <c r="AR103" s="195"/>
      <c r="AS103" s="196" t="s">
        <v>1001</v>
      </c>
      <c r="AT103" s="199"/>
      <c r="AU103" s="197" t="n">
        <f aca="false">IF(OR(appSymptome!E107=appSymptome!$C$1,AT103),0,appSymptome!E107)</f>
        <v>0</v>
      </c>
      <c r="AV103" s="198"/>
      <c r="AW103" s="198"/>
      <c r="AX103" s="199"/>
      <c r="AY103" s="196"/>
      <c r="AZ103" s="196" t="n">
        <f aca="false">AU103</f>
        <v>0</v>
      </c>
      <c r="BA103" s="200" t="n">
        <f aca="false">IF(AND(AZ381=0,AZ103=0,AY103&gt;0),AY103,AZ103)</f>
        <v>0</v>
      </c>
      <c r="BB103" s="201" t="n">
        <f aca="false">BA103*D103</f>
        <v>0</v>
      </c>
      <c r="BC103" s="202" t="n">
        <f aca="false">(SUMIF(E103:AP103,"&gt;0",E103:AP103)-SUMIF(E103:AP103,"&lt;0",E103:AP103))*D103</f>
        <v>0.326972010178117</v>
      </c>
      <c r="BD103" s="196"/>
      <c r="BE103" s="196"/>
      <c r="BF103" s="203"/>
      <c r="BG103" s="204"/>
      <c r="BH103" s="205" t="n">
        <f aca="false">SUMPRODUCT(E103:AP103,heilmittel!E$411:AP$411)*D103</f>
        <v>-0.00959096692111962</v>
      </c>
      <c r="BI103" s="206" t="n">
        <f aca="false">(BH103*BA103)+(BH381*BA381)</f>
        <v>0.00290709345979055</v>
      </c>
      <c r="BJ103" s="206" t="n">
        <f aca="false">BI103*BI103</f>
        <v>8.45119238395702E-006</v>
      </c>
      <c r="BK103" s="207" t="n">
        <f aca="false">BI103/BM$2</f>
        <v>0.013897673999559</v>
      </c>
      <c r="BL103" s="206" t="str">
        <f aca="false">IF(BK103&lt;-3,"— — —",IF(BK103&lt;-2,"— —",IF(BK103&lt;-1,"—",IF(BK103&gt;4,"++++",IF(BK103&gt;3,"+++",IF(BK103&gt;2,"++",IF(BK103&gt;1,"+","....")))))))</f>
        <v>....</v>
      </c>
      <c r="BM103" s="200"/>
    </row>
    <row r="104" customFormat="false" ht="12.8" hidden="false" customHeight="false" outlineLevel="0" collapsed="false">
      <c r="B104" s="0" t="n">
        <f aca="false">1/D104</f>
        <v>715.999999999999</v>
      </c>
      <c r="C104" s="208" t="s">
        <v>1002</v>
      </c>
      <c r="D104" s="209" t="n">
        <v>0.00139664804469274</v>
      </c>
      <c r="E104" s="210" t="n">
        <v>17</v>
      </c>
      <c r="F104" s="198" t="n">
        <v>13</v>
      </c>
      <c r="G104" s="198" t="n">
        <v>-16</v>
      </c>
      <c r="H104" s="198" t="n">
        <v>2</v>
      </c>
      <c r="I104" s="198" t="n">
        <v>14</v>
      </c>
      <c r="J104" s="198" t="n">
        <v>1</v>
      </c>
      <c r="K104" s="198" t="n">
        <v>-6</v>
      </c>
      <c r="L104" s="198" t="n">
        <v>-8</v>
      </c>
      <c r="M104" s="198" t="n">
        <v>0</v>
      </c>
      <c r="N104" s="198" t="n">
        <v>18</v>
      </c>
      <c r="O104" s="198" t="n">
        <v>-10</v>
      </c>
      <c r="P104" s="198" t="n">
        <v>17</v>
      </c>
      <c r="Q104" s="198" t="n">
        <v>5</v>
      </c>
      <c r="R104" s="198" t="n">
        <v>-3</v>
      </c>
      <c r="S104" s="198" t="n">
        <v>23</v>
      </c>
      <c r="T104" s="198" t="n">
        <v>-9</v>
      </c>
      <c r="U104" s="198" t="n">
        <v>4</v>
      </c>
      <c r="V104" s="198" t="n">
        <v>-5</v>
      </c>
      <c r="W104" s="198" t="n">
        <v>4</v>
      </c>
      <c r="X104" s="198" t="n">
        <v>16</v>
      </c>
      <c r="Y104" s="198" t="n">
        <v>-1</v>
      </c>
      <c r="Z104" s="198" t="n">
        <v>-6</v>
      </c>
      <c r="AA104" s="198" t="n">
        <v>10</v>
      </c>
      <c r="AB104" s="198" t="n">
        <v>1</v>
      </c>
      <c r="AC104" s="198" t="n">
        <v>-21</v>
      </c>
      <c r="AD104" s="198" t="n">
        <v>-8</v>
      </c>
      <c r="AE104" s="198" t="n">
        <v>0</v>
      </c>
      <c r="AF104" s="198" t="n">
        <v>-4</v>
      </c>
      <c r="AG104" s="198" t="n">
        <v>12</v>
      </c>
      <c r="AH104" s="198" t="n">
        <v>-3</v>
      </c>
      <c r="AI104" s="198" t="n">
        <v>0</v>
      </c>
      <c r="AJ104" s="198" t="n">
        <v>10</v>
      </c>
      <c r="AK104" s="198" t="n">
        <v>-15</v>
      </c>
      <c r="AL104" s="198" t="n">
        <v>4</v>
      </c>
      <c r="AM104" s="198" t="n">
        <v>5</v>
      </c>
      <c r="AN104" s="198" t="n">
        <v>-13</v>
      </c>
      <c r="AO104" s="198" t="n">
        <v>-6</v>
      </c>
      <c r="AP104" s="211" t="n">
        <v>0</v>
      </c>
      <c r="AR104" s="195"/>
      <c r="AS104" s="196" t="s">
        <v>1002</v>
      </c>
      <c r="AT104" s="199"/>
      <c r="AU104" s="197" t="n">
        <f aca="false">IF(OR(appSymptome!E108=appSymptome!$C$1,AT104),0,appSymptome!E108)</f>
        <v>0</v>
      </c>
      <c r="AV104" s="198"/>
      <c r="AW104" s="198"/>
      <c r="AX104" s="199"/>
      <c r="AY104" s="196"/>
      <c r="AZ104" s="196" t="n">
        <f aca="false">AU104</f>
        <v>0</v>
      </c>
      <c r="BA104" s="200" t="n">
        <f aca="false">IF(AND(AZ382=0,AZ104=0,AY104&gt;0),AY104,AZ104)</f>
        <v>0</v>
      </c>
      <c r="BB104" s="201" t="n">
        <f aca="false">BA104*D104</f>
        <v>0</v>
      </c>
      <c r="BC104" s="202" t="n">
        <f aca="false">(SUMIF(E104:AP104,"&gt;0",E104:AP104)-SUMIF(E104:AP104,"&lt;0",E104:AP104))*D104</f>
        <v>0.432960893854749</v>
      </c>
      <c r="BD104" s="196"/>
      <c r="BE104" s="196"/>
      <c r="BF104" s="203"/>
      <c r="BG104" s="204"/>
      <c r="BH104" s="205" t="n">
        <f aca="false">SUMPRODUCT(E104:AP104,heilmittel!E$411:AP$411)*D104</f>
        <v>-0.0105789106145252</v>
      </c>
      <c r="BI104" s="206" t="n">
        <f aca="false">(BH104*BA104)+(BH382*BA382)</f>
        <v>0.00297671980043128</v>
      </c>
      <c r="BJ104" s="206" t="n">
        <f aca="false">BI104*BI104</f>
        <v>8.86086077027961E-006</v>
      </c>
      <c r="BK104" s="207" t="n">
        <f aca="false">BI104/BM$2</f>
        <v>0.0142305302346237</v>
      </c>
      <c r="BL104" s="206" t="str">
        <f aca="false">IF(BK104&lt;-3,"— — —",IF(BK104&lt;-2,"— —",IF(BK104&lt;-1,"—",IF(BK104&gt;4,"++++",IF(BK104&gt;3,"+++",IF(BK104&gt;2,"++",IF(BK104&gt;1,"+","....")))))))</f>
        <v>....</v>
      </c>
      <c r="BM104" s="200"/>
    </row>
    <row r="105" customFormat="false" ht="12.8" hidden="false" customHeight="false" outlineLevel="0" collapsed="false">
      <c r="B105" s="0" t="n">
        <f aca="false">1/D105</f>
        <v>1550</v>
      </c>
      <c r="C105" s="208" t="s">
        <v>1003</v>
      </c>
      <c r="D105" s="209" t="n">
        <v>0.000645161290322581</v>
      </c>
      <c r="E105" s="210" t="n">
        <v>14</v>
      </c>
      <c r="F105" s="198" t="n">
        <v>-20</v>
      </c>
      <c r="G105" s="198" t="n">
        <v>-13</v>
      </c>
      <c r="H105" s="198" t="n">
        <v>-20</v>
      </c>
      <c r="I105" s="198" t="n">
        <v>-25</v>
      </c>
      <c r="J105" s="198" t="n">
        <v>-11</v>
      </c>
      <c r="K105" s="198" t="n">
        <v>-18</v>
      </c>
      <c r="L105" s="198" t="n">
        <v>-11</v>
      </c>
      <c r="M105" s="198" t="n">
        <v>-14</v>
      </c>
      <c r="N105" s="198" t="n">
        <v>4</v>
      </c>
      <c r="O105" s="198" t="n">
        <v>5</v>
      </c>
      <c r="P105" s="198" t="n">
        <v>3</v>
      </c>
      <c r="Q105" s="198" t="n">
        <v>-25</v>
      </c>
      <c r="R105" s="198" t="n">
        <v>-14</v>
      </c>
      <c r="S105" s="198" t="n">
        <v>7</v>
      </c>
      <c r="T105" s="198" t="n">
        <v>31</v>
      </c>
      <c r="U105" s="198" t="n">
        <v>9</v>
      </c>
      <c r="V105" s="198" t="n">
        <v>10</v>
      </c>
      <c r="W105" s="198" t="n">
        <v>-17</v>
      </c>
      <c r="X105" s="198" t="n">
        <v>-10</v>
      </c>
      <c r="Y105" s="198" t="n">
        <v>-12</v>
      </c>
      <c r="Z105" s="198" t="n">
        <v>1</v>
      </c>
      <c r="AA105" s="198" t="n">
        <v>15</v>
      </c>
      <c r="AB105" s="198" t="n">
        <v>18</v>
      </c>
      <c r="AC105" s="198" t="n">
        <v>-5</v>
      </c>
      <c r="AD105" s="198" t="n">
        <v>-20</v>
      </c>
      <c r="AE105" s="198" t="n">
        <v>8</v>
      </c>
      <c r="AF105" s="198" t="n">
        <v>-10</v>
      </c>
      <c r="AG105" s="198" t="n">
        <v>14</v>
      </c>
      <c r="AH105" s="198" t="n">
        <v>-15</v>
      </c>
      <c r="AI105" s="198" t="n">
        <v>-7</v>
      </c>
      <c r="AJ105" s="198" t="n">
        <v>13</v>
      </c>
      <c r="AK105" s="198" t="n">
        <v>-24</v>
      </c>
      <c r="AL105" s="198" t="n">
        <v>-1</v>
      </c>
      <c r="AM105" s="198" t="n">
        <v>-20</v>
      </c>
      <c r="AN105" s="198" t="n">
        <v>2</v>
      </c>
      <c r="AO105" s="198" t="n">
        <v>14</v>
      </c>
      <c r="AP105" s="211" t="n">
        <v>33</v>
      </c>
      <c r="AR105" s="195"/>
      <c r="AS105" s="196" t="s">
        <v>1003</v>
      </c>
      <c r="AT105" s="199"/>
      <c r="AU105" s="197" t="n">
        <f aca="false">IF(OR(appSymptome!E109=appSymptome!$C$1,AT105),0,appSymptome!E109)</f>
        <v>0</v>
      </c>
      <c r="AV105" s="198"/>
      <c r="AW105" s="198"/>
      <c r="AX105" s="199"/>
      <c r="AY105" s="196"/>
      <c r="AZ105" s="196" t="n">
        <f aca="false">AU105</f>
        <v>0</v>
      </c>
      <c r="BA105" s="200" t="n">
        <f aca="false">IF(AND(AZ383=0,AZ105=0,AY105&gt;0),AY105,AZ105)</f>
        <v>0</v>
      </c>
      <c r="BB105" s="201" t="n">
        <f aca="false">BA105*D105</f>
        <v>0</v>
      </c>
      <c r="BC105" s="202" t="n">
        <f aca="false">(SUMIF(E105:AP105,"&gt;0",E105:AP105)-SUMIF(E105:AP105,"&lt;0",E105:AP105))*D105</f>
        <v>0.330967741935484</v>
      </c>
      <c r="BD105" s="196"/>
      <c r="BE105" s="196"/>
      <c r="BF105" s="203"/>
      <c r="BG105" s="204"/>
      <c r="BH105" s="205" t="n">
        <f aca="false">SUMPRODUCT(E105:AP105,heilmittel!E$411:AP$411)*D105</f>
        <v>-0.00605987096774194</v>
      </c>
      <c r="BI105" s="206" t="n">
        <f aca="false">(BH105*BA105)+(BH383*BA383)</f>
        <v>0.00556208007363093</v>
      </c>
      <c r="BJ105" s="206" t="n">
        <f aca="false">BI105*BI105</f>
        <v>3.09367347454822E-005</v>
      </c>
      <c r="BK105" s="207" t="n">
        <f aca="false">BI105/BM$2</f>
        <v>0.0265901240162864</v>
      </c>
      <c r="BL105" s="206" t="str">
        <f aca="false">IF(BK105&lt;-3,"— — —",IF(BK105&lt;-2,"— —",IF(BK105&lt;-1,"—",IF(BK105&gt;4,"++++",IF(BK105&gt;3,"+++",IF(BK105&gt;2,"++",IF(BK105&gt;1,"+","....")))))))</f>
        <v>....</v>
      </c>
      <c r="BM105" s="200"/>
    </row>
    <row r="106" customFormat="false" ht="12.8" hidden="false" customHeight="false" outlineLevel="0" collapsed="false">
      <c r="B106" s="0" t="n">
        <f aca="false">1/D106</f>
        <v>1330</v>
      </c>
      <c r="C106" s="208" t="s">
        <v>1004</v>
      </c>
      <c r="D106" s="209" t="n">
        <v>0.00075187969924812</v>
      </c>
      <c r="E106" s="210" t="n">
        <v>14</v>
      </c>
      <c r="F106" s="198" t="n">
        <v>-21</v>
      </c>
      <c r="G106" s="198" t="n">
        <v>-12</v>
      </c>
      <c r="H106" s="198" t="n">
        <v>-15</v>
      </c>
      <c r="I106" s="198" t="n">
        <v>-17</v>
      </c>
      <c r="J106" s="198" t="n">
        <v>-7</v>
      </c>
      <c r="K106" s="198" t="n">
        <v>-6</v>
      </c>
      <c r="L106" s="198" t="n">
        <v>-10</v>
      </c>
      <c r="M106" s="198" t="n">
        <v>-12</v>
      </c>
      <c r="N106" s="198" t="n">
        <v>7</v>
      </c>
      <c r="O106" s="198" t="n">
        <v>8</v>
      </c>
      <c r="P106" s="198" t="n">
        <v>2</v>
      </c>
      <c r="Q106" s="198" t="n">
        <v>-15</v>
      </c>
      <c r="R106" s="198" t="n">
        <v>-6</v>
      </c>
      <c r="S106" s="198" t="n">
        <v>13</v>
      </c>
      <c r="T106" s="198" t="n">
        <v>16</v>
      </c>
      <c r="U106" s="198" t="n">
        <v>8</v>
      </c>
      <c r="V106" s="198" t="n">
        <v>5</v>
      </c>
      <c r="W106" s="198" t="n">
        <v>-9</v>
      </c>
      <c r="X106" s="198" t="n">
        <v>-16</v>
      </c>
      <c r="Y106" s="198" t="n">
        <v>-15</v>
      </c>
      <c r="Z106" s="198" t="n">
        <v>8</v>
      </c>
      <c r="AA106" s="198" t="n">
        <v>13</v>
      </c>
      <c r="AB106" s="198" t="n">
        <v>9</v>
      </c>
      <c r="AC106" s="198" t="n">
        <v>1</v>
      </c>
      <c r="AD106" s="198" t="n">
        <v>-15</v>
      </c>
      <c r="AE106" s="198" t="n">
        <v>8</v>
      </c>
      <c r="AF106" s="198" t="n">
        <v>-4</v>
      </c>
      <c r="AG106" s="198" t="n">
        <v>10</v>
      </c>
      <c r="AH106" s="198" t="n">
        <v>-10</v>
      </c>
      <c r="AI106" s="198" t="n">
        <v>-4</v>
      </c>
      <c r="AJ106" s="198" t="n">
        <v>8</v>
      </c>
      <c r="AK106" s="198" t="n">
        <v>-15</v>
      </c>
      <c r="AL106" s="198" t="n">
        <v>-5</v>
      </c>
      <c r="AM106" s="198" t="n">
        <v>-4</v>
      </c>
      <c r="AN106" s="198" t="n">
        <v>1</v>
      </c>
      <c r="AO106" s="198" t="n">
        <v>12</v>
      </c>
      <c r="AP106" s="211" t="n">
        <v>21</v>
      </c>
      <c r="AR106" s="195"/>
      <c r="AS106" s="196" t="s">
        <v>1004</v>
      </c>
      <c r="AT106" s="199"/>
      <c r="AU106" s="197" t="n">
        <f aca="false">IF(OR(appSymptome!E110=appSymptome!$C$1,AT106),0,appSymptome!E110)</f>
        <v>0</v>
      </c>
      <c r="AV106" s="198"/>
      <c r="AW106" s="198"/>
      <c r="AX106" s="199"/>
      <c r="AY106" s="196"/>
      <c r="AZ106" s="196" t="n">
        <f aca="false">AU106</f>
        <v>0</v>
      </c>
      <c r="BA106" s="200" t="n">
        <f aca="false">IF(AND(AZ384=0,AZ106=0,AY106&gt;0),AY106,AZ106)</f>
        <v>0</v>
      </c>
      <c r="BB106" s="201" t="n">
        <f aca="false">BA106*D106</f>
        <v>0</v>
      </c>
      <c r="BC106" s="202" t="n">
        <f aca="false">(SUMIF(E106:AP106,"&gt;0",E106:AP106)-SUMIF(E106:AP106,"&lt;0",E106:AP106))*D106</f>
        <v>0.287218045112782</v>
      </c>
      <c r="BD106" s="196"/>
      <c r="BE106" s="196"/>
      <c r="BF106" s="203"/>
      <c r="BG106" s="204"/>
      <c r="BH106" s="205" t="n">
        <f aca="false">SUMPRODUCT(E106:AP106,heilmittel!E$411:AP$411)*D106</f>
        <v>-0.00976511278195489</v>
      </c>
      <c r="BI106" s="206" t="n">
        <f aca="false">(BH106*BA106)+(BH384*BA384)</f>
        <v>0.00662635358043858</v>
      </c>
      <c r="BJ106" s="206" t="n">
        <f aca="false">BI106*BI106</f>
        <v>4.39085617729911E-005</v>
      </c>
      <c r="BK106" s="207" t="n">
        <f aca="false">BI106/BM$2</f>
        <v>0.0316779983652059</v>
      </c>
      <c r="BL106" s="206" t="str">
        <f aca="false">IF(BK106&lt;-3,"— — —",IF(BK106&lt;-2,"— —",IF(BK106&lt;-1,"—",IF(BK106&gt;4,"++++",IF(BK106&gt;3,"+++",IF(BK106&gt;2,"++",IF(BK106&gt;1,"+","....")))))))</f>
        <v>....</v>
      </c>
      <c r="BM106" s="200"/>
    </row>
    <row r="107" customFormat="false" ht="12.8" hidden="false" customHeight="false" outlineLevel="0" collapsed="false">
      <c r="B107" s="0" t="n">
        <f aca="false">1/D107</f>
        <v>450</v>
      </c>
      <c r="C107" s="208" t="s">
        <v>1005</v>
      </c>
      <c r="D107" s="209" t="n">
        <v>0.00222222222222222</v>
      </c>
      <c r="E107" s="210" t="n">
        <v>7</v>
      </c>
      <c r="F107" s="198" t="n">
        <v>6</v>
      </c>
      <c r="G107" s="198" t="n">
        <v>-7</v>
      </c>
      <c r="H107" s="198" t="n">
        <v>-4</v>
      </c>
      <c r="I107" s="198" t="n">
        <v>0</v>
      </c>
      <c r="J107" s="198" t="n">
        <v>3</v>
      </c>
      <c r="K107" s="198" t="n">
        <v>-1</v>
      </c>
      <c r="L107" s="198" t="n">
        <v>-3</v>
      </c>
      <c r="M107" s="198" t="n">
        <v>2</v>
      </c>
      <c r="N107" s="198" t="n">
        <v>12</v>
      </c>
      <c r="O107" s="198" t="n">
        <v>2</v>
      </c>
      <c r="P107" s="198" t="n">
        <v>7</v>
      </c>
      <c r="Q107" s="198" t="n">
        <v>2</v>
      </c>
      <c r="R107" s="198" t="n">
        <v>-5</v>
      </c>
      <c r="S107" s="198" t="n">
        <v>6</v>
      </c>
      <c r="T107" s="198" t="n">
        <v>8</v>
      </c>
      <c r="U107" s="198" t="n">
        <v>1</v>
      </c>
      <c r="V107" s="198" t="n">
        <v>-1</v>
      </c>
      <c r="W107" s="198" t="n">
        <v>-2</v>
      </c>
      <c r="X107" s="198" t="n">
        <v>6</v>
      </c>
      <c r="Y107" s="198" t="n">
        <v>0</v>
      </c>
      <c r="Z107" s="198" t="n">
        <v>3</v>
      </c>
      <c r="AA107" s="198" t="n">
        <v>0</v>
      </c>
      <c r="AB107" s="198" t="n">
        <v>8</v>
      </c>
      <c r="AC107" s="198" t="n">
        <v>-11</v>
      </c>
      <c r="AD107" s="198" t="n">
        <v>-2</v>
      </c>
      <c r="AE107" s="198" t="n">
        <v>2</v>
      </c>
      <c r="AF107" s="198" t="n">
        <v>-8</v>
      </c>
      <c r="AG107" s="198" t="n">
        <v>5</v>
      </c>
      <c r="AH107" s="198" t="n">
        <v>1</v>
      </c>
      <c r="AI107" s="198" t="n">
        <v>-7</v>
      </c>
      <c r="AJ107" s="198" t="n">
        <v>9</v>
      </c>
      <c r="AK107" s="198" t="n">
        <v>-12</v>
      </c>
      <c r="AL107" s="198" t="n">
        <v>-2</v>
      </c>
      <c r="AM107" s="198" t="n">
        <v>7</v>
      </c>
      <c r="AN107" s="198" t="n">
        <v>-6</v>
      </c>
      <c r="AO107" s="198" t="n">
        <v>6</v>
      </c>
      <c r="AP107" s="211" t="n">
        <v>5</v>
      </c>
      <c r="AR107" s="195"/>
      <c r="AS107" s="196" t="s">
        <v>1005</v>
      </c>
      <c r="AT107" s="199"/>
      <c r="AU107" s="197" t="n">
        <f aca="false">IF(OR(appSymptome!E111=appSymptome!$C$1,AT107),0,appSymptome!E111)</f>
        <v>0</v>
      </c>
      <c r="AV107" s="198"/>
      <c r="AW107" s="198"/>
      <c r="AX107" s="199"/>
      <c r="AY107" s="196"/>
      <c r="AZ107" s="196" t="n">
        <f aca="false">AU107</f>
        <v>0</v>
      </c>
      <c r="BA107" s="200" t="n">
        <f aca="false">IF(AND(AZ385=0,AZ107=0,AY107&gt;0),AY107,AZ107)</f>
        <v>0</v>
      </c>
      <c r="BB107" s="201" t="n">
        <f aca="false">BA107*D107</f>
        <v>0</v>
      </c>
      <c r="BC107" s="202" t="n">
        <f aca="false">(SUMIF(E107:AP107,"&gt;0",E107:AP107)-SUMIF(E107:AP107,"&lt;0",E107:AP107))*D107</f>
        <v>0.397777777777778</v>
      </c>
      <c r="BD107" s="196"/>
      <c r="BE107" s="196"/>
      <c r="BF107" s="203"/>
      <c r="BG107" s="204"/>
      <c r="BH107" s="205" t="n">
        <f aca="false">SUMPRODUCT(E107:AP107,heilmittel!E$411:AP$411)*D107</f>
        <v>-0.00082111111111111</v>
      </c>
      <c r="BI107" s="206" t="n">
        <f aca="false">(BH107*BA107)+(BH385*BA385)</f>
        <v>-0.00878402159244264</v>
      </c>
      <c r="BJ107" s="206" t="n">
        <f aca="false">BI107*BI107</f>
        <v>7.71590353364985E-005</v>
      </c>
      <c r="BK107" s="207" t="n">
        <f aca="false">BI107/BM$2</f>
        <v>-0.0419929631383954</v>
      </c>
      <c r="BL107" s="206" t="str">
        <f aca="false">IF(BK107&lt;-3,"— — —",IF(BK107&lt;-2,"— —",IF(BK107&lt;-1,"—",IF(BK107&gt;4,"++++",IF(BK107&gt;3,"+++",IF(BK107&gt;2,"++",IF(BK107&gt;1,"+","....")))))))</f>
        <v>....</v>
      </c>
      <c r="BM107" s="200"/>
    </row>
    <row r="108" customFormat="false" ht="12.8" hidden="false" customHeight="false" outlineLevel="0" collapsed="false">
      <c r="B108" s="0" t="n">
        <f aca="false">1/D108</f>
        <v>1306</v>
      </c>
      <c r="C108" s="208" t="s">
        <v>1006</v>
      </c>
      <c r="D108" s="209" t="n">
        <v>0.000765696784073507</v>
      </c>
      <c r="E108" s="210" t="n">
        <v>-26</v>
      </c>
      <c r="F108" s="198" t="n">
        <v>16</v>
      </c>
      <c r="G108" s="198" t="n">
        <v>-3</v>
      </c>
      <c r="H108" s="198" t="n">
        <v>-16</v>
      </c>
      <c r="I108" s="198" t="n">
        <v>-27</v>
      </c>
      <c r="J108" s="198" t="n">
        <v>-24</v>
      </c>
      <c r="K108" s="198" t="n">
        <v>-4</v>
      </c>
      <c r="L108" s="198" t="n">
        <v>23</v>
      </c>
      <c r="M108" s="198" t="n">
        <v>24</v>
      </c>
      <c r="N108" s="198" t="n">
        <v>-12</v>
      </c>
      <c r="O108" s="198" t="n">
        <v>-10</v>
      </c>
      <c r="P108" s="198" t="n">
        <v>-15</v>
      </c>
      <c r="Q108" s="198" t="n">
        <v>4</v>
      </c>
      <c r="R108" s="198" t="n">
        <v>9</v>
      </c>
      <c r="S108" s="198" t="n">
        <v>51</v>
      </c>
      <c r="T108" s="198" t="n">
        <v>27</v>
      </c>
      <c r="U108" s="198" t="n">
        <v>-34</v>
      </c>
      <c r="V108" s="198" t="n">
        <v>1</v>
      </c>
      <c r="W108" s="198" t="n">
        <v>-15</v>
      </c>
      <c r="X108" s="198" t="n">
        <v>-57</v>
      </c>
      <c r="Y108" s="198" t="n">
        <v>4</v>
      </c>
      <c r="Z108" s="198" t="n">
        <v>26</v>
      </c>
      <c r="AA108" s="198" t="n">
        <v>-51</v>
      </c>
      <c r="AB108" s="198" t="n">
        <v>-15</v>
      </c>
      <c r="AC108" s="198" t="n">
        <v>5</v>
      </c>
      <c r="AD108" s="198" t="n">
        <v>-17</v>
      </c>
      <c r="AE108" s="198" t="n">
        <v>-13</v>
      </c>
      <c r="AF108" s="198" t="n">
        <v>14</v>
      </c>
      <c r="AG108" s="198" t="n">
        <v>-9</v>
      </c>
      <c r="AH108" s="198" t="n">
        <v>-11</v>
      </c>
      <c r="AI108" s="198" t="n">
        <v>8</v>
      </c>
      <c r="AJ108" s="198" t="n">
        <v>-27</v>
      </c>
      <c r="AK108" s="198" t="n">
        <v>25</v>
      </c>
      <c r="AL108" s="198" t="n">
        <v>9</v>
      </c>
      <c r="AM108" s="198" t="n">
        <v>16</v>
      </c>
      <c r="AN108" s="198" t="n">
        <v>-8</v>
      </c>
      <c r="AO108" s="198" t="n">
        <v>-56</v>
      </c>
      <c r="AP108" s="211" t="n">
        <v>27</v>
      </c>
      <c r="AR108" s="195"/>
      <c r="AS108" s="196" t="s">
        <v>1006</v>
      </c>
      <c r="AT108" s="199"/>
      <c r="AU108" s="197" t="n">
        <f aca="false">IF(OR(appSymptome!E112=appSymptome!$C$1,AT108),0,appSymptome!E112)</f>
        <v>0</v>
      </c>
      <c r="AV108" s="198"/>
      <c r="AW108" s="198"/>
      <c r="AX108" s="199"/>
      <c r="AY108" s="196"/>
      <c r="AZ108" s="196" t="n">
        <f aca="false">AU108</f>
        <v>0</v>
      </c>
      <c r="BA108" s="200" t="n">
        <f aca="false">IF(AND(AZ386=0,AZ108=0,AY108&gt;0),AY108,AZ108)</f>
        <v>0</v>
      </c>
      <c r="BB108" s="201" t="n">
        <f aca="false">BA108*D108</f>
        <v>0</v>
      </c>
      <c r="BC108" s="202" t="n">
        <f aca="false">(SUMIF(E108:AP108,"&gt;0",E108:AP108)-SUMIF(E108:AP108,"&lt;0",E108:AP108))*D108</f>
        <v>0.565849923430322</v>
      </c>
      <c r="BD108" s="196"/>
      <c r="BE108" s="196"/>
      <c r="BF108" s="203"/>
      <c r="BG108" s="204"/>
      <c r="BH108" s="205" t="n">
        <f aca="false">SUMPRODUCT(E108:AP108,heilmittel!E$411:AP$411)*D108</f>
        <v>-0.00153506891271057</v>
      </c>
      <c r="BI108" s="206" t="n">
        <f aca="false">(BH108*BA108)+(BH386*BA386)</f>
        <v>0.00148120380952381</v>
      </c>
      <c r="BJ108" s="206" t="n">
        <f aca="false">BI108*BI108</f>
        <v>2.19396472534784E-006</v>
      </c>
      <c r="BK108" s="207" t="n">
        <f aca="false">BI108/BM$2</f>
        <v>0.00708105465351977</v>
      </c>
      <c r="BL108" s="206" t="str">
        <f aca="false">IF(BK108&lt;-3,"— — —",IF(BK108&lt;-2,"— —",IF(BK108&lt;-1,"—",IF(BK108&gt;4,"++++",IF(BK108&gt;3,"+++",IF(BK108&gt;2,"++",IF(BK108&gt;1,"+","....")))))))</f>
        <v>....</v>
      </c>
      <c r="BM108" s="200"/>
    </row>
    <row r="109" customFormat="false" ht="12.8" hidden="false" customHeight="false" outlineLevel="0" collapsed="false">
      <c r="B109" s="0" t="n">
        <f aca="false">1/D109</f>
        <v>701.000000000002</v>
      </c>
      <c r="C109" s="208" t="s">
        <v>1007</v>
      </c>
      <c r="D109" s="209" t="n">
        <v>0.0014265335235378</v>
      </c>
      <c r="E109" s="210" t="n">
        <v>7</v>
      </c>
      <c r="F109" s="198" t="n">
        <v>3</v>
      </c>
      <c r="G109" s="198" t="n">
        <v>4</v>
      </c>
      <c r="H109" s="198" t="n">
        <v>-10</v>
      </c>
      <c r="I109" s="198" t="n">
        <v>-4</v>
      </c>
      <c r="J109" s="198" t="n">
        <v>-4</v>
      </c>
      <c r="K109" s="198" t="n">
        <v>-5</v>
      </c>
      <c r="L109" s="198" t="n">
        <v>4</v>
      </c>
      <c r="M109" s="198" t="n">
        <v>-8</v>
      </c>
      <c r="N109" s="198" t="n">
        <v>-6</v>
      </c>
      <c r="O109" s="198" t="n">
        <v>3</v>
      </c>
      <c r="P109" s="198" t="n">
        <v>6</v>
      </c>
      <c r="Q109" s="198" t="n">
        <v>1</v>
      </c>
      <c r="R109" s="198" t="n">
        <v>-5</v>
      </c>
      <c r="S109" s="198" t="n">
        <v>11</v>
      </c>
      <c r="T109" s="198" t="n">
        <v>2</v>
      </c>
      <c r="U109" s="198" t="n">
        <v>-4</v>
      </c>
      <c r="V109" s="198" t="n">
        <v>5</v>
      </c>
      <c r="W109" s="198" t="n">
        <v>-20</v>
      </c>
      <c r="X109" s="198" t="n">
        <v>-3</v>
      </c>
      <c r="Y109" s="198" t="n">
        <v>-4</v>
      </c>
      <c r="Z109" s="198" t="n">
        <v>6</v>
      </c>
      <c r="AA109" s="198" t="n">
        <v>16</v>
      </c>
      <c r="AB109" s="198" t="n">
        <v>-3</v>
      </c>
      <c r="AC109" s="198" t="n">
        <v>3</v>
      </c>
      <c r="AD109" s="198" t="n">
        <v>2</v>
      </c>
      <c r="AE109" s="198" t="n">
        <v>4</v>
      </c>
      <c r="AF109" s="198" t="n">
        <v>-9</v>
      </c>
      <c r="AG109" s="198" t="n">
        <v>-5</v>
      </c>
      <c r="AH109" s="198" t="n">
        <v>18</v>
      </c>
      <c r="AI109" s="198" t="n">
        <v>-3</v>
      </c>
      <c r="AJ109" s="198" t="n">
        <v>-12</v>
      </c>
      <c r="AK109" s="198" t="n">
        <v>-5</v>
      </c>
      <c r="AL109" s="198" t="n">
        <v>5</v>
      </c>
      <c r="AM109" s="198" t="n">
        <v>-9</v>
      </c>
      <c r="AN109" s="198" t="n">
        <v>-9</v>
      </c>
      <c r="AO109" s="198" t="n">
        <v>7</v>
      </c>
      <c r="AP109" s="211" t="n">
        <v>-6</v>
      </c>
      <c r="AR109" s="195"/>
      <c r="AS109" s="196" t="s">
        <v>1007</v>
      </c>
      <c r="AT109" s="199"/>
      <c r="AU109" s="197" t="n">
        <f aca="false">IF(OR(appSymptome!E113=appSymptome!$C$1,AT109),0,appSymptome!E113)</f>
        <v>0</v>
      </c>
      <c r="AV109" s="198"/>
      <c r="AW109" s="198"/>
      <c r="AX109" s="199"/>
      <c r="AY109" s="196"/>
      <c r="AZ109" s="196" t="n">
        <f aca="false">AU109</f>
        <v>0</v>
      </c>
      <c r="BA109" s="200" t="n">
        <f aca="false">IF(AND(AZ387=0,AZ109=0,AY109&gt;0),AY109,AZ109)</f>
        <v>0</v>
      </c>
      <c r="BB109" s="201" t="n">
        <f aca="false">BA109*D109</f>
        <v>0</v>
      </c>
      <c r="BC109" s="202" t="n">
        <f aca="false">(SUMIF(E109:AP109,"&gt;0",E109:AP109)-SUMIF(E109:AP109,"&lt;0",E109:AP109))*D109</f>
        <v>0.343794579172611</v>
      </c>
      <c r="BD109" s="196"/>
      <c r="BE109" s="196"/>
      <c r="BF109" s="203"/>
      <c r="BG109" s="204"/>
      <c r="BH109" s="205" t="n">
        <f aca="false">SUMPRODUCT(E109:AP109,heilmittel!E$411:AP$411)*D109</f>
        <v>-0.00184022824536376</v>
      </c>
      <c r="BI109" s="206" t="n">
        <f aca="false">(BH109*BA109)+(BH387*BA387)</f>
        <v>0.000712052034179313</v>
      </c>
      <c r="BJ109" s="206" t="n">
        <f aca="false">BI109*BI109</f>
        <v>5.07018099378898E-007</v>
      </c>
      <c r="BK109" s="207" t="n">
        <f aca="false">BI109/BM$2</f>
        <v>0.00340404158951942</v>
      </c>
      <c r="BL109" s="206" t="str">
        <f aca="false">IF(BK109&lt;-3,"— — —",IF(BK109&lt;-2,"— —",IF(BK109&lt;-1,"—",IF(BK109&gt;4,"++++",IF(BK109&gt;3,"+++",IF(BK109&gt;2,"++",IF(BK109&gt;1,"+","....")))))))</f>
        <v>....</v>
      </c>
      <c r="BM109" s="200"/>
    </row>
    <row r="110" customFormat="false" ht="12.8" hidden="false" customHeight="false" outlineLevel="0" collapsed="false">
      <c r="B110" s="0" t="n">
        <f aca="false">1/D110</f>
        <v>1317</v>
      </c>
      <c r="C110" s="208" t="s">
        <v>1008</v>
      </c>
      <c r="D110" s="209" t="n">
        <v>0.000759301442672741</v>
      </c>
      <c r="E110" s="210" t="n">
        <v>5</v>
      </c>
      <c r="F110" s="198" t="n">
        <v>8</v>
      </c>
      <c r="G110" s="198" t="n">
        <v>-4</v>
      </c>
      <c r="H110" s="198" t="n">
        <v>-4</v>
      </c>
      <c r="I110" s="198" t="n">
        <v>15</v>
      </c>
      <c r="J110" s="198" t="n">
        <v>-7</v>
      </c>
      <c r="K110" s="198" t="n">
        <v>-15</v>
      </c>
      <c r="L110" s="198" t="n">
        <v>-3</v>
      </c>
      <c r="M110" s="198" t="n">
        <v>-1</v>
      </c>
      <c r="N110" s="198" t="n">
        <v>6</v>
      </c>
      <c r="O110" s="198" t="n">
        <v>-16</v>
      </c>
      <c r="P110" s="198" t="n">
        <v>1</v>
      </c>
      <c r="Q110" s="198" t="n">
        <v>-5</v>
      </c>
      <c r="R110" s="198" t="n">
        <v>2</v>
      </c>
      <c r="S110" s="198" t="n">
        <v>8</v>
      </c>
      <c r="T110" s="198" t="n">
        <v>7</v>
      </c>
      <c r="U110" s="198" t="n">
        <v>-29</v>
      </c>
      <c r="V110" s="198" t="n">
        <v>-13</v>
      </c>
      <c r="W110" s="198" t="n">
        <v>-8</v>
      </c>
      <c r="X110" s="198" t="n">
        <v>-2</v>
      </c>
      <c r="Y110" s="198" t="n">
        <v>21</v>
      </c>
      <c r="Z110" s="198" t="n">
        <v>3</v>
      </c>
      <c r="AA110" s="198" t="n">
        <v>17</v>
      </c>
      <c r="AB110" s="198" t="n">
        <v>22</v>
      </c>
      <c r="AC110" s="198" t="n">
        <v>-9</v>
      </c>
      <c r="AD110" s="198" t="n">
        <v>-17</v>
      </c>
      <c r="AE110" s="198" t="n">
        <v>-23</v>
      </c>
      <c r="AF110" s="198" t="n">
        <v>-14</v>
      </c>
      <c r="AG110" s="198" t="n">
        <v>-6</v>
      </c>
      <c r="AH110" s="198" t="n">
        <v>-17</v>
      </c>
      <c r="AI110" s="198" t="n">
        <v>2</v>
      </c>
      <c r="AJ110" s="198" t="n">
        <v>-3</v>
      </c>
      <c r="AK110" s="198" t="n">
        <v>-3</v>
      </c>
      <c r="AL110" s="198" t="n">
        <v>-7</v>
      </c>
      <c r="AM110" s="198" t="n">
        <v>-13</v>
      </c>
      <c r="AN110" s="198" t="n">
        <v>0</v>
      </c>
      <c r="AO110" s="198" t="n">
        <v>-1</v>
      </c>
      <c r="AP110" s="211" t="n">
        <v>3</v>
      </c>
      <c r="AR110" s="195"/>
      <c r="AS110" s="196" t="s">
        <v>1008</v>
      </c>
      <c r="AT110" s="199"/>
      <c r="AU110" s="197" t="n">
        <f aca="false">IF(OR(appSymptome!E114=appSymptome!$C$1,AT110),0,appSymptome!E114)</f>
        <v>0</v>
      </c>
      <c r="AV110" s="198"/>
      <c r="AW110" s="198"/>
      <c r="AX110" s="199"/>
      <c r="AY110" s="196"/>
      <c r="AZ110" s="196" t="n">
        <f aca="false">AU110</f>
        <v>0</v>
      </c>
      <c r="BA110" s="200" t="n">
        <f aca="false">IF(AND(AZ388=0,AZ110=0,AY110&gt;0),AY110,AZ110)</f>
        <v>0</v>
      </c>
      <c r="BB110" s="201" t="n">
        <f aca="false">BA110*D110</f>
        <v>0</v>
      </c>
      <c r="BC110" s="202" t="n">
        <f aca="false">(SUMIF(E110:AP110,"&gt;0",E110:AP110)-SUMIF(E110:AP110,"&lt;0",E110:AP110))*D110</f>
        <v>0.258162490508732</v>
      </c>
      <c r="BD110" s="196"/>
      <c r="BE110" s="196"/>
      <c r="BF110" s="203"/>
      <c r="BG110" s="204"/>
      <c r="BH110" s="205" t="n">
        <f aca="false">SUMPRODUCT(E110:AP110,heilmittel!E$411:AP$411)*D110</f>
        <v>-0.00111025056947608</v>
      </c>
      <c r="BI110" s="206" t="n">
        <f aca="false">(BH110*BA110)+(BH388*BA388)</f>
        <v>-0.00141834904156991</v>
      </c>
      <c r="BJ110" s="206" t="n">
        <f aca="false">BI110*BI110</f>
        <v>2.01171400372229E-006</v>
      </c>
      <c r="BK110" s="207" t="n">
        <f aca="false">BI110/BM$2</f>
        <v>-0.00678057065242952</v>
      </c>
      <c r="BL110" s="206" t="str">
        <f aca="false">IF(BK110&lt;-3,"— — —",IF(BK110&lt;-2,"— —",IF(BK110&lt;-1,"—",IF(BK110&gt;4,"++++",IF(BK110&gt;3,"+++",IF(BK110&gt;2,"++",IF(BK110&gt;1,"+","....")))))))</f>
        <v>....</v>
      </c>
      <c r="BM110" s="200"/>
    </row>
    <row r="111" customFormat="false" ht="12.8" hidden="false" customHeight="false" outlineLevel="0" collapsed="false">
      <c r="B111" s="0" t="n">
        <f aca="false">1/D111</f>
        <v>1677</v>
      </c>
      <c r="C111" s="208" t="s">
        <v>1009</v>
      </c>
      <c r="D111" s="209" t="n">
        <v>0.000596302921884317</v>
      </c>
      <c r="E111" s="210" t="n">
        <v>0</v>
      </c>
      <c r="F111" s="198" t="n">
        <v>-2</v>
      </c>
      <c r="G111" s="198" t="n">
        <v>11</v>
      </c>
      <c r="H111" s="198" t="n">
        <v>-5</v>
      </c>
      <c r="I111" s="198" t="n">
        <v>10</v>
      </c>
      <c r="J111" s="198" t="n">
        <v>-8</v>
      </c>
      <c r="K111" s="198" t="n">
        <v>-22</v>
      </c>
      <c r="L111" s="198" t="n">
        <v>-13</v>
      </c>
      <c r="M111" s="198" t="n">
        <v>2</v>
      </c>
      <c r="N111" s="198" t="n">
        <v>3</v>
      </c>
      <c r="O111" s="198" t="n">
        <v>-20</v>
      </c>
      <c r="P111" s="198" t="n">
        <v>-2</v>
      </c>
      <c r="Q111" s="198" t="n">
        <v>6</v>
      </c>
      <c r="R111" s="198" t="n">
        <v>0</v>
      </c>
      <c r="S111" s="198" t="n">
        <v>19</v>
      </c>
      <c r="T111" s="198" t="n">
        <v>10</v>
      </c>
      <c r="U111" s="198" t="n">
        <v>-15</v>
      </c>
      <c r="V111" s="198" t="n">
        <v>6</v>
      </c>
      <c r="W111" s="198" t="n">
        <v>-6</v>
      </c>
      <c r="X111" s="198" t="n">
        <v>-11</v>
      </c>
      <c r="Y111" s="198" t="n">
        <v>31</v>
      </c>
      <c r="Z111" s="198" t="n">
        <v>-2</v>
      </c>
      <c r="AA111" s="198" t="n">
        <v>13</v>
      </c>
      <c r="AB111" s="198" t="n">
        <v>35</v>
      </c>
      <c r="AC111" s="198" t="n">
        <v>17</v>
      </c>
      <c r="AD111" s="198" t="n">
        <v>-22</v>
      </c>
      <c r="AE111" s="198" t="n">
        <v>-13</v>
      </c>
      <c r="AF111" s="198" t="n">
        <v>-30</v>
      </c>
      <c r="AG111" s="198" t="n">
        <v>11</v>
      </c>
      <c r="AH111" s="198" t="n">
        <v>-10</v>
      </c>
      <c r="AI111" s="198" t="n">
        <v>22</v>
      </c>
      <c r="AJ111" s="198" t="n">
        <v>-2</v>
      </c>
      <c r="AK111" s="198" t="n">
        <v>-4</v>
      </c>
      <c r="AL111" s="198" t="n">
        <v>-9</v>
      </c>
      <c r="AM111" s="198" t="n">
        <v>-12</v>
      </c>
      <c r="AN111" s="198" t="n">
        <v>3</v>
      </c>
      <c r="AO111" s="198" t="n">
        <v>-17</v>
      </c>
      <c r="AP111" s="211" t="n">
        <v>0</v>
      </c>
      <c r="AR111" s="195"/>
      <c r="AS111" s="196" t="s">
        <v>1009</v>
      </c>
      <c r="AT111" s="199"/>
      <c r="AU111" s="197" t="n">
        <f aca="false">IF(OR(appSymptome!E115=appSymptome!$C$1,AT111),0,appSymptome!E115)</f>
        <v>0</v>
      </c>
      <c r="AV111" s="198"/>
      <c r="AW111" s="198"/>
      <c r="AX111" s="199"/>
      <c r="AY111" s="196"/>
      <c r="AZ111" s="196" t="n">
        <f aca="false">AU111</f>
        <v>0</v>
      </c>
      <c r="BA111" s="200" t="n">
        <f aca="false">IF(AND(AZ389=0,AZ111=0,AY111&gt;0),AY111,AZ111)</f>
        <v>0</v>
      </c>
      <c r="BB111" s="201" t="n">
        <f aca="false">BA111*D111</f>
        <v>0</v>
      </c>
      <c r="BC111" s="202" t="n">
        <f aca="false">(SUMIF(E111:AP111,"&gt;0",E111:AP111)-SUMIF(E111:AP111,"&lt;0",E111:AP111))*D111</f>
        <v>0.25283243887895</v>
      </c>
      <c r="BD111" s="196"/>
      <c r="BE111" s="196"/>
      <c r="BF111" s="203"/>
      <c r="BG111" s="204"/>
      <c r="BH111" s="205" t="n">
        <f aca="false">SUMPRODUCT(E111:AP111,heilmittel!E$411:AP$411)*D111</f>
        <v>-0.00746553369111508</v>
      </c>
      <c r="BI111" s="206" t="n">
        <f aca="false">(BH111*BA111)+(BH389*BA389)</f>
        <v>0.0047302952842662</v>
      </c>
      <c r="BJ111" s="206" t="n">
        <f aca="false">BI111*BI111</f>
        <v>2.23756934763511E-005</v>
      </c>
      <c r="BK111" s="207" t="n">
        <f aca="false">BI111/BM$2</f>
        <v>0.0226136870698059</v>
      </c>
      <c r="BL111" s="206" t="str">
        <f aca="false">IF(BK111&lt;-3,"— — —",IF(BK111&lt;-2,"— —",IF(BK111&lt;-1,"—",IF(BK111&gt;4,"++++",IF(BK111&gt;3,"+++",IF(BK111&gt;2,"++",IF(BK111&gt;1,"+","....")))))))</f>
        <v>....</v>
      </c>
      <c r="BM111" s="200"/>
    </row>
    <row r="112" customFormat="false" ht="12.8" hidden="false" customHeight="false" outlineLevel="0" collapsed="false">
      <c r="B112" s="0" t="n">
        <f aca="false">1/D112</f>
        <v>4184</v>
      </c>
      <c r="C112" s="208" t="s">
        <v>1010</v>
      </c>
      <c r="D112" s="209" t="n">
        <v>0.000239005736137667</v>
      </c>
      <c r="E112" s="210" t="n">
        <v>-38</v>
      </c>
      <c r="F112" s="198" t="n">
        <v>10</v>
      </c>
      <c r="G112" s="198" t="n">
        <v>16</v>
      </c>
      <c r="H112" s="198" t="n">
        <v>2</v>
      </c>
      <c r="I112" s="198" t="n">
        <v>22</v>
      </c>
      <c r="J112" s="198" t="n">
        <v>-9</v>
      </c>
      <c r="K112" s="198" t="n">
        <v>-35</v>
      </c>
      <c r="L112" s="198" t="n">
        <v>-2</v>
      </c>
      <c r="M112" s="198" t="n">
        <v>8</v>
      </c>
      <c r="N112" s="198" t="n">
        <v>9</v>
      </c>
      <c r="O112" s="198" t="n">
        <v>-24</v>
      </c>
      <c r="P112" s="198" t="n">
        <v>0</v>
      </c>
      <c r="Q112" s="198" t="n">
        <v>18</v>
      </c>
      <c r="R112" s="198" t="n">
        <v>42</v>
      </c>
      <c r="S112" s="198" t="n">
        <v>25</v>
      </c>
      <c r="T112" s="198" t="n">
        <v>-7</v>
      </c>
      <c r="U112" s="198" t="n">
        <v>-14</v>
      </c>
      <c r="V112" s="198" t="n">
        <v>16</v>
      </c>
      <c r="W112" s="198" t="n">
        <v>-3</v>
      </c>
      <c r="X112" s="198" t="n">
        <v>-2</v>
      </c>
      <c r="Y112" s="198" t="n">
        <v>56</v>
      </c>
      <c r="Z112" s="198" t="n">
        <v>63</v>
      </c>
      <c r="AA112" s="198" t="n">
        <v>5</v>
      </c>
      <c r="AB112" s="198" t="n">
        <v>9</v>
      </c>
      <c r="AC112" s="198" t="n">
        <v>-18</v>
      </c>
      <c r="AD112" s="198" t="n">
        <v>-24</v>
      </c>
      <c r="AE112" s="198" t="n">
        <v>11</v>
      </c>
      <c r="AF112" s="198" t="n">
        <v>-22</v>
      </c>
      <c r="AG112" s="198" t="n">
        <v>14</v>
      </c>
      <c r="AH112" s="198" t="n">
        <v>17</v>
      </c>
      <c r="AI112" s="198" t="n">
        <v>13</v>
      </c>
      <c r="AJ112" s="198" t="n">
        <v>-17</v>
      </c>
      <c r="AK112" s="198" t="n">
        <v>-26</v>
      </c>
      <c r="AL112" s="198" t="n">
        <v>-33</v>
      </c>
      <c r="AM112" s="198" t="n">
        <v>-27</v>
      </c>
      <c r="AN112" s="198" t="n">
        <v>-31</v>
      </c>
      <c r="AO112" s="198" t="n">
        <v>-10</v>
      </c>
      <c r="AP112" s="211" t="n">
        <v>-9</v>
      </c>
      <c r="AR112" s="195"/>
      <c r="AS112" s="196" t="s">
        <v>1010</v>
      </c>
      <c r="AT112" s="199"/>
      <c r="AU112" s="197" t="n">
        <f aca="false">IF(OR(appSymptome!E116=appSymptome!$C$1,AT112),0,appSymptome!E116)</f>
        <v>0</v>
      </c>
      <c r="AV112" s="198"/>
      <c r="AW112" s="198"/>
      <c r="AX112" s="199"/>
      <c r="AY112" s="196"/>
      <c r="AZ112" s="196" t="n">
        <f aca="false">AU112</f>
        <v>0</v>
      </c>
      <c r="BA112" s="200" t="n">
        <f aca="false">IF(AND(AZ390=0,AZ112=0,AY112&gt;0),AY112,AZ112)</f>
        <v>0</v>
      </c>
      <c r="BB112" s="201" t="n">
        <f aca="false">BA112*D112</f>
        <v>0</v>
      </c>
      <c r="BC112" s="202" t="n">
        <f aca="false">(SUMIF(E112:AP112,"&gt;0",E112:AP112)-SUMIF(E112:AP112,"&lt;0",E112:AP112))*D112</f>
        <v>0.168977055449331</v>
      </c>
      <c r="BD112" s="196"/>
      <c r="BE112" s="196"/>
      <c r="BF112" s="203"/>
      <c r="BG112" s="204"/>
      <c r="BH112" s="205" t="n">
        <f aca="false">SUMPRODUCT(E112:AP112,heilmittel!E$411:AP$411)*D112</f>
        <v>0.00149335564053537</v>
      </c>
      <c r="BI112" s="206" t="n">
        <f aca="false">(BH112*BA112)+(BH390*BA390)</f>
        <v>-0.00206275013587628</v>
      </c>
      <c r="BJ112" s="206" t="n">
        <f aca="false">BI112*BI112</f>
        <v>4.25493812305761E-006</v>
      </c>
      <c r="BK112" s="207" t="n">
        <f aca="false">BI112/BM$2</f>
        <v>-0.0098611996234273</v>
      </c>
      <c r="BL112" s="206" t="str">
        <f aca="false">IF(BK112&lt;-3,"— — —",IF(BK112&lt;-2,"— —",IF(BK112&lt;-1,"—",IF(BK112&gt;4,"++++",IF(BK112&gt;3,"+++",IF(BK112&gt;2,"++",IF(BK112&gt;1,"+","....")))))))</f>
        <v>....</v>
      </c>
      <c r="BM112" s="200"/>
    </row>
    <row r="113" customFormat="false" ht="12.8" hidden="false" customHeight="false" outlineLevel="0" collapsed="false">
      <c r="B113" s="0" t="n">
        <f aca="false">1/D113</f>
        <v>444.999999999999</v>
      </c>
      <c r="C113" s="208" t="s">
        <v>1011</v>
      </c>
      <c r="D113" s="209" t="n">
        <v>0.00224719101123596</v>
      </c>
      <c r="E113" s="210" t="n">
        <v>0</v>
      </c>
      <c r="F113" s="198" t="n">
        <v>6</v>
      </c>
      <c r="G113" s="198" t="n">
        <v>2</v>
      </c>
      <c r="H113" s="198" t="n">
        <v>-5</v>
      </c>
      <c r="I113" s="198" t="n">
        <v>3</v>
      </c>
      <c r="J113" s="198" t="n">
        <v>9</v>
      </c>
      <c r="K113" s="198" t="n">
        <v>-3</v>
      </c>
      <c r="L113" s="198" t="n">
        <v>-12</v>
      </c>
      <c r="M113" s="198" t="n">
        <v>-1</v>
      </c>
      <c r="N113" s="198" t="n">
        <v>-8</v>
      </c>
      <c r="O113" s="198" t="n">
        <v>-14</v>
      </c>
      <c r="P113" s="198" t="n">
        <v>6</v>
      </c>
      <c r="Q113" s="198" t="n">
        <v>7</v>
      </c>
      <c r="R113" s="198" t="n">
        <v>11</v>
      </c>
      <c r="S113" s="198" t="n">
        <v>2</v>
      </c>
      <c r="T113" s="198" t="n">
        <v>-2</v>
      </c>
      <c r="U113" s="198" t="n">
        <v>7</v>
      </c>
      <c r="V113" s="198" t="n">
        <v>12</v>
      </c>
      <c r="W113" s="198" t="n">
        <v>9</v>
      </c>
      <c r="X113" s="198" t="n">
        <v>-5</v>
      </c>
      <c r="Y113" s="198" t="n">
        <v>27</v>
      </c>
      <c r="Z113" s="198" t="n">
        <v>26</v>
      </c>
      <c r="AA113" s="198" t="n">
        <v>-11</v>
      </c>
      <c r="AB113" s="198" t="n">
        <v>-1</v>
      </c>
      <c r="AC113" s="198" t="n">
        <v>-15</v>
      </c>
      <c r="AD113" s="198" t="n">
        <v>-22</v>
      </c>
      <c r="AE113" s="198" t="n">
        <v>12</v>
      </c>
      <c r="AF113" s="198" t="n">
        <v>-7</v>
      </c>
      <c r="AG113" s="198" t="n">
        <v>2</v>
      </c>
      <c r="AH113" s="198" t="n">
        <v>8</v>
      </c>
      <c r="AI113" s="198" t="n">
        <v>2</v>
      </c>
      <c r="AJ113" s="198" t="n">
        <v>-6</v>
      </c>
      <c r="AK113" s="198" t="n">
        <v>16</v>
      </c>
      <c r="AL113" s="198" t="n">
        <v>0</v>
      </c>
      <c r="AM113" s="198" t="n">
        <v>1</v>
      </c>
      <c r="AN113" s="198" t="n">
        <v>3</v>
      </c>
      <c r="AO113" s="198" t="n">
        <v>2</v>
      </c>
      <c r="AP113" s="211" t="n">
        <v>-14</v>
      </c>
      <c r="AR113" s="195"/>
      <c r="AS113" s="196" t="s">
        <v>1011</v>
      </c>
      <c r="AT113" s="199"/>
      <c r="AU113" s="197" t="n">
        <f aca="false">IF(OR(appSymptome!E117=appSymptome!$C$1,AT113),0,appSymptome!E117)</f>
        <v>0</v>
      </c>
      <c r="AV113" s="198"/>
      <c r="AW113" s="198"/>
      <c r="AX113" s="199"/>
      <c r="AY113" s="196"/>
      <c r="AZ113" s="196" t="n">
        <f aca="false">AU113</f>
        <v>0</v>
      </c>
      <c r="BA113" s="200" t="n">
        <f aca="false">IF(AND(AZ391=0,AZ113=0,AY113&gt;0),AY113,AZ113)</f>
        <v>0</v>
      </c>
      <c r="BB113" s="201" t="n">
        <f aca="false">BA113*D113</f>
        <v>0</v>
      </c>
      <c r="BC113" s="202" t="n">
        <f aca="false">(SUMIF(E113:AP113,"&gt;0",E113:AP113)-SUMIF(E113:AP113,"&lt;0",E113:AP113))*D113</f>
        <v>0.671910112359551</v>
      </c>
      <c r="BD113" s="196"/>
      <c r="BE113" s="196"/>
      <c r="BF113" s="203"/>
      <c r="BG113" s="204"/>
      <c r="BH113" s="205" t="n">
        <f aca="false">SUMPRODUCT(E113:AP113,heilmittel!E$411:AP$411)*D113</f>
        <v>0.00996898876404497</v>
      </c>
      <c r="BI113" s="206" t="n">
        <f aca="false">(BH113*BA113)+(BH391*BA391)</f>
        <v>-0.00344418159679944</v>
      </c>
      <c r="BJ113" s="206" t="n">
        <f aca="false">BI113*BI113</f>
        <v>1.1862386871732E-005</v>
      </c>
      <c r="BK113" s="207" t="n">
        <f aca="false">BI113/BM$2</f>
        <v>-0.0164652817976646</v>
      </c>
      <c r="BL113" s="206" t="str">
        <f aca="false">IF(BK113&lt;-3,"— — —",IF(BK113&lt;-2,"— —",IF(BK113&lt;-1,"—",IF(BK113&gt;4,"++++",IF(BK113&gt;3,"+++",IF(BK113&gt;2,"++",IF(BK113&gt;1,"+","....")))))))</f>
        <v>....</v>
      </c>
      <c r="BM113" s="200"/>
    </row>
    <row r="114" customFormat="false" ht="12.8" hidden="false" customHeight="false" outlineLevel="0" collapsed="false">
      <c r="B114" s="0" t="n">
        <f aca="false">1/D114</f>
        <v>1268</v>
      </c>
      <c r="C114" s="208" t="s">
        <v>1012</v>
      </c>
      <c r="D114" s="209" t="n">
        <v>0.000788643533123028</v>
      </c>
      <c r="E114" s="210" t="n">
        <v>11</v>
      </c>
      <c r="F114" s="198" t="n">
        <v>-8</v>
      </c>
      <c r="G114" s="198" t="n">
        <v>5</v>
      </c>
      <c r="H114" s="198" t="n">
        <v>-23</v>
      </c>
      <c r="I114" s="198" t="n">
        <v>1</v>
      </c>
      <c r="J114" s="198" t="n">
        <v>4</v>
      </c>
      <c r="K114" s="198" t="n">
        <v>7</v>
      </c>
      <c r="L114" s="198" t="n">
        <v>-1</v>
      </c>
      <c r="M114" s="198" t="n">
        <v>-11</v>
      </c>
      <c r="N114" s="198" t="n">
        <v>-7</v>
      </c>
      <c r="O114" s="198" t="n">
        <v>26</v>
      </c>
      <c r="P114" s="198" t="n">
        <v>12</v>
      </c>
      <c r="Q114" s="198" t="n">
        <v>7</v>
      </c>
      <c r="R114" s="198" t="n">
        <v>-14</v>
      </c>
      <c r="S114" s="198" t="n">
        <v>-1</v>
      </c>
      <c r="T114" s="198" t="n">
        <v>4</v>
      </c>
      <c r="U114" s="198" t="n">
        <v>3</v>
      </c>
      <c r="V114" s="198" t="n">
        <v>-21</v>
      </c>
      <c r="W114" s="198" t="n">
        <v>7</v>
      </c>
      <c r="X114" s="198" t="n">
        <v>5</v>
      </c>
      <c r="Y114" s="198" t="n">
        <v>-20</v>
      </c>
      <c r="Z114" s="198" t="n">
        <v>4</v>
      </c>
      <c r="AA114" s="198" t="n">
        <v>4</v>
      </c>
      <c r="AB114" s="198" t="n">
        <v>45</v>
      </c>
      <c r="AC114" s="198" t="n">
        <v>7</v>
      </c>
      <c r="AD114" s="198" t="n">
        <v>7</v>
      </c>
      <c r="AE114" s="198" t="n">
        <v>-9</v>
      </c>
      <c r="AF114" s="198" t="n">
        <v>-12</v>
      </c>
      <c r="AG114" s="198" t="n">
        <v>-2</v>
      </c>
      <c r="AH114" s="198" t="n">
        <v>2</v>
      </c>
      <c r="AI114" s="198" t="n">
        <v>-11</v>
      </c>
      <c r="AJ114" s="198" t="n">
        <v>4</v>
      </c>
      <c r="AK114" s="198" t="n">
        <v>-34</v>
      </c>
      <c r="AL114" s="198" t="n">
        <v>-11</v>
      </c>
      <c r="AM114" s="198" t="n">
        <v>7</v>
      </c>
      <c r="AN114" s="198" t="n">
        <v>9</v>
      </c>
      <c r="AO114" s="198" t="n">
        <v>1</v>
      </c>
      <c r="AP114" s="211" t="n">
        <v>9</v>
      </c>
      <c r="AR114" s="195"/>
      <c r="AS114" s="196" t="s">
        <v>1012</v>
      </c>
      <c r="AT114" s="199"/>
      <c r="AU114" s="197" t="n">
        <f aca="false">IF(OR(appSymptome!E118=appSymptome!$C$1,AT114),0,appSymptome!E118)</f>
        <v>0</v>
      </c>
      <c r="AV114" s="198"/>
      <c r="AW114" s="198"/>
      <c r="AX114" s="199"/>
      <c r="AY114" s="196"/>
      <c r="AZ114" s="196" t="n">
        <f aca="false">AU114</f>
        <v>0</v>
      </c>
      <c r="BA114" s="200" t="n">
        <f aca="false">IF(AND(AZ392=0,AZ114=0,AY114&gt;0),AY114,AZ114)</f>
        <v>0</v>
      </c>
      <c r="BB114" s="201" t="n">
        <f aca="false">BA114*D114</f>
        <v>0</v>
      </c>
      <c r="BC114" s="202" t="n">
        <f aca="false">(SUMIF(E114:AP114,"&gt;0",E114:AP114)-SUMIF(E114:AP114,"&lt;0",E114:AP114))*D114</f>
        <v>0.296529968454259</v>
      </c>
      <c r="BD114" s="196"/>
      <c r="BE114" s="196"/>
      <c r="BF114" s="203"/>
      <c r="BG114" s="204"/>
      <c r="BH114" s="205" t="n">
        <f aca="false">SUMPRODUCT(E114:AP114,heilmittel!E$411:AP$411)*D114</f>
        <v>-0.00817586750788643</v>
      </c>
      <c r="BI114" s="206" t="n">
        <f aca="false">(BH114*BA114)+(BH392*BA392)</f>
        <v>0.00485120257623025</v>
      </c>
      <c r="BJ114" s="206" t="n">
        <f aca="false">BI114*BI114</f>
        <v>2.3534166435623E-005</v>
      </c>
      <c r="BK114" s="207" t="n">
        <f aca="false">BI114/BM$2</f>
        <v>0.0231916974265858</v>
      </c>
      <c r="BL114" s="206" t="str">
        <f aca="false">IF(BK114&lt;-3,"— — —",IF(BK114&lt;-2,"— —",IF(BK114&lt;-1,"—",IF(BK114&gt;4,"++++",IF(BK114&gt;3,"+++",IF(BK114&gt;2,"++",IF(BK114&gt;1,"+","....")))))))</f>
        <v>....</v>
      </c>
      <c r="BM114" s="200"/>
    </row>
    <row r="115" customFormat="false" ht="12.8" hidden="false" customHeight="false" outlineLevel="0" collapsed="false">
      <c r="B115" s="0" t="n">
        <f aca="false">1/D115</f>
        <v>1754</v>
      </c>
      <c r="C115" s="208" t="s">
        <v>1013</v>
      </c>
      <c r="D115" s="209" t="n">
        <v>0.000570125427594071</v>
      </c>
      <c r="E115" s="210" t="n">
        <v>-1</v>
      </c>
      <c r="F115" s="198" t="n">
        <v>-21</v>
      </c>
      <c r="G115" s="198" t="n">
        <v>32</v>
      </c>
      <c r="H115" s="198" t="n">
        <v>-2</v>
      </c>
      <c r="I115" s="198" t="n">
        <v>11</v>
      </c>
      <c r="J115" s="198" t="n">
        <v>10</v>
      </c>
      <c r="K115" s="198" t="n">
        <v>-19</v>
      </c>
      <c r="L115" s="198" t="n">
        <v>-8</v>
      </c>
      <c r="M115" s="198" t="n">
        <v>-1</v>
      </c>
      <c r="N115" s="198" t="n">
        <v>-14</v>
      </c>
      <c r="O115" s="198" t="n">
        <v>-24</v>
      </c>
      <c r="P115" s="198" t="n">
        <v>-34</v>
      </c>
      <c r="Q115" s="198" t="n">
        <v>-8</v>
      </c>
      <c r="R115" s="198" t="n">
        <v>16</v>
      </c>
      <c r="S115" s="198" t="n">
        <v>7</v>
      </c>
      <c r="T115" s="198" t="n">
        <v>29</v>
      </c>
      <c r="U115" s="198" t="n">
        <v>-39</v>
      </c>
      <c r="V115" s="198" t="n">
        <v>-22</v>
      </c>
      <c r="W115" s="198" t="n">
        <v>12</v>
      </c>
      <c r="X115" s="198" t="n">
        <v>-6</v>
      </c>
      <c r="Y115" s="198" t="n">
        <v>28</v>
      </c>
      <c r="Z115" s="198" t="n">
        <v>0</v>
      </c>
      <c r="AA115" s="198" t="n">
        <v>-5</v>
      </c>
      <c r="AB115" s="198" t="n">
        <v>-7</v>
      </c>
      <c r="AC115" s="198" t="n">
        <v>-27</v>
      </c>
      <c r="AD115" s="198" t="n">
        <v>3</v>
      </c>
      <c r="AE115" s="198" t="n">
        <v>-22</v>
      </c>
      <c r="AF115" s="198" t="n">
        <v>-10</v>
      </c>
      <c r="AG115" s="198" t="n">
        <v>18</v>
      </c>
      <c r="AH115" s="198" t="n">
        <v>6</v>
      </c>
      <c r="AI115" s="198" t="n">
        <v>0</v>
      </c>
      <c r="AJ115" s="198" t="n">
        <v>38</v>
      </c>
      <c r="AK115" s="198" t="n">
        <v>-36</v>
      </c>
      <c r="AL115" s="198" t="n">
        <v>-29</v>
      </c>
      <c r="AM115" s="198" t="n">
        <v>-3</v>
      </c>
      <c r="AN115" s="198" t="n">
        <v>9</v>
      </c>
      <c r="AO115" s="198" t="n">
        <v>14</v>
      </c>
      <c r="AP115" s="211" t="n">
        <v>-36</v>
      </c>
      <c r="AR115" s="195"/>
      <c r="AS115" s="196" t="s">
        <v>1013</v>
      </c>
      <c r="AT115" s="199"/>
      <c r="AU115" s="197" t="n">
        <f aca="false">IF(OR(appSymptome!E119=appSymptome!$C$1,AT115),0,appSymptome!E119)</f>
        <v>0</v>
      </c>
      <c r="AV115" s="198"/>
      <c r="AW115" s="198"/>
      <c r="AX115" s="199"/>
      <c r="AY115" s="196"/>
      <c r="AZ115" s="196" t="n">
        <f aca="false">AU115</f>
        <v>0</v>
      </c>
      <c r="BA115" s="200" t="n">
        <f aca="false">IF(AND(AZ393=0,AZ115=0,AY115&gt;0),AY115,AZ115)</f>
        <v>0</v>
      </c>
      <c r="BB115" s="201" t="n">
        <f aca="false">BA115*D115</f>
        <v>0</v>
      </c>
      <c r="BC115" s="202" t="n">
        <f aca="false">(SUMIF(E115:AP115,"&gt;0",E115:AP115)-SUMIF(E115:AP115,"&lt;0",E115:AP115))*D115</f>
        <v>0.346066134549601</v>
      </c>
      <c r="BD115" s="196"/>
      <c r="BE115" s="196"/>
      <c r="BF115" s="203"/>
      <c r="BG115" s="204"/>
      <c r="BH115" s="205" t="n">
        <f aca="false">SUMPRODUCT(E115:AP115,heilmittel!E$411:AP$411)*D115</f>
        <v>-0.00319321550741163</v>
      </c>
      <c r="BI115" s="206" t="n">
        <f aca="false">(BH115*BA115)+(BH393*BA393)</f>
        <v>0.0026356068411292</v>
      </c>
      <c r="BJ115" s="206" t="n">
        <f aca="false">BI115*BI115</f>
        <v>6.94642342100704E-006</v>
      </c>
      <c r="BK115" s="207" t="n">
        <f aca="false">BI115/BM$2</f>
        <v>0.0125998029219398</v>
      </c>
      <c r="BL115" s="206" t="str">
        <f aca="false">IF(BK115&lt;-3,"— — —",IF(BK115&lt;-2,"— —",IF(BK115&lt;-1,"—",IF(BK115&gt;4,"++++",IF(BK115&gt;3,"+++",IF(BK115&gt;2,"++",IF(BK115&gt;1,"+","....")))))))</f>
        <v>....</v>
      </c>
      <c r="BM115" s="200"/>
    </row>
    <row r="116" customFormat="false" ht="12.8" hidden="false" customHeight="false" outlineLevel="0" collapsed="false">
      <c r="B116" s="0" t="n">
        <f aca="false">1/D116</f>
        <v>4282.99999999999</v>
      </c>
      <c r="C116" s="208" t="s">
        <v>1014</v>
      </c>
      <c r="D116" s="209" t="n">
        <v>0.000233481204763017</v>
      </c>
      <c r="E116" s="210" t="n">
        <v>53</v>
      </c>
      <c r="F116" s="198" t="n">
        <v>-32</v>
      </c>
      <c r="G116" s="198" t="n">
        <v>-1</v>
      </c>
      <c r="H116" s="198" t="n">
        <v>-84</v>
      </c>
      <c r="I116" s="198" t="n">
        <v>6</v>
      </c>
      <c r="J116" s="198" t="n">
        <v>-14</v>
      </c>
      <c r="K116" s="198" t="n">
        <v>-6</v>
      </c>
      <c r="L116" s="198" t="n">
        <v>12</v>
      </c>
      <c r="M116" s="198" t="n">
        <v>-3</v>
      </c>
      <c r="N116" s="198" t="n">
        <v>-14</v>
      </c>
      <c r="O116" s="198" t="n">
        <v>33</v>
      </c>
      <c r="P116" s="198" t="n">
        <v>14</v>
      </c>
      <c r="Q116" s="198" t="n">
        <v>22</v>
      </c>
      <c r="R116" s="198" t="n">
        <v>-11</v>
      </c>
      <c r="S116" s="198" t="n">
        <v>5</v>
      </c>
      <c r="T116" s="198" t="n">
        <v>0</v>
      </c>
      <c r="U116" s="198" t="n">
        <v>32</v>
      </c>
      <c r="V116" s="198" t="n">
        <v>-11</v>
      </c>
      <c r="W116" s="198" t="n">
        <v>-5</v>
      </c>
      <c r="X116" s="198" t="n">
        <v>19</v>
      </c>
      <c r="Y116" s="198" t="n">
        <v>7</v>
      </c>
      <c r="Z116" s="198" t="n">
        <v>-23</v>
      </c>
      <c r="AA116" s="198" t="n">
        <v>-8</v>
      </c>
      <c r="AB116" s="198" t="n">
        <v>-9</v>
      </c>
      <c r="AC116" s="198" t="n">
        <v>45</v>
      </c>
      <c r="AD116" s="198" t="n">
        <v>18</v>
      </c>
      <c r="AE116" s="198" t="n">
        <v>-5</v>
      </c>
      <c r="AF116" s="198" t="n">
        <v>-16</v>
      </c>
      <c r="AG116" s="198" t="n">
        <v>13</v>
      </c>
      <c r="AH116" s="198" t="n">
        <v>27</v>
      </c>
      <c r="AI116" s="198" t="n">
        <v>-11</v>
      </c>
      <c r="AJ116" s="198" t="n">
        <v>45</v>
      </c>
      <c r="AK116" s="198" t="n">
        <v>-31</v>
      </c>
      <c r="AL116" s="198" t="n">
        <v>27</v>
      </c>
      <c r="AM116" s="198" t="n">
        <v>61</v>
      </c>
      <c r="AN116" s="198" t="n">
        <v>-16</v>
      </c>
      <c r="AO116" s="198" t="n">
        <v>-5</v>
      </c>
      <c r="AP116" s="211" t="n">
        <v>16</v>
      </c>
      <c r="AR116" s="195"/>
      <c r="AS116" s="196" t="s">
        <v>1014</v>
      </c>
      <c r="AT116" s="199"/>
      <c r="AU116" s="197" t="n">
        <f aca="false">IF(OR(appSymptome!E120=appSymptome!$C$1,AT116),0,appSymptome!E120)</f>
        <v>0</v>
      </c>
      <c r="AV116" s="198"/>
      <c r="AW116" s="198"/>
      <c r="AX116" s="199"/>
      <c r="AY116" s="196"/>
      <c r="AZ116" s="196" t="n">
        <f aca="false">AU116</f>
        <v>0</v>
      </c>
      <c r="BA116" s="200" t="n">
        <f aca="false">IF(AND(AZ394=0,AZ116=0,AY116&gt;0),AY116,AZ116)</f>
        <v>0</v>
      </c>
      <c r="BB116" s="201" t="n">
        <f aca="false">BA116*D116</f>
        <v>0</v>
      </c>
      <c r="BC116" s="202" t="n">
        <f aca="false">(SUMIF(E116:AP116,"&gt;0",E116:AP116)-SUMIF(E116:AP116,"&lt;0",E116:AP116))*D116</f>
        <v>0.177445715619893</v>
      </c>
      <c r="BD116" s="196"/>
      <c r="BE116" s="196"/>
      <c r="BF116" s="203"/>
      <c r="BG116" s="204"/>
      <c r="BH116" s="205" t="n">
        <f aca="false">SUMPRODUCT(E116:AP116,heilmittel!E$411:AP$411)*D116</f>
        <v>-0.00588034088255897</v>
      </c>
      <c r="BI116" s="206" t="n">
        <f aca="false">(BH116*BA116)+(BH394*BA394)</f>
        <v>0.0117758259944441</v>
      </c>
      <c r="BJ116" s="206" t="n">
        <f aca="false">BI116*BI116</f>
        <v>0.000138670077851426</v>
      </c>
      <c r="BK116" s="207" t="n">
        <f aca="false">BI116/BM$2</f>
        <v>0.0562956069386597</v>
      </c>
      <c r="BL116" s="206" t="str">
        <f aca="false">IF(BK116&lt;-3,"— — —",IF(BK116&lt;-2,"— —",IF(BK116&lt;-1,"—",IF(BK116&gt;4,"++++",IF(BK116&gt;3,"+++",IF(BK116&gt;2,"++",IF(BK116&gt;1,"+","....")))))))</f>
        <v>....</v>
      </c>
      <c r="BM116" s="200"/>
    </row>
    <row r="117" customFormat="false" ht="12.8" hidden="false" customHeight="false" outlineLevel="0" collapsed="false">
      <c r="B117" s="0" t="n">
        <f aca="false">1/D117</f>
        <v>2481</v>
      </c>
      <c r="C117" s="208" t="s">
        <v>1015</v>
      </c>
      <c r="D117" s="209" t="n">
        <v>0.000403063280935107</v>
      </c>
      <c r="E117" s="210" t="n">
        <v>26</v>
      </c>
      <c r="F117" s="198" t="n">
        <v>-36</v>
      </c>
      <c r="G117" s="198" t="n">
        <v>-26</v>
      </c>
      <c r="H117" s="198" t="n">
        <v>-33</v>
      </c>
      <c r="I117" s="198" t="n">
        <v>7</v>
      </c>
      <c r="J117" s="198" t="n">
        <v>0</v>
      </c>
      <c r="K117" s="198" t="n">
        <v>-26</v>
      </c>
      <c r="L117" s="198" t="n">
        <v>16</v>
      </c>
      <c r="M117" s="198" t="n">
        <v>-9</v>
      </c>
      <c r="N117" s="198" t="n">
        <v>-24</v>
      </c>
      <c r="O117" s="198" t="n">
        <v>-7</v>
      </c>
      <c r="P117" s="198" t="n">
        <v>24</v>
      </c>
      <c r="Q117" s="198" t="n">
        <v>-22</v>
      </c>
      <c r="R117" s="198" t="n">
        <v>47</v>
      </c>
      <c r="S117" s="198" t="n">
        <v>1</v>
      </c>
      <c r="T117" s="198" t="n">
        <v>9</v>
      </c>
      <c r="U117" s="198" t="n">
        <v>45</v>
      </c>
      <c r="V117" s="198" t="n">
        <v>-7</v>
      </c>
      <c r="W117" s="198" t="n">
        <v>-23</v>
      </c>
      <c r="X117" s="198" t="n">
        <v>23</v>
      </c>
      <c r="Y117" s="198" t="n">
        <v>-19</v>
      </c>
      <c r="Z117" s="198" t="n">
        <v>-9</v>
      </c>
      <c r="AA117" s="198" t="n">
        <v>-46</v>
      </c>
      <c r="AB117" s="198" t="n">
        <v>48</v>
      </c>
      <c r="AC117" s="198" t="n">
        <v>-9</v>
      </c>
      <c r="AD117" s="198" t="n">
        <v>-5</v>
      </c>
      <c r="AE117" s="198" t="n">
        <v>-3</v>
      </c>
      <c r="AF117" s="198" t="n">
        <v>25</v>
      </c>
      <c r="AG117" s="198" t="n">
        <v>-9</v>
      </c>
      <c r="AH117" s="198" t="n">
        <v>-10</v>
      </c>
      <c r="AI117" s="198" t="n">
        <v>-41</v>
      </c>
      <c r="AJ117" s="198" t="n">
        <v>-3</v>
      </c>
      <c r="AK117" s="198" t="n">
        <v>-9</v>
      </c>
      <c r="AL117" s="198" t="n">
        <v>-21</v>
      </c>
      <c r="AM117" s="198" t="n">
        <v>36</v>
      </c>
      <c r="AN117" s="198" t="n">
        <v>-5</v>
      </c>
      <c r="AO117" s="198" t="n">
        <v>5</v>
      </c>
      <c r="AP117" s="211" t="n">
        <v>5</v>
      </c>
      <c r="AR117" s="195"/>
      <c r="AS117" s="196" t="s">
        <v>1015</v>
      </c>
      <c r="AT117" s="199"/>
      <c r="AU117" s="197" t="n">
        <f aca="false">IF(OR(appSymptome!E121=appSymptome!$C$1,AT117),0,appSymptome!E121)</f>
        <v>0</v>
      </c>
      <c r="AV117" s="198"/>
      <c r="AW117" s="198"/>
      <c r="AX117" s="199"/>
      <c r="AY117" s="196"/>
      <c r="AZ117" s="196" t="n">
        <f aca="false">AU117</f>
        <v>0</v>
      </c>
      <c r="BA117" s="200" t="n">
        <f aca="false">IF(AND(AZ395=0,AZ117=0,AY117&gt;0),AY117,AZ117)</f>
        <v>0</v>
      </c>
      <c r="BB117" s="201" t="n">
        <f aca="false">BA117*D117</f>
        <v>0</v>
      </c>
      <c r="BC117" s="202" t="n">
        <f aca="false">(SUMIF(E117:AP117,"&gt;0",E117:AP117)-SUMIF(E117:AP117,"&lt;0",E117:AP117))*D117</f>
        <v>0.289802498992342</v>
      </c>
      <c r="BD117" s="196"/>
      <c r="BE117" s="196"/>
      <c r="BF117" s="203"/>
      <c r="BG117" s="204"/>
      <c r="BH117" s="205" t="n">
        <f aca="false">SUMPRODUCT(E117:AP117,heilmittel!E$411:AP$411)*D117</f>
        <v>0.00693510681176945</v>
      </c>
      <c r="BI117" s="206" t="n">
        <f aca="false">(BH117*BA117)+(BH395*BA395)</f>
        <v>-0.00580599763011576</v>
      </c>
      <c r="BJ117" s="206" t="n">
        <f aca="false">BI117*BI117</f>
        <v>3.37096084809098E-005</v>
      </c>
      <c r="BK117" s="207" t="n">
        <f aca="false">BI117/BM$2</f>
        <v>-0.0277561982170929</v>
      </c>
      <c r="BL117" s="206" t="str">
        <f aca="false">IF(BK117&lt;-3,"— — —",IF(BK117&lt;-2,"— —",IF(BK117&lt;-1,"—",IF(BK117&gt;4,"++++",IF(BK117&gt;3,"+++",IF(BK117&gt;2,"++",IF(BK117&gt;1,"+","....")))))))</f>
        <v>....</v>
      </c>
      <c r="BM117" s="200"/>
    </row>
    <row r="118" customFormat="false" ht="12.8" hidden="false" customHeight="false" outlineLevel="0" collapsed="false">
      <c r="B118" s="0" t="n">
        <f aca="false">1/D118</f>
        <v>1220</v>
      </c>
      <c r="C118" s="208" t="s">
        <v>1016</v>
      </c>
      <c r="D118" s="209" t="n">
        <v>0.000819672131147541</v>
      </c>
      <c r="E118" s="210" t="n">
        <v>11</v>
      </c>
      <c r="F118" s="198" t="n">
        <v>1</v>
      </c>
      <c r="G118" s="198" t="n">
        <v>3</v>
      </c>
      <c r="H118" s="198" t="n">
        <v>-16</v>
      </c>
      <c r="I118" s="198" t="n">
        <v>9</v>
      </c>
      <c r="J118" s="198" t="n">
        <v>-14</v>
      </c>
      <c r="K118" s="198" t="n">
        <v>-15</v>
      </c>
      <c r="L118" s="198" t="n">
        <v>-4</v>
      </c>
      <c r="M118" s="198" t="n">
        <v>1</v>
      </c>
      <c r="N118" s="198" t="n">
        <v>-26</v>
      </c>
      <c r="O118" s="198" t="n">
        <v>15</v>
      </c>
      <c r="P118" s="198" t="n">
        <v>18</v>
      </c>
      <c r="Q118" s="198" t="n">
        <v>21</v>
      </c>
      <c r="R118" s="198" t="n">
        <v>9</v>
      </c>
      <c r="S118" s="198" t="n">
        <v>-1</v>
      </c>
      <c r="T118" s="198" t="n">
        <v>1</v>
      </c>
      <c r="U118" s="198" t="n">
        <v>19</v>
      </c>
      <c r="V118" s="198" t="n">
        <v>-1</v>
      </c>
      <c r="W118" s="198" t="n">
        <v>0</v>
      </c>
      <c r="X118" s="198" t="n">
        <v>1</v>
      </c>
      <c r="Y118" s="198" t="n">
        <v>3</v>
      </c>
      <c r="Z118" s="198" t="n">
        <v>12</v>
      </c>
      <c r="AA118" s="198" t="n">
        <v>-1</v>
      </c>
      <c r="AB118" s="198" t="n">
        <v>-3</v>
      </c>
      <c r="AC118" s="198" t="n">
        <v>-8</v>
      </c>
      <c r="AD118" s="198" t="n">
        <v>-9</v>
      </c>
      <c r="AE118" s="198" t="n">
        <v>-25</v>
      </c>
      <c r="AF118" s="198" t="n">
        <v>-9</v>
      </c>
      <c r="AG118" s="198" t="n">
        <v>-9</v>
      </c>
      <c r="AH118" s="198" t="n">
        <v>14</v>
      </c>
      <c r="AI118" s="198" t="n">
        <v>-9</v>
      </c>
      <c r="AJ118" s="198" t="n">
        <v>-18</v>
      </c>
      <c r="AK118" s="198" t="n">
        <v>5</v>
      </c>
      <c r="AL118" s="198" t="n">
        <v>8</v>
      </c>
      <c r="AM118" s="198" t="n">
        <v>-1</v>
      </c>
      <c r="AN118" s="198" t="n">
        <v>-12</v>
      </c>
      <c r="AO118" s="198" t="n">
        <v>4</v>
      </c>
      <c r="AP118" s="211" t="n">
        <v>3</v>
      </c>
      <c r="AR118" s="195"/>
      <c r="AS118" s="196" t="s">
        <v>1016</v>
      </c>
      <c r="AT118" s="199"/>
      <c r="AU118" s="197" t="n">
        <f aca="false">IF(OR(appSymptome!E122=appSymptome!$C$1,AT118),0,appSymptome!E122)</f>
        <v>0</v>
      </c>
      <c r="AV118" s="198"/>
      <c r="AW118" s="198"/>
      <c r="AX118" s="199"/>
      <c r="AY118" s="196"/>
      <c r="AZ118" s="196" t="n">
        <f aca="false">AU118</f>
        <v>0</v>
      </c>
      <c r="BA118" s="200" t="n">
        <f aca="false">IF(AND(AZ396=0,AZ118=0,AY118&gt;0),AY118,AZ118)</f>
        <v>0</v>
      </c>
      <c r="BB118" s="201" t="n">
        <f aca="false">BA118*D118</f>
        <v>0</v>
      </c>
      <c r="BC118" s="202" t="n">
        <f aca="false">(SUMIF(E118:AP118,"&gt;0",E118:AP118)-SUMIF(E118:AP118,"&lt;0",E118:AP118))*D118</f>
        <v>0.277868852459016</v>
      </c>
      <c r="BD118" s="196"/>
      <c r="BE118" s="196"/>
      <c r="BF118" s="203"/>
      <c r="BG118" s="204"/>
      <c r="BH118" s="205" t="n">
        <f aca="false">SUMPRODUCT(E118:AP118,heilmittel!E$411:AP$411)*D118</f>
        <v>0.00259598360655738</v>
      </c>
      <c r="BI118" s="206" t="n">
        <f aca="false">(BH118*BA118)+(BH396*BA396)</f>
        <v>-0.000439901499114356</v>
      </c>
      <c r="BJ118" s="206" t="n">
        <f aca="false">BI118*BI118</f>
        <v>1.93513328923058E-007</v>
      </c>
      <c r="BK118" s="207" t="n">
        <f aca="false">BI118/BM$2</f>
        <v>-0.00210299658788716</v>
      </c>
      <c r="BL118" s="206" t="str">
        <f aca="false">IF(BK118&lt;-3,"— — —",IF(BK118&lt;-2,"— —",IF(BK118&lt;-1,"—",IF(BK118&gt;4,"++++",IF(BK118&gt;3,"+++",IF(BK118&gt;2,"++",IF(BK118&gt;1,"+","....")))))))</f>
        <v>....</v>
      </c>
      <c r="BM118" s="200"/>
    </row>
    <row r="119" customFormat="false" ht="12.8" hidden="false" customHeight="false" outlineLevel="0" collapsed="false">
      <c r="B119" s="0" t="n">
        <f aca="false">1/D119</f>
        <v>1467</v>
      </c>
      <c r="C119" s="208" t="s">
        <v>1017</v>
      </c>
      <c r="D119" s="209" t="n">
        <v>0.000681663258350375</v>
      </c>
      <c r="E119" s="210" t="n">
        <v>4</v>
      </c>
      <c r="F119" s="198" t="n">
        <v>-40</v>
      </c>
      <c r="G119" s="198" t="n">
        <v>-19</v>
      </c>
      <c r="H119" s="198" t="n">
        <v>-8</v>
      </c>
      <c r="I119" s="198" t="n">
        <v>-13</v>
      </c>
      <c r="J119" s="198" t="n">
        <v>0</v>
      </c>
      <c r="K119" s="198" t="n">
        <v>-18</v>
      </c>
      <c r="L119" s="198" t="n">
        <v>4</v>
      </c>
      <c r="M119" s="198" t="n">
        <v>-18</v>
      </c>
      <c r="N119" s="198" t="n">
        <v>-20</v>
      </c>
      <c r="O119" s="198" t="n">
        <v>6</v>
      </c>
      <c r="P119" s="198" t="n">
        <v>3</v>
      </c>
      <c r="Q119" s="198" t="n">
        <v>21</v>
      </c>
      <c r="R119" s="198" t="n">
        <v>25</v>
      </c>
      <c r="S119" s="198" t="n">
        <v>7</v>
      </c>
      <c r="T119" s="198" t="n">
        <v>5</v>
      </c>
      <c r="U119" s="198" t="n">
        <v>23</v>
      </c>
      <c r="V119" s="198" t="n">
        <v>-35</v>
      </c>
      <c r="W119" s="198" t="n">
        <v>-2</v>
      </c>
      <c r="X119" s="198" t="n">
        <v>21</v>
      </c>
      <c r="Y119" s="198" t="n">
        <v>-25</v>
      </c>
      <c r="Z119" s="198" t="n">
        <v>1</v>
      </c>
      <c r="AA119" s="198" t="n">
        <v>-21</v>
      </c>
      <c r="AB119" s="198" t="n">
        <v>30</v>
      </c>
      <c r="AC119" s="198" t="n">
        <v>2</v>
      </c>
      <c r="AD119" s="198" t="n">
        <v>-10</v>
      </c>
      <c r="AE119" s="198" t="n">
        <v>-9</v>
      </c>
      <c r="AF119" s="198" t="n">
        <v>6</v>
      </c>
      <c r="AG119" s="198" t="n">
        <v>-20</v>
      </c>
      <c r="AH119" s="198" t="n">
        <v>-24</v>
      </c>
      <c r="AI119" s="198" t="n">
        <v>-16</v>
      </c>
      <c r="AJ119" s="198" t="n">
        <v>-12</v>
      </c>
      <c r="AK119" s="198" t="n">
        <v>1</v>
      </c>
      <c r="AL119" s="198" t="n">
        <v>0</v>
      </c>
      <c r="AM119" s="198" t="n">
        <v>0</v>
      </c>
      <c r="AN119" s="198" t="n">
        <v>-12</v>
      </c>
      <c r="AO119" s="198" t="n">
        <v>20</v>
      </c>
      <c r="AP119" s="211" t="n">
        <v>9</v>
      </c>
      <c r="AR119" s="195"/>
      <c r="AS119" s="196" t="s">
        <v>1017</v>
      </c>
      <c r="AT119" s="199"/>
      <c r="AU119" s="197" t="n">
        <f aca="false">IF(OR(appSymptome!E123=appSymptome!$C$1,AT119),0,appSymptome!E123)</f>
        <v>0</v>
      </c>
      <c r="AV119" s="198"/>
      <c r="AW119" s="198"/>
      <c r="AX119" s="199"/>
      <c r="AY119" s="196"/>
      <c r="AZ119" s="196" t="n">
        <f aca="false">AU119</f>
        <v>0</v>
      </c>
      <c r="BA119" s="200" t="n">
        <f aca="false">IF(AND(AZ397=0,AZ119=0,AY119&gt;0),AY119,AZ119)</f>
        <v>0</v>
      </c>
      <c r="BB119" s="201" t="n">
        <f aca="false">BA119*D119</f>
        <v>0</v>
      </c>
      <c r="BC119" s="202" t="n">
        <f aca="false">(SUMIF(E119:AP119,"&gt;0",E119:AP119)-SUMIF(E119:AP119,"&lt;0",E119:AP119))*D119</f>
        <v>0.347648261758691</v>
      </c>
      <c r="BD119" s="196"/>
      <c r="BE119" s="196"/>
      <c r="BF119" s="203"/>
      <c r="BG119" s="204"/>
      <c r="BH119" s="205" t="n">
        <f aca="false">SUMPRODUCT(E119:AP119,heilmittel!E$411:AP$411)*D119</f>
        <v>-0.00256407634628494</v>
      </c>
      <c r="BI119" s="206" t="n">
        <f aca="false">(BH119*BA119)+(BH397*BA397)</f>
        <v>0.00249505719237435</v>
      </c>
      <c r="BJ119" s="206" t="n">
        <f aca="false">BI119*BI119</f>
        <v>6.22531039321898E-006</v>
      </c>
      <c r="BK119" s="207" t="n">
        <f aca="false">BI119/BM$2</f>
        <v>0.0119278901588434</v>
      </c>
      <c r="BL119" s="206" t="str">
        <f aca="false">IF(BK119&lt;-3,"— — —",IF(BK119&lt;-2,"— —",IF(BK119&lt;-1,"—",IF(BK119&gt;4,"++++",IF(BK119&gt;3,"+++",IF(BK119&gt;2,"++",IF(BK119&gt;1,"+","....")))))))</f>
        <v>....</v>
      </c>
      <c r="BM119" s="200"/>
    </row>
    <row r="120" customFormat="false" ht="12.8" hidden="false" customHeight="false" outlineLevel="0" collapsed="false">
      <c r="B120" s="0" t="n">
        <f aca="false">1/D120</f>
        <v>805</v>
      </c>
      <c r="C120" s="208" t="s">
        <v>1018</v>
      </c>
      <c r="D120" s="209" t="n">
        <v>0.00124223602484472</v>
      </c>
      <c r="E120" s="210" t="n">
        <v>11</v>
      </c>
      <c r="F120" s="198" t="n">
        <v>-4</v>
      </c>
      <c r="G120" s="198" t="n">
        <v>-6</v>
      </c>
      <c r="H120" s="198" t="n">
        <v>-16</v>
      </c>
      <c r="I120" s="198" t="n">
        <v>1</v>
      </c>
      <c r="J120" s="198" t="n">
        <v>-4</v>
      </c>
      <c r="K120" s="198" t="n">
        <v>-3</v>
      </c>
      <c r="L120" s="198" t="n">
        <v>-2</v>
      </c>
      <c r="M120" s="198" t="n">
        <v>2</v>
      </c>
      <c r="N120" s="198" t="n">
        <v>-25</v>
      </c>
      <c r="O120" s="198" t="n">
        <v>10</v>
      </c>
      <c r="P120" s="198" t="n">
        <v>31</v>
      </c>
      <c r="Q120" s="198" t="n">
        <v>9</v>
      </c>
      <c r="R120" s="198" t="n">
        <v>9</v>
      </c>
      <c r="S120" s="198" t="n">
        <v>-7</v>
      </c>
      <c r="T120" s="198" t="n">
        <v>3</v>
      </c>
      <c r="U120" s="198" t="n">
        <v>20</v>
      </c>
      <c r="V120" s="198" t="n">
        <v>-12</v>
      </c>
      <c r="W120" s="198" t="n">
        <v>7</v>
      </c>
      <c r="X120" s="198" t="n">
        <v>-2</v>
      </c>
      <c r="Y120" s="198" t="n">
        <v>23</v>
      </c>
      <c r="Z120" s="198" t="n">
        <v>36</v>
      </c>
      <c r="AA120" s="198" t="n">
        <v>-13</v>
      </c>
      <c r="AB120" s="198" t="n">
        <v>16</v>
      </c>
      <c r="AC120" s="198" t="n">
        <v>-16</v>
      </c>
      <c r="AD120" s="198" t="n">
        <v>5</v>
      </c>
      <c r="AE120" s="198" t="n">
        <v>-3</v>
      </c>
      <c r="AF120" s="198" t="n">
        <v>-9</v>
      </c>
      <c r="AG120" s="198" t="n">
        <v>-36</v>
      </c>
      <c r="AH120" s="198" t="n">
        <v>0</v>
      </c>
      <c r="AI120" s="198" t="n">
        <v>-20</v>
      </c>
      <c r="AJ120" s="198" t="n">
        <v>10</v>
      </c>
      <c r="AK120" s="198" t="n">
        <v>16</v>
      </c>
      <c r="AL120" s="198" t="n">
        <v>2</v>
      </c>
      <c r="AM120" s="198" t="n">
        <v>-5</v>
      </c>
      <c r="AN120" s="198" t="n">
        <v>-14</v>
      </c>
      <c r="AO120" s="198" t="n">
        <v>3</v>
      </c>
      <c r="AP120" s="211" t="n">
        <v>11</v>
      </c>
      <c r="AR120" s="195"/>
      <c r="AS120" s="196" t="s">
        <v>1018</v>
      </c>
      <c r="AT120" s="199"/>
      <c r="AU120" s="197" t="n">
        <f aca="false">IF(OR(appSymptome!E124=appSymptome!$C$1,AT120),0,appSymptome!E124)</f>
        <v>0</v>
      </c>
      <c r="AV120" s="198"/>
      <c r="AW120" s="198"/>
      <c r="AX120" s="199"/>
      <c r="AY120" s="196"/>
      <c r="AZ120" s="196" t="n">
        <f aca="false">AU120</f>
        <v>0</v>
      </c>
      <c r="BA120" s="200" t="n">
        <f aca="false">IF(AND(AZ398=0,AZ120=0,AY120&gt;0),AY120,AZ120)</f>
        <v>0</v>
      </c>
      <c r="BB120" s="201" t="n">
        <f aca="false">BA120*D120</f>
        <v>0</v>
      </c>
      <c r="BC120" s="202" t="n">
        <f aca="false">(SUMIF(E120:AP120,"&gt;0",E120:AP120)-SUMIF(E120:AP120,"&lt;0",E120:AP120))*D120</f>
        <v>0.524223602484472</v>
      </c>
      <c r="BD120" s="196"/>
      <c r="BE120" s="196"/>
      <c r="BF120" s="203"/>
      <c r="BG120" s="204"/>
      <c r="BH120" s="205" t="n">
        <f aca="false">SUMPRODUCT(E120:AP120,heilmittel!E$411:AP$411)*D120</f>
        <v>-0.00230906832298136</v>
      </c>
      <c r="BI120" s="206" t="n">
        <f aca="false">(BH120*BA120)+(BH398*BA398)</f>
        <v>0.00199502427991752</v>
      </c>
      <c r="BJ120" s="206" t="n">
        <f aca="false">BI120*BI120</f>
        <v>3.9801218774604E-006</v>
      </c>
      <c r="BK120" s="207" t="n">
        <f aca="false">BI120/BM$2</f>
        <v>0.00953742886047295</v>
      </c>
      <c r="BL120" s="206" t="str">
        <f aca="false">IF(BK120&lt;-3,"— — —",IF(BK120&lt;-2,"— —",IF(BK120&lt;-1,"—",IF(BK120&gt;4,"++++",IF(BK120&gt;3,"+++",IF(BK120&gt;2,"++",IF(BK120&gt;1,"+","....")))))))</f>
        <v>....</v>
      </c>
      <c r="BM120" s="200"/>
    </row>
    <row r="121" customFormat="false" ht="12.8" hidden="false" customHeight="false" outlineLevel="0" collapsed="false">
      <c r="B121" s="0" t="n">
        <f aca="false">1/D121</f>
        <v>2168</v>
      </c>
      <c r="C121" s="208" t="s">
        <v>1019</v>
      </c>
      <c r="D121" s="209" t="n">
        <v>0.000461254612546126</v>
      </c>
      <c r="E121" s="210" t="n">
        <v>-36</v>
      </c>
      <c r="F121" s="198" t="n">
        <v>-34</v>
      </c>
      <c r="G121" s="198" t="n">
        <v>-5</v>
      </c>
      <c r="H121" s="198" t="n">
        <v>-54</v>
      </c>
      <c r="I121" s="198" t="n">
        <v>15</v>
      </c>
      <c r="J121" s="198" t="n">
        <v>33</v>
      </c>
      <c r="K121" s="198" t="n">
        <v>3</v>
      </c>
      <c r="L121" s="198" t="n">
        <v>-17</v>
      </c>
      <c r="M121" s="198" t="n">
        <v>9</v>
      </c>
      <c r="N121" s="198" t="n">
        <v>-52</v>
      </c>
      <c r="O121" s="198" t="n">
        <v>-1</v>
      </c>
      <c r="P121" s="198" t="n">
        <v>30</v>
      </c>
      <c r="Q121" s="198" t="n">
        <v>-10</v>
      </c>
      <c r="R121" s="198" t="n">
        <v>-33</v>
      </c>
      <c r="S121" s="198" t="n">
        <v>-21</v>
      </c>
      <c r="T121" s="198" t="n">
        <v>2</v>
      </c>
      <c r="U121" s="198" t="n">
        <v>5</v>
      </c>
      <c r="V121" s="198" t="n">
        <v>-26</v>
      </c>
      <c r="W121" s="198" t="n">
        <v>25</v>
      </c>
      <c r="X121" s="198" t="n">
        <v>30</v>
      </c>
      <c r="Y121" s="198" t="n">
        <v>-4</v>
      </c>
      <c r="Z121" s="198" t="n">
        <v>-47</v>
      </c>
      <c r="AA121" s="198" t="n">
        <v>-9</v>
      </c>
      <c r="AB121" s="198" t="n">
        <v>-3</v>
      </c>
      <c r="AC121" s="198" t="n">
        <v>-20</v>
      </c>
      <c r="AD121" s="198" t="n">
        <v>6</v>
      </c>
      <c r="AE121" s="198" t="n">
        <v>3</v>
      </c>
      <c r="AF121" s="198" t="n">
        <v>20</v>
      </c>
      <c r="AG121" s="198" t="n">
        <v>8</v>
      </c>
      <c r="AH121" s="198" t="n">
        <v>-14</v>
      </c>
      <c r="AI121" s="198" t="n">
        <v>31</v>
      </c>
      <c r="AJ121" s="198" t="n">
        <v>-13</v>
      </c>
      <c r="AK121" s="198" t="n">
        <v>5</v>
      </c>
      <c r="AL121" s="198" t="n">
        <v>8</v>
      </c>
      <c r="AM121" s="198" t="n">
        <v>13</v>
      </c>
      <c r="AN121" s="198" t="n">
        <v>-5</v>
      </c>
      <c r="AO121" s="198" t="n">
        <v>7</v>
      </c>
      <c r="AP121" s="211" t="n">
        <v>-11</v>
      </c>
      <c r="AR121" s="195"/>
      <c r="AS121" s="196" t="s">
        <v>1019</v>
      </c>
      <c r="AT121" s="199"/>
      <c r="AU121" s="197" t="n">
        <f aca="false">IF(OR(appSymptome!E125=appSymptome!$C$1,AT121),0,appSymptome!E125)</f>
        <v>0</v>
      </c>
      <c r="AV121" s="198"/>
      <c r="AW121" s="198"/>
      <c r="AX121" s="199"/>
      <c r="AY121" s="196"/>
      <c r="AZ121" s="196" t="n">
        <f aca="false">AU121</f>
        <v>0</v>
      </c>
      <c r="BA121" s="200" t="n">
        <f aca="false">IF(AND(AZ399=0,AZ121=0,AY121&gt;0),AY121,AZ121)</f>
        <v>0</v>
      </c>
      <c r="BB121" s="201" t="n">
        <f aca="false">BA121*D121</f>
        <v>0</v>
      </c>
      <c r="BC121" s="202" t="n">
        <f aca="false">(SUMIF(E121:AP121,"&gt;0",E121:AP121)-SUMIF(E121:AP121,"&lt;0",E121:AP121))*D121</f>
        <v>0.308118081180812</v>
      </c>
      <c r="BD121" s="196"/>
      <c r="BE121" s="196"/>
      <c r="BF121" s="203"/>
      <c r="BG121" s="204"/>
      <c r="BH121" s="205" t="n">
        <f aca="false">SUMPRODUCT(E121:AP121,heilmittel!E$411:AP$411)*D121</f>
        <v>0.00139769372693727</v>
      </c>
      <c r="BI121" s="206" t="n">
        <f aca="false">(BH121*BA121)+(BH399*BA399)</f>
        <v>-0.00127632963179427</v>
      </c>
      <c r="BJ121" s="206" t="n">
        <f aca="false">BI121*BI121</f>
        <v>1.6290173289961E-006</v>
      </c>
      <c r="BK121" s="207" t="n">
        <f aca="false">BI121/BM$2</f>
        <v>-0.00610163153816595</v>
      </c>
      <c r="BL121" s="206" t="str">
        <f aca="false">IF(BK121&lt;-3,"— — —",IF(BK121&lt;-2,"— —",IF(BK121&lt;-1,"—",IF(BK121&gt;4,"++++",IF(BK121&gt;3,"+++",IF(BK121&gt;2,"++",IF(BK121&gt;1,"+","....")))))))</f>
        <v>....</v>
      </c>
      <c r="BM121" s="200"/>
    </row>
    <row r="122" customFormat="false" ht="12.8" hidden="false" customHeight="false" outlineLevel="0" collapsed="false">
      <c r="B122" s="0" t="n">
        <f aca="false">1/D122</f>
        <v>1536</v>
      </c>
      <c r="C122" s="208" t="s">
        <v>1020</v>
      </c>
      <c r="D122" s="209" t="n">
        <v>0.000651041666666667</v>
      </c>
      <c r="E122" s="210" t="n">
        <v>24</v>
      </c>
      <c r="F122" s="198" t="n">
        <v>-37</v>
      </c>
      <c r="G122" s="198" t="n">
        <v>-37</v>
      </c>
      <c r="H122" s="198" t="n">
        <v>-19</v>
      </c>
      <c r="I122" s="198" t="n">
        <v>-3</v>
      </c>
      <c r="J122" s="198" t="n">
        <v>-3</v>
      </c>
      <c r="K122" s="198" t="n">
        <v>-22</v>
      </c>
      <c r="L122" s="198" t="n">
        <v>11</v>
      </c>
      <c r="M122" s="198" t="n">
        <v>-6</v>
      </c>
      <c r="N122" s="198" t="n">
        <v>-27</v>
      </c>
      <c r="O122" s="198" t="n">
        <v>3</v>
      </c>
      <c r="P122" s="198" t="n">
        <v>40</v>
      </c>
      <c r="Q122" s="198" t="n">
        <v>-46</v>
      </c>
      <c r="R122" s="198" t="n">
        <v>45</v>
      </c>
      <c r="S122" s="198" t="n">
        <v>17</v>
      </c>
      <c r="T122" s="198" t="n">
        <v>12</v>
      </c>
      <c r="U122" s="198" t="n">
        <v>34</v>
      </c>
      <c r="V122" s="198" t="n">
        <v>-7</v>
      </c>
      <c r="W122" s="198" t="n">
        <v>-21</v>
      </c>
      <c r="X122" s="198" t="n">
        <v>27</v>
      </c>
      <c r="Y122" s="198" t="n">
        <v>-39</v>
      </c>
      <c r="Z122" s="198" t="n">
        <v>-17</v>
      </c>
      <c r="AA122" s="198" t="n">
        <v>-53</v>
      </c>
      <c r="AB122" s="198" t="n">
        <v>57</v>
      </c>
      <c r="AC122" s="198" t="n">
        <v>-5</v>
      </c>
      <c r="AD122" s="198" t="n">
        <v>-13</v>
      </c>
      <c r="AE122" s="198" t="n">
        <v>-4</v>
      </c>
      <c r="AF122" s="198" t="n">
        <v>13</v>
      </c>
      <c r="AG122" s="198" t="n">
        <v>3</v>
      </c>
      <c r="AH122" s="198" t="n">
        <v>-25</v>
      </c>
      <c r="AI122" s="198" t="n">
        <v>-50</v>
      </c>
      <c r="AJ122" s="198" t="n">
        <v>7</v>
      </c>
      <c r="AK122" s="198" t="n">
        <v>3</v>
      </c>
      <c r="AL122" s="198" t="n">
        <v>-30</v>
      </c>
      <c r="AM122" s="198" t="n">
        <v>34</v>
      </c>
      <c r="AN122" s="198" t="n">
        <v>11</v>
      </c>
      <c r="AO122" s="198" t="n">
        <v>-13</v>
      </c>
      <c r="AP122" s="211" t="n">
        <v>-10</v>
      </c>
      <c r="AR122" s="195"/>
      <c r="AS122" s="196" t="s">
        <v>1020</v>
      </c>
      <c r="AT122" s="199"/>
      <c r="AU122" s="197" t="n">
        <f aca="false">IF(OR(appSymptome!E126=appSymptome!$C$1,AT122),0,appSymptome!E126)</f>
        <v>0</v>
      </c>
      <c r="AV122" s="198"/>
      <c r="AW122" s="198"/>
      <c r="AX122" s="199"/>
      <c r="AY122" s="196"/>
      <c r="AZ122" s="196" t="n">
        <f aca="false">AU122</f>
        <v>0</v>
      </c>
      <c r="BA122" s="200" t="n">
        <f aca="false">IF(AND(AZ400=0,AZ122=0,AY122&gt;0),AY122,AZ122)</f>
        <v>0</v>
      </c>
      <c r="BB122" s="201" t="n">
        <f aca="false">BA122*D122</f>
        <v>0</v>
      </c>
      <c r="BC122" s="202" t="n">
        <f aca="false">(SUMIF(E122:AP122,"&gt;0",E122:AP122)-SUMIF(E122:AP122,"&lt;0",E122:AP122))*D122</f>
        <v>0.5390625</v>
      </c>
      <c r="BD122" s="196"/>
      <c r="BE122" s="196"/>
      <c r="BF122" s="203"/>
      <c r="BG122" s="204"/>
      <c r="BH122" s="205" t="n">
        <f aca="false">SUMPRODUCT(E122:AP122,heilmittel!E$411:AP$411)*D122</f>
        <v>0.00846165364583334</v>
      </c>
      <c r="BI122" s="206" t="n">
        <f aca="false">(BH122*BA122)+(BH400*BA400)</f>
        <v>-0.00733653846153846</v>
      </c>
      <c r="BJ122" s="206" t="n">
        <f aca="false">BI122*BI122</f>
        <v>5.38247965976332E-005</v>
      </c>
      <c r="BK122" s="207" t="n">
        <f aca="false">BI122/BM$2</f>
        <v>-0.0350731138279379</v>
      </c>
      <c r="BL122" s="206" t="str">
        <f aca="false">IF(BK122&lt;-3,"— — —",IF(BK122&lt;-2,"— —",IF(BK122&lt;-1,"—",IF(BK122&gt;4,"++++",IF(BK122&gt;3,"+++",IF(BK122&gt;2,"++",IF(BK122&gt;1,"+","....")))))))</f>
        <v>....</v>
      </c>
      <c r="BM122" s="200"/>
    </row>
    <row r="123" customFormat="false" ht="12.8" hidden="false" customHeight="false" outlineLevel="0" collapsed="false">
      <c r="B123" s="0" t="n">
        <f aca="false">1/D123</f>
        <v>2222</v>
      </c>
      <c r="C123" s="208" t="s">
        <v>1021</v>
      </c>
      <c r="D123" s="209" t="n">
        <v>0.00045004500450045</v>
      </c>
      <c r="E123" s="210" t="n">
        <v>12</v>
      </c>
      <c r="F123" s="198" t="n">
        <v>-38</v>
      </c>
      <c r="G123" s="198" t="n">
        <v>1</v>
      </c>
      <c r="H123" s="198" t="n">
        <v>-73</v>
      </c>
      <c r="I123" s="198" t="n">
        <v>9</v>
      </c>
      <c r="J123" s="198" t="n">
        <v>-5</v>
      </c>
      <c r="K123" s="198" t="n">
        <v>-19</v>
      </c>
      <c r="L123" s="198" t="n">
        <v>5</v>
      </c>
      <c r="M123" s="198" t="n">
        <v>13</v>
      </c>
      <c r="N123" s="198" t="n">
        <v>-61</v>
      </c>
      <c r="O123" s="198" t="n">
        <v>23</v>
      </c>
      <c r="P123" s="198" t="n">
        <v>8</v>
      </c>
      <c r="Q123" s="198" t="n">
        <v>13</v>
      </c>
      <c r="R123" s="198" t="n">
        <v>17</v>
      </c>
      <c r="S123" s="198" t="n">
        <v>-38</v>
      </c>
      <c r="T123" s="198" t="n">
        <v>-8</v>
      </c>
      <c r="U123" s="198" t="n">
        <v>-1</v>
      </c>
      <c r="V123" s="198" t="n">
        <v>-44</v>
      </c>
      <c r="W123" s="198" t="n">
        <v>20</v>
      </c>
      <c r="X123" s="198" t="n">
        <v>14</v>
      </c>
      <c r="Y123" s="198" t="n">
        <v>-1</v>
      </c>
      <c r="Z123" s="198" t="n">
        <v>26</v>
      </c>
      <c r="AA123" s="198" t="n">
        <v>25</v>
      </c>
      <c r="AB123" s="198" t="n">
        <v>2</v>
      </c>
      <c r="AC123" s="198" t="n">
        <v>-7</v>
      </c>
      <c r="AD123" s="198" t="n">
        <v>-13</v>
      </c>
      <c r="AE123" s="198" t="n">
        <v>5</v>
      </c>
      <c r="AF123" s="198" t="n">
        <v>-1</v>
      </c>
      <c r="AG123" s="198" t="n">
        <v>2</v>
      </c>
      <c r="AH123" s="198" t="n">
        <v>23</v>
      </c>
      <c r="AI123" s="198" t="n">
        <v>26</v>
      </c>
      <c r="AJ123" s="198" t="n">
        <v>16</v>
      </c>
      <c r="AK123" s="198" t="n">
        <v>24</v>
      </c>
      <c r="AL123" s="198" t="n">
        <v>18</v>
      </c>
      <c r="AM123" s="198" t="n">
        <v>-7</v>
      </c>
      <c r="AN123" s="198" t="n">
        <v>-17</v>
      </c>
      <c r="AO123" s="198" t="n">
        <v>12</v>
      </c>
      <c r="AP123" s="211" t="n">
        <v>13</v>
      </c>
      <c r="AR123" s="195"/>
      <c r="AS123" s="196" t="s">
        <v>1021</v>
      </c>
      <c r="AT123" s="199"/>
      <c r="AU123" s="197" t="n">
        <f aca="false">IF(OR(appSymptome!E127=appSymptome!$C$1,AT123),0,appSymptome!E127)</f>
        <v>0</v>
      </c>
      <c r="AV123" s="198"/>
      <c r="AW123" s="198"/>
      <c r="AX123" s="199"/>
      <c r="AY123" s="196"/>
      <c r="AZ123" s="196" t="n">
        <f aca="false">AU123</f>
        <v>0</v>
      </c>
      <c r="BA123" s="200" t="n">
        <f aca="false">IF(AND(AZ401=0,AZ123=0,AY123&gt;0),AY123,AZ123)</f>
        <v>0</v>
      </c>
      <c r="BB123" s="201" t="n">
        <f aca="false">BA123*D123</f>
        <v>0</v>
      </c>
      <c r="BC123" s="202" t="n">
        <f aca="false">(SUMIF(E123:AP123,"&gt;0",E123:AP123)-SUMIF(E123:AP123,"&lt;0",E123:AP123))*D123</f>
        <v>0.297029702970297</v>
      </c>
      <c r="BD123" s="196"/>
      <c r="BE123" s="196"/>
      <c r="BF123" s="203"/>
      <c r="BG123" s="204"/>
      <c r="BH123" s="205" t="n">
        <f aca="false">SUMPRODUCT(E123:AP123,heilmittel!E$411:AP$411)*D123</f>
        <v>-0.00391624662466247</v>
      </c>
      <c r="BI123" s="206" t="n">
        <f aca="false">(BH123*BA123)+(BH401*BA401)</f>
        <v>0.00518828343183738</v>
      </c>
      <c r="BJ123" s="206" t="n">
        <f aca="false">BI123*BI123</f>
        <v>2.69182849690782E-005</v>
      </c>
      <c r="BK123" s="207" t="n">
        <f aca="false">BI123/BM$2</f>
        <v>0.0248031488324369</v>
      </c>
      <c r="BL123" s="206" t="str">
        <f aca="false">IF(BK123&lt;-3,"— — —",IF(BK123&lt;-2,"— —",IF(BK123&lt;-1,"—",IF(BK123&gt;4,"++++",IF(BK123&gt;3,"+++",IF(BK123&gt;2,"++",IF(BK123&gt;1,"+","....")))))))</f>
        <v>....</v>
      </c>
      <c r="BM123" s="200"/>
    </row>
    <row r="124" customFormat="false" ht="12.8" hidden="false" customHeight="false" outlineLevel="0" collapsed="false">
      <c r="B124" s="0" t="n">
        <f aca="false">1/D124</f>
        <v>2633</v>
      </c>
      <c r="C124" s="208" t="s">
        <v>1022</v>
      </c>
      <c r="D124" s="209" t="n">
        <v>0.000379794910748196</v>
      </c>
      <c r="E124" s="210" t="n">
        <v>8</v>
      </c>
      <c r="F124" s="198" t="n">
        <v>-14</v>
      </c>
      <c r="G124" s="198" t="n">
        <v>-4</v>
      </c>
      <c r="H124" s="198" t="n">
        <v>-45</v>
      </c>
      <c r="I124" s="198" t="n">
        <v>22</v>
      </c>
      <c r="J124" s="198" t="n">
        <v>-8</v>
      </c>
      <c r="K124" s="198" t="n">
        <v>-26</v>
      </c>
      <c r="L124" s="198" t="n">
        <v>-5</v>
      </c>
      <c r="M124" s="198" t="n">
        <v>-4</v>
      </c>
      <c r="N124" s="198" t="n">
        <v>-33</v>
      </c>
      <c r="O124" s="198" t="n">
        <v>8</v>
      </c>
      <c r="P124" s="198" t="n">
        <v>-1</v>
      </c>
      <c r="Q124" s="198" t="n">
        <v>10</v>
      </c>
      <c r="R124" s="198" t="n">
        <v>13</v>
      </c>
      <c r="S124" s="198" t="n">
        <v>-34</v>
      </c>
      <c r="T124" s="198" t="n">
        <v>-13</v>
      </c>
      <c r="U124" s="198" t="n">
        <v>-1</v>
      </c>
      <c r="V124" s="198" t="n">
        <v>-32</v>
      </c>
      <c r="W124" s="198" t="n">
        <v>4</v>
      </c>
      <c r="X124" s="198" t="n">
        <v>15</v>
      </c>
      <c r="Y124" s="198" t="n">
        <v>-6</v>
      </c>
      <c r="Z124" s="198" t="n">
        <v>32</v>
      </c>
      <c r="AA124" s="198" t="n">
        <v>22</v>
      </c>
      <c r="AB124" s="198" t="n">
        <v>14</v>
      </c>
      <c r="AC124" s="198" t="n">
        <v>-32</v>
      </c>
      <c r="AD124" s="198" t="n">
        <v>-8</v>
      </c>
      <c r="AE124" s="198" t="n">
        <v>-5</v>
      </c>
      <c r="AF124" s="198" t="n">
        <v>-5</v>
      </c>
      <c r="AG124" s="198" t="n">
        <v>-16</v>
      </c>
      <c r="AH124" s="198" t="n">
        <v>29</v>
      </c>
      <c r="AI124" s="198" t="n">
        <v>13</v>
      </c>
      <c r="AJ124" s="198" t="n">
        <v>21</v>
      </c>
      <c r="AK124" s="198" t="n">
        <v>32</v>
      </c>
      <c r="AL124" s="198" t="n">
        <v>1</v>
      </c>
      <c r="AM124" s="198" t="n">
        <v>-9</v>
      </c>
      <c r="AN124" s="198" t="n">
        <v>-22</v>
      </c>
      <c r="AO124" s="198" t="n">
        <v>33</v>
      </c>
      <c r="AP124" s="211" t="n">
        <v>14</v>
      </c>
      <c r="AR124" s="195"/>
      <c r="AS124" s="196" t="s">
        <v>1022</v>
      </c>
      <c r="AT124" s="199"/>
      <c r="AU124" s="197" t="n">
        <f aca="false">IF(OR(appSymptome!E128=appSymptome!$C$1,AT124),0,appSymptome!E128)</f>
        <v>0</v>
      </c>
      <c r="AV124" s="198"/>
      <c r="AW124" s="198"/>
      <c r="AX124" s="199"/>
      <c r="AY124" s="196"/>
      <c r="AZ124" s="196" t="n">
        <f aca="false">AU124</f>
        <v>0</v>
      </c>
      <c r="BA124" s="200" t="n">
        <f aca="false">IF(AND(AZ402=0,AZ124=0,AY124&gt;0),AY124,AZ124)</f>
        <v>0</v>
      </c>
      <c r="BB124" s="201" t="n">
        <f aca="false">BA124*D124</f>
        <v>0</v>
      </c>
      <c r="BC124" s="202" t="n">
        <f aca="false">(SUMIF(E124:AP124,"&gt;0",E124:AP124)-SUMIF(E124:AP124,"&lt;0",E124:AP124))*D124</f>
        <v>0.233194075199392</v>
      </c>
      <c r="BD124" s="196"/>
      <c r="BE124" s="196"/>
      <c r="BF124" s="203"/>
      <c r="BG124" s="204"/>
      <c r="BH124" s="205" t="n">
        <f aca="false">SUMPRODUCT(E124:AP124,heilmittel!E$411:AP$411)*D124</f>
        <v>-0.00392742119255602</v>
      </c>
      <c r="BI124" s="206" t="n">
        <f aca="false">(BH124*BA124)+(BH402*BA402)</f>
        <v>0.00408958735410349</v>
      </c>
      <c r="BJ124" s="206" t="n">
        <f aca="false">BI124*BI124</f>
        <v>1.67247247268432E-005</v>
      </c>
      <c r="BK124" s="207" t="n">
        <f aca="false">BI124/BM$2</f>
        <v>0.0195507136685396</v>
      </c>
      <c r="BL124" s="206" t="str">
        <f aca="false">IF(BK124&lt;-3,"— — —",IF(BK124&lt;-2,"— —",IF(BK124&lt;-1,"—",IF(BK124&gt;4,"++++",IF(BK124&gt;3,"+++",IF(BK124&gt;2,"++",IF(BK124&gt;1,"+","....")))))))</f>
        <v>....</v>
      </c>
      <c r="BM124" s="200"/>
    </row>
    <row r="125" customFormat="false" ht="12.8" hidden="false" customHeight="false" outlineLevel="0" collapsed="false">
      <c r="B125" s="0" t="n">
        <f aca="false">1/D125</f>
        <v>1627</v>
      </c>
      <c r="C125" s="208" t="s">
        <v>1023</v>
      </c>
      <c r="D125" s="209" t="n">
        <v>0.000614628149969269</v>
      </c>
      <c r="E125" s="210" t="n">
        <v>26</v>
      </c>
      <c r="F125" s="198" t="n">
        <v>-16</v>
      </c>
      <c r="G125" s="198" t="n">
        <v>-25</v>
      </c>
      <c r="H125" s="198" t="n">
        <v>-30</v>
      </c>
      <c r="I125" s="198" t="n">
        <v>19</v>
      </c>
      <c r="J125" s="198" t="n">
        <v>-2</v>
      </c>
      <c r="K125" s="198" t="n">
        <v>-14</v>
      </c>
      <c r="L125" s="198" t="n">
        <v>-11</v>
      </c>
      <c r="M125" s="198" t="n">
        <v>5</v>
      </c>
      <c r="N125" s="198" t="n">
        <v>-19</v>
      </c>
      <c r="O125" s="198" t="n">
        <v>-22</v>
      </c>
      <c r="P125" s="198" t="n">
        <v>13</v>
      </c>
      <c r="Q125" s="198" t="n">
        <v>-44</v>
      </c>
      <c r="R125" s="198" t="n">
        <v>19</v>
      </c>
      <c r="S125" s="198" t="n">
        <v>-11</v>
      </c>
      <c r="T125" s="198" t="n">
        <v>4</v>
      </c>
      <c r="U125" s="198" t="n">
        <v>24</v>
      </c>
      <c r="V125" s="198" t="n">
        <v>12</v>
      </c>
      <c r="W125" s="198" t="n">
        <v>11</v>
      </c>
      <c r="X125" s="198" t="n">
        <v>15</v>
      </c>
      <c r="Y125" s="198" t="n">
        <v>-20</v>
      </c>
      <c r="Z125" s="198" t="n">
        <v>1</v>
      </c>
      <c r="AA125" s="198" t="n">
        <v>5</v>
      </c>
      <c r="AB125" s="198" t="n">
        <v>28</v>
      </c>
      <c r="AC125" s="198" t="n">
        <v>2</v>
      </c>
      <c r="AD125" s="198" t="n">
        <v>-10</v>
      </c>
      <c r="AE125" s="198" t="n">
        <v>-4</v>
      </c>
      <c r="AF125" s="198" t="n">
        <v>16</v>
      </c>
      <c r="AG125" s="198" t="n">
        <v>31</v>
      </c>
      <c r="AH125" s="198" t="n">
        <v>11</v>
      </c>
      <c r="AI125" s="198" t="n">
        <v>9</v>
      </c>
      <c r="AJ125" s="198" t="n">
        <v>-9</v>
      </c>
      <c r="AK125" s="198" t="n">
        <v>10</v>
      </c>
      <c r="AL125" s="198" t="n">
        <v>-11</v>
      </c>
      <c r="AM125" s="198" t="n">
        <v>15</v>
      </c>
      <c r="AN125" s="198" t="n">
        <v>-11</v>
      </c>
      <c r="AO125" s="198" t="n">
        <v>1</v>
      </c>
      <c r="AP125" s="211" t="n">
        <v>-9</v>
      </c>
      <c r="AR125" s="195"/>
      <c r="AS125" s="196" t="s">
        <v>1023</v>
      </c>
      <c r="AT125" s="199"/>
      <c r="AU125" s="197" t="n">
        <f aca="false">IF(OR(appSymptome!E129=appSymptome!$C$1,AT125),0,appSymptome!E129)</f>
        <v>0</v>
      </c>
      <c r="AV125" s="198"/>
      <c r="AW125" s="198"/>
      <c r="AX125" s="199"/>
      <c r="AY125" s="196"/>
      <c r="AZ125" s="196" t="n">
        <f aca="false">AU125</f>
        <v>0</v>
      </c>
      <c r="BA125" s="200" t="n">
        <f aca="false">IF(AND(AZ403=0,AZ125=0,AY125&gt;0),AY125,AZ125)</f>
        <v>0</v>
      </c>
      <c r="BB125" s="201" t="n">
        <f aca="false">BA125*D125</f>
        <v>0</v>
      </c>
      <c r="BC125" s="202" t="n">
        <f aca="false">(SUMIF(E125:AP125,"&gt;0",E125:AP125)-SUMIF(E125:AP125,"&lt;0",E125:AP125))*D125</f>
        <v>0.334972341733251</v>
      </c>
      <c r="BD125" s="196"/>
      <c r="BE125" s="196"/>
      <c r="BF125" s="203"/>
      <c r="BG125" s="204"/>
      <c r="BH125" s="205" t="n">
        <f aca="false">SUMPRODUCT(E125:AP125,heilmittel!E$411:AP$411)*D125</f>
        <v>0.00231585740626921</v>
      </c>
      <c r="BI125" s="206" t="n">
        <f aca="false">(BH125*BA125)+(BH403*BA403)</f>
        <v>-0.000798205883646278</v>
      </c>
      <c r="BJ125" s="206" t="n">
        <f aca="false">BI125*BI125</f>
        <v>6.37132632687535E-007</v>
      </c>
      <c r="BK125" s="207" t="n">
        <f aca="false">BI125/BM$2</f>
        <v>-0.00381590936407154</v>
      </c>
      <c r="BL125" s="206" t="str">
        <f aca="false">IF(BK125&lt;-3,"— — —",IF(BK125&lt;-2,"— —",IF(BK125&lt;-1,"—",IF(BK125&gt;4,"++++",IF(BK125&gt;3,"+++",IF(BK125&gt;2,"++",IF(BK125&gt;1,"+","....")))))))</f>
        <v>....</v>
      </c>
      <c r="BM125" s="200"/>
    </row>
    <row r="126" customFormat="false" ht="12.8" hidden="false" customHeight="false" outlineLevel="0" collapsed="false">
      <c r="B126" s="0" t="n">
        <f aca="false">1/D126</f>
        <v>756.999999999999</v>
      </c>
      <c r="C126" s="208" t="s">
        <v>1024</v>
      </c>
      <c r="D126" s="209" t="n">
        <v>0.00132100396301189</v>
      </c>
      <c r="E126" s="210" t="n">
        <v>3</v>
      </c>
      <c r="F126" s="198" t="n">
        <v>-6</v>
      </c>
      <c r="G126" s="198" t="n">
        <v>6</v>
      </c>
      <c r="H126" s="198" t="n">
        <v>-24</v>
      </c>
      <c r="I126" s="198" t="n">
        <v>6</v>
      </c>
      <c r="J126" s="198" t="n">
        <v>15</v>
      </c>
      <c r="K126" s="198" t="n">
        <v>-12</v>
      </c>
      <c r="L126" s="198" t="n">
        <v>-3</v>
      </c>
      <c r="M126" s="198" t="n">
        <v>29</v>
      </c>
      <c r="N126" s="198" t="n">
        <v>-13</v>
      </c>
      <c r="O126" s="198" t="n">
        <v>-14</v>
      </c>
      <c r="P126" s="198" t="n">
        <v>0</v>
      </c>
      <c r="Q126" s="198" t="n">
        <v>-15</v>
      </c>
      <c r="R126" s="198" t="n">
        <v>5</v>
      </c>
      <c r="S126" s="198" t="n">
        <v>-11</v>
      </c>
      <c r="T126" s="198" t="n">
        <v>-11</v>
      </c>
      <c r="U126" s="198" t="n">
        <v>4</v>
      </c>
      <c r="V126" s="198" t="n">
        <v>-2</v>
      </c>
      <c r="W126" s="198" t="n">
        <v>3</v>
      </c>
      <c r="X126" s="198" t="n">
        <v>-7</v>
      </c>
      <c r="Y126" s="198" t="n">
        <v>-14</v>
      </c>
      <c r="Z126" s="198" t="n">
        <v>7</v>
      </c>
      <c r="AA126" s="198" t="n">
        <v>-6</v>
      </c>
      <c r="AB126" s="198" t="n">
        <v>5</v>
      </c>
      <c r="AC126" s="198" t="n">
        <v>8</v>
      </c>
      <c r="AD126" s="198" t="n">
        <v>-14</v>
      </c>
      <c r="AE126" s="198" t="n">
        <v>-2</v>
      </c>
      <c r="AF126" s="198" t="n">
        <v>-10</v>
      </c>
      <c r="AG126" s="198" t="n">
        <v>35</v>
      </c>
      <c r="AH126" s="198" t="n">
        <v>-5</v>
      </c>
      <c r="AI126" s="198" t="n">
        <v>34</v>
      </c>
      <c r="AJ126" s="198" t="n">
        <v>-25</v>
      </c>
      <c r="AK126" s="198" t="n">
        <v>31</v>
      </c>
      <c r="AL126" s="198" t="n">
        <v>-7</v>
      </c>
      <c r="AM126" s="198" t="n">
        <v>7</v>
      </c>
      <c r="AN126" s="198" t="n">
        <v>-27</v>
      </c>
      <c r="AO126" s="198" t="n">
        <v>-2</v>
      </c>
      <c r="AP126" s="211" t="n">
        <v>-23</v>
      </c>
      <c r="AR126" s="195"/>
      <c r="AS126" s="196" t="s">
        <v>1024</v>
      </c>
      <c r="AT126" s="199"/>
      <c r="AU126" s="197" t="n">
        <f aca="false">IF(OR(appSymptome!E130=appSymptome!$C$1,AT126),0,appSymptome!E130)</f>
        <v>0</v>
      </c>
      <c r="AV126" s="198"/>
      <c r="AW126" s="198"/>
      <c r="AX126" s="199"/>
      <c r="AY126" s="196"/>
      <c r="AZ126" s="196" t="n">
        <f aca="false">AU126</f>
        <v>0</v>
      </c>
      <c r="BA126" s="200" t="n">
        <f aca="false">IF(AND(AZ404=0,AZ126=0,AY126&gt;0),AY126,AZ126)</f>
        <v>0</v>
      </c>
      <c r="BB126" s="201" t="n">
        <f aca="false">BA126*D126</f>
        <v>0</v>
      </c>
      <c r="BC126" s="202" t="n">
        <f aca="false">(SUMIF(E126:AP126,"&gt;0",E126:AP126)-SUMIF(E126:AP126,"&lt;0",E126:AP126))*D126</f>
        <v>0.595772787318362</v>
      </c>
      <c r="BD126" s="196"/>
      <c r="BE126" s="196"/>
      <c r="BF126" s="203"/>
      <c r="BG126" s="204"/>
      <c r="BH126" s="205" t="n">
        <f aca="false">SUMPRODUCT(E126:AP126,heilmittel!E$411:AP$411)*D126</f>
        <v>-0.00493830911492735</v>
      </c>
      <c r="BI126" s="206" t="n">
        <f aca="false">(BH126*BA126)+(BH404*BA404)</f>
        <v>-0.000815308795453536</v>
      </c>
      <c r="BJ126" s="206" t="n">
        <f aca="false">BI126*BI126</f>
        <v>6.64728431943897E-007</v>
      </c>
      <c r="BK126" s="207" t="n">
        <f aca="false">BI126/BM$2</f>
        <v>-0.00389767167960357</v>
      </c>
      <c r="BL126" s="206" t="str">
        <f aca="false">IF(BK126&lt;-3,"— — —",IF(BK126&lt;-2,"— —",IF(BK126&lt;-1,"—",IF(BK126&gt;4,"++++",IF(BK126&gt;3,"+++",IF(BK126&gt;2,"++",IF(BK126&gt;1,"+","....")))))))</f>
        <v>....</v>
      </c>
      <c r="BM126" s="200"/>
    </row>
    <row r="127" customFormat="false" ht="12.8" hidden="false" customHeight="false" outlineLevel="0" collapsed="false">
      <c r="B127" s="0" t="n">
        <f aca="false">1/D127</f>
        <v>790.999999999998</v>
      </c>
      <c r="C127" s="208" t="s">
        <v>1025</v>
      </c>
      <c r="D127" s="209" t="n">
        <v>0.00126422250316056</v>
      </c>
      <c r="E127" s="210" t="n">
        <v>7</v>
      </c>
      <c r="F127" s="198" t="n">
        <v>-14</v>
      </c>
      <c r="G127" s="198" t="n">
        <v>-6</v>
      </c>
      <c r="H127" s="198" t="n">
        <v>-10</v>
      </c>
      <c r="I127" s="198" t="n">
        <v>5</v>
      </c>
      <c r="J127" s="198" t="n">
        <v>9</v>
      </c>
      <c r="K127" s="198" t="n">
        <v>-7</v>
      </c>
      <c r="L127" s="198" t="n">
        <v>-3</v>
      </c>
      <c r="M127" s="198" t="n">
        <v>-15</v>
      </c>
      <c r="N127" s="198" t="n">
        <v>-4</v>
      </c>
      <c r="O127" s="198" t="n">
        <v>-8</v>
      </c>
      <c r="P127" s="198" t="n">
        <v>12</v>
      </c>
      <c r="Q127" s="198" t="n">
        <v>-30</v>
      </c>
      <c r="R127" s="198" t="n">
        <v>14</v>
      </c>
      <c r="S127" s="198" t="n">
        <v>-8</v>
      </c>
      <c r="T127" s="198" t="n">
        <v>11</v>
      </c>
      <c r="U127" s="198" t="n">
        <v>10</v>
      </c>
      <c r="V127" s="198" t="n">
        <v>2</v>
      </c>
      <c r="W127" s="198" t="n">
        <v>5</v>
      </c>
      <c r="X127" s="198" t="n">
        <v>7</v>
      </c>
      <c r="Y127" s="198" t="n">
        <v>-14</v>
      </c>
      <c r="Z127" s="198" t="n">
        <v>12</v>
      </c>
      <c r="AA127" s="198" t="n">
        <v>3</v>
      </c>
      <c r="AB127" s="198" t="n">
        <v>5</v>
      </c>
      <c r="AC127" s="198" t="n">
        <v>1</v>
      </c>
      <c r="AD127" s="198" t="n">
        <v>2</v>
      </c>
      <c r="AE127" s="198" t="n">
        <v>-1</v>
      </c>
      <c r="AF127" s="198" t="n">
        <v>16</v>
      </c>
      <c r="AG127" s="198" t="n">
        <v>4</v>
      </c>
      <c r="AH127" s="198" t="n">
        <v>-3</v>
      </c>
      <c r="AI127" s="198" t="n">
        <v>11</v>
      </c>
      <c r="AJ127" s="198" t="n">
        <v>-13</v>
      </c>
      <c r="AK127" s="198" t="n">
        <v>5</v>
      </c>
      <c r="AL127" s="198" t="n">
        <v>-16</v>
      </c>
      <c r="AM127" s="198" t="n">
        <v>-6</v>
      </c>
      <c r="AN127" s="198" t="n">
        <v>-4</v>
      </c>
      <c r="AO127" s="198" t="n">
        <v>10</v>
      </c>
      <c r="AP127" s="211" t="n">
        <v>3</v>
      </c>
      <c r="AR127" s="195"/>
      <c r="AS127" s="196" t="s">
        <v>1025</v>
      </c>
      <c r="AT127" s="199"/>
      <c r="AU127" s="197" t="n">
        <f aca="false">IF(OR(appSymptome!E131=appSymptome!$C$1,AT127),0,appSymptome!E131)</f>
        <v>0</v>
      </c>
      <c r="AV127" s="198"/>
      <c r="AW127" s="198"/>
      <c r="AX127" s="199"/>
      <c r="AY127" s="196"/>
      <c r="AZ127" s="196" t="n">
        <f aca="false">AU127</f>
        <v>0</v>
      </c>
      <c r="BA127" s="200" t="n">
        <f aca="false">IF(AND(AZ405=0,AZ127=0,AY127&gt;0),AY127,AZ127)</f>
        <v>0</v>
      </c>
      <c r="BB127" s="201" t="n">
        <f aca="false">BA127*D127</f>
        <v>0</v>
      </c>
      <c r="BC127" s="202" t="n">
        <f aca="false">(SUMIF(E127:AP127,"&gt;0",E127:AP127)-SUMIF(E127:AP127,"&lt;0",E127:AP127))*D127</f>
        <v>0.399494310998736</v>
      </c>
      <c r="BD127" s="196"/>
      <c r="BE127" s="196"/>
      <c r="BF127" s="203"/>
      <c r="BG127" s="204"/>
      <c r="BH127" s="205" t="n">
        <f aca="false">SUMPRODUCT(E127:AP127,heilmittel!E$411:AP$411)*D127</f>
        <v>-0.00633463969658662</v>
      </c>
      <c r="BI127" s="206" t="n">
        <f aca="false">(BH127*BA127)+(BH405*BA405)</f>
        <v>0.00192804852186453</v>
      </c>
      <c r="BJ127" s="206" t="n">
        <f aca="false">BI127*BI127</f>
        <v>3.71737110266399E-006</v>
      </c>
      <c r="BK127" s="207" t="n">
        <f aca="false">BI127/BM$2</f>
        <v>0.00921724402150296</v>
      </c>
      <c r="BL127" s="206" t="str">
        <f aca="false">IF(BK127&lt;-3,"— — —",IF(BK127&lt;-2,"— —",IF(BK127&lt;-1,"—",IF(BK127&gt;4,"++++",IF(BK127&gt;3,"+++",IF(BK127&gt;2,"++",IF(BK127&gt;1,"+","....")))))))</f>
        <v>....</v>
      </c>
      <c r="BM127" s="200"/>
    </row>
    <row r="128" customFormat="false" ht="12.8" hidden="false" customHeight="false" outlineLevel="0" collapsed="false">
      <c r="B128" s="0" t="n">
        <f aca="false">1/D128</f>
        <v>1900</v>
      </c>
      <c r="C128" s="208" t="s">
        <v>1026</v>
      </c>
      <c r="D128" s="209" t="n">
        <v>0.000526315789473684</v>
      </c>
      <c r="E128" s="210" t="n">
        <v>9</v>
      </c>
      <c r="F128" s="198" t="n">
        <v>-22</v>
      </c>
      <c r="G128" s="198" t="n">
        <v>-10</v>
      </c>
      <c r="H128" s="198" t="n">
        <v>17</v>
      </c>
      <c r="I128" s="198" t="n">
        <v>-1</v>
      </c>
      <c r="J128" s="198" t="n">
        <v>-3</v>
      </c>
      <c r="K128" s="198" t="n">
        <v>-2</v>
      </c>
      <c r="L128" s="198" t="n">
        <v>26</v>
      </c>
      <c r="M128" s="198" t="n">
        <v>-4</v>
      </c>
      <c r="N128" s="198" t="n">
        <v>2</v>
      </c>
      <c r="O128" s="198" t="n">
        <v>2</v>
      </c>
      <c r="P128" s="198" t="n">
        <v>22</v>
      </c>
      <c r="Q128" s="198" t="n">
        <v>-28</v>
      </c>
      <c r="R128" s="198" t="n">
        <v>7</v>
      </c>
      <c r="S128" s="198" t="n">
        <v>-10</v>
      </c>
      <c r="T128" s="198" t="n">
        <v>42</v>
      </c>
      <c r="U128" s="198" t="n">
        <v>19</v>
      </c>
      <c r="V128" s="198" t="n">
        <v>-8</v>
      </c>
      <c r="W128" s="198" t="n">
        <v>-39</v>
      </c>
      <c r="X128" s="198" t="n">
        <v>-6</v>
      </c>
      <c r="Y128" s="198" t="n">
        <v>21</v>
      </c>
      <c r="Z128" s="198" t="n">
        <v>-17</v>
      </c>
      <c r="AA128" s="198" t="n">
        <v>12</v>
      </c>
      <c r="AB128" s="198" t="n">
        <v>23</v>
      </c>
      <c r="AC128" s="198" t="n">
        <v>-17</v>
      </c>
      <c r="AD128" s="198" t="n">
        <v>7</v>
      </c>
      <c r="AE128" s="198" t="n">
        <v>13</v>
      </c>
      <c r="AF128" s="198" t="n">
        <v>7</v>
      </c>
      <c r="AG128" s="198" t="n">
        <v>0</v>
      </c>
      <c r="AH128" s="198" t="n">
        <v>-32</v>
      </c>
      <c r="AI128" s="198" t="n">
        <v>-17</v>
      </c>
      <c r="AJ128" s="198" t="n">
        <v>-7</v>
      </c>
      <c r="AK128" s="198" t="n">
        <v>-16</v>
      </c>
      <c r="AL128" s="198" t="n">
        <v>46</v>
      </c>
      <c r="AM128" s="198" t="n">
        <v>-23</v>
      </c>
      <c r="AN128" s="198" t="n">
        <v>-3</v>
      </c>
      <c r="AO128" s="198" t="n">
        <v>9</v>
      </c>
      <c r="AP128" s="211" t="n">
        <v>-14</v>
      </c>
      <c r="AR128" s="195"/>
      <c r="AS128" s="196" t="s">
        <v>1026</v>
      </c>
      <c r="AT128" s="199"/>
      <c r="AU128" s="197" t="n">
        <f aca="false">IF(OR(appSymptome!E132=appSymptome!$C$1,AT128),0,appSymptome!E132)</f>
        <v>0</v>
      </c>
      <c r="AV128" s="198"/>
      <c r="AW128" s="198"/>
      <c r="AX128" s="199"/>
      <c r="AY128" s="196"/>
      <c r="AZ128" s="196" t="n">
        <f aca="false">AU128</f>
        <v>0</v>
      </c>
      <c r="BA128" s="200" t="n">
        <f aca="false">IF(AND(AZ406=0,AZ128=0,AY128&gt;0),AY128,AZ128)</f>
        <v>0</v>
      </c>
      <c r="BB128" s="201" t="n">
        <f aca="false">BA128*D128</f>
        <v>0</v>
      </c>
      <c r="BC128" s="202" t="n">
        <f aca="false">(SUMIF(E128:AP128,"&gt;0",E128:AP128)-SUMIF(E128:AP128,"&lt;0",E128:AP128))*D128</f>
        <v>0.296315789473684</v>
      </c>
      <c r="BD128" s="196"/>
      <c r="BE128" s="196"/>
      <c r="BF128" s="203"/>
      <c r="BG128" s="204"/>
      <c r="BH128" s="205" t="n">
        <f aca="false">SUMPRODUCT(E128:AP128,heilmittel!E$411:AP$411)*D128</f>
        <v>0.00274347368421052</v>
      </c>
      <c r="BI128" s="206" t="n">
        <f aca="false">(BH128*BA128)+(BH406*BA406)</f>
        <v>-0.00175838217529417</v>
      </c>
      <c r="BJ128" s="206" t="n">
        <f aca="false">BI128*BI128</f>
        <v>3.09190787439226E-006</v>
      </c>
      <c r="BK128" s="207" t="n">
        <f aca="false">BI128/BM$2</f>
        <v>-0.00840613574241072</v>
      </c>
      <c r="BL128" s="206" t="str">
        <f aca="false">IF(BK128&lt;-3,"— — —",IF(BK128&lt;-2,"— —",IF(BK128&lt;-1,"—",IF(BK128&gt;4,"++++",IF(BK128&gt;3,"+++",IF(BK128&gt;2,"++",IF(BK128&gt;1,"+","....")))))))</f>
        <v>....</v>
      </c>
      <c r="BM128" s="200"/>
    </row>
    <row r="129" customFormat="false" ht="12.8" hidden="false" customHeight="false" outlineLevel="0" collapsed="false">
      <c r="B129" s="0" t="n">
        <f aca="false">1/D129</f>
        <v>2103</v>
      </c>
      <c r="C129" s="208" t="s">
        <v>1027</v>
      </c>
      <c r="D129" s="209" t="n">
        <v>0.000475511174512601</v>
      </c>
      <c r="E129" s="210" t="n">
        <v>8</v>
      </c>
      <c r="F129" s="198" t="n">
        <v>-15</v>
      </c>
      <c r="G129" s="198" t="n">
        <v>-14</v>
      </c>
      <c r="H129" s="198" t="n">
        <v>9</v>
      </c>
      <c r="I129" s="198" t="n">
        <v>-1</v>
      </c>
      <c r="J129" s="198" t="n">
        <v>-10</v>
      </c>
      <c r="K129" s="198" t="n">
        <v>10</v>
      </c>
      <c r="L129" s="198" t="n">
        <v>10</v>
      </c>
      <c r="M129" s="198" t="n">
        <v>-3</v>
      </c>
      <c r="N129" s="198" t="n">
        <v>-21</v>
      </c>
      <c r="O129" s="198" t="n">
        <v>-6</v>
      </c>
      <c r="P129" s="198" t="n">
        <v>24</v>
      </c>
      <c r="Q129" s="198" t="n">
        <v>-36</v>
      </c>
      <c r="R129" s="198" t="n">
        <v>1</v>
      </c>
      <c r="S129" s="198" t="n">
        <v>-1</v>
      </c>
      <c r="T129" s="198" t="n">
        <v>-7</v>
      </c>
      <c r="U129" s="198" t="n">
        <v>25</v>
      </c>
      <c r="V129" s="198" t="n">
        <v>0</v>
      </c>
      <c r="W129" s="198" t="n">
        <v>-33</v>
      </c>
      <c r="X129" s="198" t="n">
        <v>14</v>
      </c>
      <c r="Y129" s="198" t="n">
        <v>36</v>
      </c>
      <c r="Z129" s="198" t="n">
        <v>-2</v>
      </c>
      <c r="AA129" s="198" t="n">
        <v>29</v>
      </c>
      <c r="AB129" s="198" t="n">
        <v>5</v>
      </c>
      <c r="AC129" s="198" t="n">
        <v>0</v>
      </c>
      <c r="AD129" s="198" t="n">
        <v>1</v>
      </c>
      <c r="AE129" s="198" t="n">
        <v>14</v>
      </c>
      <c r="AF129" s="198" t="n">
        <v>34</v>
      </c>
      <c r="AG129" s="198" t="n">
        <v>10</v>
      </c>
      <c r="AH129" s="198" t="n">
        <v>-34</v>
      </c>
      <c r="AI129" s="198" t="n">
        <v>15</v>
      </c>
      <c r="AJ129" s="198" t="n">
        <v>-6</v>
      </c>
      <c r="AK129" s="198" t="n">
        <v>-13</v>
      </c>
      <c r="AL129" s="198" t="n">
        <v>-5</v>
      </c>
      <c r="AM129" s="198" t="n">
        <v>-5</v>
      </c>
      <c r="AN129" s="198" t="n">
        <v>-2</v>
      </c>
      <c r="AO129" s="198" t="n">
        <v>-28</v>
      </c>
      <c r="AP129" s="211" t="n">
        <v>-7</v>
      </c>
      <c r="AR129" s="195"/>
      <c r="AS129" s="196" t="s">
        <v>1027</v>
      </c>
      <c r="AT129" s="199"/>
      <c r="AU129" s="197" t="n">
        <f aca="false">IF(OR(appSymptome!E133=appSymptome!$C$1,AT129),0,appSymptome!E133)</f>
        <v>0</v>
      </c>
      <c r="AV129" s="198"/>
      <c r="AW129" s="198"/>
      <c r="AX129" s="199"/>
      <c r="AY129" s="196"/>
      <c r="AZ129" s="196" t="n">
        <f aca="false">AU129</f>
        <v>0</v>
      </c>
      <c r="BA129" s="200" t="n">
        <f aca="false">IF(AND(AZ407=0,AZ129=0,AY129&gt;0),AY129,AZ129)</f>
        <v>0</v>
      </c>
      <c r="BB129" s="201" t="n">
        <f aca="false">BA129*D129</f>
        <v>0</v>
      </c>
      <c r="BC129" s="202" t="n">
        <f aca="false">(SUMIF(E129:AP129,"&gt;0",E129:AP129)-SUMIF(E129:AP129,"&lt;0",E129:AP129))*D129</f>
        <v>0.234902520209225</v>
      </c>
      <c r="BD129" s="196"/>
      <c r="BE129" s="196"/>
      <c r="BF129" s="203"/>
      <c r="BG129" s="204"/>
      <c r="BH129" s="205" t="n">
        <f aca="false">SUMPRODUCT(E129:AP129,heilmittel!E$411:AP$411)*D129</f>
        <v>0.00870456490727532</v>
      </c>
      <c r="BI129" s="206" t="n">
        <f aca="false">(BH129*BA129)+(BH407*BA407)</f>
        <v>-0.00623413582464965</v>
      </c>
      <c r="BJ129" s="206" t="n">
        <f aca="false">BI129*BI129</f>
        <v>3.88644494801802E-005</v>
      </c>
      <c r="BK129" s="207" t="n">
        <f aca="false">BI129/BM$2</f>
        <v>-0.0298029590580122</v>
      </c>
      <c r="BL129" s="206" t="str">
        <f aca="false">IF(BK129&lt;-3,"— — —",IF(BK129&lt;-2,"— —",IF(BK129&lt;-1,"—",IF(BK129&gt;4,"++++",IF(BK129&gt;3,"+++",IF(BK129&gt;2,"++",IF(BK129&gt;1,"+","....")))))))</f>
        <v>....</v>
      </c>
      <c r="BM129" s="200"/>
    </row>
    <row r="130" customFormat="false" ht="12.8" hidden="false" customHeight="false" outlineLevel="0" collapsed="false">
      <c r="B130" s="0" t="n">
        <f aca="false">1/D130</f>
        <v>2082</v>
      </c>
      <c r="C130" s="208" t="s">
        <v>1028</v>
      </c>
      <c r="D130" s="209" t="n">
        <v>0.00048030739673391</v>
      </c>
      <c r="E130" s="210" t="n">
        <v>15</v>
      </c>
      <c r="F130" s="198" t="n">
        <v>0</v>
      </c>
      <c r="G130" s="198" t="n">
        <v>30</v>
      </c>
      <c r="H130" s="198" t="n">
        <v>24</v>
      </c>
      <c r="I130" s="198" t="n">
        <v>-17</v>
      </c>
      <c r="J130" s="198" t="n">
        <v>-20</v>
      </c>
      <c r="K130" s="198" t="n">
        <v>-11</v>
      </c>
      <c r="L130" s="198" t="n">
        <v>42</v>
      </c>
      <c r="M130" s="198" t="n">
        <v>-16</v>
      </c>
      <c r="N130" s="198" t="n">
        <v>-1</v>
      </c>
      <c r="O130" s="198" t="n">
        <v>22</v>
      </c>
      <c r="P130" s="198" t="n">
        <v>27</v>
      </c>
      <c r="Q130" s="198" t="n">
        <v>-16</v>
      </c>
      <c r="R130" s="198" t="n">
        <v>-12</v>
      </c>
      <c r="S130" s="198" t="n">
        <v>9</v>
      </c>
      <c r="T130" s="198" t="n">
        <v>-17</v>
      </c>
      <c r="U130" s="198" t="n">
        <v>1</v>
      </c>
      <c r="V130" s="198" t="n">
        <v>18</v>
      </c>
      <c r="W130" s="198" t="n">
        <v>-8</v>
      </c>
      <c r="X130" s="198" t="n">
        <v>7</v>
      </c>
      <c r="Y130" s="198" t="n">
        <v>-5</v>
      </c>
      <c r="Z130" s="198" t="n">
        <v>-18</v>
      </c>
      <c r="AA130" s="198" t="n">
        <v>1</v>
      </c>
      <c r="AB130" s="198" t="n">
        <v>-37</v>
      </c>
      <c r="AC130" s="198" t="n">
        <v>2</v>
      </c>
      <c r="AD130" s="198" t="n">
        <v>-2</v>
      </c>
      <c r="AE130" s="198" t="n">
        <v>2</v>
      </c>
      <c r="AF130" s="198" t="n">
        <v>20</v>
      </c>
      <c r="AG130" s="198" t="n">
        <v>8</v>
      </c>
      <c r="AH130" s="198" t="n">
        <v>-2</v>
      </c>
      <c r="AI130" s="198" t="n">
        <v>4</v>
      </c>
      <c r="AJ130" s="198" t="n">
        <v>-44</v>
      </c>
      <c r="AK130" s="198" t="n">
        <v>-14</v>
      </c>
      <c r="AL130" s="198" t="n">
        <v>-3</v>
      </c>
      <c r="AM130" s="198" t="n">
        <v>-2</v>
      </c>
      <c r="AN130" s="198" t="n">
        <v>-21</v>
      </c>
      <c r="AO130" s="198" t="n">
        <v>-5</v>
      </c>
      <c r="AP130" s="211" t="n">
        <v>-11</v>
      </c>
      <c r="AR130" s="195"/>
      <c r="AS130" s="196" t="s">
        <v>1028</v>
      </c>
      <c r="AT130" s="199"/>
      <c r="AU130" s="197" t="n">
        <f aca="false">IF(OR(appSymptome!E134=appSymptome!$C$1,AT130),0,appSymptome!E134)</f>
        <v>0</v>
      </c>
      <c r="AV130" s="198"/>
      <c r="AW130" s="198"/>
      <c r="AX130" s="199"/>
      <c r="AY130" s="196"/>
      <c r="AZ130" s="196" t="n">
        <f aca="false">AU130</f>
        <v>0</v>
      </c>
      <c r="BA130" s="200" t="n">
        <f aca="false">IF(AND(AZ408=0,AZ130=0,AY130&gt;0),AY130,AZ130)</f>
        <v>0</v>
      </c>
      <c r="BB130" s="201" t="n">
        <f aca="false">BA130*D130</f>
        <v>0</v>
      </c>
      <c r="BC130" s="202" t="n">
        <f aca="false">(SUMIF(E130:AP130,"&gt;0",E130:AP130)-SUMIF(E130:AP130,"&lt;0",E130:AP130))*D130</f>
        <v>0.24687800192123</v>
      </c>
      <c r="BD130" s="196"/>
      <c r="BE130" s="196"/>
      <c r="BF130" s="203"/>
      <c r="BG130" s="204"/>
      <c r="BH130" s="205" t="n">
        <f aca="false">SUMPRODUCT(E130:AP130,heilmittel!E$411:AP$411)*D130</f>
        <v>0.00552478386167148</v>
      </c>
      <c r="BI130" s="206" t="n">
        <f aca="false">(BH130*BA130)+(BH408*BA408)</f>
        <v>-0.00353208292201382</v>
      </c>
      <c r="BJ130" s="206" t="n">
        <f aca="false">BI130*BI130</f>
        <v>1.24756097679817E-005</v>
      </c>
      <c r="BK130" s="207" t="n">
        <f aca="false">BI130/BM$2</f>
        <v>-0.0168855035686037</v>
      </c>
      <c r="BL130" s="206" t="str">
        <f aca="false">IF(BK130&lt;-3,"— — —",IF(BK130&lt;-2,"— —",IF(BK130&lt;-1,"—",IF(BK130&gt;4,"++++",IF(BK130&gt;3,"+++",IF(BK130&gt;2,"++",IF(BK130&gt;1,"+","....")))))))</f>
        <v>....</v>
      </c>
      <c r="BM130" s="200"/>
    </row>
    <row r="131" customFormat="false" ht="12.8" hidden="false" customHeight="false" outlineLevel="0" collapsed="false">
      <c r="B131" s="0" t="n">
        <f aca="false">1/D131</f>
        <v>472</v>
      </c>
      <c r="C131" s="208" t="s">
        <v>1029</v>
      </c>
      <c r="D131" s="209" t="n">
        <v>0.00211864406779661</v>
      </c>
      <c r="E131" s="210" t="n">
        <v>12</v>
      </c>
      <c r="F131" s="198" t="n">
        <v>-15</v>
      </c>
      <c r="G131" s="198" t="n">
        <v>-2</v>
      </c>
      <c r="H131" s="198" t="n">
        <v>14</v>
      </c>
      <c r="I131" s="198" t="n">
        <v>-8</v>
      </c>
      <c r="J131" s="198" t="n">
        <v>-7</v>
      </c>
      <c r="K131" s="198" t="n">
        <v>12</v>
      </c>
      <c r="L131" s="198" t="n">
        <v>15</v>
      </c>
      <c r="M131" s="198" t="n">
        <v>-3</v>
      </c>
      <c r="N131" s="198" t="n">
        <v>-3</v>
      </c>
      <c r="O131" s="198" t="n">
        <v>11</v>
      </c>
      <c r="P131" s="198" t="n">
        <v>26</v>
      </c>
      <c r="Q131" s="198" t="n">
        <v>-26</v>
      </c>
      <c r="R131" s="198" t="n">
        <v>12</v>
      </c>
      <c r="S131" s="198" t="n">
        <v>-4</v>
      </c>
      <c r="T131" s="198" t="n">
        <v>-18</v>
      </c>
      <c r="U131" s="198" t="n">
        <v>3</v>
      </c>
      <c r="V131" s="198" t="n">
        <v>8</v>
      </c>
      <c r="W131" s="198" t="n">
        <v>-21</v>
      </c>
      <c r="X131" s="198" t="n">
        <v>-11</v>
      </c>
      <c r="Y131" s="198" t="n">
        <v>14</v>
      </c>
      <c r="Z131" s="198" t="n">
        <v>-28</v>
      </c>
      <c r="AA131" s="198" t="n">
        <v>-2</v>
      </c>
      <c r="AB131" s="198" t="n">
        <v>-27</v>
      </c>
      <c r="AC131" s="198" t="n">
        <v>-5</v>
      </c>
      <c r="AD131" s="198" t="n">
        <v>-12</v>
      </c>
      <c r="AE131" s="198" t="n">
        <v>6</v>
      </c>
      <c r="AF131" s="198" t="n">
        <v>10</v>
      </c>
      <c r="AG131" s="198" t="n">
        <v>4</v>
      </c>
      <c r="AH131" s="198" t="n">
        <v>-12</v>
      </c>
      <c r="AI131" s="198" t="n">
        <v>13</v>
      </c>
      <c r="AJ131" s="198" t="n">
        <v>-2</v>
      </c>
      <c r="AK131" s="198" t="n">
        <v>-22</v>
      </c>
      <c r="AL131" s="198" t="n">
        <v>-13</v>
      </c>
      <c r="AM131" s="198" t="n">
        <v>13</v>
      </c>
      <c r="AN131" s="198" t="n">
        <v>2</v>
      </c>
      <c r="AO131" s="198" t="n">
        <v>-1</v>
      </c>
      <c r="AP131" s="211" t="n">
        <v>7</v>
      </c>
      <c r="AR131" s="195"/>
      <c r="AS131" s="196" t="s">
        <v>1029</v>
      </c>
      <c r="AT131" s="199"/>
      <c r="AU131" s="197" t="n">
        <f aca="false">IF(OR(appSymptome!E135=appSymptome!$C$1,AT131),0,appSymptome!E135)</f>
        <v>3</v>
      </c>
      <c r="AV131" s="198"/>
      <c r="AW131" s="198"/>
      <c r="AX131" s="199"/>
      <c r="AY131" s="196"/>
      <c r="AZ131" s="196" t="n">
        <f aca="false">AU131</f>
        <v>3</v>
      </c>
      <c r="BA131" s="200" t="n">
        <f aca="false">IF(AND(AZ409=0,AZ131=0,AY131&gt;0),AY131,AZ131)</f>
        <v>3</v>
      </c>
      <c r="BB131" s="201" t="n">
        <f aca="false">BA131*D131</f>
        <v>0.00635593220338983</v>
      </c>
      <c r="BC131" s="202" t="n">
        <f aca="false">(SUMIF(E131:AP131,"&gt;0",E131:AP131)-SUMIF(E131:AP131,"&lt;0",E131:AP131))*D131</f>
        <v>0.898305084745763</v>
      </c>
      <c r="BD131" s="196"/>
      <c r="BE131" s="196"/>
      <c r="BF131" s="203"/>
      <c r="BG131" s="204"/>
      <c r="BH131" s="205" t="n">
        <f aca="false">SUMPRODUCT(E131:AP131,heilmittel!E$411:AP$411)*D131</f>
        <v>0.0172141949152542</v>
      </c>
      <c r="BI131" s="206" t="n">
        <f aca="false">(BH131*BA131)+(BH409*BA409)</f>
        <v>0.0500970843252413</v>
      </c>
      <c r="BJ131" s="206" t="n">
        <f aca="false">BI131*BI131</f>
        <v>0.00250971785789033</v>
      </c>
      <c r="BK131" s="207" t="n">
        <f aca="false">BI131/BM$2</f>
        <v>0.239494517775422</v>
      </c>
      <c r="BL131" s="206" t="str">
        <f aca="false">IF(BK131&lt;-3,"— — —",IF(BK131&lt;-2,"— —",IF(BK131&lt;-1,"—",IF(BK131&gt;4,"++++",IF(BK131&gt;3,"+++",IF(BK131&gt;2,"++",IF(BK131&gt;1,"+","....")))))))</f>
        <v>....</v>
      </c>
      <c r="BM131" s="200"/>
    </row>
    <row r="132" customFormat="false" ht="12.8" hidden="false" customHeight="false" outlineLevel="0" collapsed="false">
      <c r="B132" s="0" t="n">
        <f aca="false">1/D132</f>
        <v>1547</v>
      </c>
      <c r="C132" s="208" t="s">
        <v>1030</v>
      </c>
      <c r="D132" s="209" t="n">
        <v>0.000646412411118294</v>
      </c>
      <c r="E132" s="210" t="n">
        <v>9</v>
      </c>
      <c r="F132" s="198" t="n">
        <v>-6</v>
      </c>
      <c r="G132" s="198" t="n">
        <v>-11</v>
      </c>
      <c r="H132" s="198" t="n">
        <v>16</v>
      </c>
      <c r="I132" s="198" t="n">
        <v>4</v>
      </c>
      <c r="J132" s="198" t="n">
        <v>-11</v>
      </c>
      <c r="K132" s="198" t="n">
        <v>14</v>
      </c>
      <c r="L132" s="198" t="n">
        <v>9</v>
      </c>
      <c r="M132" s="198" t="n">
        <v>5</v>
      </c>
      <c r="N132" s="198" t="n">
        <v>-17</v>
      </c>
      <c r="O132" s="198" t="n">
        <v>-3</v>
      </c>
      <c r="P132" s="198" t="n">
        <v>0</v>
      </c>
      <c r="Q132" s="198" t="n">
        <v>-26</v>
      </c>
      <c r="R132" s="198" t="n">
        <v>1</v>
      </c>
      <c r="S132" s="198" t="n">
        <v>-13</v>
      </c>
      <c r="T132" s="198" t="n">
        <v>-4</v>
      </c>
      <c r="U132" s="198" t="n">
        <v>-9</v>
      </c>
      <c r="V132" s="198" t="n">
        <v>-6</v>
      </c>
      <c r="W132" s="198" t="n">
        <v>-19</v>
      </c>
      <c r="X132" s="198" t="n">
        <v>-5</v>
      </c>
      <c r="Y132" s="198" t="n">
        <v>12</v>
      </c>
      <c r="Z132" s="198" t="n">
        <v>5</v>
      </c>
      <c r="AA132" s="198" t="n">
        <v>-5</v>
      </c>
      <c r="AB132" s="198" t="n">
        <v>2</v>
      </c>
      <c r="AC132" s="198" t="n">
        <v>-13</v>
      </c>
      <c r="AD132" s="198" t="n">
        <v>-5</v>
      </c>
      <c r="AE132" s="198" t="n">
        <v>3</v>
      </c>
      <c r="AF132" s="198" t="n">
        <v>13</v>
      </c>
      <c r="AG132" s="198" t="n">
        <v>-14</v>
      </c>
      <c r="AH132" s="198" t="n">
        <v>-7</v>
      </c>
      <c r="AI132" s="198" t="n">
        <v>9</v>
      </c>
      <c r="AJ132" s="198" t="n">
        <v>17</v>
      </c>
      <c r="AK132" s="198" t="n">
        <v>-10</v>
      </c>
      <c r="AL132" s="198" t="n">
        <v>-6</v>
      </c>
      <c r="AM132" s="198" t="n">
        <v>-14</v>
      </c>
      <c r="AN132" s="198" t="n">
        <v>2</v>
      </c>
      <c r="AO132" s="198" t="n">
        <v>5</v>
      </c>
      <c r="AP132" s="211" t="n">
        <v>1</v>
      </c>
      <c r="AR132" s="195"/>
      <c r="AS132" s="196" t="s">
        <v>1030</v>
      </c>
      <c r="AT132" s="199"/>
      <c r="AU132" s="197" t="n">
        <f aca="false">IF(OR(appSymptome!E136=appSymptome!$C$1,AT132),0,appSymptome!E136)</f>
        <v>0</v>
      </c>
      <c r="AV132" s="198"/>
      <c r="AW132" s="198"/>
      <c r="AX132" s="199"/>
      <c r="AY132" s="196"/>
      <c r="AZ132" s="196" t="n">
        <f aca="false">AU132</f>
        <v>0</v>
      </c>
      <c r="BA132" s="200" t="n">
        <f aca="false">IF(AND(AZ410=0,AZ132=0,AY132&gt;0),AY132,AZ132)</f>
        <v>0</v>
      </c>
      <c r="BB132" s="201" t="n">
        <f aca="false">BA132*D132</f>
        <v>0</v>
      </c>
      <c r="BC132" s="202" t="n">
        <f aca="false">(SUMIF(E132:AP132,"&gt;0",E132:AP132)-SUMIF(E132:AP132,"&lt;0",E132:AP132))*D132</f>
        <v>0.213962508080155</v>
      </c>
      <c r="BD132" s="196"/>
      <c r="BE132" s="196"/>
      <c r="BF132" s="203"/>
      <c r="BG132" s="204"/>
      <c r="BH132" s="205" t="n">
        <f aca="false">SUMPRODUCT(E132:AP132,heilmittel!E$411:AP$411)*D132</f>
        <v>0.000309437621202326</v>
      </c>
      <c r="BI132" s="206" t="n">
        <f aca="false">(BH132*BA132)+(BH410*BA410)</f>
        <v>-0.000251908196721311</v>
      </c>
      <c r="BJ132" s="206" t="n">
        <f aca="false">BI132*BI132</f>
        <v>6.34577395753827E-008</v>
      </c>
      <c r="BK132" s="207" t="n">
        <f aca="false">BI132/BM$2</f>
        <v>-0.00120427431875609</v>
      </c>
      <c r="BL132" s="206" t="str">
        <f aca="false">IF(BK132&lt;-3,"— — —",IF(BK132&lt;-2,"— —",IF(BK132&lt;-1,"—",IF(BK132&gt;4,"++++",IF(BK132&gt;3,"+++",IF(BK132&gt;2,"++",IF(BK132&gt;1,"+","....")))))))</f>
        <v>....</v>
      </c>
      <c r="BM132" s="200"/>
    </row>
    <row r="133" customFormat="false" ht="12.8" hidden="false" customHeight="false" outlineLevel="0" collapsed="false">
      <c r="B133" s="0" t="n">
        <f aca="false">1/D133</f>
        <v>474.999999999999</v>
      </c>
      <c r="C133" s="208" t="s">
        <v>1031</v>
      </c>
      <c r="D133" s="209" t="n">
        <v>0.00210526315789474</v>
      </c>
      <c r="E133" s="210" t="n">
        <v>5</v>
      </c>
      <c r="F133" s="198" t="n">
        <v>0</v>
      </c>
      <c r="G133" s="198" t="n">
        <v>-4</v>
      </c>
      <c r="H133" s="198" t="n">
        <v>2</v>
      </c>
      <c r="I133" s="198" t="n">
        <v>5</v>
      </c>
      <c r="J133" s="198" t="n">
        <v>-2</v>
      </c>
      <c r="K133" s="198" t="n">
        <v>2</v>
      </c>
      <c r="L133" s="198" t="n">
        <v>-1</v>
      </c>
      <c r="M133" s="198" t="n">
        <v>1</v>
      </c>
      <c r="N133" s="198" t="n">
        <v>-2</v>
      </c>
      <c r="O133" s="198" t="n">
        <v>4</v>
      </c>
      <c r="P133" s="198" t="n">
        <v>6</v>
      </c>
      <c r="Q133" s="198" t="n">
        <v>-14</v>
      </c>
      <c r="R133" s="198" t="n">
        <v>-3</v>
      </c>
      <c r="S133" s="198" t="n">
        <v>-11</v>
      </c>
      <c r="T133" s="198" t="n">
        <v>1</v>
      </c>
      <c r="U133" s="198" t="n">
        <v>-4</v>
      </c>
      <c r="V133" s="198" t="n">
        <v>2</v>
      </c>
      <c r="W133" s="198" t="n">
        <v>-10</v>
      </c>
      <c r="X133" s="198" t="n">
        <v>-6</v>
      </c>
      <c r="Y133" s="198" t="n">
        <v>1</v>
      </c>
      <c r="Z133" s="198" t="n">
        <v>-7</v>
      </c>
      <c r="AA133" s="198" t="n">
        <v>1</v>
      </c>
      <c r="AB133" s="198" t="n">
        <v>-4</v>
      </c>
      <c r="AC133" s="198" t="n">
        <v>5</v>
      </c>
      <c r="AD133" s="198" t="n">
        <v>8</v>
      </c>
      <c r="AE133" s="198" t="n">
        <v>-5</v>
      </c>
      <c r="AF133" s="198" t="n">
        <v>1</v>
      </c>
      <c r="AG133" s="198" t="n">
        <v>-18</v>
      </c>
      <c r="AH133" s="198" t="n">
        <v>-7</v>
      </c>
      <c r="AI133" s="198" t="n">
        <v>6</v>
      </c>
      <c r="AJ133" s="198" t="n">
        <v>1</v>
      </c>
      <c r="AK133" s="198" t="n">
        <v>-6</v>
      </c>
      <c r="AL133" s="198" t="n">
        <v>-9</v>
      </c>
      <c r="AM133" s="198" t="n">
        <v>-9</v>
      </c>
      <c r="AN133" s="198" t="n">
        <v>5</v>
      </c>
      <c r="AO133" s="198" t="n">
        <v>5</v>
      </c>
      <c r="AP133" s="211" t="n">
        <v>2</v>
      </c>
      <c r="AR133" s="195"/>
      <c r="AS133" s="196" t="s">
        <v>1031</v>
      </c>
      <c r="AT133" s="199"/>
      <c r="AU133" s="197" t="n">
        <f aca="false">IF(OR(appSymptome!E137=appSymptome!$C$1,AT133),0,appSymptome!E137)</f>
        <v>0</v>
      </c>
      <c r="AV133" s="198"/>
      <c r="AW133" s="198"/>
      <c r="AX133" s="199"/>
      <c r="AY133" s="196"/>
      <c r="AZ133" s="196" t="n">
        <f aca="false">AU133</f>
        <v>0</v>
      </c>
      <c r="BA133" s="200" t="n">
        <f aca="false">IF(AND(AZ411=0,AZ133=0,AY133&gt;0),AY133,AZ133)</f>
        <v>0</v>
      </c>
      <c r="BB133" s="201" t="n">
        <f aca="false">BA133*D133</f>
        <v>0</v>
      </c>
      <c r="BC133" s="202" t="n">
        <f aca="false">(SUMIF(E133:AP133,"&gt;0",E133:AP133)-SUMIF(E133:AP133,"&lt;0",E133:AP133))*D133</f>
        <v>0.389473684210526</v>
      </c>
      <c r="BD133" s="196"/>
      <c r="BE133" s="196"/>
      <c r="BF133" s="203"/>
      <c r="BG133" s="204"/>
      <c r="BH133" s="205" t="n">
        <f aca="false">SUMPRODUCT(E133:AP133,heilmittel!E$411:AP$411)*D133</f>
        <v>-0.00403600000000001</v>
      </c>
      <c r="BI133" s="206" t="n">
        <f aca="false">(BH133*BA133)+(BH411*BA411)</f>
        <v>-0.0018516259093698</v>
      </c>
      <c r="BJ133" s="206" t="n">
        <f aca="false">BI133*BI133</f>
        <v>3.42851850824953E-006</v>
      </c>
      <c r="BK133" s="207" t="n">
        <f aca="false">BI133/BM$2</f>
        <v>-0.00885189747542979</v>
      </c>
      <c r="BL133" s="206" t="str">
        <f aca="false">IF(BK133&lt;-3,"— — —",IF(BK133&lt;-2,"— —",IF(BK133&lt;-1,"—",IF(BK133&gt;4,"++++",IF(BK133&gt;3,"+++",IF(BK133&gt;2,"++",IF(BK133&gt;1,"+","....")))))))</f>
        <v>....</v>
      </c>
      <c r="BM133" s="200"/>
    </row>
    <row r="134" customFormat="false" ht="12.8" hidden="false" customHeight="false" outlineLevel="0" collapsed="false">
      <c r="B134" s="0" t="n">
        <f aca="false">1/D134</f>
        <v>943.999999999996</v>
      </c>
      <c r="C134" s="208" t="s">
        <v>1032</v>
      </c>
      <c r="D134" s="209" t="n">
        <v>0.00105932203389831</v>
      </c>
      <c r="E134" s="210" t="n">
        <v>18</v>
      </c>
      <c r="F134" s="198" t="n">
        <v>17</v>
      </c>
      <c r="G134" s="198" t="n">
        <v>-15</v>
      </c>
      <c r="H134" s="198" t="n">
        <v>4</v>
      </c>
      <c r="I134" s="198" t="n">
        <v>1</v>
      </c>
      <c r="J134" s="198" t="n">
        <v>-4</v>
      </c>
      <c r="K134" s="198" t="n">
        <v>1</v>
      </c>
      <c r="L134" s="198" t="n">
        <v>-5</v>
      </c>
      <c r="M134" s="198" t="n">
        <v>18</v>
      </c>
      <c r="N134" s="198" t="n">
        <v>-6</v>
      </c>
      <c r="O134" s="198" t="n">
        <v>-15</v>
      </c>
      <c r="P134" s="198" t="n">
        <v>-11</v>
      </c>
      <c r="Q134" s="198" t="n">
        <v>-32</v>
      </c>
      <c r="R134" s="198" t="n">
        <v>-22</v>
      </c>
      <c r="S134" s="198" t="n">
        <v>-13</v>
      </c>
      <c r="T134" s="198" t="n">
        <v>8</v>
      </c>
      <c r="U134" s="198" t="n">
        <v>-11</v>
      </c>
      <c r="V134" s="198" t="n">
        <v>18</v>
      </c>
      <c r="W134" s="198" t="n">
        <v>-9</v>
      </c>
      <c r="X134" s="198" t="n">
        <v>5</v>
      </c>
      <c r="Y134" s="198" t="n">
        <v>-3</v>
      </c>
      <c r="Z134" s="198" t="n">
        <v>-6</v>
      </c>
      <c r="AA134" s="198" t="n">
        <v>7</v>
      </c>
      <c r="AB134" s="198" t="n">
        <v>4</v>
      </c>
      <c r="AC134" s="198" t="n">
        <v>0</v>
      </c>
      <c r="AD134" s="198" t="n">
        <v>-34</v>
      </c>
      <c r="AE134" s="198" t="n">
        <v>-13</v>
      </c>
      <c r="AF134" s="198" t="n">
        <v>10</v>
      </c>
      <c r="AG134" s="198" t="n">
        <v>-24</v>
      </c>
      <c r="AH134" s="198" t="n">
        <v>-17</v>
      </c>
      <c r="AI134" s="198" t="n">
        <v>-17</v>
      </c>
      <c r="AJ134" s="198" t="n">
        <v>10</v>
      </c>
      <c r="AK134" s="198" t="n">
        <v>12</v>
      </c>
      <c r="AL134" s="198" t="n">
        <v>4</v>
      </c>
      <c r="AM134" s="198" t="n">
        <v>7</v>
      </c>
      <c r="AN134" s="198" t="n">
        <v>-4</v>
      </c>
      <c r="AO134" s="198" t="n">
        <v>-11</v>
      </c>
      <c r="AP134" s="211" t="n">
        <v>1</v>
      </c>
      <c r="AR134" s="195"/>
      <c r="AS134" s="196" t="s">
        <v>1032</v>
      </c>
      <c r="AT134" s="199"/>
      <c r="AU134" s="197" t="n">
        <f aca="false">IF(OR(appSymptome!E138=appSymptome!$C$1,AT134),0,appSymptome!E138)</f>
        <v>7</v>
      </c>
      <c r="AV134" s="198"/>
      <c r="AW134" s="198"/>
      <c r="AX134" s="199"/>
      <c r="AY134" s="196"/>
      <c r="AZ134" s="196" t="n">
        <f aca="false">AU134</f>
        <v>7</v>
      </c>
      <c r="BA134" s="200" t="n">
        <f aca="false">IF(AND(AZ412=0,AZ134=0,AY134&gt;0),AY134,AZ134)</f>
        <v>7</v>
      </c>
      <c r="BB134" s="201" t="n">
        <f aca="false">BA134*D134</f>
        <v>0.00741525423728817</v>
      </c>
      <c r="BC134" s="202" t="n">
        <f aca="false">(SUMIF(E134:AP134,"&gt;0",E134:AP134)-SUMIF(E134:AP134,"&lt;0",E134:AP134))*D134</f>
        <v>0.441737288135593</v>
      </c>
      <c r="BD134" s="196"/>
      <c r="BE134" s="196"/>
      <c r="BF134" s="203"/>
      <c r="BG134" s="204"/>
      <c r="BH134" s="205" t="n">
        <f aca="false">SUMPRODUCT(E134:AP134,heilmittel!E$411:AP$411)*D134</f>
        <v>0.017648622881356</v>
      </c>
      <c r="BI134" s="206" t="n">
        <f aca="false">(BH134*BA134)+(BH412*BA412)</f>
        <v>0.122906207164028</v>
      </c>
      <c r="BJ134" s="206" t="n">
        <f aca="false">BI134*BI134</f>
        <v>0.0151059357594469</v>
      </c>
      <c r="BK134" s="207" t="n">
        <f aca="false">BI134/BM$2</f>
        <v>0.58756638660354</v>
      </c>
      <c r="BL134" s="206" t="str">
        <f aca="false">IF(BK134&lt;-3,"— — —",IF(BK134&lt;-2,"— —",IF(BK134&lt;-1,"—",IF(BK134&gt;4,"++++",IF(BK134&gt;3,"+++",IF(BK134&gt;2,"++",IF(BK134&gt;1,"+","....")))))))</f>
        <v>....</v>
      </c>
      <c r="BM134" s="200"/>
    </row>
    <row r="135" customFormat="false" ht="12.8" hidden="false" customHeight="false" outlineLevel="0" collapsed="false">
      <c r="B135" s="0" t="n">
        <f aca="false">1/D135</f>
        <v>1781</v>
      </c>
      <c r="C135" s="208" t="s">
        <v>1033</v>
      </c>
      <c r="D135" s="209" t="n">
        <v>0.000561482313307131</v>
      </c>
      <c r="E135" s="210" t="n">
        <v>4</v>
      </c>
      <c r="F135" s="198" t="n">
        <v>-5</v>
      </c>
      <c r="G135" s="198" t="n">
        <v>8</v>
      </c>
      <c r="H135" s="198" t="n">
        <v>-3</v>
      </c>
      <c r="I135" s="198" t="n">
        <v>-18</v>
      </c>
      <c r="J135" s="198" t="n">
        <v>-11</v>
      </c>
      <c r="K135" s="198" t="n">
        <v>-1</v>
      </c>
      <c r="L135" s="198" t="n">
        <v>-20</v>
      </c>
      <c r="M135" s="198" t="n">
        <v>-2</v>
      </c>
      <c r="N135" s="198" t="n">
        <v>14</v>
      </c>
      <c r="O135" s="198" t="n">
        <v>-9</v>
      </c>
      <c r="P135" s="198" t="n">
        <v>-28</v>
      </c>
      <c r="Q135" s="198" t="n">
        <v>-28</v>
      </c>
      <c r="R135" s="198" t="n">
        <v>-21</v>
      </c>
      <c r="S135" s="198" t="n">
        <v>13</v>
      </c>
      <c r="T135" s="198" t="n">
        <v>14</v>
      </c>
      <c r="U135" s="198" t="n">
        <v>9</v>
      </c>
      <c r="V135" s="198" t="n">
        <v>6</v>
      </c>
      <c r="W135" s="198" t="n">
        <v>1</v>
      </c>
      <c r="X135" s="198" t="n">
        <v>-26</v>
      </c>
      <c r="Y135" s="198" t="n">
        <v>7</v>
      </c>
      <c r="Z135" s="198" t="n">
        <v>15</v>
      </c>
      <c r="AA135" s="198" t="n">
        <v>42</v>
      </c>
      <c r="AB135" s="198" t="n">
        <v>3</v>
      </c>
      <c r="AC135" s="198" t="n">
        <v>11</v>
      </c>
      <c r="AD135" s="198" t="n">
        <v>-55</v>
      </c>
      <c r="AE135" s="198" t="n">
        <v>-21</v>
      </c>
      <c r="AF135" s="198" t="n">
        <v>9</v>
      </c>
      <c r="AG135" s="198" t="n">
        <v>1</v>
      </c>
      <c r="AH135" s="198" t="n">
        <v>-27</v>
      </c>
      <c r="AI135" s="198" t="n">
        <v>8</v>
      </c>
      <c r="AJ135" s="198" t="n">
        <v>5</v>
      </c>
      <c r="AK135" s="198" t="n">
        <v>21</v>
      </c>
      <c r="AL135" s="198" t="n">
        <v>13</v>
      </c>
      <c r="AM135" s="198" t="n">
        <v>-22</v>
      </c>
      <c r="AN135" s="198" t="n">
        <v>22</v>
      </c>
      <c r="AO135" s="198" t="n">
        <v>-1</v>
      </c>
      <c r="AP135" s="211" t="n">
        <v>30</v>
      </c>
      <c r="AR135" s="195"/>
      <c r="AS135" s="196" t="s">
        <v>1033</v>
      </c>
      <c r="AT135" s="199"/>
      <c r="AU135" s="197" t="n">
        <f aca="false">IF(OR(appSymptome!E139=appSymptome!$C$1,AT135),0,appSymptome!E139)</f>
        <v>0</v>
      </c>
      <c r="AV135" s="198"/>
      <c r="AW135" s="198"/>
      <c r="AX135" s="199"/>
      <c r="AY135" s="196"/>
      <c r="AZ135" s="196" t="n">
        <f aca="false">AU135</f>
        <v>0</v>
      </c>
      <c r="BA135" s="200" t="n">
        <f aca="false">IF(AND(AZ413=0,AZ135=0,AY135&gt;0),AY135,AZ135)</f>
        <v>0</v>
      </c>
      <c r="BB135" s="201" t="n">
        <f aca="false">BA135*D135</f>
        <v>0</v>
      </c>
      <c r="BC135" s="202" t="n">
        <f aca="false">(SUMIF(E135:AP135,"&gt;0",E135:AP135)-SUMIF(E135:AP135,"&lt;0",E135:AP135))*D135</f>
        <v>0.311061201572151</v>
      </c>
      <c r="BD135" s="196"/>
      <c r="BE135" s="196"/>
      <c r="BF135" s="203"/>
      <c r="BG135" s="204"/>
      <c r="BH135" s="205" t="n">
        <f aca="false">SUMPRODUCT(E135:AP135,heilmittel!E$411:AP$411)*D135</f>
        <v>-0.00912891633913532</v>
      </c>
      <c r="BI135" s="206" t="n">
        <f aca="false">(BH135*BA135)+(BH413*BA413)</f>
        <v>0.00836709913087291</v>
      </c>
      <c r="BJ135" s="206" t="n">
        <f aca="false">BI135*BI135</f>
        <v>7.00083478658542E-005</v>
      </c>
      <c r="BK135" s="207" t="n">
        <f aca="false">BI135/BM$2</f>
        <v>0.0399998203192418</v>
      </c>
      <c r="BL135" s="206" t="str">
        <f aca="false">IF(BK135&lt;-3,"— — —",IF(BK135&lt;-2,"— —",IF(BK135&lt;-1,"—",IF(BK135&gt;4,"++++",IF(BK135&gt;3,"+++",IF(BK135&gt;2,"++",IF(BK135&gt;1,"+","....")))))))</f>
        <v>....</v>
      </c>
      <c r="BM135" s="200"/>
    </row>
    <row r="136" customFormat="false" ht="12.8" hidden="false" customHeight="false" outlineLevel="0" collapsed="false">
      <c r="B136" s="0" t="n">
        <f aca="false">1/D136</f>
        <v>2295</v>
      </c>
      <c r="C136" s="208" t="s">
        <v>1034</v>
      </c>
      <c r="D136" s="209" t="n">
        <v>0.000435729847494553</v>
      </c>
      <c r="E136" s="210" t="n">
        <v>33</v>
      </c>
      <c r="F136" s="198" t="n">
        <v>-18</v>
      </c>
      <c r="G136" s="198" t="n">
        <v>-14</v>
      </c>
      <c r="H136" s="198" t="n">
        <v>17</v>
      </c>
      <c r="I136" s="198" t="n">
        <v>-15</v>
      </c>
      <c r="J136" s="198" t="n">
        <v>-18</v>
      </c>
      <c r="K136" s="198" t="n">
        <v>11</v>
      </c>
      <c r="L136" s="198" t="n">
        <v>10</v>
      </c>
      <c r="M136" s="198" t="n">
        <v>-16</v>
      </c>
      <c r="N136" s="198" t="n">
        <v>-46</v>
      </c>
      <c r="O136" s="198" t="n">
        <v>-28</v>
      </c>
      <c r="P136" s="198" t="n">
        <v>16</v>
      </c>
      <c r="Q136" s="198" t="n">
        <v>-20</v>
      </c>
      <c r="R136" s="198" t="n">
        <v>4</v>
      </c>
      <c r="S136" s="198" t="n">
        <v>-6</v>
      </c>
      <c r="T136" s="198" t="n">
        <v>-3</v>
      </c>
      <c r="U136" s="198" t="n">
        <v>25</v>
      </c>
      <c r="V136" s="198" t="n">
        <v>-16</v>
      </c>
      <c r="W136" s="198" t="n">
        <v>-24</v>
      </c>
      <c r="X136" s="198" t="n">
        <v>-5</v>
      </c>
      <c r="Y136" s="198" t="n">
        <v>20</v>
      </c>
      <c r="Z136" s="198" t="n">
        <v>16</v>
      </c>
      <c r="AA136" s="198" t="n">
        <v>-6</v>
      </c>
      <c r="AB136" s="198" t="n">
        <v>21</v>
      </c>
      <c r="AC136" s="198" t="n">
        <v>-19</v>
      </c>
      <c r="AD136" s="198" t="n">
        <v>-13</v>
      </c>
      <c r="AE136" s="198" t="n">
        <v>22</v>
      </c>
      <c r="AF136" s="198" t="n">
        <v>15</v>
      </c>
      <c r="AG136" s="198" t="n">
        <v>-37</v>
      </c>
      <c r="AH136" s="198" t="n">
        <v>-9</v>
      </c>
      <c r="AI136" s="198" t="n">
        <v>-6</v>
      </c>
      <c r="AJ136" s="198" t="n">
        <v>-44</v>
      </c>
      <c r="AK136" s="198" t="n">
        <v>11</v>
      </c>
      <c r="AL136" s="198" t="n">
        <v>23</v>
      </c>
      <c r="AM136" s="198" t="n">
        <v>-19</v>
      </c>
      <c r="AN136" s="198" t="n">
        <v>18</v>
      </c>
      <c r="AO136" s="198" t="n">
        <v>7</v>
      </c>
      <c r="AP136" s="211" t="n">
        <v>-20</v>
      </c>
      <c r="AR136" s="195"/>
      <c r="AS136" s="196" t="s">
        <v>1034</v>
      </c>
      <c r="AT136" s="199"/>
      <c r="AU136" s="197" t="n">
        <f aca="false">IF(OR(appSymptome!E140=appSymptome!$C$1,AT136),0,appSymptome!E140)</f>
        <v>0</v>
      </c>
      <c r="AV136" s="198"/>
      <c r="AW136" s="198"/>
      <c r="AX136" s="199"/>
      <c r="AY136" s="196"/>
      <c r="AZ136" s="196" t="n">
        <f aca="false">AU136</f>
        <v>0</v>
      </c>
      <c r="BA136" s="200" t="n">
        <f aca="false">IF(AND(AZ414=0,AZ136=0,AY136&gt;0),AY136,AZ136)</f>
        <v>0</v>
      </c>
      <c r="BB136" s="201" t="n">
        <f aca="false">BA136*D136</f>
        <v>0</v>
      </c>
      <c r="BC136" s="202" t="n">
        <f aca="false">(SUMIF(E136:AP136,"&gt;0",E136:AP136)-SUMIF(E136:AP136,"&lt;0",E136:AP136))*D136</f>
        <v>0.292374727668845</v>
      </c>
      <c r="BD136" s="196"/>
      <c r="BE136" s="196"/>
      <c r="BF136" s="203"/>
      <c r="BG136" s="204"/>
      <c r="BH136" s="205" t="n">
        <f aca="false">SUMPRODUCT(E136:AP136,heilmittel!E$411:AP$411)*D136</f>
        <v>0.00453673202614379</v>
      </c>
      <c r="BI136" s="206" t="n">
        <f aca="false">(BH136*BA136)+(BH414*BA414)</f>
        <v>-0.00497077888133822</v>
      </c>
      <c r="BJ136" s="206" t="n">
        <f aca="false">BI136*BI136</f>
        <v>2.4708642687158E-005</v>
      </c>
      <c r="BK136" s="207" t="n">
        <f aca="false">BI136/BM$2</f>
        <v>-0.0237633448570684</v>
      </c>
      <c r="BL136" s="206" t="str">
        <f aca="false">IF(BK136&lt;-3,"— — —",IF(BK136&lt;-2,"— —",IF(BK136&lt;-1,"—",IF(BK136&gt;4,"++++",IF(BK136&gt;3,"+++",IF(BK136&gt;2,"++",IF(BK136&gt;1,"+","....")))))))</f>
        <v>....</v>
      </c>
      <c r="BM136" s="200"/>
    </row>
    <row r="137" customFormat="false" ht="12.8" hidden="false" customHeight="false" outlineLevel="0" collapsed="false">
      <c r="B137" s="0" t="n">
        <f aca="false">1/D137</f>
        <v>1330</v>
      </c>
      <c r="C137" s="208" t="s">
        <v>1035</v>
      </c>
      <c r="D137" s="209" t="n">
        <v>0.00075187969924812</v>
      </c>
      <c r="E137" s="210" t="n">
        <v>-12</v>
      </c>
      <c r="F137" s="198" t="n">
        <v>-8</v>
      </c>
      <c r="G137" s="198" t="n">
        <v>-2</v>
      </c>
      <c r="H137" s="198" t="n">
        <v>8</v>
      </c>
      <c r="I137" s="198" t="n">
        <v>-1</v>
      </c>
      <c r="J137" s="198" t="n">
        <v>11</v>
      </c>
      <c r="K137" s="198" t="n">
        <v>-14</v>
      </c>
      <c r="L137" s="198" t="n">
        <v>9</v>
      </c>
      <c r="M137" s="198" t="n">
        <v>-28</v>
      </c>
      <c r="N137" s="198" t="n">
        <v>12</v>
      </c>
      <c r="O137" s="198" t="n">
        <v>7</v>
      </c>
      <c r="P137" s="198" t="n">
        <v>-11</v>
      </c>
      <c r="Q137" s="198" t="n">
        <v>21</v>
      </c>
      <c r="R137" s="198" t="n">
        <v>23</v>
      </c>
      <c r="S137" s="198" t="n">
        <v>18</v>
      </c>
      <c r="T137" s="198" t="n">
        <v>-1</v>
      </c>
      <c r="U137" s="198" t="n">
        <v>12</v>
      </c>
      <c r="V137" s="198" t="n">
        <v>-20</v>
      </c>
      <c r="W137" s="198" t="n">
        <v>13</v>
      </c>
      <c r="X137" s="198" t="n">
        <v>25</v>
      </c>
      <c r="Y137" s="198" t="n">
        <v>5</v>
      </c>
      <c r="Z137" s="198" t="n">
        <v>8</v>
      </c>
      <c r="AA137" s="198" t="n">
        <v>-9</v>
      </c>
      <c r="AB137" s="198" t="n">
        <v>10</v>
      </c>
      <c r="AC137" s="198" t="n">
        <v>1</v>
      </c>
      <c r="AD137" s="198" t="n">
        <v>17</v>
      </c>
      <c r="AE137" s="198" t="n">
        <v>-21</v>
      </c>
      <c r="AF137" s="198" t="n">
        <v>7</v>
      </c>
      <c r="AG137" s="198" t="n">
        <v>-2</v>
      </c>
      <c r="AH137" s="198" t="n">
        <v>-24</v>
      </c>
      <c r="AI137" s="198" t="n">
        <v>8</v>
      </c>
      <c r="AJ137" s="198" t="n">
        <v>-34</v>
      </c>
      <c r="AK137" s="198" t="n">
        <v>1</v>
      </c>
      <c r="AL137" s="198" t="n">
        <v>11</v>
      </c>
      <c r="AM137" s="198" t="n">
        <v>0</v>
      </c>
      <c r="AN137" s="198" t="n">
        <v>-8</v>
      </c>
      <c r="AO137" s="198" t="n">
        <v>5</v>
      </c>
      <c r="AP137" s="211" t="n">
        <v>12</v>
      </c>
      <c r="AR137" s="195"/>
      <c r="AS137" s="196" t="s">
        <v>1035</v>
      </c>
      <c r="AT137" s="199"/>
      <c r="AU137" s="197" t="n">
        <f aca="false">IF(OR(appSymptome!E141=appSymptome!$C$1,AT137),0,appSymptome!E141)</f>
        <v>0</v>
      </c>
      <c r="AV137" s="198"/>
      <c r="AW137" s="198"/>
      <c r="AX137" s="199"/>
      <c r="AY137" s="196"/>
      <c r="AZ137" s="196" t="n">
        <f aca="false">AU137</f>
        <v>0</v>
      </c>
      <c r="BA137" s="200" t="n">
        <f aca="false">IF(AND(AZ415=0,AZ137=0,AY137&gt;0),AY137,AZ137)</f>
        <v>0</v>
      </c>
      <c r="BB137" s="201" t="n">
        <f aca="false">BA137*D137</f>
        <v>0</v>
      </c>
      <c r="BC137" s="202" t="n">
        <f aca="false">(SUMIF(E137:AP137,"&gt;0",E137:AP137)-SUMIF(E137:AP137,"&lt;0",E137:AP137))*D137</f>
        <v>0.330075187969925</v>
      </c>
      <c r="BD137" s="196"/>
      <c r="BE137" s="196"/>
      <c r="BF137" s="203"/>
      <c r="BG137" s="204"/>
      <c r="BH137" s="205" t="n">
        <f aca="false">SUMPRODUCT(E137:AP137,heilmittel!E$411:AP$411)*D137</f>
        <v>-0.00241127819548872</v>
      </c>
      <c r="BI137" s="206" t="n">
        <f aca="false">(BH137*BA137)+(BH415*BA415)</f>
        <v>0.0023496184255758</v>
      </c>
      <c r="BJ137" s="206" t="n">
        <f aca="false">BI137*BI137</f>
        <v>5.5207067458053E-006</v>
      </c>
      <c r="BK137" s="207" t="n">
        <f aca="false">BI137/BM$2</f>
        <v>0.0112326044393365</v>
      </c>
      <c r="BL137" s="206" t="str">
        <f aca="false">IF(BK137&lt;-3,"— — —",IF(BK137&lt;-2,"— —",IF(BK137&lt;-1,"—",IF(BK137&gt;4,"++++",IF(BK137&gt;3,"+++",IF(BK137&gt;2,"++",IF(BK137&gt;1,"+","....")))))))</f>
        <v>....</v>
      </c>
      <c r="BM137" s="200"/>
    </row>
    <row r="138" customFormat="false" ht="12.8" hidden="false" customHeight="false" outlineLevel="0" collapsed="false">
      <c r="B138" s="0" t="n">
        <f aca="false">1/D138</f>
        <v>1622</v>
      </c>
      <c r="C138" s="208" t="s">
        <v>1036</v>
      </c>
      <c r="D138" s="209" t="n">
        <v>0.00061652281134402</v>
      </c>
      <c r="E138" s="210" t="n">
        <v>2</v>
      </c>
      <c r="F138" s="198" t="n">
        <v>-7</v>
      </c>
      <c r="G138" s="198" t="n">
        <v>32</v>
      </c>
      <c r="H138" s="198" t="n">
        <v>18</v>
      </c>
      <c r="I138" s="198" t="n">
        <v>-8</v>
      </c>
      <c r="J138" s="198" t="n">
        <v>-18</v>
      </c>
      <c r="K138" s="198" t="n">
        <v>-10</v>
      </c>
      <c r="L138" s="198" t="n">
        <v>6</v>
      </c>
      <c r="M138" s="198" t="n">
        <v>-19</v>
      </c>
      <c r="N138" s="198" t="n">
        <v>-1</v>
      </c>
      <c r="O138" s="198" t="n">
        <v>12</v>
      </c>
      <c r="P138" s="198" t="n">
        <v>15</v>
      </c>
      <c r="Q138" s="198" t="n">
        <v>-5</v>
      </c>
      <c r="R138" s="198" t="n">
        <v>-11</v>
      </c>
      <c r="S138" s="198" t="n">
        <v>7</v>
      </c>
      <c r="T138" s="198" t="n">
        <v>-5</v>
      </c>
      <c r="U138" s="198" t="n">
        <v>4</v>
      </c>
      <c r="V138" s="198" t="n">
        <v>5</v>
      </c>
      <c r="W138" s="198" t="n">
        <v>4</v>
      </c>
      <c r="X138" s="198" t="n">
        <v>5</v>
      </c>
      <c r="Y138" s="198" t="n">
        <v>13</v>
      </c>
      <c r="Z138" s="198" t="n">
        <v>-5</v>
      </c>
      <c r="AA138" s="198" t="n">
        <v>17</v>
      </c>
      <c r="AB138" s="198" t="n">
        <v>-16</v>
      </c>
      <c r="AC138" s="198" t="n">
        <v>-22</v>
      </c>
      <c r="AD138" s="198" t="n">
        <v>5</v>
      </c>
      <c r="AE138" s="198" t="n">
        <v>-6</v>
      </c>
      <c r="AF138" s="198" t="n">
        <v>18</v>
      </c>
      <c r="AG138" s="198" t="n">
        <v>20</v>
      </c>
      <c r="AH138" s="198" t="n">
        <v>-1</v>
      </c>
      <c r="AI138" s="198" t="n">
        <v>31</v>
      </c>
      <c r="AJ138" s="198" t="n">
        <v>-17</v>
      </c>
      <c r="AK138" s="198" t="n">
        <v>-12</v>
      </c>
      <c r="AL138" s="198" t="n">
        <v>-9</v>
      </c>
      <c r="AM138" s="198" t="n">
        <v>-3</v>
      </c>
      <c r="AN138" s="198" t="n">
        <v>-6</v>
      </c>
      <c r="AO138" s="198" t="n">
        <v>12</v>
      </c>
      <c r="AP138" s="211" t="n">
        <v>-11</v>
      </c>
      <c r="AR138" s="195"/>
      <c r="AS138" s="196" t="s">
        <v>1036</v>
      </c>
      <c r="AT138" s="199"/>
      <c r="AU138" s="197" t="n">
        <f aca="false">IF(OR(appSymptome!E142=appSymptome!$C$1,AT138),0,appSymptome!E142)</f>
        <v>0</v>
      </c>
      <c r="AV138" s="198"/>
      <c r="AW138" s="198"/>
      <c r="AX138" s="199"/>
      <c r="AY138" s="196"/>
      <c r="AZ138" s="196" t="n">
        <f aca="false">AU138</f>
        <v>0</v>
      </c>
      <c r="BA138" s="200" t="n">
        <f aca="false">IF(AND(AZ416=0,AZ138=0,AY138&gt;0),AY138,AZ138)</f>
        <v>0</v>
      </c>
      <c r="BB138" s="201" t="n">
        <f aca="false">BA138*D138</f>
        <v>0</v>
      </c>
      <c r="BC138" s="202" t="n">
        <f aca="false">(SUMIF(E138:AP138,"&gt;0",E138:AP138)-SUMIF(E138:AP138,"&lt;0",E138:AP138))*D138</f>
        <v>0.2577065351418</v>
      </c>
      <c r="BD138" s="196"/>
      <c r="BE138" s="196"/>
      <c r="BF138" s="203"/>
      <c r="BG138" s="204"/>
      <c r="BH138" s="205" t="n">
        <f aca="false">SUMPRODUCT(E138:AP138,heilmittel!E$411:AP$411)*D138</f>
        <v>-5.40073982737381E-005</v>
      </c>
      <c r="BI138" s="206" t="n">
        <f aca="false">(BH138*BA138)+(BH416*BA416)</f>
        <v>0.00059373331459885</v>
      </c>
      <c r="BJ138" s="206" t="n">
        <f aca="false">BI138*BI138</f>
        <v>3.52519248864537E-007</v>
      </c>
      <c r="BK138" s="207" t="n">
        <f aca="false">BI138/BM$2</f>
        <v>0.00283840618236158</v>
      </c>
      <c r="BL138" s="206" t="str">
        <f aca="false">IF(BK138&lt;-3,"— — —",IF(BK138&lt;-2,"— —",IF(BK138&lt;-1,"—",IF(BK138&gt;4,"++++",IF(BK138&gt;3,"+++",IF(BK138&gt;2,"++",IF(BK138&gt;1,"+","....")))))))</f>
        <v>....</v>
      </c>
      <c r="BM138" s="200"/>
    </row>
    <row r="139" customFormat="false" ht="12.8" hidden="false" customHeight="false" outlineLevel="0" collapsed="false">
      <c r="B139" s="0" t="n">
        <f aca="false">1/D139</f>
        <v>2405</v>
      </c>
      <c r="C139" s="208" t="s">
        <v>1037</v>
      </c>
      <c r="D139" s="209" t="n">
        <v>0.000415800415800416</v>
      </c>
      <c r="E139" s="210" t="n">
        <v>-39</v>
      </c>
      <c r="F139" s="198" t="n">
        <v>-21</v>
      </c>
      <c r="G139" s="198" t="n">
        <v>24</v>
      </c>
      <c r="H139" s="198" t="n">
        <v>-16</v>
      </c>
      <c r="I139" s="198" t="n">
        <v>-2</v>
      </c>
      <c r="J139" s="198" t="n">
        <v>42</v>
      </c>
      <c r="K139" s="198" t="n">
        <v>-13</v>
      </c>
      <c r="L139" s="198" t="n">
        <v>-19</v>
      </c>
      <c r="M139" s="198" t="n">
        <v>78</v>
      </c>
      <c r="N139" s="198" t="n">
        <v>21</v>
      </c>
      <c r="O139" s="198" t="n">
        <v>-7</v>
      </c>
      <c r="P139" s="198" t="n">
        <v>8</v>
      </c>
      <c r="Q139" s="198" t="n">
        <v>-9</v>
      </c>
      <c r="R139" s="198" t="n">
        <v>-22</v>
      </c>
      <c r="S139" s="198" t="n">
        <v>18</v>
      </c>
      <c r="T139" s="198" t="n">
        <v>-14</v>
      </c>
      <c r="U139" s="198" t="n">
        <v>7</v>
      </c>
      <c r="V139" s="198" t="n">
        <v>17</v>
      </c>
      <c r="W139" s="198" t="n">
        <v>1</v>
      </c>
      <c r="X139" s="198" t="n">
        <v>-4</v>
      </c>
      <c r="Y139" s="198" t="n">
        <v>3</v>
      </c>
      <c r="Z139" s="198" t="n">
        <v>28</v>
      </c>
      <c r="AA139" s="198" t="n">
        <v>-21</v>
      </c>
      <c r="AB139" s="198" t="n">
        <v>17</v>
      </c>
      <c r="AC139" s="198" t="n">
        <v>4</v>
      </c>
      <c r="AD139" s="198" t="n">
        <v>-12</v>
      </c>
      <c r="AE139" s="198" t="n">
        <v>5</v>
      </c>
      <c r="AF139" s="198" t="n">
        <v>33</v>
      </c>
      <c r="AG139" s="198" t="n">
        <v>-12</v>
      </c>
      <c r="AH139" s="198" t="n">
        <v>-9</v>
      </c>
      <c r="AI139" s="198" t="n">
        <v>12</v>
      </c>
      <c r="AJ139" s="198" t="n">
        <v>-20</v>
      </c>
      <c r="AK139" s="198" t="n">
        <v>-3</v>
      </c>
      <c r="AL139" s="198" t="n">
        <v>6</v>
      </c>
      <c r="AM139" s="198" t="n">
        <v>6</v>
      </c>
      <c r="AN139" s="198" t="n">
        <v>3</v>
      </c>
      <c r="AO139" s="198" t="n">
        <v>21</v>
      </c>
      <c r="AP139" s="211" t="n">
        <v>10</v>
      </c>
      <c r="AR139" s="195"/>
      <c r="AS139" s="196" t="s">
        <v>1037</v>
      </c>
      <c r="AT139" s="199"/>
      <c r="AU139" s="197" t="n">
        <f aca="false">IF(OR(appSymptome!E143=appSymptome!$C$1,AT139),0,appSymptome!E143)</f>
        <v>0</v>
      </c>
      <c r="AV139" s="198"/>
      <c r="AW139" s="198"/>
      <c r="AX139" s="199"/>
      <c r="AY139" s="196"/>
      <c r="AZ139" s="196" t="n">
        <f aca="false">AU139</f>
        <v>0</v>
      </c>
      <c r="BA139" s="200" t="n">
        <f aca="false">IF(AND(AZ417=0,AZ139=0,AY139&gt;0),AY139,AZ139)</f>
        <v>0</v>
      </c>
      <c r="BB139" s="201" t="n">
        <f aca="false">BA139*D139</f>
        <v>0</v>
      </c>
      <c r="BC139" s="202" t="n">
        <f aca="false">(SUMIF(E139:AP139,"&gt;0",E139:AP139)-SUMIF(E139:AP139,"&lt;0",E139:AP139))*D139</f>
        <v>0.252390852390852</v>
      </c>
      <c r="BD139" s="196"/>
      <c r="BE139" s="196"/>
      <c r="BF139" s="203"/>
      <c r="BG139" s="204"/>
      <c r="BH139" s="205" t="n">
        <f aca="false">SUMPRODUCT(E139:AP139,heilmittel!E$411:AP$411)*D139</f>
        <v>0.000693180873180872</v>
      </c>
      <c r="BI139" s="206" t="n">
        <f aca="false">(BH139*BA139)+(BH417*BA417)</f>
        <v>-0.000569330623483906</v>
      </c>
      <c r="BJ139" s="206" t="n">
        <f aca="false">BI139*BI139</f>
        <v>3.24137358836573E-007</v>
      </c>
      <c r="BK139" s="207" t="n">
        <f aca="false">BI139/BM$2</f>
        <v>-0.00272174648410342</v>
      </c>
      <c r="BL139" s="206" t="str">
        <f aca="false">IF(BK139&lt;-3,"— — —",IF(BK139&lt;-2,"— —",IF(BK139&lt;-1,"—",IF(BK139&gt;4,"++++",IF(BK139&gt;3,"+++",IF(BK139&gt;2,"++",IF(BK139&gt;1,"+","....")))))))</f>
        <v>....</v>
      </c>
      <c r="BM139" s="200"/>
    </row>
    <row r="140" customFormat="false" ht="12.8" hidden="false" customHeight="false" outlineLevel="0" collapsed="false">
      <c r="B140" s="0" t="n">
        <f aca="false">1/D140</f>
        <v>2350</v>
      </c>
      <c r="C140" s="208" t="s">
        <v>1038</v>
      </c>
      <c r="D140" s="209" t="n">
        <v>0.000425531914893617</v>
      </c>
      <c r="E140" s="210" t="n">
        <v>-49</v>
      </c>
      <c r="F140" s="198" t="n">
        <v>-36</v>
      </c>
      <c r="G140" s="198" t="n">
        <v>22</v>
      </c>
      <c r="H140" s="198" t="n">
        <v>-3</v>
      </c>
      <c r="I140" s="198" t="n">
        <v>-6</v>
      </c>
      <c r="J140" s="198" t="n">
        <v>47</v>
      </c>
      <c r="K140" s="198" t="n">
        <v>-12</v>
      </c>
      <c r="L140" s="198" t="n">
        <v>-32</v>
      </c>
      <c r="M140" s="198" t="n">
        <v>81</v>
      </c>
      <c r="N140" s="198" t="n">
        <v>33</v>
      </c>
      <c r="O140" s="198" t="n">
        <v>-13</v>
      </c>
      <c r="P140" s="198" t="n">
        <v>17</v>
      </c>
      <c r="Q140" s="198" t="n">
        <v>-7</v>
      </c>
      <c r="R140" s="198" t="n">
        <v>-56</v>
      </c>
      <c r="S140" s="198" t="n">
        <v>-9</v>
      </c>
      <c r="T140" s="198" t="n">
        <v>-14</v>
      </c>
      <c r="U140" s="198" t="n">
        <v>17</v>
      </c>
      <c r="V140" s="198" t="n">
        <v>7</v>
      </c>
      <c r="W140" s="198" t="n">
        <v>-1</v>
      </c>
      <c r="X140" s="198" t="n">
        <v>5</v>
      </c>
      <c r="Y140" s="198" t="n">
        <v>-17</v>
      </c>
      <c r="Z140" s="198" t="n">
        <v>18</v>
      </c>
      <c r="AA140" s="198" t="n">
        <v>-25</v>
      </c>
      <c r="AB140" s="198" t="n">
        <v>-3</v>
      </c>
      <c r="AC140" s="198" t="n">
        <v>-47</v>
      </c>
      <c r="AD140" s="198" t="n">
        <v>19</v>
      </c>
      <c r="AE140" s="198" t="n">
        <v>19</v>
      </c>
      <c r="AF140" s="198" t="n">
        <v>19</v>
      </c>
      <c r="AG140" s="198" t="n">
        <v>-13</v>
      </c>
      <c r="AH140" s="198" t="n">
        <v>5</v>
      </c>
      <c r="AI140" s="198" t="n">
        <v>3</v>
      </c>
      <c r="AJ140" s="198" t="n">
        <v>-25</v>
      </c>
      <c r="AK140" s="198" t="n">
        <v>-35</v>
      </c>
      <c r="AL140" s="198" t="n">
        <v>11</v>
      </c>
      <c r="AM140" s="198" t="n">
        <v>-21</v>
      </c>
      <c r="AN140" s="198" t="n">
        <v>4</v>
      </c>
      <c r="AO140" s="198" t="n">
        <v>2</v>
      </c>
      <c r="AP140" s="211" t="n">
        <v>-15</v>
      </c>
      <c r="AR140" s="195"/>
      <c r="AS140" s="196" t="s">
        <v>1038</v>
      </c>
      <c r="AT140" s="199"/>
      <c r="AU140" s="197" t="n">
        <f aca="false">IF(OR(appSymptome!E144=appSymptome!$C$1,AT140),0,appSymptome!E144)</f>
        <v>0</v>
      </c>
      <c r="AV140" s="198"/>
      <c r="AW140" s="198" t="n">
        <v>140</v>
      </c>
      <c r="AX140" s="199"/>
      <c r="AY140" s="196" t="n">
        <f aca="true">INDIRECT(ADDRESS(AW140+ROW(AV$2)-1,COLUMN(AU140)))</f>
        <v>0</v>
      </c>
      <c r="AZ140" s="196" t="n">
        <f aca="false">AU140</f>
        <v>0</v>
      </c>
      <c r="BA140" s="200" t="n">
        <f aca="false">IF(AND(AZ418=0,AZ140=0,AY140&gt;0),AY140,AZ140)</f>
        <v>0</v>
      </c>
      <c r="BB140" s="201" t="n">
        <f aca="false">BA140*D140</f>
        <v>0</v>
      </c>
      <c r="BC140" s="202" t="n">
        <f aca="false">(SUMIF(E140:AP140,"&gt;0",E140:AP140)-SUMIF(E140:AP140,"&lt;0",E140:AP140))*D140</f>
        <v>0.326808510638298</v>
      </c>
      <c r="BD140" s="196"/>
      <c r="BE140" s="196"/>
      <c r="BF140" s="203"/>
      <c r="BG140" s="204"/>
      <c r="BH140" s="205" t="n">
        <f aca="false">SUMPRODUCT(E140:AP140,heilmittel!E$411:AP$411)*D140</f>
        <v>0.000172042553191491</v>
      </c>
      <c r="BI140" s="206" t="n">
        <f aca="false">(BH140*BA140)+(BH418*BA418)</f>
        <v>-8.17753120665736E-005</v>
      </c>
      <c r="BJ140" s="206" t="n">
        <f aca="false">BI140*BI140</f>
        <v>6.6872016635855E-009</v>
      </c>
      <c r="BK140" s="207" t="n">
        <f aca="false">BI140/BM$2</f>
        <v>-0.000390935704005651</v>
      </c>
      <c r="BL140" s="206" t="str">
        <f aca="false">IF(BK140&lt;-3,"— — —",IF(BK140&lt;-2,"— —",IF(BK140&lt;-1,"—",IF(BK140&gt;4,"++++",IF(BK140&gt;3,"+++",IF(BK140&gt;2,"++",IF(BK140&gt;1,"+","....")))))))</f>
        <v>....</v>
      </c>
      <c r="BM140" s="200"/>
    </row>
    <row r="141" customFormat="false" ht="12.8" hidden="false" customHeight="false" outlineLevel="0" collapsed="false">
      <c r="B141" s="0" t="n">
        <f aca="false">1/D141</f>
        <v>1448</v>
      </c>
      <c r="C141" s="208" t="s">
        <v>1039</v>
      </c>
      <c r="D141" s="209" t="n">
        <v>0.00069060773480663</v>
      </c>
      <c r="E141" s="210" t="n">
        <v>-41</v>
      </c>
      <c r="F141" s="198" t="n">
        <v>-28</v>
      </c>
      <c r="G141" s="198" t="n">
        <v>15</v>
      </c>
      <c r="H141" s="198" t="n">
        <v>-8</v>
      </c>
      <c r="I141" s="198" t="n">
        <v>-6</v>
      </c>
      <c r="J141" s="198" t="n">
        <v>28</v>
      </c>
      <c r="K141" s="198" t="n">
        <v>0</v>
      </c>
      <c r="L141" s="198" t="n">
        <v>-28</v>
      </c>
      <c r="M141" s="198" t="n">
        <v>71</v>
      </c>
      <c r="N141" s="198" t="n">
        <v>32</v>
      </c>
      <c r="O141" s="198" t="n">
        <v>-8</v>
      </c>
      <c r="P141" s="198" t="n">
        <v>18</v>
      </c>
      <c r="Q141" s="198" t="n">
        <v>-10</v>
      </c>
      <c r="R141" s="198" t="n">
        <v>-42</v>
      </c>
      <c r="S141" s="198" t="n">
        <v>-5</v>
      </c>
      <c r="T141" s="198" t="n">
        <v>-19</v>
      </c>
      <c r="U141" s="198" t="n">
        <v>14</v>
      </c>
      <c r="V141" s="198" t="n">
        <v>4</v>
      </c>
      <c r="W141" s="198" t="n">
        <v>-2</v>
      </c>
      <c r="X141" s="198" t="n">
        <v>9</v>
      </c>
      <c r="Y141" s="198" t="n">
        <v>-19</v>
      </c>
      <c r="Z141" s="198" t="n">
        <v>13</v>
      </c>
      <c r="AA141" s="198" t="n">
        <v>-22</v>
      </c>
      <c r="AB141" s="198" t="n">
        <v>-1</v>
      </c>
      <c r="AC141" s="198" t="n">
        <v>-44</v>
      </c>
      <c r="AD141" s="198" t="n">
        <v>11</v>
      </c>
      <c r="AE141" s="198" t="n">
        <v>20</v>
      </c>
      <c r="AF141" s="198" t="n">
        <v>14</v>
      </c>
      <c r="AG141" s="198" t="n">
        <v>-11</v>
      </c>
      <c r="AH141" s="198" t="n">
        <v>10</v>
      </c>
      <c r="AI141" s="198" t="n">
        <v>0</v>
      </c>
      <c r="AJ141" s="198" t="n">
        <v>-23</v>
      </c>
      <c r="AK141" s="198" t="n">
        <v>-18</v>
      </c>
      <c r="AL141" s="198" t="n">
        <v>-1</v>
      </c>
      <c r="AM141" s="198" t="n">
        <v>-11</v>
      </c>
      <c r="AN141" s="198" t="n">
        <v>2</v>
      </c>
      <c r="AO141" s="198" t="n">
        <v>2</v>
      </c>
      <c r="AP141" s="211" t="n">
        <v>-19</v>
      </c>
      <c r="AR141" s="195"/>
      <c r="AS141" s="196" t="s">
        <v>1039</v>
      </c>
      <c r="AT141" s="199"/>
      <c r="AU141" s="197" t="n">
        <f aca="false">IF(OR(appSymptome!E145=appSymptome!$C$1,AT141),0,appSymptome!E145)</f>
        <v>0</v>
      </c>
      <c r="AV141" s="198"/>
      <c r="AW141" s="198" t="n">
        <v>141</v>
      </c>
      <c r="AX141" s="199"/>
      <c r="AY141" s="196" t="n">
        <f aca="true">INDIRECT(ADDRESS(AW141+ROW(AV$2)-1,COLUMN(AU141)))</f>
        <v>0</v>
      </c>
      <c r="AZ141" s="196" t="n">
        <f aca="false">AU141</f>
        <v>0</v>
      </c>
      <c r="BA141" s="200" t="n">
        <f aca="false">IF(AND(AZ419=0,AZ141=0,AY141&gt;0),AY141,AZ141)</f>
        <v>0</v>
      </c>
      <c r="BB141" s="201" t="n">
        <f aca="false">BA141*D141</f>
        <v>0</v>
      </c>
      <c r="BC141" s="202" t="n">
        <f aca="false">(SUMIF(E141:AP141,"&gt;0",E141:AP141)-SUMIF(E141:AP141,"&lt;0",E141:AP141))*D141</f>
        <v>0.43439226519337</v>
      </c>
      <c r="BD141" s="196"/>
      <c r="BE141" s="196"/>
      <c r="BF141" s="203"/>
      <c r="BG141" s="204"/>
      <c r="BH141" s="205" t="n">
        <f aca="false">SUMPRODUCT(E141:AP141,heilmittel!E$411:AP$411)*D141</f>
        <v>0.0031210635359116</v>
      </c>
      <c r="BI141" s="206" t="n">
        <f aca="false">(BH141*BA141)+(BH419*BA419)</f>
        <v>-0.00676630858706808</v>
      </c>
      <c r="BJ141" s="206" t="n">
        <f aca="false">BI141*BI141</f>
        <v>4.57829318954313E-005</v>
      </c>
      <c r="BK141" s="207" t="n">
        <f aca="false">BI141/BM$2</f>
        <v>-0.0323470683774521</v>
      </c>
      <c r="BL141" s="206" t="str">
        <f aca="false">IF(BK141&lt;-3,"— — —",IF(BK141&lt;-2,"— —",IF(BK141&lt;-1,"—",IF(BK141&gt;4,"++++",IF(BK141&gt;3,"+++",IF(BK141&gt;2,"++",IF(BK141&gt;1,"+","....")))))))</f>
        <v>....</v>
      </c>
      <c r="BM141" s="200"/>
    </row>
    <row r="142" customFormat="false" ht="12.8" hidden="false" customHeight="false" outlineLevel="0" collapsed="false">
      <c r="B142" s="0" t="n">
        <f aca="false">1/D142</f>
        <v>410.000000000001</v>
      </c>
      <c r="C142" s="208" t="s">
        <v>1040</v>
      </c>
      <c r="D142" s="209" t="n">
        <v>0.0024390243902439</v>
      </c>
      <c r="E142" s="210" t="n">
        <v>-14</v>
      </c>
      <c r="F142" s="198" t="n">
        <v>-12</v>
      </c>
      <c r="G142" s="198" t="n">
        <v>7</v>
      </c>
      <c r="H142" s="198" t="n">
        <v>-2</v>
      </c>
      <c r="I142" s="198" t="n">
        <v>-5</v>
      </c>
      <c r="J142" s="198" t="n">
        <v>12</v>
      </c>
      <c r="K142" s="198" t="n">
        <v>-2</v>
      </c>
      <c r="L142" s="198" t="n">
        <v>-12</v>
      </c>
      <c r="M142" s="198" t="n">
        <v>31</v>
      </c>
      <c r="N142" s="198" t="n">
        <v>19</v>
      </c>
      <c r="O142" s="198" t="n">
        <v>-3</v>
      </c>
      <c r="P142" s="198" t="n">
        <v>8</v>
      </c>
      <c r="Q142" s="198" t="n">
        <v>-3</v>
      </c>
      <c r="R142" s="198" t="n">
        <v>-12</v>
      </c>
      <c r="S142" s="198" t="n">
        <v>4</v>
      </c>
      <c r="T142" s="198" t="n">
        <v>-1</v>
      </c>
      <c r="U142" s="198" t="n">
        <v>11</v>
      </c>
      <c r="V142" s="198" t="n">
        <v>4</v>
      </c>
      <c r="W142" s="198" t="n">
        <v>-2</v>
      </c>
      <c r="X142" s="198" t="n">
        <v>7</v>
      </c>
      <c r="Y142" s="198" t="n">
        <v>-9</v>
      </c>
      <c r="Z142" s="198" t="n">
        <v>4</v>
      </c>
      <c r="AA142" s="198" t="n">
        <v>-12</v>
      </c>
      <c r="AB142" s="198" t="n">
        <v>-5</v>
      </c>
      <c r="AC142" s="198" t="n">
        <v>-13</v>
      </c>
      <c r="AD142" s="198" t="n">
        <v>1</v>
      </c>
      <c r="AE142" s="198" t="n">
        <v>7</v>
      </c>
      <c r="AF142" s="198" t="n">
        <v>14</v>
      </c>
      <c r="AG142" s="198" t="n">
        <v>-14</v>
      </c>
      <c r="AH142" s="198" t="n">
        <v>7</v>
      </c>
      <c r="AI142" s="198" t="n">
        <v>-4</v>
      </c>
      <c r="AJ142" s="198" t="n">
        <v>-7</v>
      </c>
      <c r="AK142" s="198" t="n">
        <v>-7</v>
      </c>
      <c r="AL142" s="198" t="n">
        <v>-3</v>
      </c>
      <c r="AM142" s="198" t="n">
        <v>-5</v>
      </c>
      <c r="AN142" s="198" t="n">
        <v>5</v>
      </c>
      <c r="AO142" s="198" t="n">
        <v>-2</v>
      </c>
      <c r="AP142" s="211" t="n">
        <v>-6</v>
      </c>
      <c r="AR142" s="195"/>
      <c r="AS142" s="196" t="s">
        <v>1040</v>
      </c>
      <c r="AT142" s="199"/>
      <c r="AU142" s="197" t="n">
        <f aca="false">IF(OR(appSymptome!E146=appSymptome!$C$1,AT142),0,appSymptome!E146)</f>
        <v>0</v>
      </c>
      <c r="AV142" s="198"/>
      <c r="AW142" s="198"/>
      <c r="AX142" s="199"/>
      <c r="AY142" s="196"/>
      <c r="AZ142" s="196" t="n">
        <f aca="false">AU142</f>
        <v>0</v>
      </c>
      <c r="BA142" s="200" t="n">
        <f aca="false">IF(AND(AZ420=0,AZ142=0,AY142&gt;0),AY142,AZ142)</f>
        <v>0</v>
      </c>
      <c r="BB142" s="201" t="n">
        <f aca="false">BA142*D142</f>
        <v>0</v>
      </c>
      <c r="BC142" s="202" t="n">
        <f aca="false">(SUMIF(E142:AP142,"&gt;0",E142:AP142)-SUMIF(E142:AP142,"&lt;0",E142:AP142))*D142</f>
        <v>0.721951219512195</v>
      </c>
      <c r="BD142" s="196"/>
      <c r="BE142" s="196"/>
      <c r="BF142" s="203"/>
      <c r="BG142" s="204"/>
      <c r="BH142" s="205" t="n">
        <f aca="false">SUMPRODUCT(E142:AP142,heilmittel!E$411:AP$411)*D142</f>
        <v>0.00514536585365853</v>
      </c>
      <c r="BI142" s="206" t="n">
        <f aca="false">(BH142*BA142)+(BH420*BA420)</f>
        <v>-0.00885093833780161</v>
      </c>
      <c r="BJ142" s="206" t="n">
        <f aca="false">BI142*BI142</f>
        <v>7.83391094595664E-005</v>
      </c>
      <c r="BK142" s="207" t="n">
        <f aca="false">BI142/BM$2</f>
        <v>-0.0423128658608134</v>
      </c>
      <c r="BL142" s="206" t="str">
        <f aca="false">IF(BK142&lt;-3,"— — —",IF(BK142&lt;-2,"— —",IF(BK142&lt;-1,"—",IF(BK142&gt;4,"++++",IF(BK142&gt;3,"+++",IF(BK142&gt;2,"++",IF(BK142&gt;1,"+","....")))))))</f>
        <v>....</v>
      </c>
      <c r="BM142" s="200"/>
    </row>
    <row r="143" customFormat="false" ht="12.8" hidden="false" customHeight="false" outlineLevel="0" collapsed="false">
      <c r="B143" s="0" t="n">
        <f aca="false">1/D143</f>
        <v>619</v>
      </c>
      <c r="C143" s="208" t="s">
        <v>1041</v>
      </c>
      <c r="D143" s="209" t="n">
        <v>0.00161550888529887</v>
      </c>
      <c r="E143" s="210" t="n">
        <v>-12</v>
      </c>
      <c r="F143" s="198" t="n">
        <v>-22</v>
      </c>
      <c r="G143" s="198" t="n">
        <v>-3</v>
      </c>
      <c r="H143" s="198" t="n">
        <v>-8</v>
      </c>
      <c r="I143" s="198" t="n">
        <v>-3</v>
      </c>
      <c r="J143" s="198" t="n">
        <v>-6</v>
      </c>
      <c r="K143" s="198" t="n">
        <v>-22</v>
      </c>
      <c r="L143" s="198" t="n">
        <v>1</v>
      </c>
      <c r="M143" s="198" t="n">
        <v>2</v>
      </c>
      <c r="N143" s="198" t="n">
        <v>-1</v>
      </c>
      <c r="O143" s="198" t="n">
        <v>-12</v>
      </c>
      <c r="P143" s="198" t="n">
        <v>-13</v>
      </c>
      <c r="Q143" s="198" t="n">
        <v>2</v>
      </c>
      <c r="R143" s="198" t="n">
        <v>4</v>
      </c>
      <c r="S143" s="198" t="n">
        <v>25</v>
      </c>
      <c r="T143" s="198" t="n">
        <v>-15</v>
      </c>
      <c r="U143" s="198" t="n">
        <v>2</v>
      </c>
      <c r="V143" s="198" t="n">
        <v>-1</v>
      </c>
      <c r="W143" s="198" t="n">
        <v>7</v>
      </c>
      <c r="X143" s="198" t="n">
        <v>-13</v>
      </c>
      <c r="Y143" s="198" t="n">
        <v>-16</v>
      </c>
      <c r="Z143" s="198" t="n">
        <v>7</v>
      </c>
      <c r="AA143" s="198" t="n">
        <v>5</v>
      </c>
      <c r="AB143" s="198" t="n">
        <v>-4</v>
      </c>
      <c r="AC143" s="198" t="n">
        <v>-3</v>
      </c>
      <c r="AD143" s="198" t="n">
        <v>-12</v>
      </c>
      <c r="AE143" s="198" t="n">
        <v>-18</v>
      </c>
      <c r="AF143" s="198" t="n">
        <v>24</v>
      </c>
      <c r="AG143" s="198" t="n">
        <v>-4</v>
      </c>
      <c r="AH143" s="198" t="n">
        <v>7</v>
      </c>
      <c r="AI143" s="198" t="n">
        <v>1</v>
      </c>
      <c r="AJ143" s="198" t="n">
        <v>4</v>
      </c>
      <c r="AK143" s="198" t="n">
        <v>5</v>
      </c>
      <c r="AL143" s="198" t="n">
        <v>-13</v>
      </c>
      <c r="AM143" s="198" t="n">
        <v>10</v>
      </c>
      <c r="AN143" s="198" t="n">
        <v>0</v>
      </c>
      <c r="AO143" s="198" t="n">
        <v>6</v>
      </c>
      <c r="AP143" s="211" t="n">
        <v>-11</v>
      </c>
      <c r="AR143" s="195"/>
      <c r="AS143" s="196" t="s">
        <v>1041</v>
      </c>
      <c r="AT143" s="199"/>
      <c r="AU143" s="197" t="n">
        <f aca="false">IF(OR(appSymptome!E147=appSymptome!$C$1,AT143),0,appSymptome!E147)</f>
        <v>0</v>
      </c>
      <c r="AV143" s="198" t="n">
        <v>143</v>
      </c>
      <c r="AW143" s="198"/>
      <c r="AX143" s="199" t="n">
        <f aca="true">INDIRECT(ADDRESS(AV143+ROW(AV$2)-1,COLUMN(AU143)))</f>
        <v>0</v>
      </c>
      <c r="AY143" s="196"/>
      <c r="AZ143" s="196" t="n">
        <f aca="false">AU143</f>
        <v>0</v>
      </c>
      <c r="BA143" s="200" t="n">
        <f aca="false">IF(AND(AZ421=0,AZ143=0,AY143&gt;0),AY143,AZ143)</f>
        <v>0</v>
      </c>
      <c r="BB143" s="201" t="n">
        <f aca="false">BA143*D143</f>
        <v>0</v>
      </c>
      <c r="BC143" s="202" t="n">
        <f aca="false">(SUMIF(E143:AP143,"&gt;0",E143:AP143)-SUMIF(E143:AP143,"&lt;0",E143:AP143))*D143</f>
        <v>0.523424878836834</v>
      </c>
      <c r="BD143" s="196"/>
      <c r="BE143" s="196"/>
      <c r="BF143" s="203"/>
      <c r="BG143" s="204"/>
      <c r="BH143" s="205" t="n">
        <f aca="false">SUMPRODUCT(E143:AP143,heilmittel!E$411:AP$411)*D143</f>
        <v>-0.00603166397415186</v>
      </c>
      <c r="BI143" s="206" t="n">
        <f aca="false">(BH143*BA143)+(BH421*BA421)</f>
        <v>-0.00145112273146724</v>
      </c>
      <c r="BJ143" s="206" t="n">
        <f aca="false">BI143*BI143</f>
        <v>2.10575718178095E-006</v>
      </c>
      <c r="BK143" s="207" t="n">
        <f aca="false">BI143/BM$2</f>
        <v>-0.0069372488137118</v>
      </c>
      <c r="BL143" s="206" t="str">
        <f aca="false">IF(BK143&lt;-3,"— — —",IF(BK143&lt;-2,"— —",IF(BK143&lt;-1,"—",IF(BK143&gt;4,"++++",IF(BK143&gt;3,"+++",IF(BK143&gt;2,"++",IF(BK143&gt;1,"+","....")))))))</f>
        <v>....</v>
      </c>
      <c r="BM143" s="200"/>
    </row>
    <row r="144" customFormat="false" ht="12.8" hidden="false" customHeight="false" outlineLevel="0" collapsed="false">
      <c r="B144" s="0" t="n">
        <f aca="false">1/D144</f>
        <v>1746</v>
      </c>
      <c r="C144" s="208" t="s">
        <v>1042</v>
      </c>
      <c r="D144" s="209" t="n">
        <v>0.000572737686139748</v>
      </c>
      <c r="E144" s="210" t="n">
        <v>-27</v>
      </c>
      <c r="F144" s="198" t="n">
        <v>-32</v>
      </c>
      <c r="G144" s="198" t="n">
        <v>18</v>
      </c>
      <c r="H144" s="198" t="n">
        <v>20</v>
      </c>
      <c r="I144" s="198" t="n">
        <v>40</v>
      </c>
      <c r="J144" s="198" t="n">
        <v>18</v>
      </c>
      <c r="K144" s="198" t="n">
        <v>3</v>
      </c>
      <c r="L144" s="198" t="n">
        <v>-6</v>
      </c>
      <c r="M144" s="198" t="n">
        <v>21</v>
      </c>
      <c r="N144" s="198" t="n">
        <v>5</v>
      </c>
      <c r="O144" s="198" t="n">
        <v>4</v>
      </c>
      <c r="P144" s="198" t="n">
        <v>7</v>
      </c>
      <c r="Q144" s="198" t="n">
        <v>-8</v>
      </c>
      <c r="R144" s="198" t="n">
        <v>-20</v>
      </c>
      <c r="S144" s="198" t="n">
        <v>3</v>
      </c>
      <c r="T144" s="198" t="n">
        <v>12</v>
      </c>
      <c r="U144" s="198" t="n">
        <v>10</v>
      </c>
      <c r="V144" s="198" t="n">
        <v>12</v>
      </c>
      <c r="W144" s="198" t="n">
        <v>-15</v>
      </c>
      <c r="X144" s="198" t="n">
        <v>-6</v>
      </c>
      <c r="Y144" s="198" t="n">
        <v>10</v>
      </c>
      <c r="Z144" s="198" t="n">
        <v>-8</v>
      </c>
      <c r="AA144" s="198" t="n">
        <v>7</v>
      </c>
      <c r="AB144" s="198" t="n">
        <v>20</v>
      </c>
      <c r="AC144" s="198" t="n">
        <v>2</v>
      </c>
      <c r="AD144" s="198" t="n">
        <v>9</v>
      </c>
      <c r="AE144" s="198" t="n">
        <v>-15</v>
      </c>
      <c r="AF144" s="198" t="n">
        <v>-1</v>
      </c>
      <c r="AG144" s="198" t="n">
        <v>-7</v>
      </c>
      <c r="AH144" s="198" t="n">
        <v>7</v>
      </c>
      <c r="AI144" s="198" t="n">
        <v>-14</v>
      </c>
      <c r="AJ144" s="198" t="n">
        <v>-8</v>
      </c>
      <c r="AK144" s="198" t="n">
        <v>-6</v>
      </c>
      <c r="AL144" s="198" t="n">
        <v>9</v>
      </c>
      <c r="AM144" s="198" t="n">
        <v>-4</v>
      </c>
      <c r="AN144" s="198" t="n">
        <v>-12</v>
      </c>
      <c r="AO144" s="198" t="n">
        <v>-14</v>
      </c>
      <c r="AP144" s="211" t="n">
        <v>27</v>
      </c>
      <c r="AR144" s="195"/>
      <c r="AS144" s="196" t="s">
        <v>1042</v>
      </c>
      <c r="AT144" s="199"/>
      <c r="AU144" s="197" t="n">
        <f aca="false">IF(OR(appSymptome!E148=appSymptome!$C$1,AT144),0,appSymptome!E148)</f>
        <v>0</v>
      </c>
      <c r="AV144" s="198" t="n">
        <v>142</v>
      </c>
      <c r="AW144" s="198"/>
      <c r="AX144" s="199" t="n">
        <f aca="true">INDIRECT(ADDRESS(AV144+ROW(AV$2)-1,COLUMN(AU144)))</f>
        <v>0</v>
      </c>
      <c r="AY144" s="196"/>
      <c r="AZ144" s="196" t="n">
        <f aca="false">AU144</f>
        <v>0</v>
      </c>
      <c r="BA144" s="200" t="n">
        <f aca="false">IF(AND(AZ422=0,AZ144=0,AY144&gt;0),AY144,AZ144)</f>
        <v>0</v>
      </c>
      <c r="BB144" s="201" t="n">
        <f aca="false">BA144*D144</f>
        <v>0</v>
      </c>
      <c r="BC144" s="202" t="n">
        <f aca="false">(SUMIF(E144:AP144,"&gt;0",E144:AP144)-SUMIF(E144:AP144,"&lt;0",E144:AP144))*D144</f>
        <v>0.267468499427262</v>
      </c>
      <c r="BD144" s="196"/>
      <c r="BE144" s="196"/>
      <c r="BF144" s="203"/>
      <c r="BG144" s="204"/>
      <c r="BH144" s="205" t="n">
        <f aca="false">SUMPRODUCT(E144:AP144,heilmittel!E$411:AP$411)*D144</f>
        <v>-0.00906363115693013</v>
      </c>
      <c r="BI144" s="206" t="n">
        <f aca="false">(BH144*BA144)+(BH422*BA422)</f>
        <v>0.00302609338881183</v>
      </c>
      <c r="BJ144" s="206" t="n">
        <f aca="false">BI144*BI144</f>
        <v>9.15724119781069E-006</v>
      </c>
      <c r="BK144" s="207" t="n">
        <f aca="false">BI144/BM$2</f>
        <v>0.0144665660019605</v>
      </c>
      <c r="BL144" s="206" t="str">
        <f aca="false">IF(BK144&lt;-3,"— — —",IF(BK144&lt;-2,"— —",IF(BK144&lt;-1,"—",IF(BK144&gt;4,"++++",IF(BK144&gt;3,"+++",IF(BK144&gt;2,"++",IF(BK144&gt;1,"+","....")))))))</f>
        <v>....</v>
      </c>
      <c r="BM144" s="200"/>
    </row>
    <row r="145" customFormat="false" ht="12.8" hidden="false" customHeight="false" outlineLevel="0" collapsed="false">
      <c r="B145" s="0" t="n">
        <f aca="false">1/D145</f>
        <v>2046</v>
      </c>
      <c r="C145" s="208" t="s">
        <v>1043</v>
      </c>
      <c r="D145" s="209" t="n">
        <v>0.000488758553274682</v>
      </c>
      <c r="E145" s="210" t="n">
        <v>-29</v>
      </c>
      <c r="F145" s="198" t="n">
        <v>-39</v>
      </c>
      <c r="G145" s="198" t="n">
        <v>1</v>
      </c>
      <c r="H145" s="198" t="n">
        <v>-12</v>
      </c>
      <c r="I145" s="198" t="n">
        <v>13</v>
      </c>
      <c r="J145" s="198" t="n">
        <v>13</v>
      </c>
      <c r="K145" s="198" t="n">
        <v>-16</v>
      </c>
      <c r="L145" s="198" t="n">
        <v>0</v>
      </c>
      <c r="M145" s="198" t="n">
        <v>23</v>
      </c>
      <c r="N145" s="198" t="n">
        <v>9</v>
      </c>
      <c r="O145" s="198" t="n">
        <v>-7</v>
      </c>
      <c r="P145" s="198" t="n">
        <v>-16</v>
      </c>
      <c r="Q145" s="198" t="n">
        <v>-13</v>
      </c>
      <c r="R145" s="198" t="n">
        <v>3</v>
      </c>
      <c r="S145" s="198" t="n">
        <v>16</v>
      </c>
      <c r="T145" s="198" t="n">
        <v>-8</v>
      </c>
      <c r="U145" s="198" t="n">
        <v>0</v>
      </c>
      <c r="V145" s="198" t="n">
        <v>-7</v>
      </c>
      <c r="W145" s="198" t="n">
        <v>2</v>
      </c>
      <c r="X145" s="198" t="n">
        <v>-21</v>
      </c>
      <c r="Y145" s="198" t="n">
        <v>-17</v>
      </c>
      <c r="Z145" s="198" t="n">
        <v>3</v>
      </c>
      <c r="AA145" s="198" t="n">
        <v>6</v>
      </c>
      <c r="AB145" s="198" t="n">
        <v>9</v>
      </c>
      <c r="AC145" s="198" t="n">
        <v>9</v>
      </c>
      <c r="AD145" s="198" t="n">
        <v>-14</v>
      </c>
      <c r="AE145" s="198" t="n">
        <v>-12</v>
      </c>
      <c r="AF145" s="198" t="n">
        <v>14</v>
      </c>
      <c r="AG145" s="198" t="n">
        <v>6</v>
      </c>
      <c r="AH145" s="198" t="n">
        <v>0</v>
      </c>
      <c r="AI145" s="198" t="n">
        <v>8</v>
      </c>
      <c r="AJ145" s="198" t="n">
        <v>-20</v>
      </c>
      <c r="AK145" s="198" t="n">
        <v>2</v>
      </c>
      <c r="AL145" s="198" t="n">
        <v>-4</v>
      </c>
      <c r="AM145" s="198" t="n">
        <v>17</v>
      </c>
      <c r="AN145" s="198" t="n">
        <v>-13</v>
      </c>
      <c r="AO145" s="198" t="n">
        <v>-3</v>
      </c>
      <c r="AP145" s="211" t="n">
        <v>-4</v>
      </c>
      <c r="AR145" s="195"/>
      <c r="AS145" s="196" t="s">
        <v>1043</v>
      </c>
      <c r="AT145" s="199"/>
      <c r="AU145" s="197" t="n">
        <f aca="false">IF(OR(appSymptome!E149=appSymptome!$C$1,AT145),0,appSymptome!E149)</f>
        <v>0</v>
      </c>
      <c r="AV145" s="198" t="n">
        <v>145</v>
      </c>
      <c r="AW145" s="198"/>
      <c r="AX145" s="199" t="n">
        <f aca="true">INDIRECT(ADDRESS(AV145+ROW(AV$2)-1,COLUMN(AU145)))</f>
        <v>0</v>
      </c>
      <c r="AY145" s="196"/>
      <c r="AZ145" s="196" t="n">
        <f aca="false">AU145</f>
        <v>0</v>
      </c>
      <c r="BA145" s="200" t="n">
        <f aca="false">IF(AND(AZ423=0,AZ145=0,AY145&gt;0),AY145,AZ145)</f>
        <v>0</v>
      </c>
      <c r="BB145" s="201" t="n">
        <f aca="false">BA145*D145</f>
        <v>0</v>
      </c>
      <c r="BC145" s="202" t="n">
        <f aca="false">(SUMIF(E145:AP145,"&gt;0",E145:AP145)-SUMIF(E145:AP145,"&lt;0",E145:AP145))*D145</f>
        <v>0.199902248289345</v>
      </c>
      <c r="BD145" s="196"/>
      <c r="BE145" s="196"/>
      <c r="BF145" s="203"/>
      <c r="BG145" s="204"/>
      <c r="BH145" s="205" t="n">
        <f aca="false">SUMPRODUCT(E145:AP145,heilmittel!E$411:AP$411)*D145</f>
        <v>-0.00631901270772238</v>
      </c>
      <c r="BI145" s="206" t="n">
        <f aca="false">(BH145*BA145)+(BH423*BA423)</f>
        <v>0.00507989453456675</v>
      </c>
      <c r="BJ145" s="206" t="n">
        <f aca="false">BI145*BI145</f>
        <v>2.58053284823211E-005</v>
      </c>
      <c r="BK145" s="207" t="n">
        <f aca="false">BI145/BM$2</f>
        <v>0.0242849840123945</v>
      </c>
      <c r="BL145" s="206" t="str">
        <f aca="false">IF(BK145&lt;-3,"— — —",IF(BK145&lt;-2,"— —",IF(BK145&lt;-1,"—",IF(BK145&gt;4,"++++",IF(BK145&gt;3,"+++",IF(BK145&gt;2,"++",IF(BK145&gt;1,"+","....")))))))</f>
        <v>....</v>
      </c>
      <c r="BM145" s="200"/>
    </row>
    <row r="146" customFormat="false" ht="12.8" hidden="false" customHeight="false" outlineLevel="0" collapsed="false">
      <c r="B146" s="0" t="n">
        <f aca="false">1/D146</f>
        <v>1121</v>
      </c>
      <c r="C146" s="208" t="s">
        <v>1044</v>
      </c>
      <c r="D146" s="209" t="n">
        <v>0.000892060660124889</v>
      </c>
      <c r="E146" s="210" t="n">
        <v>-31</v>
      </c>
      <c r="F146" s="198" t="n">
        <v>-9</v>
      </c>
      <c r="G146" s="198" t="n">
        <v>5</v>
      </c>
      <c r="H146" s="198" t="n">
        <v>18</v>
      </c>
      <c r="I146" s="198" t="n">
        <v>26</v>
      </c>
      <c r="J146" s="198" t="n">
        <v>10</v>
      </c>
      <c r="K146" s="198" t="n">
        <v>-21</v>
      </c>
      <c r="L146" s="198" t="n">
        <v>4</v>
      </c>
      <c r="M146" s="198" t="n">
        <v>10</v>
      </c>
      <c r="N146" s="198" t="n">
        <v>6</v>
      </c>
      <c r="O146" s="198" t="n">
        <v>9</v>
      </c>
      <c r="P146" s="198" t="n">
        <v>21</v>
      </c>
      <c r="Q146" s="198" t="n">
        <v>-5</v>
      </c>
      <c r="R146" s="198" t="n">
        <v>-25</v>
      </c>
      <c r="S146" s="198" t="n">
        <v>9</v>
      </c>
      <c r="T146" s="198" t="n">
        <v>-7</v>
      </c>
      <c r="U146" s="198" t="n">
        <v>15</v>
      </c>
      <c r="V146" s="198" t="n">
        <v>8</v>
      </c>
      <c r="W146" s="198" t="n">
        <v>-6</v>
      </c>
      <c r="X146" s="198" t="n">
        <v>-12</v>
      </c>
      <c r="Y146" s="198" t="n">
        <v>11</v>
      </c>
      <c r="Z146" s="198" t="n">
        <v>-10</v>
      </c>
      <c r="AA146" s="198" t="n">
        <v>32</v>
      </c>
      <c r="AB146" s="198" t="n">
        <v>9</v>
      </c>
      <c r="AC146" s="198" t="n">
        <v>4</v>
      </c>
      <c r="AD146" s="198" t="n">
        <v>-8</v>
      </c>
      <c r="AE146" s="198" t="n">
        <v>-7</v>
      </c>
      <c r="AF146" s="198" t="n">
        <v>7</v>
      </c>
      <c r="AG146" s="198" t="n">
        <v>-23</v>
      </c>
      <c r="AH146" s="198" t="n">
        <v>28</v>
      </c>
      <c r="AI146" s="198" t="n">
        <v>-33</v>
      </c>
      <c r="AJ146" s="198" t="n">
        <v>-17</v>
      </c>
      <c r="AK146" s="198" t="n">
        <v>-3</v>
      </c>
      <c r="AL146" s="198" t="n">
        <v>13</v>
      </c>
      <c r="AM146" s="198" t="n">
        <v>-2</v>
      </c>
      <c r="AN146" s="198" t="n">
        <v>-6</v>
      </c>
      <c r="AO146" s="198" t="n">
        <v>7</v>
      </c>
      <c r="AP146" s="211" t="n">
        <v>5</v>
      </c>
      <c r="AR146" s="195"/>
      <c r="AS146" s="196" t="s">
        <v>1044</v>
      </c>
      <c r="AT146" s="199"/>
      <c r="AU146" s="197" t="n">
        <f aca="false">IF(OR(appSymptome!E150=appSymptome!$C$1,AT146),0,appSymptome!E150)</f>
        <v>0</v>
      </c>
      <c r="AV146" s="198" t="n">
        <v>144</v>
      </c>
      <c r="AW146" s="198"/>
      <c r="AX146" s="199" t="n">
        <f aca="true">INDIRECT(ADDRESS(AV146+ROW(AV$2)-1,COLUMN(AU146)))</f>
        <v>0</v>
      </c>
      <c r="AY146" s="196"/>
      <c r="AZ146" s="196" t="n">
        <f aca="false">AU146</f>
        <v>0</v>
      </c>
      <c r="BA146" s="200" t="n">
        <f aca="false">IF(AND(AZ424=0,AZ146=0,AY146&gt;0),AY146,AZ146)</f>
        <v>0</v>
      </c>
      <c r="BB146" s="201" t="n">
        <f aca="false">BA146*D146</f>
        <v>0</v>
      </c>
      <c r="BC146" s="202" t="n">
        <f aca="false">(SUMIF(E146:AP146,"&gt;0",E146:AP146)-SUMIF(E146:AP146,"&lt;0",E146:AP146))*D146</f>
        <v>0.429973238180196</v>
      </c>
      <c r="BD146" s="196"/>
      <c r="BE146" s="196"/>
      <c r="BF146" s="203"/>
      <c r="BG146" s="204"/>
      <c r="BH146" s="205" t="n">
        <f aca="false">SUMPRODUCT(E146:AP146,heilmittel!E$411:AP$411)*D146</f>
        <v>-0.00298813559322033</v>
      </c>
      <c r="BI146" s="206" t="n">
        <f aca="false">(BH146*BA146)+(BH424*BA424)</f>
        <v>0.0014266855499764</v>
      </c>
      <c r="BJ146" s="206" t="n">
        <f aca="false">BI146*BI146</f>
        <v>2.03543165851145E-006</v>
      </c>
      <c r="BK146" s="207" t="n">
        <f aca="false">BI146/BM$2</f>
        <v>0.00682042423048966</v>
      </c>
      <c r="BL146" s="206" t="str">
        <f aca="false">IF(BK146&lt;-3,"— — —",IF(BK146&lt;-2,"— —",IF(BK146&lt;-1,"—",IF(BK146&gt;4,"++++",IF(BK146&gt;3,"+++",IF(BK146&gt;2,"++",IF(BK146&gt;1,"+","....")))))))</f>
        <v>....</v>
      </c>
      <c r="BM146" s="200"/>
    </row>
    <row r="147" customFormat="false" ht="12.8" hidden="false" customHeight="false" outlineLevel="0" collapsed="false">
      <c r="B147" s="0" t="n">
        <f aca="false">1/D147</f>
        <v>1288</v>
      </c>
      <c r="C147" s="208" t="s">
        <v>1045</v>
      </c>
      <c r="D147" s="209" t="n">
        <v>0.00077639751552795</v>
      </c>
      <c r="E147" s="210" t="n">
        <v>-25</v>
      </c>
      <c r="F147" s="198" t="n">
        <v>-21</v>
      </c>
      <c r="G147" s="198" t="n">
        <v>8</v>
      </c>
      <c r="H147" s="198" t="n">
        <v>9</v>
      </c>
      <c r="I147" s="198" t="n">
        <v>18</v>
      </c>
      <c r="J147" s="198" t="n">
        <v>14</v>
      </c>
      <c r="K147" s="198" t="n">
        <v>0</v>
      </c>
      <c r="L147" s="198" t="n">
        <v>-11</v>
      </c>
      <c r="M147" s="198" t="n">
        <v>32</v>
      </c>
      <c r="N147" s="198" t="n">
        <v>14</v>
      </c>
      <c r="O147" s="198" t="n">
        <v>1</v>
      </c>
      <c r="P147" s="198" t="n">
        <v>13</v>
      </c>
      <c r="Q147" s="198" t="n">
        <v>-6</v>
      </c>
      <c r="R147" s="198" t="n">
        <v>-31</v>
      </c>
      <c r="S147" s="198" t="n">
        <v>9</v>
      </c>
      <c r="T147" s="198" t="n">
        <v>1</v>
      </c>
      <c r="U147" s="198" t="n">
        <v>10</v>
      </c>
      <c r="V147" s="198" t="n">
        <v>4</v>
      </c>
      <c r="W147" s="198" t="n">
        <v>-5</v>
      </c>
      <c r="X147" s="198" t="n">
        <v>-10</v>
      </c>
      <c r="Y147" s="198" t="n">
        <v>8</v>
      </c>
      <c r="Z147" s="198" t="n">
        <v>17</v>
      </c>
      <c r="AA147" s="198" t="n">
        <v>3</v>
      </c>
      <c r="AB147" s="198" t="n">
        <v>17</v>
      </c>
      <c r="AC147" s="198" t="n">
        <v>7</v>
      </c>
      <c r="AD147" s="198" t="n">
        <v>13</v>
      </c>
      <c r="AE147" s="198" t="n">
        <v>2</v>
      </c>
      <c r="AF147" s="198" t="n">
        <v>17</v>
      </c>
      <c r="AG147" s="198" t="n">
        <v>-11</v>
      </c>
      <c r="AH147" s="198" t="n">
        <v>-3</v>
      </c>
      <c r="AI147" s="198" t="n">
        <v>-14</v>
      </c>
      <c r="AJ147" s="198" t="n">
        <v>-15</v>
      </c>
      <c r="AK147" s="198" t="n">
        <v>-12</v>
      </c>
      <c r="AL147" s="198" t="n">
        <v>10</v>
      </c>
      <c r="AM147" s="198" t="n">
        <v>-1</v>
      </c>
      <c r="AN147" s="198" t="n">
        <v>-1</v>
      </c>
      <c r="AO147" s="198" t="n">
        <v>2</v>
      </c>
      <c r="AP147" s="211" t="n">
        <v>29</v>
      </c>
      <c r="AR147" s="195"/>
      <c r="AS147" s="196" t="s">
        <v>1045</v>
      </c>
      <c r="AT147" s="199"/>
      <c r="AU147" s="197" t="n">
        <f aca="false">IF(OR(appSymptome!E151=appSymptome!$C$1,AT147),0,appSymptome!E151)</f>
        <v>0</v>
      </c>
      <c r="AV147" s="198"/>
      <c r="AW147" s="198"/>
      <c r="AX147" s="199"/>
      <c r="AY147" s="196"/>
      <c r="AZ147" s="196" t="n">
        <f aca="false">AU147</f>
        <v>0</v>
      </c>
      <c r="BA147" s="200" t="n">
        <f aca="false">IF(AND(AZ425=0,AZ147=0,AY147&gt;0),AY147,AZ147)</f>
        <v>0</v>
      </c>
      <c r="BB147" s="201" t="n">
        <f aca="false">BA147*D147</f>
        <v>0</v>
      </c>
      <c r="BC147" s="202" t="n">
        <f aca="false">(SUMIF(E147:AP147,"&gt;0",E147:AP147)-SUMIF(E147:AP147,"&lt;0",E147:AP147))*D147</f>
        <v>0.329192546583851</v>
      </c>
      <c r="BD147" s="196"/>
      <c r="BE147" s="196"/>
      <c r="BF147" s="203"/>
      <c r="BG147" s="204"/>
      <c r="BH147" s="205" t="n">
        <f aca="false">SUMPRODUCT(E147:AP147,heilmittel!E$411:AP$411)*D147</f>
        <v>-0.00960473602484472</v>
      </c>
      <c r="BI147" s="206" t="n">
        <f aca="false">(BH147*BA147)+(BH425*BA425)</f>
        <v>0.00221552138612963</v>
      </c>
      <c r="BJ147" s="206" t="n">
        <f aca="false">BI147*BI147</f>
        <v>4.90853501239777E-006</v>
      </c>
      <c r="BK147" s="207" t="n">
        <f aca="false">BI147/BM$2</f>
        <v>0.0105915390713648</v>
      </c>
      <c r="BL147" s="206" t="str">
        <f aca="false">IF(BK147&lt;-3,"— — —",IF(BK147&lt;-2,"— —",IF(BK147&lt;-1,"—",IF(BK147&gt;4,"++++",IF(BK147&gt;3,"+++",IF(BK147&gt;2,"++",IF(BK147&gt;1,"+","....")))))))</f>
        <v>....</v>
      </c>
      <c r="BM147" s="200"/>
    </row>
    <row r="148" customFormat="false" ht="12.8" hidden="false" customHeight="false" outlineLevel="0" collapsed="false">
      <c r="B148" s="0" t="n">
        <f aca="false">1/D148</f>
        <v>2764</v>
      </c>
      <c r="C148" s="208" t="s">
        <v>1046</v>
      </c>
      <c r="D148" s="209" t="n">
        <v>0.000361794500723589</v>
      </c>
      <c r="E148" s="210" t="n">
        <v>16</v>
      </c>
      <c r="F148" s="198" t="n">
        <v>-39</v>
      </c>
      <c r="G148" s="198" t="n">
        <v>20</v>
      </c>
      <c r="H148" s="198" t="n">
        <v>-17</v>
      </c>
      <c r="I148" s="198" t="n">
        <v>8</v>
      </c>
      <c r="J148" s="198" t="n">
        <v>-24</v>
      </c>
      <c r="K148" s="198" t="n">
        <v>-18</v>
      </c>
      <c r="L148" s="198" t="n">
        <v>-15</v>
      </c>
      <c r="M148" s="198" t="n">
        <v>9</v>
      </c>
      <c r="N148" s="198" t="n">
        <v>-30</v>
      </c>
      <c r="O148" s="198" t="n">
        <v>12</v>
      </c>
      <c r="P148" s="198" t="n">
        <v>-25</v>
      </c>
      <c r="Q148" s="198" t="n">
        <v>23</v>
      </c>
      <c r="R148" s="198" t="n">
        <v>-4</v>
      </c>
      <c r="S148" s="198" t="n">
        <v>-17</v>
      </c>
      <c r="T148" s="198" t="n">
        <v>-3</v>
      </c>
      <c r="U148" s="198" t="n">
        <v>-15</v>
      </c>
      <c r="V148" s="198" t="n">
        <v>6</v>
      </c>
      <c r="W148" s="198" t="n">
        <v>26</v>
      </c>
      <c r="X148" s="198" t="n">
        <v>28</v>
      </c>
      <c r="Y148" s="198" t="n">
        <v>9</v>
      </c>
      <c r="Z148" s="198" t="n">
        <v>6</v>
      </c>
      <c r="AA148" s="198" t="n">
        <v>-1</v>
      </c>
      <c r="AB148" s="198" t="n">
        <v>-40</v>
      </c>
      <c r="AC148" s="198" t="n">
        <v>-21</v>
      </c>
      <c r="AD148" s="198" t="n">
        <v>-18</v>
      </c>
      <c r="AE148" s="198" t="n">
        <v>19</v>
      </c>
      <c r="AF148" s="198" t="n">
        <v>-29</v>
      </c>
      <c r="AG148" s="198" t="n">
        <v>-19</v>
      </c>
      <c r="AH148" s="198" t="n">
        <v>2</v>
      </c>
      <c r="AI148" s="198" t="n">
        <v>6</v>
      </c>
      <c r="AJ148" s="198" t="n">
        <v>-5</v>
      </c>
      <c r="AK148" s="198" t="n">
        <v>-4</v>
      </c>
      <c r="AL148" s="198" t="n">
        <v>44</v>
      </c>
      <c r="AM148" s="198" t="n">
        <v>-18</v>
      </c>
      <c r="AN148" s="198" t="n">
        <v>15</v>
      </c>
      <c r="AO148" s="198" t="n">
        <v>-19</v>
      </c>
      <c r="AP148" s="211" t="n">
        <v>-11</v>
      </c>
      <c r="AR148" s="195"/>
      <c r="AS148" s="196" t="s">
        <v>1046</v>
      </c>
      <c r="AT148" s="199"/>
      <c r="AU148" s="197" t="n">
        <f aca="false">IF(OR(appSymptome!E152=appSymptome!$C$1,AT148),0,appSymptome!E152)</f>
        <v>0</v>
      </c>
      <c r="AV148" s="198"/>
      <c r="AW148" s="198"/>
      <c r="AX148" s="199"/>
      <c r="AY148" s="196"/>
      <c r="AZ148" s="196" t="n">
        <f aca="false">AU148</f>
        <v>0</v>
      </c>
      <c r="BA148" s="200" t="n">
        <f aca="false">IF(AND(AZ426=0,AZ148=0,AY148&gt;0),AY148,AZ148)</f>
        <v>0</v>
      </c>
      <c r="BB148" s="201" t="n">
        <f aca="false">BA148*D148</f>
        <v>0</v>
      </c>
      <c r="BC148" s="202" t="n">
        <f aca="false">(SUMIF(E148:AP148,"&gt;0",E148:AP148)-SUMIF(E148:AP148,"&lt;0",E148:AP148))*D148</f>
        <v>0.231910274963821</v>
      </c>
      <c r="BD148" s="196"/>
      <c r="BE148" s="196"/>
      <c r="BF148" s="203"/>
      <c r="BG148" s="204"/>
      <c r="BH148" s="205" t="n">
        <f aca="false">SUMPRODUCT(E148:AP148,heilmittel!E$411:AP$411)*D148</f>
        <v>-0.00241979015918958</v>
      </c>
      <c r="BI148" s="206" t="n">
        <f aca="false">(BH148*BA148)+(BH426*BA426)</f>
        <v>0.00319808965592098</v>
      </c>
      <c r="BJ148" s="206" t="n">
        <f aca="false">BI148*BI148</f>
        <v>1.02277774473088E-005</v>
      </c>
      <c r="BK148" s="207" t="n">
        <f aca="false">BI148/BM$2</f>
        <v>0.0152888127176186</v>
      </c>
      <c r="BL148" s="206" t="str">
        <f aca="false">IF(BK148&lt;-3,"— — —",IF(BK148&lt;-2,"— —",IF(BK148&lt;-1,"—",IF(BK148&gt;4,"++++",IF(BK148&gt;3,"+++",IF(BK148&gt;2,"++",IF(BK148&gt;1,"+","....")))))))</f>
        <v>....</v>
      </c>
      <c r="BM148" s="200"/>
    </row>
    <row r="149" customFormat="false" ht="12.8" hidden="false" customHeight="false" outlineLevel="0" collapsed="false">
      <c r="B149" s="0" t="n">
        <f aca="false">1/D149</f>
        <v>3146</v>
      </c>
      <c r="C149" s="208" t="s">
        <v>1047</v>
      </c>
      <c r="D149" s="209" t="n">
        <v>0.000317863954227591</v>
      </c>
      <c r="E149" s="210" t="n">
        <v>31</v>
      </c>
      <c r="F149" s="198" t="n">
        <v>-20</v>
      </c>
      <c r="G149" s="198" t="n">
        <v>21</v>
      </c>
      <c r="H149" s="198" t="n">
        <v>-50</v>
      </c>
      <c r="I149" s="198" t="n">
        <v>48</v>
      </c>
      <c r="J149" s="198" t="n">
        <v>7</v>
      </c>
      <c r="K149" s="198" t="n">
        <v>-1</v>
      </c>
      <c r="L149" s="198" t="n">
        <v>-27</v>
      </c>
      <c r="M149" s="198" t="n">
        <v>-7</v>
      </c>
      <c r="N149" s="198" t="n">
        <v>-53</v>
      </c>
      <c r="O149" s="198" t="n">
        <v>60</v>
      </c>
      <c r="P149" s="198" t="n">
        <v>3</v>
      </c>
      <c r="Q149" s="198" t="n">
        <v>22</v>
      </c>
      <c r="R149" s="198" t="n">
        <v>-7</v>
      </c>
      <c r="S149" s="198" t="n">
        <v>1</v>
      </c>
      <c r="T149" s="198" t="n">
        <v>8</v>
      </c>
      <c r="U149" s="198" t="n">
        <v>-21</v>
      </c>
      <c r="V149" s="198" t="n">
        <v>21</v>
      </c>
      <c r="W149" s="198" t="n">
        <v>2</v>
      </c>
      <c r="X149" s="198" t="n">
        <v>15</v>
      </c>
      <c r="Y149" s="198" t="n">
        <v>0</v>
      </c>
      <c r="Z149" s="198" t="n">
        <v>-30</v>
      </c>
      <c r="AA149" s="198" t="n">
        <v>16</v>
      </c>
      <c r="AB149" s="198" t="n">
        <v>-47</v>
      </c>
      <c r="AC149" s="198" t="n">
        <v>21</v>
      </c>
      <c r="AD149" s="198" t="n">
        <v>-11</v>
      </c>
      <c r="AE149" s="198" t="n">
        <v>12</v>
      </c>
      <c r="AF149" s="198" t="n">
        <v>-8</v>
      </c>
      <c r="AG149" s="198" t="n">
        <v>3</v>
      </c>
      <c r="AH149" s="198" t="n">
        <v>2</v>
      </c>
      <c r="AI149" s="198" t="n">
        <v>-14</v>
      </c>
      <c r="AJ149" s="198" t="n">
        <v>-30</v>
      </c>
      <c r="AK149" s="198" t="n">
        <v>-9</v>
      </c>
      <c r="AL149" s="198" t="n">
        <v>26</v>
      </c>
      <c r="AM149" s="198" t="n">
        <v>7</v>
      </c>
      <c r="AN149" s="198" t="n">
        <v>25</v>
      </c>
      <c r="AO149" s="198" t="n">
        <v>-55</v>
      </c>
      <c r="AP149" s="211" t="n">
        <v>14</v>
      </c>
      <c r="AR149" s="195"/>
      <c r="AS149" s="196" t="s">
        <v>1047</v>
      </c>
      <c r="AT149" s="199"/>
      <c r="AU149" s="197" t="n">
        <f aca="false">IF(OR(appSymptome!E153=appSymptome!$C$1,AT149),0,appSymptome!E153)</f>
        <v>0</v>
      </c>
      <c r="AV149" s="198"/>
      <c r="AW149" s="198" t="n">
        <v>155</v>
      </c>
      <c r="AX149" s="199"/>
      <c r="AY149" s="196" t="n">
        <f aca="true">INDIRECT(ADDRESS(AW149+ROW(AV$2)-1,COLUMN(AU149)))</f>
        <v>0</v>
      </c>
      <c r="AZ149" s="196" t="n">
        <f aca="false">AU149</f>
        <v>0</v>
      </c>
      <c r="BA149" s="200" t="n">
        <f aca="false">IF(AND(AZ427=0,AZ149=0,AY149&gt;0),AY149,AZ149)</f>
        <v>0</v>
      </c>
      <c r="BB149" s="201" t="n">
        <f aca="false">BA149*D149</f>
        <v>0</v>
      </c>
      <c r="BC149" s="202" t="n">
        <f aca="false">(SUMIF(E149:AP149,"&gt;0",E149:AP149)-SUMIF(E149:AP149,"&lt;0",E149:AP149))*D149</f>
        <v>0.239987285441831</v>
      </c>
      <c r="BD149" s="196"/>
      <c r="BE149" s="196"/>
      <c r="BF149" s="203"/>
      <c r="BG149" s="204"/>
      <c r="BH149" s="205" t="n">
        <f aca="false">SUMPRODUCT(E149:AP149,heilmittel!E$411:AP$411)*D149</f>
        <v>-0.000844818817546091</v>
      </c>
      <c r="BI149" s="206" t="n">
        <f aca="false">(BH149*BA149)+(BH427*BA427)</f>
        <v>0.00165080846807801</v>
      </c>
      <c r="BJ149" s="206" t="n">
        <f aca="false">BI149*BI149</f>
        <v>2.72516859827808E-006</v>
      </c>
      <c r="BK149" s="207" t="n">
        <f aca="false">BI149/BM$2</f>
        <v>0.00789186802639382</v>
      </c>
      <c r="BL149" s="206" t="str">
        <f aca="false">IF(BK149&lt;-3,"— — —",IF(BK149&lt;-2,"— —",IF(BK149&lt;-1,"—",IF(BK149&gt;4,"++++",IF(BK149&gt;3,"+++",IF(BK149&gt;2,"++",IF(BK149&gt;1,"+","....")))))))</f>
        <v>....</v>
      </c>
      <c r="BM149" s="200"/>
    </row>
    <row r="150" customFormat="false" ht="12.8" hidden="false" customHeight="false" outlineLevel="0" collapsed="false">
      <c r="B150" s="0" t="n">
        <f aca="false">1/D150</f>
        <v>6161</v>
      </c>
      <c r="C150" s="208" t="s">
        <v>1048</v>
      </c>
      <c r="D150" s="209" t="n">
        <v>0.000162311313098523</v>
      </c>
      <c r="E150" s="210" t="n">
        <v>-31</v>
      </c>
      <c r="F150" s="198" t="n">
        <v>-37</v>
      </c>
      <c r="G150" s="198" t="n">
        <v>27</v>
      </c>
      <c r="H150" s="198" t="n">
        <v>-33</v>
      </c>
      <c r="I150" s="198" t="n">
        <v>46</v>
      </c>
      <c r="J150" s="198" t="n">
        <v>25</v>
      </c>
      <c r="K150" s="198" t="n">
        <v>46</v>
      </c>
      <c r="L150" s="198" t="n">
        <v>-14</v>
      </c>
      <c r="M150" s="198" t="n">
        <v>54</v>
      </c>
      <c r="N150" s="198" t="n">
        <v>-35</v>
      </c>
      <c r="O150" s="198" t="n">
        <v>35</v>
      </c>
      <c r="P150" s="198" t="n">
        <v>3</v>
      </c>
      <c r="Q150" s="198" t="n">
        <v>25</v>
      </c>
      <c r="R150" s="198" t="n">
        <v>-49</v>
      </c>
      <c r="S150" s="198" t="n">
        <v>-15</v>
      </c>
      <c r="T150" s="198" t="n">
        <v>21</v>
      </c>
      <c r="U150" s="198" t="n">
        <v>0</v>
      </c>
      <c r="V150" s="198" t="n">
        <v>4</v>
      </c>
      <c r="W150" s="198" t="n">
        <v>32</v>
      </c>
      <c r="X150" s="198" t="n">
        <v>33</v>
      </c>
      <c r="Y150" s="198" t="n">
        <v>22</v>
      </c>
      <c r="Z150" s="198" t="n">
        <v>-46</v>
      </c>
      <c r="AA150" s="198" t="n">
        <v>26</v>
      </c>
      <c r="AB150" s="198" t="n">
        <v>-17</v>
      </c>
      <c r="AC150" s="198" t="n">
        <v>1</v>
      </c>
      <c r="AD150" s="198" t="n">
        <v>-4</v>
      </c>
      <c r="AE150" s="198" t="n">
        <v>7</v>
      </c>
      <c r="AF150" s="198" t="n">
        <v>-5</v>
      </c>
      <c r="AG150" s="198" t="n">
        <v>-13</v>
      </c>
      <c r="AH150" s="198" t="n">
        <v>-18</v>
      </c>
      <c r="AI150" s="198" t="n">
        <v>12</v>
      </c>
      <c r="AJ150" s="198" t="n">
        <v>-10</v>
      </c>
      <c r="AK150" s="198" t="n">
        <v>-16</v>
      </c>
      <c r="AL150" s="198" t="n">
        <v>-2</v>
      </c>
      <c r="AM150" s="198" t="n">
        <v>23</v>
      </c>
      <c r="AN150" s="198" t="n">
        <v>29</v>
      </c>
      <c r="AO150" s="198" t="n">
        <v>-5</v>
      </c>
      <c r="AP150" s="211" t="n">
        <v>7</v>
      </c>
      <c r="AR150" s="195"/>
      <c r="AS150" s="196" t="s">
        <v>1048</v>
      </c>
      <c r="AT150" s="199"/>
      <c r="AU150" s="197" t="n">
        <f aca="false">IF(OR(appSymptome!E154=appSymptome!$C$1,AT150),0,appSymptome!E154)</f>
        <v>0</v>
      </c>
      <c r="AV150" s="198"/>
      <c r="AW150" s="198" t="n">
        <v>150</v>
      </c>
      <c r="AX150" s="199"/>
      <c r="AY150" s="196" t="n">
        <f aca="true">INDIRECT(ADDRESS(AW150+ROW(AV$2)-1,COLUMN(AU150)))</f>
        <v>0</v>
      </c>
      <c r="AZ150" s="196" t="n">
        <f aca="false">AU150</f>
        <v>0</v>
      </c>
      <c r="BA150" s="200" t="n">
        <f aca="false">IF(AND(AZ428=0,AZ150=0,AY150&gt;0),AY150,AZ150)</f>
        <v>0</v>
      </c>
      <c r="BB150" s="201" t="n">
        <f aca="false">BA150*D150</f>
        <v>0</v>
      </c>
      <c r="BC150" s="202" t="n">
        <f aca="false">(SUMIF(E150:AP150,"&gt;0",E150:AP150)-SUMIF(E150:AP150,"&lt;0",E150:AP150))*D150</f>
        <v>0.134393767245577</v>
      </c>
      <c r="BD150" s="196"/>
      <c r="BE150" s="196"/>
      <c r="BF150" s="203"/>
      <c r="BG150" s="204"/>
      <c r="BH150" s="205" t="n">
        <f aca="false">SUMPRODUCT(E150:AP150,heilmittel!E$411:AP$411)*D150</f>
        <v>0.00338956338256777</v>
      </c>
      <c r="BI150" s="206" t="n">
        <f aca="false">(BH150*BA150)+(BH428*BA428)</f>
        <v>-0.00881570342829023</v>
      </c>
      <c r="BJ150" s="206" t="n">
        <f aca="false">BI150*BI150</f>
        <v>7.7716626935568E-005</v>
      </c>
      <c r="BK150" s="207" t="n">
        <f aca="false">BI150/BM$2</f>
        <v>-0.0421444215735669</v>
      </c>
      <c r="BL150" s="206" t="str">
        <f aca="false">IF(BK150&lt;-3,"— — —",IF(BK150&lt;-2,"— —",IF(BK150&lt;-1,"—",IF(BK150&gt;4,"++++",IF(BK150&gt;3,"+++",IF(BK150&gt;2,"++",IF(BK150&gt;1,"+","....")))))))</f>
        <v>....</v>
      </c>
      <c r="BM150" s="200"/>
    </row>
    <row r="151" customFormat="false" ht="12.8" hidden="false" customHeight="false" outlineLevel="0" collapsed="false">
      <c r="B151" s="0" t="n">
        <f aca="false">1/D151</f>
        <v>2757</v>
      </c>
      <c r="C151" s="208" t="s">
        <v>1049</v>
      </c>
      <c r="D151" s="209" t="n">
        <v>0.000362713093942691</v>
      </c>
      <c r="E151" s="210" t="n">
        <v>5</v>
      </c>
      <c r="F151" s="198" t="n">
        <v>-28</v>
      </c>
      <c r="G151" s="198" t="n">
        <v>6</v>
      </c>
      <c r="H151" s="198" t="n">
        <v>-29</v>
      </c>
      <c r="I151" s="198" t="n">
        <v>16</v>
      </c>
      <c r="J151" s="198" t="n">
        <v>13</v>
      </c>
      <c r="K151" s="198" t="n">
        <v>55</v>
      </c>
      <c r="L151" s="198" t="n">
        <v>1</v>
      </c>
      <c r="M151" s="198" t="n">
        <v>31</v>
      </c>
      <c r="N151" s="198" t="n">
        <v>-10</v>
      </c>
      <c r="O151" s="198" t="n">
        <v>40</v>
      </c>
      <c r="P151" s="198" t="n">
        <v>12</v>
      </c>
      <c r="Q151" s="198" t="n">
        <v>26</v>
      </c>
      <c r="R151" s="198" t="n">
        <v>-19</v>
      </c>
      <c r="S151" s="198" t="n">
        <v>-12</v>
      </c>
      <c r="T151" s="198" t="n">
        <v>19</v>
      </c>
      <c r="U151" s="198" t="n">
        <v>17</v>
      </c>
      <c r="V151" s="198" t="n">
        <v>18</v>
      </c>
      <c r="W151" s="198" t="n">
        <v>35</v>
      </c>
      <c r="X151" s="198" t="n">
        <v>14</v>
      </c>
      <c r="Y151" s="198" t="n">
        <v>7</v>
      </c>
      <c r="Z151" s="198" t="n">
        <v>-29</v>
      </c>
      <c r="AA151" s="198" t="n">
        <v>27</v>
      </c>
      <c r="AB151" s="198" t="n">
        <v>-23</v>
      </c>
      <c r="AC151" s="198" t="n">
        <v>19</v>
      </c>
      <c r="AD151" s="198" t="n">
        <v>8</v>
      </c>
      <c r="AE151" s="198" t="n">
        <v>-4</v>
      </c>
      <c r="AF151" s="198" t="n">
        <v>8</v>
      </c>
      <c r="AG151" s="198" t="n">
        <v>-4</v>
      </c>
      <c r="AH151" s="198" t="n">
        <v>-7</v>
      </c>
      <c r="AI151" s="198" t="n">
        <v>-2</v>
      </c>
      <c r="AJ151" s="198" t="n">
        <v>-13</v>
      </c>
      <c r="AK151" s="198" t="n">
        <v>-8</v>
      </c>
      <c r="AL151" s="198" t="n">
        <v>-21</v>
      </c>
      <c r="AM151" s="198" t="n">
        <v>13</v>
      </c>
      <c r="AN151" s="198" t="n">
        <v>26</v>
      </c>
      <c r="AO151" s="198" t="n">
        <v>6</v>
      </c>
      <c r="AP151" s="211" t="n">
        <v>-16</v>
      </c>
      <c r="AR151" s="195"/>
      <c r="AS151" s="196" t="s">
        <v>1049</v>
      </c>
      <c r="AT151" s="199"/>
      <c r="AU151" s="197" t="n">
        <f aca="false">IF(OR(appSymptome!E155=appSymptome!$C$1,AT151),0,appSymptome!E155)</f>
        <v>0</v>
      </c>
      <c r="AV151" s="198"/>
      <c r="AW151" s="198"/>
      <c r="AX151" s="199"/>
      <c r="AY151" s="196"/>
      <c r="AZ151" s="196" t="n">
        <f aca="false">AU151</f>
        <v>0</v>
      </c>
      <c r="BA151" s="200" t="n">
        <f aca="false">IF(AND(AZ429=0,AZ151=0,AY151&gt;0),AY151,AZ151)</f>
        <v>0</v>
      </c>
      <c r="BB151" s="201" t="n">
        <f aca="false">BA151*D151</f>
        <v>0</v>
      </c>
      <c r="BC151" s="202" t="n">
        <f aca="false">(SUMIF(E151:AP151,"&gt;0",E151:AP151)-SUMIF(E151:AP151,"&lt;0",E151:AP151))*D151</f>
        <v>0.234675371780921</v>
      </c>
      <c r="BD151" s="196"/>
      <c r="BE151" s="196"/>
      <c r="BF151" s="203"/>
      <c r="BG151" s="204"/>
      <c r="BH151" s="205" t="n">
        <f aca="false">SUMPRODUCT(E151:AP151,heilmittel!E$411:AP$411)*D151</f>
        <v>0.0119272034820457</v>
      </c>
      <c r="BI151" s="206" t="n">
        <f aca="false">(BH151*BA151)+(BH429*BA429)</f>
        <v>-0.0120386852901858</v>
      </c>
      <c r="BJ151" s="206" t="n">
        <f aca="false">BI151*BI151</f>
        <v>0.000144929943516135</v>
      </c>
      <c r="BK151" s="207" t="n">
        <f aca="false">BI151/BM$2</f>
        <v>-0.0575522341680554</v>
      </c>
      <c r="BL151" s="206" t="str">
        <f aca="false">IF(BK151&lt;-3,"— — —",IF(BK151&lt;-2,"— —",IF(BK151&lt;-1,"—",IF(BK151&gt;4,"++++",IF(BK151&gt;3,"+++",IF(BK151&gt;2,"++",IF(BK151&gt;1,"+","....")))))))</f>
        <v>....</v>
      </c>
      <c r="BM151" s="200"/>
    </row>
    <row r="152" customFormat="false" ht="12.8" hidden="false" customHeight="false" outlineLevel="0" collapsed="false">
      <c r="B152" s="0" t="n">
        <f aca="false">1/D152</f>
        <v>1004</v>
      </c>
      <c r="C152" s="208" t="s">
        <v>1050</v>
      </c>
      <c r="D152" s="209" t="n">
        <v>0.00099601593625498</v>
      </c>
      <c r="E152" s="210" t="n">
        <v>-20</v>
      </c>
      <c r="F152" s="198" t="n">
        <v>3</v>
      </c>
      <c r="G152" s="198" t="n">
        <v>-5</v>
      </c>
      <c r="H152" s="198" t="n">
        <v>-7</v>
      </c>
      <c r="I152" s="198" t="n">
        <v>0</v>
      </c>
      <c r="J152" s="198" t="n">
        <v>-8</v>
      </c>
      <c r="K152" s="198" t="n">
        <v>14</v>
      </c>
      <c r="L152" s="198" t="n">
        <v>-4</v>
      </c>
      <c r="M152" s="198" t="n">
        <v>-24</v>
      </c>
      <c r="N152" s="198" t="n">
        <v>8</v>
      </c>
      <c r="O152" s="198" t="n">
        <v>-6</v>
      </c>
      <c r="P152" s="198" t="n">
        <v>14</v>
      </c>
      <c r="Q152" s="198" t="n">
        <v>1</v>
      </c>
      <c r="R152" s="198" t="n">
        <v>-13</v>
      </c>
      <c r="S152" s="198" t="n">
        <v>-9</v>
      </c>
      <c r="T152" s="198" t="n">
        <v>6</v>
      </c>
      <c r="U152" s="198" t="n">
        <v>-9</v>
      </c>
      <c r="V152" s="198" t="n">
        <v>-5</v>
      </c>
      <c r="W152" s="198" t="n">
        <v>7</v>
      </c>
      <c r="X152" s="198" t="n">
        <v>1</v>
      </c>
      <c r="Y152" s="198" t="n">
        <v>4</v>
      </c>
      <c r="Z152" s="198" t="n">
        <v>-9</v>
      </c>
      <c r="AA152" s="198" t="n">
        <v>-8</v>
      </c>
      <c r="AB152" s="198" t="n">
        <v>-1</v>
      </c>
      <c r="AC152" s="198" t="n">
        <v>-2</v>
      </c>
      <c r="AD152" s="198" t="n">
        <v>-2</v>
      </c>
      <c r="AE152" s="198" t="n">
        <v>11</v>
      </c>
      <c r="AF152" s="198" t="n">
        <v>6</v>
      </c>
      <c r="AG152" s="198" t="n">
        <v>13</v>
      </c>
      <c r="AH152" s="198" t="n">
        <v>-1</v>
      </c>
      <c r="AI152" s="198" t="n">
        <v>14</v>
      </c>
      <c r="AJ152" s="198" t="n">
        <v>-12</v>
      </c>
      <c r="AK152" s="198" t="n">
        <v>11</v>
      </c>
      <c r="AL152" s="198" t="n">
        <v>-5</v>
      </c>
      <c r="AM152" s="198" t="n">
        <v>22</v>
      </c>
      <c r="AN152" s="198" t="n">
        <v>-6</v>
      </c>
      <c r="AO152" s="198" t="n">
        <v>14</v>
      </c>
      <c r="AP152" s="211" t="n">
        <v>-9</v>
      </c>
      <c r="AR152" s="195"/>
      <c r="AS152" s="196" t="s">
        <v>1050</v>
      </c>
      <c r="AT152" s="199"/>
      <c r="AU152" s="197" t="n">
        <f aca="false">IF(OR(appSymptome!E156=appSymptome!$C$1,AT152),0,appSymptome!E156)</f>
        <v>0</v>
      </c>
      <c r="AV152" s="198"/>
      <c r="AW152" s="198"/>
      <c r="AX152" s="199"/>
      <c r="AY152" s="196"/>
      <c r="AZ152" s="196" t="n">
        <f aca="false">AU152</f>
        <v>0</v>
      </c>
      <c r="BA152" s="200" t="n">
        <f aca="false">IF(AND(AZ430=0,AZ152=0,AY152&gt;0),AY152,AZ152)</f>
        <v>0</v>
      </c>
      <c r="BB152" s="201" t="n">
        <f aca="false">BA152*D152</f>
        <v>0</v>
      </c>
      <c r="BC152" s="202" t="n">
        <f aca="false">(SUMIF(E152:AP152,"&gt;0",E152:AP152)-SUMIF(E152:AP152,"&lt;0",E152:AP152))*D152</f>
        <v>0.312749003984064</v>
      </c>
      <c r="BD152" s="196"/>
      <c r="BE152" s="196"/>
      <c r="BF152" s="203"/>
      <c r="BG152" s="204"/>
      <c r="BH152" s="205" t="n">
        <f aca="false">SUMPRODUCT(E152:AP152,heilmittel!E$411:AP$411)*D152</f>
        <v>-0.00294681274900399</v>
      </c>
      <c r="BI152" s="206" t="n">
        <f aca="false">(BH152*BA152)+(BH430*BA430)</f>
        <v>-0.00326807797887684</v>
      </c>
      <c r="BJ152" s="206" t="n">
        <f aca="false">BI152*BI152</f>
        <v>1.06803336760198E-005</v>
      </c>
      <c r="BK152" s="207" t="n">
        <f aca="false">BI152/BM$2</f>
        <v>-0.0156233994482036</v>
      </c>
      <c r="BL152" s="206" t="str">
        <f aca="false">IF(BK152&lt;-3,"— — —",IF(BK152&lt;-2,"— —",IF(BK152&lt;-1,"—",IF(BK152&gt;4,"++++",IF(BK152&gt;3,"+++",IF(BK152&gt;2,"++",IF(BK152&gt;1,"+","....")))))))</f>
        <v>....</v>
      </c>
      <c r="BM152" s="200"/>
    </row>
    <row r="153" customFormat="false" ht="12.8" hidden="false" customHeight="false" outlineLevel="0" collapsed="false">
      <c r="B153" s="0" t="n">
        <f aca="false">1/D153</f>
        <v>7947.99999999998</v>
      </c>
      <c r="C153" s="208" t="s">
        <v>1051</v>
      </c>
      <c r="D153" s="209" t="n">
        <v>0.000125817815802718</v>
      </c>
      <c r="E153" s="210" t="n">
        <v>11</v>
      </c>
      <c r="F153" s="198" t="n">
        <v>-40</v>
      </c>
      <c r="G153" s="198" t="n">
        <v>35</v>
      </c>
      <c r="H153" s="198" t="n">
        <v>-110</v>
      </c>
      <c r="I153" s="198" t="n">
        <v>42</v>
      </c>
      <c r="J153" s="198" t="n">
        <v>-7</v>
      </c>
      <c r="K153" s="198" t="n">
        <v>-4</v>
      </c>
      <c r="L153" s="198" t="n">
        <v>-21</v>
      </c>
      <c r="M153" s="198" t="n">
        <v>2</v>
      </c>
      <c r="N153" s="198" t="n">
        <v>-90</v>
      </c>
      <c r="O153" s="198" t="n">
        <v>62</v>
      </c>
      <c r="P153" s="198" t="n">
        <v>-13</v>
      </c>
      <c r="Q153" s="198" t="n">
        <v>28</v>
      </c>
      <c r="R153" s="198" t="n">
        <v>-18</v>
      </c>
      <c r="S153" s="198" t="n">
        <v>-28</v>
      </c>
      <c r="T153" s="198" t="n">
        <v>2</v>
      </c>
      <c r="U153" s="198" t="n">
        <v>-39</v>
      </c>
      <c r="V153" s="198" t="n">
        <v>-12</v>
      </c>
      <c r="W153" s="198" t="n">
        <v>52</v>
      </c>
      <c r="X153" s="198" t="n">
        <v>14</v>
      </c>
      <c r="Y153" s="198" t="n">
        <v>0</v>
      </c>
      <c r="Z153" s="198" t="n">
        <v>-62</v>
      </c>
      <c r="AA153" s="198" t="n">
        <v>23</v>
      </c>
      <c r="AB153" s="198" t="n">
        <v>-45</v>
      </c>
      <c r="AC153" s="198" t="n">
        <v>-32</v>
      </c>
      <c r="AD153" s="198" t="n">
        <v>5</v>
      </c>
      <c r="AE153" s="198" t="n">
        <v>30</v>
      </c>
      <c r="AF153" s="198" t="n">
        <v>-13</v>
      </c>
      <c r="AG153" s="198" t="n">
        <v>17</v>
      </c>
      <c r="AH153" s="198" t="n">
        <v>17</v>
      </c>
      <c r="AI153" s="198" t="n">
        <v>15</v>
      </c>
      <c r="AJ153" s="198" t="n">
        <v>19</v>
      </c>
      <c r="AK153" s="198" t="n">
        <v>-17</v>
      </c>
      <c r="AL153" s="198" t="n">
        <v>29</v>
      </c>
      <c r="AM153" s="198" t="n">
        <v>5</v>
      </c>
      <c r="AN153" s="198" t="n">
        <v>8</v>
      </c>
      <c r="AO153" s="198" t="n">
        <v>-9</v>
      </c>
      <c r="AP153" s="211" t="n">
        <v>-21</v>
      </c>
      <c r="AR153" s="195"/>
      <c r="AS153" s="196" t="s">
        <v>1051</v>
      </c>
      <c r="AT153" s="199"/>
      <c r="AU153" s="197" t="n">
        <f aca="false">IF(OR(appSymptome!E157=appSymptome!$C$1,AT153),0,appSymptome!E157)</f>
        <v>0</v>
      </c>
      <c r="AV153" s="198"/>
      <c r="AW153" s="198" t="s">
        <v>1052</v>
      </c>
      <c r="AX153" s="199"/>
      <c r="AY153" s="217" t="n">
        <f aca="true">MAX(INDIRECT(ADDRESS(153+ROW(AV$2)-1,COLUMN(AU153))),INDIRECT(ADDRESS(154+ROW(AV$2)-1,COLUMN(AU153))),INDIRECT(ADDRESS(155+ROW(AV$2)-1,COLUMN(AU153))))</f>
        <v>0</v>
      </c>
      <c r="AZ153" s="196" t="n">
        <f aca="false">AU153</f>
        <v>0</v>
      </c>
      <c r="BA153" s="200" t="n">
        <f aca="false">IF(AND(AZ431=0,AZ153=0,AY153&gt;0),AY153,AZ153)</f>
        <v>0</v>
      </c>
      <c r="BB153" s="201" t="n">
        <f aca="false">BA153*D153</f>
        <v>0</v>
      </c>
      <c r="BC153" s="202" t="n">
        <f aca="false">(SUMIF(E153:AP153,"&gt;0",E153:AP153)-SUMIF(E153:AP153,"&lt;0",E153:AP153))*D153</f>
        <v>0.12544036235531</v>
      </c>
      <c r="BD153" s="196"/>
      <c r="BE153" s="196"/>
      <c r="BF153" s="203"/>
      <c r="BG153" s="204"/>
      <c r="BH153" s="205" t="n">
        <f aca="false">SUMPRODUCT(E153:AP153,heilmittel!E$411:AP$411)*D153</f>
        <v>7.54781077000501E-005</v>
      </c>
      <c r="BI153" s="206" t="n">
        <f aca="false">(BH153*BA153)+(BH431*BA431)</f>
        <v>-0.000438763163791171</v>
      </c>
      <c r="BJ153" s="206" t="n">
        <f aca="false">BI153*BI153</f>
        <v>1.92513113900038E-007</v>
      </c>
      <c r="BK153" s="207" t="n">
        <f aca="false">BI153/BM$2</f>
        <v>-0.00209755465303277</v>
      </c>
      <c r="BL153" s="206" t="str">
        <f aca="false">IF(BK153&lt;-3,"— — —",IF(BK153&lt;-2,"— —",IF(BK153&lt;-1,"—",IF(BK153&gt;4,"++++",IF(BK153&gt;3,"+++",IF(BK153&gt;2,"++",IF(BK153&gt;1,"+","....")))))))</f>
        <v>....</v>
      </c>
      <c r="BM153" s="200"/>
    </row>
    <row r="154" customFormat="false" ht="12.8" hidden="false" customHeight="false" outlineLevel="0" collapsed="false">
      <c r="B154" s="0" t="n">
        <f aca="false">1/D154</f>
        <v>3382</v>
      </c>
      <c r="C154" s="208" t="s">
        <v>1053</v>
      </c>
      <c r="D154" s="209" t="n">
        <v>0.000295683027794205</v>
      </c>
      <c r="E154" s="210" t="n">
        <v>-9</v>
      </c>
      <c r="F154" s="198" t="n">
        <v>-24</v>
      </c>
      <c r="G154" s="198" t="n">
        <v>17</v>
      </c>
      <c r="H154" s="198" t="n">
        <v>-70</v>
      </c>
      <c r="I154" s="198" t="n">
        <v>28</v>
      </c>
      <c r="J154" s="198" t="n">
        <v>-16</v>
      </c>
      <c r="K154" s="198" t="n">
        <v>12</v>
      </c>
      <c r="L154" s="198" t="n">
        <v>-6</v>
      </c>
      <c r="M154" s="198" t="n">
        <v>-15</v>
      </c>
      <c r="N154" s="198" t="n">
        <v>-60</v>
      </c>
      <c r="O154" s="198" t="n">
        <v>21</v>
      </c>
      <c r="P154" s="198" t="n">
        <v>0</v>
      </c>
      <c r="Q154" s="198" t="n">
        <v>12</v>
      </c>
      <c r="R154" s="198" t="n">
        <v>-27</v>
      </c>
      <c r="S154" s="198" t="n">
        <v>-21</v>
      </c>
      <c r="T154" s="198" t="n">
        <v>12</v>
      </c>
      <c r="U154" s="198" t="n">
        <v>-31</v>
      </c>
      <c r="V154" s="198" t="n">
        <v>-33</v>
      </c>
      <c r="W154" s="198" t="n">
        <v>45</v>
      </c>
      <c r="X154" s="198" t="n">
        <v>3</v>
      </c>
      <c r="Y154" s="198" t="n">
        <v>17</v>
      </c>
      <c r="Z154" s="198" t="n">
        <v>-60</v>
      </c>
      <c r="AA154" s="198" t="n">
        <v>2</v>
      </c>
      <c r="AB154" s="198" t="n">
        <v>-25</v>
      </c>
      <c r="AC154" s="198" t="n">
        <v>7</v>
      </c>
      <c r="AD154" s="198" t="n">
        <v>-4</v>
      </c>
      <c r="AE154" s="198" t="n">
        <v>35</v>
      </c>
      <c r="AF154" s="198" t="n">
        <v>13</v>
      </c>
      <c r="AG154" s="198" t="n">
        <v>16</v>
      </c>
      <c r="AH154" s="198" t="n">
        <v>6</v>
      </c>
      <c r="AI154" s="198" t="n">
        <v>16</v>
      </c>
      <c r="AJ154" s="198" t="n">
        <v>49</v>
      </c>
      <c r="AK154" s="198" t="n">
        <v>-2</v>
      </c>
      <c r="AL154" s="198" t="n">
        <v>24</v>
      </c>
      <c r="AM154" s="198" t="n">
        <v>-14</v>
      </c>
      <c r="AN154" s="198" t="n">
        <v>7</v>
      </c>
      <c r="AO154" s="198" t="n">
        <v>9</v>
      </c>
      <c r="AP154" s="211" t="n">
        <v>-34</v>
      </c>
      <c r="AR154" s="195"/>
      <c r="AS154" s="196" t="s">
        <v>1053</v>
      </c>
      <c r="AT154" s="199"/>
      <c r="AU154" s="197" t="n">
        <f aca="false">IF(OR(appSymptome!E158=appSymptome!$C$1,AT154),0,appSymptome!E158)</f>
        <v>0</v>
      </c>
      <c r="AV154" s="198"/>
      <c r="AW154" s="198"/>
      <c r="AX154" s="199"/>
      <c r="AY154" s="196"/>
      <c r="AZ154" s="196" t="n">
        <f aca="false">AU154</f>
        <v>0</v>
      </c>
      <c r="BA154" s="200" t="n">
        <f aca="false">IF(AND(AZ432=0,AZ154=0,AY154&gt;0),AY154,AZ154)</f>
        <v>0</v>
      </c>
      <c r="BB154" s="201" t="n">
        <f aca="false">BA154*D154</f>
        <v>0</v>
      </c>
      <c r="BC154" s="202" t="n">
        <f aca="false">(SUMIF(E154:AP154,"&gt;0",E154:AP154)-SUMIF(E154:AP154,"&lt;0",E154:AP154))*D154</f>
        <v>0.237137788290952</v>
      </c>
      <c r="BD154" s="196"/>
      <c r="BE154" s="196"/>
      <c r="BF154" s="203"/>
      <c r="BG154" s="204"/>
      <c r="BH154" s="205" t="n">
        <f aca="false">SUMPRODUCT(E154:AP154,heilmittel!E$411:AP$411)*D154</f>
        <v>-0.00718385570668244</v>
      </c>
      <c r="BI154" s="206" t="n">
        <f aca="false">(BH154*BA154)+(BH432*BA432)</f>
        <v>0.00896160678419995</v>
      </c>
      <c r="BJ154" s="206" t="n">
        <f aca="false">BI154*BI154</f>
        <v>8.03103961546185E-005</v>
      </c>
      <c r="BK154" s="207" t="n">
        <f aca="false">BI154/BM$2</f>
        <v>0.0428419283114552</v>
      </c>
      <c r="BL154" s="206" t="str">
        <f aca="false">IF(BK154&lt;-3,"— — —",IF(BK154&lt;-2,"— —",IF(BK154&lt;-1,"—",IF(BK154&gt;4,"++++",IF(BK154&gt;3,"+++",IF(BK154&gt;2,"++",IF(BK154&gt;1,"+","....")))))))</f>
        <v>....</v>
      </c>
      <c r="BM154" s="200"/>
    </row>
    <row r="155" customFormat="false" ht="12.8" hidden="false" customHeight="false" outlineLevel="0" collapsed="false">
      <c r="B155" s="0" t="n">
        <f aca="false">1/D155</f>
        <v>1136</v>
      </c>
      <c r="C155" s="208" t="s">
        <v>1054</v>
      </c>
      <c r="D155" s="209" t="n">
        <v>0.000880281690140845</v>
      </c>
      <c r="E155" s="210" t="n">
        <v>-4</v>
      </c>
      <c r="F155" s="198" t="n">
        <v>-23</v>
      </c>
      <c r="G155" s="198" t="n">
        <v>27</v>
      </c>
      <c r="H155" s="198" t="n">
        <v>2</v>
      </c>
      <c r="I155" s="198" t="n">
        <v>7</v>
      </c>
      <c r="J155" s="198" t="n">
        <v>5</v>
      </c>
      <c r="K155" s="198" t="n">
        <v>-6</v>
      </c>
      <c r="L155" s="198" t="n">
        <v>-14</v>
      </c>
      <c r="M155" s="198" t="n">
        <v>9</v>
      </c>
      <c r="N155" s="198" t="n">
        <v>-17</v>
      </c>
      <c r="O155" s="198" t="n">
        <v>-3</v>
      </c>
      <c r="P155" s="198" t="n">
        <v>-28</v>
      </c>
      <c r="Q155" s="198" t="n">
        <v>-7</v>
      </c>
      <c r="R155" s="198" t="n">
        <v>6</v>
      </c>
      <c r="S155" s="198" t="n">
        <v>-2</v>
      </c>
      <c r="T155" s="198" t="n">
        <v>16</v>
      </c>
      <c r="U155" s="198" t="n">
        <v>-44</v>
      </c>
      <c r="V155" s="198" t="n">
        <v>-9</v>
      </c>
      <c r="W155" s="198" t="n">
        <v>-4</v>
      </c>
      <c r="X155" s="198" t="n">
        <v>-5</v>
      </c>
      <c r="Y155" s="198" t="n">
        <v>23</v>
      </c>
      <c r="Z155" s="198" t="n">
        <v>0</v>
      </c>
      <c r="AA155" s="198" t="n">
        <v>-2</v>
      </c>
      <c r="AB155" s="198" t="n">
        <v>-7</v>
      </c>
      <c r="AC155" s="198" t="n">
        <v>-16</v>
      </c>
      <c r="AD155" s="198" t="n">
        <v>-12</v>
      </c>
      <c r="AE155" s="198" t="n">
        <v>6</v>
      </c>
      <c r="AF155" s="198" t="n">
        <v>-7</v>
      </c>
      <c r="AG155" s="198" t="n">
        <v>-1</v>
      </c>
      <c r="AH155" s="198" t="n">
        <v>9</v>
      </c>
      <c r="AI155" s="198" t="n">
        <v>-1</v>
      </c>
      <c r="AJ155" s="198" t="n">
        <v>30</v>
      </c>
      <c r="AK155" s="198" t="n">
        <v>-17</v>
      </c>
      <c r="AL155" s="198" t="n">
        <v>-16</v>
      </c>
      <c r="AM155" s="198" t="n">
        <v>-8</v>
      </c>
      <c r="AN155" s="198" t="n">
        <v>7</v>
      </c>
      <c r="AO155" s="198" t="n">
        <v>4</v>
      </c>
      <c r="AP155" s="211" t="n">
        <v>-18</v>
      </c>
      <c r="AR155" s="195"/>
      <c r="AS155" s="196" t="s">
        <v>1054</v>
      </c>
      <c r="AT155" s="199"/>
      <c r="AU155" s="197" t="n">
        <f aca="false">IF(OR(appSymptome!E159=appSymptome!$C$1,AT155),0,appSymptome!E159)</f>
        <v>0</v>
      </c>
      <c r="AV155" s="198"/>
      <c r="AW155" s="198"/>
      <c r="AX155" s="199"/>
      <c r="AY155" s="196"/>
      <c r="AZ155" s="196" t="n">
        <f aca="false">AU155</f>
        <v>0</v>
      </c>
      <c r="BA155" s="200" t="n">
        <f aca="false">IF(AND(AZ433=0,AZ155=0,AY155&gt;0),AY155,AZ155)</f>
        <v>0</v>
      </c>
      <c r="BB155" s="201" t="n">
        <f aca="false">BA155*D155</f>
        <v>0</v>
      </c>
      <c r="BC155" s="202" t="n">
        <f aca="false">(SUMIF(E155:AP155,"&gt;0",E155:AP155)-SUMIF(E155:AP155,"&lt;0",E155:AP155))*D155</f>
        <v>0.371478873239437</v>
      </c>
      <c r="BD155" s="196"/>
      <c r="BE155" s="196"/>
      <c r="BF155" s="203"/>
      <c r="BG155" s="204"/>
      <c r="BH155" s="205" t="n">
        <f aca="false">SUMPRODUCT(E155:AP155,heilmittel!E$411:AP$411)*D155</f>
        <v>-0.0032606514084507</v>
      </c>
      <c r="BI155" s="206" t="n">
        <f aca="false">(BH155*BA155)+(BH433*BA433)</f>
        <v>0.00189111759380344</v>
      </c>
      <c r="BJ155" s="206" t="n">
        <f aca="false">BI155*BI155</f>
        <v>3.57632575359292E-006</v>
      </c>
      <c r="BK155" s="207" t="n">
        <f aca="false">BI155/BM$2</f>
        <v>0.00904069173455615</v>
      </c>
      <c r="BL155" s="206" t="str">
        <f aca="false">IF(BK155&lt;-3,"— — —",IF(BK155&lt;-2,"— —",IF(BK155&lt;-1,"—",IF(BK155&gt;4,"++++",IF(BK155&gt;3,"+++",IF(BK155&gt;2,"++",IF(BK155&gt;1,"+","....")))))))</f>
        <v>....</v>
      </c>
      <c r="BM155" s="200"/>
    </row>
    <row r="156" customFormat="false" ht="12.8" hidden="false" customHeight="false" outlineLevel="0" collapsed="false">
      <c r="B156" s="0" t="n">
        <f aca="false">1/D156</f>
        <v>1798</v>
      </c>
      <c r="C156" s="208" t="s">
        <v>1055</v>
      </c>
      <c r="D156" s="209" t="n">
        <v>0.000556173526140156</v>
      </c>
      <c r="E156" s="210" t="n">
        <v>25</v>
      </c>
      <c r="F156" s="198" t="n">
        <v>-7</v>
      </c>
      <c r="G156" s="198" t="n">
        <v>18</v>
      </c>
      <c r="H156" s="198" t="n">
        <v>-38</v>
      </c>
      <c r="I156" s="198" t="n">
        <v>29</v>
      </c>
      <c r="J156" s="198" t="n">
        <v>2</v>
      </c>
      <c r="K156" s="198" t="n">
        <v>-5</v>
      </c>
      <c r="L156" s="198" t="n">
        <v>-16</v>
      </c>
      <c r="M156" s="198" t="n">
        <v>1</v>
      </c>
      <c r="N156" s="198" t="n">
        <v>-42</v>
      </c>
      <c r="O156" s="198" t="n">
        <v>44</v>
      </c>
      <c r="P156" s="198" t="n">
        <v>10</v>
      </c>
      <c r="Q156" s="198" t="n">
        <v>21</v>
      </c>
      <c r="R156" s="198" t="n">
        <v>-1</v>
      </c>
      <c r="S156" s="198" t="n">
        <v>-1</v>
      </c>
      <c r="T156" s="198" t="n">
        <v>3</v>
      </c>
      <c r="U156" s="198" t="n">
        <v>-22</v>
      </c>
      <c r="V156" s="198" t="n">
        <v>16</v>
      </c>
      <c r="W156" s="198" t="n">
        <v>-4</v>
      </c>
      <c r="X156" s="198" t="n">
        <v>5</v>
      </c>
      <c r="Y156" s="198" t="n">
        <v>-7</v>
      </c>
      <c r="Z156" s="198" t="n">
        <v>-20</v>
      </c>
      <c r="AA156" s="198" t="n">
        <v>1</v>
      </c>
      <c r="AB156" s="198" t="n">
        <v>-30</v>
      </c>
      <c r="AC156" s="198" t="n">
        <v>9</v>
      </c>
      <c r="AD156" s="198" t="n">
        <v>-6</v>
      </c>
      <c r="AE156" s="198" t="n">
        <v>5</v>
      </c>
      <c r="AF156" s="198" t="n">
        <v>-5</v>
      </c>
      <c r="AG156" s="198" t="n">
        <v>1</v>
      </c>
      <c r="AH156" s="198" t="n">
        <v>1</v>
      </c>
      <c r="AI156" s="198" t="n">
        <v>-10</v>
      </c>
      <c r="AJ156" s="198" t="n">
        <v>-33</v>
      </c>
      <c r="AK156" s="198" t="n">
        <v>-10</v>
      </c>
      <c r="AL156" s="198" t="n">
        <v>16</v>
      </c>
      <c r="AM156" s="198" t="n">
        <v>-8</v>
      </c>
      <c r="AN156" s="198" t="n">
        <v>23</v>
      </c>
      <c r="AO156" s="198" t="n">
        <v>-31</v>
      </c>
      <c r="AP156" s="211" t="n">
        <v>11</v>
      </c>
      <c r="AR156" s="195"/>
      <c r="AS156" s="196" t="s">
        <v>1055</v>
      </c>
      <c r="AT156" s="199"/>
      <c r="AU156" s="197" t="n">
        <f aca="false">IF(OR(appSymptome!E160=appSymptome!$C$1,AT156),0,appSymptome!E160)</f>
        <v>0</v>
      </c>
      <c r="AV156" s="198"/>
      <c r="AW156" s="198"/>
      <c r="AX156" s="199"/>
      <c r="AY156" s="196"/>
      <c r="AZ156" s="196" t="n">
        <f aca="false">AU156</f>
        <v>0</v>
      </c>
      <c r="BA156" s="200" t="n">
        <f aca="false">IF(AND(AZ434=0,AZ156=0,AY156&gt;0),AY156,AZ156)</f>
        <v>0</v>
      </c>
      <c r="BB156" s="201" t="n">
        <f aca="false">BA156*D156</f>
        <v>0</v>
      </c>
      <c r="BC156" s="202" t="n">
        <f aca="false">(SUMIF(E156:AP156,"&gt;0",E156:AP156)-SUMIF(E156:AP156,"&lt;0",E156:AP156))*D156</f>
        <v>0.298665183537264</v>
      </c>
      <c r="BD156" s="196"/>
      <c r="BE156" s="196"/>
      <c r="BF156" s="203"/>
      <c r="BG156" s="204"/>
      <c r="BH156" s="205" t="n">
        <f aca="false">SUMPRODUCT(E156:AP156,heilmittel!E$411:AP$411)*D156</f>
        <v>0.00276084538375973</v>
      </c>
      <c r="BI156" s="206" t="n">
        <f aca="false">(BH156*BA156)+(BH434*BA434)</f>
        <v>-0.00189204445593177</v>
      </c>
      <c r="BJ156" s="206" t="n">
        <f aca="false">BI156*BI156</f>
        <v>3.57983222322214E-006</v>
      </c>
      <c r="BK156" s="207" t="n">
        <f aca="false">BI156/BM$2</f>
        <v>-0.00904512269898167</v>
      </c>
      <c r="BL156" s="206" t="str">
        <f aca="false">IF(BK156&lt;-3,"— — —",IF(BK156&lt;-2,"— —",IF(BK156&lt;-1,"—",IF(BK156&gt;4,"++++",IF(BK156&gt;3,"+++",IF(BK156&gt;2,"++",IF(BK156&gt;1,"+","....")))))))</f>
        <v>....</v>
      </c>
      <c r="BM156" s="200"/>
    </row>
    <row r="157" customFormat="false" ht="12.8" hidden="false" customHeight="false" outlineLevel="0" collapsed="false">
      <c r="B157" s="0" t="n">
        <f aca="false">1/D157</f>
        <v>2989</v>
      </c>
      <c r="C157" s="208" t="s">
        <v>1056</v>
      </c>
      <c r="D157" s="209" t="n">
        <v>0.000334560053529609</v>
      </c>
      <c r="E157" s="210" t="n">
        <v>2</v>
      </c>
      <c r="F157" s="198" t="n">
        <v>25</v>
      </c>
      <c r="G157" s="198" t="n">
        <v>45</v>
      </c>
      <c r="H157" s="198" t="n">
        <v>10</v>
      </c>
      <c r="I157" s="198" t="n">
        <v>-1</v>
      </c>
      <c r="J157" s="198" t="n">
        <v>2</v>
      </c>
      <c r="K157" s="198" t="n">
        <v>4</v>
      </c>
      <c r="L157" s="198" t="n">
        <v>-7</v>
      </c>
      <c r="M157" s="198" t="n">
        <v>-20</v>
      </c>
      <c r="N157" s="198" t="n">
        <v>-21</v>
      </c>
      <c r="O157" s="198" t="n">
        <v>-13</v>
      </c>
      <c r="P157" s="198" t="n">
        <v>12</v>
      </c>
      <c r="Q157" s="198" t="n">
        <v>20</v>
      </c>
      <c r="R157" s="198" t="n">
        <v>-25</v>
      </c>
      <c r="S157" s="198" t="n">
        <v>-3</v>
      </c>
      <c r="T157" s="198" t="n">
        <v>29</v>
      </c>
      <c r="U157" s="198" t="n">
        <v>14</v>
      </c>
      <c r="V157" s="198" t="n">
        <v>7</v>
      </c>
      <c r="W157" s="198" t="n">
        <v>10</v>
      </c>
      <c r="X157" s="198" t="n">
        <v>19</v>
      </c>
      <c r="Y157" s="198" t="n">
        <v>12</v>
      </c>
      <c r="Z157" s="198" t="n">
        <v>53</v>
      </c>
      <c r="AA157" s="198" t="n">
        <v>-8</v>
      </c>
      <c r="AB157" s="198" t="n">
        <v>8</v>
      </c>
      <c r="AC157" s="198" t="n">
        <v>-10</v>
      </c>
      <c r="AD157" s="198" t="n">
        <v>-30</v>
      </c>
      <c r="AE157" s="198" t="n">
        <v>-26</v>
      </c>
      <c r="AF157" s="198" t="n">
        <v>-1</v>
      </c>
      <c r="AG157" s="198" t="n">
        <v>-9</v>
      </c>
      <c r="AH157" s="198" t="n">
        <v>-22</v>
      </c>
      <c r="AI157" s="198" t="n">
        <v>11</v>
      </c>
      <c r="AJ157" s="198" t="n">
        <v>-17</v>
      </c>
      <c r="AK157" s="198" t="n">
        <v>-1</v>
      </c>
      <c r="AL157" s="198" t="n">
        <v>19</v>
      </c>
      <c r="AM157" s="198" t="n">
        <v>15</v>
      </c>
      <c r="AN157" s="198" t="n">
        <v>1</v>
      </c>
      <c r="AO157" s="198" t="n">
        <v>25</v>
      </c>
      <c r="AP157" s="211" t="n">
        <v>5</v>
      </c>
      <c r="AR157" s="195"/>
      <c r="AS157" s="196" t="s">
        <v>1056</v>
      </c>
      <c r="AT157" s="199"/>
      <c r="AU157" s="197" t="n">
        <f aca="false">IF(OR(appSymptome!E161=appSymptome!$C$1,AT157),0,appSymptome!E161)</f>
        <v>0</v>
      </c>
      <c r="AV157" s="198"/>
      <c r="AW157" s="198"/>
      <c r="AX157" s="199"/>
      <c r="AY157" s="196"/>
      <c r="AZ157" s="196" t="n">
        <f aca="false">AU157</f>
        <v>0</v>
      </c>
      <c r="BA157" s="200" t="n">
        <f aca="false">IF(AND(AZ435=0,AZ157=0,AY157&gt;0),AY157,AZ157)</f>
        <v>0</v>
      </c>
      <c r="BB157" s="201" t="n">
        <f aca="false">BA157*D157</f>
        <v>0</v>
      </c>
      <c r="BC157" s="202" t="n">
        <f aca="false">(SUMIF(E157:AP157,"&gt;0",E157:AP157)-SUMIF(E157:AP157,"&lt;0",E157:AP157))*D157</f>
        <v>0.18802275008364</v>
      </c>
      <c r="BD157" s="196"/>
      <c r="BE157" s="196"/>
      <c r="BF157" s="203"/>
      <c r="BG157" s="204"/>
      <c r="BH157" s="205" t="n">
        <f aca="false">SUMPRODUCT(E157:AP157,heilmittel!E$411:AP$411)*D157</f>
        <v>-0.00167601204416193</v>
      </c>
      <c r="BI157" s="206" t="n">
        <f aca="false">(BH157*BA157)+(BH435*BA435)</f>
        <v>0.00176661842289556</v>
      </c>
      <c r="BJ157" s="206" t="n">
        <f aca="false">BI157*BI157</f>
        <v>3.120940652114E-006</v>
      </c>
      <c r="BK157" s="207" t="n">
        <f aca="false">BI157/BM$2</f>
        <v>0.0084455100128726</v>
      </c>
      <c r="BL157" s="206" t="str">
        <f aca="false">IF(BK157&lt;-3,"— — —",IF(BK157&lt;-2,"— —",IF(BK157&lt;-1,"—",IF(BK157&gt;4,"++++",IF(BK157&gt;3,"+++",IF(BK157&gt;2,"++",IF(BK157&gt;1,"+","....")))))))</f>
        <v>....</v>
      </c>
      <c r="BM157" s="200"/>
    </row>
    <row r="158" customFormat="false" ht="12.8" hidden="false" customHeight="false" outlineLevel="0" collapsed="false">
      <c r="B158" s="0" t="n">
        <f aca="false">1/D158</f>
        <v>6050</v>
      </c>
      <c r="C158" s="208" t="s">
        <v>1057</v>
      </c>
      <c r="D158" s="209" t="n">
        <v>0.000165289256198347</v>
      </c>
      <c r="E158" s="210" t="n">
        <v>-21</v>
      </c>
      <c r="F158" s="198" t="n">
        <v>-10</v>
      </c>
      <c r="G158" s="198" t="n">
        <v>55</v>
      </c>
      <c r="H158" s="198" t="n">
        <v>31</v>
      </c>
      <c r="I158" s="198" t="n">
        <v>34</v>
      </c>
      <c r="J158" s="198" t="n">
        <v>-38</v>
      </c>
      <c r="K158" s="198" t="n">
        <v>34</v>
      </c>
      <c r="L158" s="198" t="n">
        <v>0</v>
      </c>
      <c r="M158" s="198" t="n">
        <v>-20</v>
      </c>
      <c r="N158" s="198" t="n">
        <v>7</v>
      </c>
      <c r="O158" s="198" t="n">
        <v>-13</v>
      </c>
      <c r="P158" s="198" t="n">
        <v>12</v>
      </c>
      <c r="Q158" s="198" t="n">
        <v>15</v>
      </c>
      <c r="R158" s="198" t="n">
        <v>-15</v>
      </c>
      <c r="S158" s="198" t="n">
        <v>36</v>
      </c>
      <c r="T158" s="198" t="n">
        <v>-6</v>
      </c>
      <c r="U158" s="198" t="n">
        <v>-5</v>
      </c>
      <c r="V158" s="198" t="n">
        <v>17</v>
      </c>
      <c r="W158" s="198" t="n">
        <v>-18</v>
      </c>
      <c r="X158" s="198" t="n">
        <v>32</v>
      </c>
      <c r="Y158" s="198" t="n">
        <v>46</v>
      </c>
      <c r="Z158" s="198" t="n">
        <v>-2</v>
      </c>
      <c r="AA158" s="198" t="n">
        <v>11</v>
      </c>
      <c r="AB158" s="198" t="n">
        <v>-1</v>
      </c>
      <c r="AC158" s="198" t="n">
        <v>-36</v>
      </c>
      <c r="AD158" s="198" t="n">
        <v>-7</v>
      </c>
      <c r="AE158" s="198" t="n">
        <v>28</v>
      </c>
      <c r="AF158" s="198" t="n">
        <v>12</v>
      </c>
      <c r="AG158" s="198" t="n">
        <v>22</v>
      </c>
      <c r="AH158" s="198" t="n">
        <v>17</v>
      </c>
      <c r="AI158" s="198" t="n">
        <v>7</v>
      </c>
      <c r="AJ158" s="198" t="n">
        <v>-28</v>
      </c>
      <c r="AK158" s="198" t="n">
        <v>27</v>
      </c>
      <c r="AL158" s="198" t="n">
        <v>-1</v>
      </c>
      <c r="AM158" s="198" t="n">
        <v>5</v>
      </c>
      <c r="AN158" s="198" t="n">
        <v>-31</v>
      </c>
      <c r="AO158" s="198" t="n">
        <v>-51</v>
      </c>
      <c r="AP158" s="211" t="n">
        <v>-29</v>
      </c>
      <c r="AR158" s="195"/>
      <c r="AS158" s="196" t="s">
        <v>1057</v>
      </c>
      <c r="AT158" s="199"/>
      <c r="AU158" s="197" t="n">
        <f aca="false">IF(OR(appSymptome!E162=appSymptome!$C$1,AT158),0,appSymptome!E162)</f>
        <v>0</v>
      </c>
      <c r="AV158" s="198"/>
      <c r="AW158" s="198"/>
      <c r="AX158" s="199"/>
      <c r="AY158" s="196"/>
      <c r="AZ158" s="196" t="n">
        <f aca="false">AU158</f>
        <v>0</v>
      </c>
      <c r="BA158" s="200" t="n">
        <f aca="false">IF(AND(AZ436=0,AZ158=0,AY158&gt;0),AY158,AZ158)</f>
        <v>0</v>
      </c>
      <c r="BB158" s="201" t="n">
        <f aca="false">BA158*D158</f>
        <v>0</v>
      </c>
      <c r="BC158" s="202" t="n">
        <f aca="false">(SUMIF(E158:AP158,"&gt;0",E158:AP158)-SUMIF(E158:AP158,"&lt;0",E158:AP158))*D158</f>
        <v>0.128925619834711</v>
      </c>
      <c r="BD158" s="196"/>
      <c r="BE158" s="196"/>
      <c r="BF158" s="203"/>
      <c r="BG158" s="204"/>
      <c r="BH158" s="205" t="n">
        <f aca="false">SUMPRODUCT(E158:AP158,heilmittel!E$411:AP$411)*D158</f>
        <v>-0.000241338842975206</v>
      </c>
      <c r="BI158" s="206" t="n">
        <f aca="false">(BH158*BA158)+(BH436*BA436)</f>
        <v>0.000695247922663335</v>
      </c>
      <c r="BJ158" s="206" t="n">
        <f aca="false">BI158*BI158</f>
        <v>4.83369673967682E-007</v>
      </c>
      <c r="BK158" s="207" t="n">
        <f aca="false">BI158/BM$2</f>
        <v>0.00332370772102448</v>
      </c>
      <c r="BL158" s="206" t="str">
        <f aca="false">IF(BK158&lt;-3,"— — —",IF(BK158&lt;-2,"— —",IF(BK158&lt;-1,"—",IF(BK158&gt;4,"++++",IF(BK158&gt;3,"+++",IF(BK158&gt;2,"++",IF(BK158&gt;1,"+","....")))))))</f>
        <v>....</v>
      </c>
      <c r="BM158" s="200"/>
    </row>
    <row r="159" customFormat="false" ht="12.8" hidden="false" customHeight="false" outlineLevel="0" collapsed="false">
      <c r="B159" s="0" t="n">
        <f aca="false">1/D159</f>
        <v>1791</v>
      </c>
      <c r="C159" s="208" t="s">
        <v>1058</v>
      </c>
      <c r="D159" s="209" t="n">
        <v>0.000558347292015634</v>
      </c>
      <c r="E159" s="210" t="n">
        <v>-24</v>
      </c>
      <c r="F159" s="198" t="n">
        <v>5</v>
      </c>
      <c r="G159" s="198" t="n">
        <v>17</v>
      </c>
      <c r="H159" s="198" t="n">
        <v>-4</v>
      </c>
      <c r="I159" s="198" t="n">
        <v>0</v>
      </c>
      <c r="J159" s="198" t="n">
        <v>-22</v>
      </c>
      <c r="K159" s="198" t="n">
        <v>17</v>
      </c>
      <c r="L159" s="198" t="n">
        <v>-35</v>
      </c>
      <c r="M159" s="198" t="n">
        <v>-22</v>
      </c>
      <c r="N159" s="198" t="n">
        <v>1</v>
      </c>
      <c r="O159" s="198" t="n">
        <v>-15</v>
      </c>
      <c r="P159" s="198" t="n">
        <v>31</v>
      </c>
      <c r="Q159" s="198" t="n">
        <v>17</v>
      </c>
      <c r="R159" s="198" t="n">
        <v>-29</v>
      </c>
      <c r="S159" s="198" t="n">
        <v>-9</v>
      </c>
      <c r="T159" s="198" t="n">
        <v>-6</v>
      </c>
      <c r="U159" s="198" t="n">
        <v>2</v>
      </c>
      <c r="V159" s="198" t="n">
        <v>-14</v>
      </c>
      <c r="W159" s="198" t="n">
        <v>0</v>
      </c>
      <c r="X159" s="198" t="n">
        <v>17</v>
      </c>
      <c r="Y159" s="198" t="n">
        <v>11</v>
      </c>
      <c r="Z159" s="198" t="n">
        <v>1</v>
      </c>
      <c r="AA159" s="198" t="n">
        <v>13</v>
      </c>
      <c r="AB159" s="198" t="n">
        <v>-9</v>
      </c>
      <c r="AC159" s="198" t="n">
        <v>-34</v>
      </c>
      <c r="AD159" s="198" t="n">
        <v>9</v>
      </c>
      <c r="AE159" s="198" t="n">
        <v>-5</v>
      </c>
      <c r="AF159" s="198" t="n">
        <v>8</v>
      </c>
      <c r="AG159" s="198" t="n">
        <v>21</v>
      </c>
      <c r="AH159" s="198" t="n">
        <v>-16</v>
      </c>
      <c r="AI159" s="198" t="n">
        <v>28</v>
      </c>
      <c r="AJ159" s="198" t="n">
        <v>-5</v>
      </c>
      <c r="AK159" s="198" t="n">
        <v>26</v>
      </c>
      <c r="AL159" s="198" t="n">
        <v>2</v>
      </c>
      <c r="AM159" s="198" t="n">
        <v>6</v>
      </c>
      <c r="AN159" s="198" t="n">
        <v>-5</v>
      </c>
      <c r="AO159" s="198" t="n">
        <v>-3</v>
      </c>
      <c r="AP159" s="211" t="n">
        <v>2</v>
      </c>
      <c r="AR159" s="195"/>
      <c r="AS159" s="196" t="s">
        <v>1058</v>
      </c>
      <c r="AT159" s="199"/>
      <c r="AU159" s="197" t="n">
        <f aca="false">IF(OR(appSymptome!E163=appSymptome!$C$1,AT159),0,appSymptome!E163)</f>
        <v>0</v>
      </c>
      <c r="AV159" s="198"/>
      <c r="AW159" s="198"/>
      <c r="AX159" s="199"/>
      <c r="AY159" s="196"/>
      <c r="AZ159" s="196" t="n">
        <f aca="false">AU159</f>
        <v>0</v>
      </c>
      <c r="BA159" s="200" t="n">
        <f aca="false">IF(AND(AZ437=0,AZ159=0,AY159&gt;0),AY159,AZ159)</f>
        <v>0</v>
      </c>
      <c r="BB159" s="201" t="n">
        <f aca="false">BA159*D159</f>
        <v>0</v>
      </c>
      <c r="BC159" s="202" t="n">
        <f aca="false">(SUMIF(E159:AP159,"&gt;0",E159:AP159)-SUMIF(E159:AP159,"&lt;0",E159:AP159))*D159</f>
        <v>0.274148520379676</v>
      </c>
      <c r="BD159" s="196"/>
      <c r="BE159" s="196"/>
      <c r="BF159" s="203"/>
      <c r="BG159" s="204"/>
      <c r="BH159" s="205" t="n">
        <f aca="false">SUMPRODUCT(E159:AP159,heilmittel!E$411:AP$411)*D159</f>
        <v>-0.00389184812953657</v>
      </c>
      <c r="BI159" s="206" t="n">
        <f aca="false">(BH159*BA159)+(BH437*BA437)</f>
        <v>0.00358941121557645</v>
      </c>
      <c r="BJ159" s="206" t="n">
        <f aca="false">BI159*BI159</f>
        <v>1.2883872874506E-005</v>
      </c>
      <c r="BK159" s="207" t="n">
        <f aca="false">BI159/BM$2</f>
        <v>0.0171595676624846</v>
      </c>
      <c r="BL159" s="206" t="str">
        <f aca="false">IF(BK159&lt;-3,"— — —",IF(BK159&lt;-2,"— —",IF(BK159&lt;-1,"—",IF(BK159&gt;4,"++++",IF(BK159&gt;3,"+++",IF(BK159&gt;2,"++",IF(BK159&gt;1,"+","....")))))))</f>
        <v>....</v>
      </c>
      <c r="BM159" s="200"/>
    </row>
    <row r="160" customFormat="false" ht="12.8" hidden="false" customHeight="false" outlineLevel="0" collapsed="false">
      <c r="B160" s="0" t="n">
        <f aca="false">1/D160</f>
        <v>2466</v>
      </c>
      <c r="C160" s="208" t="s">
        <v>1059</v>
      </c>
      <c r="D160" s="209" t="n">
        <v>0.00040551500405515</v>
      </c>
      <c r="E160" s="210" t="n">
        <v>8</v>
      </c>
      <c r="F160" s="198" t="n">
        <v>-23</v>
      </c>
      <c r="G160" s="198" t="n">
        <v>10</v>
      </c>
      <c r="H160" s="198" t="n">
        <v>33</v>
      </c>
      <c r="I160" s="198" t="n">
        <v>0</v>
      </c>
      <c r="J160" s="198" t="n">
        <v>-11</v>
      </c>
      <c r="K160" s="198" t="n">
        <v>12</v>
      </c>
      <c r="L160" s="198" t="n">
        <v>-5</v>
      </c>
      <c r="M160" s="198" t="n">
        <v>-4</v>
      </c>
      <c r="N160" s="198" t="n">
        <v>-1</v>
      </c>
      <c r="O160" s="198" t="n">
        <v>0</v>
      </c>
      <c r="P160" s="198" t="n">
        <v>15</v>
      </c>
      <c r="Q160" s="198" t="n">
        <v>43</v>
      </c>
      <c r="R160" s="198" t="n">
        <v>-12</v>
      </c>
      <c r="S160" s="198" t="n">
        <v>1</v>
      </c>
      <c r="T160" s="198" t="n">
        <v>-1</v>
      </c>
      <c r="U160" s="198" t="n">
        <v>0</v>
      </c>
      <c r="V160" s="198" t="n">
        <v>-23</v>
      </c>
      <c r="W160" s="198" t="n">
        <v>-29</v>
      </c>
      <c r="X160" s="198" t="n">
        <v>45</v>
      </c>
      <c r="Y160" s="198" t="n">
        <v>24</v>
      </c>
      <c r="Z160" s="198" t="n">
        <v>44</v>
      </c>
      <c r="AA160" s="198" t="n">
        <v>-9</v>
      </c>
      <c r="AB160" s="198" t="n">
        <v>-10</v>
      </c>
      <c r="AC160" s="198" t="n">
        <v>-22</v>
      </c>
      <c r="AD160" s="198" t="n">
        <v>-10</v>
      </c>
      <c r="AE160" s="198" t="n">
        <v>20</v>
      </c>
      <c r="AF160" s="198" t="n">
        <v>-4</v>
      </c>
      <c r="AG160" s="198" t="n">
        <v>0</v>
      </c>
      <c r="AH160" s="198" t="n">
        <v>-44</v>
      </c>
      <c r="AI160" s="198" t="n">
        <v>21</v>
      </c>
      <c r="AJ160" s="198" t="n">
        <v>-32</v>
      </c>
      <c r="AK160" s="198" t="n">
        <v>17</v>
      </c>
      <c r="AL160" s="198" t="n">
        <v>26</v>
      </c>
      <c r="AM160" s="198" t="n">
        <v>-3</v>
      </c>
      <c r="AN160" s="198" t="n">
        <v>15</v>
      </c>
      <c r="AO160" s="198" t="n">
        <v>2</v>
      </c>
      <c r="AP160" s="211" t="n">
        <v>-30</v>
      </c>
      <c r="AR160" s="195"/>
      <c r="AS160" s="196" t="s">
        <v>1059</v>
      </c>
      <c r="AT160" s="199"/>
      <c r="AU160" s="197" t="n">
        <f aca="false">IF(OR(appSymptome!E164=appSymptome!$C$1,AT160),0,appSymptome!E164)</f>
        <v>0</v>
      </c>
      <c r="AV160" s="198" t="n">
        <v>159</v>
      </c>
      <c r="AW160" s="198"/>
      <c r="AX160" s="199" t="n">
        <f aca="true">INDIRECT(ADDRESS(AV160+ROW(AV$2)-1,COLUMN(AU160)))</f>
        <v>0</v>
      </c>
      <c r="AY160" s="196"/>
      <c r="AZ160" s="196" t="n">
        <f aca="false">AU160</f>
        <v>0</v>
      </c>
      <c r="BA160" s="200" t="n">
        <f aca="false">IF(AND(AZ438=0,AZ160=0,AY160&gt;0),AY160,AZ160)</f>
        <v>0</v>
      </c>
      <c r="BB160" s="201" t="n">
        <f aca="false">BA160*D160</f>
        <v>0</v>
      </c>
      <c r="BC160" s="202" t="n">
        <f aca="false">(SUMIF(E160:AP160,"&gt;0",E160:AP160)-SUMIF(E160:AP160,"&lt;0",E160:AP160))*D160</f>
        <v>0.246958637469586</v>
      </c>
      <c r="BD160" s="196"/>
      <c r="BE160" s="196"/>
      <c r="BF160" s="203"/>
      <c r="BG160" s="204"/>
      <c r="BH160" s="205" t="n">
        <f aca="false">SUMPRODUCT(E160:AP160,heilmittel!E$411:AP$411)*D160</f>
        <v>-0.00059403892944039</v>
      </c>
      <c r="BI160" s="206" t="n">
        <f aca="false">(BH160*BA160)+(BH438*BA438)</f>
        <v>0.000398826979472141</v>
      </c>
      <c r="BJ160" s="206" t="n">
        <f aca="false">BI160*BI160</f>
        <v>1.59062959554872E-007</v>
      </c>
      <c r="BK160" s="207" t="n">
        <f aca="false">BI160/BM$2</f>
        <v>0.00190663541423672</v>
      </c>
      <c r="BL160" s="206" t="str">
        <f aca="false">IF(BK160&lt;-3,"— — —",IF(BK160&lt;-2,"— —",IF(BK160&lt;-1,"—",IF(BK160&gt;4,"++++",IF(BK160&gt;3,"+++",IF(BK160&gt;2,"++",IF(BK160&gt;1,"+","....")))))))</f>
        <v>....</v>
      </c>
      <c r="BM160" s="200"/>
    </row>
    <row r="161" customFormat="false" ht="12.8" hidden="false" customHeight="false" outlineLevel="0" collapsed="false">
      <c r="B161" s="0" t="n">
        <f aca="false">1/D161</f>
        <v>3326</v>
      </c>
      <c r="C161" s="208" t="s">
        <v>1060</v>
      </c>
      <c r="D161" s="209" t="n">
        <v>0.000300661455201443</v>
      </c>
      <c r="E161" s="210" t="n">
        <v>-1</v>
      </c>
      <c r="F161" s="198" t="n">
        <v>7</v>
      </c>
      <c r="G161" s="198" t="n">
        <v>33</v>
      </c>
      <c r="H161" s="198" t="n">
        <v>28</v>
      </c>
      <c r="I161" s="198" t="n">
        <v>9</v>
      </c>
      <c r="J161" s="198" t="n">
        <v>-3</v>
      </c>
      <c r="K161" s="198" t="n">
        <v>6</v>
      </c>
      <c r="L161" s="198" t="n">
        <v>-14</v>
      </c>
      <c r="M161" s="198" t="n">
        <v>-39</v>
      </c>
      <c r="N161" s="198" t="n">
        <v>-9</v>
      </c>
      <c r="O161" s="198" t="n">
        <v>-13</v>
      </c>
      <c r="P161" s="198" t="n">
        <v>3</v>
      </c>
      <c r="Q161" s="198" t="n">
        <v>10</v>
      </c>
      <c r="R161" s="198" t="n">
        <v>-23</v>
      </c>
      <c r="S161" s="198" t="n">
        <v>-2</v>
      </c>
      <c r="T161" s="198" t="n">
        <v>20</v>
      </c>
      <c r="U161" s="198" t="n">
        <v>55</v>
      </c>
      <c r="V161" s="198" t="n">
        <v>7</v>
      </c>
      <c r="W161" s="198" t="n">
        <v>43</v>
      </c>
      <c r="X161" s="198" t="n">
        <v>17</v>
      </c>
      <c r="Y161" s="198" t="n">
        <v>-22</v>
      </c>
      <c r="Z161" s="198" t="n">
        <v>19</v>
      </c>
      <c r="AA161" s="198" t="n">
        <v>-26</v>
      </c>
      <c r="AB161" s="198" t="n">
        <v>14</v>
      </c>
      <c r="AC161" s="198" t="n">
        <v>-16</v>
      </c>
      <c r="AD161" s="198" t="n">
        <v>10</v>
      </c>
      <c r="AE161" s="198" t="n">
        <v>-49</v>
      </c>
      <c r="AF161" s="198" t="n">
        <v>-30</v>
      </c>
      <c r="AG161" s="198" t="n">
        <v>-4</v>
      </c>
      <c r="AH161" s="198" t="n">
        <v>-41</v>
      </c>
      <c r="AI161" s="198" t="n">
        <v>39</v>
      </c>
      <c r="AJ161" s="198" t="n">
        <v>3</v>
      </c>
      <c r="AK161" s="198" t="n">
        <v>-4</v>
      </c>
      <c r="AL161" s="198" t="n">
        <v>-18</v>
      </c>
      <c r="AM161" s="198" t="n">
        <v>23</v>
      </c>
      <c r="AN161" s="198" t="n">
        <v>41</v>
      </c>
      <c r="AO161" s="198" t="n">
        <v>-6</v>
      </c>
      <c r="AP161" s="211" t="n">
        <v>-6</v>
      </c>
      <c r="AR161" s="195"/>
      <c r="AS161" s="196" t="s">
        <v>1060</v>
      </c>
      <c r="AT161" s="199"/>
      <c r="AU161" s="197" t="n">
        <f aca="false">IF(OR(appSymptome!E165=appSymptome!$C$1,AT161),0,appSymptome!E165)</f>
        <v>0</v>
      </c>
      <c r="AV161" s="198" t="n">
        <v>158</v>
      </c>
      <c r="AW161" s="198"/>
      <c r="AX161" s="199" t="n">
        <f aca="true">INDIRECT(ADDRESS(AV161+ROW(AV$2)-1,COLUMN(AU161)))</f>
        <v>0</v>
      </c>
      <c r="AY161" s="196"/>
      <c r="AZ161" s="196" t="n">
        <f aca="false">AU161</f>
        <v>0</v>
      </c>
      <c r="BA161" s="200" t="n">
        <f aca="false">IF(AND(AZ439=0,AZ161=0,AY161&gt;0),AY161,AZ161)</f>
        <v>0</v>
      </c>
      <c r="BB161" s="201" t="n">
        <f aca="false">BA161*D161</f>
        <v>0</v>
      </c>
      <c r="BC161" s="202" t="n">
        <f aca="false">(SUMIF(E161:AP161,"&gt;0",E161:AP161)-SUMIF(E161:AP161,"&lt;0",E161:AP161))*D161</f>
        <v>0.214371617558629</v>
      </c>
      <c r="BD161" s="196"/>
      <c r="BE161" s="196"/>
      <c r="BF161" s="203"/>
      <c r="BG161" s="204"/>
      <c r="BH161" s="205" t="n">
        <f aca="false">SUMPRODUCT(E161:AP161,heilmittel!E$411:AP$411)*D161</f>
        <v>-0.00879278412507516</v>
      </c>
      <c r="BI161" s="206" t="n">
        <f aca="false">(BH161*BA161)+(BH439*BA439)</f>
        <v>0.0112050846653702</v>
      </c>
      <c r="BJ161" s="206" t="n">
        <f aca="false">BI161*BI161</f>
        <v>0.000125553922358114</v>
      </c>
      <c r="BK161" s="207" t="n">
        <f aca="false">BI161/BM$2</f>
        <v>0.0535671164242488</v>
      </c>
      <c r="BL161" s="206" t="str">
        <f aca="false">IF(BK161&lt;-3,"— — —",IF(BK161&lt;-2,"— —",IF(BK161&lt;-1,"—",IF(BK161&gt;4,"++++",IF(BK161&gt;3,"+++",IF(BK161&gt;2,"++",IF(BK161&gt;1,"+","....")))))))</f>
        <v>....</v>
      </c>
      <c r="BM161" s="200"/>
    </row>
    <row r="162" customFormat="false" ht="12.8" hidden="false" customHeight="false" outlineLevel="0" collapsed="false">
      <c r="B162" s="0" t="n">
        <f aca="false">1/D162</f>
        <v>1426</v>
      </c>
      <c r="C162" s="208" t="s">
        <v>1061</v>
      </c>
      <c r="D162" s="209" t="n">
        <v>0.000701262272089762</v>
      </c>
      <c r="E162" s="210" t="n">
        <v>7</v>
      </c>
      <c r="F162" s="198" t="n">
        <v>-5</v>
      </c>
      <c r="G162" s="198" t="n">
        <v>31</v>
      </c>
      <c r="H162" s="198" t="n">
        <v>24</v>
      </c>
      <c r="I162" s="198" t="n">
        <v>-12</v>
      </c>
      <c r="J162" s="198" t="n">
        <v>-18</v>
      </c>
      <c r="K162" s="198" t="n">
        <v>-6</v>
      </c>
      <c r="L162" s="198" t="n">
        <v>10</v>
      </c>
      <c r="M162" s="198" t="n">
        <v>5</v>
      </c>
      <c r="N162" s="198" t="n">
        <v>-2</v>
      </c>
      <c r="O162" s="198" t="n">
        <v>5</v>
      </c>
      <c r="P162" s="198" t="n">
        <v>21</v>
      </c>
      <c r="Q162" s="198" t="n">
        <v>-6</v>
      </c>
      <c r="R162" s="198" t="n">
        <v>5</v>
      </c>
      <c r="S162" s="198" t="n">
        <v>-4</v>
      </c>
      <c r="T162" s="198" t="n">
        <v>-2</v>
      </c>
      <c r="U162" s="198" t="n">
        <v>-1</v>
      </c>
      <c r="V162" s="198" t="n">
        <v>0</v>
      </c>
      <c r="W162" s="198" t="n">
        <v>22</v>
      </c>
      <c r="X162" s="198" t="n">
        <v>4</v>
      </c>
      <c r="Y162" s="198" t="n">
        <v>-7</v>
      </c>
      <c r="Z162" s="198" t="n">
        <v>2</v>
      </c>
      <c r="AA162" s="198" t="n">
        <v>-14</v>
      </c>
      <c r="AB162" s="198" t="n">
        <v>5</v>
      </c>
      <c r="AC162" s="198" t="n">
        <v>-8</v>
      </c>
      <c r="AD162" s="198" t="n">
        <v>-27</v>
      </c>
      <c r="AE162" s="198" t="n">
        <v>4</v>
      </c>
      <c r="AF162" s="198" t="n">
        <v>-16</v>
      </c>
      <c r="AG162" s="198" t="n">
        <v>21</v>
      </c>
      <c r="AH162" s="198" t="n">
        <v>11</v>
      </c>
      <c r="AI162" s="198" t="n">
        <v>21</v>
      </c>
      <c r="AJ162" s="198" t="n">
        <v>-9</v>
      </c>
      <c r="AK162" s="198" t="n">
        <v>18</v>
      </c>
      <c r="AL162" s="198" t="n">
        <v>17</v>
      </c>
      <c r="AM162" s="198" t="n">
        <v>19</v>
      </c>
      <c r="AN162" s="198" t="n">
        <v>6</v>
      </c>
      <c r="AO162" s="198" t="n">
        <v>5</v>
      </c>
      <c r="AP162" s="211" t="n">
        <v>-16</v>
      </c>
      <c r="AR162" s="195"/>
      <c r="AS162" s="196" t="s">
        <v>1061</v>
      </c>
      <c r="AT162" s="199"/>
      <c r="AU162" s="197" t="n">
        <f aca="false">IF(OR(appSymptome!E166=appSymptome!$C$1,AT162),0,appSymptome!E166)</f>
        <v>0</v>
      </c>
      <c r="AV162" s="198"/>
      <c r="AW162" s="198"/>
      <c r="AX162" s="199"/>
      <c r="AY162" s="196"/>
      <c r="AZ162" s="196" t="n">
        <f aca="false">AU162</f>
        <v>0</v>
      </c>
      <c r="BA162" s="200" t="n">
        <f aca="false">IF(AND(AZ440=0,AZ162=0,AY162&gt;0),AY162,AZ162)</f>
        <v>0</v>
      </c>
      <c r="BB162" s="201" t="n">
        <f aca="false">BA162*D162</f>
        <v>0</v>
      </c>
      <c r="BC162" s="202" t="n">
        <f aca="false">(SUMIF(E162:AP162,"&gt;0",E162:AP162)-SUMIF(E162:AP162,"&lt;0",E162:AP162))*D162</f>
        <v>0.291725105189341</v>
      </c>
      <c r="BD162" s="196"/>
      <c r="BE162" s="196"/>
      <c r="BF162" s="203"/>
      <c r="BG162" s="204"/>
      <c r="BH162" s="205" t="n">
        <f aca="false">SUMPRODUCT(E162:AP162,heilmittel!E$411:AP$411)*D162</f>
        <v>-0.00810974754558206</v>
      </c>
      <c r="BI162" s="206" t="n">
        <f aca="false">(BH162*BA162)+(BH440*BA440)</f>
        <v>0.0027582554517134</v>
      </c>
      <c r="BJ162" s="206" t="n">
        <f aca="false">BI162*BI162</f>
        <v>7.60797313690667E-006</v>
      </c>
      <c r="BK162" s="207" t="n">
        <f aca="false">BI162/BM$2</f>
        <v>0.0131861378402953</v>
      </c>
      <c r="BL162" s="206" t="str">
        <f aca="false">IF(BK162&lt;-3,"— — —",IF(BK162&lt;-2,"— —",IF(BK162&lt;-1,"—",IF(BK162&gt;4,"++++",IF(BK162&gt;3,"+++",IF(BK162&gt;2,"++",IF(BK162&gt;1,"+","....")))))))</f>
        <v>....</v>
      </c>
      <c r="BM162" s="200"/>
    </row>
    <row r="163" customFormat="false" ht="12.8" hidden="false" customHeight="false" outlineLevel="0" collapsed="false">
      <c r="B163" s="0" t="n">
        <f aca="false">1/D163</f>
        <v>1972</v>
      </c>
      <c r="C163" s="208" t="s">
        <v>1062</v>
      </c>
      <c r="D163" s="209" t="n">
        <v>0.00050709939148073</v>
      </c>
      <c r="E163" s="210" t="n">
        <v>12</v>
      </c>
      <c r="F163" s="198" t="n">
        <v>-10</v>
      </c>
      <c r="G163" s="198" t="n">
        <v>60</v>
      </c>
      <c r="H163" s="198" t="n">
        <v>45</v>
      </c>
      <c r="I163" s="198" t="n">
        <v>-21</v>
      </c>
      <c r="J163" s="198" t="n">
        <v>-25</v>
      </c>
      <c r="K163" s="198" t="n">
        <v>-11</v>
      </c>
      <c r="L163" s="198" t="n">
        <v>57</v>
      </c>
      <c r="M163" s="198" t="n">
        <v>1</v>
      </c>
      <c r="N163" s="198" t="n">
        <v>-3</v>
      </c>
      <c r="O163" s="198" t="n">
        <v>16</v>
      </c>
      <c r="P163" s="198" t="n">
        <v>59</v>
      </c>
      <c r="Q163" s="198" t="n">
        <v>-18</v>
      </c>
      <c r="R163" s="198" t="n">
        <v>-21</v>
      </c>
      <c r="S163" s="198" t="n">
        <v>5</v>
      </c>
      <c r="T163" s="198" t="n">
        <v>-25</v>
      </c>
      <c r="U163" s="198" t="n">
        <v>-25</v>
      </c>
      <c r="V163" s="198" t="n">
        <v>2</v>
      </c>
      <c r="W163" s="198" t="n">
        <v>38</v>
      </c>
      <c r="X163" s="198" t="n">
        <v>6</v>
      </c>
      <c r="Y163" s="198" t="n">
        <v>-8</v>
      </c>
      <c r="Z163" s="198" t="n">
        <v>-6</v>
      </c>
      <c r="AA163" s="198" t="n">
        <v>-4</v>
      </c>
      <c r="AB163" s="198" t="n">
        <v>7</v>
      </c>
      <c r="AC163" s="198" t="n">
        <v>-25</v>
      </c>
      <c r="AD163" s="198" t="n">
        <v>-29</v>
      </c>
      <c r="AE163" s="198" t="n">
        <v>-4</v>
      </c>
      <c r="AF163" s="198" t="n">
        <v>-21</v>
      </c>
      <c r="AG163" s="198" t="n">
        <v>1</v>
      </c>
      <c r="AH163" s="198" t="n">
        <v>8</v>
      </c>
      <c r="AI163" s="198" t="n">
        <v>33</v>
      </c>
      <c r="AJ163" s="198" t="n">
        <v>2</v>
      </c>
      <c r="AK163" s="198" t="n">
        <v>-8</v>
      </c>
      <c r="AL163" s="198" t="n">
        <v>1</v>
      </c>
      <c r="AM163" s="198" t="n">
        <v>21</v>
      </c>
      <c r="AN163" s="198" t="n">
        <v>-5</v>
      </c>
      <c r="AO163" s="198" t="n">
        <v>15</v>
      </c>
      <c r="AP163" s="211" t="n">
        <v>7</v>
      </c>
      <c r="AR163" s="195"/>
      <c r="AS163" s="196" t="s">
        <v>1062</v>
      </c>
      <c r="AT163" s="199"/>
      <c r="AU163" s="197" t="n">
        <f aca="false">IF(OR(appSymptome!E167=appSymptome!$C$1,AT163),0,appSymptome!E167)</f>
        <v>0</v>
      </c>
      <c r="AV163" s="198"/>
      <c r="AW163" s="198"/>
      <c r="AX163" s="199"/>
      <c r="AY163" s="196"/>
      <c r="AZ163" s="196" t="n">
        <f aca="false">AU163</f>
        <v>0</v>
      </c>
      <c r="BA163" s="200" t="n">
        <f aca="false">IF(AND(AZ441=0,AZ163=0,AY163&gt;0),AY163,AZ163)</f>
        <v>0</v>
      </c>
      <c r="BB163" s="201" t="n">
        <f aca="false">BA163*D163</f>
        <v>0</v>
      </c>
      <c r="BC163" s="202" t="n">
        <f aca="false">(SUMIF(E163:AP163,"&gt;0",E163:AP163)-SUMIF(E163:AP163,"&lt;0",E163:AP163))*D163</f>
        <v>0.337221095334686</v>
      </c>
      <c r="BD163" s="196"/>
      <c r="BE163" s="196"/>
      <c r="BF163" s="203"/>
      <c r="BG163" s="204"/>
      <c r="BH163" s="205" t="n">
        <f aca="false">SUMPRODUCT(E163:AP163,heilmittel!E$411:AP$411)*D163</f>
        <v>-0.00757621703853955</v>
      </c>
      <c r="BI163" s="206" t="n">
        <f aca="false">(BH163*BA163)+(BH441*BA441)</f>
        <v>0.0077912443279862</v>
      </c>
      <c r="BJ163" s="206" t="n">
        <f aca="false">BI163*BI163</f>
        <v>6.07034881783771E-005</v>
      </c>
      <c r="BK163" s="207" t="n">
        <f aca="false">BI163/BM$2</f>
        <v>0.0372468842914554</v>
      </c>
      <c r="BL163" s="206" t="str">
        <f aca="false">IF(BK163&lt;-3,"— — —",IF(BK163&lt;-2,"— —",IF(BK163&lt;-1,"—",IF(BK163&gt;4,"++++",IF(BK163&gt;3,"+++",IF(BK163&gt;2,"++",IF(BK163&gt;1,"+","....")))))))</f>
        <v>....</v>
      </c>
      <c r="BM163" s="200"/>
    </row>
    <row r="164" customFormat="false" ht="12.8" hidden="false" customHeight="false" outlineLevel="0" collapsed="false">
      <c r="B164" s="0" t="n">
        <f aca="false">1/D164</f>
        <v>787.000000000002</v>
      </c>
      <c r="C164" s="208" t="s">
        <v>1063</v>
      </c>
      <c r="D164" s="209" t="n">
        <v>0.00127064803049555</v>
      </c>
      <c r="E164" s="210" t="n">
        <v>2</v>
      </c>
      <c r="F164" s="198" t="n">
        <v>-1</v>
      </c>
      <c r="G164" s="198" t="n">
        <v>1</v>
      </c>
      <c r="H164" s="198" t="n">
        <v>2</v>
      </c>
      <c r="I164" s="198" t="n">
        <v>-8</v>
      </c>
      <c r="J164" s="198" t="n">
        <v>-7</v>
      </c>
      <c r="K164" s="198" t="n">
        <v>-6</v>
      </c>
      <c r="L164" s="198" t="n">
        <v>-21</v>
      </c>
      <c r="M164" s="198" t="n">
        <v>2</v>
      </c>
      <c r="N164" s="198" t="n">
        <v>4</v>
      </c>
      <c r="O164" s="198" t="n">
        <v>-1</v>
      </c>
      <c r="P164" s="198" t="n">
        <v>7</v>
      </c>
      <c r="Q164" s="198" t="n">
        <v>-12</v>
      </c>
      <c r="R164" s="198" t="n">
        <v>-2</v>
      </c>
      <c r="S164" s="198" t="n">
        <v>-10</v>
      </c>
      <c r="T164" s="198" t="n">
        <v>6</v>
      </c>
      <c r="U164" s="198" t="n">
        <v>3</v>
      </c>
      <c r="V164" s="198" t="n">
        <v>5</v>
      </c>
      <c r="W164" s="198" t="n">
        <v>5</v>
      </c>
      <c r="X164" s="198" t="n">
        <v>0</v>
      </c>
      <c r="Y164" s="198" t="n">
        <v>-1</v>
      </c>
      <c r="Z164" s="198" t="n">
        <v>8</v>
      </c>
      <c r="AA164" s="198" t="n">
        <v>5</v>
      </c>
      <c r="AB164" s="198" t="n">
        <v>13</v>
      </c>
      <c r="AC164" s="198" t="n">
        <v>13</v>
      </c>
      <c r="AD164" s="198" t="n">
        <v>2</v>
      </c>
      <c r="AE164" s="198" t="n">
        <v>-5</v>
      </c>
      <c r="AF164" s="198" t="n">
        <v>-20</v>
      </c>
      <c r="AG164" s="198" t="n">
        <v>17</v>
      </c>
      <c r="AH164" s="198" t="n">
        <v>17</v>
      </c>
      <c r="AI164" s="198" t="n">
        <v>12</v>
      </c>
      <c r="AJ164" s="198" t="n">
        <v>1</v>
      </c>
      <c r="AK164" s="198" t="n">
        <v>4</v>
      </c>
      <c r="AL164" s="198" t="n">
        <v>8</v>
      </c>
      <c r="AM164" s="198" t="n">
        <v>10</v>
      </c>
      <c r="AN164" s="198" t="n">
        <v>10</v>
      </c>
      <c r="AO164" s="198" t="n">
        <v>-4</v>
      </c>
      <c r="AP164" s="211" t="n">
        <v>-7</v>
      </c>
      <c r="AR164" s="195"/>
      <c r="AS164" s="196" t="s">
        <v>1063</v>
      </c>
      <c r="AT164" s="199"/>
      <c r="AU164" s="197" t="n">
        <f aca="false">IF(OR(appSymptome!E168=appSymptome!$C$1,AT164),0,appSymptome!E168)</f>
        <v>0</v>
      </c>
      <c r="AV164" s="198"/>
      <c r="AW164" s="198"/>
      <c r="AX164" s="199"/>
      <c r="AY164" s="196"/>
      <c r="AZ164" s="196" t="n">
        <f aca="false">AU164</f>
        <v>0</v>
      </c>
      <c r="BA164" s="200" t="n">
        <f aca="false">IF(AND(AZ442=0,AZ164=0,AY164&gt;0),AY164,AZ164)</f>
        <v>0</v>
      </c>
      <c r="BB164" s="201" t="n">
        <f aca="false">BA164*D164</f>
        <v>0</v>
      </c>
      <c r="BC164" s="202" t="n">
        <f aca="false">(SUMIF(E164:AP164,"&gt;0",E164:AP164)-SUMIF(E164:AP164,"&lt;0",E164:AP164))*D164</f>
        <v>0.332909783989835</v>
      </c>
      <c r="BD164" s="196"/>
      <c r="BE164" s="196"/>
      <c r="BF164" s="203"/>
      <c r="BG164" s="204"/>
      <c r="BH164" s="205" t="n">
        <f aca="false">SUMPRODUCT(E164:AP164,heilmittel!E$411:AP$411)*D164</f>
        <v>-0.0134587039390089</v>
      </c>
      <c r="BI164" s="206" t="n">
        <f aca="false">(BH164*BA164)+(BH442*BA442)</f>
        <v>0.00233171523054845</v>
      </c>
      <c r="BJ164" s="206" t="n">
        <f aca="false">BI164*BI164</f>
        <v>5.43689591637162E-006</v>
      </c>
      <c r="BK164" s="207" t="n">
        <f aca="false">BI164/BM$2</f>
        <v>0.0111470162835094</v>
      </c>
      <c r="BL164" s="206" t="str">
        <f aca="false">IF(BK164&lt;-3,"— — —",IF(BK164&lt;-2,"— —",IF(BK164&lt;-1,"—",IF(BK164&gt;4,"++++",IF(BK164&gt;3,"+++",IF(BK164&gt;2,"++",IF(BK164&gt;1,"+","....")))))))</f>
        <v>....</v>
      </c>
      <c r="BM164" s="200"/>
    </row>
    <row r="165" customFormat="false" ht="12.8" hidden="false" customHeight="false" outlineLevel="0" collapsed="false">
      <c r="B165" s="0" t="n">
        <f aca="false">1/D165</f>
        <v>4150</v>
      </c>
      <c r="C165" s="208" t="s">
        <v>1064</v>
      </c>
      <c r="D165" s="209" t="n">
        <v>0.000240963855421687</v>
      </c>
      <c r="E165" s="210" t="n">
        <v>-24</v>
      </c>
      <c r="F165" s="198" t="n">
        <v>-18</v>
      </c>
      <c r="G165" s="198" t="n">
        <v>25</v>
      </c>
      <c r="H165" s="198" t="n">
        <v>30</v>
      </c>
      <c r="I165" s="198" t="n">
        <v>-15</v>
      </c>
      <c r="J165" s="198" t="n">
        <v>-44</v>
      </c>
      <c r="K165" s="198" t="n">
        <v>25</v>
      </c>
      <c r="L165" s="198" t="n">
        <v>-40</v>
      </c>
      <c r="M165" s="198" t="n">
        <v>-62</v>
      </c>
      <c r="N165" s="198" t="n">
        <v>-8</v>
      </c>
      <c r="O165" s="198" t="n">
        <v>-29</v>
      </c>
      <c r="P165" s="198" t="n">
        <v>9</v>
      </c>
      <c r="Q165" s="198" t="n">
        <v>-10</v>
      </c>
      <c r="R165" s="198" t="n">
        <v>-43</v>
      </c>
      <c r="S165" s="198" t="n">
        <v>-15</v>
      </c>
      <c r="T165" s="198" t="n">
        <v>-19</v>
      </c>
      <c r="U165" s="198" t="n">
        <v>62</v>
      </c>
      <c r="V165" s="198" t="n">
        <v>3</v>
      </c>
      <c r="W165" s="198" t="n">
        <v>8</v>
      </c>
      <c r="X165" s="198" t="n">
        <v>19</v>
      </c>
      <c r="Y165" s="198" t="n">
        <v>7</v>
      </c>
      <c r="Z165" s="198" t="n">
        <v>-1</v>
      </c>
      <c r="AA165" s="198" t="n">
        <v>-22</v>
      </c>
      <c r="AB165" s="198" t="n">
        <v>-29</v>
      </c>
      <c r="AC165" s="198" t="n">
        <v>-37</v>
      </c>
      <c r="AD165" s="198" t="n">
        <v>5</v>
      </c>
      <c r="AE165" s="198" t="n">
        <v>-18</v>
      </c>
      <c r="AF165" s="198" t="n">
        <v>4</v>
      </c>
      <c r="AG165" s="198" t="n">
        <v>17</v>
      </c>
      <c r="AH165" s="198" t="n">
        <v>-33</v>
      </c>
      <c r="AI165" s="198" t="n">
        <v>27</v>
      </c>
      <c r="AJ165" s="198" t="n">
        <v>38</v>
      </c>
      <c r="AK165" s="198" t="n">
        <v>-12</v>
      </c>
      <c r="AL165" s="198" t="n">
        <v>5</v>
      </c>
      <c r="AM165" s="198" t="n">
        <v>16</v>
      </c>
      <c r="AN165" s="198" t="n">
        <v>1</v>
      </c>
      <c r="AO165" s="198" t="n">
        <v>-5</v>
      </c>
      <c r="AP165" s="211" t="n">
        <v>-46</v>
      </c>
      <c r="AR165" s="195"/>
      <c r="AS165" s="196" t="s">
        <v>1064</v>
      </c>
      <c r="AT165" s="199"/>
      <c r="AU165" s="197" t="n">
        <f aca="false">IF(OR(appSymptome!E169=appSymptome!$C$1,AT165),0,appSymptome!E169)</f>
        <v>0</v>
      </c>
      <c r="AV165" s="198"/>
      <c r="AW165" s="198"/>
      <c r="AX165" s="199"/>
      <c r="AY165" s="196"/>
      <c r="AZ165" s="196" t="n">
        <f aca="false">AU165</f>
        <v>0</v>
      </c>
      <c r="BA165" s="200" t="n">
        <f aca="false">IF(AND(AZ443=0,AZ165=0,AY165&gt;0),AY165,AZ165)</f>
        <v>0</v>
      </c>
      <c r="BB165" s="201" t="n">
        <f aca="false">BA165*D165</f>
        <v>0</v>
      </c>
      <c r="BC165" s="202" t="n">
        <f aca="false">(SUMIF(E165:AP165,"&gt;0",E165:AP165)-SUMIF(E165:AP165,"&lt;0",E165:AP165))*D165</f>
        <v>0.200240963855422</v>
      </c>
      <c r="BD165" s="196"/>
      <c r="BE165" s="196"/>
      <c r="BF165" s="203"/>
      <c r="BG165" s="204"/>
      <c r="BH165" s="205" t="n">
        <f aca="false">SUMPRODUCT(E165:AP165,heilmittel!E$411:AP$411)*D165</f>
        <v>-0.00802378313253013</v>
      </c>
      <c r="BI165" s="206" t="n">
        <f aca="false">(BH165*BA165)+(BH443*BA443)</f>
        <v>0.0204011862396204</v>
      </c>
      <c r="BJ165" s="206" t="n">
        <f aca="false">BI165*BI165</f>
        <v>0.000416208399983677</v>
      </c>
      <c r="BK165" s="207" t="n">
        <f aca="false">BI165/BM$2</f>
        <v>0.0975300723847251</v>
      </c>
      <c r="BL165" s="206" t="str">
        <f aca="false">IF(BK165&lt;-3,"— — —",IF(BK165&lt;-2,"— —",IF(BK165&lt;-1,"—",IF(BK165&gt;4,"++++",IF(BK165&gt;3,"+++",IF(BK165&gt;2,"++",IF(BK165&gt;1,"+","....")))))))</f>
        <v>....</v>
      </c>
      <c r="BM165" s="200"/>
    </row>
    <row r="166" customFormat="false" ht="12.8" hidden="false" customHeight="false" outlineLevel="0" collapsed="false">
      <c r="B166" s="0" t="n">
        <f aca="false">1/D166</f>
        <v>3740</v>
      </c>
      <c r="C166" s="208" t="s">
        <v>1065</v>
      </c>
      <c r="D166" s="209" t="n">
        <v>0.000267379679144385</v>
      </c>
      <c r="E166" s="210" t="n">
        <v>31</v>
      </c>
      <c r="F166" s="198" t="n">
        <v>-6</v>
      </c>
      <c r="G166" s="198" t="n">
        <v>2</v>
      </c>
      <c r="H166" s="198" t="n">
        <v>51</v>
      </c>
      <c r="I166" s="198" t="n">
        <v>-32</v>
      </c>
      <c r="J166" s="198" t="n">
        <v>-13</v>
      </c>
      <c r="K166" s="198" t="n">
        <v>8</v>
      </c>
      <c r="L166" s="198" t="n">
        <v>-5</v>
      </c>
      <c r="M166" s="198" t="n">
        <v>-19</v>
      </c>
      <c r="N166" s="198" t="n">
        <v>-36</v>
      </c>
      <c r="O166" s="198" t="n">
        <v>-36</v>
      </c>
      <c r="P166" s="198" t="n">
        <v>29</v>
      </c>
      <c r="Q166" s="198" t="n">
        <v>2</v>
      </c>
      <c r="R166" s="198" t="n">
        <v>-42</v>
      </c>
      <c r="S166" s="198" t="n">
        <v>-14</v>
      </c>
      <c r="T166" s="198" t="n">
        <v>15</v>
      </c>
      <c r="U166" s="198" t="n">
        <v>15</v>
      </c>
      <c r="V166" s="198" t="n">
        <v>-61</v>
      </c>
      <c r="W166" s="198" t="n">
        <v>-38</v>
      </c>
      <c r="X166" s="198" t="n">
        <v>7</v>
      </c>
      <c r="Y166" s="198" t="n">
        <v>1</v>
      </c>
      <c r="Z166" s="198" t="n">
        <v>3</v>
      </c>
      <c r="AA166" s="198" t="n">
        <v>-36</v>
      </c>
      <c r="AB166" s="198" t="n">
        <v>-14</v>
      </c>
      <c r="AC166" s="198" t="n">
        <v>0</v>
      </c>
      <c r="AD166" s="198" t="n">
        <v>53</v>
      </c>
      <c r="AE166" s="198" t="n">
        <v>-3</v>
      </c>
      <c r="AF166" s="198" t="n">
        <v>25</v>
      </c>
      <c r="AG166" s="198" t="n">
        <v>-26</v>
      </c>
      <c r="AH166" s="198" t="n">
        <v>-63</v>
      </c>
      <c r="AI166" s="198" t="n">
        <v>-2</v>
      </c>
      <c r="AJ166" s="198" t="n">
        <v>56</v>
      </c>
      <c r="AK166" s="198" t="n">
        <v>7</v>
      </c>
      <c r="AL166" s="198" t="n">
        <v>-41</v>
      </c>
      <c r="AM166" s="198" t="n">
        <v>44</v>
      </c>
      <c r="AN166" s="198" t="n">
        <v>-62</v>
      </c>
      <c r="AO166" s="198" t="n">
        <v>-20</v>
      </c>
      <c r="AP166" s="211" t="n">
        <v>-71</v>
      </c>
      <c r="AR166" s="195"/>
      <c r="AS166" s="196" t="s">
        <v>1065</v>
      </c>
      <c r="AT166" s="199"/>
      <c r="AU166" s="197" t="n">
        <f aca="false">IF(OR(appSymptome!E170=appSymptome!$C$1,AT166),0,appSymptome!E170)</f>
        <v>0</v>
      </c>
      <c r="AV166" s="198"/>
      <c r="AW166" s="198"/>
      <c r="AX166" s="199"/>
      <c r="AY166" s="196"/>
      <c r="AZ166" s="196" t="n">
        <f aca="false">AU166</f>
        <v>0</v>
      </c>
      <c r="BA166" s="200" t="n">
        <f aca="false">IF(AND(AZ444=0,AZ166=0,AY166&gt;0),AY166,AZ166)</f>
        <v>0</v>
      </c>
      <c r="BB166" s="201" t="n">
        <f aca="false">BA166*D166</f>
        <v>0</v>
      </c>
      <c r="BC166" s="202" t="n">
        <f aca="false">(SUMIF(E166:AP166,"&gt;0",E166:AP166)-SUMIF(E166:AP166,"&lt;0",E166:AP166))*D166</f>
        <v>0.264438502673797</v>
      </c>
      <c r="BD166" s="196"/>
      <c r="BE166" s="196"/>
      <c r="BF166" s="203"/>
      <c r="BG166" s="204"/>
      <c r="BH166" s="205" t="n">
        <f aca="false">SUMPRODUCT(E166:AP166,heilmittel!E$411:AP$411)*D166</f>
        <v>-0.00416454545454546</v>
      </c>
      <c r="BI166" s="206" t="n">
        <f aca="false">(BH166*BA166)+(BH444*BA444)</f>
        <v>0.00945754370818046</v>
      </c>
      <c r="BJ166" s="206" t="n">
        <f aca="false">BI166*BI166</f>
        <v>8.94451329921437E-005</v>
      </c>
      <c r="BK166" s="207" t="n">
        <f aca="false">BI166/BM$2</f>
        <v>0.0452128082949016</v>
      </c>
      <c r="BL166" s="206" t="str">
        <f aca="false">IF(BK166&lt;-3,"— — —",IF(BK166&lt;-2,"— —",IF(BK166&lt;-1,"—",IF(BK166&gt;4,"++++",IF(BK166&gt;3,"+++",IF(BK166&gt;2,"++",IF(BK166&gt;1,"+","....")))))))</f>
        <v>....</v>
      </c>
      <c r="BM166" s="200"/>
    </row>
    <row r="167" customFormat="false" ht="12.8" hidden="false" customHeight="false" outlineLevel="0" collapsed="false">
      <c r="B167" s="0" t="n">
        <f aca="false">1/D167</f>
        <v>3106.00000000001</v>
      </c>
      <c r="C167" s="208" t="s">
        <v>1066</v>
      </c>
      <c r="D167" s="209" t="n">
        <v>0.000321957501609787</v>
      </c>
      <c r="E167" s="210" t="n">
        <v>14</v>
      </c>
      <c r="F167" s="198" t="n">
        <v>32</v>
      </c>
      <c r="G167" s="198" t="n">
        <v>49</v>
      </c>
      <c r="H167" s="198" t="n">
        <v>3</v>
      </c>
      <c r="I167" s="198" t="n">
        <v>-5</v>
      </c>
      <c r="J167" s="198" t="n">
        <v>-17</v>
      </c>
      <c r="K167" s="198" t="n">
        <v>3</v>
      </c>
      <c r="L167" s="198" t="n">
        <v>-3</v>
      </c>
      <c r="M167" s="198" t="n">
        <v>-25</v>
      </c>
      <c r="N167" s="198" t="n">
        <v>-16</v>
      </c>
      <c r="O167" s="198" t="n">
        <v>-20</v>
      </c>
      <c r="P167" s="198" t="n">
        <v>-2</v>
      </c>
      <c r="Q167" s="198" t="n">
        <v>27</v>
      </c>
      <c r="R167" s="198" t="n">
        <v>-48</v>
      </c>
      <c r="S167" s="198" t="n">
        <v>-15</v>
      </c>
      <c r="T167" s="198" t="n">
        <v>32</v>
      </c>
      <c r="U167" s="198" t="n">
        <v>66</v>
      </c>
      <c r="V167" s="198" t="n">
        <v>-6</v>
      </c>
      <c r="W167" s="198" t="n">
        <v>28</v>
      </c>
      <c r="X167" s="198" t="n">
        <v>5</v>
      </c>
      <c r="Y167" s="198" t="n">
        <v>10</v>
      </c>
      <c r="Z167" s="198" t="n">
        <v>40</v>
      </c>
      <c r="AA167" s="198" t="n">
        <v>-17</v>
      </c>
      <c r="AB167" s="198" t="n">
        <v>-13</v>
      </c>
      <c r="AC167" s="198" t="n">
        <v>-13</v>
      </c>
      <c r="AD167" s="198" t="n">
        <v>-17</v>
      </c>
      <c r="AE167" s="198" t="n">
        <v>-67</v>
      </c>
      <c r="AF167" s="198" t="n">
        <v>-37</v>
      </c>
      <c r="AG167" s="198" t="n">
        <v>-14</v>
      </c>
      <c r="AH167" s="198" t="n">
        <v>-52</v>
      </c>
      <c r="AI167" s="198" t="n">
        <v>41</v>
      </c>
      <c r="AJ167" s="198" t="n">
        <v>-2</v>
      </c>
      <c r="AK167" s="198" t="n">
        <v>-30</v>
      </c>
      <c r="AL167" s="198" t="n">
        <v>41</v>
      </c>
      <c r="AM167" s="198" t="n">
        <v>20</v>
      </c>
      <c r="AN167" s="198" t="n">
        <v>26</v>
      </c>
      <c r="AO167" s="198" t="n">
        <v>-3</v>
      </c>
      <c r="AP167" s="211" t="n">
        <v>-7</v>
      </c>
      <c r="AR167" s="195"/>
      <c r="AS167" s="196" t="s">
        <v>1066</v>
      </c>
      <c r="AT167" s="199"/>
      <c r="AU167" s="197" t="n">
        <f aca="false">IF(OR(appSymptome!E171=appSymptome!$C$1,AT167),0,appSymptome!E171)</f>
        <v>0</v>
      </c>
      <c r="AV167" s="198"/>
      <c r="AW167" s="198"/>
      <c r="AX167" s="199"/>
      <c r="AY167" s="196"/>
      <c r="AZ167" s="196" t="n">
        <f aca="false">AU167</f>
        <v>0</v>
      </c>
      <c r="BA167" s="200" t="n">
        <f aca="false">IF(AND(AZ445=0,AZ167=0,AY167&gt;0),AY167,AZ167)</f>
        <v>0</v>
      </c>
      <c r="BB167" s="201" t="n">
        <f aca="false">BA167*D167</f>
        <v>0</v>
      </c>
      <c r="BC167" s="202" t="n">
        <f aca="false">(SUMIF(E167:AP167,"&gt;0",E167:AP167)-SUMIF(E167:AP167,"&lt;0",E167:AP167))*D167</f>
        <v>0.278815196394076</v>
      </c>
      <c r="BD167" s="196"/>
      <c r="BE167" s="196"/>
      <c r="BF167" s="203"/>
      <c r="BG167" s="204"/>
      <c r="BH167" s="205" t="n">
        <f aca="false">SUMPRODUCT(E167:AP167,heilmittel!E$411:AP$411)*D167</f>
        <v>-0.010248197037991</v>
      </c>
      <c r="BI167" s="206" t="n">
        <f aca="false">(BH167*BA167)+(BH445*BA445)</f>
        <v>0.013582973498414</v>
      </c>
      <c r="BJ167" s="206" t="n">
        <f aca="false">BI167*BI167</f>
        <v>0.000184497169058617</v>
      </c>
      <c r="BK167" s="207" t="n">
        <f aca="false">BI167/BM$2</f>
        <v>0.0649348705972486</v>
      </c>
      <c r="BL167" s="206" t="str">
        <f aca="false">IF(BK167&lt;-3,"— — —",IF(BK167&lt;-2,"— —",IF(BK167&lt;-1,"—",IF(BK167&gt;4,"++++",IF(BK167&gt;3,"+++",IF(BK167&gt;2,"++",IF(BK167&gt;1,"+","....")))))))</f>
        <v>....</v>
      </c>
      <c r="BM167" s="200"/>
    </row>
    <row r="168" customFormat="false" ht="12.8" hidden="false" customHeight="false" outlineLevel="0" collapsed="false">
      <c r="B168" s="0" t="n">
        <f aca="false">1/D168</f>
        <v>6408.99999999999</v>
      </c>
      <c r="C168" s="208" t="s">
        <v>1067</v>
      </c>
      <c r="D168" s="209" t="n">
        <v>0.000156030581994071</v>
      </c>
      <c r="E168" s="210" t="n">
        <v>9</v>
      </c>
      <c r="F168" s="198" t="n">
        <v>-12</v>
      </c>
      <c r="G168" s="198" t="n">
        <v>39</v>
      </c>
      <c r="H168" s="198" t="n">
        <v>33</v>
      </c>
      <c r="I168" s="198" t="n">
        <v>30</v>
      </c>
      <c r="J168" s="198" t="n">
        <v>-46</v>
      </c>
      <c r="K168" s="198" t="n">
        <v>41</v>
      </c>
      <c r="L168" s="198" t="n">
        <v>11</v>
      </c>
      <c r="M168" s="198" t="n">
        <v>-46</v>
      </c>
      <c r="N168" s="198" t="n">
        <v>-1</v>
      </c>
      <c r="O168" s="198" t="n">
        <v>-42</v>
      </c>
      <c r="P168" s="198" t="n">
        <v>-56</v>
      </c>
      <c r="Q168" s="198" t="n">
        <v>-1</v>
      </c>
      <c r="R168" s="198" t="n">
        <v>-40</v>
      </c>
      <c r="S168" s="198" t="n">
        <v>12</v>
      </c>
      <c r="T168" s="198" t="n">
        <v>-9</v>
      </c>
      <c r="U168" s="198" t="n">
        <v>127</v>
      </c>
      <c r="V168" s="198" t="n">
        <v>50</v>
      </c>
      <c r="W168" s="198" t="n">
        <v>-23</v>
      </c>
      <c r="X168" s="198" t="n">
        <v>0</v>
      </c>
      <c r="Y168" s="198" t="n">
        <v>68</v>
      </c>
      <c r="Z168" s="198" t="n">
        <v>-5</v>
      </c>
      <c r="AA168" s="198" t="n">
        <v>-37</v>
      </c>
      <c r="AB168" s="198" t="n">
        <v>-25</v>
      </c>
      <c r="AC168" s="198" t="n">
        <v>-30</v>
      </c>
      <c r="AD168" s="198" t="n">
        <v>-1</v>
      </c>
      <c r="AE168" s="198" t="n">
        <v>-19</v>
      </c>
      <c r="AF168" s="198" t="n">
        <v>-14</v>
      </c>
      <c r="AG168" s="198" t="n">
        <v>30</v>
      </c>
      <c r="AH168" s="198" t="n">
        <v>-15</v>
      </c>
      <c r="AI168" s="198" t="n">
        <v>58</v>
      </c>
      <c r="AJ168" s="198" t="n">
        <v>-4</v>
      </c>
      <c r="AK168" s="198" t="n">
        <v>2</v>
      </c>
      <c r="AL168" s="198" t="n">
        <v>20</v>
      </c>
      <c r="AM168" s="198" t="n">
        <v>19</v>
      </c>
      <c r="AN168" s="198" t="n">
        <v>24</v>
      </c>
      <c r="AO168" s="198" t="n">
        <v>-34</v>
      </c>
      <c r="AP168" s="211" t="n">
        <v>-82</v>
      </c>
      <c r="AR168" s="195"/>
      <c r="AS168" s="196" t="s">
        <v>1067</v>
      </c>
      <c r="AT168" s="199"/>
      <c r="AU168" s="197" t="n">
        <f aca="false">IF(OR(appSymptome!E172=appSymptome!$C$1,AT168),0,appSymptome!E172)</f>
        <v>0</v>
      </c>
      <c r="AV168" s="198" t="n">
        <v>168</v>
      </c>
      <c r="AW168" s="198"/>
      <c r="AX168" s="199" t="n">
        <f aca="true">INDIRECT(ADDRESS(AV168+ROW(AV$2)-1,COLUMN(AU168)))</f>
        <v>0</v>
      </c>
      <c r="AY168" s="196"/>
      <c r="AZ168" s="196" t="n">
        <f aca="false">AU168</f>
        <v>0</v>
      </c>
      <c r="BA168" s="200" t="n">
        <f aca="false">IF(AND(AZ446=0,AZ168=0,AY168&gt;0),AY168,AZ168)</f>
        <v>0</v>
      </c>
      <c r="BB168" s="201" t="n">
        <f aca="false">BA168*D168</f>
        <v>0</v>
      </c>
      <c r="BC168" s="202" t="n">
        <f aca="false">(SUMIF(E168:AP168,"&gt;0",E168:AP168)-SUMIF(E168:AP168,"&lt;0",E168:AP168))*D168</f>
        <v>0.173974098923389</v>
      </c>
      <c r="BD168" s="196"/>
      <c r="BE168" s="196"/>
      <c r="BF168" s="203"/>
      <c r="BG168" s="204"/>
      <c r="BH168" s="205" t="n">
        <f aca="false">SUMPRODUCT(E168:AP168,heilmittel!E$411:AP$411)*D168</f>
        <v>-0.00409166796692152</v>
      </c>
      <c r="BI168" s="206" t="n">
        <f aca="false">(BH168*BA168)+(BH446*BA446)</f>
        <v>0.0146097987395812</v>
      </c>
      <c r="BJ168" s="206" t="n">
        <f aca="false">BI168*BI168</f>
        <v>0.000213446219211069</v>
      </c>
      <c r="BK168" s="207" t="n">
        <f aca="false">BI168/BM$2</f>
        <v>0.0698437194710955</v>
      </c>
      <c r="BL168" s="206" t="str">
        <f aca="false">IF(BK168&lt;-3,"— — —",IF(BK168&lt;-2,"— —",IF(BK168&lt;-1,"—",IF(BK168&gt;4,"++++",IF(BK168&gt;3,"+++",IF(BK168&gt;2,"++",IF(BK168&gt;1,"+","....")))))))</f>
        <v>....</v>
      </c>
      <c r="BM168" s="200"/>
    </row>
    <row r="169" customFormat="false" ht="12.8" hidden="false" customHeight="false" outlineLevel="0" collapsed="false">
      <c r="B169" s="0" t="n">
        <f aca="false">1/D169</f>
        <v>3691</v>
      </c>
      <c r="C169" s="208" t="s">
        <v>1068</v>
      </c>
      <c r="D169" s="209" t="n">
        <v>0.000270929287455974</v>
      </c>
      <c r="E169" s="210" t="n">
        <v>14</v>
      </c>
      <c r="F169" s="198" t="n">
        <v>49</v>
      </c>
      <c r="G169" s="198" t="n">
        <v>35</v>
      </c>
      <c r="H169" s="198" t="n">
        <v>22</v>
      </c>
      <c r="I169" s="198" t="n">
        <v>-13</v>
      </c>
      <c r="J169" s="198" t="n">
        <v>-23</v>
      </c>
      <c r="K169" s="198" t="n">
        <v>-9</v>
      </c>
      <c r="L169" s="198" t="n">
        <v>16</v>
      </c>
      <c r="M169" s="198" t="n">
        <v>-7</v>
      </c>
      <c r="N169" s="198" t="n">
        <v>-8</v>
      </c>
      <c r="O169" s="198" t="n">
        <v>-1</v>
      </c>
      <c r="P169" s="198" t="n">
        <v>45</v>
      </c>
      <c r="Q169" s="198" t="n">
        <v>30</v>
      </c>
      <c r="R169" s="198" t="n">
        <v>-1</v>
      </c>
      <c r="S169" s="198" t="n">
        <v>7</v>
      </c>
      <c r="T169" s="198" t="n">
        <v>-29</v>
      </c>
      <c r="U169" s="198" t="n">
        <v>-15</v>
      </c>
      <c r="V169" s="198" t="n">
        <v>-14</v>
      </c>
      <c r="W169" s="198" t="n">
        <v>35</v>
      </c>
      <c r="X169" s="198" t="n">
        <v>-4</v>
      </c>
      <c r="Y169" s="198" t="n">
        <v>-39</v>
      </c>
      <c r="Z169" s="198" t="n">
        <v>-6</v>
      </c>
      <c r="AA169" s="198" t="n">
        <v>29</v>
      </c>
      <c r="AB169" s="198" t="n">
        <v>-12</v>
      </c>
      <c r="AC169" s="198" t="n">
        <v>9</v>
      </c>
      <c r="AD169" s="198" t="n">
        <v>49</v>
      </c>
      <c r="AE169" s="198" t="n">
        <v>-33</v>
      </c>
      <c r="AF169" s="198" t="n">
        <v>-42</v>
      </c>
      <c r="AG169" s="198" t="n">
        <v>-24</v>
      </c>
      <c r="AH169" s="198" t="n">
        <v>-1</v>
      </c>
      <c r="AI169" s="198" t="n">
        <v>-17</v>
      </c>
      <c r="AJ169" s="198" t="n">
        <v>6</v>
      </c>
      <c r="AK169" s="198" t="n">
        <v>35</v>
      </c>
      <c r="AL169" s="198" t="n">
        <v>-2</v>
      </c>
      <c r="AM169" s="198" t="n">
        <v>54</v>
      </c>
      <c r="AN169" s="198" t="n">
        <v>-37</v>
      </c>
      <c r="AO169" s="198" t="n">
        <v>5</v>
      </c>
      <c r="AP169" s="211" t="n">
        <v>-4</v>
      </c>
      <c r="AR169" s="195"/>
      <c r="AS169" s="196" t="s">
        <v>1068</v>
      </c>
      <c r="AT169" s="199"/>
      <c r="AU169" s="197" t="n">
        <f aca="false">IF(OR(appSymptome!E173=appSymptome!$C$1,AT169),0,appSymptome!E173)</f>
        <v>0</v>
      </c>
      <c r="AV169" s="198" t="n">
        <v>167</v>
      </c>
      <c r="AW169" s="198"/>
      <c r="AX169" s="199" t="n">
        <f aca="true">INDIRECT(ADDRESS(AV169+ROW(AV$2)-1,COLUMN(AU169)))</f>
        <v>0</v>
      </c>
      <c r="AY169" s="196"/>
      <c r="AZ169" s="196" t="n">
        <f aca="false">AU169</f>
        <v>0</v>
      </c>
      <c r="BA169" s="200" t="n">
        <f aca="false">IF(AND(AZ447=0,AZ169=0,AY169&gt;0),AY169,AZ169)</f>
        <v>0</v>
      </c>
      <c r="BB169" s="201" t="n">
        <f aca="false">BA169*D169</f>
        <v>0</v>
      </c>
      <c r="BC169" s="202" t="n">
        <f aca="false">(SUMIF(E169:AP169,"&gt;0",E169:AP169)-SUMIF(E169:AP169,"&lt;0",E169:AP169))*D169</f>
        <v>0.211595773503116</v>
      </c>
      <c r="BD169" s="196"/>
      <c r="BE169" s="196"/>
      <c r="BF169" s="203"/>
      <c r="BG169" s="204"/>
      <c r="BH169" s="205" t="n">
        <f aca="false">SUMPRODUCT(E169:AP169,heilmittel!E$411:AP$411)*D169</f>
        <v>0.000153427255486318</v>
      </c>
      <c r="BI169" s="206" t="n">
        <f aca="false">(BH169*BA169)+(BH447*BA447)</f>
        <v>0.000492040057224608</v>
      </c>
      <c r="BJ169" s="206" t="n">
        <f aca="false">BI169*BI169</f>
        <v>2.42103417913595E-007</v>
      </c>
      <c r="BK169" s="207" t="n">
        <f aca="false">BI169/BM$2</f>
        <v>0.00235225059139469</v>
      </c>
      <c r="BL169" s="206" t="str">
        <f aca="false">IF(BK169&lt;-3,"— — —",IF(BK169&lt;-2,"— —",IF(BK169&lt;-1,"—",IF(BK169&gt;4,"++++",IF(BK169&gt;3,"+++",IF(BK169&gt;2,"++",IF(BK169&gt;1,"+","....")))))))</f>
        <v>....</v>
      </c>
      <c r="BM169" s="200"/>
    </row>
    <row r="170" customFormat="false" ht="12.8" hidden="false" customHeight="false" outlineLevel="0" collapsed="false">
      <c r="B170" s="0" t="n">
        <f aca="false">1/D170</f>
        <v>1049</v>
      </c>
      <c r="C170" s="208" t="s">
        <v>1069</v>
      </c>
      <c r="D170" s="209" t="n">
        <v>0.000953288846520496</v>
      </c>
      <c r="E170" s="210" t="n">
        <v>-1</v>
      </c>
      <c r="F170" s="198" t="n">
        <v>10</v>
      </c>
      <c r="G170" s="198" t="n">
        <v>-1</v>
      </c>
      <c r="H170" s="198" t="n">
        <v>-13</v>
      </c>
      <c r="I170" s="198" t="n">
        <v>9</v>
      </c>
      <c r="J170" s="198" t="n">
        <v>0</v>
      </c>
      <c r="K170" s="198" t="n">
        <v>11</v>
      </c>
      <c r="L170" s="198" t="n">
        <v>-1</v>
      </c>
      <c r="M170" s="198" t="n">
        <v>-8</v>
      </c>
      <c r="N170" s="198" t="n">
        <v>3</v>
      </c>
      <c r="O170" s="198" t="n">
        <v>-14</v>
      </c>
      <c r="P170" s="198" t="n">
        <v>9</v>
      </c>
      <c r="Q170" s="198" t="n">
        <v>-3</v>
      </c>
      <c r="R170" s="198" t="n">
        <v>-11</v>
      </c>
      <c r="S170" s="198" t="n">
        <v>11</v>
      </c>
      <c r="T170" s="198" t="n">
        <v>-2</v>
      </c>
      <c r="U170" s="198" t="n">
        <v>4</v>
      </c>
      <c r="V170" s="198" t="n">
        <v>28</v>
      </c>
      <c r="W170" s="198" t="n">
        <v>17</v>
      </c>
      <c r="X170" s="198" t="n">
        <v>-6</v>
      </c>
      <c r="Y170" s="198" t="n">
        <v>4</v>
      </c>
      <c r="Z170" s="198" t="n">
        <v>-2</v>
      </c>
      <c r="AA170" s="198" t="n">
        <v>-9</v>
      </c>
      <c r="AB170" s="198" t="n">
        <v>14</v>
      </c>
      <c r="AC170" s="198" t="n">
        <v>22</v>
      </c>
      <c r="AD170" s="198" t="n">
        <v>-9</v>
      </c>
      <c r="AE170" s="198" t="n">
        <v>38</v>
      </c>
      <c r="AF170" s="198" t="n">
        <v>18</v>
      </c>
      <c r="AG170" s="198" t="n">
        <v>-15</v>
      </c>
      <c r="AH170" s="198" t="n">
        <v>-19</v>
      </c>
      <c r="AI170" s="198" t="n">
        <v>-10</v>
      </c>
      <c r="AJ170" s="198" t="n">
        <v>11</v>
      </c>
      <c r="AK170" s="198" t="n">
        <v>7</v>
      </c>
      <c r="AL170" s="198" t="n">
        <v>-20</v>
      </c>
      <c r="AM170" s="198" t="n">
        <v>16</v>
      </c>
      <c r="AN170" s="198" t="n">
        <v>-8</v>
      </c>
      <c r="AO170" s="198" t="n">
        <v>18</v>
      </c>
      <c r="AP170" s="211" t="n">
        <v>-46</v>
      </c>
      <c r="AR170" s="195"/>
      <c r="AS170" s="196" t="s">
        <v>1069</v>
      </c>
      <c r="AT170" s="199"/>
      <c r="AU170" s="197" t="n">
        <f aca="false">IF(OR(appSymptome!E174=appSymptome!$C$1,AT170),0,appSymptome!E174)</f>
        <v>0</v>
      </c>
      <c r="AV170" s="198"/>
      <c r="AW170" s="198"/>
      <c r="AX170" s="199"/>
      <c r="AY170" s="196"/>
      <c r="AZ170" s="196" t="n">
        <f aca="false">AU170</f>
        <v>0</v>
      </c>
      <c r="BA170" s="200" t="n">
        <f aca="false">IF(AND(AZ448=0,AZ170=0,AY170&gt;0),AY170,AZ170)</f>
        <v>0</v>
      </c>
      <c r="BB170" s="201" t="n">
        <f aca="false">BA170*D170</f>
        <v>0</v>
      </c>
      <c r="BC170" s="202" t="n">
        <f aca="false">(SUMIF(E170:AP170,"&gt;0",E170:AP170)-SUMIF(E170:AP170,"&lt;0",E170:AP170))*D170</f>
        <v>0.427073403241182</v>
      </c>
      <c r="BD170" s="196"/>
      <c r="BE170" s="196"/>
      <c r="BF170" s="203"/>
      <c r="BG170" s="204"/>
      <c r="BH170" s="205" t="n">
        <f aca="false">SUMPRODUCT(E170:AP170,heilmittel!E$411:AP$411)*D170</f>
        <v>0.00455386081982841</v>
      </c>
      <c r="BI170" s="206" t="n">
        <f aca="false">(BH170*BA170)+(BH448*BA448)</f>
        <v>-0.00104547559825028</v>
      </c>
      <c r="BJ170" s="206" t="n">
        <f aca="false">BI170*BI170</f>
        <v>1.09301922653677E-006</v>
      </c>
      <c r="BK170" s="207" t="n">
        <f aca="false">BI170/BM$2</f>
        <v>-0.00499800891851034</v>
      </c>
      <c r="BL170" s="206" t="str">
        <f aca="false">IF(BK170&lt;-3,"— — —",IF(BK170&lt;-2,"— —",IF(BK170&lt;-1,"—",IF(BK170&gt;4,"++++",IF(BK170&gt;3,"+++",IF(BK170&gt;2,"++",IF(BK170&gt;1,"+","....")))))))</f>
        <v>....</v>
      </c>
      <c r="BM170" s="200"/>
    </row>
    <row r="171" customFormat="false" ht="12.8" hidden="false" customHeight="false" outlineLevel="0" collapsed="false">
      <c r="B171" s="0" t="n">
        <f aca="false">1/D171</f>
        <v>946.999999999999</v>
      </c>
      <c r="C171" s="208" t="s">
        <v>1070</v>
      </c>
      <c r="D171" s="209" t="n">
        <v>0.00105596620908131</v>
      </c>
      <c r="E171" s="210" t="n">
        <v>-5</v>
      </c>
      <c r="F171" s="198" t="n">
        <v>11</v>
      </c>
      <c r="G171" s="198" t="n">
        <v>26</v>
      </c>
      <c r="H171" s="198" t="n">
        <v>-7</v>
      </c>
      <c r="I171" s="198" t="n">
        <v>-19</v>
      </c>
      <c r="J171" s="198" t="n">
        <v>-1</v>
      </c>
      <c r="K171" s="198" t="n">
        <v>28</v>
      </c>
      <c r="L171" s="198" t="n">
        <v>-33</v>
      </c>
      <c r="M171" s="198" t="n">
        <v>-2</v>
      </c>
      <c r="N171" s="198" t="n">
        <v>-12</v>
      </c>
      <c r="O171" s="198" t="n">
        <v>-29</v>
      </c>
      <c r="P171" s="198" t="n">
        <v>-23</v>
      </c>
      <c r="Q171" s="198" t="n">
        <v>-16</v>
      </c>
      <c r="R171" s="198" t="n">
        <v>39</v>
      </c>
      <c r="S171" s="198" t="n">
        <v>2</v>
      </c>
      <c r="T171" s="198" t="n">
        <v>12</v>
      </c>
      <c r="U171" s="198" t="n">
        <v>-21</v>
      </c>
      <c r="V171" s="198" t="n">
        <v>-23</v>
      </c>
      <c r="W171" s="198" t="n">
        <v>3</v>
      </c>
      <c r="X171" s="198" t="n">
        <v>10</v>
      </c>
      <c r="Y171" s="198" t="n">
        <v>8</v>
      </c>
      <c r="Z171" s="198" t="n">
        <v>4</v>
      </c>
      <c r="AA171" s="198" t="n">
        <v>-11</v>
      </c>
      <c r="AB171" s="198" t="n">
        <v>0</v>
      </c>
      <c r="AC171" s="198" t="n">
        <v>8</v>
      </c>
      <c r="AD171" s="198" t="n">
        <v>-3</v>
      </c>
      <c r="AE171" s="198" t="n">
        <v>13</v>
      </c>
      <c r="AF171" s="198" t="n">
        <v>-11</v>
      </c>
      <c r="AG171" s="198" t="n">
        <v>-27</v>
      </c>
      <c r="AH171" s="198" t="n">
        <v>29</v>
      </c>
      <c r="AI171" s="198" t="n">
        <v>10</v>
      </c>
      <c r="AJ171" s="198" t="n">
        <v>-20</v>
      </c>
      <c r="AK171" s="198" t="n">
        <v>-39</v>
      </c>
      <c r="AL171" s="198" t="n">
        <v>-29</v>
      </c>
      <c r="AM171" s="198" t="n">
        <v>20</v>
      </c>
      <c r="AN171" s="198" t="n">
        <v>-6</v>
      </c>
      <c r="AO171" s="198" t="n">
        <v>16</v>
      </c>
      <c r="AP171" s="211" t="n">
        <v>34</v>
      </c>
      <c r="AR171" s="195"/>
      <c r="AS171" s="196" t="s">
        <v>1070</v>
      </c>
      <c r="AT171" s="199"/>
      <c r="AU171" s="197" t="n">
        <f aca="false">IF(OR(appSymptome!E175=appSymptome!$C$1,AT171),0,appSymptome!E175)</f>
        <v>0</v>
      </c>
      <c r="AV171" s="198" t="n">
        <v>171</v>
      </c>
      <c r="AW171" s="198"/>
      <c r="AX171" s="199" t="n">
        <f aca="true">INDIRECT(ADDRESS(AV171+ROW(AV$2)-1,COLUMN(AU171)))</f>
        <v>0</v>
      </c>
      <c r="AY171" s="196"/>
      <c r="AZ171" s="196" t="n">
        <f aca="false">AU171</f>
        <v>0</v>
      </c>
      <c r="BA171" s="200" t="n">
        <f aca="false">IF(AND(AZ449=0,AZ171=0,AY171&gt;0),AY171,AZ171)</f>
        <v>0</v>
      </c>
      <c r="BB171" s="201" t="n">
        <f aca="false">BA171*D171</f>
        <v>0</v>
      </c>
      <c r="BC171" s="202" t="n">
        <f aca="false">(SUMIF(E171:AP171,"&gt;0",E171:AP171)-SUMIF(E171:AP171,"&lt;0",E171:AP171))*D171</f>
        <v>0.644139387539599</v>
      </c>
      <c r="BD171" s="196"/>
      <c r="BE171" s="196"/>
      <c r="BF171" s="203"/>
      <c r="BG171" s="204"/>
      <c r="BH171" s="205" t="n">
        <f aca="false">SUMPRODUCT(E171:AP171,heilmittel!E$411:AP$411)*D171</f>
        <v>0.00201098204857445</v>
      </c>
      <c r="BI171" s="206" t="n">
        <f aca="false">(BH171*BA171)+(BH449*BA449)</f>
        <v>-0.000153728949478749</v>
      </c>
      <c r="BJ171" s="206" t="n">
        <f aca="false">BI171*BI171</f>
        <v>2.36325899078398E-008</v>
      </c>
      <c r="BK171" s="207" t="n">
        <f aca="false">BI171/BM$2</f>
        <v>-0.000734917832433312</v>
      </c>
      <c r="BL171" s="206" t="str">
        <f aca="false">IF(BK171&lt;-3,"— — —",IF(BK171&lt;-2,"— —",IF(BK171&lt;-1,"—",IF(BK171&gt;4,"++++",IF(BK171&gt;3,"+++",IF(BK171&gt;2,"++",IF(BK171&gt;1,"+","....")))))))</f>
        <v>....</v>
      </c>
      <c r="BM171" s="200"/>
    </row>
    <row r="172" customFormat="false" ht="12.8" hidden="false" customHeight="false" outlineLevel="0" collapsed="false">
      <c r="B172" s="0" t="n">
        <f aca="false">1/D172</f>
        <v>505</v>
      </c>
      <c r="C172" s="208" t="s">
        <v>1071</v>
      </c>
      <c r="D172" s="209" t="n">
        <v>0.00198019801980198</v>
      </c>
      <c r="E172" s="210" t="n">
        <v>7</v>
      </c>
      <c r="F172" s="198" t="n">
        <v>24</v>
      </c>
      <c r="G172" s="198" t="n">
        <v>16</v>
      </c>
      <c r="H172" s="198" t="n">
        <v>-11</v>
      </c>
      <c r="I172" s="198" t="n">
        <v>-5</v>
      </c>
      <c r="J172" s="198" t="n">
        <v>34</v>
      </c>
      <c r="K172" s="198" t="n">
        <v>-14</v>
      </c>
      <c r="L172" s="198" t="n">
        <v>-22</v>
      </c>
      <c r="M172" s="198" t="n">
        <v>-24</v>
      </c>
      <c r="N172" s="198" t="n">
        <v>22</v>
      </c>
      <c r="O172" s="198" t="n">
        <v>5</v>
      </c>
      <c r="P172" s="198" t="n">
        <v>11</v>
      </c>
      <c r="Q172" s="198" t="n">
        <v>4</v>
      </c>
      <c r="R172" s="198" t="n">
        <v>0</v>
      </c>
      <c r="S172" s="198" t="n">
        <v>15</v>
      </c>
      <c r="T172" s="198" t="n">
        <v>-18</v>
      </c>
      <c r="U172" s="198" t="n">
        <v>9</v>
      </c>
      <c r="V172" s="198" t="n">
        <v>0</v>
      </c>
      <c r="W172" s="198" t="n">
        <v>-18</v>
      </c>
      <c r="X172" s="198" t="n">
        <v>-2</v>
      </c>
      <c r="Y172" s="198" t="n">
        <v>-1</v>
      </c>
      <c r="Z172" s="198" t="n">
        <v>-4</v>
      </c>
      <c r="AA172" s="198" t="n">
        <v>8</v>
      </c>
      <c r="AB172" s="198" t="n">
        <v>4</v>
      </c>
      <c r="AC172" s="198" t="n">
        <v>-10</v>
      </c>
      <c r="AD172" s="198" t="n">
        <v>10</v>
      </c>
      <c r="AE172" s="198" t="n">
        <v>-20</v>
      </c>
      <c r="AF172" s="198" t="n">
        <v>18</v>
      </c>
      <c r="AG172" s="198" t="n">
        <v>37</v>
      </c>
      <c r="AH172" s="198" t="n">
        <v>14</v>
      </c>
      <c r="AI172" s="198" t="n">
        <v>-11</v>
      </c>
      <c r="AJ172" s="198" t="n">
        <v>28</v>
      </c>
      <c r="AK172" s="198" t="n">
        <v>20</v>
      </c>
      <c r="AL172" s="198" t="n">
        <v>33</v>
      </c>
      <c r="AM172" s="198" t="n">
        <v>-5</v>
      </c>
      <c r="AN172" s="198" t="n">
        <v>3</v>
      </c>
      <c r="AO172" s="198" t="n">
        <v>-18</v>
      </c>
      <c r="AP172" s="211" t="n">
        <v>4</v>
      </c>
      <c r="AR172" s="195"/>
      <c r="AS172" s="196" t="s">
        <v>1071</v>
      </c>
      <c r="AT172" s="199"/>
      <c r="AU172" s="197" t="n">
        <f aca="false">IF(OR(appSymptome!E176=appSymptome!$C$1,AT172),0,appSymptome!E176)</f>
        <v>0</v>
      </c>
      <c r="AV172" s="198" t="n">
        <v>170</v>
      </c>
      <c r="AW172" s="198"/>
      <c r="AX172" s="199" t="n">
        <f aca="true">INDIRECT(ADDRESS(AV172+ROW(AV$2)-1,COLUMN(AU172)))</f>
        <v>0</v>
      </c>
      <c r="AY172" s="196"/>
      <c r="AZ172" s="196" t="n">
        <f aca="false">AU172</f>
        <v>0</v>
      </c>
      <c r="BA172" s="200" t="n">
        <f aca="false">IF(AND(AZ450=0,AZ172=0,AY172&gt;0),AY172,AZ172)</f>
        <v>0</v>
      </c>
      <c r="BB172" s="201" t="n">
        <f aca="false">BA172*D172</f>
        <v>0</v>
      </c>
      <c r="BC172" s="202" t="n">
        <f aca="false">(SUMIF(E172:AP172,"&gt;0",E172:AP172)-SUMIF(E172:AP172,"&lt;0",E172:AP172))*D172</f>
        <v>1.00792079207921</v>
      </c>
      <c r="BD172" s="196"/>
      <c r="BE172" s="196"/>
      <c r="BF172" s="203"/>
      <c r="BG172" s="204"/>
      <c r="BH172" s="205" t="n">
        <f aca="false">SUMPRODUCT(E172:AP172,heilmittel!E$411:AP$411)*D172</f>
        <v>-0.0316605940594059</v>
      </c>
      <c r="BI172" s="206" t="n">
        <f aca="false">(BH172*BA172)+(BH450*BA450)</f>
        <v>0.0130926192532873</v>
      </c>
      <c r="BJ172" s="206" t="n">
        <f aca="false">BI172*BI172</f>
        <v>0.000171416678911549</v>
      </c>
      <c r="BK172" s="207" t="n">
        <f aca="false">BI172/BM$2</f>
        <v>0.0625906792125099</v>
      </c>
      <c r="BL172" s="206" t="str">
        <f aca="false">IF(BK172&lt;-3,"— — —",IF(BK172&lt;-2,"— —",IF(BK172&lt;-1,"—",IF(BK172&gt;4,"++++",IF(BK172&gt;3,"+++",IF(BK172&gt;2,"++",IF(BK172&gt;1,"+","....")))))))</f>
        <v>....</v>
      </c>
      <c r="BM172" s="200"/>
    </row>
    <row r="173" customFormat="false" ht="12.8" hidden="false" customHeight="false" outlineLevel="0" collapsed="false">
      <c r="B173" s="0" t="n">
        <f aca="false">1/D173</f>
        <v>1076</v>
      </c>
      <c r="C173" s="208" t="s">
        <v>1072</v>
      </c>
      <c r="D173" s="209" t="n">
        <v>0.000929368029739777</v>
      </c>
      <c r="E173" s="210" t="n">
        <v>-3</v>
      </c>
      <c r="F173" s="198" t="n">
        <v>25</v>
      </c>
      <c r="G173" s="198" t="n">
        <v>27</v>
      </c>
      <c r="H173" s="198" t="n">
        <v>-1</v>
      </c>
      <c r="I173" s="198" t="n">
        <v>-10</v>
      </c>
      <c r="J173" s="198" t="n">
        <v>43</v>
      </c>
      <c r="K173" s="198" t="n">
        <v>-19</v>
      </c>
      <c r="L173" s="198" t="n">
        <v>-32</v>
      </c>
      <c r="M173" s="198" t="n">
        <v>-20</v>
      </c>
      <c r="N173" s="198" t="n">
        <v>24</v>
      </c>
      <c r="O173" s="198" t="n">
        <v>17</v>
      </c>
      <c r="P173" s="198" t="n">
        <v>3</v>
      </c>
      <c r="Q173" s="198" t="n">
        <v>-8</v>
      </c>
      <c r="R173" s="198" t="n">
        <v>16</v>
      </c>
      <c r="S173" s="198" t="n">
        <v>33</v>
      </c>
      <c r="T173" s="198" t="n">
        <v>-26</v>
      </c>
      <c r="U173" s="198" t="n">
        <v>2</v>
      </c>
      <c r="V173" s="198" t="n">
        <v>-12</v>
      </c>
      <c r="W173" s="198" t="n">
        <v>-13</v>
      </c>
      <c r="X173" s="198" t="n">
        <v>-14</v>
      </c>
      <c r="Y173" s="198" t="n">
        <v>10</v>
      </c>
      <c r="Z173" s="198" t="n">
        <v>-8</v>
      </c>
      <c r="AA173" s="198" t="n">
        <v>4</v>
      </c>
      <c r="AB173" s="198" t="n">
        <v>19</v>
      </c>
      <c r="AC173" s="198" t="n">
        <v>9</v>
      </c>
      <c r="AD173" s="198" t="n">
        <v>22</v>
      </c>
      <c r="AE173" s="198" t="n">
        <v>-28</v>
      </c>
      <c r="AF173" s="198" t="n">
        <v>27</v>
      </c>
      <c r="AG173" s="198" t="n">
        <v>59</v>
      </c>
      <c r="AH173" s="198" t="n">
        <v>21</v>
      </c>
      <c r="AI173" s="198" t="n">
        <v>-16</v>
      </c>
      <c r="AJ173" s="198" t="n">
        <v>34</v>
      </c>
      <c r="AK173" s="198" t="n">
        <v>29</v>
      </c>
      <c r="AL173" s="198" t="n">
        <v>34</v>
      </c>
      <c r="AM173" s="198" t="n">
        <v>5</v>
      </c>
      <c r="AN173" s="198" t="n">
        <v>14</v>
      </c>
      <c r="AO173" s="198" t="n">
        <v>-24</v>
      </c>
      <c r="AP173" s="211" t="n">
        <v>-11</v>
      </c>
      <c r="AR173" s="195"/>
      <c r="AS173" s="196" t="s">
        <v>1072</v>
      </c>
      <c r="AT173" s="199"/>
      <c r="AU173" s="197" t="n">
        <f aca="false">IF(OR(appSymptome!E177=appSymptome!$C$1,AT173),0,appSymptome!E177)</f>
        <v>0</v>
      </c>
      <c r="AV173" s="198" t="n">
        <v>173</v>
      </c>
      <c r="AW173" s="198"/>
      <c r="AX173" s="199" t="n">
        <f aca="true">INDIRECT(ADDRESS(AV173+ROW(AV$2)-1,COLUMN(AU173)))</f>
        <v>0</v>
      </c>
      <c r="AY173" s="196"/>
      <c r="AZ173" s="196" t="n">
        <f aca="false">AU173</f>
        <v>0</v>
      </c>
      <c r="BA173" s="200" t="n">
        <f aca="false">IF(AND(AZ451=0,AZ173=0,AY173&gt;0),AY173,AZ173)</f>
        <v>0</v>
      </c>
      <c r="BB173" s="201" t="n">
        <f aca="false">BA173*D173</f>
        <v>0</v>
      </c>
      <c r="BC173" s="202" t="n">
        <f aca="false">(SUMIF(E173:AP173,"&gt;0",E173:AP173)-SUMIF(E173:AP173,"&lt;0",E173:AP173))*D173</f>
        <v>0.671003717472119</v>
      </c>
      <c r="BD173" s="196"/>
      <c r="BE173" s="196"/>
      <c r="BF173" s="203"/>
      <c r="BG173" s="204"/>
      <c r="BH173" s="205" t="n">
        <f aca="false">SUMPRODUCT(E173:AP173,heilmittel!E$411:AP$411)*D173</f>
        <v>-0.0219502788104089</v>
      </c>
      <c r="BI173" s="206" t="n">
        <f aca="false">(BH173*BA173)+(BH451*BA451)</f>
        <v>0.0203999999999999</v>
      </c>
      <c r="BJ173" s="206" t="n">
        <f aca="false">BI173*BI173</f>
        <v>0.000416159999999998</v>
      </c>
      <c r="BK173" s="207" t="n">
        <f aca="false">BI173/BM$2</f>
        <v>0.097524401438208</v>
      </c>
      <c r="BL173" s="206" t="str">
        <f aca="false">IF(BK173&lt;-3,"— — —",IF(BK173&lt;-2,"— —",IF(BK173&lt;-1,"—",IF(BK173&gt;4,"++++",IF(BK173&gt;3,"+++",IF(BK173&gt;2,"++",IF(BK173&gt;1,"+","....")))))))</f>
        <v>....</v>
      </c>
      <c r="BM173" s="200"/>
    </row>
    <row r="174" customFormat="false" ht="12.8" hidden="false" customHeight="false" outlineLevel="0" collapsed="false">
      <c r="B174" s="0" t="n">
        <f aca="false">1/D174</f>
        <v>1101</v>
      </c>
      <c r="C174" s="208" t="s">
        <v>1073</v>
      </c>
      <c r="D174" s="209" t="n">
        <v>0.000908265213442325</v>
      </c>
      <c r="E174" s="210" t="n">
        <v>-5</v>
      </c>
      <c r="F174" s="198" t="n">
        <v>8</v>
      </c>
      <c r="G174" s="198" t="n">
        <v>24</v>
      </c>
      <c r="H174" s="198" t="n">
        <v>-2</v>
      </c>
      <c r="I174" s="198" t="n">
        <v>-24</v>
      </c>
      <c r="J174" s="198" t="n">
        <v>0</v>
      </c>
      <c r="K174" s="198" t="n">
        <v>25</v>
      </c>
      <c r="L174" s="198" t="n">
        <v>-28</v>
      </c>
      <c r="M174" s="198" t="n">
        <v>0</v>
      </c>
      <c r="N174" s="198" t="n">
        <v>-24</v>
      </c>
      <c r="O174" s="198" t="n">
        <v>-40</v>
      </c>
      <c r="P174" s="198" t="n">
        <v>-29</v>
      </c>
      <c r="Q174" s="198" t="n">
        <v>-19</v>
      </c>
      <c r="R174" s="198" t="n">
        <v>46</v>
      </c>
      <c r="S174" s="198" t="n">
        <v>-5</v>
      </c>
      <c r="T174" s="198" t="n">
        <v>19</v>
      </c>
      <c r="U174" s="198" t="n">
        <v>-30</v>
      </c>
      <c r="V174" s="198" t="n">
        <v>-18</v>
      </c>
      <c r="W174" s="198" t="n">
        <v>8</v>
      </c>
      <c r="X174" s="198" t="n">
        <v>6</v>
      </c>
      <c r="Y174" s="198" t="n">
        <v>16</v>
      </c>
      <c r="Z174" s="198" t="n">
        <v>2</v>
      </c>
      <c r="AA174" s="198" t="n">
        <v>0</v>
      </c>
      <c r="AB174" s="198" t="n">
        <v>-1</v>
      </c>
      <c r="AC174" s="198" t="n">
        <v>4</v>
      </c>
      <c r="AD174" s="198" t="n">
        <v>-5</v>
      </c>
      <c r="AE174" s="198" t="n">
        <v>11</v>
      </c>
      <c r="AF174" s="198" t="n">
        <v>-36</v>
      </c>
      <c r="AG174" s="198" t="n">
        <v>-26</v>
      </c>
      <c r="AH174" s="198" t="n">
        <v>19</v>
      </c>
      <c r="AI174" s="198" t="n">
        <v>11</v>
      </c>
      <c r="AJ174" s="198" t="n">
        <v>-16</v>
      </c>
      <c r="AK174" s="198" t="n">
        <v>-36</v>
      </c>
      <c r="AL174" s="198" t="n">
        <v>-44</v>
      </c>
      <c r="AM174" s="198" t="n">
        <v>29</v>
      </c>
      <c r="AN174" s="198" t="n">
        <v>-11</v>
      </c>
      <c r="AO174" s="198" t="n">
        <v>25</v>
      </c>
      <c r="AP174" s="211" t="n">
        <v>28</v>
      </c>
      <c r="AR174" s="195"/>
      <c r="AS174" s="196" t="s">
        <v>1073</v>
      </c>
      <c r="AT174" s="199"/>
      <c r="AU174" s="197" t="n">
        <f aca="false">IF(OR(appSymptome!E178=appSymptome!$C$1,AT174),0,appSymptome!E178)</f>
        <v>0</v>
      </c>
      <c r="AV174" s="198" t="n">
        <v>172</v>
      </c>
      <c r="AW174" s="198"/>
      <c r="AX174" s="199" t="n">
        <f aca="true">INDIRECT(ADDRESS(AV174+ROW(AV$2)-1,COLUMN(AU174)))</f>
        <v>0</v>
      </c>
      <c r="AY174" s="196"/>
      <c r="AZ174" s="196" t="n">
        <f aca="false">AU174</f>
        <v>0</v>
      </c>
      <c r="BA174" s="200" t="n">
        <f aca="false">IF(AND(AZ452=0,AZ174=0,AY174&gt;0),AY174,AZ174)</f>
        <v>0</v>
      </c>
      <c r="BB174" s="201" t="n">
        <f aca="false">BA174*D174</f>
        <v>0</v>
      </c>
      <c r="BC174" s="202" t="n">
        <f aca="false">(SUMIF(E174:AP174,"&gt;0",E174:AP174)-SUMIF(E174:AP174,"&lt;0",E174:AP174))*D174</f>
        <v>0.617620345140781</v>
      </c>
      <c r="BD174" s="196"/>
      <c r="BE174" s="196"/>
      <c r="BF174" s="203"/>
      <c r="BG174" s="204"/>
      <c r="BH174" s="205" t="n">
        <f aca="false">SUMPRODUCT(E174:AP174,heilmittel!E$411:AP$411)*D174</f>
        <v>0.0144621253405995</v>
      </c>
      <c r="BI174" s="206" t="n">
        <f aca="false">(BH174*BA174)+(BH452*BA452)</f>
        <v>-0.0120471594379964</v>
      </c>
      <c r="BJ174" s="206" t="n">
        <f aca="false">BI174*BI174</f>
        <v>0.000145134050524505</v>
      </c>
      <c r="BK174" s="207" t="n">
        <f aca="false">BI174/BM$2</f>
        <v>-0.0575927457461401</v>
      </c>
      <c r="BL174" s="206" t="str">
        <f aca="false">IF(BK174&lt;-3,"— — —",IF(BK174&lt;-2,"— —",IF(BK174&lt;-1,"—",IF(BK174&gt;4,"++++",IF(BK174&gt;3,"+++",IF(BK174&gt;2,"++",IF(BK174&gt;1,"+","....")))))))</f>
        <v>....</v>
      </c>
      <c r="BM174" s="200"/>
    </row>
    <row r="175" customFormat="false" ht="12.8" hidden="false" customHeight="false" outlineLevel="0" collapsed="false">
      <c r="B175" s="0" t="n">
        <f aca="false">1/D175</f>
        <v>750.000000000002</v>
      </c>
      <c r="C175" s="208" t="s">
        <v>1074</v>
      </c>
      <c r="D175" s="209" t="n">
        <v>0.00133333333333333</v>
      </c>
      <c r="E175" s="210" t="n">
        <v>-1</v>
      </c>
      <c r="F175" s="198" t="n">
        <v>12</v>
      </c>
      <c r="G175" s="198" t="n">
        <v>32</v>
      </c>
      <c r="H175" s="198" t="n">
        <v>0</v>
      </c>
      <c r="I175" s="198" t="n">
        <v>-38</v>
      </c>
      <c r="J175" s="198" t="n">
        <v>22</v>
      </c>
      <c r="K175" s="198" t="n">
        <v>11</v>
      </c>
      <c r="L175" s="198" t="n">
        <v>-33</v>
      </c>
      <c r="M175" s="198" t="n">
        <v>-15</v>
      </c>
      <c r="N175" s="198" t="n">
        <v>-10</v>
      </c>
      <c r="O175" s="198" t="n">
        <v>-29</v>
      </c>
      <c r="P175" s="198" t="n">
        <v>-1</v>
      </c>
      <c r="Q175" s="198" t="n">
        <v>-10</v>
      </c>
      <c r="R175" s="198" t="n">
        <v>27</v>
      </c>
      <c r="S175" s="198" t="n">
        <v>5</v>
      </c>
      <c r="T175" s="198" t="n">
        <v>2</v>
      </c>
      <c r="U175" s="198" t="n">
        <v>-16</v>
      </c>
      <c r="V175" s="198" t="n">
        <v>-31</v>
      </c>
      <c r="W175" s="198" t="n">
        <v>-6</v>
      </c>
      <c r="X175" s="198" t="n">
        <v>12</v>
      </c>
      <c r="Y175" s="198" t="n">
        <v>15</v>
      </c>
      <c r="Z175" s="198" t="n">
        <v>-19</v>
      </c>
      <c r="AA175" s="198" t="n">
        <v>22</v>
      </c>
      <c r="AB175" s="198" t="n">
        <v>-5</v>
      </c>
      <c r="AC175" s="198" t="n">
        <v>-11</v>
      </c>
      <c r="AD175" s="198" t="n">
        <v>-1</v>
      </c>
      <c r="AE175" s="198" t="n">
        <v>-20</v>
      </c>
      <c r="AF175" s="198" t="n">
        <v>-6</v>
      </c>
      <c r="AG175" s="198" t="n">
        <v>-12</v>
      </c>
      <c r="AH175" s="198" t="n">
        <v>12</v>
      </c>
      <c r="AI175" s="198" t="n">
        <v>-7</v>
      </c>
      <c r="AJ175" s="198" t="n">
        <v>-3</v>
      </c>
      <c r="AK175" s="198" t="n">
        <v>-24</v>
      </c>
      <c r="AL175" s="198" t="n">
        <v>-7</v>
      </c>
      <c r="AM175" s="198" t="n">
        <v>1</v>
      </c>
      <c r="AN175" s="198" t="n">
        <v>2</v>
      </c>
      <c r="AO175" s="198" t="n">
        <v>18</v>
      </c>
      <c r="AP175" s="211" t="n">
        <v>16</v>
      </c>
      <c r="AR175" s="195"/>
      <c r="AS175" s="196" t="s">
        <v>1074</v>
      </c>
      <c r="AT175" s="199"/>
      <c r="AU175" s="197" t="n">
        <f aca="false">IF(OR(appSymptome!E179=appSymptome!$C$1,AT175),0,appSymptome!E179)</f>
        <v>0</v>
      </c>
      <c r="AV175" s="198"/>
      <c r="AW175" s="198"/>
      <c r="AX175" s="199"/>
      <c r="AY175" s="196"/>
      <c r="AZ175" s="196" t="n">
        <f aca="false">AU175</f>
        <v>0</v>
      </c>
      <c r="BA175" s="200" t="n">
        <f aca="false">IF(AND(AZ453=0,AZ175=0,AY175&gt;0),AY175,AZ175)</f>
        <v>0</v>
      </c>
      <c r="BB175" s="201" t="n">
        <f aca="false">BA175*D175</f>
        <v>0</v>
      </c>
      <c r="BC175" s="202" t="n">
        <f aca="false">(SUMIF(E175:AP175,"&gt;0",E175:AP175)-SUMIF(E175:AP175,"&lt;0",E175:AP175))*D175</f>
        <v>0.685333333333333</v>
      </c>
      <c r="BD175" s="196"/>
      <c r="BE175" s="196"/>
      <c r="BF175" s="203"/>
      <c r="BG175" s="204"/>
      <c r="BH175" s="205" t="n">
        <f aca="false">SUMPRODUCT(E175:AP175,heilmittel!E$411:AP$411)*D175</f>
        <v>0.0184082666666666</v>
      </c>
      <c r="BI175" s="206" t="n">
        <f aca="false">(BH175*BA175)+(BH453*BA453)</f>
        <v>-0.0158785876522817</v>
      </c>
      <c r="BJ175" s="206" t="n">
        <f aca="false">BI175*BI175</f>
        <v>0.000252129545831192</v>
      </c>
      <c r="BK175" s="207" t="n">
        <f aca="false">BI175/BM$2</f>
        <v>-0.075909301787887</v>
      </c>
      <c r="BL175" s="206" t="str">
        <f aca="false">IF(BK175&lt;-3,"— — —",IF(BK175&lt;-2,"— —",IF(BK175&lt;-1,"—",IF(BK175&gt;4,"++++",IF(BK175&gt;3,"+++",IF(BK175&gt;2,"++",IF(BK175&gt;1,"+","....")))))))</f>
        <v>....</v>
      </c>
      <c r="BM175" s="200"/>
    </row>
    <row r="176" customFormat="false" ht="12.8" hidden="false" customHeight="false" outlineLevel="0" collapsed="false">
      <c r="B176" s="0" t="n">
        <f aca="false">1/D176</f>
        <v>1425</v>
      </c>
      <c r="C176" s="208" t="s">
        <v>1075</v>
      </c>
      <c r="D176" s="209" t="n">
        <v>0.000701754385964912</v>
      </c>
      <c r="E176" s="210" t="n">
        <v>34</v>
      </c>
      <c r="F176" s="198" t="n">
        <v>28</v>
      </c>
      <c r="G176" s="198" t="n">
        <v>11</v>
      </c>
      <c r="H176" s="198" t="n">
        <v>7</v>
      </c>
      <c r="I176" s="198" t="n">
        <v>-21</v>
      </c>
      <c r="J176" s="198" t="n">
        <v>22</v>
      </c>
      <c r="K176" s="198" t="n">
        <v>23</v>
      </c>
      <c r="L176" s="198" t="n">
        <v>-22</v>
      </c>
      <c r="M176" s="198" t="n">
        <v>9</v>
      </c>
      <c r="N176" s="198" t="n">
        <v>-23</v>
      </c>
      <c r="O176" s="198" t="n">
        <v>-9</v>
      </c>
      <c r="P176" s="198" t="n">
        <v>20</v>
      </c>
      <c r="Q176" s="198" t="n">
        <v>-5</v>
      </c>
      <c r="R176" s="198" t="n">
        <v>48</v>
      </c>
      <c r="S176" s="198" t="n">
        <v>2</v>
      </c>
      <c r="T176" s="198" t="n">
        <v>-9</v>
      </c>
      <c r="U176" s="198" t="n">
        <v>-15</v>
      </c>
      <c r="V176" s="198" t="n">
        <v>-3</v>
      </c>
      <c r="W176" s="198" t="n">
        <v>-28</v>
      </c>
      <c r="X176" s="198" t="n">
        <v>-12</v>
      </c>
      <c r="Y176" s="198" t="n">
        <v>43</v>
      </c>
      <c r="Z176" s="198" t="n">
        <v>-7</v>
      </c>
      <c r="AA176" s="198" t="n">
        <v>25</v>
      </c>
      <c r="AB176" s="198" t="n">
        <v>-17</v>
      </c>
      <c r="AC176" s="198" t="n">
        <v>2</v>
      </c>
      <c r="AD176" s="198" t="n">
        <v>-9</v>
      </c>
      <c r="AE176" s="198" t="n">
        <v>-11</v>
      </c>
      <c r="AF176" s="198" t="n">
        <v>8</v>
      </c>
      <c r="AG176" s="198" t="n">
        <v>-3</v>
      </c>
      <c r="AH176" s="198" t="n">
        <v>2</v>
      </c>
      <c r="AI176" s="198" t="n">
        <v>-7</v>
      </c>
      <c r="AJ176" s="198" t="n">
        <v>-27</v>
      </c>
      <c r="AK176" s="198" t="n">
        <v>8</v>
      </c>
      <c r="AL176" s="198" t="n">
        <v>13</v>
      </c>
      <c r="AM176" s="198" t="n">
        <v>-5</v>
      </c>
      <c r="AN176" s="198" t="n">
        <v>23</v>
      </c>
      <c r="AO176" s="198" t="n">
        <v>-16</v>
      </c>
      <c r="AP176" s="211" t="n">
        <v>-7</v>
      </c>
      <c r="AR176" s="195"/>
      <c r="AS176" s="196" t="s">
        <v>1075</v>
      </c>
      <c r="AT176" s="199"/>
      <c r="AU176" s="197" t="n">
        <f aca="false">IF(OR(appSymptome!E180=appSymptome!$C$1,AT176),0,appSymptome!E180)</f>
        <v>0</v>
      </c>
      <c r="AV176" s="198"/>
      <c r="AW176" s="198"/>
      <c r="AX176" s="199"/>
      <c r="AY176" s="196"/>
      <c r="AZ176" s="196" t="n">
        <f aca="false">AU176</f>
        <v>0</v>
      </c>
      <c r="BA176" s="200" t="n">
        <f aca="false">IF(AND(AZ454=0,AZ176=0,AY176&gt;0),AY176,AZ176)</f>
        <v>0</v>
      </c>
      <c r="BB176" s="201" t="n">
        <f aca="false">BA176*D176</f>
        <v>0</v>
      </c>
      <c r="BC176" s="202" t="n">
        <f aca="false">(SUMIF(E176:AP176,"&gt;0",E176:AP176)-SUMIF(E176:AP176,"&lt;0",E176:AP176))*D176</f>
        <v>0.409824561403509</v>
      </c>
      <c r="BD176" s="196"/>
      <c r="BE176" s="196"/>
      <c r="BF176" s="203"/>
      <c r="BG176" s="204"/>
      <c r="BH176" s="205" t="n">
        <f aca="false">SUMPRODUCT(E176:AP176,heilmittel!E$411:AP$411)*D176</f>
        <v>0.0264564210526316</v>
      </c>
      <c r="BI176" s="206" t="n">
        <f aca="false">(BH176*BA176)+(BH454*BA454)</f>
        <v>-0.0310838804404823</v>
      </c>
      <c r="BJ176" s="206" t="n">
        <f aca="false">BI176*BI176</f>
        <v>0.000966207623238201</v>
      </c>
      <c r="BK176" s="207" t="n">
        <f aca="false">BI176/BM$2</f>
        <v>-0.148599844820337</v>
      </c>
      <c r="BL176" s="206" t="str">
        <f aca="false">IF(BK176&lt;-3,"— — —",IF(BK176&lt;-2,"— —",IF(BK176&lt;-1,"—",IF(BK176&gt;4,"++++",IF(BK176&gt;3,"+++",IF(BK176&gt;2,"++",IF(BK176&gt;1,"+","....")))))))</f>
        <v>....</v>
      </c>
      <c r="BM176" s="200"/>
    </row>
    <row r="177" customFormat="false" ht="12.8" hidden="false" customHeight="false" outlineLevel="0" collapsed="false">
      <c r="B177" s="0" t="n">
        <f aca="false">1/D177</f>
        <v>925.000000000001</v>
      </c>
      <c r="C177" s="208" t="s">
        <v>1076</v>
      </c>
      <c r="D177" s="209" t="n">
        <v>0.00108108108108108</v>
      </c>
      <c r="E177" s="210" t="n">
        <v>16</v>
      </c>
      <c r="F177" s="198" t="n">
        <v>-5</v>
      </c>
      <c r="G177" s="198" t="n">
        <v>-5</v>
      </c>
      <c r="H177" s="198" t="n">
        <v>-10</v>
      </c>
      <c r="I177" s="198" t="n">
        <v>-17</v>
      </c>
      <c r="J177" s="198" t="n">
        <v>9</v>
      </c>
      <c r="K177" s="198" t="n">
        <v>-16</v>
      </c>
      <c r="L177" s="198" t="n">
        <v>-23</v>
      </c>
      <c r="M177" s="198" t="n">
        <v>-9</v>
      </c>
      <c r="N177" s="198" t="n">
        <v>-1</v>
      </c>
      <c r="O177" s="198" t="n">
        <v>-26</v>
      </c>
      <c r="P177" s="198" t="n">
        <v>10</v>
      </c>
      <c r="Q177" s="198" t="n">
        <v>-27</v>
      </c>
      <c r="R177" s="198" t="n">
        <v>34</v>
      </c>
      <c r="S177" s="198" t="n">
        <v>-11</v>
      </c>
      <c r="T177" s="198" t="n">
        <v>-4</v>
      </c>
      <c r="U177" s="198" t="n">
        <v>-20</v>
      </c>
      <c r="V177" s="198" t="n">
        <v>-22</v>
      </c>
      <c r="W177" s="198" t="n">
        <v>15</v>
      </c>
      <c r="X177" s="198" t="n">
        <v>27</v>
      </c>
      <c r="Y177" s="198" t="n">
        <v>-27</v>
      </c>
      <c r="Z177" s="198" t="n">
        <v>31</v>
      </c>
      <c r="AA177" s="198" t="n">
        <v>16</v>
      </c>
      <c r="AB177" s="198" t="n">
        <v>-18</v>
      </c>
      <c r="AC177" s="198" t="n">
        <v>-3</v>
      </c>
      <c r="AD177" s="198" t="n">
        <v>10</v>
      </c>
      <c r="AE177" s="198" t="n">
        <v>-6</v>
      </c>
      <c r="AF177" s="198" t="n">
        <v>-5</v>
      </c>
      <c r="AG177" s="198" t="n">
        <v>9</v>
      </c>
      <c r="AH177" s="198" t="n">
        <v>7</v>
      </c>
      <c r="AI177" s="198" t="n">
        <v>9</v>
      </c>
      <c r="AJ177" s="198" t="n">
        <v>-68</v>
      </c>
      <c r="AK177" s="198" t="n">
        <v>-4</v>
      </c>
      <c r="AL177" s="198" t="n">
        <v>18</v>
      </c>
      <c r="AM177" s="198" t="n">
        <v>-32</v>
      </c>
      <c r="AN177" s="198" t="n">
        <v>-6</v>
      </c>
      <c r="AO177" s="198" t="n">
        <v>-27</v>
      </c>
      <c r="AP177" s="211" t="n">
        <v>-22</v>
      </c>
      <c r="AR177" s="195"/>
      <c r="AS177" s="196" t="s">
        <v>1076</v>
      </c>
      <c r="AT177" s="199"/>
      <c r="AU177" s="197" t="n">
        <f aca="false">IF(OR(appSymptome!E181=appSymptome!$C$1,AT177),0,appSymptome!E181)</f>
        <v>0</v>
      </c>
      <c r="AV177" s="198"/>
      <c r="AW177" s="198"/>
      <c r="AX177" s="199"/>
      <c r="AY177" s="196"/>
      <c r="AZ177" s="196" t="n">
        <f aca="false">AU177</f>
        <v>0</v>
      </c>
      <c r="BA177" s="200" t="n">
        <f aca="false">IF(AND(AZ455=0,AZ177=0,AY177&gt;0),AY177,AZ177)</f>
        <v>0</v>
      </c>
      <c r="BB177" s="201" t="n">
        <f aca="false">BA177*D177</f>
        <v>0</v>
      </c>
      <c r="BC177" s="202" t="n">
        <f aca="false">(SUMIF(E177:AP177,"&gt;0",E177:AP177)-SUMIF(E177:AP177,"&lt;0",E177:AP177))*D177</f>
        <v>0.675675675675676</v>
      </c>
      <c r="BD177" s="196"/>
      <c r="BE177" s="196"/>
      <c r="BF177" s="203"/>
      <c r="BG177" s="204"/>
      <c r="BH177" s="205" t="n">
        <f aca="false">SUMPRODUCT(E177:AP177,heilmittel!E$411:AP$411)*D177</f>
        <v>0.0020054054054054</v>
      </c>
      <c r="BI177" s="206" t="n">
        <f aca="false">(BH177*BA177)+(BH455*BA455)</f>
        <v>-0.00116607321464293</v>
      </c>
      <c r="BJ177" s="206" t="n">
        <f aca="false">BI177*BI177</f>
        <v>1.35972674190769E-006</v>
      </c>
      <c r="BK177" s="207" t="n">
        <f aca="false">BI177/BM$2</f>
        <v>-0.00557453883780288</v>
      </c>
      <c r="BL177" s="206" t="str">
        <f aca="false">IF(BK177&lt;-3,"— — —",IF(BK177&lt;-2,"— —",IF(BK177&lt;-1,"—",IF(BK177&gt;4,"++++",IF(BK177&gt;3,"+++",IF(BK177&gt;2,"++",IF(BK177&gt;1,"+","....")))))))</f>
        <v>....</v>
      </c>
      <c r="BM177" s="200"/>
    </row>
    <row r="178" customFormat="false" ht="12.8" hidden="false" customHeight="false" outlineLevel="0" collapsed="false">
      <c r="B178" s="0" t="n">
        <f aca="false">1/D178</f>
        <v>878.000000000001</v>
      </c>
      <c r="C178" s="208" t="s">
        <v>1077</v>
      </c>
      <c r="D178" s="209" t="n">
        <v>0.00113895216400911</v>
      </c>
      <c r="E178" s="210" t="n">
        <v>-11</v>
      </c>
      <c r="F178" s="198" t="n">
        <v>2</v>
      </c>
      <c r="G178" s="198" t="n">
        <v>5</v>
      </c>
      <c r="H178" s="198" t="n">
        <v>0</v>
      </c>
      <c r="I178" s="198" t="n">
        <v>-51</v>
      </c>
      <c r="J178" s="198" t="n">
        <v>38</v>
      </c>
      <c r="K178" s="198" t="n">
        <v>0</v>
      </c>
      <c r="L178" s="198" t="n">
        <v>-27</v>
      </c>
      <c r="M178" s="198" t="n">
        <v>12</v>
      </c>
      <c r="N178" s="198" t="n">
        <v>10</v>
      </c>
      <c r="O178" s="198" t="n">
        <v>3</v>
      </c>
      <c r="P178" s="198" t="n">
        <v>23</v>
      </c>
      <c r="Q178" s="198" t="n">
        <v>-32</v>
      </c>
      <c r="R178" s="198" t="n">
        <v>46</v>
      </c>
      <c r="S178" s="198" t="n">
        <v>-24</v>
      </c>
      <c r="T178" s="198" t="n">
        <v>-8</v>
      </c>
      <c r="U178" s="198" t="n">
        <v>15</v>
      </c>
      <c r="V178" s="198" t="n">
        <v>-26</v>
      </c>
      <c r="W178" s="198" t="n">
        <v>8</v>
      </c>
      <c r="X178" s="198" t="n">
        <v>29</v>
      </c>
      <c r="Y178" s="198" t="n">
        <v>-31</v>
      </c>
      <c r="Z178" s="198" t="n">
        <v>1</v>
      </c>
      <c r="AA178" s="198" t="n">
        <v>-18</v>
      </c>
      <c r="AB178" s="198" t="n">
        <v>-16</v>
      </c>
      <c r="AC178" s="198" t="n">
        <v>-12</v>
      </c>
      <c r="AD178" s="198" t="n">
        <v>8</v>
      </c>
      <c r="AE178" s="198" t="n">
        <v>-8</v>
      </c>
      <c r="AF178" s="198" t="n">
        <v>-25</v>
      </c>
      <c r="AG178" s="198" t="n">
        <v>20</v>
      </c>
      <c r="AH178" s="198" t="n">
        <v>31</v>
      </c>
      <c r="AI178" s="198" t="n">
        <v>-26</v>
      </c>
      <c r="AJ178" s="198" t="n">
        <v>4</v>
      </c>
      <c r="AK178" s="198" t="n">
        <v>6</v>
      </c>
      <c r="AL178" s="198" t="n">
        <v>-8</v>
      </c>
      <c r="AM178" s="198" t="n">
        <v>-11</v>
      </c>
      <c r="AN178" s="198" t="n">
        <v>53</v>
      </c>
      <c r="AO178" s="198" t="n">
        <v>-17</v>
      </c>
      <c r="AP178" s="211" t="n">
        <v>-59</v>
      </c>
      <c r="AR178" s="195"/>
      <c r="AS178" s="196" t="s">
        <v>1077</v>
      </c>
      <c r="AT178" s="199"/>
      <c r="AU178" s="197" t="n">
        <f aca="false">IF(OR(appSymptome!E182=appSymptome!$C$1,AT178),0,appSymptome!E182)</f>
        <v>0</v>
      </c>
      <c r="AV178" s="198"/>
      <c r="AW178" s="198"/>
      <c r="AX178" s="199"/>
      <c r="AY178" s="196"/>
      <c r="AZ178" s="196" t="n">
        <f aca="false">AU178</f>
        <v>0</v>
      </c>
      <c r="BA178" s="200" t="n">
        <f aca="false">IF(AND(AZ456=0,AZ178=0,AY178&gt;0),AY178,AZ178)</f>
        <v>0</v>
      </c>
      <c r="BB178" s="201" t="n">
        <f aca="false">BA178*D178</f>
        <v>0</v>
      </c>
      <c r="BC178" s="202" t="n">
        <f aca="false">(SUMIF(E178:AP178,"&gt;0",E178:AP178)-SUMIF(E178:AP178,"&lt;0",E178:AP178))*D178</f>
        <v>0.824601366742597</v>
      </c>
      <c r="BD178" s="196"/>
      <c r="BE178" s="196"/>
      <c r="BF178" s="203"/>
      <c r="BG178" s="204"/>
      <c r="BH178" s="205" t="n">
        <f aca="false">SUMPRODUCT(E178:AP178,heilmittel!E$411:AP$411)*D178</f>
        <v>0.0209394077448747</v>
      </c>
      <c r="BI178" s="206" t="n">
        <f aca="false">(BH178*BA178)+(BH456*BA456)</f>
        <v>-0.0137582181565079</v>
      </c>
      <c r="BJ178" s="206" t="n">
        <f aca="false">BI178*BI178</f>
        <v>0.000189288566842064</v>
      </c>
      <c r="BK178" s="207" t="n">
        <f aca="false">BI178/BM$2</f>
        <v>-0.065772646596555</v>
      </c>
      <c r="BL178" s="206" t="str">
        <f aca="false">IF(BK178&lt;-3,"— — —",IF(BK178&lt;-2,"— —",IF(BK178&lt;-1,"—",IF(BK178&gt;4,"++++",IF(BK178&gt;3,"+++",IF(BK178&gt;2,"++",IF(BK178&gt;1,"+","....")))))))</f>
        <v>....</v>
      </c>
      <c r="BM178" s="200"/>
    </row>
    <row r="179" customFormat="false" ht="12.8" hidden="false" customHeight="false" outlineLevel="0" collapsed="false">
      <c r="B179" s="0" t="n">
        <f aca="false">1/D179</f>
        <v>1463</v>
      </c>
      <c r="C179" s="208" t="s">
        <v>1078</v>
      </c>
      <c r="D179" s="209" t="n">
        <v>0.000683526999316473</v>
      </c>
      <c r="E179" s="210" t="n">
        <v>-11</v>
      </c>
      <c r="F179" s="198" t="n">
        <v>16</v>
      </c>
      <c r="G179" s="198" t="n">
        <v>21</v>
      </c>
      <c r="H179" s="198" t="n">
        <v>19</v>
      </c>
      <c r="I179" s="198" t="n">
        <v>-56</v>
      </c>
      <c r="J179" s="198" t="n">
        <v>17</v>
      </c>
      <c r="K179" s="198" t="n">
        <v>8</v>
      </c>
      <c r="L179" s="198" t="n">
        <v>-54</v>
      </c>
      <c r="M179" s="198" t="n">
        <v>9</v>
      </c>
      <c r="N179" s="198" t="n">
        <v>-15</v>
      </c>
      <c r="O179" s="198" t="n">
        <v>-21</v>
      </c>
      <c r="P179" s="198" t="n">
        <v>26</v>
      </c>
      <c r="Q179" s="198" t="n">
        <v>-40</v>
      </c>
      <c r="R179" s="198" t="n">
        <v>61</v>
      </c>
      <c r="S179" s="198" t="n">
        <v>-8</v>
      </c>
      <c r="T179" s="198" t="n">
        <v>-19</v>
      </c>
      <c r="U179" s="198" t="n">
        <v>-13</v>
      </c>
      <c r="V179" s="198" t="n">
        <v>-38</v>
      </c>
      <c r="W179" s="198" t="n">
        <v>-5</v>
      </c>
      <c r="X179" s="198" t="n">
        <v>-29</v>
      </c>
      <c r="Y179" s="198" t="n">
        <v>6</v>
      </c>
      <c r="Z179" s="198" t="n">
        <v>-19</v>
      </c>
      <c r="AA179" s="198" t="n">
        <v>-16</v>
      </c>
      <c r="AB179" s="198" t="n">
        <v>-33</v>
      </c>
      <c r="AC179" s="198" t="n">
        <v>0</v>
      </c>
      <c r="AD179" s="198" t="n">
        <v>25</v>
      </c>
      <c r="AE179" s="198" t="n">
        <v>5</v>
      </c>
      <c r="AF179" s="198" t="n">
        <v>1</v>
      </c>
      <c r="AG179" s="198" t="n">
        <v>10</v>
      </c>
      <c r="AH179" s="198" t="n">
        <v>17</v>
      </c>
      <c r="AI179" s="198" t="n">
        <v>-42</v>
      </c>
      <c r="AJ179" s="198" t="n">
        <v>-22</v>
      </c>
      <c r="AK179" s="198" t="n">
        <v>-12</v>
      </c>
      <c r="AL179" s="198" t="n">
        <v>32</v>
      </c>
      <c r="AM179" s="198" t="n">
        <v>9</v>
      </c>
      <c r="AN179" s="198" t="n">
        <v>9</v>
      </c>
      <c r="AO179" s="198" t="n">
        <v>-8</v>
      </c>
      <c r="AP179" s="211" t="n">
        <v>2</v>
      </c>
      <c r="AR179" s="195"/>
      <c r="AS179" s="196" t="s">
        <v>1078</v>
      </c>
      <c r="AT179" s="199"/>
      <c r="AU179" s="197" t="n">
        <f aca="false">IF(OR(appSymptome!E183=appSymptome!$C$1,AT179),0,appSymptome!E183)</f>
        <v>0</v>
      </c>
      <c r="AV179" s="198"/>
      <c r="AW179" s="198"/>
      <c r="AX179" s="199"/>
      <c r="AY179" s="196"/>
      <c r="AZ179" s="196" t="n">
        <f aca="false">AU179</f>
        <v>0</v>
      </c>
      <c r="BA179" s="200" t="n">
        <f aca="false">IF(AND(AZ457=0,AZ179=0,AY179&gt;0),AY179,AZ179)</f>
        <v>0</v>
      </c>
      <c r="BB179" s="201" t="n">
        <f aca="false">BA179*D179</f>
        <v>0</v>
      </c>
      <c r="BC179" s="202" t="n">
        <f aca="false">(SUMIF(E179:AP179,"&gt;0",E179:AP179)-SUMIF(E179:AP179,"&lt;0",E179:AP179))*D179</f>
        <v>0.515379357484621</v>
      </c>
      <c r="BD179" s="196"/>
      <c r="BE179" s="196"/>
      <c r="BF179" s="203"/>
      <c r="BG179" s="204"/>
      <c r="BH179" s="205" t="n">
        <f aca="false">SUMPRODUCT(E179:AP179,heilmittel!E$411:AP$411)*D179</f>
        <v>0.00603526999316473</v>
      </c>
      <c r="BI179" s="206" t="n">
        <f aca="false">(BH179*BA179)+(BH457*BA457)</f>
        <v>-0.00633192567567566</v>
      </c>
      <c r="BJ179" s="206" t="n">
        <f aca="false">BI179*BI179</f>
        <v>4.00932827622806E-005</v>
      </c>
      <c r="BK179" s="207" t="n">
        <f aca="false">BI179/BM$2</f>
        <v>-0.0302704539937005</v>
      </c>
      <c r="BL179" s="206" t="str">
        <f aca="false">IF(BK179&lt;-3,"— — —",IF(BK179&lt;-2,"— —",IF(BK179&lt;-1,"—",IF(BK179&gt;4,"++++",IF(BK179&gt;3,"+++",IF(BK179&gt;2,"++",IF(BK179&gt;1,"+","....")))))))</f>
        <v>....</v>
      </c>
      <c r="BM179" s="200"/>
    </row>
    <row r="180" customFormat="false" ht="12.8" hidden="false" customHeight="false" outlineLevel="0" collapsed="false">
      <c r="B180" s="0" t="n">
        <f aca="false">1/D180</f>
        <v>1119</v>
      </c>
      <c r="C180" s="208" t="s">
        <v>1079</v>
      </c>
      <c r="D180" s="209" t="n">
        <v>0.000893655049151028</v>
      </c>
      <c r="E180" s="210" t="n">
        <v>16</v>
      </c>
      <c r="F180" s="198" t="n">
        <v>4</v>
      </c>
      <c r="G180" s="198" t="n">
        <v>-8</v>
      </c>
      <c r="H180" s="198" t="n">
        <v>25</v>
      </c>
      <c r="I180" s="198" t="n">
        <v>-29</v>
      </c>
      <c r="J180" s="198" t="n">
        <v>26</v>
      </c>
      <c r="K180" s="198" t="n">
        <v>23</v>
      </c>
      <c r="L180" s="198" t="n">
        <v>-27</v>
      </c>
      <c r="M180" s="198" t="n">
        <v>24</v>
      </c>
      <c r="N180" s="198" t="n">
        <v>-16</v>
      </c>
      <c r="O180" s="198" t="n">
        <v>-17</v>
      </c>
      <c r="P180" s="198" t="n">
        <v>16</v>
      </c>
      <c r="Q180" s="198" t="n">
        <v>-8</v>
      </c>
      <c r="R180" s="198" t="n">
        <v>26</v>
      </c>
      <c r="S180" s="198" t="n">
        <v>-2</v>
      </c>
      <c r="T180" s="198" t="n">
        <v>0</v>
      </c>
      <c r="U180" s="198" t="n">
        <v>-15</v>
      </c>
      <c r="V180" s="198" t="n">
        <v>-26</v>
      </c>
      <c r="W180" s="198" t="n">
        <v>2</v>
      </c>
      <c r="X180" s="198" t="n">
        <v>-17</v>
      </c>
      <c r="Y180" s="198" t="n">
        <v>19</v>
      </c>
      <c r="Z180" s="198" t="n">
        <v>-21</v>
      </c>
      <c r="AA180" s="198" t="n">
        <v>4</v>
      </c>
      <c r="AB180" s="198" t="n">
        <v>-24</v>
      </c>
      <c r="AC180" s="198" t="n">
        <v>9</v>
      </c>
      <c r="AD180" s="198" t="n">
        <v>1</v>
      </c>
      <c r="AE180" s="198" t="n">
        <v>7</v>
      </c>
      <c r="AF180" s="198" t="n">
        <v>21</v>
      </c>
      <c r="AG180" s="198" t="n">
        <v>-32</v>
      </c>
      <c r="AH180" s="198" t="n">
        <v>2</v>
      </c>
      <c r="AI180" s="198" t="n">
        <v>-4</v>
      </c>
      <c r="AJ180" s="198" t="n">
        <v>1</v>
      </c>
      <c r="AK180" s="198" t="n">
        <v>-18</v>
      </c>
      <c r="AL180" s="198" t="n">
        <v>-5</v>
      </c>
      <c r="AM180" s="198" t="n">
        <v>29</v>
      </c>
      <c r="AN180" s="198" t="n">
        <v>14</v>
      </c>
      <c r="AO180" s="198" t="n">
        <v>-34</v>
      </c>
      <c r="AP180" s="211" t="n">
        <v>-10</v>
      </c>
      <c r="AR180" s="195"/>
      <c r="AS180" s="196" t="s">
        <v>1079</v>
      </c>
      <c r="AT180" s="199"/>
      <c r="AU180" s="197" t="n">
        <f aca="false">IF(OR(appSymptome!E184=appSymptome!$C$1,AT180),0,appSymptome!E184)</f>
        <v>0</v>
      </c>
      <c r="AV180" s="198"/>
      <c r="AW180" s="198"/>
      <c r="AX180" s="199"/>
      <c r="AY180" s="196"/>
      <c r="AZ180" s="196" t="n">
        <f aca="false">AU180</f>
        <v>0</v>
      </c>
      <c r="BA180" s="200" t="n">
        <f aca="false">IF(AND(AZ458=0,AZ180=0,AY180&gt;0),AY180,AZ180)</f>
        <v>0</v>
      </c>
      <c r="BB180" s="201" t="n">
        <f aca="false">BA180*D180</f>
        <v>0</v>
      </c>
      <c r="BC180" s="202" t="n">
        <f aca="false">(SUMIF(E180:AP180,"&gt;0",E180:AP180)-SUMIF(E180:AP180,"&lt;0",E180:AP180))*D180</f>
        <v>0.520107238605898</v>
      </c>
      <c r="BD180" s="196"/>
      <c r="BE180" s="196"/>
      <c r="BF180" s="203"/>
      <c r="BG180" s="204"/>
      <c r="BH180" s="205" t="n">
        <f aca="false">SUMPRODUCT(E180:AP180,heilmittel!E$411:AP$411)*D180</f>
        <v>0.0174902591599643</v>
      </c>
      <c r="BI180" s="206" t="n">
        <f aca="false">(BH180*BA180)+(BH458*BA458)</f>
        <v>-0.0149246515413573</v>
      </c>
      <c r="BJ180" s="206" t="n">
        <f aca="false">BI180*BI180</f>
        <v>0.000222745223630938</v>
      </c>
      <c r="BK180" s="207" t="n">
        <f aca="false">BI180/BM$2</f>
        <v>-0.071348907266897</v>
      </c>
      <c r="BL180" s="206" t="str">
        <f aca="false">IF(BK180&lt;-3,"— — —",IF(BK180&lt;-2,"— —",IF(BK180&lt;-1,"—",IF(BK180&gt;4,"++++",IF(BK180&gt;3,"+++",IF(BK180&gt;2,"++",IF(BK180&gt;1,"+","....")))))))</f>
        <v>....</v>
      </c>
      <c r="BM180" s="200"/>
    </row>
    <row r="181" customFormat="false" ht="12.8" hidden="false" customHeight="false" outlineLevel="0" collapsed="false">
      <c r="B181" s="0" t="n">
        <f aca="false">1/D181</f>
        <v>938.999999999999</v>
      </c>
      <c r="C181" s="208" t="s">
        <v>1080</v>
      </c>
      <c r="D181" s="209" t="n">
        <v>0.00106496272630458</v>
      </c>
      <c r="E181" s="210" t="n">
        <v>-23</v>
      </c>
      <c r="F181" s="198" t="n">
        <v>21</v>
      </c>
      <c r="G181" s="198" t="n">
        <v>29</v>
      </c>
      <c r="H181" s="198" t="n">
        <v>-12</v>
      </c>
      <c r="I181" s="198" t="n">
        <v>-48</v>
      </c>
      <c r="J181" s="198" t="n">
        <v>-14</v>
      </c>
      <c r="K181" s="198" t="n">
        <v>24</v>
      </c>
      <c r="L181" s="198" t="n">
        <v>-65</v>
      </c>
      <c r="M181" s="198" t="n">
        <v>-28</v>
      </c>
      <c r="N181" s="198" t="n">
        <v>0</v>
      </c>
      <c r="O181" s="198" t="n">
        <v>-24</v>
      </c>
      <c r="P181" s="198" t="n">
        <v>12</v>
      </c>
      <c r="Q181" s="198" t="n">
        <v>-8</v>
      </c>
      <c r="R181" s="198" t="n">
        <v>37</v>
      </c>
      <c r="S181" s="198" t="n">
        <v>-2</v>
      </c>
      <c r="T181" s="198" t="n">
        <v>-23</v>
      </c>
      <c r="U181" s="198" t="n">
        <v>12</v>
      </c>
      <c r="V181" s="198" t="n">
        <v>-8</v>
      </c>
      <c r="W181" s="198" t="n">
        <v>-20</v>
      </c>
      <c r="X181" s="198" t="n">
        <v>0</v>
      </c>
      <c r="Y181" s="198" t="n">
        <v>-1</v>
      </c>
      <c r="Z181" s="198" t="n">
        <v>-29</v>
      </c>
      <c r="AA181" s="198" t="n">
        <v>15</v>
      </c>
      <c r="AB181" s="198" t="n">
        <v>8</v>
      </c>
      <c r="AC181" s="198" t="n">
        <v>-11</v>
      </c>
      <c r="AD181" s="198" t="n">
        <v>-2</v>
      </c>
      <c r="AE181" s="198" t="n">
        <v>3</v>
      </c>
      <c r="AF181" s="198" t="n">
        <v>7</v>
      </c>
      <c r="AG181" s="198" t="n">
        <v>8</v>
      </c>
      <c r="AH181" s="198" t="n">
        <v>46</v>
      </c>
      <c r="AI181" s="198" t="n">
        <v>-11</v>
      </c>
      <c r="AJ181" s="198" t="n">
        <v>8</v>
      </c>
      <c r="AK181" s="198" t="n">
        <v>10</v>
      </c>
      <c r="AL181" s="198" t="n">
        <v>6</v>
      </c>
      <c r="AM181" s="198" t="n">
        <v>-9</v>
      </c>
      <c r="AN181" s="198" t="n">
        <v>2</v>
      </c>
      <c r="AO181" s="198" t="n">
        <v>-1</v>
      </c>
      <c r="AP181" s="211" t="n">
        <v>32</v>
      </c>
      <c r="AR181" s="195"/>
      <c r="AS181" s="196" t="s">
        <v>1080</v>
      </c>
      <c r="AT181" s="199"/>
      <c r="AU181" s="197" t="n">
        <f aca="false">IF(OR(appSymptome!E185=appSymptome!$C$1,AT181),0,appSymptome!E185)</f>
        <v>0</v>
      </c>
      <c r="AV181" s="198"/>
      <c r="AW181" s="198"/>
      <c r="AX181" s="199"/>
      <c r="AY181" s="196"/>
      <c r="AZ181" s="196" t="n">
        <f aca="false">AU181</f>
        <v>0</v>
      </c>
      <c r="BA181" s="200" t="n">
        <f aca="false">IF(AND(AZ459=0,AZ181=0,AY181&gt;0),AY181,AZ181)</f>
        <v>0</v>
      </c>
      <c r="BB181" s="201" t="n">
        <f aca="false">BA181*D181</f>
        <v>0</v>
      </c>
      <c r="BC181" s="202" t="n">
        <f aca="false">(SUMIF(E181:AP181,"&gt;0",E181:AP181)-SUMIF(E181:AP181,"&lt;0",E181:AP181))*D181</f>
        <v>0.659211927582535</v>
      </c>
      <c r="BD181" s="196"/>
      <c r="BE181" s="196"/>
      <c r="BF181" s="203"/>
      <c r="BG181" s="204"/>
      <c r="BH181" s="205" t="n">
        <f aca="false">SUMPRODUCT(E181:AP181,heilmittel!E$411:AP$411)*D181</f>
        <v>0.00646304579339723</v>
      </c>
      <c r="BI181" s="206" t="n">
        <f aca="false">(BH181*BA181)+(BH459*BA459)</f>
        <v>-0.00315729166666665</v>
      </c>
      <c r="BJ181" s="206" t="n">
        <f aca="false">BI181*BI181</f>
        <v>9.96849066840269E-006</v>
      </c>
      <c r="BK181" s="207" t="n">
        <f aca="false">BI181/BM$2</f>
        <v>-0.0150937735273288</v>
      </c>
      <c r="BL181" s="206" t="str">
        <f aca="false">IF(BK181&lt;-3,"— — —",IF(BK181&lt;-2,"— —",IF(BK181&lt;-1,"—",IF(BK181&gt;4,"++++",IF(BK181&gt;3,"+++",IF(BK181&gt;2,"++",IF(BK181&gt;1,"+","....")))))))</f>
        <v>....</v>
      </c>
      <c r="BM181" s="200"/>
    </row>
    <row r="182" customFormat="false" ht="12.8" hidden="false" customHeight="false" outlineLevel="0" collapsed="false">
      <c r="B182" s="0" t="n">
        <f aca="false">1/D182</f>
        <v>753.000000000002</v>
      </c>
      <c r="C182" s="208" t="s">
        <v>1081</v>
      </c>
      <c r="D182" s="209" t="n">
        <v>0.00132802124833997</v>
      </c>
      <c r="E182" s="210" t="n">
        <v>6</v>
      </c>
      <c r="F182" s="198" t="n">
        <v>-4</v>
      </c>
      <c r="G182" s="198" t="n">
        <v>-5</v>
      </c>
      <c r="H182" s="198" t="n">
        <v>-1</v>
      </c>
      <c r="I182" s="198" t="n">
        <v>-12</v>
      </c>
      <c r="J182" s="198" t="n">
        <v>20</v>
      </c>
      <c r="K182" s="198" t="n">
        <v>-23</v>
      </c>
      <c r="L182" s="198" t="n">
        <v>-24</v>
      </c>
      <c r="M182" s="198" t="n">
        <v>10</v>
      </c>
      <c r="N182" s="198" t="n">
        <v>-3</v>
      </c>
      <c r="O182" s="198" t="n">
        <v>12</v>
      </c>
      <c r="P182" s="198" t="n">
        <v>3</v>
      </c>
      <c r="Q182" s="198" t="n">
        <v>-21</v>
      </c>
      <c r="R182" s="198" t="n">
        <v>2</v>
      </c>
      <c r="S182" s="198" t="n">
        <v>-29</v>
      </c>
      <c r="T182" s="198" t="n">
        <v>1</v>
      </c>
      <c r="U182" s="198" t="n">
        <v>0</v>
      </c>
      <c r="V182" s="198" t="n">
        <v>-5</v>
      </c>
      <c r="W182" s="198" t="n">
        <v>-7</v>
      </c>
      <c r="X182" s="198" t="n">
        <v>-14</v>
      </c>
      <c r="Y182" s="198" t="n">
        <v>-27</v>
      </c>
      <c r="Z182" s="198" t="n">
        <v>35</v>
      </c>
      <c r="AA182" s="198" t="n">
        <v>9</v>
      </c>
      <c r="AB182" s="198" t="n">
        <v>-2</v>
      </c>
      <c r="AC182" s="198" t="n">
        <v>-8</v>
      </c>
      <c r="AD182" s="198" t="n">
        <v>-25</v>
      </c>
      <c r="AE182" s="198" t="n">
        <v>-11</v>
      </c>
      <c r="AF182" s="198" t="n">
        <v>4</v>
      </c>
      <c r="AG182" s="198" t="n">
        <v>33</v>
      </c>
      <c r="AH182" s="198" t="n">
        <v>-1</v>
      </c>
      <c r="AI182" s="198" t="n">
        <v>33</v>
      </c>
      <c r="AJ182" s="198" t="n">
        <v>-7</v>
      </c>
      <c r="AK182" s="198" t="n">
        <v>3</v>
      </c>
      <c r="AL182" s="198" t="n">
        <v>-15</v>
      </c>
      <c r="AM182" s="198" t="n">
        <v>-2</v>
      </c>
      <c r="AN182" s="198" t="n">
        <v>-12</v>
      </c>
      <c r="AO182" s="198" t="n">
        <v>40</v>
      </c>
      <c r="AP182" s="211" t="n">
        <v>-7</v>
      </c>
      <c r="AR182" s="195"/>
      <c r="AS182" s="196" t="s">
        <v>1081</v>
      </c>
      <c r="AT182" s="199"/>
      <c r="AU182" s="197" t="n">
        <f aca="false">IF(OR(appSymptome!E186=appSymptome!$C$1,AT182),0,appSymptome!E186)</f>
        <v>0</v>
      </c>
      <c r="AV182" s="198"/>
      <c r="AW182" s="198"/>
      <c r="AX182" s="199"/>
      <c r="AY182" s="196"/>
      <c r="AZ182" s="196" t="n">
        <f aca="false">AU182</f>
        <v>0</v>
      </c>
      <c r="BA182" s="200" t="n">
        <f aca="false">IF(AND(AZ460=0,AZ182=0,AY182&gt;0),AY182,AZ182)</f>
        <v>0</v>
      </c>
      <c r="BB182" s="201" t="n">
        <f aca="false">BA182*D182</f>
        <v>0</v>
      </c>
      <c r="BC182" s="202" t="n">
        <f aca="false">(SUMIF(E182:AP182,"&gt;0",E182:AP182)-SUMIF(E182:AP182,"&lt;0",E182:AP182))*D182</f>
        <v>0.632138114209827</v>
      </c>
      <c r="BD182" s="196"/>
      <c r="BE182" s="196"/>
      <c r="BF182" s="203"/>
      <c r="BG182" s="204"/>
      <c r="BH182" s="205" t="n">
        <f aca="false">SUMPRODUCT(E182:AP182,heilmittel!E$411:AP$411)*D182</f>
        <v>-0.00988977423638776</v>
      </c>
      <c r="BI182" s="206" t="n">
        <f aca="false">(BH182*BA182)+(BH460*BA460)</f>
        <v>0.00609523477046605</v>
      </c>
      <c r="BJ182" s="206" t="n">
        <f aca="false">BI182*BI182</f>
        <v>3.71518869070984E-005</v>
      </c>
      <c r="BK182" s="207" t="n">
        <f aca="false">BI182/BM$2</f>
        <v>0.0291389275791694</v>
      </c>
      <c r="BL182" s="206" t="str">
        <f aca="false">IF(BK182&lt;-3,"— — —",IF(BK182&lt;-2,"— —",IF(BK182&lt;-1,"—",IF(BK182&gt;4,"++++",IF(BK182&gt;3,"+++",IF(BK182&gt;2,"++",IF(BK182&gt;1,"+","....")))))))</f>
        <v>....</v>
      </c>
      <c r="BM182" s="200"/>
    </row>
    <row r="183" customFormat="false" ht="12.8" hidden="false" customHeight="false" outlineLevel="0" collapsed="false">
      <c r="B183" s="0" t="n">
        <f aca="false">1/D183</f>
        <v>859.999999999999</v>
      </c>
      <c r="C183" s="208" t="s">
        <v>1082</v>
      </c>
      <c r="D183" s="209" t="n">
        <v>0.00116279069767442</v>
      </c>
      <c r="E183" s="210" t="n">
        <v>-10</v>
      </c>
      <c r="F183" s="198" t="n">
        <v>37</v>
      </c>
      <c r="G183" s="198" t="n">
        <v>-18</v>
      </c>
      <c r="H183" s="198" t="n">
        <v>22</v>
      </c>
      <c r="I183" s="198" t="n">
        <v>26</v>
      </c>
      <c r="J183" s="198" t="n">
        <v>5</v>
      </c>
      <c r="K183" s="198" t="n">
        <v>-20</v>
      </c>
      <c r="L183" s="198" t="n">
        <v>4</v>
      </c>
      <c r="M183" s="198" t="n">
        <v>23</v>
      </c>
      <c r="N183" s="198" t="n">
        <v>-5</v>
      </c>
      <c r="O183" s="198" t="n">
        <v>16</v>
      </c>
      <c r="P183" s="198" t="n">
        <v>19</v>
      </c>
      <c r="Q183" s="198" t="n">
        <v>17</v>
      </c>
      <c r="R183" s="198" t="n">
        <v>33</v>
      </c>
      <c r="S183" s="198" t="n">
        <v>3</v>
      </c>
      <c r="T183" s="198" t="n">
        <v>21</v>
      </c>
      <c r="U183" s="198" t="n">
        <v>23</v>
      </c>
      <c r="V183" s="198" t="n">
        <v>-17</v>
      </c>
      <c r="W183" s="198" t="n">
        <v>23</v>
      </c>
      <c r="X183" s="198" t="n">
        <v>16</v>
      </c>
      <c r="Y183" s="198" t="n">
        <v>-31</v>
      </c>
      <c r="Z183" s="198" t="n">
        <v>29</v>
      </c>
      <c r="AA183" s="198" t="n">
        <v>41</v>
      </c>
      <c r="AB183" s="198" t="n">
        <v>-19</v>
      </c>
      <c r="AC183" s="198" t="n">
        <v>7</v>
      </c>
      <c r="AD183" s="198" t="n">
        <v>-31</v>
      </c>
      <c r="AE183" s="198" t="n">
        <v>10</v>
      </c>
      <c r="AF183" s="198" t="n">
        <v>25</v>
      </c>
      <c r="AG183" s="198" t="n">
        <v>30</v>
      </c>
      <c r="AH183" s="198" t="n">
        <v>1</v>
      </c>
      <c r="AI183" s="198" t="n">
        <v>8</v>
      </c>
      <c r="AJ183" s="198" t="n">
        <v>30</v>
      </c>
      <c r="AK183" s="198" t="n">
        <v>-43</v>
      </c>
      <c r="AL183" s="198" t="n">
        <v>-15</v>
      </c>
      <c r="AM183" s="198" t="n">
        <v>12</v>
      </c>
      <c r="AN183" s="198" t="n">
        <v>3</v>
      </c>
      <c r="AO183" s="198" t="n">
        <v>-40</v>
      </c>
      <c r="AP183" s="211" t="n">
        <v>-2</v>
      </c>
      <c r="AR183" s="195"/>
      <c r="AS183" s="196" t="s">
        <v>1082</v>
      </c>
      <c r="AT183" s="199"/>
      <c r="AU183" s="197" t="n">
        <f aca="false">IF(OR(appSymptome!E187=appSymptome!$C$1,AT183),0,appSymptome!E187)</f>
        <v>0</v>
      </c>
      <c r="AV183" s="198"/>
      <c r="AW183" s="198"/>
      <c r="AX183" s="199"/>
      <c r="AY183" s="196"/>
      <c r="AZ183" s="196" t="n">
        <f aca="false">AU183</f>
        <v>0</v>
      </c>
      <c r="BA183" s="200" t="n">
        <f aca="false">IF(AND(AZ461=0,AZ183=0,AY183&gt;0),AY183,AZ183)</f>
        <v>0</v>
      </c>
      <c r="BB183" s="201" t="n">
        <f aca="false">BA183*D183</f>
        <v>0</v>
      </c>
      <c r="BC183" s="202" t="n">
        <f aca="false">(SUMIF(E183:AP183,"&gt;0",E183:AP183)-SUMIF(E183:AP183,"&lt;0",E183:AP183))*D183</f>
        <v>0.854651162790698</v>
      </c>
      <c r="BD183" s="196"/>
      <c r="BE183" s="196"/>
      <c r="BF183" s="203"/>
      <c r="BG183" s="204"/>
      <c r="BH183" s="205" t="n">
        <f aca="false">SUMPRODUCT(E183:AP183,heilmittel!E$411:AP$411)*D183</f>
        <v>0.00435290697674419</v>
      </c>
      <c r="BI183" s="206" t="n">
        <f aca="false">(BH183*BA183)+(BH461*BA461)</f>
        <v>-0.00142719886965737</v>
      </c>
      <c r="BJ183" s="206" t="n">
        <f aca="false">BI183*BI183</f>
        <v>2.03689661355126E-006</v>
      </c>
      <c r="BK183" s="207" t="n">
        <f aca="false">BI183/BM$2</f>
        <v>-0.00682287821061872</v>
      </c>
      <c r="BL183" s="206" t="str">
        <f aca="false">IF(BK183&lt;-3,"— — —",IF(BK183&lt;-2,"— —",IF(BK183&lt;-1,"—",IF(BK183&gt;4,"++++",IF(BK183&gt;3,"+++",IF(BK183&gt;2,"++",IF(BK183&gt;1,"+","....")))))))</f>
        <v>....</v>
      </c>
      <c r="BM183" s="200"/>
    </row>
    <row r="184" customFormat="false" ht="12.8" hidden="false" customHeight="false" outlineLevel="0" collapsed="false">
      <c r="B184" s="0" t="n">
        <f aca="false">1/D184</f>
        <v>801.000000000001</v>
      </c>
      <c r="C184" s="208" t="s">
        <v>1083</v>
      </c>
      <c r="D184" s="209" t="n">
        <v>0.00124843945068664</v>
      </c>
      <c r="E184" s="210" t="n">
        <v>-31</v>
      </c>
      <c r="F184" s="198" t="n">
        <v>38</v>
      </c>
      <c r="G184" s="198" t="n">
        <v>-41</v>
      </c>
      <c r="H184" s="198" t="n">
        <v>17</v>
      </c>
      <c r="I184" s="198" t="n">
        <v>-23</v>
      </c>
      <c r="J184" s="198" t="n">
        <v>17</v>
      </c>
      <c r="K184" s="198" t="n">
        <v>12</v>
      </c>
      <c r="L184" s="198" t="n">
        <v>-9</v>
      </c>
      <c r="M184" s="198" t="n">
        <v>7</v>
      </c>
      <c r="N184" s="198" t="n">
        <v>-32</v>
      </c>
      <c r="O184" s="198" t="n">
        <v>-5</v>
      </c>
      <c r="P184" s="198" t="n">
        <v>-19</v>
      </c>
      <c r="Q184" s="198" t="n">
        <v>-24</v>
      </c>
      <c r="R184" s="198" t="n">
        <v>11</v>
      </c>
      <c r="S184" s="198" t="n">
        <v>-3</v>
      </c>
      <c r="T184" s="198" t="n">
        <v>20</v>
      </c>
      <c r="U184" s="198" t="n">
        <v>-3</v>
      </c>
      <c r="V184" s="198" t="n">
        <v>0</v>
      </c>
      <c r="W184" s="198" t="n">
        <v>27</v>
      </c>
      <c r="X184" s="198" t="n">
        <v>41</v>
      </c>
      <c r="Y184" s="198" t="n">
        <v>-30</v>
      </c>
      <c r="Z184" s="198" t="n">
        <v>6</v>
      </c>
      <c r="AA184" s="198" t="n">
        <v>11</v>
      </c>
      <c r="AB184" s="198" t="n">
        <v>-16</v>
      </c>
      <c r="AC184" s="198" t="n">
        <v>-9</v>
      </c>
      <c r="AD184" s="198" t="n">
        <v>-43</v>
      </c>
      <c r="AE184" s="198" t="n">
        <v>-11</v>
      </c>
      <c r="AF184" s="198" t="n">
        <v>-1</v>
      </c>
      <c r="AG184" s="198" t="n">
        <v>5</v>
      </c>
      <c r="AH184" s="198" t="n">
        <v>31</v>
      </c>
      <c r="AI184" s="198" t="n">
        <v>14</v>
      </c>
      <c r="AJ184" s="198" t="n">
        <v>15</v>
      </c>
      <c r="AK184" s="198" t="n">
        <v>-78</v>
      </c>
      <c r="AL184" s="198" t="n">
        <v>24</v>
      </c>
      <c r="AM184" s="198" t="n">
        <v>9</v>
      </c>
      <c r="AN184" s="198" t="n">
        <v>-40</v>
      </c>
      <c r="AO184" s="198" t="n">
        <v>-61</v>
      </c>
      <c r="AP184" s="211" t="n">
        <v>28</v>
      </c>
      <c r="AR184" s="195"/>
      <c r="AS184" s="196" t="s">
        <v>1083</v>
      </c>
      <c r="AT184" s="199"/>
      <c r="AU184" s="197" t="n">
        <f aca="false">IF(OR(appSymptome!E188=appSymptome!$C$1,AT184),0,appSymptome!E188)</f>
        <v>3</v>
      </c>
      <c r="AV184" s="198" t="n">
        <v>184</v>
      </c>
      <c r="AW184" s="198"/>
      <c r="AX184" s="199" t="n">
        <f aca="true">INDIRECT(ADDRESS(AV184+ROW(AV$2)-1,COLUMN(AU184)))</f>
        <v>0</v>
      </c>
      <c r="AY184" s="196"/>
      <c r="AZ184" s="196" t="n">
        <f aca="false">AU184</f>
        <v>3</v>
      </c>
      <c r="BA184" s="200" t="n">
        <f aca="false">IF(AND(AZ462=0,AZ184=0,AY184&gt;0),AY184,AZ184)</f>
        <v>3</v>
      </c>
      <c r="BB184" s="201" t="n">
        <f aca="false">BA184*D184</f>
        <v>0.00374531835205992</v>
      </c>
      <c r="BC184" s="202" t="n">
        <f aca="false">(SUMIF(E184:AP184,"&gt;0",E184:AP184)-SUMIF(E184:AP184,"&lt;0",E184:AP184))*D184</f>
        <v>1.01373283395755</v>
      </c>
      <c r="BD184" s="196"/>
      <c r="BE184" s="196"/>
      <c r="BF184" s="203"/>
      <c r="BG184" s="204"/>
      <c r="BH184" s="205" t="n">
        <f aca="false">SUMPRODUCT(E184:AP184,heilmittel!E$411:AP$411)*D184</f>
        <v>0.0205353308364544</v>
      </c>
      <c r="BI184" s="206" t="n">
        <f aca="false">(BH184*BA184)+(BH462*BA462)</f>
        <v>0.0515318717396219</v>
      </c>
      <c r="BJ184" s="206" t="n">
        <f aca="false">BI184*BI184</f>
        <v>0.00265553380498885</v>
      </c>
      <c r="BK184" s="207" t="n">
        <f aca="false">BI184/BM$2</f>
        <v>0.246353673842998</v>
      </c>
      <c r="BL184" s="206" t="str">
        <f aca="false">IF(BK184&lt;-3,"— — —",IF(BK184&lt;-2,"— —",IF(BK184&lt;-1,"—",IF(BK184&gt;4,"++++",IF(BK184&gt;3,"+++",IF(BK184&gt;2,"++",IF(BK184&gt;1,"+","....")))))))</f>
        <v>....</v>
      </c>
      <c r="BM184" s="200"/>
    </row>
    <row r="185" customFormat="false" ht="12.8" hidden="false" customHeight="false" outlineLevel="0" collapsed="false">
      <c r="B185" s="0" t="n">
        <f aca="false">1/D185</f>
        <v>291</v>
      </c>
      <c r="C185" s="208" t="s">
        <v>1084</v>
      </c>
      <c r="D185" s="209" t="n">
        <v>0.00343642611683849</v>
      </c>
      <c r="E185" s="210" t="n">
        <v>3</v>
      </c>
      <c r="F185" s="198" t="n">
        <v>22</v>
      </c>
      <c r="G185" s="198" t="n">
        <v>2</v>
      </c>
      <c r="H185" s="198" t="n">
        <v>12</v>
      </c>
      <c r="I185" s="198" t="n">
        <v>15</v>
      </c>
      <c r="J185" s="198" t="n">
        <v>12</v>
      </c>
      <c r="K185" s="198" t="n">
        <v>-17</v>
      </c>
      <c r="L185" s="198" t="n">
        <v>-8</v>
      </c>
      <c r="M185" s="198" t="n">
        <v>5</v>
      </c>
      <c r="N185" s="198" t="n">
        <v>7</v>
      </c>
      <c r="O185" s="198" t="n">
        <v>2</v>
      </c>
      <c r="P185" s="198" t="n">
        <v>21</v>
      </c>
      <c r="Q185" s="198" t="n">
        <v>16</v>
      </c>
      <c r="R185" s="198" t="n">
        <v>27</v>
      </c>
      <c r="S185" s="198" t="n">
        <v>9</v>
      </c>
      <c r="T185" s="198" t="n">
        <v>1</v>
      </c>
      <c r="U185" s="198" t="n">
        <v>5</v>
      </c>
      <c r="V185" s="198" t="n">
        <v>-29</v>
      </c>
      <c r="W185" s="198" t="n">
        <v>19</v>
      </c>
      <c r="X185" s="198" t="n">
        <v>0</v>
      </c>
      <c r="Y185" s="198" t="n">
        <v>-3</v>
      </c>
      <c r="Z185" s="198" t="n">
        <v>-2</v>
      </c>
      <c r="AA185" s="198" t="n">
        <v>23</v>
      </c>
      <c r="AB185" s="198" t="n">
        <v>-12</v>
      </c>
      <c r="AC185" s="198" t="n">
        <v>7</v>
      </c>
      <c r="AD185" s="198" t="n">
        <v>7</v>
      </c>
      <c r="AE185" s="198" t="n">
        <v>-2</v>
      </c>
      <c r="AF185" s="198" t="n">
        <v>41</v>
      </c>
      <c r="AG185" s="198" t="n">
        <v>12</v>
      </c>
      <c r="AH185" s="198" t="n">
        <v>-22</v>
      </c>
      <c r="AI185" s="198" t="n">
        <v>12</v>
      </c>
      <c r="AJ185" s="198" t="n">
        <v>25</v>
      </c>
      <c r="AK185" s="198" t="n">
        <v>-7</v>
      </c>
      <c r="AL185" s="198" t="n">
        <v>12</v>
      </c>
      <c r="AM185" s="198" t="n">
        <v>8</v>
      </c>
      <c r="AN185" s="198" t="n">
        <v>7</v>
      </c>
      <c r="AO185" s="198" t="n">
        <v>-14</v>
      </c>
      <c r="AP185" s="211" t="n">
        <v>-19</v>
      </c>
      <c r="AR185" s="195"/>
      <c r="AS185" s="196" t="s">
        <v>1084</v>
      </c>
      <c r="AT185" s="199"/>
      <c r="AU185" s="197" t="n">
        <f aca="false">IF(OR(appSymptome!E189=appSymptome!$C$1,AT185),0,appSymptome!E189)</f>
        <v>0</v>
      </c>
      <c r="AV185" s="198" t="n">
        <v>183</v>
      </c>
      <c r="AW185" s="198"/>
      <c r="AX185" s="199" t="n">
        <f aca="true">INDIRECT(ADDRESS(AV185+ROW(AV$2)-1,COLUMN(AU185)))</f>
        <v>3</v>
      </c>
      <c r="AY185" s="196"/>
      <c r="AZ185" s="196" t="n">
        <f aca="false">AU185</f>
        <v>0</v>
      </c>
      <c r="BA185" s="200" t="n">
        <f aca="false">IF(AND(AZ463=0,AZ185=0,AY185&gt;0),AY185,AZ185)</f>
        <v>0</v>
      </c>
      <c r="BB185" s="201" t="n">
        <f aca="false">BA185*D185</f>
        <v>0</v>
      </c>
      <c r="BC185" s="202" t="n">
        <f aca="false">(SUMIF(E185:AP185,"&gt;0",E185:AP185)-SUMIF(E185:AP185,"&lt;0",E185:AP185))*D185</f>
        <v>1.60481099656357</v>
      </c>
      <c r="BD185" s="196"/>
      <c r="BE185" s="196"/>
      <c r="BF185" s="203"/>
      <c r="BG185" s="204"/>
      <c r="BH185" s="205" t="n">
        <f aca="false">SUMPRODUCT(E185:AP185,heilmittel!E$411:AP$411)*D185</f>
        <v>-0.0303443298969072</v>
      </c>
      <c r="BI185" s="206" t="n">
        <f aca="false">(BH185*BA185)+(BH463*BA463)</f>
        <v>0.00986348496147154</v>
      </c>
      <c r="BJ185" s="206" t="n">
        <f aca="false">BI185*BI185</f>
        <v>9.72883355851752E-005</v>
      </c>
      <c r="BK185" s="207" t="n">
        <f aca="false">BI185/BM$2</f>
        <v>0.0471534542628569</v>
      </c>
      <c r="BL185" s="206" t="str">
        <f aca="false">IF(BK185&lt;-3,"— — —",IF(BK185&lt;-2,"— —",IF(BK185&lt;-1,"—",IF(BK185&gt;4,"++++",IF(BK185&gt;3,"+++",IF(BK185&gt;2,"++",IF(BK185&gt;1,"+","....")))))))</f>
        <v>....</v>
      </c>
      <c r="BM185" s="200"/>
    </row>
    <row r="186" customFormat="false" ht="12.8" hidden="false" customHeight="false" outlineLevel="0" collapsed="false">
      <c r="B186" s="0" t="n">
        <f aca="false">1/D186</f>
        <v>1342</v>
      </c>
      <c r="C186" s="208" t="s">
        <v>1085</v>
      </c>
      <c r="D186" s="209" t="n">
        <v>0.000745156482861401</v>
      </c>
      <c r="E186" s="210" t="n">
        <v>2</v>
      </c>
      <c r="F186" s="198" t="n">
        <v>-21</v>
      </c>
      <c r="G186" s="198" t="n">
        <v>-7</v>
      </c>
      <c r="H186" s="198" t="n">
        <v>50</v>
      </c>
      <c r="I186" s="198" t="n">
        <v>-13</v>
      </c>
      <c r="J186" s="198" t="n">
        <v>-6</v>
      </c>
      <c r="K186" s="198" t="n">
        <v>-14</v>
      </c>
      <c r="L186" s="198" t="n">
        <v>-35</v>
      </c>
      <c r="M186" s="198" t="n">
        <v>5</v>
      </c>
      <c r="N186" s="198" t="n">
        <v>-24</v>
      </c>
      <c r="O186" s="198" t="n">
        <v>21</v>
      </c>
      <c r="P186" s="198" t="n">
        <v>-3</v>
      </c>
      <c r="Q186" s="198" t="n">
        <v>12</v>
      </c>
      <c r="R186" s="198" t="n">
        <v>5</v>
      </c>
      <c r="S186" s="198" t="n">
        <v>6</v>
      </c>
      <c r="T186" s="198" t="n">
        <v>-7</v>
      </c>
      <c r="U186" s="198" t="n">
        <v>1</v>
      </c>
      <c r="V186" s="198" t="n">
        <v>19</v>
      </c>
      <c r="W186" s="198" t="n">
        <v>-4</v>
      </c>
      <c r="X186" s="198" t="n">
        <v>1</v>
      </c>
      <c r="Y186" s="198" t="n">
        <v>-13</v>
      </c>
      <c r="Z186" s="198" t="n">
        <v>1</v>
      </c>
      <c r="AA186" s="198" t="n">
        <v>-21</v>
      </c>
      <c r="AB186" s="198" t="n">
        <v>27</v>
      </c>
      <c r="AC186" s="198" t="n">
        <v>10</v>
      </c>
      <c r="AD186" s="198" t="n">
        <v>13</v>
      </c>
      <c r="AE186" s="198" t="n">
        <v>17</v>
      </c>
      <c r="AF186" s="198" t="n">
        <v>-2</v>
      </c>
      <c r="AG186" s="198" t="n">
        <v>15</v>
      </c>
      <c r="AH186" s="198" t="n">
        <v>28</v>
      </c>
      <c r="AI186" s="198" t="n">
        <v>36</v>
      </c>
      <c r="AJ186" s="198" t="n">
        <v>-5</v>
      </c>
      <c r="AK186" s="198" t="n">
        <v>-5</v>
      </c>
      <c r="AL186" s="198" t="n">
        <v>6</v>
      </c>
      <c r="AM186" s="198" t="n">
        <v>24</v>
      </c>
      <c r="AN186" s="198" t="n">
        <v>13</v>
      </c>
      <c r="AO186" s="198" t="n">
        <v>7</v>
      </c>
      <c r="AP186" s="211" t="n">
        <v>5</v>
      </c>
      <c r="AR186" s="195"/>
      <c r="AS186" s="196" t="s">
        <v>1085</v>
      </c>
      <c r="AT186" s="199"/>
      <c r="AU186" s="197" t="n">
        <f aca="false">IF(OR(appSymptome!E190=appSymptome!$C$1,AT186),0,appSymptome!E190)</f>
        <v>0</v>
      </c>
      <c r="AV186" s="198"/>
      <c r="AW186" s="198"/>
      <c r="AX186" s="199"/>
      <c r="AY186" s="196"/>
      <c r="AZ186" s="196" t="n">
        <f aca="false">AU186</f>
        <v>0</v>
      </c>
      <c r="BA186" s="200" t="n">
        <f aca="false">IF(AND(AZ464=0,AZ186=0,AY186&gt;0),AY186,AZ186)</f>
        <v>0</v>
      </c>
      <c r="BB186" s="201" t="n">
        <f aca="false">BA186*D186</f>
        <v>0</v>
      </c>
      <c r="BC186" s="202" t="n">
        <f aca="false">(SUMIF(E186:AP186,"&gt;0",E186:AP186)-SUMIF(E186:AP186,"&lt;0",E186:AP186))*D186</f>
        <v>0.375558867362146</v>
      </c>
      <c r="BD186" s="196"/>
      <c r="BE186" s="196"/>
      <c r="BF186" s="203"/>
      <c r="BG186" s="204"/>
      <c r="BH186" s="205" t="n">
        <f aca="false">SUMPRODUCT(E186:AP186,heilmittel!E$411:AP$411)*D186</f>
        <v>-0.00785812220566319</v>
      </c>
      <c r="BI186" s="206" t="n">
        <f aca="false">(BH186*BA186)+(BH464*BA464)</f>
        <v>0.00553470790378007</v>
      </c>
      <c r="BJ186" s="206" t="n">
        <f aca="false">BI186*BI186</f>
        <v>3.06329915801656E-005</v>
      </c>
      <c r="BK186" s="207" t="n">
        <f aca="false">BI186/BM$2</f>
        <v>0.0264592684044839</v>
      </c>
      <c r="BL186" s="206" t="str">
        <f aca="false">IF(BK186&lt;-3,"— — —",IF(BK186&lt;-2,"— —",IF(BK186&lt;-1,"—",IF(BK186&gt;4,"++++",IF(BK186&gt;3,"+++",IF(BK186&gt;2,"++",IF(BK186&gt;1,"+","....")))))))</f>
        <v>....</v>
      </c>
      <c r="BM186" s="200"/>
    </row>
    <row r="187" customFormat="false" ht="12.8" hidden="false" customHeight="false" outlineLevel="0" collapsed="false">
      <c r="B187" s="0" t="n">
        <f aca="false">1/D187</f>
        <v>1930</v>
      </c>
      <c r="C187" s="208" t="s">
        <v>1086</v>
      </c>
      <c r="D187" s="209" t="n">
        <v>0.000518134715025907</v>
      </c>
      <c r="E187" s="210" t="n">
        <v>7</v>
      </c>
      <c r="F187" s="198" t="n">
        <v>-17</v>
      </c>
      <c r="G187" s="198" t="n">
        <v>-35</v>
      </c>
      <c r="H187" s="198" t="n">
        <v>64</v>
      </c>
      <c r="I187" s="198" t="n">
        <v>-32</v>
      </c>
      <c r="J187" s="198" t="n">
        <v>11</v>
      </c>
      <c r="K187" s="198" t="n">
        <v>-16</v>
      </c>
      <c r="L187" s="198" t="n">
        <v>-55</v>
      </c>
      <c r="M187" s="198" t="n">
        <v>2</v>
      </c>
      <c r="N187" s="198" t="n">
        <v>-64</v>
      </c>
      <c r="O187" s="198" t="n">
        <v>36</v>
      </c>
      <c r="P187" s="198" t="n">
        <v>-13</v>
      </c>
      <c r="Q187" s="198" t="n">
        <v>21</v>
      </c>
      <c r="R187" s="198" t="n">
        <v>-8</v>
      </c>
      <c r="S187" s="198" t="n">
        <v>42</v>
      </c>
      <c r="T187" s="198" t="n">
        <v>-8</v>
      </c>
      <c r="U187" s="198" t="n">
        <v>1</v>
      </c>
      <c r="V187" s="198" t="n">
        <v>35</v>
      </c>
      <c r="W187" s="198" t="n">
        <v>-22</v>
      </c>
      <c r="X187" s="198" t="n">
        <v>-23</v>
      </c>
      <c r="Y187" s="198" t="n">
        <v>-28</v>
      </c>
      <c r="Z187" s="198" t="n">
        <v>-14</v>
      </c>
      <c r="AA187" s="198" t="n">
        <v>-12</v>
      </c>
      <c r="AB187" s="198" t="n">
        <v>-16</v>
      </c>
      <c r="AC187" s="198" t="n">
        <v>10</v>
      </c>
      <c r="AD187" s="198" t="n">
        <v>-12</v>
      </c>
      <c r="AE187" s="198" t="n">
        <v>15</v>
      </c>
      <c r="AF187" s="198" t="n">
        <v>15</v>
      </c>
      <c r="AG187" s="198" t="n">
        <v>10</v>
      </c>
      <c r="AH187" s="198" t="n">
        <v>5</v>
      </c>
      <c r="AI187" s="198" t="n">
        <v>7</v>
      </c>
      <c r="AJ187" s="198" t="n">
        <v>36</v>
      </c>
      <c r="AK187" s="198" t="n">
        <v>-14</v>
      </c>
      <c r="AL187" s="198" t="n">
        <v>-8</v>
      </c>
      <c r="AM187" s="198" t="n">
        <v>-12</v>
      </c>
      <c r="AN187" s="198" t="n">
        <v>-16</v>
      </c>
      <c r="AO187" s="198" t="n">
        <v>22</v>
      </c>
      <c r="AP187" s="211" t="n">
        <v>-18</v>
      </c>
      <c r="AR187" s="195"/>
      <c r="AS187" s="196" t="s">
        <v>1086</v>
      </c>
      <c r="AT187" s="199"/>
      <c r="AU187" s="197" t="n">
        <f aca="false">IF(OR(appSymptome!E191=appSymptome!$C$1,AT187),0,appSymptome!E191)</f>
        <v>0</v>
      </c>
      <c r="AV187" s="198"/>
      <c r="AW187" s="198"/>
      <c r="AX187" s="199"/>
      <c r="AY187" s="196"/>
      <c r="AZ187" s="196" t="n">
        <f aca="false">AU187</f>
        <v>0</v>
      </c>
      <c r="BA187" s="200" t="n">
        <f aca="false">IF(AND(AZ465=0,AZ187=0,AY187&gt;0),AY187,AZ187)</f>
        <v>0</v>
      </c>
      <c r="BB187" s="201" t="n">
        <f aca="false">BA187*D187</f>
        <v>0</v>
      </c>
      <c r="BC187" s="202" t="n">
        <f aca="false">(SUMIF(E187:AP187,"&gt;0",E187:AP187)-SUMIF(E187:AP187,"&lt;0",E187:AP187))*D187</f>
        <v>0.405181347150259</v>
      </c>
      <c r="BD187" s="196"/>
      <c r="BE187" s="196"/>
      <c r="BF187" s="203"/>
      <c r="BG187" s="204"/>
      <c r="BH187" s="205" t="n">
        <f aca="false">SUMPRODUCT(E187:AP187,heilmittel!E$411:AP$411)*D187</f>
        <v>-0.00165430051813472</v>
      </c>
      <c r="BI187" s="206" t="n">
        <f aca="false">(BH187*BA187)+(BH465*BA465)</f>
        <v>0.0020121304596605</v>
      </c>
      <c r="BJ187" s="206" t="n">
        <f aca="false">BI187*BI187</f>
        <v>4.04866898669359E-006</v>
      </c>
      <c r="BK187" s="207" t="n">
        <f aca="false">BI187/BM$2</f>
        <v>0.00961920679872439</v>
      </c>
      <c r="BL187" s="206" t="str">
        <f aca="false">IF(BK187&lt;-3,"— — —",IF(BK187&lt;-2,"— —",IF(BK187&lt;-1,"—",IF(BK187&gt;4,"++++",IF(BK187&gt;3,"+++",IF(BK187&gt;2,"++",IF(BK187&gt;1,"+","....")))))))</f>
        <v>....</v>
      </c>
      <c r="BM187" s="200"/>
    </row>
    <row r="188" customFormat="false" ht="12.8" hidden="false" customHeight="false" outlineLevel="0" collapsed="false">
      <c r="B188" s="0" t="n">
        <f aca="false">1/D188</f>
        <v>1330</v>
      </c>
      <c r="C188" s="208" t="s">
        <v>1087</v>
      </c>
      <c r="D188" s="209" t="n">
        <v>0.00075187969924812</v>
      </c>
      <c r="E188" s="210" t="n">
        <v>15</v>
      </c>
      <c r="F188" s="198" t="n">
        <v>-16</v>
      </c>
      <c r="G188" s="198" t="n">
        <v>-41</v>
      </c>
      <c r="H188" s="198" t="n">
        <v>51</v>
      </c>
      <c r="I188" s="198" t="n">
        <v>-27</v>
      </c>
      <c r="J188" s="198" t="n">
        <v>20</v>
      </c>
      <c r="K188" s="198" t="n">
        <v>-13</v>
      </c>
      <c r="L188" s="198" t="n">
        <v>-45</v>
      </c>
      <c r="M188" s="198" t="n">
        <v>1</v>
      </c>
      <c r="N188" s="198" t="n">
        <v>-58</v>
      </c>
      <c r="O188" s="198" t="n">
        <v>25</v>
      </c>
      <c r="P188" s="198" t="n">
        <v>-12</v>
      </c>
      <c r="Q188" s="198" t="n">
        <v>26</v>
      </c>
      <c r="R188" s="198" t="n">
        <v>-14</v>
      </c>
      <c r="S188" s="198" t="n">
        <v>27</v>
      </c>
      <c r="T188" s="198" t="n">
        <v>-1</v>
      </c>
      <c r="U188" s="198" t="n">
        <v>5</v>
      </c>
      <c r="V188" s="198" t="n">
        <v>39</v>
      </c>
      <c r="W188" s="198" t="n">
        <v>-15</v>
      </c>
      <c r="X188" s="198" t="n">
        <v>5</v>
      </c>
      <c r="Y188" s="198" t="n">
        <v>-2</v>
      </c>
      <c r="Z188" s="198" t="n">
        <v>2</v>
      </c>
      <c r="AA188" s="198" t="n">
        <v>-7</v>
      </c>
      <c r="AB188" s="198" t="n">
        <v>-28</v>
      </c>
      <c r="AC188" s="198" t="n">
        <v>10</v>
      </c>
      <c r="AD188" s="198" t="n">
        <v>-12</v>
      </c>
      <c r="AE188" s="198" t="n">
        <v>-2</v>
      </c>
      <c r="AF188" s="198" t="n">
        <v>-7</v>
      </c>
      <c r="AG188" s="198" t="n">
        <v>-8</v>
      </c>
      <c r="AH188" s="198" t="n">
        <v>-7</v>
      </c>
      <c r="AI188" s="198" t="n">
        <v>22</v>
      </c>
      <c r="AJ188" s="198" t="n">
        <v>5</v>
      </c>
      <c r="AK188" s="198" t="n">
        <v>9</v>
      </c>
      <c r="AL188" s="198" t="n">
        <v>-21</v>
      </c>
      <c r="AM188" s="198" t="n">
        <v>-13</v>
      </c>
      <c r="AN188" s="198" t="n">
        <v>-8</v>
      </c>
      <c r="AO188" s="198" t="n">
        <v>16</v>
      </c>
      <c r="AP188" s="211" t="n">
        <v>0</v>
      </c>
      <c r="AR188" s="195"/>
      <c r="AS188" s="196" t="s">
        <v>1087</v>
      </c>
      <c r="AT188" s="199"/>
      <c r="AU188" s="197" t="n">
        <f aca="false">IF(OR(appSymptome!E192=appSymptome!$C$1,AT188),0,appSymptome!E192)</f>
        <v>5</v>
      </c>
      <c r="AV188" s="198"/>
      <c r="AW188" s="198" t="n">
        <v>188</v>
      </c>
      <c r="AX188" s="199"/>
      <c r="AY188" s="196" t="n">
        <f aca="true">INDIRECT(ADDRESS(AW188+ROW(AV$2)-1,COLUMN(AU188)))</f>
        <v>0</v>
      </c>
      <c r="AZ188" s="196" t="n">
        <f aca="false">AU188</f>
        <v>5</v>
      </c>
      <c r="BA188" s="200" t="n">
        <f aca="false">IF(AND(AZ466=0,AZ188=0,AY188&gt;0),AY188,AZ188)</f>
        <v>5</v>
      </c>
      <c r="BB188" s="201" t="n">
        <f aca="false">BA188*D188</f>
        <v>0.0037593984962406</v>
      </c>
      <c r="BC188" s="202" t="n">
        <f aca="false">(SUMIF(E188:AP188,"&gt;0",E188:AP188)-SUMIF(E188:AP188,"&lt;0",E188:AP188))*D188</f>
        <v>0.477443609022556</v>
      </c>
      <c r="BD188" s="196"/>
      <c r="BE188" s="196"/>
      <c r="BF188" s="203"/>
      <c r="BG188" s="204"/>
      <c r="BH188" s="205" t="n">
        <f aca="false">SUMPRODUCT(E188:AP188,heilmittel!E$411:AP$411)*D188</f>
        <v>0.0090951879699248</v>
      </c>
      <c r="BI188" s="206" t="n">
        <f aca="false">(BH188*BA188)+(BH466*BA466)</f>
        <v>0.0432641694818</v>
      </c>
      <c r="BJ188" s="206" t="n">
        <f aca="false">BI188*BI188</f>
        <v>0.00187178836094992</v>
      </c>
      <c r="BK188" s="207" t="n">
        <f aca="false">BI188/BM$2</f>
        <v>0.206829031001654</v>
      </c>
      <c r="BL188" s="206" t="str">
        <f aca="false">IF(BK188&lt;-3,"— — —",IF(BK188&lt;-2,"— —",IF(BK188&lt;-1,"—",IF(BK188&gt;4,"++++",IF(BK188&gt;3,"+++",IF(BK188&gt;2,"++",IF(BK188&gt;1,"+","....")))))))</f>
        <v>....</v>
      </c>
      <c r="BM188" s="200"/>
    </row>
    <row r="189" customFormat="false" ht="12.8" hidden="false" customHeight="false" outlineLevel="0" collapsed="false">
      <c r="B189" s="0" t="n">
        <f aca="false">1/D189</f>
        <v>474.999999999999</v>
      </c>
      <c r="C189" s="208" t="s">
        <v>1088</v>
      </c>
      <c r="D189" s="209" t="n">
        <v>0.00210526315789474</v>
      </c>
      <c r="E189" s="210" t="n">
        <v>8</v>
      </c>
      <c r="F189" s="198" t="n">
        <v>0</v>
      </c>
      <c r="G189" s="198" t="n">
        <v>-25</v>
      </c>
      <c r="H189" s="198" t="n">
        <v>28</v>
      </c>
      <c r="I189" s="198" t="n">
        <v>-17</v>
      </c>
      <c r="J189" s="198" t="n">
        <v>11</v>
      </c>
      <c r="K189" s="198" t="n">
        <v>-10</v>
      </c>
      <c r="L189" s="198" t="n">
        <v>-24</v>
      </c>
      <c r="M189" s="198" t="n">
        <v>2</v>
      </c>
      <c r="N189" s="198" t="n">
        <v>-35</v>
      </c>
      <c r="O189" s="198" t="n">
        <v>13</v>
      </c>
      <c r="P189" s="198" t="n">
        <v>-10</v>
      </c>
      <c r="Q189" s="198" t="n">
        <v>23</v>
      </c>
      <c r="R189" s="198" t="n">
        <v>-16</v>
      </c>
      <c r="S189" s="198" t="n">
        <v>14</v>
      </c>
      <c r="T189" s="198" t="n">
        <v>5</v>
      </c>
      <c r="U189" s="198" t="n">
        <v>-2</v>
      </c>
      <c r="V189" s="198" t="n">
        <v>18</v>
      </c>
      <c r="W189" s="198" t="n">
        <v>-1</v>
      </c>
      <c r="X189" s="198" t="n">
        <v>17</v>
      </c>
      <c r="Y189" s="198" t="n">
        <v>-11</v>
      </c>
      <c r="Z189" s="198" t="n">
        <v>-5</v>
      </c>
      <c r="AA189" s="198" t="n">
        <v>-2</v>
      </c>
      <c r="AB189" s="198" t="n">
        <v>-12</v>
      </c>
      <c r="AC189" s="198" t="n">
        <v>-1</v>
      </c>
      <c r="AD189" s="198" t="n">
        <v>-14</v>
      </c>
      <c r="AE189" s="198" t="n">
        <v>-9</v>
      </c>
      <c r="AF189" s="198" t="n">
        <v>-6</v>
      </c>
      <c r="AG189" s="198" t="n">
        <v>-4</v>
      </c>
      <c r="AH189" s="198" t="n">
        <v>3</v>
      </c>
      <c r="AI189" s="198" t="n">
        <v>14</v>
      </c>
      <c r="AJ189" s="198" t="n">
        <v>-4</v>
      </c>
      <c r="AK189" s="198" t="n">
        <v>9</v>
      </c>
      <c r="AL189" s="198" t="n">
        <v>-6</v>
      </c>
      <c r="AM189" s="198" t="n">
        <v>-19</v>
      </c>
      <c r="AN189" s="198" t="n">
        <v>-10</v>
      </c>
      <c r="AO189" s="198" t="n">
        <v>18</v>
      </c>
      <c r="AP189" s="211" t="n">
        <v>1</v>
      </c>
      <c r="AR189" s="195"/>
      <c r="AS189" s="196" t="s">
        <v>1088</v>
      </c>
      <c r="AT189" s="199"/>
      <c r="AU189" s="197" t="n">
        <f aca="false">IF(OR(appSymptome!E193=appSymptome!$C$1,AT189),0,appSymptome!E193)</f>
        <v>0</v>
      </c>
      <c r="AV189" s="198"/>
      <c r="AW189" s="198"/>
      <c r="AX189" s="199"/>
      <c r="AY189" s="196"/>
      <c r="AZ189" s="196" t="n">
        <f aca="false">AU189</f>
        <v>0</v>
      </c>
      <c r="BA189" s="200" t="n">
        <f aca="false">IF(AND(AZ467=0,AZ189=0,AY189&gt;0),AY189,AZ189)</f>
        <v>0</v>
      </c>
      <c r="BB189" s="201" t="n">
        <f aca="false">BA189*D189</f>
        <v>0</v>
      </c>
      <c r="BC189" s="202" t="n">
        <f aca="false">(SUMIF(E189:AP189,"&gt;0",E189:AP189)-SUMIF(E189:AP189,"&lt;0",E189:AP189))*D189</f>
        <v>0.898947368421053</v>
      </c>
      <c r="BD189" s="196"/>
      <c r="BE189" s="196"/>
      <c r="BF189" s="203"/>
      <c r="BG189" s="204"/>
      <c r="BH189" s="205" t="n">
        <f aca="false">SUMPRODUCT(E189:AP189,heilmittel!E$411:AP$411)*D189</f>
        <v>0.0235252631578948</v>
      </c>
      <c r="BI189" s="206" t="n">
        <f aca="false">(BH189*BA189)+(BH467*BA467)</f>
        <v>-0.00481520437386098</v>
      </c>
      <c r="BJ189" s="206" t="n">
        <f aca="false">BI189*BI189</f>
        <v>2.31861931620499E-005</v>
      </c>
      <c r="BK189" s="207" t="n">
        <f aca="false">BI189/BM$2</f>
        <v>-0.0230196041354625</v>
      </c>
      <c r="BL189" s="206" t="str">
        <f aca="false">IF(BK189&lt;-3,"— — —",IF(BK189&lt;-2,"— —",IF(BK189&lt;-1,"—",IF(BK189&gt;4,"++++",IF(BK189&gt;3,"+++",IF(BK189&gt;2,"++",IF(BK189&gt;1,"+","....")))))))</f>
        <v>....</v>
      </c>
      <c r="BM189" s="200"/>
    </row>
    <row r="190" customFormat="false" ht="12.8" hidden="false" customHeight="false" outlineLevel="0" collapsed="false">
      <c r="B190" s="0" t="n">
        <f aca="false">1/D190</f>
        <v>1795</v>
      </c>
      <c r="C190" s="208" t="s">
        <v>1089</v>
      </c>
      <c r="D190" s="209" t="n">
        <v>0.000557103064066852</v>
      </c>
      <c r="E190" s="210" t="n">
        <v>0</v>
      </c>
      <c r="F190" s="198" t="n">
        <v>-1</v>
      </c>
      <c r="G190" s="198" t="n">
        <v>-16</v>
      </c>
      <c r="H190" s="198" t="n">
        <v>39</v>
      </c>
      <c r="I190" s="198" t="n">
        <v>-18</v>
      </c>
      <c r="J190" s="198" t="n">
        <v>7</v>
      </c>
      <c r="K190" s="198" t="n">
        <v>-16</v>
      </c>
      <c r="L190" s="198" t="n">
        <v>-46</v>
      </c>
      <c r="M190" s="198" t="n">
        <v>7</v>
      </c>
      <c r="N190" s="198" t="n">
        <v>-31</v>
      </c>
      <c r="O190" s="198" t="n">
        <v>27</v>
      </c>
      <c r="P190" s="198" t="n">
        <v>-6</v>
      </c>
      <c r="Q190" s="198" t="n">
        <v>5</v>
      </c>
      <c r="R190" s="198" t="n">
        <v>-9</v>
      </c>
      <c r="S190" s="198" t="n">
        <v>14</v>
      </c>
      <c r="T190" s="198" t="n">
        <v>-11</v>
      </c>
      <c r="U190" s="198" t="n">
        <v>15</v>
      </c>
      <c r="V190" s="198" t="n">
        <v>1</v>
      </c>
      <c r="W190" s="198" t="n">
        <v>1</v>
      </c>
      <c r="X190" s="198" t="n">
        <v>-5</v>
      </c>
      <c r="Y190" s="198" t="n">
        <v>-10</v>
      </c>
      <c r="Z190" s="198" t="n">
        <v>-12</v>
      </c>
      <c r="AA190" s="198" t="n">
        <v>0</v>
      </c>
      <c r="AB190" s="198" t="n">
        <v>-6</v>
      </c>
      <c r="AC190" s="198" t="n">
        <v>17</v>
      </c>
      <c r="AD190" s="198" t="n">
        <v>-19</v>
      </c>
      <c r="AE190" s="198" t="n">
        <v>12</v>
      </c>
      <c r="AF190" s="198" t="n">
        <v>15</v>
      </c>
      <c r="AG190" s="198" t="n">
        <v>19</v>
      </c>
      <c r="AH190" s="198" t="n">
        <v>-6</v>
      </c>
      <c r="AI190" s="198" t="n">
        <v>-4</v>
      </c>
      <c r="AJ190" s="198" t="n">
        <v>11</v>
      </c>
      <c r="AK190" s="198" t="n">
        <v>-1</v>
      </c>
      <c r="AL190" s="198" t="n">
        <v>9</v>
      </c>
      <c r="AM190" s="198" t="n">
        <v>-3</v>
      </c>
      <c r="AN190" s="198" t="n">
        <v>-7</v>
      </c>
      <c r="AO190" s="198" t="n">
        <v>16</v>
      </c>
      <c r="AP190" s="211" t="n">
        <v>3</v>
      </c>
      <c r="AR190" s="195"/>
      <c r="AS190" s="196" t="s">
        <v>1089</v>
      </c>
      <c r="AT190" s="199"/>
      <c r="AU190" s="197" t="n">
        <f aca="false">IF(OR(appSymptome!E194=appSymptome!$C$1,AT190),0,appSymptome!E194)</f>
        <v>7</v>
      </c>
      <c r="AV190" s="198"/>
      <c r="AW190" s="198"/>
      <c r="AX190" s="199"/>
      <c r="AY190" s="196"/>
      <c r="AZ190" s="196" t="n">
        <f aca="false">AU190</f>
        <v>7</v>
      </c>
      <c r="BA190" s="200" t="n">
        <f aca="false">IF(AND(AZ468=0,AZ190=0,AY190&gt;0),AY190,AZ190)</f>
        <v>7</v>
      </c>
      <c r="BB190" s="201" t="n">
        <f aca="false">BA190*D190</f>
        <v>0.00389972144846796</v>
      </c>
      <c r="BC190" s="202" t="n">
        <f aca="false">(SUMIF(E190:AP190,"&gt;0",E190:AP190)-SUMIF(E190:AP190,"&lt;0",E190:AP190))*D190</f>
        <v>0.247910863509749</v>
      </c>
      <c r="BD190" s="196"/>
      <c r="BE190" s="196"/>
      <c r="BF190" s="203"/>
      <c r="BG190" s="204"/>
      <c r="BH190" s="205" t="n">
        <f aca="false">SUMPRODUCT(E190:AP190,heilmittel!E$411:AP$411)*D190</f>
        <v>-0.00432456824512535</v>
      </c>
      <c r="BI190" s="206" t="n">
        <f aca="false">(BH190*BA190)+(BH468*BA468)</f>
        <v>-0.0302370699067668</v>
      </c>
      <c r="BJ190" s="206" t="n">
        <f aca="false">BI190*BI190</f>
        <v>0.000914280396546702</v>
      </c>
      <c r="BK190" s="207" t="n">
        <f aca="false">BI190/BM$2</f>
        <v>-0.144551575681505</v>
      </c>
      <c r="BL190" s="206" t="str">
        <f aca="false">IF(BK190&lt;-3,"— — —",IF(BK190&lt;-2,"— —",IF(BK190&lt;-1,"—",IF(BK190&gt;4,"++++",IF(BK190&gt;3,"+++",IF(BK190&gt;2,"++",IF(BK190&gt;1,"+","....")))))))</f>
        <v>....</v>
      </c>
      <c r="BM190" s="200"/>
    </row>
    <row r="191" customFormat="false" ht="12.8" hidden="false" customHeight="false" outlineLevel="0" collapsed="false">
      <c r="B191" s="0" t="n">
        <f aca="false">1/D191</f>
        <v>1512</v>
      </c>
      <c r="C191" s="208" t="s">
        <v>1090</v>
      </c>
      <c r="D191" s="209" t="n">
        <v>0.000661375661375661</v>
      </c>
      <c r="E191" s="210" t="n">
        <v>-11</v>
      </c>
      <c r="F191" s="198" t="n">
        <v>3</v>
      </c>
      <c r="G191" s="198" t="n">
        <v>-29</v>
      </c>
      <c r="H191" s="198" t="n">
        <v>27</v>
      </c>
      <c r="I191" s="198" t="n">
        <v>-11</v>
      </c>
      <c r="J191" s="198" t="n">
        <v>0</v>
      </c>
      <c r="K191" s="198" t="n">
        <v>-17</v>
      </c>
      <c r="L191" s="198" t="n">
        <v>-25</v>
      </c>
      <c r="M191" s="198" t="n">
        <v>-3</v>
      </c>
      <c r="N191" s="198" t="n">
        <v>-33</v>
      </c>
      <c r="O191" s="198" t="n">
        <v>28</v>
      </c>
      <c r="P191" s="198" t="n">
        <v>1</v>
      </c>
      <c r="Q191" s="198" t="n">
        <v>33</v>
      </c>
      <c r="R191" s="198" t="n">
        <v>-9</v>
      </c>
      <c r="S191" s="198" t="n">
        <v>7</v>
      </c>
      <c r="T191" s="198" t="n">
        <v>-10</v>
      </c>
      <c r="U191" s="198" t="n">
        <v>-8</v>
      </c>
      <c r="V191" s="198" t="n">
        <v>0</v>
      </c>
      <c r="W191" s="198" t="n">
        <v>-7</v>
      </c>
      <c r="X191" s="198" t="n">
        <v>-26</v>
      </c>
      <c r="Y191" s="198" t="n">
        <v>-25</v>
      </c>
      <c r="Z191" s="198" t="n">
        <v>6</v>
      </c>
      <c r="AA191" s="198" t="n">
        <v>20</v>
      </c>
      <c r="AB191" s="198" t="n">
        <v>-5</v>
      </c>
      <c r="AC191" s="198" t="n">
        <v>18</v>
      </c>
      <c r="AD191" s="198" t="n">
        <v>4</v>
      </c>
      <c r="AE191" s="198" t="n">
        <v>-14</v>
      </c>
      <c r="AF191" s="198" t="n">
        <v>-14</v>
      </c>
      <c r="AG191" s="198" t="n">
        <v>-2</v>
      </c>
      <c r="AH191" s="198" t="n">
        <v>5</v>
      </c>
      <c r="AI191" s="198" t="n">
        <v>-4</v>
      </c>
      <c r="AJ191" s="198" t="n">
        <v>6</v>
      </c>
      <c r="AK191" s="198" t="n">
        <v>2</v>
      </c>
      <c r="AL191" s="198" t="n">
        <v>-4</v>
      </c>
      <c r="AM191" s="198" t="n">
        <v>-16</v>
      </c>
      <c r="AN191" s="198" t="n">
        <v>2</v>
      </c>
      <c r="AO191" s="198" t="n">
        <v>42</v>
      </c>
      <c r="AP191" s="211" t="n">
        <v>9</v>
      </c>
      <c r="AR191" s="195"/>
      <c r="AS191" s="196" t="s">
        <v>1090</v>
      </c>
      <c r="AT191" s="199"/>
      <c r="AU191" s="197" t="n">
        <f aca="false">IF(OR(appSymptome!E195=appSymptome!$C$1,AT191),0,appSymptome!E195)</f>
        <v>0</v>
      </c>
      <c r="AV191" s="198"/>
      <c r="AW191" s="198"/>
      <c r="AX191" s="199"/>
      <c r="AY191" s="196"/>
      <c r="AZ191" s="196" t="n">
        <f aca="false">AU191</f>
        <v>0</v>
      </c>
      <c r="BA191" s="200" t="n">
        <f aca="false">IF(AND(AZ469=0,AZ191=0,AY191&gt;0),AY191,AZ191)</f>
        <v>0</v>
      </c>
      <c r="BB191" s="201" t="n">
        <f aca="false">BA191*D191</f>
        <v>0</v>
      </c>
      <c r="BC191" s="202" t="n">
        <f aca="false">(SUMIF(E191:AP191,"&gt;0",E191:AP191)-SUMIF(E191:AP191,"&lt;0",E191:AP191))*D191</f>
        <v>0.321428571428571</v>
      </c>
      <c r="BD191" s="196"/>
      <c r="BE191" s="196"/>
      <c r="BF191" s="203"/>
      <c r="BG191" s="204"/>
      <c r="BH191" s="205" t="n">
        <f aca="false">SUMPRODUCT(E191:AP191,heilmittel!E$411:AP$411)*D191</f>
        <v>-0.00200992063492064</v>
      </c>
      <c r="BI191" s="206" t="n">
        <f aca="false">(BH191*BA191)+(BH469*BA469)</f>
        <v>0.00158488028527764</v>
      </c>
      <c r="BJ191" s="206" t="n">
        <f aca="false">BI191*BI191</f>
        <v>2.51184551866172E-006</v>
      </c>
      <c r="BK191" s="207" t="n">
        <f aca="false">BI191/BM$2</f>
        <v>0.00757669123396659</v>
      </c>
      <c r="BL191" s="206" t="str">
        <f aca="false">IF(BK191&lt;-3,"— — —",IF(BK191&lt;-2,"— —",IF(BK191&lt;-1,"—",IF(BK191&gt;4,"++++",IF(BK191&gt;3,"+++",IF(BK191&gt;2,"++",IF(BK191&gt;1,"+","....")))))))</f>
        <v>....</v>
      </c>
      <c r="BM191" s="200"/>
    </row>
    <row r="192" customFormat="false" ht="12.8" hidden="false" customHeight="false" outlineLevel="0" collapsed="false">
      <c r="B192" s="0" t="n">
        <f aca="false">1/D192</f>
        <v>2121</v>
      </c>
      <c r="C192" s="208" t="s">
        <v>1091</v>
      </c>
      <c r="D192" s="209" t="n">
        <v>0.000471475719000472</v>
      </c>
      <c r="E192" s="210" t="n">
        <v>-3</v>
      </c>
      <c r="F192" s="198" t="n">
        <v>14</v>
      </c>
      <c r="G192" s="198" t="n">
        <v>-17</v>
      </c>
      <c r="H192" s="198" t="n">
        <v>7</v>
      </c>
      <c r="I192" s="198" t="n">
        <v>1</v>
      </c>
      <c r="J192" s="198" t="n">
        <v>1</v>
      </c>
      <c r="K192" s="198" t="n">
        <v>-6</v>
      </c>
      <c r="L192" s="198" t="n">
        <v>-9</v>
      </c>
      <c r="M192" s="198" t="n">
        <v>-8</v>
      </c>
      <c r="N192" s="198" t="n">
        <v>-26</v>
      </c>
      <c r="O192" s="198" t="n">
        <v>20</v>
      </c>
      <c r="P192" s="198" t="n">
        <v>-23</v>
      </c>
      <c r="Q192" s="198" t="n">
        <v>34</v>
      </c>
      <c r="R192" s="198" t="n">
        <v>5</v>
      </c>
      <c r="S192" s="198" t="n">
        <v>0</v>
      </c>
      <c r="T192" s="198" t="n">
        <v>-26</v>
      </c>
      <c r="U192" s="198" t="n">
        <v>-19</v>
      </c>
      <c r="V192" s="198" t="n">
        <v>8</v>
      </c>
      <c r="W192" s="198" t="n">
        <v>0</v>
      </c>
      <c r="X192" s="198" t="n">
        <v>-29</v>
      </c>
      <c r="Y192" s="198" t="n">
        <v>11</v>
      </c>
      <c r="Z192" s="198" t="n">
        <v>-13</v>
      </c>
      <c r="AA192" s="198" t="n">
        <v>22</v>
      </c>
      <c r="AB192" s="198" t="n">
        <v>19</v>
      </c>
      <c r="AC192" s="198" t="n">
        <v>29</v>
      </c>
      <c r="AD192" s="198" t="n">
        <v>-26</v>
      </c>
      <c r="AE192" s="198" t="n">
        <v>9</v>
      </c>
      <c r="AF192" s="198" t="n">
        <v>35</v>
      </c>
      <c r="AG192" s="198" t="n">
        <v>15</v>
      </c>
      <c r="AH192" s="198" t="n">
        <v>-17</v>
      </c>
      <c r="AI192" s="198" t="n">
        <v>-6</v>
      </c>
      <c r="AJ192" s="198" t="n">
        <v>-1</v>
      </c>
      <c r="AK192" s="198" t="n">
        <v>16</v>
      </c>
      <c r="AL192" s="198" t="n">
        <v>-3</v>
      </c>
      <c r="AM192" s="198" t="n">
        <v>-16</v>
      </c>
      <c r="AN192" s="198" t="n">
        <v>22</v>
      </c>
      <c r="AO192" s="198" t="n">
        <v>-3</v>
      </c>
      <c r="AP192" s="211" t="n">
        <v>-21</v>
      </c>
      <c r="AR192" s="195"/>
      <c r="AS192" s="196" t="s">
        <v>1091</v>
      </c>
      <c r="AT192" s="199"/>
      <c r="AU192" s="197" t="n">
        <f aca="false">IF(OR(appSymptome!E196=appSymptome!$C$1,AT192),0,appSymptome!E196)</f>
        <v>0</v>
      </c>
      <c r="AV192" s="198"/>
      <c r="AW192" s="198"/>
      <c r="AX192" s="199"/>
      <c r="AY192" s="196"/>
      <c r="AZ192" s="196" t="n">
        <f aca="false">AU192</f>
        <v>0</v>
      </c>
      <c r="BA192" s="200" t="n">
        <f aca="false">IF(AND(AZ470=0,AZ192=0,AY192&gt;0),AY192,AZ192)</f>
        <v>0</v>
      </c>
      <c r="BB192" s="201" t="n">
        <f aca="false">BA192*D192</f>
        <v>0</v>
      </c>
      <c r="BC192" s="202" t="n">
        <f aca="false">(SUMIF(E192:AP192,"&gt;0",E192:AP192)-SUMIF(E192:AP192,"&lt;0",E192:AP192))*D192</f>
        <v>0.254596888260255</v>
      </c>
      <c r="BD192" s="196"/>
      <c r="BE192" s="196"/>
      <c r="BF192" s="203"/>
      <c r="BG192" s="204"/>
      <c r="BH192" s="205" t="n">
        <f aca="false">SUMPRODUCT(E192:AP192,heilmittel!E$411:AP$411)*D192</f>
        <v>0.0116782178217822</v>
      </c>
      <c r="BI192" s="206" t="n">
        <f aca="false">(BH192*BA192)+(BH470*BA470)</f>
        <v>-0.00988021266515765</v>
      </c>
      <c r="BJ192" s="206" t="n">
        <f aca="false">BI192*BI192</f>
        <v>9.76186023087416E-005</v>
      </c>
      <c r="BK192" s="207" t="n">
        <f aca="false">BI192/BM$2</f>
        <v>-0.0472334228554757</v>
      </c>
      <c r="BL192" s="206" t="str">
        <f aca="false">IF(BK192&lt;-3,"— — —",IF(BK192&lt;-2,"— —",IF(BK192&lt;-1,"—",IF(BK192&gt;4,"++++",IF(BK192&gt;3,"+++",IF(BK192&gt;2,"++",IF(BK192&gt;1,"+","....")))))))</f>
        <v>....</v>
      </c>
      <c r="BM192" s="200"/>
    </row>
    <row r="193" customFormat="false" ht="12.8" hidden="false" customHeight="false" outlineLevel="0" collapsed="false">
      <c r="B193" s="0" t="n">
        <f aca="false">1/D193</f>
        <v>1814</v>
      </c>
      <c r="C193" s="208" t="s">
        <v>1092</v>
      </c>
      <c r="D193" s="209" t="n">
        <v>0.000551267916207277</v>
      </c>
      <c r="E193" s="210" t="n">
        <v>-2</v>
      </c>
      <c r="F193" s="198" t="n">
        <v>-35</v>
      </c>
      <c r="G193" s="198" t="n">
        <v>-18</v>
      </c>
      <c r="H193" s="198" t="n">
        <v>57</v>
      </c>
      <c r="I193" s="198" t="n">
        <v>13</v>
      </c>
      <c r="J193" s="198" t="n">
        <v>0</v>
      </c>
      <c r="K193" s="198" t="n">
        <v>-15</v>
      </c>
      <c r="L193" s="198" t="n">
        <v>-10</v>
      </c>
      <c r="M193" s="198" t="n">
        <v>0</v>
      </c>
      <c r="N193" s="198" t="n">
        <v>-22</v>
      </c>
      <c r="O193" s="198" t="n">
        <v>31</v>
      </c>
      <c r="P193" s="198" t="n">
        <v>3</v>
      </c>
      <c r="Q193" s="198" t="n">
        <v>-11</v>
      </c>
      <c r="R193" s="198" t="n">
        <v>-3</v>
      </c>
      <c r="S193" s="198" t="n">
        <v>2</v>
      </c>
      <c r="T193" s="198" t="n">
        <v>-17</v>
      </c>
      <c r="U193" s="198" t="n">
        <v>1</v>
      </c>
      <c r="V193" s="198" t="n">
        <v>11</v>
      </c>
      <c r="W193" s="198" t="n">
        <v>-1</v>
      </c>
      <c r="X193" s="198" t="n">
        <v>-3</v>
      </c>
      <c r="Y193" s="198" t="n">
        <v>9</v>
      </c>
      <c r="Z193" s="198" t="n">
        <v>-4</v>
      </c>
      <c r="AA193" s="198" t="n">
        <v>-1</v>
      </c>
      <c r="AB193" s="198" t="n">
        <v>30</v>
      </c>
      <c r="AC193" s="198" t="n">
        <v>18</v>
      </c>
      <c r="AD193" s="198" t="n">
        <v>28</v>
      </c>
      <c r="AE193" s="198" t="n">
        <v>0</v>
      </c>
      <c r="AF193" s="198" t="n">
        <v>14</v>
      </c>
      <c r="AG193" s="198" t="n">
        <v>-15</v>
      </c>
      <c r="AH193" s="198" t="n">
        <v>20</v>
      </c>
      <c r="AI193" s="198" t="n">
        <v>9</v>
      </c>
      <c r="AJ193" s="198" t="n">
        <v>15</v>
      </c>
      <c r="AK193" s="198" t="n">
        <v>17</v>
      </c>
      <c r="AL193" s="198" t="n">
        <v>-6</v>
      </c>
      <c r="AM193" s="198" t="n">
        <v>13</v>
      </c>
      <c r="AN193" s="198" t="n">
        <v>-4</v>
      </c>
      <c r="AO193" s="198" t="n">
        <v>-26</v>
      </c>
      <c r="AP193" s="211" t="n">
        <v>6</v>
      </c>
      <c r="AR193" s="195"/>
      <c r="AS193" s="196" t="s">
        <v>1092</v>
      </c>
      <c r="AT193" s="199"/>
      <c r="AU193" s="197" t="n">
        <f aca="false">IF(OR(appSymptome!E197=appSymptome!$C$1,AT193),0,appSymptome!E197)</f>
        <v>0</v>
      </c>
      <c r="AV193" s="198" t="n">
        <v>193</v>
      </c>
      <c r="AW193" s="198"/>
      <c r="AX193" s="199" t="n">
        <f aca="true">INDIRECT(ADDRESS(AV193+ROW(AV$2)-1,COLUMN(AU193)))</f>
        <v>0</v>
      </c>
      <c r="AY193" s="196"/>
      <c r="AZ193" s="196" t="n">
        <f aca="false">AU193</f>
        <v>0</v>
      </c>
      <c r="BA193" s="200" t="n">
        <f aca="false">IF(AND(AZ471=0,AZ193=0,AY193&gt;0),AY193,AZ193)</f>
        <v>0</v>
      </c>
      <c r="BB193" s="201" t="n">
        <f aca="false">BA193*D193</f>
        <v>0</v>
      </c>
      <c r="BC193" s="202" t="n">
        <f aca="false">(SUMIF(E193:AP193,"&gt;0",E193:AP193)-SUMIF(E193:AP193,"&lt;0",E193:AP193))*D193</f>
        <v>0.270121278941566</v>
      </c>
      <c r="BD193" s="196"/>
      <c r="BE193" s="196"/>
      <c r="BF193" s="203"/>
      <c r="BG193" s="204"/>
      <c r="BH193" s="205" t="n">
        <f aca="false">SUMPRODUCT(E193:AP193,heilmittel!E$411:AP$411)*D193</f>
        <v>-0.00762745314222713</v>
      </c>
      <c r="BI193" s="206" t="n">
        <f aca="false">(BH193*BA193)+(BH471*BA471)</f>
        <v>0.00627221992558909</v>
      </c>
      <c r="BJ193" s="206" t="n">
        <f aca="false">BI193*BI193</f>
        <v>3.93407427949568E-005</v>
      </c>
      <c r="BK193" s="207" t="n">
        <f aca="false">BI193/BM$2</f>
        <v>0.029985024212347</v>
      </c>
      <c r="BL193" s="206" t="str">
        <f aca="false">IF(BK193&lt;-3,"— — —",IF(BK193&lt;-2,"— —",IF(BK193&lt;-1,"—",IF(BK193&gt;4,"++++",IF(BK193&gt;3,"+++",IF(BK193&gt;2,"++",IF(BK193&gt;1,"+","....")))))))</f>
        <v>....</v>
      </c>
      <c r="BM193" s="200"/>
    </row>
    <row r="194" customFormat="false" ht="12.8" hidden="false" customHeight="false" outlineLevel="0" collapsed="false">
      <c r="B194" s="0" t="n">
        <f aca="false">1/D194</f>
        <v>1305</v>
      </c>
      <c r="C194" s="208" t="s">
        <v>1093</v>
      </c>
      <c r="D194" s="209" t="n">
        <v>0.000766283524904215</v>
      </c>
      <c r="E194" s="210" t="n">
        <v>-9</v>
      </c>
      <c r="F194" s="198" t="n">
        <v>6</v>
      </c>
      <c r="G194" s="198" t="n">
        <v>0</v>
      </c>
      <c r="H194" s="198" t="n">
        <v>11</v>
      </c>
      <c r="I194" s="198" t="n">
        <v>-2</v>
      </c>
      <c r="J194" s="198" t="n">
        <v>-6</v>
      </c>
      <c r="K194" s="198" t="n">
        <v>-14</v>
      </c>
      <c r="L194" s="198" t="n">
        <v>-9</v>
      </c>
      <c r="M194" s="198" t="n">
        <v>13</v>
      </c>
      <c r="N194" s="198" t="n">
        <v>-1</v>
      </c>
      <c r="O194" s="198" t="n">
        <v>15</v>
      </c>
      <c r="P194" s="198" t="n">
        <v>-14</v>
      </c>
      <c r="Q194" s="198" t="n">
        <v>-12</v>
      </c>
      <c r="R194" s="198" t="n">
        <v>-2</v>
      </c>
      <c r="S194" s="198" t="n">
        <v>10</v>
      </c>
      <c r="T194" s="198" t="n">
        <v>-6</v>
      </c>
      <c r="U194" s="198" t="n">
        <v>11</v>
      </c>
      <c r="V194" s="198" t="n">
        <v>-2</v>
      </c>
      <c r="W194" s="198" t="n">
        <v>1</v>
      </c>
      <c r="X194" s="198" t="n">
        <v>12</v>
      </c>
      <c r="Y194" s="198" t="n">
        <v>5</v>
      </c>
      <c r="Z194" s="198" t="n">
        <v>-7</v>
      </c>
      <c r="AA194" s="198" t="n">
        <v>16</v>
      </c>
      <c r="AB194" s="198" t="n">
        <v>21</v>
      </c>
      <c r="AC194" s="198" t="n">
        <v>21</v>
      </c>
      <c r="AD194" s="198" t="n">
        <v>-9</v>
      </c>
      <c r="AE194" s="198" t="n">
        <v>15</v>
      </c>
      <c r="AF194" s="198" t="n">
        <v>-16</v>
      </c>
      <c r="AG194" s="198" t="n">
        <v>-2</v>
      </c>
      <c r="AH194" s="198" t="n">
        <v>-14</v>
      </c>
      <c r="AI194" s="198" t="n">
        <v>8</v>
      </c>
      <c r="AJ194" s="198" t="n">
        <v>-18</v>
      </c>
      <c r="AK194" s="198" t="n">
        <v>33</v>
      </c>
      <c r="AL194" s="198" t="n">
        <v>14</v>
      </c>
      <c r="AM194" s="198" t="n">
        <v>37</v>
      </c>
      <c r="AN194" s="198" t="n">
        <v>14</v>
      </c>
      <c r="AO194" s="198" t="n">
        <v>3</v>
      </c>
      <c r="AP194" s="211" t="n">
        <v>16</v>
      </c>
      <c r="AR194" s="195"/>
      <c r="AS194" s="196" t="s">
        <v>1093</v>
      </c>
      <c r="AT194" s="199"/>
      <c r="AU194" s="197" t="n">
        <f aca="false">IF(OR(appSymptome!E198=appSymptome!$C$1,AT194),0,appSymptome!E198)</f>
        <v>0</v>
      </c>
      <c r="AV194" s="198" t="n">
        <v>192</v>
      </c>
      <c r="AW194" s="198"/>
      <c r="AX194" s="199" t="n">
        <f aca="true">INDIRECT(ADDRESS(AV194+ROW(AV$2)-1,COLUMN(AU194)))</f>
        <v>0</v>
      </c>
      <c r="AY194" s="196"/>
      <c r="AZ194" s="196" t="n">
        <f aca="false">AU194</f>
        <v>0</v>
      </c>
      <c r="BA194" s="200" t="n">
        <f aca="false">IF(AND(AZ472=0,AZ194=0,AY194&gt;0),AY194,AZ194)</f>
        <v>0</v>
      </c>
      <c r="BB194" s="201" t="n">
        <f aca="false">BA194*D194</f>
        <v>0</v>
      </c>
      <c r="BC194" s="202" t="n">
        <f aca="false">(SUMIF(E194:AP194,"&gt;0",E194:AP194)-SUMIF(E194:AP194,"&lt;0",E194:AP194))*D194</f>
        <v>0.325670498084291</v>
      </c>
      <c r="BD194" s="196"/>
      <c r="BE194" s="196"/>
      <c r="BF194" s="203"/>
      <c r="BG194" s="204"/>
      <c r="BH194" s="205" t="n">
        <f aca="false">SUMPRODUCT(E194:AP194,heilmittel!E$411:AP$411)*D194</f>
        <v>-0.000396015325670497</v>
      </c>
      <c r="BI194" s="206" t="n">
        <f aca="false">(BH194*BA194)+(BH472*BA472)</f>
        <v>0.00086972458587181</v>
      </c>
      <c r="BJ194" s="206" t="n">
        <f aca="false">BI194*BI194</f>
        <v>7.56420855269891E-007</v>
      </c>
      <c r="BK194" s="207" t="n">
        <f aca="false">BI194/BM$2</f>
        <v>0.00415781223790401</v>
      </c>
      <c r="BL194" s="206" t="str">
        <f aca="false">IF(BK194&lt;-3,"— — —",IF(BK194&lt;-2,"— —",IF(BK194&lt;-1,"—",IF(BK194&gt;4,"++++",IF(BK194&gt;3,"+++",IF(BK194&gt;2,"++",IF(BK194&gt;1,"+","....")))))))</f>
        <v>....</v>
      </c>
      <c r="BM194" s="200"/>
    </row>
    <row r="195" customFormat="false" ht="12.8" hidden="false" customHeight="false" outlineLevel="0" collapsed="false">
      <c r="B195" s="0" t="n">
        <f aca="false">1/D195</f>
        <v>1412</v>
      </c>
      <c r="C195" s="208" t="s">
        <v>1094</v>
      </c>
      <c r="D195" s="209" t="n">
        <v>0.000708215297450425</v>
      </c>
      <c r="E195" s="210" t="n">
        <v>3</v>
      </c>
      <c r="F195" s="198" t="n">
        <v>-16</v>
      </c>
      <c r="G195" s="198" t="n">
        <v>0</v>
      </c>
      <c r="H195" s="198" t="n">
        <v>46</v>
      </c>
      <c r="I195" s="198" t="n">
        <v>2</v>
      </c>
      <c r="J195" s="198" t="n">
        <v>6</v>
      </c>
      <c r="K195" s="198" t="n">
        <v>-9</v>
      </c>
      <c r="L195" s="198" t="n">
        <v>-31</v>
      </c>
      <c r="M195" s="198" t="n">
        <v>10</v>
      </c>
      <c r="N195" s="198" t="n">
        <v>-26</v>
      </c>
      <c r="O195" s="198" t="n">
        <v>6</v>
      </c>
      <c r="P195" s="198" t="n">
        <v>-10</v>
      </c>
      <c r="Q195" s="198" t="n">
        <v>-4</v>
      </c>
      <c r="R195" s="198" t="n">
        <v>1</v>
      </c>
      <c r="S195" s="198" t="n">
        <v>8</v>
      </c>
      <c r="T195" s="198" t="n">
        <v>4</v>
      </c>
      <c r="U195" s="198" t="n">
        <v>-23</v>
      </c>
      <c r="V195" s="198" t="n">
        <v>3</v>
      </c>
      <c r="W195" s="198" t="n">
        <v>-10</v>
      </c>
      <c r="X195" s="198" t="n">
        <v>-20</v>
      </c>
      <c r="Y195" s="198" t="n">
        <v>3</v>
      </c>
      <c r="Z195" s="198" t="n">
        <v>-18</v>
      </c>
      <c r="AA195" s="198" t="n">
        <v>-17</v>
      </c>
      <c r="AB195" s="198" t="n">
        <v>5</v>
      </c>
      <c r="AC195" s="198" t="n">
        <v>-2</v>
      </c>
      <c r="AD195" s="198" t="n">
        <v>16</v>
      </c>
      <c r="AE195" s="198" t="n">
        <v>20</v>
      </c>
      <c r="AF195" s="198" t="n">
        <v>-1</v>
      </c>
      <c r="AG195" s="198" t="n">
        <v>1</v>
      </c>
      <c r="AH195" s="198" t="n">
        <v>14</v>
      </c>
      <c r="AI195" s="198" t="n">
        <v>22</v>
      </c>
      <c r="AJ195" s="198" t="n">
        <v>22</v>
      </c>
      <c r="AK195" s="198" t="n">
        <v>-13</v>
      </c>
      <c r="AL195" s="198" t="n">
        <v>3</v>
      </c>
      <c r="AM195" s="198" t="n">
        <v>4</v>
      </c>
      <c r="AN195" s="198" t="n">
        <v>16</v>
      </c>
      <c r="AO195" s="198" t="n">
        <v>7</v>
      </c>
      <c r="AP195" s="211" t="n">
        <v>-11</v>
      </c>
      <c r="AR195" s="195"/>
      <c r="AS195" s="196" t="s">
        <v>1094</v>
      </c>
      <c r="AT195" s="199"/>
      <c r="AU195" s="197" t="n">
        <f aca="false">IF(OR(appSymptome!E199=appSymptome!$C$1,AT195),0,appSymptome!E199)</f>
        <v>0</v>
      </c>
      <c r="AV195" s="198"/>
      <c r="AW195" s="198"/>
      <c r="AX195" s="199"/>
      <c r="AY195" s="196"/>
      <c r="AZ195" s="196" t="n">
        <f aca="false">AU195</f>
        <v>0</v>
      </c>
      <c r="BA195" s="200" t="n">
        <f aca="false">IF(AND(AZ473=0,AZ195=0,AY195&gt;0),AY195,AZ195)</f>
        <v>0</v>
      </c>
      <c r="BB195" s="201" t="n">
        <f aca="false">BA195*D195</f>
        <v>0</v>
      </c>
      <c r="BC195" s="202" t="n">
        <f aca="false">(SUMIF(E195:AP195,"&gt;0",E195:AP195)-SUMIF(E195:AP195,"&lt;0",E195:AP195))*D195</f>
        <v>0.306657223796034</v>
      </c>
      <c r="BD195" s="196"/>
      <c r="BE195" s="196"/>
      <c r="BF195" s="203"/>
      <c r="BG195" s="204"/>
      <c r="BH195" s="205" t="n">
        <f aca="false">SUMPRODUCT(E195:AP195,heilmittel!E$411:AP$411)*D195</f>
        <v>-0.0127835694050992</v>
      </c>
      <c r="BI195" s="206" t="n">
        <f aca="false">(BH195*BA195)+(BH473*BA473)</f>
        <v>0.00726801999387944</v>
      </c>
      <c r="BJ195" s="206" t="n">
        <f aca="false">BI195*BI195</f>
        <v>5.28241146314312E-005</v>
      </c>
      <c r="BK195" s="207" t="n">
        <f aca="false">BI195/BM$2</f>
        <v>0.0347455538992168</v>
      </c>
      <c r="BL195" s="206" t="str">
        <f aca="false">IF(BK195&lt;-3,"— — —",IF(BK195&lt;-2,"— —",IF(BK195&lt;-1,"—",IF(BK195&gt;4,"++++",IF(BK195&gt;3,"+++",IF(BK195&gt;2,"++",IF(BK195&gt;1,"+","....")))))))</f>
        <v>....</v>
      </c>
      <c r="BM195" s="200"/>
    </row>
    <row r="196" customFormat="false" ht="12.8" hidden="false" customHeight="false" outlineLevel="0" collapsed="false">
      <c r="B196" s="0" t="n">
        <f aca="false">1/D196</f>
        <v>1020</v>
      </c>
      <c r="C196" s="208" t="s">
        <v>1095</v>
      </c>
      <c r="D196" s="209" t="n">
        <v>0.000980392156862745</v>
      </c>
      <c r="E196" s="210" t="n">
        <v>0</v>
      </c>
      <c r="F196" s="198" t="n">
        <v>-20</v>
      </c>
      <c r="G196" s="198" t="n">
        <v>-13</v>
      </c>
      <c r="H196" s="198" t="n">
        <v>29</v>
      </c>
      <c r="I196" s="198" t="n">
        <v>2</v>
      </c>
      <c r="J196" s="198" t="n">
        <v>-2</v>
      </c>
      <c r="K196" s="198" t="n">
        <v>-1</v>
      </c>
      <c r="L196" s="198" t="n">
        <v>-10</v>
      </c>
      <c r="M196" s="198" t="n">
        <v>14</v>
      </c>
      <c r="N196" s="198" t="n">
        <v>1</v>
      </c>
      <c r="O196" s="198" t="n">
        <v>18</v>
      </c>
      <c r="P196" s="198" t="n">
        <v>-13</v>
      </c>
      <c r="Q196" s="198" t="n">
        <v>-13</v>
      </c>
      <c r="R196" s="198" t="n">
        <v>9</v>
      </c>
      <c r="S196" s="198" t="n">
        <v>0</v>
      </c>
      <c r="T196" s="198" t="n">
        <v>-19</v>
      </c>
      <c r="U196" s="198" t="n">
        <v>9</v>
      </c>
      <c r="V196" s="198" t="n">
        <v>12</v>
      </c>
      <c r="W196" s="198" t="n">
        <v>-26</v>
      </c>
      <c r="X196" s="198" t="n">
        <v>-2</v>
      </c>
      <c r="Y196" s="198" t="n">
        <v>19</v>
      </c>
      <c r="Z196" s="198" t="n">
        <v>11</v>
      </c>
      <c r="AA196" s="198" t="n">
        <v>-14</v>
      </c>
      <c r="AB196" s="198" t="n">
        <v>30</v>
      </c>
      <c r="AC196" s="198" t="n">
        <v>23</v>
      </c>
      <c r="AD196" s="198" t="n">
        <v>16</v>
      </c>
      <c r="AE196" s="198" t="n">
        <v>21</v>
      </c>
      <c r="AF196" s="198" t="n">
        <v>-6</v>
      </c>
      <c r="AG196" s="198" t="n">
        <v>14</v>
      </c>
      <c r="AH196" s="198" t="n">
        <v>8</v>
      </c>
      <c r="AI196" s="198" t="n">
        <v>7</v>
      </c>
      <c r="AJ196" s="198" t="n">
        <v>-7</v>
      </c>
      <c r="AK196" s="198" t="n">
        <v>-1</v>
      </c>
      <c r="AL196" s="198" t="n">
        <v>23</v>
      </c>
      <c r="AM196" s="198" t="n">
        <v>26</v>
      </c>
      <c r="AN196" s="198" t="n">
        <v>25</v>
      </c>
      <c r="AO196" s="198" t="n">
        <v>-8</v>
      </c>
      <c r="AP196" s="211" t="n">
        <v>12</v>
      </c>
      <c r="AR196" s="195"/>
      <c r="AS196" s="196" t="s">
        <v>1095</v>
      </c>
      <c r="AT196" s="199"/>
      <c r="AU196" s="197" t="n">
        <f aca="false">IF(OR(appSymptome!E200=appSymptome!$C$1,AT196),0,appSymptome!E200)</f>
        <v>0</v>
      </c>
      <c r="AV196" s="198"/>
      <c r="AW196" s="198"/>
      <c r="AX196" s="199"/>
      <c r="AY196" s="196"/>
      <c r="AZ196" s="196" t="n">
        <f aca="false">AU196</f>
        <v>0</v>
      </c>
      <c r="BA196" s="200" t="n">
        <f aca="false">IF(AND(AZ474=0,AZ196=0,AY196&gt;0),AY196,AZ196)</f>
        <v>0</v>
      </c>
      <c r="BB196" s="201" t="n">
        <f aca="false">BA196*D196</f>
        <v>0</v>
      </c>
      <c r="BC196" s="202" t="n">
        <f aca="false">(SUMIF(E196:AP196,"&gt;0",E196:AP196)-SUMIF(E196:AP196,"&lt;0",E196:AP196))*D196</f>
        <v>0.474509803921569</v>
      </c>
      <c r="BD196" s="196"/>
      <c r="BE196" s="196"/>
      <c r="BF196" s="203"/>
      <c r="BG196" s="204"/>
      <c r="BH196" s="205" t="n">
        <f aca="false">SUMPRODUCT(E196:AP196,heilmittel!E$411:AP$411)*D196</f>
        <v>-0.00633990196078431</v>
      </c>
      <c r="BI196" s="206" t="n">
        <f aca="false">(BH196*BA196)+(BH474*BA474)</f>
        <v>0.00333517090402507</v>
      </c>
      <c r="BJ196" s="206" t="n">
        <f aca="false">BI196*BI196</f>
        <v>1.11233649590554E-005</v>
      </c>
      <c r="BK196" s="207" t="n">
        <f aca="false">BI196/BM$2</f>
        <v>0.0159441444171163</v>
      </c>
      <c r="BL196" s="206" t="str">
        <f aca="false">IF(BK196&lt;-3,"— — —",IF(BK196&lt;-2,"— —",IF(BK196&lt;-1,"—",IF(BK196&gt;4,"++++",IF(BK196&gt;3,"+++",IF(BK196&gt;2,"++",IF(BK196&gt;1,"+","....")))))))</f>
        <v>....</v>
      </c>
      <c r="BM196" s="200"/>
    </row>
    <row r="197" customFormat="false" ht="12.8" hidden="false" customHeight="false" outlineLevel="0" collapsed="false">
      <c r="B197" s="0" t="n">
        <f aca="false">1/D197</f>
        <v>1170</v>
      </c>
      <c r="C197" s="208" t="s">
        <v>1096</v>
      </c>
      <c r="D197" s="209" t="n">
        <v>0.000854700854700855</v>
      </c>
      <c r="E197" s="210" t="n">
        <v>4</v>
      </c>
      <c r="F197" s="198" t="n">
        <v>10</v>
      </c>
      <c r="G197" s="198" t="n">
        <v>8</v>
      </c>
      <c r="H197" s="198" t="n">
        <v>36</v>
      </c>
      <c r="I197" s="198" t="n">
        <v>9</v>
      </c>
      <c r="J197" s="198" t="n">
        <v>-5</v>
      </c>
      <c r="K197" s="198" t="n">
        <v>-15</v>
      </c>
      <c r="L197" s="198" t="n">
        <v>-20</v>
      </c>
      <c r="M197" s="198" t="n">
        <v>10</v>
      </c>
      <c r="N197" s="198" t="n">
        <v>-8</v>
      </c>
      <c r="O197" s="198" t="n">
        <v>19</v>
      </c>
      <c r="P197" s="198" t="n">
        <v>-16</v>
      </c>
      <c r="Q197" s="198" t="n">
        <v>10</v>
      </c>
      <c r="R197" s="198" t="n">
        <v>-5</v>
      </c>
      <c r="S197" s="198" t="n">
        <v>7</v>
      </c>
      <c r="T197" s="198" t="n">
        <v>-15</v>
      </c>
      <c r="U197" s="198" t="n">
        <v>-3</v>
      </c>
      <c r="V197" s="198" t="n">
        <v>-2</v>
      </c>
      <c r="W197" s="198" t="n">
        <v>31</v>
      </c>
      <c r="X197" s="198" t="n">
        <v>-17</v>
      </c>
      <c r="Y197" s="198" t="n">
        <v>-26</v>
      </c>
      <c r="Z197" s="198" t="n">
        <v>-7</v>
      </c>
      <c r="AA197" s="198" t="n">
        <v>-18</v>
      </c>
      <c r="AB197" s="198" t="n">
        <v>35</v>
      </c>
      <c r="AC197" s="198" t="n">
        <v>4</v>
      </c>
      <c r="AD197" s="198" t="n">
        <v>9</v>
      </c>
      <c r="AE197" s="198" t="n">
        <v>24</v>
      </c>
      <c r="AF197" s="198" t="n">
        <v>5</v>
      </c>
      <c r="AG197" s="198" t="n">
        <v>16</v>
      </c>
      <c r="AH197" s="198" t="n">
        <v>-13</v>
      </c>
      <c r="AI197" s="198" t="n">
        <v>14</v>
      </c>
      <c r="AJ197" s="198" t="n">
        <v>1</v>
      </c>
      <c r="AK197" s="198" t="n">
        <v>5</v>
      </c>
      <c r="AL197" s="198" t="n">
        <v>-12</v>
      </c>
      <c r="AM197" s="198" t="n">
        <v>-3</v>
      </c>
      <c r="AN197" s="198" t="n">
        <v>35</v>
      </c>
      <c r="AO197" s="198" t="n">
        <v>-20</v>
      </c>
      <c r="AP197" s="211" t="n">
        <v>2</v>
      </c>
      <c r="AR197" s="195"/>
      <c r="AS197" s="196" t="s">
        <v>1096</v>
      </c>
      <c r="AT197" s="199"/>
      <c r="AU197" s="197" t="n">
        <f aca="false">IF(OR(appSymptome!E201=appSymptome!$C$1,AT197),0,appSymptome!E201)</f>
        <v>0</v>
      </c>
      <c r="AV197" s="198"/>
      <c r="AW197" s="198"/>
      <c r="AX197" s="199"/>
      <c r="AY197" s="196"/>
      <c r="AZ197" s="196" t="n">
        <f aca="false">AU197</f>
        <v>0</v>
      </c>
      <c r="BA197" s="200" t="n">
        <f aca="false">IF(AND(AZ475=0,AZ197=0,AY197&gt;0),AY197,AZ197)</f>
        <v>0</v>
      </c>
      <c r="BB197" s="201" t="n">
        <f aca="false">BA197*D197</f>
        <v>0</v>
      </c>
      <c r="BC197" s="202" t="n">
        <f aca="false">(SUMIF(E197:AP197,"&gt;0",E197:AP197)-SUMIF(E197:AP197,"&lt;0",E197:AP197))*D197</f>
        <v>0.426495726495727</v>
      </c>
      <c r="BD197" s="196"/>
      <c r="BE197" s="196"/>
      <c r="BF197" s="203"/>
      <c r="BG197" s="204"/>
      <c r="BH197" s="205" t="n">
        <f aca="false">SUMPRODUCT(E197:AP197,heilmittel!E$411:AP$411)*D197</f>
        <v>-0.013805811965812</v>
      </c>
      <c r="BI197" s="206" t="n">
        <f aca="false">(BH197*BA197)+(BH475*BA475)</f>
        <v>0.00692651331719129</v>
      </c>
      <c r="BJ197" s="206" t="n">
        <f aca="false">BI197*BI197</f>
        <v>4.79765867332283E-005</v>
      </c>
      <c r="BK197" s="207" t="n">
        <f aca="false">BI197/BM$2</f>
        <v>0.0331129443780813</v>
      </c>
      <c r="BL197" s="206" t="str">
        <f aca="false">IF(BK197&lt;-3,"— — —",IF(BK197&lt;-2,"— —",IF(BK197&lt;-1,"—",IF(BK197&gt;4,"++++",IF(BK197&gt;3,"+++",IF(BK197&gt;2,"++",IF(BK197&gt;1,"+","....")))))))</f>
        <v>....</v>
      </c>
      <c r="BM197" s="200"/>
    </row>
    <row r="198" customFormat="false" ht="12.8" hidden="false" customHeight="false" outlineLevel="0" collapsed="false">
      <c r="B198" s="0" t="n">
        <f aca="false">1/D198</f>
        <v>1160</v>
      </c>
      <c r="C198" s="208" t="s">
        <v>1097</v>
      </c>
      <c r="D198" s="209" t="n">
        <v>0.000862068965517241</v>
      </c>
      <c r="E198" s="210" t="n">
        <v>-14</v>
      </c>
      <c r="F198" s="198" t="n">
        <v>-4</v>
      </c>
      <c r="G198" s="198" t="n">
        <v>-9</v>
      </c>
      <c r="H198" s="198" t="n">
        <v>-10</v>
      </c>
      <c r="I198" s="198" t="n">
        <v>9</v>
      </c>
      <c r="J198" s="198" t="n">
        <v>-12</v>
      </c>
      <c r="K198" s="198" t="n">
        <v>-15</v>
      </c>
      <c r="L198" s="198" t="n">
        <v>-9</v>
      </c>
      <c r="M198" s="198" t="n">
        <v>-14</v>
      </c>
      <c r="N198" s="198" t="n">
        <v>7</v>
      </c>
      <c r="O198" s="198" t="n">
        <v>-11</v>
      </c>
      <c r="P198" s="198" t="n">
        <v>14</v>
      </c>
      <c r="Q198" s="198" t="n">
        <v>8</v>
      </c>
      <c r="R198" s="198" t="n">
        <v>-7</v>
      </c>
      <c r="S198" s="198" t="n">
        <v>-10</v>
      </c>
      <c r="T198" s="198" t="n">
        <v>-10</v>
      </c>
      <c r="U198" s="198" t="n">
        <v>-11</v>
      </c>
      <c r="V198" s="198" t="n">
        <v>7</v>
      </c>
      <c r="W198" s="198" t="n">
        <v>-5</v>
      </c>
      <c r="X198" s="198" t="n">
        <v>10</v>
      </c>
      <c r="Y198" s="198" t="n">
        <v>-7</v>
      </c>
      <c r="Z198" s="198" t="n">
        <v>-10</v>
      </c>
      <c r="AA198" s="198" t="n">
        <v>-6</v>
      </c>
      <c r="AB198" s="198" t="n">
        <v>7</v>
      </c>
      <c r="AC198" s="198" t="n">
        <v>20</v>
      </c>
      <c r="AD198" s="198" t="n">
        <v>-15</v>
      </c>
      <c r="AE198" s="198" t="n">
        <v>-2</v>
      </c>
      <c r="AF198" s="198" t="n">
        <v>7</v>
      </c>
      <c r="AG198" s="198" t="n">
        <v>-1</v>
      </c>
      <c r="AH198" s="198" t="n">
        <v>-8</v>
      </c>
      <c r="AI198" s="198" t="n">
        <v>-17</v>
      </c>
      <c r="AJ198" s="198" t="n">
        <v>-6</v>
      </c>
      <c r="AK198" s="198" t="n">
        <v>-3</v>
      </c>
      <c r="AL198" s="198" t="n">
        <v>3</v>
      </c>
      <c r="AM198" s="198" t="n">
        <v>-12</v>
      </c>
      <c r="AN198" s="198" t="n">
        <v>0</v>
      </c>
      <c r="AO198" s="198" t="n">
        <v>-20</v>
      </c>
      <c r="AP198" s="211" t="n">
        <v>7</v>
      </c>
      <c r="AR198" s="195"/>
      <c r="AS198" s="196" t="s">
        <v>1097</v>
      </c>
      <c r="AT198" s="199"/>
      <c r="AU198" s="197" t="n">
        <f aca="false">IF(OR(appSymptome!E202=appSymptome!$C$1,AT198),0,appSymptome!E202)</f>
        <v>0</v>
      </c>
      <c r="AV198" s="198"/>
      <c r="AW198" s="198"/>
      <c r="AX198" s="199"/>
      <c r="AY198" s="196"/>
      <c r="AZ198" s="196" t="n">
        <f aca="false">AU198</f>
        <v>0</v>
      </c>
      <c r="BA198" s="200" t="n">
        <f aca="false">IF(AND(AZ476=0,AZ198=0,AY198&gt;0),AY198,AZ198)</f>
        <v>0</v>
      </c>
      <c r="BB198" s="201" t="n">
        <f aca="false">BA198*D198</f>
        <v>0</v>
      </c>
      <c r="BC198" s="202" t="n">
        <f aca="false">(SUMIF(E198:AP198,"&gt;0",E198:AP198)-SUMIF(E198:AP198,"&lt;0",E198:AP198))*D198</f>
        <v>0.299137931034483</v>
      </c>
      <c r="BD198" s="196"/>
      <c r="BE198" s="196"/>
      <c r="BF198" s="203"/>
      <c r="BG198" s="204"/>
      <c r="BH198" s="205" t="n">
        <f aca="false">SUMPRODUCT(E198:AP198,heilmittel!E$411:AP$411)*D198</f>
        <v>-0.00172068965517241</v>
      </c>
      <c r="BI198" s="206" t="n">
        <f aca="false">(BH198*BA198)+(BH476*BA476)</f>
        <v>-0.000818801284338209</v>
      </c>
      <c r="BJ198" s="206" t="n">
        <f aca="false">BI198*BI198</f>
        <v>6.704355432339E-007</v>
      </c>
      <c r="BK198" s="207" t="n">
        <f aca="false">BI198/BM$2</f>
        <v>-0.00391436789960392</v>
      </c>
      <c r="BL198" s="206" t="str">
        <f aca="false">IF(BK198&lt;-3,"— — —",IF(BK198&lt;-2,"— —",IF(BK198&lt;-1,"—",IF(BK198&gt;4,"++++",IF(BK198&gt;3,"+++",IF(BK198&gt;2,"++",IF(BK198&gt;1,"+","....")))))))</f>
        <v>....</v>
      </c>
      <c r="BM198" s="200"/>
    </row>
    <row r="199" customFormat="false" ht="12.8" hidden="false" customHeight="false" outlineLevel="0" collapsed="false">
      <c r="B199" s="0" t="n">
        <f aca="false">1/D199</f>
        <v>687.000000000001</v>
      </c>
      <c r="C199" s="208" t="s">
        <v>1098</v>
      </c>
      <c r="D199" s="209" t="n">
        <v>0.00145560407569141</v>
      </c>
      <c r="E199" s="210" t="n">
        <v>1</v>
      </c>
      <c r="F199" s="198" t="n">
        <v>-5</v>
      </c>
      <c r="G199" s="198" t="n">
        <v>4</v>
      </c>
      <c r="H199" s="198" t="n">
        <v>6</v>
      </c>
      <c r="I199" s="198" t="n">
        <v>0</v>
      </c>
      <c r="J199" s="198" t="n">
        <v>-8</v>
      </c>
      <c r="K199" s="198" t="n">
        <v>-6</v>
      </c>
      <c r="L199" s="198" t="n">
        <v>-6</v>
      </c>
      <c r="M199" s="198" t="n">
        <v>-5</v>
      </c>
      <c r="N199" s="198" t="n">
        <v>9</v>
      </c>
      <c r="O199" s="198" t="n">
        <v>6</v>
      </c>
      <c r="P199" s="198" t="n">
        <v>-5</v>
      </c>
      <c r="Q199" s="198" t="n">
        <v>6</v>
      </c>
      <c r="R199" s="198" t="n">
        <v>6</v>
      </c>
      <c r="S199" s="198" t="n">
        <v>5</v>
      </c>
      <c r="T199" s="198" t="n">
        <v>9</v>
      </c>
      <c r="U199" s="198" t="n">
        <v>8</v>
      </c>
      <c r="V199" s="198" t="n">
        <v>8</v>
      </c>
      <c r="W199" s="198" t="n">
        <v>-4</v>
      </c>
      <c r="X199" s="198" t="n">
        <v>4</v>
      </c>
      <c r="Y199" s="198" t="n">
        <v>-14</v>
      </c>
      <c r="Z199" s="198" t="n">
        <v>-22</v>
      </c>
      <c r="AA199" s="198" t="n">
        <v>-1</v>
      </c>
      <c r="AB199" s="198" t="n">
        <v>3</v>
      </c>
      <c r="AC199" s="198" t="n">
        <v>1</v>
      </c>
      <c r="AD199" s="198" t="n">
        <v>9</v>
      </c>
      <c r="AE199" s="198" t="n">
        <v>13</v>
      </c>
      <c r="AF199" s="198" t="n">
        <v>-9</v>
      </c>
      <c r="AG199" s="198" t="n">
        <v>-11</v>
      </c>
      <c r="AH199" s="198" t="n">
        <v>6</v>
      </c>
      <c r="AI199" s="198" t="n">
        <v>-4</v>
      </c>
      <c r="AJ199" s="198" t="n">
        <v>16</v>
      </c>
      <c r="AK199" s="198" t="n">
        <v>5</v>
      </c>
      <c r="AL199" s="198" t="n">
        <v>15</v>
      </c>
      <c r="AM199" s="198" t="n">
        <v>16</v>
      </c>
      <c r="AN199" s="198" t="n">
        <v>-16</v>
      </c>
      <c r="AO199" s="198" t="n">
        <v>13</v>
      </c>
      <c r="AP199" s="211" t="n">
        <v>1</v>
      </c>
      <c r="AR199" s="195"/>
      <c r="AS199" s="196" t="s">
        <v>1098</v>
      </c>
      <c r="AT199" s="199"/>
      <c r="AU199" s="197" t="n">
        <f aca="false">IF(OR(appSymptome!E203=appSymptome!$C$1,AT199),0,appSymptome!E203)</f>
        <v>0</v>
      </c>
      <c r="AV199" s="198"/>
      <c r="AW199" s="198"/>
      <c r="AX199" s="199"/>
      <c r="AY199" s="196"/>
      <c r="AZ199" s="196" t="n">
        <f aca="false">AU199</f>
        <v>0</v>
      </c>
      <c r="BA199" s="200" t="n">
        <f aca="false">IF(AND(AZ477=0,AZ199=0,AY199&gt;0),AY199,AZ199)</f>
        <v>0</v>
      </c>
      <c r="BB199" s="201" t="n">
        <f aca="false">BA199*D199</f>
        <v>0</v>
      </c>
      <c r="BC199" s="202" t="n">
        <f aca="false">(SUMIF(E199:AP199,"&gt;0",E199:AP199)-SUMIF(E199:AP199,"&lt;0",E199:AP199))*D199</f>
        <v>0.416302765647744</v>
      </c>
      <c r="BD199" s="196"/>
      <c r="BE199" s="196"/>
      <c r="BF199" s="203"/>
      <c r="BG199" s="204"/>
      <c r="BH199" s="205" t="n">
        <f aca="false">SUMPRODUCT(E199:AP199,heilmittel!E$411:AP$411)*D199</f>
        <v>-0.0141692867540029</v>
      </c>
      <c r="BI199" s="206" t="n">
        <f aca="false">(BH199*BA199)+(BH477*BA477)</f>
        <v>0.00388378378378378</v>
      </c>
      <c r="BJ199" s="206" t="n">
        <f aca="false">BI199*BI199</f>
        <v>1.50837764791819E-005</v>
      </c>
      <c r="BK199" s="207" t="n">
        <f aca="false">BI199/BM$2</f>
        <v>0.0185668474916144</v>
      </c>
      <c r="BL199" s="206" t="str">
        <f aca="false">IF(BK199&lt;-3,"— — —",IF(BK199&lt;-2,"— —",IF(BK199&lt;-1,"—",IF(BK199&gt;4,"++++",IF(BK199&gt;3,"+++",IF(BK199&gt;2,"++",IF(BK199&gt;1,"+","....")))))))</f>
        <v>....</v>
      </c>
      <c r="BM199" s="200"/>
    </row>
    <row r="200" customFormat="false" ht="12.8" hidden="false" customHeight="false" outlineLevel="0" collapsed="false">
      <c r="B200" s="0" t="n">
        <f aca="false">1/D200</f>
        <v>1381</v>
      </c>
      <c r="C200" s="208" t="s">
        <v>1099</v>
      </c>
      <c r="D200" s="209" t="n">
        <v>0.000724112961622013</v>
      </c>
      <c r="E200" s="210" t="n">
        <v>-6</v>
      </c>
      <c r="F200" s="198" t="n">
        <v>1</v>
      </c>
      <c r="G200" s="198" t="n">
        <v>1</v>
      </c>
      <c r="H200" s="198" t="n">
        <v>-6</v>
      </c>
      <c r="I200" s="198" t="n">
        <v>4</v>
      </c>
      <c r="J200" s="198" t="n">
        <v>-22</v>
      </c>
      <c r="K200" s="198" t="n">
        <v>-30</v>
      </c>
      <c r="L200" s="198" t="n">
        <v>-8</v>
      </c>
      <c r="M200" s="198" t="n">
        <v>2</v>
      </c>
      <c r="N200" s="198" t="n">
        <v>29</v>
      </c>
      <c r="O200" s="198" t="n">
        <v>1</v>
      </c>
      <c r="P200" s="198" t="n">
        <v>4</v>
      </c>
      <c r="Q200" s="198" t="n">
        <v>12</v>
      </c>
      <c r="R200" s="198" t="n">
        <v>9</v>
      </c>
      <c r="S200" s="198" t="n">
        <v>-9</v>
      </c>
      <c r="T200" s="198" t="n">
        <v>3</v>
      </c>
      <c r="U200" s="198" t="n">
        <v>0</v>
      </c>
      <c r="V200" s="198" t="n">
        <v>1</v>
      </c>
      <c r="W200" s="198" t="n">
        <v>-20</v>
      </c>
      <c r="X200" s="198" t="n">
        <v>17</v>
      </c>
      <c r="Y200" s="198" t="n">
        <v>-15</v>
      </c>
      <c r="Z200" s="198" t="n">
        <v>-23</v>
      </c>
      <c r="AA200" s="198" t="n">
        <v>-11</v>
      </c>
      <c r="AB200" s="198" t="n">
        <v>6</v>
      </c>
      <c r="AC200" s="198" t="n">
        <v>1</v>
      </c>
      <c r="AD200" s="198" t="n">
        <v>-22</v>
      </c>
      <c r="AE200" s="198" t="n">
        <v>2</v>
      </c>
      <c r="AF200" s="198" t="n">
        <v>-7</v>
      </c>
      <c r="AG200" s="198" t="n">
        <v>-14</v>
      </c>
      <c r="AH200" s="198" t="n">
        <v>-9</v>
      </c>
      <c r="AI200" s="198" t="n">
        <v>-7</v>
      </c>
      <c r="AJ200" s="198" t="n">
        <v>5</v>
      </c>
      <c r="AK200" s="198" t="n">
        <v>7</v>
      </c>
      <c r="AL200" s="198" t="n">
        <v>8</v>
      </c>
      <c r="AM200" s="198" t="n">
        <v>-13</v>
      </c>
      <c r="AN200" s="198" t="n">
        <v>4</v>
      </c>
      <c r="AO200" s="198" t="n">
        <v>-16</v>
      </c>
      <c r="AP200" s="211" t="n">
        <v>8</v>
      </c>
      <c r="AR200" s="195"/>
      <c r="AS200" s="196" t="s">
        <v>1099</v>
      </c>
      <c r="AT200" s="199"/>
      <c r="AU200" s="197" t="n">
        <f aca="false">IF(OR(appSymptome!E204=appSymptome!$C$1,AT200),0,appSymptome!E204)</f>
        <v>4</v>
      </c>
      <c r="AV200" s="198"/>
      <c r="AW200" s="198"/>
      <c r="AX200" s="199"/>
      <c r="AY200" s="196"/>
      <c r="AZ200" s="196" t="n">
        <f aca="false">AU200</f>
        <v>4</v>
      </c>
      <c r="BA200" s="200" t="n">
        <f aca="false">IF(AND(AZ478=0,AZ200=0,AY200&gt;0),AY200,AZ200)</f>
        <v>4</v>
      </c>
      <c r="BB200" s="201" t="n">
        <f aca="false">BA200*D200</f>
        <v>0.00289645184648805</v>
      </c>
      <c r="BC200" s="202" t="n">
        <f aca="false">(SUMIF(E200:AP200,"&gt;0",E200:AP200)-SUMIF(E200:AP200,"&lt;0",E200:AP200))*D200</f>
        <v>0.262853005068791</v>
      </c>
      <c r="BD200" s="196"/>
      <c r="BE200" s="196"/>
      <c r="BF200" s="203"/>
      <c r="BG200" s="204"/>
      <c r="BH200" s="205" t="n">
        <f aca="false">SUMPRODUCT(E200:AP200,heilmittel!E$411:AP$411)*D200</f>
        <v>-0.00443200579290369</v>
      </c>
      <c r="BI200" s="206" t="n">
        <f aca="false">(BH200*BA200)+(BH478*BA478)</f>
        <v>-0.0161252428308385</v>
      </c>
      <c r="BJ200" s="206" t="n">
        <f aca="false">BI200*BI200</f>
        <v>0.000260023456353508</v>
      </c>
      <c r="BK200" s="207" t="n">
        <f aca="false">BI200/BM$2</f>
        <v>-0.0770884634864354</v>
      </c>
      <c r="BL200" s="206" t="str">
        <f aca="false">IF(BK200&lt;-3,"— — —",IF(BK200&lt;-2,"— —",IF(BK200&lt;-1,"—",IF(BK200&gt;4,"++++",IF(BK200&gt;3,"+++",IF(BK200&gt;2,"++",IF(BK200&gt;1,"+","....")))))))</f>
        <v>....</v>
      </c>
      <c r="BM200" s="200"/>
    </row>
    <row r="201" customFormat="false" ht="12.8" hidden="false" customHeight="false" outlineLevel="0" collapsed="false">
      <c r="B201" s="0" t="n">
        <f aca="false">1/D201</f>
        <v>2194</v>
      </c>
      <c r="C201" s="208" t="s">
        <v>1100</v>
      </c>
      <c r="D201" s="209" t="n">
        <v>0.000455788514129444</v>
      </c>
      <c r="E201" s="210" t="n">
        <v>-10</v>
      </c>
      <c r="F201" s="198" t="n">
        <v>5</v>
      </c>
      <c r="G201" s="198" t="n">
        <v>23</v>
      </c>
      <c r="H201" s="198" t="n">
        <v>19</v>
      </c>
      <c r="I201" s="198" t="n">
        <v>-2</v>
      </c>
      <c r="J201" s="198" t="n">
        <v>-42</v>
      </c>
      <c r="K201" s="198" t="n">
        <v>-29</v>
      </c>
      <c r="L201" s="198" t="n">
        <v>1</v>
      </c>
      <c r="M201" s="198" t="n">
        <v>3</v>
      </c>
      <c r="N201" s="198" t="n">
        <v>22</v>
      </c>
      <c r="O201" s="198" t="n">
        <v>19</v>
      </c>
      <c r="P201" s="198" t="n">
        <v>13</v>
      </c>
      <c r="Q201" s="198" t="n">
        <v>17</v>
      </c>
      <c r="R201" s="198" t="n">
        <v>5</v>
      </c>
      <c r="S201" s="198" t="n">
        <v>-19</v>
      </c>
      <c r="T201" s="198" t="n">
        <v>-6</v>
      </c>
      <c r="U201" s="198" t="n">
        <v>-12</v>
      </c>
      <c r="V201" s="198" t="n">
        <v>15</v>
      </c>
      <c r="W201" s="198" t="n">
        <v>-2</v>
      </c>
      <c r="X201" s="198" t="n">
        <v>28</v>
      </c>
      <c r="Y201" s="198" t="n">
        <v>-15</v>
      </c>
      <c r="Z201" s="198" t="n">
        <v>-6</v>
      </c>
      <c r="AA201" s="198" t="n">
        <v>-2</v>
      </c>
      <c r="AB201" s="198" t="n">
        <v>-4</v>
      </c>
      <c r="AC201" s="198" t="n">
        <v>-8</v>
      </c>
      <c r="AD201" s="198" t="n">
        <v>-37</v>
      </c>
      <c r="AE201" s="198" t="n">
        <v>17</v>
      </c>
      <c r="AF201" s="198" t="n">
        <v>-10</v>
      </c>
      <c r="AG201" s="198" t="n">
        <v>-5</v>
      </c>
      <c r="AH201" s="198" t="n">
        <v>5</v>
      </c>
      <c r="AI201" s="198" t="n">
        <v>8</v>
      </c>
      <c r="AJ201" s="198" t="n">
        <v>-4</v>
      </c>
      <c r="AK201" s="198" t="n">
        <v>3</v>
      </c>
      <c r="AL201" s="198" t="n">
        <v>17</v>
      </c>
      <c r="AM201" s="198" t="n">
        <v>-5</v>
      </c>
      <c r="AN201" s="198" t="n">
        <v>-4</v>
      </c>
      <c r="AO201" s="198" t="n">
        <v>-14</v>
      </c>
      <c r="AP201" s="211" t="n">
        <v>21</v>
      </c>
      <c r="AR201" s="195"/>
      <c r="AS201" s="196" t="s">
        <v>1100</v>
      </c>
      <c r="AT201" s="199"/>
      <c r="AU201" s="197" t="n">
        <f aca="false">IF(OR(appSymptome!E205=appSymptome!$C$1,AT201),0,appSymptome!E205)</f>
        <v>0</v>
      </c>
      <c r="AV201" s="198"/>
      <c r="AW201" s="198"/>
      <c r="AX201" s="199"/>
      <c r="AY201" s="196"/>
      <c r="AZ201" s="196" t="n">
        <f aca="false">AU201</f>
        <v>0</v>
      </c>
      <c r="BA201" s="200" t="n">
        <f aca="false">IF(AND(AZ479=0,AZ201=0,AY201&gt;0),AY201,AZ201)</f>
        <v>0</v>
      </c>
      <c r="BB201" s="201" t="n">
        <f aca="false">BA201*D201</f>
        <v>0</v>
      </c>
      <c r="BC201" s="202" t="n">
        <f aca="false">(SUMIF(E201:AP201,"&gt;0",E201:AP201)-SUMIF(E201:AP201,"&lt;0",E201:AP201))*D201</f>
        <v>0.217411121239745</v>
      </c>
      <c r="BD201" s="196"/>
      <c r="BE201" s="196"/>
      <c r="BF201" s="203"/>
      <c r="BG201" s="204"/>
      <c r="BH201" s="205" t="n">
        <f aca="false">SUMPRODUCT(E201:AP201,heilmittel!E$411:AP$411)*D201</f>
        <v>-0.000959070191431176</v>
      </c>
      <c r="BI201" s="206" t="n">
        <f aca="false">(BH201*BA201)+(BH479*BA479)</f>
        <v>0.00161958041958042</v>
      </c>
      <c r="BJ201" s="206" t="n">
        <f aca="false">BI201*BI201</f>
        <v>2.62304073548828E-006</v>
      </c>
      <c r="BK201" s="207" t="n">
        <f aca="false">BI201/BM$2</f>
        <v>0.00774257897061875</v>
      </c>
      <c r="BL201" s="206" t="str">
        <f aca="false">IF(BK201&lt;-3,"— — —",IF(BK201&lt;-2,"— —",IF(BK201&lt;-1,"—",IF(BK201&gt;4,"++++",IF(BK201&gt;3,"+++",IF(BK201&gt;2,"++",IF(BK201&gt;1,"+","....")))))))</f>
        <v>....</v>
      </c>
      <c r="BM201" s="200"/>
    </row>
    <row r="202" customFormat="false" ht="12.8" hidden="false" customHeight="false" outlineLevel="0" collapsed="false">
      <c r="B202" s="0" t="n">
        <f aca="false">1/D202</f>
        <v>2677</v>
      </c>
      <c r="C202" s="208" t="s">
        <v>1101</v>
      </c>
      <c r="D202" s="209" t="n">
        <v>0.000373552484124019</v>
      </c>
      <c r="E202" s="210" t="n">
        <v>6</v>
      </c>
      <c r="F202" s="198" t="n">
        <v>23</v>
      </c>
      <c r="G202" s="198" t="n">
        <v>28</v>
      </c>
      <c r="H202" s="198" t="n">
        <v>41</v>
      </c>
      <c r="I202" s="198" t="n">
        <v>-26</v>
      </c>
      <c r="J202" s="198" t="n">
        <v>-25</v>
      </c>
      <c r="K202" s="198" t="n">
        <v>-26</v>
      </c>
      <c r="L202" s="198" t="n">
        <v>-30</v>
      </c>
      <c r="M202" s="198" t="n">
        <v>15</v>
      </c>
      <c r="N202" s="198" t="n">
        <v>4</v>
      </c>
      <c r="O202" s="198" t="n">
        <v>7</v>
      </c>
      <c r="P202" s="198" t="n">
        <v>-7</v>
      </c>
      <c r="Q202" s="198" t="n">
        <v>48</v>
      </c>
      <c r="R202" s="198" t="n">
        <v>28</v>
      </c>
      <c r="S202" s="198" t="n">
        <v>-37</v>
      </c>
      <c r="T202" s="198" t="n">
        <v>3</v>
      </c>
      <c r="U202" s="198" t="n">
        <v>8</v>
      </c>
      <c r="V202" s="198" t="n">
        <v>-14</v>
      </c>
      <c r="W202" s="198" t="n">
        <v>7</v>
      </c>
      <c r="X202" s="198" t="n">
        <v>2</v>
      </c>
      <c r="Y202" s="198" t="n">
        <v>-21</v>
      </c>
      <c r="Z202" s="198" t="n">
        <v>-20</v>
      </c>
      <c r="AA202" s="198" t="n">
        <v>-9</v>
      </c>
      <c r="AB202" s="198" t="n">
        <v>-5</v>
      </c>
      <c r="AC202" s="198" t="n">
        <v>-13</v>
      </c>
      <c r="AD202" s="198" t="n">
        <v>3</v>
      </c>
      <c r="AE202" s="198" t="n">
        <v>0</v>
      </c>
      <c r="AF202" s="198" t="n">
        <v>50</v>
      </c>
      <c r="AG202" s="198" t="n">
        <v>9</v>
      </c>
      <c r="AH202" s="198" t="n">
        <v>21</v>
      </c>
      <c r="AI202" s="198" t="n">
        <v>-26</v>
      </c>
      <c r="AJ202" s="198" t="n">
        <v>-5</v>
      </c>
      <c r="AK202" s="198" t="n">
        <v>-14</v>
      </c>
      <c r="AL202" s="198" t="n">
        <v>1</v>
      </c>
      <c r="AM202" s="198" t="n">
        <v>44</v>
      </c>
      <c r="AN202" s="198" t="n">
        <v>-56</v>
      </c>
      <c r="AO202" s="198" t="n">
        <v>-3</v>
      </c>
      <c r="AP202" s="211" t="n">
        <v>26</v>
      </c>
      <c r="AR202" s="195"/>
      <c r="AS202" s="196" t="s">
        <v>1101</v>
      </c>
      <c r="AT202" s="199"/>
      <c r="AU202" s="197" t="n">
        <f aca="false">IF(OR(appSymptome!E206=appSymptome!$C$1,AT202),0,appSymptome!E206)</f>
        <v>5</v>
      </c>
      <c r="AV202" s="198"/>
      <c r="AW202" s="198"/>
      <c r="AX202" s="199"/>
      <c r="AY202" s="196"/>
      <c r="AZ202" s="196" t="n">
        <f aca="false">AU202</f>
        <v>5</v>
      </c>
      <c r="BA202" s="200" t="n">
        <f aca="false">IF(AND(AZ480=0,AZ202=0,AY202&gt;0),AY202,AZ202)</f>
        <v>5</v>
      </c>
      <c r="BB202" s="201" t="n">
        <f aca="false">BA202*D202</f>
        <v>0.00186776242062009</v>
      </c>
      <c r="BC202" s="202" t="n">
        <f aca="false">(SUMIF(E202:AP202,"&gt;0",E202:AP202)-SUMIF(E202:AP202,"&lt;0",E202:AP202))*D202</f>
        <v>0.265595816212178</v>
      </c>
      <c r="BD202" s="196"/>
      <c r="BE202" s="196"/>
      <c r="BF202" s="203"/>
      <c r="BG202" s="204"/>
      <c r="BH202" s="205" t="n">
        <f aca="false">SUMPRODUCT(E202:AP202,heilmittel!E$411:AP$411)*D202</f>
        <v>0.0116457975345536</v>
      </c>
      <c r="BI202" s="206" t="n">
        <f aca="false">(BH202*BA202)+(BH480*BA480)</f>
        <v>0.0521592439803371</v>
      </c>
      <c r="BJ202" s="206" t="n">
        <f aca="false">BI202*BI202</f>
        <v>0.00272058673260033</v>
      </c>
      <c r="BK202" s="207" t="n">
        <f aca="false">BI202/BM$2</f>
        <v>0.249352894541757</v>
      </c>
      <c r="BL202" s="206" t="str">
        <f aca="false">IF(BK202&lt;-3,"— — —",IF(BK202&lt;-2,"— —",IF(BK202&lt;-1,"—",IF(BK202&gt;4,"++++",IF(BK202&gt;3,"+++",IF(BK202&gt;2,"++",IF(BK202&gt;1,"+","....")))))))</f>
        <v>....</v>
      </c>
      <c r="BM202" s="200"/>
    </row>
    <row r="203" customFormat="false" ht="12.8" hidden="false" customHeight="false" outlineLevel="0" collapsed="false">
      <c r="B203" s="0" t="n">
        <f aca="false">1/D203</f>
        <v>613.999999999999</v>
      </c>
      <c r="C203" s="208" t="s">
        <v>1102</v>
      </c>
      <c r="D203" s="209" t="n">
        <v>0.00162866449511401</v>
      </c>
      <c r="E203" s="210" t="n">
        <v>5</v>
      </c>
      <c r="F203" s="198" t="n">
        <v>7</v>
      </c>
      <c r="G203" s="198" t="n">
        <v>-6</v>
      </c>
      <c r="H203" s="198" t="n">
        <v>0</v>
      </c>
      <c r="I203" s="198" t="n">
        <v>0</v>
      </c>
      <c r="J203" s="198" t="n">
        <v>-10</v>
      </c>
      <c r="K203" s="198" t="n">
        <v>-3</v>
      </c>
      <c r="L203" s="198" t="n">
        <v>-7</v>
      </c>
      <c r="M203" s="198" t="n">
        <v>-2</v>
      </c>
      <c r="N203" s="198" t="n">
        <v>1</v>
      </c>
      <c r="O203" s="198" t="n">
        <v>-7</v>
      </c>
      <c r="P203" s="198" t="n">
        <v>-2</v>
      </c>
      <c r="Q203" s="198" t="n">
        <v>10</v>
      </c>
      <c r="R203" s="198" t="n">
        <v>1</v>
      </c>
      <c r="S203" s="198" t="n">
        <v>-18</v>
      </c>
      <c r="T203" s="198" t="n">
        <v>4</v>
      </c>
      <c r="U203" s="198" t="n">
        <v>-13</v>
      </c>
      <c r="V203" s="198" t="n">
        <v>6</v>
      </c>
      <c r="W203" s="198" t="n">
        <v>-11</v>
      </c>
      <c r="X203" s="198" t="n">
        <v>15</v>
      </c>
      <c r="Y203" s="198" t="n">
        <v>-6</v>
      </c>
      <c r="Z203" s="198" t="n">
        <v>1</v>
      </c>
      <c r="AA203" s="198" t="n">
        <v>-6</v>
      </c>
      <c r="AB203" s="198" t="n">
        <v>-5</v>
      </c>
      <c r="AC203" s="198" t="n">
        <v>1</v>
      </c>
      <c r="AD203" s="198" t="n">
        <v>-10</v>
      </c>
      <c r="AE203" s="198" t="n">
        <v>-7</v>
      </c>
      <c r="AF203" s="198" t="n">
        <v>2</v>
      </c>
      <c r="AG203" s="198" t="n">
        <v>-11</v>
      </c>
      <c r="AH203" s="198" t="n">
        <v>-8</v>
      </c>
      <c r="AI203" s="198" t="n">
        <v>-1</v>
      </c>
      <c r="AJ203" s="198" t="n">
        <v>-10</v>
      </c>
      <c r="AK203" s="198" t="n">
        <v>3</v>
      </c>
      <c r="AL203" s="198" t="n">
        <v>10</v>
      </c>
      <c r="AM203" s="198" t="n">
        <v>-1</v>
      </c>
      <c r="AN203" s="198" t="n">
        <v>-1</v>
      </c>
      <c r="AO203" s="198" t="n">
        <v>-7</v>
      </c>
      <c r="AP203" s="211" t="n">
        <v>14</v>
      </c>
      <c r="AR203" s="195"/>
      <c r="AS203" s="196" t="s">
        <v>1102</v>
      </c>
      <c r="AT203" s="199"/>
      <c r="AU203" s="197" t="n">
        <f aca="false">IF(OR(appSymptome!E207=appSymptome!$C$1,AT203),0,appSymptome!E207)</f>
        <v>0</v>
      </c>
      <c r="AV203" s="198"/>
      <c r="AW203" s="198"/>
      <c r="AX203" s="199"/>
      <c r="AY203" s="196"/>
      <c r="AZ203" s="196" t="n">
        <f aca="false">AU203</f>
        <v>0</v>
      </c>
      <c r="BA203" s="200" t="n">
        <f aca="false">IF(AND(AZ481=0,AZ203=0,AY203&gt;0),AY203,AZ203)</f>
        <v>0</v>
      </c>
      <c r="BB203" s="201" t="n">
        <f aca="false">BA203*D203</f>
        <v>0</v>
      </c>
      <c r="BC203" s="202" t="n">
        <f aca="false">(SUMIF(E203:AP203,"&gt;0",E203:AP203)-SUMIF(E203:AP203,"&lt;0",E203:AP203))*D203</f>
        <v>0.377850162866449</v>
      </c>
      <c r="BD203" s="196"/>
      <c r="BE203" s="196"/>
      <c r="BF203" s="203"/>
      <c r="BG203" s="204"/>
      <c r="BH203" s="205" t="n">
        <f aca="false">SUMPRODUCT(E203:AP203,heilmittel!E$411:AP$411)*D203</f>
        <v>0.0154719869706841</v>
      </c>
      <c r="BI203" s="206" t="n">
        <f aca="false">(BH203*BA203)+(BH481*BA481)</f>
        <v>-0.0036699676184869</v>
      </c>
      <c r="BJ203" s="206" t="n">
        <f aca="false">BI203*BI203</f>
        <v>1.34686623207424E-005</v>
      </c>
      <c r="BK203" s="207" t="n">
        <f aca="false">BI203/BM$2</f>
        <v>-0.0175446762397324</v>
      </c>
      <c r="BL203" s="206" t="str">
        <f aca="false">IF(BK203&lt;-3,"— — —",IF(BK203&lt;-2,"— —",IF(BK203&lt;-1,"—",IF(BK203&gt;4,"++++",IF(BK203&gt;3,"+++",IF(BK203&gt;2,"++",IF(BK203&gt;1,"+","....")))))))</f>
        <v>....</v>
      </c>
      <c r="BM203" s="200"/>
    </row>
    <row r="204" customFormat="false" ht="12.8" hidden="false" customHeight="false" outlineLevel="0" collapsed="false">
      <c r="B204" s="0" t="n">
        <f aca="false">1/D204</f>
        <v>1725</v>
      </c>
      <c r="C204" s="208" t="s">
        <v>1103</v>
      </c>
      <c r="D204" s="209" t="n">
        <v>0.000579710144927536</v>
      </c>
      <c r="E204" s="210" t="n">
        <v>-1</v>
      </c>
      <c r="F204" s="198" t="n">
        <v>-2</v>
      </c>
      <c r="G204" s="198" t="n">
        <v>8</v>
      </c>
      <c r="H204" s="198" t="n">
        <v>27</v>
      </c>
      <c r="I204" s="198" t="n">
        <v>-9</v>
      </c>
      <c r="J204" s="198" t="n">
        <v>-32</v>
      </c>
      <c r="K204" s="198" t="n">
        <v>-25</v>
      </c>
      <c r="L204" s="198" t="n">
        <v>-15</v>
      </c>
      <c r="M204" s="198" t="n">
        <v>4</v>
      </c>
      <c r="N204" s="198" t="n">
        <v>31</v>
      </c>
      <c r="O204" s="198" t="n">
        <v>8</v>
      </c>
      <c r="P204" s="198" t="n">
        <v>-17</v>
      </c>
      <c r="Q204" s="198" t="n">
        <v>23</v>
      </c>
      <c r="R204" s="198" t="n">
        <v>21</v>
      </c>
      <c r="S204" s="198" t="n">
        <v>-48</v>
      </c>
      <c r="T204" s="198" t="n">
        <v>17</v>
      </c>
      <c r="U204" s="198" t="n">
        <v>-6</v>
      </c>
      <c r="V204" s="198" t="n">
        <v>8</v>
      </c>
      <c r="W204" s="198" t="n">
        <v>8</v>
      </c>
      <c r="X204" s="198" t="n">
        <v>16</v>
      </c>
      <c r="Y204" s="198" t="n">
        <v>-14</v>
      </c>
      <c r="Z204" s="198" t="n">
        <v>-14</v>
      </c>
      <c r="AA204" s="198" t="n">
        <v>3</v>
      </c>
      <c r="AB204" s="198" t="n">
        <v>-3</v>
      </c>
      <c r="AC204" s="198" t="n">
        <v>-11</v>
      </c>
      <c r="AD204" s="198" t="n">
        <v>-1</v>
      </c>
      <c r="AE204" s="198" t="n">
        <v>15</v>
      </c>
      <c r="AF204" s="198" t="n">
        <v>17</v>
      </c>
      <c r="AG204" s="198" t="n">
        <v>-2</v>
      </c>
      <c r="AH204" s="198" t="n">
        <v>2</v>
      </c>
      <c r="AI204" s="198" t="n">
        <v>-18</v>
      </c>
      <c r="AJ204" s="198" t="n">
        <v>-4</v>
      </c>
      <c r="AK204" s="198" t="n">
        <v>8</v>
      </c>
      <c r="AL204" s="198" t="n">
        <v>15</v>
      </c>
      <c r="AM204" s="198" t="n">
        <v>6</v>
      </c>
      <c r="AN204" s="198" t="n">
        <v>-33</v>
      </c>
      <c r="AO204" s="198" t="n">
        <v>-15</v>
      </c>
      <c r="AP204" s="211" t="n">
        <v>27</v>
      </c>
      <c r="AR204" s="195"/>
      <c r="AS204" s="196" t="s">
        <v>1103</v>
      </c>
      <c r="AT204" s="199"/>
      <c r="AU204" s="197" t="n">
        <f aca="false">IF(OR(appSymptome!E208=appSymptome!$C$1,AT204),0,appSymptome!E208)</f>
        <v>0</v>
      </c>
      <c r="AV204" s="198"/>
      <c r="AW204" s="198"/>
      <c r="AX204" s="199"/>
      <c r="AY204" s="196"/>
      <c r="AZ204" s="196" t="n">
        <f aca="false">AU204</f>
        <v>0</v>
      </c>
      <c r="BA204" s="200" t="n">
        <f aca="false">IF(AND(AZ482=0,AZ204=0,AY204&gt;0),AY204,AZ204)</f>
        <v>0</v>
      </c>
      <c r="BB204" s="201" t="n">
        <f aca="false">BA204*D204</f>
        <v>0</v>
      </c>
      <c r="BC204" s="202" t="n">
        <f aca="false">(SUMIF(E204:AP204,"&gt;0",E204:AP204)-SUMIF(E204:AP204,"&lt;0",E204:AP204))*D204</f>
        <v>0.309565217391304</v>
      </c>
      <c r="BD204" s="196"/>
      <c r="BE204" s="196"/>
      <c r="BF204" s="203"/>
      <c r="BG204" s="204"/>
      <c r="BH204" s="205" t="n">
        <f aca="false">SUMPRODUCT(E204:AP204,heilmittel!E$411:AP$411)*D204</f>
        <v>0.0111828405797101</v>
      </c>
      <c r="BI204" s="206" t="n">
        <f aca="false">(BH204*BA204)+(BH482*BA482)</f>
        <v>-0.0106119575971732</v>
      </c>
      <c r="BJ204" s="206" t="n">
        <f aca="false">BI204*BI204</f>
        <v>0.000112613644044201</v>
      </c>
      <c r="BK204" s="207" t="n">
        <f aca="false">BI204/BM$2</f>
        <v>-0.0507316084682333</v>
      </c>
      <c r="BL204" s="206" t="str">
        <f aca="false">IF(BK204&lt;-3,"— — —",IF(BK204&lt;-2,"— —",IF(BK204&lt;-1,"—",IF(BK204&gt;4,"++++",IF(BK204&gt;3,"+++",IF(BK204&gt;2,"++",IF(BK204&gt;1,"+","....")))))))</f>
        <v>....</v>
      </c>
      <c r="BM204" s="200"/>
    </row>
    <row r="205" customFormat="false" ht="12.8" hidden="false" customHeight="false" outlineLevel="0" collapsed="false">
      <c r="B205" s="0" t="n">
        <f aca="false">1/D205</f>
        <v>823.999999999999</v>
      </c>
      <c r="C205" s="208" t="s">
        <v>1104</v>
      </c>
      <c r="D205" s="209" t="n">
        <v>0.00121359223300971</v>
      </c>
      <c r="E205" s="210" t="n">
        <v>-3</v>
      </c>
      <c r="F205" s="198" t="n">
        <v>-2</v>
      </c>
      <c r="G205" s="198" t="n">
        <v>12</v>
      </c>
      <c r="H205" s="198" t="n">
        <v>11</v>
      </c>
      <c r="I205" s="198" t="n">
        <v>-14</v>
      </c>
      <c r="J205" s="198" t="n">
        <v>-19</v>
      </c>
      <c r="K205" s="198" t="n">
        <v>-9</v>
      </c>
      <c r="L205" s="198" t="n">
        <v>-26</v>
      </c>
      <c r="M205" s="198" t="n">
        <v>5</v>
      </c>
      <c r="N205" s="198" t="n">
        <v>10</v>
      </c>
      <c r="O205" s="198" t="n">
        <v>-2</v>
      </c>
      <c r="P205" s="198" t="n">
        <v>4</v>
      </c>
      <c r="Q205" s="198" t="n">
        <v>6</v>
      </c>
      <c r="R205" s="198" t="n">
        <v>2</v>
      </c>
      <c r="S205" s="198" t="n">
        <v>-20</v>
      </c>
      <c r="T205" s="198" t="n">
        <v>3</v>
      </c>
      <c r="U205" s="198" t="n">
        <v>4</v>
      </c>
      <c r="V205" s="198" t="n">
        <v>-2</v>
      </c>
      <c r="W205" s="198" t="n">
        <v>-6</v>
      </c>
      <c r="X205" s="198" t="n">
        <v>-13</v>
      </c>
      <c r="Y205" s="198" t="n">
        <v>-17</v>
      </c>
      <c r="Z205" s="198" t="n">
        <v>-6</v>
      </c>
      <c r="AA205" s="198" t="n">
        <v>-1</v>
      </c>
      <c r="AB205" s="198" t="n">
        <v>-1</v>
      </c>
      <c r="AC205" s="198" t="n">
        <v>-7</v>
      </c>
      <c r="AD205" s="198" t="n">
        <v>-10</v>
      </c>
      <c r="AE205" s="198" t="n">
        <v>0</v>
      </c>
      <c r="AF205" s="198" t="n">
        <v>16</v>
      </c>
      <c r="AG205" s="198" t="n">
        <v>-2</v>
      </c>
      <c r="AH205" s="198" t="n">
        <v>5</v>
      </c>
      <c r="AI205" s="198" t="n">
        <v>-4</v>
      </c>
      <c r="AJ205" s="198" t="n">
        <v>-13</v>
      </c>
      <c r="AK205" s="198" t="n">
        <v>16</v>
      </c>
      <c r="AL205" s="198" t="n">
        <v>9</v>
      </c>
      <c r="AM205" s="198" t="n">
        <v>-13</v>
      </c>
      <c r="AN205" s="198" t="n">
        <v>-5</v>
      </c>
      <c r="AO205" s="198" t="n">
        <v>3</v>
      </c>
      <c r="AP205" s="211" t="n">
        <v>11</v>
      </c>
      <c r="AR205" s="195"/>
      <c r="AS205" s="196" t="s">
        <v>1104</v>
      </c>
      <c r="AT205" s="199"/>
      <c r="AU205" s="197" t="n">
        <f aca="false">IF(OR(appSymptome!E209=appSymptome!$C$1,AT205),0,appSymptome!E209)</f>
        <v>0</v>
      </c>
      <c r="AV205" s="198"/>
      <c r="AW205" s="198"/>
      <c r="AX205" s="199"/>
      <c r="AY205" s="196"/>
      <c r="AZ205" s="196" t="n">
        <f aca="false">AU205</f>
        <v>0</v>
      </c>
      <c r="BA205" s="200" t="n">
        <f aca="false">IF(AND(AZ483=0,AZ205=0,AY205&gt;0),AY205,AZ205)</f>
        <v>0</v>
      </c>
      <c r="BB205" s="201" t="n">
        <f aca="false">BA205*D205</f>
        <v>0</v>
      </c>
      <c r="BC205" s="202" t="n">
        <f aca="false">(SUMIF(E205:AP205,"&gt;0",E205:AP205)-SUMIF(E205:AP205,"&lt;0",E205:AP205))*D205</f>
        <v>0.378640776699029</v>
      </c>
      <c r="BD205" s="196"/>
      <c r="BE205" s="196"/>
      <c r="BF205" s="203"/>
      <c r="BG205" s="204"/>
      <c r="BH205" s="205" t="n">
        <f aca="false">SUMPRODUCT(E205:AP205,heilmittel!E$411:AP$411)*D205</f>
        <v>-0.00202949029126214</v>
      </c>
      <c r="BI205" s="206" t="n">
        <f aca="false">(BH205*BA205)+(BH483*BA483)</f>
        <v>0.00113062453979517</v>
      </c>
      <c r="BJ205" s="206" t="n">
        <f aca="false">BI205*BI205</f>
        <v>1.27831184998703E-006</v>
      </c>
      <c r="BK205" s="207" t="n">
        <f aca="false">BI205/BM$2</f>
        <v>0.00540507262229771</v>
      </c>
      <c r="BL205" s="206" t="str">
        <f aca="false">IF(BK205&lt;-3,"— — —",IF(BK205&lt;-2,"— —",IF(BK205&lt;-1,"—",IF(BK205&gt;4,"++++",IF(BK205&gt;3,"+++",IF(BK205&gt;2,"++",IF(BK205&gt;1,"+","....")))))))</f>
        <v>....</v>
      </c>
      <c r="BM205" s="200"/>
    </row>
    <row r="206" customFormat="false" ht="12.8" hidden="false" customHeight="false" outlineLevel="0" collapsed="false">
      <c r="B206" s="0" t="n">
        <f aca="false">1/D206</f>
        <v>414</v>
      </c>
      <c r="C206" s="208" t="s">
        <v>1105</v>
      </c>
      <c r="D206" s="209" t="n">
        <v>0.00241545893719807</v>
      </c>
      <c r="E206" s="210" t="n">
        <v>0</v>
      </c>
      <c r="F206" s="198" t="n">
        <v>6</v>
      </c>
      <c r="G206" s="198" t="n">
        <v>3</v>
      </c>
      <c r="H206" s="198" t="n">
        <v>0</v>
      </c>
      <c r="I206" s="198" t="n">
        <v>-5</v>
      </c>
      <c r="J206" s="198" t="n">
        <v>-7</v>
      </c>
      <c r="K206" s="198" t="n">
        <v>-2</v>
      </c>
      <c r="L206" s="198" t="n">
        <v>3</v>
      </c>
      <c r="M206" s="198" t="n">
        <v>-2</v>
      </c>
      <c r="N206" s="198" t="n">
        <v>3</v>
      </c>
      <c r="O206" s="198" t="n">
        <v>0</v>
      </c>
      <c r="P206" s="198" t="n">
        <v>4</v>
      </c>
      <c r="Q206" s="198" t="n">
        <v>15</v>
      </c>
      <c r="R206" s="198" t="n">
        <v>0</v>
      </c>
      <c r="S206" s="198" t="n">
        <v>-18</v>
      </c>
      <c r="T206" s="198" t="n">
        <v>9</v>
      </c>
      <c r="U206" s="198" t="n">
        <v>-2</v>
      </c>
      <c r="V206" s="198" t="n">
        <v>-1</v>
      </c>
      <c r="W206" s="198" t="n">
        <v>0</v>
      </c>
      <c r="X206" s="198" t="n">
        <v>2</v>
      </c>
      <c r="Y206" s="198" t="n">
        <v>-9</v>
      </c>
      <c r="Z206" s="198" t="n">
        <v>7</v>
      </c>
      <c r="AA206" s="198" t="n">
        <v>-5</v>
      </c>
      <c r="AB206" s="198" t="n">
        <v>-11</v>
      </c>
      <c r="AC206" s="198" t="n">
        <v>0</v>
      </c>
      <c r="AD206" s="198" t="n">
        <v>14</v>
      </c>
      <c r="AE206" s="198" t="n">
        <v>10</v>
      </c>
      <c r="AF206" s="198" t="n">
        <v>14</v>
      </c>
      <c r="AG206" s="198" t="n">
        <v>1</v>
      </c>
      <c r="AH206" s="198" t="n">
        <v>10</v>
      </c>
      <c r="AI206" s="198" t="n">
        <v>6</v>
      </c>
      <c r="AJ206" s="198" t="n">
        <v>7</v>
      </c>
      <c r="AK206" s="198" t="n">
        <v>-9</v>
      </c>
      <c r="AL206" s="198" t="n">
        <v>1</v>
      </c>
      <c r="AM206" s="198" t="n">
        <v>25</v>
      </c>
      <c r="AN206" s="198" t="n">
        <v>-15</v>
      </c>
      <c r="AO206" s="198" t="n">
        <v>3</v>
      </c>
      <c r="AP206" s="211" t="n">
        <v>3</v>
      </c>
      <c r="AR206" s="195"/>
      <c r="AS206" s="196" t="s">
        <v>1105</v>
      </c>
      <c r="AT206" s="199"/>
      <c r="AU206" s="197" t="n">
        <f aca="false">IF(OR(appSymptome!E210=appSymptome!$C$1,AT206),0,appSymptome!E210)</f>
        <v>0</v>
      </c>
      <c r="AV206" s="198"/>
      <c r="AW206" s="198"/>
      <c r="AX206" s="199"/>
      <c r="AY206" s="196"/>
      <c r="AZ206" s="196" t="n">
        <f aca="false">AU206</f>
        <v>0</v>
      </c>
      <c r="BA206" s="200" t="n">
        <f aca="false">IF(AND(AZ484=0,AZ206=0,AY206&gt;0),AY206,AZ206)</f>
        <v>0</v>
      </c>
      <c r="BB206" s="201" t="n">
        <f aca="false">BA206*D206</f>
        <v>0</v>
      </c>
      <c r="BC206" s="202" t="n">
        <f aca="false">(SUMIF(E206:AP206,"&gt;0",E206:AP206)-SUMIF(E206:AP206,"&lt;0",E206:AP206))*D206</f>
        <v>0.560386473429952</v>
      </c>
      <c r="BD206" s="196"/>
      <c r="BE206" s="196"/>
      <c r="BF206" s="203"/>
      <c r="BG206" s="204"/>
      <c r="BH206" s="205" t="n">
        <f aca="false">SUMPRODUCT(E206:AP206,heilmittel!E$411:AP$411)*D206</f>
        <v>0.00981690821256039</v>
      </c>
      <c r="BI206" s="206" t="n">
        <f aca="false">(BH206*BA206)+(BH484*BA484)</f>
        <v>-0.00383969127745304</v>
      </c>
      <c r="BJ206" s="206" t="n">
        <f aca="false">BI206*BI206</f>
        <v>1.4743229106149E-005</v>
      </c>
      <c r="BK206" s="207" t="n">
        <f aca="false">BI206/BM$2</f>
        <v>-0.0183560585069175</v>
      </c>
      <c r="BL206" s="206" t="str">
        <f aca="false">IF(BK206&lt;-3,"— — —",IF(BK206&lt;-2,"— —",IF(BK206&lt;-1,"—",IF(BK206&gt;4,"++++",IF(BK206&gt;3,"+++",IF(BK206&gt;2,"++",IF(BK206&gt;1,"+","....")))))))</f>
        <v>....</v>
      </c>
      <c r="BM206" s="200"/>
    </row>
    <row r="207" customFormat="false" ht="12.8" hidden="false" customHeight="false" outlineLevel="0" collapsed="false">
      <c r="B207" s="0" t="n">
        <f aca="false">1/D207</f>
        <v>458</v>
      </c>
      <c r="C207" s="208" t="s">
        <v>1106</v>
      </c>
      <c r="D207" s="209" t="n">
        <v>0.00218340611353712</v>
      </c>
      <c r="E207" s="210" t="n">
        <v>1</v>
      </c>
      <c r="F207" s="198" t="n">
        <v>1</v>
      </c>
      <c r="G207" s="198" t="n">
        <v>3</v>
      </c>
      <c r="H207" s="198" t="n">
        <v>3</v>
      </c>
      <c r="I207" s="198" t="n">
        <v>-7</v>
      </c>
      <c r="J207" s="198" t="n">
        <v>-11</v>
      </c>
      <c r="K207" s="198" t="n">
        <v>-9</v>
      </c>
      <c r="L207" s="198" t="n">
        <v>3</v>
      </c>
      <c r="M207" s="198" t="n">
        <v>3</v>
      </c>
      <c r="N207" s="198" t="n">
        <v>4</v>
      </c>
      <c r="O207" s="198" t="n">
        <v>2</v>
      </c>
      <c r="P207" s="198" t="n">
        <v>1</v>
      </c>
      <c r="Q207" s="198" t="n">
        <v>21</v>
      </c>
      <c r="R207" s="198" t="n">
        <v>-4</v>
      </c>
      <c r="S207" s="198" t="n">
        <v>-17</v>
      </c>
      <c r="T207" s="198" t="n">
        <v>-3</v>
      </c>
      <c r="U207" s="198" t="n">
        <v>-3</v>
      </c>
      <c r="V207" s="198" t="n">
        <v>-2</v>
      </c>
      <c r="W207" s="198" t="n">
        <v>6</v>
      </c>
      <c r="X207" s="198" t="n">
        <v>4</v>
      </c>
      <c r="Y207" s="198" t="n">
        <v>-3</v>
      </c>
      <c r="Z207" s="198" t="n">
        <v>11</v>
      </c>
      <c r="AA207" s="198" t="n">
        <v>-1</v>
      </c>
      <c r="AB207" s="198" t="n">
        <v>-1</v>
      </c>
      <c r="AC207" s="198" t="n">
        <v>-2</v>
      </c>
      <c r="AD207" s="198" t="n">
        <v>0</v>
      </c>
      <c r="AE207" s="198" t="n">
        <v>12</v>
      </c>
      <c r="AF207" s="198" t="n">
        <v>4</v>
      </c>
      <c r="AG207" s="198" t="n">
        <v>-5</v>
      </c>
      <c r="AH207" s="198" t="n">
        <v>2</v>
      </c>
      <c r="AI207" s="198" t="n">
        <v>-7</v>
      </c>
      <c r="AJ207" s="198" t="n">
        <v>1</v>
      </c>
      <c r="AK207" s="198" t="n">
        <v>4</v>
      </c>
      <c r="AL207" s="198" t="n">
        <v>2</v>
      </c>
      <c r="AM207" s="198" t="n">
        <v>2</v>
      </c>
      <c r="AN207" s="198" t="n">
        <v>-13</v>
      </c>
      <c r="AO207" s="198" t="n">
        <v>-11</v>
      </c>
      <c r="AP207" s="211" t="n">
        <v>-1</v>
      </c>
      <c r="AR207" s="195"/>
      <c r="AS207" s="196" t="s">
        <v>1106</v>
      </c>
      <c r="AT207" s="199"/>
      <c r="AU207" s="197" t="n">
        <f aca="false">IF(OR(appSymptome!E211=appSymptome!$C$1,AT207),0,appSymptome!E211)</f>
        <v>0</v>
      </c>
      <c r="AV207" s="198"/>
      <c r="AW207" s="198"/>
      <c r="AX207" s="199"/>
      <c r="AY207" s="196"/>
      <c r="AZ207" s="196" t="n">
        <f aca="false">AU207</f>
        <v>0</v>
      </c>
      <c r="BA207" s="200" t="n">
        <f aca="false">IF(AND(AZ485=0,AZ207=0,AY207&gt;0),AY207,AZ207)</f>
        <v>0</v>
      </c>
      <c r="BB207" s="201" t="n">
        <f aca="false">BA207*D207</f>
        <v>0</v>
      </c>
      <c r="BC207" s="202" t="n">
        <f aca="false">(SUMIF(E207:AP207,"&gt;0",E207:AP207)-SUMIF(E207:AP207,"&lt;0",E207:AP207))*D207</f>
        <v>0.414847161572052</v>
      </c>
      <c r="BD207" s="196"/>
      <c r="BE207" s="196"/>
      <c r="BF207" s="203"/>
      <c r="BG207" s="204"/>
      <c r="BH207" s="205" t="n">
        <f aca="false">SUMPRODUCT(E207:AP207,heilmittel!E$411:AP$411)*D207</f>
        <v>0.0151871179039301</v>
      </c>
      <c r="BI207" s="206" t="n">
        <f aca="false">(BH207*BA207)+(BH485*BA485)</f>
        <v>-0.00917059420722604</v>
      </c>
      <c r="BJ207" s="206" t="n">
        <f aca="false">BI207*BI207</f>
        <v>8.40997981136078E-005</v>
      </c>
      <c r="BK207" s="207" t="n">
        <f aca="false">BI207/BM$2</f>
        <v>-0.0438410152398245</v>
      </c>
      <c r="BL207" s="206" t="str">
        <f aca="false">IF(BK207&lt;-3,"— — —",IF(BK207&lt;-2,"— —",IF(BK207&lt;-1,"—",IF(BK207&gt;4,"++++",IF(BK207&gt;3,"+++",IF(BK207&gt;2,"++",IF(BK207&gt;1,"+","....")))))))</f>
        <v>....</v>
      </c>
      <c r="BM207" s="200"/>
    </row>
    <row r="208" customFormat="false" ht="12.8" hidden="false" customHeight="false" outlineLevel="0" collapsed="false">
      <c r="B208" s="0" t="n">
        <f aca="false">1/D208</f>
        <v>377.000000000001</v>
      </c>
      <c r="C208" s="208" t="s">
        <v>1107</v>
      </c>
      <c r="D208" s="209" t="n">
        <v>0.0026525198938992</v>
      </c>
      <c r="E208" s="210" t="n">
        <v>7</v>
      </c>
      <c r="F208" s="198" t="n">
        <v>3</v>
      </c>
      <c r="G208" s="198" t="n">
        <v>2</v>
      </c>
      <c r="H208" s="198" t="n">
        <v>-1</v>
      </c>
      <c r="I208" s="198" t="n">
        <v>-6</v>
      </c>
      <c r="J208" s="198" t="n">
        <v>5</v>
      </c>
      <c r="K208" s="198" t="n">
        <v>-4</v>
      </c>
      <c r="L208" s="198" t="n">
        <v>4</v>
      </c>
      <c r="M208" s="198" t="n">
        <v>3</v>
      </c>
      <c r="N208" s="198" t="n">
        <v>13</v>
      </c>
      <c r="O208" s="198" t="n">
        <v>2</v>
      </c>
      <c r="P208" s="198" t="n">
        <v>-17</v>
      </c>
      <c r="Q208" s="198" t="n">
        <v>13</v>
      </c>
      <c r="R208" s="198" t="n">
        <v>6</v>
      </c>
      <c r="S208" s="198" t="n">
        <v>-29</v>
      </c>
      <c r="T208" s="198" t="n">
        <v>5</v>
      </c>
      <c r="U208" s="198" t="n">
        <v>12</v>
      </c>
      <c r="V208" s="198" t="n">
        <v>12</v>
      </c>
      <c r="W208" s="198" t="n">
        <v>12</v>
      </c>
      <c r="X208" s="198" t="n">
        <v>-10</v>
      </c>
      <c r="Y208" s="198" t="n">
        <v>10</v>
      </c>
      <c r="Z208" s="198" t="n">
        <v>-1</v>
      </c>
      <c r="AA208" s="198" t="n">
        <v>-4</v>
      </c>
      <c r="AB208" s="198" t="n">
        <v>4</v>
      </c>
      <c r="AC208" s="198" t="n">
        <v>-4</v>
      </c>
      <c r="AD208" s="198" t="n">
        <v>10</v>
      </c>
      <c r="AE208" s="198" t="n">
        <v>2</v>
      </c>
      <c r="AF208" s="198" t="n">
        <v>20</v>
      </c>
      <c r="AG208" s="198" t="n">
        <v>4</v>
      </c>
      <c r="AH208" s="198" t="n">
        <v>4</v>
      </c>
      <c r="AI208" s="198" t="n">
        <v>1</v>
      </c>
      <c r="AJ208" s="198" t="n">
        <v>-10</v>
      </c>
      <c r="AK208" s="198" t="n">
        <v>-7</v>
      </c>
      <c r="AL208" s="198" t="n">
        <v>-13</v>
      </c>
      <c r="AM208" s="198" t="n">
        <v>-1</v>
      </c>
      <c r="AN208" s="198" t="n">
        <v>-14</v>
      </c>
      <c r="AO208" s="198" t="n">
        <v>3</v>
      </c>
      <c r="AP208" s="211" t="n">
        <v>-1</v>
      </c>
      <c r="AR208" s="195"/>
      <c r="AS208" s="196" t="s">
        <v>1107</v>
      </c>
      <c r="AT208" s="199"/>
      <c r="AU208" s="197" t="n">
        <f aca="false">IF(OR(appSymptome!E212=appSymptome!$C$1,AT208),0,appSymptome!E212)</f>
        <v>0</v>
      </c>
      <c r="AV208" s="198"/>
      <c r="AW208" s="198"/>
      <c r="AX208" s="199"/>
      <c r="AY208" s="196"/>
      <c r="AZ208" s="196" t="n">
        <f aca="false">AU208</f>
        <v>0</v>
      </c>
      <c r="BA208" s="200" t="n">
        <f aca="false">IF(AND(AZ486=0,AZ208=0,AY208&gt;0),AY208,AZ208)</f>
        <v>0</v>
      </c>
      <c r="BB208" s="201" t="n">
        <f aca="false">BA208*D208</f>
        <v>0</v>
      </c>
      <c r="BC208" s="202" t="n">
        <f aca="false">(SUMIF(E208:AP208,"&gt;0",E208:AP208)-SUMIF(E208:AP208,"&lt;0",E208:AP208))*D208</f>
        <v>0.740053050397878</v>
      </c>
      <c r="BD208" s="196"/>
      <c r="BE208" s="196"/>
      <c r="BF208" s="203"/>
      <c r="BG208" s="204"/>
      <c r="BH208" s="205" t="n">
        <f aca="false">SUMPRODUCT(E208:AP208,heilmittel!E$411:AP$411)*D208</f>
        <v>0.0591652519893898</v>
      </c>
      <c r="BI208" s="206" t="n">
        <f aca="false">(BH208*BA208)+(BH486*BA486)</f>
        <v>-0.0129451335549696</v>
      </c>
      <c r="BJ208" s="206" t="n">
        <f aca="false">BI208*BI208</f>
        <v>0.000167576482756001</v>
      </c>
      <c r="BK208" s="207" t="n">
        <f aca="false">BI208/BM$2</f>
        <v>-0.0618856079159842</v>
      </c>
      <c r="BL208" s="206" t="str">
        <f aca="false">IF(BK208&lt;-3,"— — —",IF(BK208&lt;-2,"— —",IF(BK208&lt;-1,"—",IF(BK208&gt;4,"++++",IF(BK208&gt;3,"+++",IF(BK208&gt;2,"++",IF(BK208&gt;1,"+","....")))))))</f>
        <v>....</v>
      </c>
      <c r="BM208" s="200"/>
    </row>
    <row r="209" customFormat="false" ht="12.8" hidden="false" customHeight="false" outlineLevel="0" collapsed="false">
      <c r="B209" s="0" t="n">
        <f aca="false">1/D209</f>
        <v>804.000000000002</v>
      </c>
      <c r="C209" s="208" t="s">
        <v>1108</v>
      </c>
      <c r="D209" s="209" t="n">
        <v>0.00124378109452736</v>
      </c>
      <c r="E209" s="210" t="n">
        <v>3</v>
      </c>
      <c r="F209" s="198" t="n">
        <v>1</v>
      </c>
      <c r="G209" s="198" t="n">
        <v>10</v>
      </c>
      <c r="H209" s="198" t="n">
        <v>-3</v>
      </c>
      <c r="I209" s="198" t="n">
        <v>-15</v>
      </c>
      <c r="J209" s="198" t="n">
        <v>8</v>
      </c>
      <c r="K209" s="198" t="n">
        <v>-8</v>
      </c>
      <c r="L209" s="198" t="n">
        <v>20</v>
      </c>
      <c r="M209" s="198" t="n">
        <v>9</v>
      </c>
      <c r="N209" s="198" t="n">
        <v>-5</v>
      </c>
      <c r="O209" s="198" t="n">
        <v>-23</v>
      </c>
      <c r="P209" s="198" t="n">
        <v>-13</v>
      </c>
      <c r="Q209" s="198" t="n">
        <v>26</v>
      </c>
      <c r="R209" s="198" t="n">
        <v>6</v>
      </c>
      <c r="S209" s="198" t="n">
        <v>5</v>
      </c>
      <c r="T209" s="198" t="n">
        <v>2</v>
      </c>
      <c r="U209" s="198" t="n">
        <v>-7</v>
      </c>
      <c r="V209" s="198" t="n">
        <v>5</v>
      </c>
      <c r="W209" s="198" t="n">
        <v>5</v>
      </c>
      <c r="X209" s="198" t="n">
        <v>2</v>
      </c>
      <c r="Y209" s="198" t="n">
        <v>-2</v>
      </c>
      <c r="Z209" s="198" t="n">
        <v>-16</v>
      </c>
      <c r="AA209" s="198" t="n">
        <v>11</v>
      </c>
      <c r="AB209" s="198" t="n">
        <v>15</v>
      </c>
      <c r="AC209" s="198" t="n">
        <v>-7</v>
      </c>
      <c r="AD209" s="198" t="n">
        <v>-24</v>
      </c>
      <c r="AE209" s="198" t="n">
        <v>22</v>
      </c>
      <c r="AF209" s="198" t="n">
        <v>1</v>
      </c>
      <c r="AG209" s="198" t="n">
        <v>-15</v>
      </c>
      <c r="AH209" s="198" t="n">
        <v>-25</v>
      </c>
      <c r="AI209" s="198" t="n">
        <v>-14</v>
      </c>
      <c r="AJ209" s="198" t="n">
        <v>5</v>
      </c>
      <c r="AK209" s="198" t="n">
        <v>-4</v>
      </c>
      <c r="AL209" s="198" t="n">
        <v>-8</v>
      </c>
      <c r="AM209" s="198" t="n">
        <v>9</v>
      </c>
      <c r="AN209" s="198" t="n">
        <v>22</v>
      </c>
      <c r="AO209" s="198" t="n">
        <v>-14</v>
      </c>
      <c r="AP209" s="211" t="n">
        <v>5</v>
      </c>
      <c r="AR209" s="195"/>
      <c r="AS209" s="196" t="s">
        <v>1108</v>
      </c>
      <c r="AT209" s="199"/>
      <c r="AU209" s="197" t="n">
        <f aca="false">IF(OR(appSymptome!E213=appSymptome!$C$1,AT209),0,appSymptome!E213)</f>
        <v>0</v>
      </c>
      <c r="AV209" s="198" t="n">
        <v>209</v>
      </c>
      <c r="AW209" s="198"/>
      <c r="AX209" s="199" t="n">
        <f aca="true">INDIRECT(ADDRESS(AV209+ROW(AV$2)-1,COLUMN(AU209)))</f>
        <v>0</v>
      </c>
      <c r="AY209" s="196"/>
      <c r="AZ209" s="196" t="n">
        <f aca="false">AU209</f>
        <v>0</v>
      </c>
      <c r="BA209" s="200" t="n">
        <f aca="false">IF(AND(AZ487=0,AZ209=0,AY209&gt;0),AY209,AZ209)</f>
        <v>0</v>
      </c>
      <c r="BB209" s="201" t="n">
        <f aca="false">BA209*D209</f>
        <v>0</v>
      </c>
      <c r="BC209" s="202" t="n">
        <f aca="false">(SUMIF(E209:AP209,"&gt;0",E209:AP209)-SUMIF(E209:AP209,"&lt;0",E209:AP209))*D209</f>
        <v>0.491293532338309</v>
      </c>
      <c r="BD209" s="196"/>
      <c r="BE209" s="196"/>
      <c r="BF209" s="203"/>
      <c r="BG209" s="204"/>
      <c r="BH209" s="205" t="n">
        <f aca="false">SUMPRODUCT(E209:AP209,heilmittel!E$411:AP$411)*D209</f>
        <v>0.0400491293532337</v>
      </c>
      <c r="BI209" s="206" t="n">
        <f aca="false">(BH209*BA209)+(BH487*BA487)</f>
        <v>-0.0106578766978378</v>
      </c>
      <c r="BJ209" s="206" t="n">
        <f aca="false">BI209*BI209</f>
        <v>0.000113590335706313</v>
      </c>
      <c r="BK209" s="207" t="n">
        <f aca="false">BI209/BM$2</f>
        <v>-0.0509511296842577</v>
      </c>
      <c r="BL209" s="206" t="str">
        <f aca="false">IF(BK209&lt;-3,"— — —",IF(BK209&lt;-2,"— —",IF(BK209&lt;-1,"—",IF(BK209&gt;4,"++++",IF(BK209&gt;3,"+++",IF(BK209&gt;2,"++",IF(BK209&gt;1,"+","....")))))))</f>
        <v>....</v>
      </c>
      <c r="BM209" s="200"/>
    </row>
    <row r="210" customFormat="false" ht="12.8" hidden="false" customHeight="false" outlineLevel="0" collapsed="false">
      <c r="B210" s="0" t="n">
        <f aca="false">1/D210</f>
        <v>2253</v>
      </c>
      <c r="C210" s="208" t="s">
        <v>1109</v>
      </c>
      <c r="D210" s="209" t="n">
        <v>0.000443852640923214</v>
      </c>
      <c r="E210" s="210" t="n">
        <v>-18</v>
      </c>
      <c r="F210" s="198" t="n">
        <v>-5</v>
      </c>
      <c r="G210" s="198" t="n">
        <v>19</v>
      </c>
      <c r="H210" s="198" t="n">
        <v>8</v>
      </c>
      <c r="I210" s="198" t="n">
        <v>38</v>
      </c>
      <c r="J210" s="198" t="n">
        <v>18</v>
      </c>
      <c r="K210" s="198" t="n">
        <v>-2</v>
      </c>
      <c r="L210" s="198" t="n">
        <v>-2</v>
      </c>
      <c r="M210" s="198" t="n">
        <v>-5</v>
      </c>
      <c r="N210" s="198" t="n">
        <v>-1</v>
      </c>
      <c r="O210" s="198" t="n">
        <v>-25</v>
      </c>
      <c r="P210" s="198" t="n">
        <v>5</v>
      </c>
      <c r="Q210" s="198" t="n">
        <v>-4</v>
      </c>
      <c r="R210" s="198" t="n">
        <v>-8</v>
      </c>
      <c r="S210" s="198" t="n">
        <v>0</v>
      </c>
      <c r="T210" s="198" t="n">
        <v>-8</v>
      </c>
      <c r="U210" s="198" t="n">
        <v>-5</v>
      </c>
      <c r="V210" s="198" t="n">
        <v>32</v>
      </c>
      <c r="W210" s="198" t="n">
        <v>-4</v>
      </c>
      <c r="X210" s="198" t="n">
        <v>6</v>
      </c>
      <c r="Y210" s="198" t="n">
        <v>-29</v>
      </c>
      <c r="Z210" s="198" t="n">
        <v>-15</v>
      </c>
      <c r="AA210" s="198" t="n">
        <v>8</v>
      </c>
      <c r="AB210" s="198" t="n">
        <v>10</v>
      </c>
      <c r="AC210" s="198" t="n">
        <v>10</v>
      </c>
      <c r="AD210" s="198" t="n">
        <v>-4</v>
      </c>
      <c r="AE210" s="198" t="n">
        <v>5</v>
      </c>
      <c r="AF210" s="198" t="n">
        <v>-3</v>
      </c>
      <c r="AG210" s="198" t="n">
        <v>-12</v>
      </c>
      <c r="AH210" s="198" t="n">
        <v>15</v>
      </c>
      <c r="AI210" s="198" t="n">
        <v>-14</v>
      </c>
      <c r="AJ210" s="198" t="n">
        <v>33</v>
      </c>
      <c r="AK210" s="198" t="n">
        <v>-11</v>
      </c>
      <c r="AL210" s="198" t="n">
        <v>-5</v>
      </c>
      <c r="AM210" s="198" t="n">
        <v>15</v>
      </c>
      <c r="AN210" s="198" t="n">
        <v>-15</v>
      </c>
      <c r="AO210" s="198" t="n">
        <v>6</v>
      </c>
      <c r="AP210" s="211" t="n">
        <v>-4</v>
      </c>
      <c r="AR210" s="195"/>
      <c r="AS210" s="196" t="s">
        <v>1109</v>
      </c>
      <c r="AT210" s="199"/>
      <c r="AU210" s="197" t="n">
        <f aca="false">IF(OR(appSymptome!E214=appSymptome!$C$1,AT210),0,appSymptome!E214)</f>
        <v>0</v>
      </c>
      <c r="AV210" s="198" t="n">
        <v>208</v>
      </c>
      <c r="AW210" s="198"/>
      <c r="AX210" s="199" t="n">
        <f aca="true">INDIRECT(ADDRESS(AV210+ROW(AV$2)-1,COLUMN(AU210)))</f>
        <v>0</v>
      </c>
      <c r="AY210" s="196"/>
      <c r="AZ210" s="196" t="n">
        <f aca="false">AU210</f>
        <v>0</v>
      </c>
      <c r="BA210" s="200" t="n">
        <f aca="false">IF(AND(AZ488=0,AZ210=0,AY210&gt;0),AY210,AZ210)</f>
        <v>0</v>
      </c>
      <c r="BB210" s="201" t="n">
        <f aca="false">BA210*D210</f>
        <v>0</v>
      </c>
      <c r="BC210" s="202" t="n">
        <f aca="false">(SUMIF(E210:AP210,"&gt;0",E210:AP210)-SUMIF(E210:AP210,"&lt;0",E210:AP210))*D210</f>
        <v>0.189525077674212</v>
      </c>
      <c r="BD210" s="196"/>
      <c r="BE210" s="196"/>
      <c r="BF210" s="203"/>
      <c r="BG210" s="204"/>
      <c r="BH210" s="205" t="n">
        <f aca="false">SUMPRODUCT(E210:AP210,heilmittel!E$411:AP$411)*D210</f>
        <v>-0.00568433200177542</v>
      </c>
      <c r="BI210" s="206" t="n">
        <f aca="false">(BH210*BA210)+(BH488*BA488)</f>
        <v>0.00468791416850741</v>
      </c>
      <c r="BJ210" s="206" t="n">
        <f aca="false">BI210*BI210</f>
        <v>2.19765392512926E-005</v>
      </c>
      <c r="BK210" s="207" t="n">
        <f aca="false">BI210/BM$2</f>
        <v>0.0224110795724207</v>
      </c>
      <c r="BL210" s="206" t="str">
        <f aca="false">IF(BK210&lt;-3,"— — —",IF(BK210&lt;-2,"— —",IF(BK210&lt;-1,"—",IF(BK210&gt;4,"++++",IF(BK210&gt;3,"+++",IF(BK210&gt;2,"++",IF(BK210&gt;1,"+","....")))))))</f>
        <v>....</v>
      </c>
      <c r="BM210" s="200"/>
    </row>
    <row r="211" customFormat="false" ht="12.8" hidden="false" customHeight="false" outlineLevel="0" collapsed="false">
      <c r="B211" s="0" t="n">
        <f aca="false">1/D211</f>
        <v>1023</v>
      </c>
      <c r="C211" s="208" t="s">
        <v>1110</v>
      </c>
      <c r="D211" s="209" t="n">
        <v>0.000977517106549365</v>
      </c>
      <c r="E211" s="210" t="n">
        <v>10</v>
      </c>
      <c r="F211" s="198" t="n">
        <v>12</v>
      </c>
      <c r="G211" s="198" t="n">
        <v>-11</v>
      </c>
      <c r="H211" s="198" t="n">
        <v>-7</v>
      </c>
      <c r="I211" s="198" t="n">
        <v>24</v>
      </c>
      <c r="J211" s="198" t="n">
        <v>3</v>
      </c>
      <c r="K211" s="198" t="n">
        <v>-3</v>
      </c>
      <c r="L211" s="198" t="n">
        <v>-12</v>
      </c>
      <c r="M211" s="198" t="n">
        <v>1</v>
      </c>
      <c r="N211" s="198" t="n">
        <v>4</v>
      </c>
      <c r="O211" s="198" t="n">
        <v>-24</v>
      </c>
      <c r="P211" s="198" t="n">
        <v>19</v>
      </c>
      <c r="Q211" s="198" t="n">
        <v>-11</v>
      </c>
      <c r="R211" s="198" t="n">
        <v>-2</v>
      </c>
      <c r="S211" s="198" t="n">
        <v>3</v>
      </c>
      <c r="T211" s="198" t="n">
        <v>1</v>
      </c>
      <c r="U211" s="198" t="n">
        <v>-8</v>
      </c>
      <c r="V211" s="198" t="n">
        <v>29</v>
      </c>
      <c r="W211" s="198" t="n">
        <v>11</v>
      </c>
      <c r="X211" s="198" t="n">
        <v>11</v>
      </c>
      <c r="Y211" s="198" t="n">
        <v>-25</v>
      </c>
      <c r="Z211" s="198" t="n">
        <v>-5</v>
      </c>
      <c r="AA211" s="198" t="n">
        <v>7</v>
      </c>
      <c r="AB211" s="198" t="n">
        <v>7</v>
      </c>
      <c r="AC211" s="198" t="n">
        <v>8</v>
      </c>
      <c r="AD211" s="198" t="n">
        <v>14</v>
      </c>
      <c r="AE211" s="198" t="n">
        <v>22</v>
      </c>
      <c r="AF211" s="198" t="n">
        <v>-1</v>
      </c>
      <c r="AG211" s="198" t="n">
        <v>-24</v>
      </c>
      <c r="AH211" s="198" t="n">
        <v>-6</v>
      </c>
      <c r="AI211" s="198" t="n">
        <v>1</v>
      </c>
      <c r="AJ211" s="198" t="n">
        <v>16</v>
      </c>
      <c r="AK211" s="198" t="n">
        <v>13</v>
      </c>
      <c r="AL211" s="198" t="n">
        <v>-15</v>
      </c>
      <c r="AM211" s="198" t="n">
        <v>23</v>
      </c>
      <c r="AN211" s="198" t="n">
        <v>-1</v>
      </c>
      <c r="AO211" s="198" t="n">
        <v>-22</v>
      </c>
      <c r="AP211" s="211" t="n">
        <v>7</v>
      </c>
      <c r="AR211" s="195"/>
      <c r="AS211" s="196" t="s">
        <v>1110</v>
      </c>
      <c r="AT211" s="199"/>
      <c r="AU211" s="197" t="n">
        <f aca="false">IF(OR(appSymptome!E215=appSymptome!$C$1,AT211),0,appSymptome!E215)</f>
        <v>2</v>
      </c>
      <c r="AV211" s="198"/>
      <c r="AW211" s="198"/>
      <c r="AX211" s="199"/>
      <c r="AY211" s="196"/>
      <c r="AZ211" s="196" t="n">
        <f aca="false">AU211</f>
        <v>2</v>
      </c>
      <c r="BA211" s="200" t="n">
        <f aca="false">IF(AND(AZ489=0,AZ211=0,AY211&gt;0),AY211,AZ211)</f>
        <v>2</v>
      </c>
      <c r="BB211" s="201" t="n">
        <f aca="false">BA211*D211</f>
        <v>0.00195503421309873</v>
      </c>
      <c r="BC211" s="202" t="n">
        <f aca="false">(SUMIF(E211:AP211,"&gt;0",E211:AP211)-SUMIF(E211:AP211,"&lt;0",E211:AP211))*D211</f>
        <v>0.413489736070381</v>
      </c>
      <c r="BD211" s="196"/>
      <c r="BE211" s="196"/>
      <c r="BF211" s="203"/>
      <c r="BG211" s="204"/>
      <c r="BH211" s="205" t="n">
        <f aca="false">SUMPRODUCT(E211:AP211,heilmittel!E$411:AP$411)*D211</f>
        <v>-0.00238739002932552</v>
      </c>
      <c r="BI211" s="206" t="n">
        <f aca="false">(BH211*BA211)+(BH489*BA489)</f>
        <v>-0.00404391734297211</v>
      </c>
      <c r="BJ211" s="206" t="n">
        <f aca="false">BI211*BI211</f>
        <v>1.63532674767906E-005</v>
      </c>
      <c r="BK211" s="207" t="n">
        <f aca="false">BI211/BM$2</f>
        <v>-0.0193323832519091</v>
      </c>
      <c r="BL211" s="206" t="str">
        <f aca="false">IF(BK211&lt;-3,"— — —",IF(BK211&lt;-2,"— —",IF(BK211&lt;-1,"—",IF(BK211&gt;4,"++++",IF(BK211&gt;3,"+++",IF(BK211&gt;2,"++",IF(BK211&gt;1,"+","....")))))))</f>
        <v>....</v>
      </c>
      <c r="BM211" s="200"/>
    </row>
    <row r="212" customFormat="false" ht="12.8" hidden="false" customHeight="false" outlineLevel="0" collapsed="false">
      <c r="B212" s="0" t="n">
        <f aca="false">1/D212</f>
        <v>3130</v>
      </c>
      <c r="C212" s="208" t="s">
        <v>1111</v>
      </c>
      <c r="D212" s="209" t="n">
        <v>0.000319488817891374</v>
      </c>
      <c r="E212" s="210" t="n">
        <v>-72</v>
      </c>
      <c r="F212" s="198" t="n">
        <v>8</v>
      </c>
      <c r="G212" s="198" t="n">
        <v>-41</v>
      </c>
      <c r="H212" s="198" t="n">
        <v>-16</v>
      </c>
      <c r="I212" s="198" t="n">
        <v>3</v>
      </c>
      <c r="J212" s="198" t="n">
        <v>-14</v>
      </c>
      <c r="K212" s="198" t="n">
        <v>13</v>
      </c>
      <c r="L212" s="198" t="n">
        <v>-8</v>
      </c>
      <c r="M212" s="198" t="n">
        <v>-52</v>
      </c>
      <c r="N212" s="198" t="n">
        <v>-9</v>
      </c>
      <c r="O212" s="198" t="n">
        <v>-29</v>
      </c>
      <c r="P212" s="198" t="n">
        <v>37</v>
      </c>
      <c r="Q212" s="198" t="n">
        <v>13</v>
      </c>
      <c r="R212" s="198" t="n">
        <v>-28</v>
      </c>
      <c r="S212" s="198" t="n">
        <v>-26</v>
      </c>
      <c r="T212" s="198" t="n">
        <v>-19</v>
      </c>
      <c r="U212" s="198" t="n">
        <v>-21</v>
      </c>
      <c r="V212" s="198" t="n">
        <v>13</v>
      </c>
      <c r="W212" s="198" t="n">
        <v>19</v>
      </c>
      <c r="X212" s="198" t="n">
        <v>-28</v>
      </c>
      <c r="Y212" s="198" t="n">
        <v>14</v>
      </c>
      <c r="Z212" s="198" t="n">
        <v>12</v>
      </c>
      <c r="AA212" s="198" t="n">
        <v>-27</v>
      </c>
      <c r="AB212" s="198" t="n">
        <v>-1</v>
      </c>
      <c r="AC212" s="198" t="n">
        <v>36</v>
      </c>
      <c r="AD212" s="198" t="n">
        <v>-12</v>
      </c>
      <c r="AE212" s="198" t="n">
        <v>15</v>
      </c>
      <c r="AF212" s="198" t="n">
        <v>-4</v>
      </c>
      <c r="AG212" s="198" t="n">
        <v>33</v>
      </c>
      <c r="AH212" s="198" t="n">
        <v>7</v>
      </c>
      <c r="AI212" s="198" t="n">
        <v>-10</v>
      </c>
      <c r="AJ212" s="198" t="n">
        <v>-27</v>
      </c>
      <c r="AK212" s="198" t="n">
        <v>-27</v>
      </c>
      <c r="AL212" s="198" t="n">
        <v>2</v>
      </c>
      <c r="AM212" s="198" t="n">
        <v>15</v>
      </c>
      <c r="AN212" s="198" t="n">
        <v>9</v>
      </c>
      <c r="AO212" s="198" t="n">
        <v>-5</v>
      </c>
      <c r="AP212" s="211" t="n">
        <v>-9</v>
      </c>
      <c r="AR212" s="195"/>
      <c r="AS212" s="196" t="s">
        <v>1111</v>
      </c>
      <c r="AT212" s="199"/>
      <c r="AU212" s="197" t="n">
        <f aca="false">IF(OR(appSymptome!E216=appSymptome!$C$1,AT212),0,appSymptome!E216)</f>
        <v>0</v>
      </c>
      <c r="AV212" s="198"/>
      <c r="AW212" s="198"/>
      <c r="AX212" s="199"/>
      <c r="AY212" s="196"/>
      <c r="AZ212" s="196" t="n">
        <f aca="false">AU212</f>
        <v>0</v>
      </c>
      <c r="BA212" s="200" t="n">
        <f aca="false">IF(AND(AZ490=0,AZ212=0,AY212&gt;0),AY212,AZ212)</f>
        <v>0</v>
      </c>
      <c r="BB212" s="201" t="n">
        <f aca="false">BA212*D212</f>
        <v>0</v>
      </c>
      <c r="BC212" s="202" t="n">
        <f aca="false">(SUMIF(E212:AP212,"&gt;0",E212:AP212)-SUMIF(E212:AP212,"&lt;0",E212:AP212))*D212</f>
        <v>0.234504792332268</v>
      </c>
      <c r="BD212" s="196"/>
      <c r="BE212" s="196"/>
      <c r="BF212" s="203"/>
      <c r="BG212" s="204"/>
      <c r="BH212" s="205" t="n">
        <f aca="false">SUMPRODUCT(E212:AP212,heilmittel!E$411:AP$411)*D212</f>
        <v>-0.000852492012779554</v>
      </c>
      <c r="BI212" s="206" t="n">
        <f aca="false">(BH212*BA212)+(BH490*BA490)</f>
        <v>0.00157468688200396</v>
      </c>
      <c r="BJ212" s="206" t="n">
        <f aca="false">BI212*BI212</f>
        <v>2.47963877635534E-006</v>
      </c>
      <c r="BK212" s="207" t="n">
        <f aca="false">BI212/BM$2</f>
        <v>0.00752796056960953</v>
      </c>
      <c r="BL212" s="206" t="str">
        <f aca="false">IF(BK212&lt;-3,"— — —",IF(BK212&lt;-2,"— —",IF(BK212&lt;-1,"—",IF(BK212&gt;4,"++++",IF(BK212&gt;3,"+++",IF(BK212&gt;2,"++",IF(BK212&gt;1,"+","....")))))))</f>
        <v>....</v>
      </c>
      <c r="BM212" s="200"/>
    </row>
    <row r="213" customFormat="false" ht="12.8" hidden="false" customHeight="false" outlineLevel="0" collapsed="false">
      <c r="B213" s="0" t="n">
        <f aca="false">1/D213</f>
        <v>3327</v>
      </c>
      <c r="C213" s="208" t="s">
        <v>1112</v>
      </c>
      <c r="D213" s="209" t="n">
        <v>0.000300571085061617</v>
      </c>
      <c r="E213" s="210" t="n">
        <v>-45</v>
      </c>
      <c r="F213" s="198" t="n">
        <v>9</v>
      </c>
      <c r="G213" s="198" t="n">
        <v>-38</v>
      </c>
      <c r="H213" s="198" t="n">
        <v>1</v>
      </c>
      <c r="I213" s="198" t="n">
        <v>9</v>
      </c>
      <c r="J213" s="198" t="n">
        <v>-10</v>
      </c>
      <c r="K213" s="198" t="n">
        <v>3</v>
      </c>
      <c r="L213" s="198" t="n">
        <v>17</v>
      </c>
      <c r="M213" s="198" t="n">
        <v>-1</v>
      </c>
      <c r="N213" s="198" t="n">
        <v>3</v>
      </c>
      <c r="O213" s="198" t="n">
        <v>20</v>
      </c>
      <c r="P213" s="198" t="n">
        <v>24</v>
      </c>
      <c r="Q213" s="198" t="n">
        <v>-3</v>
      </c>
      <c r="R213" s="198" t="n">
        <v>35</v>
      </c>
      <c r="S213" s="198" t="n">
        <v>-54</v>
      </c>
      <c r="T213" s="198" t="n">
        <v>-14</v>
      </c>
      <c r="U213" s="198" t="n">
        <v>16</v>
      </c>
      <c r="V213" s="198" t="n">
        <v>7</v>
      </c>
      <c r="W213" s="198" t="n">
        <v>-16</v>
      </c>
      <c r="X213" s="198" t="n">
        <v>-20</v>
      </c>
      <c r="Y213" s="198" t="n">
        <v>34</v>
      </c>
      <c r="Z213" s="198" t="n">
        <v>20</v>
      </c>
      <c r="AA213" s="198" t="n">
        <v>31</v>
      </c>
      <c r="AB213" s="198" t="n">
        <v>-21</v>
      </c>
      <c r="AC213" s="198" t="n">
        <v>-5</v>
      </c>
      <c r="AD213" s="198" t="n">
        <v>-26</v>
      </c>
      <c r="AE213" s="198" t="n">
        <v>23</v>
      </c>
      <c r="AF213" s="198" t="n">
        <v>-13</v>
      </c>
      <c r="AG213" s="198" t="n">
        <v>-10</v>
      </c>
      <c r="AH213" s="198" t="n">
        <v>15</v>
      </c>
      <c r="AI213" s="198" t="n">
        <v>-11</v>
      </c>
      <c r="AJ213" s="198" t="n">
        <v>12</v>
      </c>
      <c r="AK213" s="198" t="n">
        <v>8</v>
      </c>
      <c r="AL213" s="198" t="n">
        <v>-7</v>
      </c>
      <c r="AM213" s="198" t="n">
        <v>-9</v>
      </c>
      <c r="AN213" s="198" t="n">
        <v>1</v>
      </c>
      <c r="AO213" s="198" t="n">
        <v>7</v>
      </c>
      <c r="AP213" s="211" t="n">
        <v>-38</v>
      </c>
      <c r="AR213" s="195"/>
      <c r="AS213" s="196" t="s">
        <v>1112</v>
      </c>
      <c r="AT213" s="199"/>
      <c r="AU213" s="197" t="n">
        <f aca="false">IF(OR(appSymptome!E217=appSymptome!$C$1,AT213),0,appSymptome!E217)</f>
        <v>0</v>
      </c>
      <c r="AV213" s="198"/>
      <c r="AW213" s="198"/>
      <c r="AX213" s="199"/>
      <c r="AY213" s="196"/>
      <c r="AZ213" s="196" t="n">
        <f aca="false">AU213</f>
        <v>0</v>
      </c>
      <c r="BA213" s="200" t="n">
        <f aca="false">IF(AND(AZ491=0,AZ213=0,AY213&gt;0),AY213,AZ213)</f>
        <v>0</v>
      </c>
      <c r="BB213" s="201" t="n">
        <f aca="false">BA213*D213</f>
        <v>0</v>
      </c>
      <c r="BC213" s="202" t="n">
        <f aca="false">(SUMIF(E213:AP213,"&gt;0",E213:AP213)-SUMIF(E213:AP213,"&lt;0",E213:AP213))*D213</f>
        <v>0.191163210099188</v>
      </c>
      <c r="BD213" s="196"/>
      <c r="BE213" s="196"/>
      <c r="BF213" s="203"/>
      <c r="BG213" s="204"/>
      <c r="BH213" s="205" t="n">
        <f aca="false">SUMPRODUCT(E213:AP213,heilmittel!E$411:AP$411)*D213</f>
        <v>0.00889035166816952</v>
      </c>
      <c r="BI213" s="206" t="n">
        <f aca="false">(BH213*BA213)+(BH491*BA491)</f>
        <v>-0.0111300772182481</v>
      </c>
      <c r="BJ213" s="206" t="n">
        <f aca="false">BI213*BI213</f>
        <v>0.000123878618884166</v>
      </c>
      <c r="BK213" s="207" t="n">
        <f aca="false">BI213/BM$2</f>
        <v>-0.0532085352289553</v>
      </c>
      <c r="BL213" s="206" t="str">
        <f aca="false">IF(BK213&lt;-3,"— — —",IF(BK213&lt;-2,"— —",IF(BK213&lt;-1,"—",IF(BK213&gt;4,"++++",IF(BK213&gt;3,"+++",IF(BK213&gt;2,"++",IF(BK213&gt;1,"+","....")))))))</f>
        <v>....</v>
      </c>
      <c r="BM213" s="200"/>
    </row>
    <row r="214" customFormat="false" ht="12.8" hidden="false" customHeight="false" outlineLevel="0" collapsed="false">
      <c r="B214" s="0" t="n">
        <f aca="false">1/D214</f>
        <v>1631</v>
      </c>
      <c r="C214" s="208" t="s">
        <v>1113</v>
      </c>
      <c r="D214" s="209" t="n">
        <v>0.000613120784794605</v>
      </c>
      <c r="E214" s="210" t="n">
        <v>1</v>
      </c>
      <c r="F214" s="198" t="n">
        <v>-15</v>
      </c>
      <c r="G214" s="198" t="n">
        <v>16</v>
      </c>
      <c r="H214" s="198" t="n">
        <v>18</v>
      </c>
      <c r="I214" s="198" t="n">
        <v>6</v>
      </c>
      <c r="J214" s="198" t="n">
        <v>10</v>
      </c>
      <c r="K214" s="198" t="n">
        <v>-20</v>
      </c>
      <c r="L214" s="198" t="n">
        <v>-16</v>
      </c>
      <c r="M214" s="198" t="n">
        <v>8</v>
      </c>
      <c r="N214" s="198" t="n">
        <v>13</v>
      </c>
      <c r="O214" s="198" t="n">
        <v>4</v>
      </c>
      <c r="P214" s="198" t="n">
        <v>-9</v>
      </c>
      <c r="Q214" s="198" t="n">
        <v>-2</v>
      </c>
      <c r="R214" s="198" t="n">
        <v>-7</v>
      </c>
      <c r="S214" s="198" t="n">
        <v>-6</v>
      </c>
      <c r="T214" s="198" t="n">
        <v>5</v>
      </c>
      <c r="U214" s="198" t="n">
        <v>-1</v>
      </c>
      <c r="V214" s="198" t="n">
        <v>8</v>
      </c>
      <c r="W214" s="198" t="n">
        <v>13</v>
      </c>
      <c r="X214" s="198" t="n">
        <v>-10</v>
      </c>
      <c r="Y214" s="198" t="n">
        <v>7</v>
      </c>
      <c r="Z214" s="198" t="n">
        <v>7</v>
      </c>
      <c r="AA214" s="198" t="n">
        <v>-11</v>
      </c>
      <c r="AB214" s="198" t="n">
        <v>20</v>
      </c>
      <c r="AC214" s="198" t="n">
        <v>24</v>
      </c>
      <c r="AD214" s="198" t="n">
        <v>19</v>
      </c>
      <c r="AE214" s="198" t="n">
        <v>-7</v>
      </c>
      <c r="AF214" s="198" t="n">
        <v>-15</v>
      </c>
      <c r="AG214" s="198" t="n">
        <v>19</v>
      </c>
      <c r="AH214" s="198" t="n">
        <v>3</v>
      </c>
      <c r="AI214" s="198" t="n">
        <v>-5</v>
      </c>
      <c r="AJ214" s="198" t="n">
        <v>-5</v>
      </c>
      <c r="AK214" s="198" t="n">
        <v>-6</v>
      </c>
      <c r="AL214" s="198" t="n">
        <v>-11</v>
      </c>
      <c r="AM214" s="198" t="n">
        <v>8</v>
      </c>
      <c r="AN214" s="198" t="n">
        <v>6</v>
      </c>
      <c r="AO214" s="198" t="n">
        <v>-35</v>
      </c>
      <c r="AP214" s="211" t="n">
        <v>11</v>
      </c>
      <c r="AR214" s="195"/>
      <c r="AS214" s="196" t="s">
        <v>1113</v>
      </c>
      <c r="AT214" s="199"/>
      <c r="AU214" s="197" t="n">
        <f aca="false">IF(OR(appSymptome!E218=appSymptome!$C$1,AT214),0,appSymptome!E218)</f>
        <v>0</v>
      </c>
      <c r="AV214" s="198"/>
      <c r="AW214" s="198"/>
      <c r="AX214" s="199"/>
      <c r="AY214" s="196"/>
      <c r="AZ214" s="196" t="n">
        <f aca="false">AU214</f>
        <v>0</v>
      </c>
      <c r="BA214" s="200" t="n">
        <f aca="false">IF(AND(AZ492=0,AZ214=0,AY214&gt;0),AY214,AZ214)</f>
        <v>0</v>
      </c>
      <c r="BB214" s="201" t="n">
        <f aca="false">BA214*D214</f>
        <v>0</v>
      </c>
      <c r="BC214" s="202" t="n">
        <f aca="false">(SUMIF(E214:AP214,"&gt;0",E214:AP214)-SUMIF(E214:AP214,"&lt;0",E214:AP214))*D214</f>
        <v>0.249540159411404</v>
      </c>
      <c r="BD214" s="196"/>
      <c r="BE214" s="196"/>
      <c r="BF214" s="203"/>
      <c r="BG214" s="204"/>
      <c r="BH214" s="205" t="n">
        <f aca="false">SUMPRODUCT(E214:AP214,heilmittel!E$411:AP$411)*D214</f>
        <v>-0.00869527896995709</v>
      </c>
      <c r="BI214" s="206" t="n">
        <f aca="false">(BH214*BA214)+(BH492*BA492)</f>
        <v>0.00284503065205276</v>
      </c>
      <c r="BJ214" s="206" t="n">
        <f aca="false">BI214*BI214</f>
        <v>8.09419941111975E-006</v>
      </c>
      <c r="BK214" s="207" t="n">
        <f aca="false">BI214/BM$2</f>
        <v>0.0136009760497451</v>
      </c>
      <c r="BL214" s="206" t="str">
        <f aca="false">IF(BK214&lt;-3,"— — —",IF(BK214&lt;-2,"— —",IF(BK214&lt;-1,"—",IF(BK214&gt;4,"++++",IF(BK214&gt;3,"+++",IF(BK214&gt;2,"++",IF(BK214&gt;1,"+","....")))))))</f>
        <v>....</v>
      </c>
      <c r="BM214" s="200"/>
    </row>
    <row r="215" customFormat="false" ht="12.8" hidden="false" customHeight="false" outlineLevel="0" collapsed="false">
      <c r="B215" s="0" t="n">
        <f aca="false">1/D215</f>
        <v>1369</v>
      </c>
      <c r="C215" s="208" t="s">
        <v>1114</v>
      </c>
      <c r="D215" s="209" t="n">
        <v>0.000730460189919649</v>
      </c>
      <c r="E215" s="210" t="n">
        <v>18</v>
      </c>
      <c r="F215" s="198" t="n">
        <v>8</v>
      </c>
      <c r="G215" s="198" t="n">
        <v>21</v>
      </c>
      <c r="H215" s="198" t="n">
        <v>24</v>
      </c>
      <c r="I215" s="198" t="n">
        <v>1</v>
      </c>
      <c r="J215" s="198" t="n">
        <v>33</v>
      </c>
      <c r="K215" s="198" t="n">
        <v>-16</v>
      </c>
      <c r="L215" s="198" t="n">
        <v>2</v>
      </c>
      <c r="M215" s="198" t="n">
        <v>-9</v>
      </c>
      <c r="N215" s="198" t="n">
        <v>10</v>
      </c>
      <c r="O215" s="198" t="n">
        <v>-15</v>
      </c>
      <c r="P215" s="198" t="n">
        <v>5</v>
      </c>
      <c r="Q215" s="198" t="n">
        <v>-12</v>
      </c>
      <c r="R215" s="198" t="n">
        <v>-6</v>
      </c>
      <c r="S215" s="198" t="n">
        <v>-37</v>
      </c>
      <c r="T215" s="198" t="n">
        <v>24</v>
      </c>
      <c r="U215" s="198" t="n">
        <v>-54</v>
      </c>
      <c r="V215" s="198" t="n">
        <v>-17</v>
      </c>
      <c r="W215" s="198" t="n">
        <v>13</v>
      </c>
      <c r="X215" s="198" t="n">
        <v>-14</v>
      </c>
      <c r="Y215" s="198" t="n">
        <v>-41</v>
      </c>
      <c r="Z215" s="198" t="n">
        <v>11</v>
      </c>
      <c r="AA215" s="198" t="n">
        <v>-4</v>
      </c>
      <c r="AB215" s="198" t="n">
        <v>15</v>
      </c>
      <c r="AC215" s="198" t="n">
        <v>7</v>
      </c>
      <c r="AD215" s="198" t="n">
        <v>-17</v>
      </c>
      <c r="AE215" s="198" t="n">
        <v>-23</v>
      </c>
      <c r="AF215" s="198" t="n">
        <v>-8</v>
      </c>
      <c r="AG215" s="198" t="n">
        <v>6</v>
      </c>
      <c r="AH215" s="198" t="n">
        <v>-37</v>
      </c>
      <c r="AI215" s="198" t="n">
        <v>5</v>
      </c>
      <c r="AJ215" s="198" t="n">
        <v>12</v>
      </c>
      <c r="AK215" s="198" t="n">
        <v>19</v>
      </c>
      <c r="AL215" s="198" t="n">
        <v>-22</v>
      </c>
      <c r="AM215" s="198" t="n">
        <v>26</v>
      </c>
      <c r="AN215" s="198" t="n">
        <v>-13</v>
      </c>
      <c r="AO215" s="198" t="n">
        <v>14</v>
      </c>
      <c r="AP215" s="211" t="n">
        <v>-38</v>
      </c>
      <c r="AR215" s="195"/>
      <c r="AS215" s="196" t="s">
        <v>1114</v>
      </c>
      <c r="AT215" s="199"/>
      <c r="AU215" s="197" t="n">
        <f aca="false">IF(OR(appSymptome!E219=appSymptome!$C$1,AT215),0,appSymptome!E219)</f>
        <v>0</v>
      </c>
      <c r="AV215" s="198"/>
      <c r="AW215" s="198"/>
      <c r="AX215" s="199"/>
      <c r="AY215" s="196"/>
      <c r="AZ215" s="196" t="n">
        <f aca="false">AU215</f>
        <v>0</v>
      </c>
      <c r="BA215" s="200" t="n">
        <f aca="false">IF(AND(AZ493=0,AZ215=0,AY215&gt;0),AY215,AZ215)</f>
        <v>0</v>
      </c>
      <c r="BB215" s="201" t="n">
        <f aca="false">BA215*D215</f>
        <v>0</v>
      </c>
      <c r="BC215" s="202" t="n">
        <f aca="false">(SUMIF(E215:AP215,"&gt;0",E215:AP215)-SUMIF(E215:AP215,"&lt;0",E215:AP215))*D215</f>
        <v>0.47991234477721</v>
      </c>
      <c r="BD215" s="196"/>
      <c r="BE215" s="196"/>
      <c r="BF215" s="203"/>
      <c r="BG215" s="204"/>
      <c r="BH215" s="205" t="n">
        <f aca="false">SUMPRODUCT(E215:AP215,heilmittel!E$411:AP$411)*D215</f>
        <v>-0.00685281227173119</v>
      </c>
      <c r="BI215" s="206" t="n">
        <f aca="false">(BH215*BA215)+(BH493*BA493)</f>
        <v>0.00351691812687508</v>
      </c>
      <c r="BJ215" s="206" t="n">
        <f aca="false">BI215*BI215</f>
        <v>1.23687131111426E-005</v>
      </c>
      <c r="BK215" s="207" t="n">
        <f aca="false">BI215/BM$2</f>
        <v>0.0168130066289548</v>
      </c>
      <c r="BL215" s="206" t="str">
        <f aca="false">IF(BK215&lt;-3,"— — —",IF(BK215&lt;-2,"— —",IF(BK215&lt;-1,"—",IF(BK215&gt;4,"++++",IF(BK215&gt;3,"+++",IF(BK215&gt;2,"++",IF(BK215&gt;1,"+","....")))))))</f>
        <v>....</v>
      </c>
      <c r="BM215" s="200"/>
    </row>
    <row r="216" customFormat="false" ht="12.8" hidden="false" customHeight="false" outlineLevel="0" collapsed="false">
      <c r="B216" s="0" t="n">
        <f aca="false">1/D216</f>
        <v>1359</v>
      </c>
      <c r="C216" s="208" t="s">
        <v>1115</v>
      </c>
      <c r="D216" s="209" t="n">
        <v>0.000735835172921266</v>
      </c>
      <c r="E216" s="210" t="n">
        <v>-2</v>
      </c>
      <c r="F216" s="198" t="n">
        <v>-2</v>
      </c>
      <c r="G216" s="198" t="n">
        <v>9</v>
      </c>
      <c r="H216" s="198" t="n">
        <v>-2</v>
      </c>
      <c r="I216" s="198" t="n">
        <v>-36</v>
      </c>
      <c r="J216" s="198" t="n">
        <v>-34</v>
      </c>
      <c r="K216" s="198" t="n">
        <v>-1</v>
      </c>
      <c r="L216" s="198" t="n">
        <v>-25</v>
      </c>
      <c r="M216" s="198" t="n">
        <v>-8</v>
      </c>
      <c r="N216" s="198" t="n">
        <v>32</v>
      </c>
      <c r="O216" s="198" t="n">
        <v>1</v>
      </c>
      <c r="P216" s="198" t="n">
        <v>14</v>
      </c>
      <c r="Q216" s="198" t="n">
        <v>24</v>
      </c>
      <c r="R216" s="198" t="n">
        <v>0</v>
      </c>
      <c r="S216" s="198" t="n">
        <v>-28</v>
      </c>
      <c r="T216" s="198" t="n">
        <v>16</v>
      </c>
      <c r="U216" s="198" t="n">
        <v>21</v>
      </c>
      <c r="V216" s="198" t="n">
        <v>10</v>
      </c>
      <c r="W216" s="198" t="n">
        <v>-14</v>
      </c>
      <c r="X216" s="198" t="n">
        <v>-1</v>
      </c>
      <c r="Y216" s="198" t="n">
        <v>-19</v>
      </c>
      <c r="Z216" s="198" t="n">
        <v>-16</v>
      </c>
      <c r="AA216" s="198" t="n">
        <v>12</v>
      </c>
      <c r="AB216" s="198" t="n">
        <v>10</v>
      </c>
      <c r="AC216" s="198" t="n">
        <v>-13</v>
      </c>
      <c r="AD216" s="198" t="n">
        <v>-5</v>
      </c>
      <c r="AE216" s="198" t="n">
        <v>6</v>
      </c>
      <c r="AF216" s="198" t="n">
        <v>11</v>
      </c>
      <c r="AG216" s="198" t="n">
        <v>7</v>
      </c>
      <c r="AH216" s="198" t="n">
        <v>8</v>
      </c>
      <c r="AI216" s="198" t="n">
        <v>-12</v>
      </c>
      <c r="AJ216" s="198" t="n">
        <v>-28</v>
      </c>
      <c r="AK216" s="198" t="n">
        <v>-9</v>
      </c>
      <c r="AL216" s="198" t="n">
        <v>-1</v>
      </c>
      <c r="AM216" s="198" t="n">
        <v>46</v>
      </c>
      <c r="AN216" s="198" t="n">
        <v>3</v>
      </c>
      <c r="AO216" s="198" t="n">
        <v>-2</v>
      </c>
      <c r="AP216" s="211" t="n">
        <v>-8</v>
      </c>
      <c r="AR216" s="195"/>
      <c r="AS216" s="196" t="s">
        <v>1115</v>
      </c>
      <c r="AT216" s="199"/>
      <c r="AU216" s="197" t="n">
        <f aca="false">IF(OR(appSymptome!E220=appSymptome!$C$1,AT216),0,appSymptome!E220)</f>
        <v>0</v>
      </c>
      <c r="AV216" s="198"/>
      <c r="AW216" s="198"/>
      <c r="AX216" s="199"/>
      <c r="AY216" s="196"/>
      <c r="AZ216" s="196" t="n">
        <f aca="false">AU216</f>
        <v>0</v>
      </c>
      <c r="BA216" s="200" t="n">
        <f aca="false">IF(AND(AZ494=0,AZ216=0,AY216&gt;0),AY216,AZ216)</f>
        <v>0</v>
      </c>
      <c r="BB216" s="201" t="n">
        <f aca="false">BA216*D216</f>
        <v>0</v>
      </c>
      <c r="BC216" s="202" t="n">
        <f aca="false">(SUMIF(E216:AP216,"&gt;0",E216:AP216)-SUMIF(E216:AP216,"&lt;0",E216:AP216))*D216</f>
        <v>0.364974245768948</v>
      </c>
      <c r="BD216" s="196"/>
      <c r="BE216" s="196"/>
      <c r="BF216" s="203"/>
      <c r="BG216" s="204"/>
      <c r="BH216" s="205" t="n">
        <f aca="false">SUMPRODUCT(E216:AP216,heilmittel!E$411:AP$411)*D216</f>
        <v>0.0225771891096395</v>
      </c>
      <c r="BI216" s="206" t="n">
        <f aca="false">(BH216*BA216)+(BH494*BA494)</f>
        <v>-0.0163619809628914</v>
      </c>
      <c r="BJ216" s="206" t="n">
        <f aca="false">BI216*BI216</f>
        <v>0.000267714421030022</v>
      </c>
      <c r="BK216" s="207" t="n">
        <f aca="false">BI216/BM$2</f>
        <v>-0.0782202156739876</v>
      </c>
      <c r="BL216" s="206" t="str">
        <f aca="false">IF(BK216&lt;-3,"— — —",IF(BK216&lt;-2,"— —",IF(BK216&lt;-1,"—",IF(BK216&gt;4,"++++",IF(BK216&gt;3,"+++",IF(BK216&gt;2,"++",IF(BK216&gt;1,"+","....")))))))</f>
        <v>....</v>
      </c>
      <c r="BM216" s="200"/>
    </row>
    <row r="217" customFormat="false" ht="12.8" hidden="false" customHeight="false" outlineLevel="0" collapsed="false">
      <c r="B217" s="0" t="n">
        <f aca="false">1/D217</f>
        <v>3884</v>
      </c>
      <c r="C217" s="208" t="s">
        <v>1116</v>
      </c>
      <c r="D217" s="209" t="n">
        <v>0.000257466529351184</v>
      </c>
      <c r="E217" s="210" t="n">
        <v>45</v>
      </c>
      <c r="F217" s="198" t="n">
        <v>2</v>
      </c>
      <c r="G217" s="198" t="n">
        <v>30</v>
      </c>
      <c r="H217" s="198" t="n">
        <v>0</v>
      </c>
      <c r="I217" s="198" t="n">
        <v>-26</v>
      </c>
      <c r="J217" s="198" t="n">
        <v>-30</v>
      </c>
      <c r="K217" s="198" t="n">
        <v>-65</v>
      </c>
      <c r="L217" s="198" t="n">
        <v>-26</v>
      </c>
      <c r="M217" s="198" t="n">
        <v>28</v>
      </c>
      <c r="N217" s="198" t="n">
        <v>46</v>
      </c>
      <c r="O217" s="198" t="n">
        <v>26</v>
      </c>
      <c r="P217" s="198" t="n">
        <v>-47</v>
      </c>
      <c r="Q217" s="198" t="n">
        <v>42</v>
      </c>
      <c r="R217" s="198" t="n">
        <v>-3</v>
      </c>
      <c r="S217" s="198" t="n">
        <v>-88</v>
      </c>
      <c r="T217" s="198" t="n">
        <v>1</v>
      </c>
      <c r="U217" s="198" t="n">
        <v>16</v>
      </c>
      <c r="V217" s="198" t="n">
        <v>46</v>
      </c>
      <c r="W217" s="198" t="n">
        <v>9</v>
      </c>
      <c r="X217" s="198" t="n">
        <v>-26</v>
      </c>
      <c r="Y217" s="198" t="n">
        <v>-22</v>
      </c>
      <c r="Z217" s="198" t="n">
        <v>-27</v>
      </c>
      <c r="AA217" s="198" t="n">
        <v>-17</v>
      </c>
      <c r="AB217" s="198" t="n">
        <v>38</v>
      </c>
      <c r="AC217" s="198" t="n">
        <v>22</v>
      </c>
      <c r="AD217" s="198" t="n">
        <v>26</v>
      </c>
      <c r="AE217" s="198" t="n">
        <v>28</v>
      </c>
      <c r="AF217" s="198" t="n">
        <v>1</v>
      </c>
      <c r="AG217" s="198" t="n">
        <v>31</v>
      </c>
      <c r="AH217" s="198" t="n">
        <v>-2</v>
      </c>
      <c r="AI217" s="198" t="n">
        <v>-16</v>
      </c>
      <c r="AJ217" s="198" t="n">
        <v>-75</v>
      </c>
      <c r="AK217" s="198" t="n">
        <v>-3</v>
      </c>
      <c r="AL217" s="198" t="n">
        <v>-36</v>
      </c>
      <c r="AM217" s="198" t="n">
        <v>-28</v>
      </c>
      <c r="AN217" s="198" t="n">
        <v>-29</v>
      </c>
      <c r="AO217" s="198" t="n">
        <v>-46</v>
      </c>
      <c r="AP217" s="211" t="n">
        <v>-21</v>
      </c>
      <c r="AR217" s="195"/>
      <c r="AS217" s="196" t="s">
        <v>1116</v>
      </c>
      <c r="AT217" s="199"/>
      <c r="AU217" s="197" t="n">
        <f aca="false">IF(OR(appSymptome!E221=appSymptome!$C$1,AT217),0,appSymptome!E221)</f>
        <v>0</v>
      </c>
      <c r="AV217" s="198"/>
      <c r="AW217" s="198"/>
      <c r="AX217" s="199"/>
      <c r="AY217" s="196"/>
      <c r="AZ217" s="196" t="n">
        <f aca="false">AU217</f>
        <v>0</v>
      </c>
      <c r="BA217" s="200" t="n">
        <f aca="false">IF(AND(AZ495=0,AZ217=0,AY217&gt;0),AY217,AZ217)</f>
        <v>0</v>
      </c>
      <c r="BB217" s="201" t="n">
        <f aca="false">BA217*D217</f>
        <v>0</v>
      </c>
      <c r="BC217" s="202" t="n">
        <f aca="false">(SUMIF(E217:AP217,"&gt;0",E217:AP217)-SUMIF(E217:AP217,"&lt;0",E217:AP217))*D217</f>
        <v>0.275489186405767</v>
      </c>
      <c r="BD217" s="196"/>
      <c r="BE217" s="196"/>
      <c r="BF217" s="203"/>
      <c r="BG217" s="204"/>
      <c r="BH217" s="205" t="n">
        <f aca="false">SUMPRODUCT(E217:AP217,heilmittel!E$411:AP$411)*D217</f>
        <v>0.0124993563336766</v>
      </c>
      <c r="BI217" s="206" t="n">
        <f aca="false">(BH217*BA217)+(BH495*BA495)</f>
        <v>-0.0311011843202669</v>
      </c>
      <c r="BJ217" s="206" t="n">
        <f aca="false">BI217*BI217</f>
        <v>0.000967283666123216</v>
      </c>
      <c r="BK217" s="207" t="n">
        <f aca="false">BI217/BM$2</f>
        <v>-0.148682567884972</v>
      </c>
      <c r="BL217" s="206" t="str">
        <f aca="false">IF(BK217&lt;-3,"— — —",IF(BK217&lt;-2,"— —",IF(BK217&lt;-1,"—",IF(BK217&gt;4,"++++",IF(BK217&gt;3,"+++",IF(BK217&gt;2,"++",IF(BK217&gt;1,"+","....")))))))</f>
        <v>....</v>
      </c>
      <c r="BM217" s="200"/>
    </row>
    <row r="218" customFormat="false" ht="12.8" hidden="false" customHeight="false" outlineLevel="0" collapsed="false">
      <c r="B218" s="0" t="n">
        <f aca="false">1/D218</f>
        <v>2884</v>
      </c>
      <c r="C218" s="208" t="s">
        <v>1117</v>
      </c>
      <c r="D218" s="209" t="n">
        <v>0.000346740638002774</v>
      </c>
      <c r="E218" s="210" t="n">
        <v>29</v>
      </c>
      <c r="F218" s="198" t="n">
        <v>5</v>
      </c>
      <c r="G218" s="198" t="n">
        <v>-1</v>
      </c>
      <c r="H218" s="198" t="n">
        <v>5</v>
      </c>
      <c r="I218" s="198" t="n">
        <v>-12</v>
      </c>
      <c r="J218" s="198" t="n">
        <v>-40</v>
      </c>
      <c r="K218" s="198" t="n">
        <v>-61</v>
      </c>
      <c r="L218" s="198" t="n">
        <v>-22</v>
      </c>
      <c r="M218" s="198" t="n">
        <v>26</v>
      </c>
      <c r="N218" s="198" t="n">
        <v>43</v>
      </c>
      <c r="O218" s="198" t="n">
        <v>19</v>
      </c>
      <c r="P218" s="198" t="n">
        <v>-43</v>
      </c>
      <c r="Q218" s="198" t="n">
        <v>-39</v>
      </c>
      <c r="R218" s="198" t="n">
        <v>-3</v>
      </c>
      <c r="S218" s="198" t="n">
        <v>-113</v>
      </c>
      <c r="T218" s="198" t="n">
        <v>37</v>
      </c>
      <c r="U218" s="198" t="n">
        <v>-10</v>
      </c>
      <c r="V218" s="198" t="n">
        <v>25</v>
      </c>
      <c r="W218" s="198" t="n">
        <v>-29</v>
      </c>
      <c r="X218" s="198" t="n">
        <v>-16</v>
      </c>
      <c r="Y218" s="198" t="n">
        <v>10</v>
      </c>
      <c r="Z218" s="198" t="n">
        <v>-33</v>
      </c>
      <c r="AA218" s="198" t="n">
        <v>12</v>
      </c>
      <c r="AB218" s="198" t="n">
        <v>9</v>
      </c>
      <c r="AC218" s="198" t="n">
        <v>-2</v>
      </c>
      <c r="AD218" s="198" t="n">
        <v>13</v>
      </c>
      <c r="AE218" s="198" t="n">
        <v>7</v>
      </c>
      <c r="AF218" s="198" t="n">
        <v>-1</v>
      </c>
      <c r="AG218" s="198" t="n">
        <v>2</v>
      </c>
      <c r="AH218" s="198" t="n">
        <v>-30</v>
      </c>
      <c r="AI218" s="198" t="n">
        <v>19</v>
      </c>
      <c r="AJ218" s="198" t="n">
        <v>-20</v>
      </c>
      <c r="AK218" s="198" t="n">
        <v>25</v>
      </c>
      <c r="AL218" s="198" t="n">
        <v>31</v>
      </c>
      <c r="AM218" s="198" t="n">
        <v>11</v>
      </c>
      <c r="AN218" s="198" t="n">
        <v>-48</v>
      </c>
      <c r="AO218" s="198" t="n">
        <v>7</v>
      </c>
      <c r="AP218" s="211" t="n">
        <v>39</v>
      </c>
      <c r="AR218" s="195"/>
      <c r="AS218" s="196" t="s">
        <v>1117</v>
      </c>
      <c r="AT218" s="199"/>
      <c r="AU218" s="197" t="n">
        <f aca="false">IF(OR(appSymptome!E222=appSymptome!$C$1,AT218),0,appSymptome!E222)</f>
        <v>0</v>
      </c>
      <c r="AV218" s="198"/>
      <c r="AW218" s="198"/>
      <c r="AX218" s="199"/>
      <c r="AY218" s="196"/>
      <c r="AZ218" s="196" t="n">
        <f aca="false">AU218</f>
        <v>0</v>
      </c>
      <c r="BA218" s="200" t="n">
        <f aca="false">IF(AND(AZ496=0,AZ218=0,AY218&gt;0),AY218,AZ218)</f>
        <v>0</v>
      </c>
      <c r="BB218" s="201" t="n">
        <f aca="false">BA218*D218</f>
        <v>0</v>
      </c>
      <c r="BC218" s="202" t="n">
        <f aca="false">(SUMIF(E218:AP218,"&gt;0",E218:AP218)-SUMIF(E218:AP218,"&lt;0",E218:AP218))*D218</f>
        <v>0.311026352288488</v>
      </c>
      <c r="BD218" s="196"/>
      <c r="BE218" s="196"/>
      <c r="BF218" s="203"/>
      <c r="BG218" s="204"/>
      <c r="BH218" s="205" t="n">
        <f aca="false">SUMPRODUCT(E218:AP218,heilmittel!E$411:AP$411)*D218</f>
        <v>0.00732538141470181</v>
      </c>
      <c r="BI218" s="206" t="n">
        <f aca="false">(BH218*BA218)+(BH496*BA496)</f>
        <v>-0.0125496338549295</v>
      </c>
      <c r="BJ218" s="206" t="n">
        <f aca="false">BI218*BI218</f>
        <v>0.000157493309892792</v>
      </c>
      <c r="BK218" s="207" t="n">
        <f aca="false">BI218/BM$2</f>
        <v>-0.0599948789201309</v>
      </c>
      <c r="BL218" s="206" t="str">
        <f aca="false">IF(BK218&lt;-3,"— — —",IF(BK218&lt;-2,"— —",IF(BK218&lt;-1,"—",IF(BK218&gt;4,"++++",IF(BK218&gt;3,"+++",IF(BK218&gt;2,"++",IF(BK218&gt;1,"+","....")))))))</f>
        <v>....</v>
      </c>
      <c r="BM218" s="200"/>
    </row>
    <row r="219" customFormat="false" ht="12.8" hidden="false" customHeight="false" outlineLevel="0" collapsed="false">
      <c r="B219" s="0" t="n">
        <f aca="false">1/D219</f>
        <v>1470</v>
      </c>
      <c r="C219" s="208" t="s">
        <v>1118</v>
      </c>
      <c r="D219" s="209" t="n">
        <v>0.000680272108843537</v>
      </c>
      <c r="E219" s="210" t="n">
        <v>-27</v>
      </c>
      <c r="F219" s="198" t="n">
        <v>3</v>
      </c>
      <c r="G219" s="198" t="n">
        <v>2</v>
      </c>
      <c r="H219" s="198" t="n">
        <v>3</v>
      </c>
      <c r="I219" s="198" t="n">
        <v>-10</v>
      </c>
      <c r="J219" s="198" t="n">
        <v>-12</v>
      </c>
      <c r="K219" s="198" t="n">
        <v>-10</v>
      </c>
      <c r="L219" s="198" t="n">
        <v>-13</v>
      </c>
      <c r="M219" s="198" t="n">
        <v>9</v>
      </c>
      <c r="N219" s="198" t="n">
        <v>24</v>
      </c>
      <c r="O219" s="198" t="n">
        <v>-19</v>
      </c>
      <c r="P219" s="198" t="n">
        <v>3</v>
      </c>
      <c r="Q219" s="198" t="n">
        <v>11</v>
      </c>
      <c r="R219" s="198" t="n">
        <v>8</v>
      </c>
      <c r="S219" s="198" t="n">
        <v>-14</v>
      </c>
      <c r="T219" s="198" t="n">
        <v>-16</v>
      </c>
      <c r="U219" s="198" t="n">
        <v>6</v>
      </c>
      <c r="V219" s="198" t="n">
        <v>-15</v>
      </c>
      <c r="W219" s="198" t="n">
        <v>-12</v>
      </c>
      <c r="X219" s="198" t="n">
        <v>-2</v>
      </c>
      <c r="Y219" s="198" t="n">
        <v>-8</v>
      </c>
      <c r="Z219" s="198" t="n">
        <v>21</v>
      </c>
      <c r="AA219" s="198" t="n">
        <v>50</v>
      </c>
      <c r="AB219" s="198" t="n">
        <v>-6</v>
      </c>
      <c r="AC219" s="198" t="n">
        <v>-17</v>
      </c>
      <c r="AD219" s="198" t="n">
        <v>7</v>
      </c>
      <c r="AE219" s="198" t="n">
        <v>-5</v>
      </c>
      <c r="AF219" s="198" t="n">
        <v>7</v>
      </c>
      <c r="AG219" s="198" t="n">
        <v>-21</v>
      </c>
      <c r="AH219" s="198" t="n">
        <v>11</v>
      </c>
      <c r="AI219" s="198" t="n">
        <v>7</v>
      </c>
      <c r="AJ219" s="198" t="n">
        <v>24</v>
      </c>
      <c r="AK219" s="198" t="n">
        <v>-29</v>
      </c>
      <c r="AL219" s="198" t="n">
        <v>-5</v>
      </c>
      <c r="AM219" s="198" t="n">
        <v>3</v>
      </c>
      <c r="AN219" s="198" t="n">
        <v>24</v>
      </c>
      <c r="AO219" s="198" t="n">
        <v>11</v>
      </c>
      <c r="AP219" s="211" t="n">
        <v>8</v>
      </c>
      <c r="AR219" s="195"/>
      <c r="AS219" s="196" t="s">
        <v>1118</v>
      </c>
      <c r="AT219" s="199"/>
      <c r="AU219" s="197" t="n">
        <f aca="false">IF(OR(appSymptome!E223=appSymptome!$C$1,AT219),0,appSymptome!E223)</f>
        <v>0</v>
      </c>
      <c r="AV219" s="198"/>
      <c r="AW219" s="198"/>
      <c r="AX219" s="199"/>
      <c r="AY219" s="196"/>
      <c r="AZ219" s="196" t="n">
        <f aca="false">AU219</f>
        <v>0</v>
      </c>
      <c r="BA219" s="200" t="n">
        <f aca="false">IF(AND(AZ497=0,AZ219=0,AY219&gt;0),AY219,AZ219)</f>
        <v>0</v>
      </c>
      <c r="BB219" s="201" t="n">
        <f aca="false">BA219*D219</f>
        <v>0</v>
      </c>
      <c r="BC219" s="202" t="n">
        <f aca="false">(SUMIF(E219:AP219,"&gt;0",E219:AP219)-SUMIF(E219:AP219,"&lt;0",E219:AP219))*D219</f>
        <v>0.328571428571429</v>
      </c>
      <c r="BD219" s="196"/>
      <c r="BE219" s="196"/>
      <c r="BF219" s="203"/>
      <c r="BG219" s="204"/>
      <c r="BH219" s="205" t="n">
        <f aca="false">SUMPRODUCT(E219:AP219,heilmittel!E$411:AP$411)*D219</f>
        <v>0.0046225850340136</v>
      </c>
      <c r="BI219" s="206" t="n">
        <f aca="false">(BH219*BA219)+(BH497*BA497)</f>
        <v>-0.00330224937517356</v>
      </c>
      <c r="BJ219" s="206" t="n">
        <f aca="false">BI219*BI219</f>
        <v>1.09048509358342E-005</v>
      </c>
      <c r="BK219" s="207" t="n">
        <f aca="false">BI219/BM$2</f>
        <v>-0.0157867594957598</v>
      </c>
      <c r="BL219" s="206" t="str">
        <f aca="false">IF(BK219&lt;-3,"— — —",IF(BK219&lt;-2,"— —",IF(BK219&lt;-1,"—",IF(BK219&gt;4,"++++",IF(BK219&gt;3,"+++",IF(BK219&gt;2,"++",IF(BK219&gt;1,"+","....")))))))</f>
        <v>....</v>
      </c>
      <c r="BM219" s="200"/>
    </row>
    <row r="220" customFormat="false" ht="12.8" hidden="false" customHeight="false" outlineLevel="0" collapsed="false">
      <c r="B220" s="0" t="n">
        <f aca="false">1/D220</f>
        <v>1635</v>
      </c>
      <c r="C220" s="208" t="s">
        <v>1119</v>
      </c>
      <c r="D220" s="209" t="n">
        <v>0.000611620795107034</v>
      </c>
      <c r="E220" s="210" t="n">
        <v>-39</v>
      </c>
      <c r="F220" s="198" t="n">
        <v>8</v>
      </c>
      <c r="G220" s="198" t="n">
        <v>1</v>
      </c>
      <c r="H220" s="198" t="n">
        <v>-5</v>
      </c>
      <c r="I220" s="198" t="n">
        <v>-4</v>
      </c>
      <c r="J220" s="198" t="n">
        <v>-33</v>
      </c>
      <c r="K220" s="198" t="n">
        <v>18</v>
      </c>
      <c r="L220" s="198" t="n">
        <v>-35</v>
      </c>
      <c r="M220" s="198" t="n">
        <v>-38</v>
      </c>
      <c r="N220" s="198" t="n">
        <v>7</v>
      </c>
      <c r="O220" s="198" t="n">
        <v>-26</v>
      </c>
      <c r="P220" s="198" t="n">
        <v>36</v>
      </c>
      <c r="Q220" s="198" t="n">
        <v>28</v>
      </c>
      <c r="R220" s="198" t="n">
        <v>-16</v>
      </c>
      <c r="S220" s="198" t="n">
        <v>-34</v>
      </c>
      <c r="T220" s="198" t="n">
        <v>-21</v>
      </c>
      <c r="U220" s="198" t="n">
        <v>-6</v>
      </c>
      <c r="V220" s="198" t="n">
        <v>4</v>
      </c>
      <c r="W220" s="198" t="n">
        <v>-9</v>
      </c>
      <c r="X220" s="198" t="n">
        <v>-7</v>
      </c>
      <c r="Y220" s="198" t="n">
        <v>-12</v>
      </c>
      <c r="Z220" s="198" t="n">
        <v>-25</v>
      </c>
      <c r="AA220" s="198" t="n">
        <v>6</v>
      </c>
      <c r="AB220" s="198" t="n">
        <v>5</v>
      </c>
      <c r="AC220" s="198" t="n">
        <v>-10</v>
      </c>
      <c r="AD220" s="198" t="n">
        <v>6</v>
      </c>
      <c r="AE220" s="198" t="n">
        <v>8</v>
      </c>
      <c r="AF220" s="198" t="n">
        <v>-11</v>
      </c>
      <c r="AG220" s="198" t="n">
        <v>28</v>
      </c>
      <c r="AH220" s="198" t="n">
        <v>-10</v>
      </c>
      <c r="AI220" s="198" t="n">
        <v>-16</v>
      </c>
      <c r="AJ220" s="198" t="n">
        <v>21</v>
      </c>
      <c r="AK220" s="198" t="n">
        <v>15</v>
      </c>
      <c r="AL220" s="198" t="n">
        <v>-14</v>
      </c>
      <c r="AM220" s="198" t="n">
        <v>5</v>
      </c>
      <c r="AN220" s="198" t="n">
        <v>-20</v>
      </c>
      <c r="AO220" s="198" t="n">
        <v>15</v>
      </c>
      <c r="AP220" s="211" t="n">
        <v>-3</v>
      </c>
      <c r="AR220" s="195"/>
      <c r="AS220" s="196" t="s">
        <v>1119</v>
      </c>
      <c r="AT220" s="199"/>
      <c r="AU220" s="197" t="n">
        <f aca="false">IF(OR(appSymptome!E224=appSymptome!$C$1,AT220),0,appSymptome!E224)</f>
        <v>0</v>
      </c>
      <c r="AV220" s="198"/>
      <c r="AW220" s="198"/>
      <c r="AX220" s="199"/>
      <c r="AY220" s="196"/>
      <c r="AZ220" s="196" t="n">
        <f aca="false">AU220</f>
        <v>0</v>
      </c>
      <c r="BA220" s="200" t="n">
        <f aca="false">IF(AND(AZ498=0,AZ220=0,AY220&gt;0),AY220,AZ220)</f>
        <v>0</v>
      </c>
      <c r="BB220" s="201" t="n">
        <f aca="false">BA220*D220</f>
        <v>0</v>
      </c>
      <c r="BC220" s="202" t="n">
        <f aca="false">(SUMIF(E220:AP220,"&gt;0",E220:AP220)-SUMIF(E220:AP220,"&lt;0",E220:AP220))*D220</f>
        <v>0.370030581039755</v>
      </c>
      <c r="BD220" s="196"/>
      <c r="BE220" s="196"/>
      <c r="BF220" s="203"/>
      <c r="BG220" s="204"/>
      <c r="BH220" s="205" t="n">
        <f aca="false">SUMPRODUCT(E220:AP220,heilmittel!E$411:AP$411)*D220</f>
        <v>0.00211792048929664</v>
      </c>
      <c r="BI220" s="206" t="n">
        <f aca="false">(BH220*BA220)+(BH498*BA498)</f>
        <v>-0.00173725711067305</v>
      </c>
      <c r="BJ220" s="206" t="n">
        <f aca="false">BI220*BI220</f>
        <v>3.01806226858408E-006</v>
      </c>
      <c r="BK220" s="207" t="n">
        <f aca="false">BI220/BM$2</f>
        <v>-0.00830514509130689</v>
      </c>
      <c r="BL220" s="206" t="str">
        <f aca="false">IF(BK220&lt;-3,"— — —",IF(BK220&lt;-2,"— —",IF(BK220&lt;-1,"—",IF(BK220&gt;4,"++++",IF(BK220&gt;3,"+++",IF(BK220&gt;2,"++",IF(BK220&gt;1,"+","....")))))))</f>
        <v>....</v>
      </c>
      <c r="BM220" s="200"/>
    </row>
    <row r="221" customFormat="false" ht="12.8" hidden="false" customHeight="false" outlineLevel="0" collapsed="false">
      <c r="B221" s="0" t="n">
        <f aca="false">1/D221</f>
        <v>2775</v>
      </c>
      <c r="C221" s="208" t="s">
        <v>1120</v>
      </c>
      <c r="D221" s="209" t="n">
        <v>0.00036036036036036</v>
      </c>
      <c r="E221" s="210" t="n">
        <v>-46</v>
      </c>
      <c r="F221" s="198" t="n">
        <v>19</v>
      </c>
      <c r="G221" s="198" t="n">
        <v>-16</v>
      </c>
      <c r="H221" s="198" t="n">
        <v>19</v>
      </c>
      <c r="I221" s="198" t="n">
        <v>38</v>
      </c>
      <c r="J221" s="198" t="n">
        <v>-27</v>
      </c>
      <c r="K221" s="198" t="n">
        <v>-29</v>
      </c>
      <c r="L221" s="198" t="n">
        <v>-4</v>
      </c>
      <c r="M221" s="198" t="n">
        <v>-7</v>
      </c>
      <c r="N221" s="198" t="n">
        <v>12</v>
      </c>
      <c r="O221" s="198" t="n">
        <v>28</v>
      </c>
      <c r="P221" s="198" t="n">
        <v>26</v>
      </c>
      <c r="Q221" s="198" t="n">
        <v>9</v>
      </c>
      <c r="R221" s="198" t="n">
        <v>35</v>
      </c>
      <c r="S221" s="198" t="n">
        <v>-50</v>
      </c>
      <c r="T221" s="198" t="n">
        <v>-10</v>
      </c>
      <c r="U221" s="198" t="n">
        <v>7</v>
      </c>
      <c r="V221" s="198" t="n">
        <v>-18</v>
      </c>
      <c r="W221" s="198" t="n">
        <v>-26</v>
      </c>
      <c r="X221" s="198" t="n">
        <v>-27</v>
      </c>
      <c r="Y221" s="198" t="n">
        <v>26</v>
      </c>
      <c r="Z221" s="198" t="n">
        <v>35</v>
      </c>
      <c r="AA221" s="198" t="n">
        <v>35</v>
      </c>
      <c r="AB221" s="198" t="n">
        <v>-3</v>
      </c>
      <c r="AC221" s="198" t="n">
        <v>3</v>
      </c>
      <c r="AD221" s="198" t="n">
        <v>-15</v>
      </c>
      <c r="AE221" s="198" t="n">
        <v>-7</v>
      </c>
      <c r="AF221" s="198" t="n">
        <v>-31</v>
      </c>
      <c r="AG221" s="198" t="n">
        <v>16</v>
      </c>
      <c r="AH221" s="198" t="n">
        <v>9</v>
      </c>
      <c r="AI221" s="198" t="n">
        <v>-14</v>
      </c>
      <c r="AJ221" s="198" t="n">
        <v>15</v>
      </c>
      <c r="AK221" s="198" t="n">
        <v>-42</v>
      </c>
      <c r="AL221" s="198" t="n">
        <v>-28</v>
      </c>
      <c r="AM221" s="198" t="n">
        <v>-27</v>
      </c>
      <c r="AN221" s="198" t="n">
        <v>0</v>
      </c>
      <c r="AO221" s="198" t="n">
        <v>18</v>
      </c>
      <c r="AP221" s="211" t="n">
        <v>-4</v>
      </c>
      <c r="AR221" s="195"/>
      <c r="AS221" s="196" t="s">
        <v>1120</v>
      </c>
      <c r="AT221" s="199"/>
      <c r="AU221" s="197" t="n">
        <f aca="false">IF(OR(appSymptome!E225=appSymptome!$C$1,AT221),0,appSymptome!E225)</f>
        <v>0</v>
      </c>
      <c r="AV221" s="198"/>
      <c r="AW221" s="198"/>
      <c r="AX221" s="199"/>
      <c r="AY221" s="196"/>
      <c r="AZ221" s="196" t="n">
        <f aca="false">AU221</f>
        <v>0</v>
      </c>
      <c r="BA221" s="200" t="n">
        <f aca="false">IF(AND(AZ499=0,AZ221=0,AY221&gt;0),AY221,AZ221)</f>
        <v>0</v>
      </c>
      <c r="BB221" s="201" t="n">
        <f aca="false">BA221*D221</f>
        <v>0</v>
      </c>
      <c r="BC221" s="202" t="n">
        <f aca="false">(SUMIF(E221:AP221,"&gt;0",E221:AP221)-SUMIF(E221:AP221,"&lt;0",E221:AP221))*D221</f>
        <v>0.281441441441441</v>
      </c>
      <c r="BD221" s="196"/>
      <c r="BE221" s="196"/>
      <c r="BF221" s="203"/>
      <c r="BG221" s="204"/>
      <c r="BH221" s="205" t="n">
        <f aca="false">SUMPRODUCT(E221:AP221,heilmittel!E$411:AP$411)*D221</f>
        <v>-0.00141365765765766</v>
      </c>
      <c r="BI221" s="206" t="n">
        <f aca="false">(BH221*BA221)+(BH499*BA499)</f>
        <v>0.00259067420883657</v>
      </c>
      <c r="BJ221" s="206" t="n">
        <f aca="false">BI221*BI221</f>
        <v>6.71159285633098E-006</v>
      </c>
      <c r="BK221" s="207" t="n">
        <f aca="false">BI221/BM$2</f>
        <v>0.0123849976244211</v>
      </c>
      <c r="BL221" s="206" t="str">
        <f aca="false">IF(BK221&lt;-3,"— — —",IF(BK221&lt;-2,"— —",IF(BK221&lt;-1,"—",IF(BK221&gt;4,"++++",IF(BK221&gt;3,"+++",IF(BK221&gt;2,"++",IF(BK221&gt;1,"+","....")))))))</f>
        <v>....</v>
      </c>
      <c r="BM221" s="200"/>
    </row>
    <row r="222" customFormat="false" ht="12.8" hidden="false" customHeight="false" outlineLevel="0" collapsed="false">
      <c r="B222" s="0" t="n">
        <f aca="false">1/D222</f>
        <v>938.999999999999</v>
      </c>
      <c r="C222" s="208" t="s">
        <v>1121</v>
      </c>
      <c r="D222" s="209" t="n">
        <v>0.00106496272630458</v>
      </c>
      <c r="E222" s="210" t="n">
        <v>1</v>
      </c>
      <c r="F222" s="198" t="n">
        <v>-11</v>
      </c>
      <c r="G222" s="198" t="n">
        <v>32</v>
      </c>
      <c r="H222" s="198" t="n">
        <v>28</v>
      </c>
      <c r="I222" s="198" t="n">
        <v>-5</v>
      </c>
      <c r="J222" s="198" t="n">
        <v>-19</v>
      </c>
      <c r="K222" s="198" t="n">
        <v>-9</v>
      </c>
      <c r="L222" s="198" t="n">
        <v>41</v>
      </c>
      <c r="M222" s="198" t="n">
        <v>4</v>
      </c>
      <c r="N222" s="198" t="n">
        <v>-3</v>
      </c>
      <c r="O222" s="198" t="n">
        <v>18</v>
      </c>
      <c r="P222" s="198" t="n">
        <v>34</v>
      </c>
      <c r="Q222" s="198" t="n">
        <v>-29</v>
      </c>
      <c r="R222" s="198" t="n">
        <v>-7</v>
      </c>
      <c r="S222" s="198" t="n">
        <v>0</v>
      </c>
      <c r="T222" s="198" t="n">
        <v>-29</v>
      </c>
      <c r="U222" s="198" t="n">
        <v>-27</v>
      </c>
      <c r="V222" s="198" t="n">
        <v>11</v>
      </c>
      <c r="W222" s="198" t="n">
        <v>22</v>
      </c>
      <c r="X222" s="198" t="n">
        <v>1</v>
      </c>
      <c r="Y222" s="198" t="n">
        <v>0</v>
      </c>
      <c r="Z222" s="198" t="n">
        <v>-5</v>
      </c>
      <c r="AA222" s="198" t="n">
        <v>17</v>
      </c>
      <c r="AB222" s="198" t="n">
        <v>11</v>
      </c>
      <c r="AC222" s="198" t="n">
        <v>-10</v>
      </c>
      <c r="AD222" s="198" t="n">
        <v>-19</v>
      </c>
      <c r="AE222" s="198" t="n">
        <v>-10</v>
      </c>
      <c r="AF222" s="198" t="n">
        <v>-11</v>
      </c>
      <c r="AG222" s="198" t="n">
        <v>-4</v>
      </c>
      <c r="AH222" s="198" t="n">
        <v>37</v>
      </c>
      <c r="AI222" s="198" t="n">
        <v>3</v>
      </c>
      <c r="AJ222" s="198" t="n">
        <v>2</v>
      </c>
      <c r="AK222" s="198" t="n">
        <v>5</v>
      </c>
      <c r="AL222" s="198" t="n">
        <v>-5</v>
      </c>
      <c r="AM222" s="198" t="n">
        <v>3</v>
      </c>
      <c r="AN222" s="198" t="n">
        <v>-5</v>
      </c>
      <c r="AO222" s="198" t="n">
        <v>13</v>
      </c>
      <c r="AP222" s="211" t="n">
        <v>2</v>
      </c>
      <c r="AR222" s="195"/>
      <c r="AS222" s="196" t="s">
        <v>1121</v>
      </c>
      <c r="AT222" s="199"/>
      <c r="AU222" s="197" t="n">
        <f aca="false">IF(OR(appSymptome!E226=appSymptome!$C$1,AT222),0,appSymptome!E226)</f>
        <v>0</v>
      </c>
      <c r="AV222" s="198"/>
      <c r="AW222" s="198"/>
      <c r="AX222" s="199"/>
      <c r="AY222" s="196"/>
      <c r="AZ222" s="196" t="n">
        <f aca="false">AU222</f>
        <v>0</v>
      </c>
      <c r="BA222" s="200" t="n">
        <f aca="false">IF(AND(AZ500=0,AZ222=0,AY222&gt;0),AY222,AZ222)</f>
        <v>0</v>
      </c>
      <c r="BB222" s="201" t="n">
        <f aca="false">BA222*D222</f>
        <v>0</v>
      </c>
      <c r="BC222" s="202" t="n">
        <f aca="false">(SUMIF(E222:AP222,"&gt;0",E222:AP222)-SUMIF(E222:AP222,"&lt;0",E222:AP222))*D222</f>
        <v>0.525026624068158</v>
      </c>
      <c r="BD222" s="196"/>
      <c r="BE222" s="196"/>
      <c r="BF222" s="203"/>
      <c r="BG222" s="204"/>
      <c r="BH222" s="205" t="n">
        <f aca="false">SUMPRODUCT(E222:AP222,heilmittel!E$411:AP$411)*D222</f>
        <v>-0.000847390841320554</v>
      </c>
      <c r="BI222" s="206" t="n">
        <f aca="false">(BH222*BA222)+(BH500*BA500)</f>
        <v>-0.00304780143631095</v>
      </c>
      <c r="BJ222" s="206" t="n">
        <f aca="false">BI222*BI222</f>
        <v>9.28909359517909E-006</v>
      </c>
      <c r="BK222" s="207" t="n">
        <f aca="false">BI222/BM$2</f>
        <v>-0.0145703436656244</v>
      </c>
      <c r="BL222" s="206" t="str">
        <f aca="false">IF(BK222&lt;-3,"— — —",IF(BK222&lt;-2,"— —",IF(BK222&lt;-1,"—",IF(BK222&gt;4,"++++",IF(BK222&gt;3,"+++",IF(BK222&gt;2,"++",IF(BK222&gt;1,"+","....")))))))</f>
        <v>....</v>
      </c>
      <c r="BM222" s="200"/>
    </row>
    <row r="223" customFormat="false" ht="12.8" hidden="false" customHeight="false" outlineLevel="0" collapsed="false">
      <c r="B223" s="0" t="n">
        <f aca="false">1/D223</f>
        <v>2404</v>
      </c>
      <c r="C223" s="208" t="s">
        <v>1122</v>
      </c>
      <c r="D223" s="209" t="n">
        <v>0.000415973377703827</v>
      </c>
      <c r="E223" s="210" t="n">
        <v>19</v>
      </c>
      <c r="F223" s="198" t="n">
        <v>-29</v>
      </c>
      <c r="G223" s="198" t="n">
        <v>-25</v>
      </c>
      <c r="H223" s="198" t="n">
        <v>10</v>
      </c>
      <c r="I223" s="198" t="n">
        <v>-7</v>
      </c>
      <c r="J223" s="198" t="n">
        <v>28</v>
      </c>
      <c r="K223" s="198" t="n">
        <v>-27</v>
      </c>
      <c r="L223" s="198" t="n">
        <v>40</v>
      </c>
      <c r="M223" s="198" t="n">
        <v>-29</v>
      </c>
      <c r="N223" s="198" t="n">
        <v>10</v>
      </c>
      <c r="O223" s="198" t="n">
        <v>-24</v>
      </c>
      <c r="P223" s="198" t="n">
        <v>-28</v>
      </c>
      <c r="Q223" s="198" t="n">
        <v>20</v>
      </c>
      <c r="R223" s="198" t="n">
        <v>4</v>
      </c>
      <c r="S223" s="198" t="n">
        <v>-39</v>
      </c>
      <c r="T223" s="198" t="n">
        <v>24</v>
      </c>
      <c r="U223" s="198" t="n">
        <v>-14</v>
      </c>
      <c r="V223" s="198" t="n">
        <v>-13</v>
      </c>
      <c r="W223" s="198" t="n">
        <v>31</v>
      </c>
      <c r="X223" s="198" t="n">
        <v>-1</v>
      </c>
      <c r="Y223" s="198" t="n">
        <v>16</v>
      </c>
      <c r="Z223" s="198" t="n">
        <v>-14</v>
      </c>
      <c r="AA223" s="198" t="n">
        <v>-23</v>
      </c>
      <c r="AB223" s="198" t="n">
        <v>24</v>
      </c>
      <c r="AC223" s="198" t="n">
        <v>-19</v>
      </c>
      <c r="AD223" s="198" t="n">
        <v>8</v>
      </c>
      <c r="AE223" s="198" t="n">
        <v>12</v>
      </c>
      <c r="AF223" s="198" t="n">
        <v>29</v>
      </c>
      <c r="AG223" s="198" t="n">
        <v>36</v>
      </c>
      <c r="AH223" s="198" t="n">
        <v>69</v>
      </c>
      <c r="AI223" s="198" t="n">
        <v>-17</v>
      </c>
      <c r="AJ223" s="198" t="n">
        <v>-6</v>
      </c>
      <c r="AK223" s="198" t="n">
        <v>-3</v>
      </c>
      <c r="AL223" s="198" t="n">
        <v>-15</v>
      </c>
      <c r="AM223" s="198" t="n">
        <v>-10</v>
      </c>
      <c r="AN223" s="198" t="n">
        <v>35</v>
      </c>
      <c r="AO223" s="198" t="n">
        <v>19</v>
      </c>
      <c r="AP223" s="211" t="n">
        <v>-5</v>
      </c>
      <c r="AR223" s="195"/>
      <c r="AS223" s="196" t="s">
        <v>1122</v>
      </c>
      <c r="AT223" s="199"/>
      <c r="AU223" s="197" t="n">
        <f aca="false">IF(OR(appSymptome!E227=appSymptome!$C$1,AT223),0,appSymptome!E227)</f>
        <v>0</v>
      </c>
      <c r="AV223" s="198"/>
      <c r="AW223" s="198"/>
      <c r="AX223" s="199"/>
      <c r="AY223" s="196"/>
      <c r="AZ223" s="196" t="n">
        <f aca="false">AU223</f>
        <v>0</v>
      </c>
      <c r="BA223" s="200" t="n">
        <f aca="false">IF(AND(AZ501=0,AZ223=0,AY223&gt;0),AY223,AZ223)</f>
        <v>0</v>
      </c>
      <c r="BB223" s="201" t="n">
        <f aca="false">BA223*D223</f>
        <v>0</v>
      </c>
      <c r="BC223" s="202" t="n">
        <f aca="false">(SUMIF(E223:AP223,"&gt;0",E223:AP223)-SUMIF(E223:AP223,"&lt;0",E223:AP223))*D223</f>
        <v>0.325291181364393</v>
      </c>
      <c r="BD223" s="196"/>
      <c r="BE223" s="196"/>
      <c r="BF223" s="203"/>
      <c r="BG223" s="204"/>
      <c r="BH223" s="205" t="n">
        <f aca="false">SUMPRODUCT(E223:AP223,heilmittel!E$411:AP$411)*D223</f>
        <v>0.0104653078202995</v>
      </c>
      <c r="BI223" s="206" t="n">
        <f aca="false">(BH223*BA223)+(BH501*BA501)</f>
        <v>-0.0124951102336295</v>
      </c>
      <c r="BJ223" s="206" t="n">
        <f aca="false">BI223*BI223</f>
        <v>0.000156127779750552</v>
      </c>
      <c r="BK223" s="207" t="n">
        <f aca="false">BI223/BM$2</f>
        <v>-0.0597342228646641</v>
      </c>
      <c r="BL223" s="206" t="str">
        <f aca="false">IF(BK223&lt;-3,"— — —",IF(BK223&lt;-2,"— —",IF(BK223&lt;-1,"—",IF(BK223&gt;4,"++++",IF(BK223&gt;3,"+++",IF(BK223&gt;2,"++",IF(BK223&gt;1,"+","....")))))))</f>
        <v>....</v>
      </c>
      <c r="BM223" s="200"/>
    </row>
    <row r="224" customFormat="false" ht="12.8" hidden="false" customHeight="false" outlineLevel="0" collapsed="false">
      <c r="B224" s="0" t="n">
        <f aca="false">1/D224</f>
        <v>1209</v>
      </c>
      <c r="C224" s="208" t="s">
        <v>1123</v>
      </c>
      <c r="D224" s="209" t="n">
        <v>0.000827129859387924</v>
      </c>
      <c r="E224" s="210" t="n">
        <v>18</v>
      </c>
      <c r="F224" s="198" t="n">
        <v>-3</v>
      </c>
      <c r="G224" s="198" t="n">
        <v>-11</v>
      </c>
      <c r="H224" s="198" t="n">
        <v>-2</v>
      </c>
      <c r="I224" s="198" t="n">
        <v>6</v>
      </c>
      <c r="J224" s="198" t="n">
        <v>16</v>
      </c>
      <c r="K224" s="198" t="n">
        <v>13</v>
      </c>
      <c r="L224" s="198" t="n">
        <v>12</v>
      </c>
      <c r="M224" s="198" t="n">
        <v>12</v>
      </c>
      <c r="N224" s="198" t="n">
        <v>38</v>
      </c>
      <c r="O224" s="198" t="n">
        <v>-12</v>
      </c>
      <c r="P224" s="198" t="n">
        <v>-19</v>
      </c>
      <c r="Q224" s="198" t="n">
        <v>58</v>
      </c>
      <c r="R224" s="198" t="n">
        <v>14</v>
      </c>
      <c r="S224" s="198" t="n">
        <v>45</v>
      </c>
      <c r="T224" s="198" t="n">
        <v>-52</v>
      </c>
      <c r="U224" s="198" t="n">
        <v>10</v>
      </c>
      <c r="V224" s="198" t="n">
        <v>-21</v>
      </c>
      <c r="W224" s="198" t="n">
        <v>-8</v>
      </c>
      <c r="X224" s="198" t="n">
        <v>-36</v>
      </c>
      <c r="Y224" s="198" t="n">
        <v>-34</v>
      </c>
      <c r="Z224" s="198" t="n">
        <v>-5</v>
      </c>
      <c r="AA224" s="198" t="n">
        <v>31</v>
      </c>
      <c r="AB224" s="198" t="n">
        <v>12</v>
      </c>
      <c r="AC224" s="198" t="n">
        <v>-26</v>
      </c>
      <c r="AD224" s="198" t="n">
        <v>32</v>
      </c>
      <c r="AE224" s="198" t="n">
        <v>-42</v>
      </c>
      <c r="AF224" s="198" t="n">
        <v>-31</v>
      </c>
      <c r="AG224" s="198" t="n">
        <v>-5</v>
      </c>
      <c r="AH224" s="198" t="n">
        <v>-5</v>
      </c>
      <c r="AI224" s="198" t="n">
        <v>12</v>
      </c>
      <c r="AJ224" s="198" t="n">
        <v>2</v>
      </c>
      <c r="AK224" s="198" t="n">
        <v>5</v>
      </c>
      <c r="AL224" s="198" t="n">
        <v>-13</v>
      </c>
      <c r="AM224" s="198" t="n">
        <v>10</v>
      </c>
      <c r="AN224" s="198" t="n">
        <v>-23</v>
      </c>
      <c r="AO224" s="198" t="n">
        <v>13</v>
      </c>
      <c r="AP224" s="211" t="n">
        <v>-14</v>
      </c>
      <c r="AR224" s="195"/>
      <c r="AS224" s="196" t="s">
        <v>1123</v>
      </c>
      <c r="AT224" s="199"/>
      <c r="AU224" s="197" t="n">
        <f aca="false">IF(OR(appSymptome!E228=appSymptome!$C$1,AT224),0,appSymptome!E228)</f>
        <v>0</v>
      </c>
      <c r="AV224" s="198"/>
      <c r="AW224" s="198"/>
      <c r="AX224" s="199"/>
      <c r="AY224" s="196"/>
      <c r="AZ224" s="196" t="n">
        <f aca="false">AU224</f>
        <v>0</v>
      </c>
      <c r="BA224" s="200" t="n">
        <f aca="false">IF(AND(AZ502=0,AZ224=0,AY224&gt;0),AY224,AZ224)</f>
        <v>0</v>
      </c>
      <c r="BB224" s="201" t="n">
        <f aca="false">BA224*D224</f>
        <v>0</v>
      </c>
      <c r="BC224" s="202" t="n">
        <f aca="false">(SUMIF(E224:AP224,"&gt;0",E224:AP224)-SUMIF(E224:AP224,"&lt;0",E224:AP224))*D224</f>
        <v>0.596360628618693</v>
      </c>
      <c r="BD224" s="196"/>
      <c r="BE224" s="196"/>
      <c r="BF224" s="203"/>
      <c r="BG224" s="204"/>
      <c r="BH224" s="205" t="n">
        <f aca="false">SUMPRODUCT(E224:AP224,heilmittel!E$411:AP$411)*D224</f>
        <v>-0.00585550041356493</v>
      </c>
      <c r="BI224" s="206" t="n">
        <f aca="false">(BH224*BA224)+(BH502*BA502)</f>
        <v>0.00408638389647736</v>
      </c>
      <c r="BJ224" s="206" t="n">
        <f aca="false">BI224*BI224</f>
        <v>1.66985333493895E-005</v>
      </c>
      <c r="BK224" s="207" t="n">
        <f aca="false">BI224/BM$2</f>
        <v>0.0195353991936612</v>
      </c>
      <c r="BL224" s="206" t="str">
        <f aca="false">IF(BK224&lt;-3,"— — —",IF(BK224&lt;-2,"— —",IF(BK224&lt;-1,"—",IF(BK224&gt;4,"++++",IF(BK224&gt;3,"+++",IF(BK224&gt;2,"++",IF(BK224&gt;1,"+","....")))))))</f>
        <v>....</v>
      </c>
      <c r="BM224" s="200"/>
    </row>
    <row r="225" customFormat="false" ht="12.8" hidden="false" customHeight="false" outlineLevel="0" collapsed="false">
      <c r="B225" s="0" t="n">
        <f aca="false">1/D225</f>
        <v>1410</v>
      </c>
      <c r="C225" s="208" t="s">
        <v>1124</v>
      </c>
      <c r="D225" s="209" t="n">
        <v>0.000709219858156028</v>
      </c>
      <c r="E225" s="210" t="n">
        <v>-22</v>
      </c>
      <c r="F225" s="198" t="n">
        <v>-26</v>
      </c>
      <c r="G225" s="198" t="n">
        <v>12</v>
      </c>
      <c r="H225" s="198" t="n">
        <v>25</v>
      </c>
      <c r="I225" s="198" t="n">
        <v>53</v>
      </c>
      <c r="J225" s="198" t="n">
        <v>18</v>
      </c>
      <c r="K225" s="198" t="n">
        <v>32</v>
      </c>
      <c r="L225" s="198" t="n">
        <v>-22</v>
      </c>
      <c r="M225" s="198" t="n">
        <v>-13</v>
      </c>
      <c r="N225" s="198" t="n">
        <v>-6</v>
      </c>
      <c r="O225" s="198" t="n">
        <v>-37</v>
      </c>
      <c r="P225" s="198" t="n">
        <v>-9</v>
      </c>
      <c r="Q225" s="198" t="n">
        <v>-6</v>
      </c>
      <c r="R225" s="198" t="n">
        <v>-20</v>
      </c>
      <c r="S225" s="198" t="n">
        <v>-15</v>
      </c>
      <c r="T225" s="198" t="n">
        <v>2</v>
      </c>
      <c r="U225" s="198" t="n">
        <v>-4</v>
      </c>
      <c r="V225" s="198" t="n">
        <v>32</v>
      </c>
      <c r="W225" s="198" t="n">
        <v>-24</v>
      </c>
      <c r="X225" s="198" t="n">
        <v>20</v>
      </c>
      <c r="Y225" s="198" t="n">
        <v>-19</v>
      </c>
      <c r="Z225" s="198" t="n">
        <v>-11</v>
      </c>
      <c r="AA225" s="198" t="n">
        <v>21</v>
      </c>
      <c r="AB225" s="198" t="n">
        <v>-9</v>
      </c>
      <c r="AC225" s="198" t="n">
        <v>2</v>
      </c>
      <c r="AD225" s="198" t="n">
        <v>9</v>
      </c>
      <c r="AE225" s="198" t="n">
        <v>1</v>
      </c>
      <c r="AF225" s="198" t="n">
        <v>-24</v>
      </c>
      <c r="AG225" s="198" t="n">
        <v>22</v>
      </c>
      <c r="AH225" s="198" t="n">
        <v>-4</v>
      </c>
      <c r="AI225" s="198" t="n">
        <v>-46</v>
      </c>
      <c r="AJ225" s="198" t="n">
        <v>13</v>
      </c>
      <c r="AK225" s="198" t="n">
        <v>-23</v>
      </c>
      <c r="AL225" s="198" t="n">
        <v>-5</v>
      </c>
      <c r="AM225" s="198" t="n">
        <v>4</v>
      </c>
      <c r="AN225" s="198" t="n">
        <v>-12</v>
      </c>
      <c r="AO225" s="198" t="n">
        <v>9</v>
      </c>
      <c r="AP225" s="211" t="n">
        <v>5</v>
      </c>
      <c r="AR225" s="195"/>
      <c r="AS225" s="196" t="s">
        <v>1124</v>
      </c>
      <c r="AT225" s="199"/>
      <c r="AU225" s="197" t="n">
        <f aca="false">IF(OR(appSymptome!E229=appSymptome!$C$1,AT225),0,appSymptome!E229)</f>
        <v>0</v>
      </c>
      <c r="AV225" s="198"/>
      <c r="AW225" s="198"/>
      <c r="AX225" s="199"/>
      <c r="AY225" s="196"/>
      <c r="AZ225" s="196" t="n">
        <f aca="false">AU225</f>
        <v>0</v>
      </c>
      <c r="BA225" s="200" t="n">
        <f aca="false">IF(AND(AZ503=0,AZ225=0,AY225&gt;0),AY225,AZ225)</f>
        <v>0</v>
      </c>
      <c r="BB225" s="201" t="n">
        <f aca="false">BA225*D225</f>
        <v>0</v>
      </c>
      <c r="BC225" s="202" t="n">
        <f aca="false">(SUMIF(E225:AP225,"&gt;0",E225:AP225)-SUMIF(E225:AP225,"&lt;0",E225:AP225))*D225</f>
        <v>0.45177304964539</v>
      </c>
      <c r="BD225" s="196"/>
      <c r="BE225" s="196"/>
      <c r="BF225" s="203"/>
      <c r="BG225" s="204"/>
      <c r="BH225" s="205" t="n">
        <f aca="false">SUMPRODUCT(E225:AP225,heilmittel!E$411:AP$411)*D225</f>
        <v>-0.00132312056737588</v>
      </c>
      <c r="BI225" s="206" t="n">
        <f aca="false">(BH225*BA225)+(BH503*BA503)</f>
        <v>0.00078525186509649</v>
      </c>
      <c r="BJ225" s="206" t="n">
        <f aca="false">BI225*BI225</f>
        <v>6.16620491637516E-007</v>
      </c>
      <c r="BK225" s="207" t="n">
        <f aca="false">BI225/BM$2</f>
        <v>0.00375398128047901</v>
      </c>
      <c r="BL225" s="206" t="str">
        <f aca="false">IF(BK225&lt;-3,"— — —",IF(BK225&lt;-2,"— —",IF(BK225&lt;-1,"—",IF(BK225&gt;4,"++++",IF(BK225&gt;3,"+++",IF(BK225&gt;2,"++",IF(BK225&gt;1,"+","....")))))))</f>
        <v>....</v>
      </c>
      <c r="BM225" s="200"/>
    </row>
    <row r="226" customFormat="false" ht="12.8" hidden="false" customHeight="false" outlineLevel="0" collapsed="false">
      <c r="B226" s="0" t="n">
        <f aca="false">1/D226</f>
        <v>2454</v>
      </c>
      <c r="C226" s="208" t="s">
        <v>1125</v>
      </c>
      <c r="D226" s="209" t="n">
        <v>0.000407497962510187</v>
      </c>
      <c r="E226" s="210" t="n">
        <v>55</v>
      </c>
      <c r="F226" s="198" t="n">
        <v>-8</v>
      </c>
      <c r="G226" s="198" t="n">
        <v>-29</v>
      </c>
      <c r="H226" s="198" t="n">
        <v>13</v>
      </c>
      <c r="I226" s="198" t="n">
        <v>11</v>
      </c>
      <c r="J226" s="198" t="n">
        <v>23</v>
      </c>
      <c r="K226" s="198" t="n">
        <v>-3</v>
      </c>
      <c r="L226" s="198" t="n">
        <v>10</v>
      </c>
      <c r="M226" s="198" t="n">
        <v>-5</v>
      </c>
      <c r="N226" s="198" t="n">
        <v>6</v>
      </c>
      <c r="O226" s="198" t="n">
        <v>-39</v>
      </c>
      <c r="P226" s="198" t="n">
        <v>32</v>
      </c>
      <c r="Q226" s="198" t="n">
        <v>-31</v>
      </c>
      <c r="R226" s="198" t="n">
        <v>-6</v>
      </c>
      <c r="S226" s="198" t="n">
        <v>-23</v>
      </c>
      <c r="T226" s="198" t="n">
        <v>12</v>
      </c>
      <c r="U226" s="198" t="n">
        <v>-51</v>
      </c>
      <c r="V226" s="198" t="n">
        <v>-31</v>
      </c>
      <c r="W226" s="198" t="n">
        <v>-43</v>
      </c>
      <c r="X226" s="198" t="n">
        <v>-17</v>
      </c>
      <c r="Y226" s="198" t="n">
        <v>6</v>
      </c>
      <c r="Z226" s="198" t="n">
        <v>5</v>
      </c>
      <c r="AA226" s="198" t="n">
        <v>0</v>
      </c>
      <c r="AB226" s="198" t="n">
        <v>-4</v>
      </c>
      <c r="AC226" s="198" t="n">
        <v>-19</v>
      </c>
      <c r="AD226" s="198" t="n">
        <v>47</v>
      </c>
      <c r="AE226" s="198" t="n">
        <v>-17</v>
      </c>
      <c r="AF226" s="198" t="n">
        <v>7</v>
      </c>
      <c r="AG226" s="198" t="n">
        <v>-19</v>
      </c>
      <c r="AH226" s="198" t="n">
        <v>-23</v>
      </c>
      <c r="AI226" s="198" t="n">
        <v>25</v>
      </c>
      <c r="AJ226" s="198" t="n">
        <v>-7</v>
      </c>
      <c r="AK226" s="198" t="n">
        <v>31</v>
      </c>
      <c r="AL226" s="198" t="n">
        <v>20</v>
      </c>
      <c r="AM226" s="198" t="n">
        <v>-1</v>
      </c>
      <c r="AN226" s="198" t="n">
        <v>-26</v>
      </c>
      <c r="AO226" s="198" t="n">
        <v>-28</v>
      </c>
      <c r="AP226" s="211" t="n">
        <v>8</v>
      </c>
      <c r="AR226" s="195"/>
      <c r="AS226" s="196" t="s">
        <v>1125</v>
      </c>
      <c r="AT226" s="199"/>
      <c r="AU226" s="197" t="n">
        <f aca="false">IF(OR(appSymptome!E230=appSymptome!$C$1,AT226),0,appSymptome!E230)</f>
        <v>0</v>
      </c>
      <c r="AV226" s="198"/>
      <c r="AW226" s="198"/>
      <c r="AX226" s="199"/>
      <c r="AY226" s="196"/>
      <c r="AZ226" s="196" t="n">
        <f aca="false">AU226</f>
        <v>0</v>
      </c>
      <c r="BA226" s="200" t="n">
        <f aca="false">IF(AND(AZ504=0,AZ226=0,AY226&gt;0),AY226,AZ226)</f>
        <v>0</v>
      </c>
      <c r="BB226" s="201" t="n">
        <f aca="false">BA226*D226</f>
        <v>0</v>
      </c>
      <c r="BC226" s="202" t="n">
        <f aca="false">(SUMIF(E226:AP226,"&gt;0",E226:AP226)-SUMIF(E226:AP226,"&lt;0",E226:AP226))*D226</f>
        <v>0.301955990220049</v>
      </c>
      <c r="BD226" s="196"/>
      <c r="BE226" s="196"/>
      <c r="BF226" s="203"/>
      <c r="BG226" s="204"/>
      <c r="BH226" s="205" t="n">
        <f aca="false">SUMPRODUCT(E226:AP226,heilmittel!E$411:AP$411)*D226</f>
        <v>-0.00721161369193153</v>
      </c>
      <c r="BI226" s="206" t="n">
        <f aca="false">(BH226*BA226)+(BH504*BA504)</f>
        <v>0.00997542311491604</v>
      </c>
      <c r="BJ226" s="206" t="n">
        <f aca="false">BI226*BI226</f>
        <v>9.95090663216012E-005</v>
      </c>
      <c r="BK226" s="207" t="n">
        <f aca="false">BI226/BM$2</f>
        <v>0.0476885866850517</v>
      </c>
      <c r="BL226" s="206" t="str">
        <f aca="false">IF(BK226&lt;-3,"— — —",IF(BK226&lt;-2,"— —",IF(BK226&lt;-1,"—",IF(BK226&gt;4,"++++",IF(BK226&gt;3,"+++",IF(BK226&gt;2,"++",IF(BK226&gt;1,"+","....")))))))</f>
        <v>....</v>
      </c>
      <c r="BM226" s="200"/>
    </row>
    <row r="227" customFormat="false" ht="12.8" hidden="false" customHeight="false" outlineLevel="0" collapsed="false">
      <c r="B227" s="0" t="n">
        <f aca="false">1/D227</f>
        <v>1143</v>
      </c>
      <c r="C227" s="208" t="s">
        <v>1126</v>
      </c>
      <c r="D227" s="209" t="n">
        <v>0.000874890638670166</v>
      </c>
      <c r="E227" s="210" t="n">
        <v>31</v>
      </c>
      <c r="F227" s="198" t="n">
        <v>6</v>
      </c>
      <c r="G227" s="198" t="n">
        <v>-21</v>
      </c>
      <c r="H227" s="198" t="n">
        <v>5</v>
      </c>
      <c r="I227" s="198" t="n">
        <v>17</v>
      </c>
      <c r="J227" s="198" t="n">
        <v>13</v>
      </c>
      <c r="K227" s="198" t="n">
        <v>0</v>
      </c>
      <c r="L227" s="198" t="n">
        <v>1</v>
      </c>
      <c r="M227" s="198" t="n">
        <v>-7</v>
      </c>
      <c r="N227" s="198" t="n">
        <v>5</v>
      </c>
      <c r="O227" s="198" t="n">
        <v>-47</v>
      </c>
      <c r="P227" s="198" t="n">
        <v>17</v>
      </c>
      <c r="Q227" s="198" t="n">
        <v>0</v>
      </c>
      <c r="R227" s="198" t="n">
        <v>-8</v>
      </c>
      <c r="S227" s="198" t="n">
        <v>4</v>
      </c>
      <c r="T227" s="198" t="n">
        <v>1</v>
      </c>
      <c r="U227" s="198" t="n">
        <v>-40</v>
      </c>
      <c r="V227" s="198" t="n">
        <v>5</v>
      </c>
      <c r="W227" s="198" t="n">
        <v>-13</v>
      </c>
      <c r="X227" s="198" t="n">
        <v>-11</v>
      </c>
      <c r="Y227" s="198" t="n">
        <v>-20</v>
      </c>
      <c r="Z227" s="198" t="n">
        <v>-2</v>
      </c>
      <c r="AA227" s="198" t="n">
        <v>15</v>
      </c>
      <c r="AB227" s="198" t="n">
        <v>-16</v>
      </c>
      <c r="AC227" s="198" t="n">
        <v>-23</v>
      </c>
      <c r="AD227" s="198" t="n">
        <v>10</v>
      </c>
      <c r="AE227" s="198" t="n">
        <v>8</v>
      </c>
      <c r="AF227" s="198" t="n">
        <v>-32</v>
      </c>
      <c r="AG227" s="198" t="n">
        <v>-23</v>
      </c>
      <c r="AH227" s="198" t="n">
        <v>-14</v>
      </c>
      <c r="AI227" s="198" t="n">
        <v>-24</v>
      </c>
      <c r="AJ227" s="198" t="n">
        <v>-2</v>
      </c>
      <c r="AK227" s="198" t="n">
        <v>16</v>
      </c>
      <c r="AL227" s="198" t="n">
        <v>17</v>
      </c>
      <c r="AM227" s="198" t="n">
        <v>-17</v>
      </c>
      <c r="AN227" s="198" t="n">
        <v>3</v>
      </c>
      <c r="AO227" s="198" t="n">
        <v>-4</v>
      </c>
      <c r="AP227" s="211" t="n">
        <v>4</v>
      </c>
      <c r="AR227" s="195"/>
      <c r="AS227" s="196" t="s">
        <v>1126</v>
      </c>
      <c r="AT227" s="199"/>
      <c r="AU227" s="197" t="n">
        <f aca="false">IF(OR(appSymptome!E231=appSymptome!$C$1,AT227),0,appSymptome!E231)</f>
        <v>0</v>
      </c>
      <c r="AV227" s="198"/>
      <c r="AW227" s="198"/>
      <c r="AX227" s="199"/>
      <c r="AY227" s="196"/>
      <c r="AZ227" s="196" t="n">
        <f aca="false">AU227</f>
        <v>0</v>
      </c>
      <c r="BA227" s="200" t="n">
        <f aca="false">IF(AND(AZ505=0,AZ227=0,AY227&gt;0),AY227,AZ227)</f>
        <v>0</v>
      </c>
      <c r="BB227" s="201" t="n">
        <f aca="false">BA227*D227</f>
        <v>0</v>
      </c>
      <c r="BC227" s="202" t="n">
        <f aca="false">(SUMIF(E227:AP227,"&gt;0",E227:AP227)-SUMIF(E227:AP227,"&lt;0",E227:AP227))*D227</f>
        <v>0.439195100612423</v>
      </c>
      <c r="BD227" s="196"/>
      <c r="BE227" s="196"/>
      <c r="BF227" s="203"/>
      <c r="BG227" s="204"/>
      <c r="BH227" s="205" t="n">
        <f aca="false">SUMPRODUCT(E227:AP227,heilmittel!E$411:AP$411)*D227</f>
        <v>-0.00356570428696413</v>
      </c>
      <c r="BI227" s="206" t="n">
        <f aca="false">(BH227*BA227)+(BH505*BA505)</f>
        <v>0.00218047945205479</v>
      </c>
      <c r="BJ227" s="206" t="n">
        <f aca="false">BI227*BI227</f>
        <v>4.75449064083318E-006</v>
      </c>
      <c r="BK227" s="207" t="n">
        <f aca="false">BI227/BM$2</f>
        <v>0.0104240173240175</v>
      </c>
      <c r="BL227" s="206" t="str">
        <f aca="false">IF(BK227&lt;-3,"— — —",IF(BK227&lt;-2,"— —",IF(BK227&lt;-1,"—",IF(BK227&gt;4,"++++",IF(BK227&gt;3,"+++",IF(BK227&gt;2,"++",IF(BK227&gt;1,"+","....")))))))</f>
        <v>....</v>
      </c>
      <c r="BM227" s="200"/>
    </row>
    <row r="228" customFormat="false" ht="12.8" hidden="false" customHeight="false" outlineLevel="0" collapsed="false">
      <c r="B228" s="0" t="n">
        <f aca="false">1/D228</f>
        <v>3131</v>
      </c>
      <c r="C228" s="208" t="s">
        <v>1127</v>
      </c>
      <c r="D228" s="209" t="n">
        <v>0.000319386777387416</v>
      </c>
      <c r="E228" s="210" t="n">
        <v>51</v>
      </c>
      <c r="F228" s="198" t="n">
        <v>10</v>
      </c>
      <c r="G228" s="198" t="n">
        <v>-49</v>
      </c>
      <c r="H228" s="198" t="n">
        <v>5</v>
      </c>
      <c r="I228" s="198" t="n">
        <v>21</v>
      </c>
      <c r="J228" s="198" t="n">
        <v>27</v>
      </c>
      <c r="K228" s="198" t="n">
        <v>8</v>
      </c>
      <c r="L228" s="198" t="n">
        <v>21</v>
      </c>
      <c r="M228" s="198" t="n">
        <v>-11</v>
      </c>
      <c r="N228" s="198" t="n">
        <v>36</v>
      </c>
      <c r="O228" s="198" t="n">
        <v>-24</v>
      </c>
      <c r="P228" s="198" t="n">
        <v>0</v>
      </c>
      <c r="Q228" s="198" t="n">
        <v>13</v>
      </c>
      <c r="R228" s="198" t="n">
        <v>-31</v>
      </c>
      <c r="S228" s="198" t="n">
        <v>-3</v>
      </c>
      <c r="T228" s="198" t="n">
        <v>-6</v>
      </c>
      <c r="U228" s="198" t="n">
        <v>-1</v>
      </c>
      <c r="V228" s="198" t="n">
        <v>-24</v>
      </c>
      <c r="W228" s="198" t="n">
        <v>34</v>
      </c>
      <c r="X228" s="198" t="n">
        <v>-4</v>
      </c>
      <c r="Y228" s="198" t="n">
        <v>-10</v>
      </c>
      <c r="Z228" s="198" t="n">
        <v>-47</v>
      </c>
      <c r="AA228" s="198" t="n">
        <v>13</v>
      </c>
      <c r="AB228" s="198" t="n">
        <v>-20</v>
      </c>
      <c r="AC228" s="198" t="n">
        <v>0</v>
      </c>
      <c r="AD228" s="198" t="n">
        <v>-33</v>
      </c>
      <c r="AE228" s="198" t="n">
        <v>33</v>
      </c>
      <c r="AF228" s="198" t="n">
        <v>-3</v>
      </c>
      <c r="AG228" s="198" t="n">
        <v>37</v>
      </c>
      <c r="AH228" s="198" t="n">
        <v>62</v>
      </c>
      <c r="AI228" s="198" t="n">
        <v>31</v>
      </c>
      <c r="AJ228" s="198" t="n">
        <v>-47</v>
      </c>
      <c r="AK228" s="198" t="n">
        <v>-10</v>
      </c>
      <c r="AL228" s="198" t="n">
        <v>0</v>
      </c>
      <c r="AM228" s="198" t="n">
        <v>-44</v>
      </c>
      <c r="AN228" s="198" t="n">
        <v>31</v>
      </c>
      <c r="AO228" s="198" t="n">
        <v>-11</v>
      </c>
      <c r="AP228" s="211" t="n">
        <v>6</v>
      </c>
      <c r="AR228" s="195"/>
      <c r="AS228" s="196" t="s">
        <v>1127</v>
      </c>
      <c r="AT228" s="199"/>
      <c r="AU228" s="197" t="n">
        <f aca="false">IF(OR(appSymptome!E232=appSymptome!$C$1,AT228),0,appSymptome!E232)</f>
        <v>0</v>
      </c>
      <c r="AV228" s="198"/>
      <c r="AW228" s="198"/>
      <c r="AX228" s="199"/>
      <c r="AY228" s="196"/>
      <c r="AZ228" s="196" t="n">
        <f aca="false">AU228</f>
        <v>0</v>
      </c>
      <c r="BA228" s="200" t="n">
        <f aca="false">IF(AND(AZ506=0,AZ228=0,AY228&gt;0),AY228,AZ228)</f>
        <v>0</v>
      </c>
      <c r="BB228" s="201" t="n">
        <f aca="false">BA228*D228</f>
        <v>0</v>
      </c>
      <c r="BC228" s="202" t="n">
        <f aca="false">(SUMIF(E228:AP228,"&gt;0",E228:AP228)-SUMIF(E228:AP228,"&lt;0",E228:AP228))*D228</f>
        <v>0.260938997125519</v>
      </c>
      <c r="BD228" s="196"/>
      <c r="BE228" s="196"/>
      <c r="BF228" s="203"/>
      <c r="BG228" s="204"/>
      <c r="BH228" s="205" t="n">
        <f aca="false">SUMPRODUCT(E228:AP228,heilmittel!E$411:AP$411)*D228</f>
        <v>-0.00612590226764612</v>
      </c>
      <c r="BI228" s="206" t="n">
        <f aca="false">(BH228*BA228)+(BH506*BA506)</f>
        <v>0.0107281174605363</v>
      </c>
      <c r="BJ228" s="206" t="n">
        <f aca="false">BI228*BI228</f>
        <v>0.000115092504247064</v>
      </c>
      <c r="BK228" s="207" t="n">
        <f aca="false">BI228/BM$2</f>
        <v>0.0512869232302742</v>
      </c>
      <c r="BL228" s="206" t="str">
        <f aca="false">IF(BK228&lt;-3,"— — —",IF(BK228&lt;-2,"— —",IF(BK228&lt;-1,"—",IF(BK228&gt;4,"++++",IF(BK228&gt;3,"+++",IF(BK228&gt;2,"++",IF(BK228&gt;1,"+","....")))))))</f>
        <v>....</v>
      </c>
      <c r="BM228" s="200"/>
    </row>
    <row r="229" customFormat="false" ht="12.8" hidden="false" customHeight="false" outlineLevel="0" collapsed="false">
      <c r="B229" s="0" t="n">
        <f aca="false">1/D229</f>
        <v>2257</v>
      </c>
      <c r="C229" s="208" t="s">
        <v>1128</v>
      </c>
      <c r="D229" s="209" t="n">
        <v>0.000443066016836509</v>
      </c>
      <c r="E229" s="210" t="n">
        <v>49</v>
      </c>
      <c r="F229" s="198" t="n">
        <v>8</v>
      </c>
      <c r="G229" s="198" t="n">
        <v>-49</v>
      </c>
      <c r="H229" s="198" t="n">
        <v>33</v>
      </c>
      <c r="I229" s="198" t="n">
        <v>7</v>
      </c>
      <c r="J229" s="198" t="n">
        <v>5</v>
      </c>
      <c r="K229" s="198" t="n">
        <v>-4</v>
      </c>
      <c r="L229" s="198" t="n">
        <v>5</v>
      </c>
      <c r="M229" s="198" t="n">
        <v>-8</v>
      </c>
      <c r="N229" s="198" t="n">
        <v>36</v>
      </c>
      <c r="O229" s="198" t="n">
        <v>-33</v>
      </c>
      <c r="P229" s="198" t="n">
        <v>-2</v>
      </c>
      <c r="Q229" s="198" t="n">
        <v>35</v>
      </c>
      <c r="R229" s="198" t="n">
        <v>-28</v>
      </c>
      <c r="S229" s="198" t="n">
        <v>-2</v>
      </c>
      <c r="T229" s="198" t="n">
        <v>-14</v>
      </c>
      <c r="U229" s="198" t="n">
        <v>7</v>
      </c>
      <c r="V229" s="198" t="n">
        <v>-19</v>
      </c>
      <c r="W229" s="198" t="n">
        <v>25</v>
      </c>
      <c r="X229" s="198" t="n">
        <v>9</v>
      </c>
      <c r="Y229" s="198" t="n">
        <v>21</v>
      </c>
      <c r="Z229" s="198" t="n">
        <v>-38</v>
      </c>
      <c r="AA229" s="198" t="n">
        <v>-27</v>
      </c>
      <c r="AB229" s="198" t="n">
        <v>-21</v>
      </c>
      <c r="AC229" s="198" t="n">
        <v>-3</v>
      </c>
      <c r="AD229" s="198" t="n">
        <v>15</v>
      </c>
      <c r="AE229" s="198" t="n">
        <v>13</v>
      </c>
      <c r="AF229" s="198" t="n">
        <v>17</v>
      </c>
      <c r="AG229" s="198" t="n">
        <v>-1</v>
      </c>
      <c r="AH229" s="198" t="n">
        <v>52</v>
      </c>
      <c r="AI229" s="198" t="n">
        <v>35</v>
      </c>
      <c r="AJ229" s="198" t="n">
        <v>-70</v>
      </c>
      <c r="AK229" s="198" t="n">
        <v>-4</v>
      </c>
      <c r="AL229" s="198" t="n">
        <v>22</v>
      </c>
      <c r="AM229" s="198" t="n">
        <v>-48</v>
      </c>
      <c r="AN229" s="198" t="n">
        <v>20</v>
      </c>
      <c r="AO229" s="198" t="n">
        <v>43</v>
      </c>
      <c r="AP229" s="211" t="n">
        <v>4</v>
      </c>
      <c r="AR229" s="195"/>
      <c r="AS229" s="196" t="s">
        <v>1128</v>
      </c>
      <c r="AT229" s="199"/>
      <c r="AU229" s="197" t="n">
        <f aca="false">IF(OR(appSymptome!E233=appSymptome!$C$1,AT229),0,appSymptome!E233)</f>
        <v>0</v>
      </c>
      <c r="AV229" s="198"/>
      <c r="AW229" s="198"/>
      <c r="AX229" s="199"/>
      <c r="AY229" s="196"/>
      <c r="AZ229" s="196" t="n">
        <f aca="false">AU229</f>
        <v>0</v>
      </c>
      <c r="BA229" s="200" t="n">
        <f aca="false">IF(AND(AZ507=0,AZ229=0,AY229&gt;0),AY229,AZ229)</f>
        <v>0</v>
      </c>
      <c r="BB229" s="201" t="n">
        <f aca="false">BA229*D229</f>
        <v>0</v>
      </c>
      <c r="BC229" s="202" t="n">
        <f aca="false">(SUMIF(E229:AP229,"&gt;0",E229:AP229)-SUMIF(E229:AP229,"&lt;0",E229:AP229))*D229</f>
        <v>0.368630926007975</v>
      </c>
      <c r="BD229" s="196"/>
      <c r="BE229" s="196"/>
      <c r="BF229" s="203"/>
      <c r="BG229" s="204"/>
      <c r="BH229" s="205" t="n">
        <f aca="false">SUMPRODUCT(E229:AP229,heilmittel!E$411:AP$411)*D229</f>
        <v>-0.00516393442622951</v>
      </c>
      <c r="BI229" s="206" t="n">
        <f aca="false">(BH229*BA229)+(BH507*BA507)</f>
        <v>0.00659967492360705</v>
      </c>
      <c r="BJ229" s="206" t="n">
        <f aca="false">BI229*BI229</f>
        <v>4.35557090972878E-005</v>
      </c>
      <c r="BK229" s="207" t="n">
        <f aca="false">BI229/BM$2</f>
        <v>0.0315504581672319</v>
      </c>
      <c r="BL229" s="206" t="str">
        <f aca="false">IF(BK229&lt;-3,"— — —",IF(BK229&lt;-2,"— —",IF(BK229&lt;-1,"—",IF(BK229&gt;4,"++++",IF(BK229&gt;3,"+++",IF(BK229&gt;2,"++",IF(BK229&gt;1,"+","....")))))))</f>
        <v>....</v>
      </c>
      <c r="BM229" s="200"/>
    </row>
    <row r="230" customFormat="false" ht="12.8" hidden="false" customHeight="false" outlineLevel="0" collapsed="false">
      <c r="B230" s="0" t="n">
        <f aca="false">1/D230</f>
        <v>1221</v>
      </c>
      <c r="C230" s="208" t="s">
        <v>1129</v>
      </c>
      <c r="D230" s="209" t="n">
        <v>0.000819000819000819</v>
      </c>
      <c r="E230" s="210" t="n">
        <v>32</v>
      </c>
      <c r="F230" s="198" t="n">
        <v>29</v>
      </c>
      <c r="G230" s="198" t="n">
        <v>-17</v>
      </c>
      <c r="H230" s="198" t="n">
        <v>-9</v>
      </c>
      <c r="I230" s="198" t="n">
        <v>-10</v>
      </c>
      <c r="J230" s="198" t="n">
        <v>-18</v>
      </c>
      <c r="K230" s="198" t="n">
        <v>-9</v>
      </c>
      <c r="L230" s="198" t="n">
        <v>-14</v>
      </c>
      <c r="M230" s="198" t="n">
        <v>19</v>
      </c>
      <c r="N230" s="198" t="n">
        <v>2</v>
      </c>
      <c r="O230" s="198" t="n">
        <v>-2</v>
      </c>
      <c r="P230" s="198" t="n">
        <v>-12</v>
      </c>
      <c r="Q230" s="198" t="n">
        <v>-6</v>
      </c>
      <c r="R230" s="198" t="n">
        <v>-28</v>
      </c>
      <c r="S230" s="198" t="n">
        <v>-19</v>
      </c>
      <c r="T230" s="198" t="n">
        <v>-14</v>
      </c>
      <c r="U230" s="198" t="n">
        <v>-17</v>
      </c>
      <c r="V230" s="198" t="n">
        <v>23</v>
      </c>
      <c r="W230" s="198" t="n">
        <v>23</v>
      </c>
      <c r="X230" s="198" t="n">
        <v>12</v>
      </c>
      <c r="Y230" s="198" t="n">
        <v>33</v>
      </c>
      <c r="Z230" s="198" t="n">
        <v>-24</v>
      </c>
      <c r="AA230" s="198" t="n">
        <v>13</v>
      </c>
      <c r="AB230" s="198" t="n">
        <v>10</v>
      </c>
      <c r="AC230" s="198" t="n">
        <v>24</v>
      </c>
      <c r="AD230" s="198" t="n">
        <v>13</v>
      </c>
      <c r="AE230" s="198" t="n">
        <v>-48</v>
      </c>
      <c r="AF230" s="198" t="n">
        <v>2</v>
      </c>
      <c r="AG230" s="198" t="n">
        <v>-16</v>
      </c>
      <c r="AH230" s="198" t="n">
        <v>10</v>
      </c>
      <c r="AI230" s="198" t="n">
        <v>-39</v>
      </c>
      <c r="AJ230" s="198" t="n">
        <v>-6</v>
      </c>
      <c r="AK230" s="198" t="n">
        <v>27</v>
      </c>
      <c r="AL230" s="198" t="n">
        <v>-70</v>
      </c>
      <c r="AM230" s="198" t="n">
        <v>16</v>
      </c>
      <c r="AN230" s="198" t="n">
        <v>15</v>
      </c>
      <c r="AO230" s="198" t="n">
        <v>-53</v>
      </c>
      <c r="AP230" s="211" t="n">
        <v>4</v>
      </c>
      <c r="AR230" s="195"/>
      <c r="AS230" s="196" t="s">
        <v>1129</v>
      </c>
      <c r="AT230" s="199"/>
      <c r="AU230" s="197" t="n">
        <f aca="false">IF(OR(appSymptome!E234=appSymptome!$C$1,AT230),0,appSymptome!E234)</f>
        <v>0</v>
      </c>
      <c r="AV230" s="198"/>
      <c r="AW230" s="198"/>
      <c r="AX230" s="199"/>
      <c r="AY230" s="196"/>
      <c r="AZ230" s="196" t="n">
        <f aca="false">AU230</f>
        <v>0</v>
      </c>
      <c r="BA230" s="200" t="n">
        <f aca="false">IF(AND(AZ508=0,AZ230=0,AY230&gt;0),AY230,AZ230)</f>
        <v>0</v>
      </c>
      <c r="BB230" s="201" t="n">
        <f aca="false">BA230*D230</f>
        <v>0</v>
      </c>
      <c r="BC230" s="202" t="n">
        <f aca="false">(SUMIF(E230:AP230,"&gt;0",E230:AP230)-SUMIF(E230:AP230,"&lt;0",E230:AP230))*D230</f>
        <v>0.604422604422605</v>
      </c>
      <c r="BD230" s="196"/>
      <c r="BE230" s="196"/>
      <c r="BF230" s="203"/>
      <c r="BG230" s="204"/>
      <c r="BH230" s="205" t="n">
        <f aca="false">SUMPRODUCT(E230:AP230,heilmittel!E$411:AP$411)*D230</f>
        <v>0.0460208845208845</v>
      </c>
      <c r="BI230" s="206" t="n">
        <f aca="false">(BH230*BA230)+(BH508*BA508)</f>
        <v>-0.0268424742016242</v>
      </c>
      <c r="BJ230" s="206" t="n">
        <f aca="false">BI230*BI230</f>
        <v>0.000720518421264861</v>
      </c>
      <c r="BK230" s="207" t="n">
        <f aca="false">BI230/BM$2</f>
        <v>-0.128323344589899</v>
      </c>
      <c r="BL230" s="206" t="str">
        <f aca="false">IF(BK230&lt;-3,"— — —",IF(BK230&lt;-2,"— —",IF(BK230&lt;-1,"—",IF(BK230&gt;4,"++++",IF(BK230&gt;3,"+++",IF(BK230&gt;2,"++",IF(BK230&gt;1,"+","....")))))))</f>
        <v>....</v>
      </c>
      <c r="BM230" s="200"/>
    </row>
    <row r="231" customFormat="false" ht="12.8" hidden="false" customHeight="false" outlineLevel="0" collapsed="false">
      <c r="B231" s="0" t="n">
        <f aca="false">1/D231</f>
        <v>990</v>
      </c>
      <c r="C231" s="208" t="s">
        <v>1130</v>
      </c>
      <c r="D231" s="209" t="n">
        <v>0.00101010101010101</v>
      </c>
      <c r="E231" s="210" t="n">
        <v>25</v>
      </c>
      <c r="F231" s="198" t="n">
        <v>-32</v>
      </c>
      <c r="G231" s="198" t="n">
        <v>-26</v>
      </c>
      <c r="H231" s="198" t="n">
        <v>23</v>
      </c>
      <c r="I231" s="198" t="n">
        <v>-16</v>
      </c>
      <c r="J231" s="198" t="n">
        <v>13</v>
      </c>
      <c r="K231" s="198" t="n">
        <v>9</v>
      </c>
      <c r="L231" s="198" t="n">
        <v>12</v>
      </c>
      <c r="M231" s="198" t="n">
        <v>-12</v>
      </c>
      <c r="N231" s="198" t="n">
        <v>13</v>
      </c>
      <c r="O231" s="198" t="n">
        <v>-41</v>
      </c>
      <c r="P231" s="198" t="n">
        <v>-9</v>
      </c>
      <c r="Q231" s="198" t="n">
        <v>40</v>
      </c>
      <c r="R231" s="198" t="n">
        <v>-20</v>
      </c>
      <c r="S231" s="198" t="n">
        <v>-14</v>
      </c>
      <c r="T231" s="198" t="n">
        <v>-8</v>
      </c>
      <c r="U231" s="198" t="n">
        <v>0</v>
      </c>
      <c r="V231" s="198" t="n">
        <v>-37</v>
      </c>
      <c r="W231" s="198" t="n">
        <v>1</v>
      </c>
      <c r="X231" s="198" t="n">
        <v>-9</v>
      </c>
      <c r="Y231" s="198" t="n">
        <v>1</v>
      </c>
      <c r="Z231" s="198" t="n">
        <v>7</v>
      </c>
      <c r="AA231" s="198" t="n">
        <v>-10</v>
      </c>
      <c r="AB231" s="198" t="n">
        <v>-2</v>
      </c>
      <c r="AC231" s="198" t="n">
        <v>-29</v>
      </c>
      <c r="AD231" s="198" t="n">
        <v>-18</v>
      </c>
      <c r="AE231" s="198" t="n">
        <v>21</v>
      </c>
      <c r="AF231" s="198" t="n">
        <v>9</v>
      </c>
      <c r="AG231" s="198" t="n">
        <v>-43</v>
      </c>
      <c r="AH231" s="198" t="n">
        <v>24</v>
      </c>
      <c r="AI231" s="198" t="n">
        <v>7</v>
      </c>
      <c r="AJ231" s="198" t="n">
        <v>0</v>
      </c>
      <c r="AK231" s="198" t="n">
        <v>-8</v>
      </c>
      <c r="AL231" s="198" t="n">
        <v>11</v>
      </c>
      <c r="AM231" s="198" t="n">
        <v>-8</v>
      </c>
      <c r="AN231" s="198" t="n">
        <v>23</v>
      </c>
      <c r="AO231" s="198" t="n">
        <v>5</v>
      </c>
      <c r="AP231" s="211" t="n">
        <v>13</v>
      </c>
      <c r="AR231" s="195"/>
      <c r="AS231" s="196" t="s">
        <v>1130</v>
      </c>
      <c r="AT231" s="199"/>
      <c r="AU231" s="197" t="n">
        <f aca="false">IF(OR(appSymptome!E235=appSymptome!$C$1,AT231),0,appSymptome!E235)</f>
        <v>0</v>
      </c>
      <c r="AV231" s="198" t="n">
        <v>233</v>
      </c>
      <c r="AW231" s="198"/>
      <c r="AX231" s="199" t="n">
        <f aca="true">INDIRECT(ADDRESS(AV231+ROW(AV$2)-1,COLUMN(AU231)))</f>
        <v>0</v>
      </c>
      <c r="AY231" s="196"/>
      <c r="AZ231" s="196" t="n">
        <f aca="false">AU231</f>
        <v>0</v>
      </c>
      <c r="BA231" s="200" t="n">
        <f aca="false">IF(AND(AZ509=0,AZ231=0,AY231&gt;0),AY231,AZ231)</f>
        <v>0</v>
      </c>
      <c r="BB231" s="201" t="n">
        <f aca="false">BA231*D231</f>
        <v>0</v>
      </c>
      <c r="BC231" s="202" t="n">
        <f aca="false">(SUMIF(E231:AP231,"&gt;0",E231:AP231)-SUMIF(E231:AP231,"&lt;0",E231:AP231))*D231</f>
        <v>0.605050505050505</v>
      </c>
      <c r="BD231" s="196"/>
      <c r="BE231" s="196"/>
      <c r="BF231" s="203"/>
      <c r="BG231" s="204"/>
      <c r="BH231" s="205" t="n">
        <f aca="false">SUMPRODUCT(E231:AP231,heilmittel!E$411:AP$411)*D231</f>
        <v>-0.0111583838383838</v>
      </c>
      <c r="BI231" s="206" t="n">
        <f aca="false">(BH231*BA231)+(BH509*BA509)</f>
        <v>0.00898118355065192</v>
      </c>
      <c r="BJ231" s="206" t="n">
        <f aca="false">BI231*BI231</f>
        <v>8.06616579705006E-005</v>
      </c>
      <c r="BK231" s="207" t="n">
        <f aca="false">BI231/BM$2</f>
        <v>0.042935517156079</v>
      </c>
      <c r="BL231" s="206" t="str">
        <f aca="false">IF(BK231&lt;-3,"— — —",IF(BK231&lt;-2,"— —",IF(BK231&lt;-1,"—",IF(BK231&gt;4,"++++",IF(BK231&gt;3,"+++",IF(BK231&gt;2,"++",IF(BK231&gt;1,"+","....")))))))</f>
        <v>....</v>
      </c>
      <c r="BM231" s="200"/>
    </row>
    <row r="232" customFormat="false" ht="12.8" hidden="false" customHeight="false" outlineLevel="0" collapsed="false">
      <c r="B232" s="0" t="n">
        <f aca="false">1/D232</f>
        <v>555.999999999999</v>
      </c>
      <c r="C232" s="208" t="s">
        <v>1131</v>
      </c>
      <c r="D232" s="209" t="n">
        <v>0.00179856115107914</v>
      </c>
      <c r="E232" s="210" t="n">
        <v>-6</v>
      </c>
      <c r="F232" s="198" t="n">
        <v>-10</v>
      </c>
      <c r="G232" s="198" t="n">
        <v>-16</v>
      </c>
      <c r="H232" s="198" t="n">
        <v>-2</v>
      </c>
      <c r="I232" s="198" t="n">
        <v>-3</v>
      </c>
      <c r="J232" s="198" t="n">
        <v>-1</v>
      </c>
      <c r="K232" s="198" t="n">
        <v>-7</v>
      </c>
      <c r="L232" s="198" t="n">
        <v>2</v>
      </c>
      <c r="M232" s="198" t="n">
        <v>-10</v>
      </c>
      <c r="N232" s="198" t="n">
        <v>5</v>
      </c>
      <c r="O232" s="198" t="n">
        <v>-9</v>
      </c>
      <c r="P232" s="198" t="n">
        <v>-9</v>
      </c>
      <c r="Q232" s="198" t="n">
        <v>8</v>
      </c>
      <c r="R232" s="198" t="n">
        <v>-7</v>
      </c>
      <c r="S232" s="198" t="n">
        <v>-6</v>
      </c>
      <c r="T232" s="198" t="n">
        <v>-10</v>
      </c>
      <c r="U232" s="198" t="n">
        <v>4</v>
      </c>
      <c r="V232" s="198" t="n">
        <v>-11</v>
      </c>
      <c r="W232" s="198" t="n">
        <v>-16</v>
      </c>
      <c r="X232" s="198" t="n">
        <v>-14</v>
      </c>
      <c r="Y232" s="198" t="n">
        <v>-8</v>
      </c>
      <c r="Z232" s="198" t="n">
        <v>7</v>
      </c>
      <c r="AA232" s="198" t="n">
        <v>1</v>
      </c>
      <c r="AB232" s="198" t="n">
        <v>-3</v>
      </c>
      <c r="AC232" s="198" t="n">
        <v>-11</v>
      </c>
      <c r="AD232" s="198" t="n">
        <v>-4</v>
      </c>
      <c r="AE232" s="198" t="n">
        <v>6</v>
      </c>
      <c r="AF232" s="198" t="n">
        <v>1</v>
      </c>
      <c r="AG232" s="198" t="n">
        <v>-26</v>
      </c>
      <c r="AH232" s="198" t="n">
        <v>34</v>
      </c>
      <c r="AI232" s="198" t="n">
        <v>5</v>
      </c>
      <c r="AJ232" s="198" t="n">
        <v>18</v>
      </c>
      <c r="AK232" s="198" t="n">
        <v>-3</v>
      </c>
      <c r="AL232" s="198" t="n">
        <v>-19</v>
      </c>
      <c r="AM232" s="198" t="n">
        <v>16</v>
      </c>
      <c r="AN232" s="198" t="n">
        <v>15</v>
      </c>
      <c r="AO232" s="198" t="n">
        <v>-12</v>
      </c>
      <c r="AP232" s="211" t="n">
        <v>-9</v>
      </c>
      <c r="AR232" s="195"/>
      <c r="AS232" s="196" t="s">
        <v>1131</v>
      </c>
      <c r="AT232" s="199"/>
      <c r="AU232" s="197" t="n">
        <f aca="false">IF(OR(appSymptome!E236=appSymptome!$C$1,AT232),0,appSymptome!E236)</f>
        <v>0</v>
      </c>
      <c r="AV232" s="198" t="n">
        <v>233</v>
      </c>
      <c r="AW232" s="198"/>
      <c r="AX232" s="199" t="n">
        <f aca="true">INDIRECT(ADDRESS(AV232+ROW(AV$2)-1,COLUMN(AU232)))</f>
        <v>0</v>
      </c>
      <c r="AY232" s="196"/>
      <c r="AZ232" s="196" t="n">
        <f aca="false">AU232</f>
        <v>0</v>
      </c>
      <c r="BA232" s="200" t="n">
        <f aca="false">IF(AND(AZ510=0,AZ232=0,AY232&gt;0),AY232,AZ232)</f>
        <v>0</v>
      </c>
      <c r="BB232" s="201" t="n">
        <f aca="false">BA232*D232</f>
        <v>0</v>
      </c>
      <c r="BC232" s="202" t="n">
        <f aca="false">(SUMIF(E232:AP232,"&gt;0",E232:AP232)-SUMIF(E232:AP232,"&lt;0",E232:AP232))*D232</f>
        <v>0.636690647482014</v>
      </c>
      <c r="BD232" s="196"/>
      <c r="BE232" s="196"/>
      <c r="BF232" s="203"/>
      <c r="BG232" s="204"/>
      <c r="BH232" s="205" t="n">
        <f aca="false">SUMPRODUCT(E232:AP232,heilmittel!E$411:AP$411)*D232</f>
        <v>-0.0129881294964029</v>
      </c>
      <c r="BI232" s="206" t="n">
        <f aca="false">(BH232*BA232)+(BH510*BA510)</f>
        <v>0.00693672055427252</v>
      </c>
      <c r="BJ232" s="206" t="n">
        <f aca="false">BI232*BI232</f>
        <v>4.81180920480669E-005</v>
      </c>
      <c r="BK232" s="207" t="n">
        <f aca="false">BI232/BM$2</f>
        <v>0.0331617411764482</v>
      </c>
      <c r="BL232" s="206" t="str">
        <f aca="false">IF(BK232&lt;-3,"— — —",IF(BK232&lt;-2,"— —",IF(BK232&lt;-1,"—",IF(BK232&gt;4,"++++",IF(BK232&gt;3,"+++",IF(BK232&gt;2,"++",IF(BK232&gt;1,"+","....")))))))</f>
        <v>....</v>
      </c>
      <c r="BM232" s="200"/>
    </row>
    <row r="233" customFormat="false" ht="12.8" hidden="false" customHeight="false" outlineLevel="0" collapsed="false">
      <c r="B233" s="0" t="n">
        <f aca="false">1/D233</f>
        <v>2325</v>
      </c>
      <c r="C233" s="208" t="s">
        <v>1132</v>
      </c>
      <c r="D233" s="209" t="n">
        <v>0.00043010752688172</v>
      </c>
      <c r="E233" s="210" t="n">
        <v>69</v>
      </c>
      <c r="F233" s="198" t="n">
        <v>17</v>
      </c>
      <c r="G233" s="198" t="n">
        <v>-48</v>
      </c>
      <c r="H233" s="198" t="n">
        <v>28</v>
      </c>
      <c r="I233" s="198" t="n">
        <v>5</v>
      </c>
      <c r="J233" s="198" t="n">
        <v>13</v>
      </c>
      <c r="K233" s="198" t="n">
        <v>26</v>
      </c>
      <c r="L233" s="198" t="n">
        <v>25</v>
      </c>
      <c r="M233" s="198" t="n">
        <v>-2</v>
      </c>
      <c r="N233" s="198" t="n">
        <v>31</v>
      </c>
      <c r="O233" s="198" t="n">
        <v>-29</v>
      </c>
      <c r="P233" s="198" t="n">
        <v>-2</v>
      </c>
      <c r="Q233" s="198" t="n">
        <v>63</v>
      </c>
      <c r="R233" s="198" t="n">
        <v>-57</v>
      </c>
      <c r="S233" s="198" t="n">
        <v>-5</v>
      </c>
      <c r="T233" s="198" t="n">
        <v>-5</v>
      </c>
      <c r="U233" s="198" t="n">
        <v>19</v>
      </c>
      <c r="V233" s="198" t="n">
        <v>-42</v>
      </c>
      <c r="W233" s="198" t="n">
        <v>45</v>
      </c>
      <c r="X233" s="198" t="n">
        <v>-17</v>
      </c>
      <c r="Y233" s="198" t="n">
        <v>18</v>
      </c>
      <c r="Z233" s="198" t="n">
        <v>-21</v>
      </c>
      <c r="AA233" s="198" t="n">
        <v>-8</v>
      </c>
      <c r="AB233" s="198" t="n">
        <v>25</v>
      </c>
      <c r="AC233" s="198" t="n">
        <v>-9</v>
      </c>
      <c r="AD233" s="198" t="n">
        <v>-17</v>
      </c>
      <c r="AE233" s="198" t="n">
        <v>47</v>
      </c>
      <c r="AF233" s="198" t="n">
        <v>32</v>
      </c>
      <c r="AG233" s="198" t="n">
        <v>-10</v>
      </c>
      <c r="AH233" s="198" t="n">
        <v>75</v>
      </c>
      <c r="AI233" s="198" t="n">
        <v>8</v>
      </c>
      <c r="AJ233" s="198" t="n">
        <v>-4</v>
      </c>
      <c r="AK233" s="198" t="n">
        <v>-7</v>
      </c>
      <c r="AL233" s="198" t="n">
        <v>-31</v>
      </c>
      <c r="AM233" s="198" t="n">
        <v>-13</v>
      </c>
      <c r="AN233" s="198" t="n">
        <v>-20</v>
      </c>
      <c r="AO233" s="198" t="n">
        <v>-6</v>
      </c>
      <c r="AP233" s="211" t="n">
        <v>-13</v>
      </c>
      <c r="AR233" s="195"/>
      <c r="AS233" s="196" t="s">
        <v>1132</v>
      </c>
      <c r="AT233" s="199"/>
      <c r="AU233" s="197" t="n">
        <f aca="false">IF(OR(appSymptome!E237=appSymptome!$C$1,AT233),0,appSymptome!E237)</f>
        <v>0</v>
      </c>
      <c r="AV233" s="198" t="n">
        <v>233</v>
      </c>
      <c r="AW233" s="198"/>
      <c r="AX233" s="199" t="n">
        <f aca="true">INDIRECT(ADDRESS(AV233+ROW(AV$2)-1,COLUMN(AU233)))</f>
        <v>0</v>
      </c>
      <c r="AY233" s="196"/>
      <c r="AZ233" s="196" t="n">
        <f aca="false">AU233</f>
        <v>0</v>
      </c>
      <c r="BA233" s="200" t="n">
        <f aca="false">IF(AND(AZ511=0,AZ233=0,AY233&gt;0),AY233,AZ233)</f>
        <v>0</v>
      </c>
      <c r="BB233" s="201" t="n">
        <f aca="false">BA233*D233</f>
        <v>0</v>
      </c>
      <c r="BC233" s="202" t="n">
        <f aca="false">(SUMIF(E233:AP233,"&gt;0",E233:AP233)-SUMIF(E233:AP233,"&lt;0",E233:AP233))*D233</f>
        <v>0.392258064516129</v>
      </c>
      <c r="BD233" s="196"/>
      <c r="BE233" s="196"/>
      <c r="BF233" s="203"/>
      <c r="BG233" s="204"/>
      <c r="BH233" s="205" t="n">
        <f aca="false">SUMPRODUCT(E233:AP233,heilmittel!E$411:AP$411)*D233</f>
        <v>-0.00372464516129032</v>
      </c>
      <c r="BI233" s="206" t="n">
        <f aca="false">(BH233*BA233)+(BH511*BA511)</f>
        <v>0.00814016896192572</v>
      </c>
      <c r="BJ233" s="206" t="n">
        <f aca="false">BI233*BI233</f>
        <v>6.62623507286989E-005</v>
      </c>
      <c r="BK233" s="207" t="n">
        <f aca="false">BI233/BM$2</f>
        <v>0.0389149561577298</v>
      </c>
      <c r="BL233" s="206" t="str">
        <f aca="false">IF(BK233&lt;-3,"— — —",IF(BK233&lt;-2,"— —",IF(BK233&lt;-1,"—",IF(BK233&gt;4,"++++",IF(BK233&gt;3,"+++",IF(BK233&gt;2,"++",IF(BK233&gt;1,"+","....")))))))</f>
        <v>....</v>
      </c>
      <c r="BM233" s="200"/>
    </row>
    <row r="234" customFormat="false" ht="12.8" hidden="false" customHeight="false" outlineLevel="0" collapsed="false">
      <c r="B234" s="0" t="n">
        <f aca="false">1/D234</f>
        <v>259</v>
      </c>
      <c r="C234" s="208" t="s">
        <v>1133</v>
      </c>
      <c r="D234" s="209" t="n">
        <v>0.00386100386100386</v>
      </c>
      <c r="E234" s="210" t="n">
        <v>-15</v>
      </c>
      <c r="F234" s="198" t="n">
        <v>8</v>
      </c>
      <c r="G234" s="198" t="n">
        <v>-11</v>
      </c>
      <c r="H234" s="198" t="n">
        <v>3</v>
      </c>
      <c r="I234" s="198" t="n">
        <v>10</v>
      </c>
      <c r="J234" s="198" t="n">
        <v>6</v>
      </c>
      <c r="K234" s="198" t="n">
        <v>-5</v>
      </c>
      <c r="L234" s="198" t="n">
        <v>9</v>
      </c>
      <c r="M234" s="198" t="n">
        <v>-9</v>
      </c>
      <c r="N234" s="198" t="n">
        <v>-2</v>
      </c>
      <c r="O234" s="198" t="n">
        <v>-7</v>
      </c>
      <c r="P234" s="198" t="n">
        <v>6</v>
      </c>
      <c r="Q234" s="198" t="n">
        <v>9</v>
      </c>
      <c r="R234" s="198" t="n">
        <v>3</v>
      </c>
      <c r="S234" s="198" t="n">
        <v>-8</v>
      </c>
      <c r="T234" s="198" t="n">
        <v>-4</v>
      </c>
      <c r="U234" s="198" t="n">
        <v>-2</v>
      </c>
      <c r="V234" s="198" t="n">
        <v>-6</v>
      </c>
      <c r="W234" s="198" t="n">
        <v>-6</v>
      </c>
      <c r="X234" s="198" t="n">
        <v>-13</v>
      </c>
      <c r="Y234" s="198" t="n">
        <v>-4</v>
      </c>
      <c r="Z234" s="198" t="n">
        <v>-9</v>
      </c>
      <c r="AA234" s="198" t="n">
        <v>22</v>
      </c>
      <c r="AB234" s="198" t="n">
        <v>-7</v>
      </c>
      <c r="AC234" s="198" t="n">
        <v>2</v>
      </c>
      <c r="AD234" s="198" t="n">
        <v>1</v>
      </c>
      <c r="AE234" s="198" t="n">
        <v>-1</v>
      </c>
      <c r="AF234" s="198" t="n">
        <v>-18</v>
      </c>
      <c r="AG234" s="198" t="n">
        <v>-11</v>
      </c>
      <c r="AH234" s="198" t="n">
        <v>9</v>
      </c>
      <c r="AI234" s="198" t="n">
        <v>8</v>
      </c>
      <c r="AJ234" s="198" t="n">
        <v>11</v>
      </c>
      <c r="AK234" s="198" t="n">
        <v>8</v>
      </c>
      <c r="AL234" s="198" t="n">
        <v>16</v>
      </c>
      <c r="AM234" s="198" t="n">
        <v>7</v>
      </c>
      <c r="AN234" s="198" t="n">
        <v>3</v>
      </c>
      <c r="AO234" s="198" t="n">
        <v>-6</v>
      </c>
      <c r="AP234" s="211" t="n">
        <v>-13</v>
      </c>
      <c r="AR234" s="195"/>
      <c r="AS234" s="196" t="s">
        <v>1133</v>
      </c>
      <c r="AT234" s="199"/>
      <c r="AU234" s="197" t="n">
        <f aca="false">IF(OR(appSymptome!E238=appSymptome!$C$1,AT234),0,appSymptome!E238)</f>
        <v>0</v>
      </c>
      <c r="AV234" s="198" t="s">
        <v>1134</v>
      </c>
      <c r="AW234" s="198"/>
      <c r="AX234" s="217" t="n">
        <f aca="true">MAX(INDIRECT(ADDRESS(230+ROW(AV$2)-1,COLUMN(AU234))),INDIRECT(ADDRESS(231+ROW(AV$2)-1,COLUMN(AU234))),INDIRECT(ADDRESS(232+ROW(AV$2)-1,COLUMN(AU234))))</f>
        <v>0</v>
      </c>
      <c r="AY234" s="196"/>
      <c r="AZ234" s="196" t="n">
        <f aca="false">AU234</f>
        <v>0</v>
      </c>
      <c r="BA234" s="200" t="n">
        <f aca="false">IF(AND(AZ512=0,AZ234=0,AY234&gt;0),AY234,AZ234)</f>
        <v>0</v>
      </c>
      <c r="BB234" s="201" t="n">
        <f aca="false">BA234*D234</f>
        <v>0</v>
      </c>
      <c r="BC234" s="202" t="n">
        <f aca="false">(SUMIF(E234:AP234,"&gt;0",E234:AP234)-SUMIF(E234:AP234,"&lt;0",E234:AP234))*D234</f>
        <v>1.15057915057915</v>
      </c>
      <c r="BD234" s="196"/>
      <c r="BE234" s="196"/>
      <c r="BF234" s="203"/>
      <c r="BG234" s="204"/>
      <c r="BH234" s="205" t="n">
        <f aca="false">SUMPRODUCT(E234:AP234,heilmittel!E$411:AP$411)*D234</f>
        <v>-0.0243254826254826</v>
      </c>
      <c r="BI234" s="206" t="n">
        <f aca="false">(BH234*BA234)+(BH512*BA512)</f>
        <v>0.00429632950406277</v>
      </c>
      <c r="BJ234" s="206" t="n">
        <f aca="false">BI234*BI234</f>
        <v>1.84584472074802E-005</v>
      </c>
      <c r="BK234" s="207" t="n">
        <f aca="false">BI234/BM$2</f>
        <v>0.0205390668267174</v>
      </c>
      <c r="BL234" s="206" t="str">
        <f aca="false">IF(BK234&lt;-3,"— — —",IF(BK234&lt;-2,"— —",IF(BK234&lt;-1,"—",IF(BK234&gt;4,"++++",IF(BK234&gt;3,"+++",IF(BK234&gt;2,"++",IF(BK234&gt;1,"+","....")))))))</f>
        <v>....</v>
      </c>
      <c r="BM234" s="200"/>
    </row>
    <row r="235" customFormat="false" ht="12.8" hidden="false" customHeight="false" outlineLevel="0" collapsed="false">
      <c r="B235" s="0" t="n">
        <f aca="false">1/D235</f>
        <v>2782</v>
      </c>
      <c r="C235" s="208" t="s">
        <v>1135</v>
      </c>
      <c r="D235" s="209" t="n">
        <v>0.000359453630481668</v>
      </c>
      <c r="E235" s="210" t="n">
        <v>-9</v>
      </c>
      <c r="F235" s="198" t="n">
        <v>25</v>
      </c>
      <c r="G235" s="198" t="n">
        <v>35</v>
      </c>
      <c r="H235" s="198" t="n">
        <v>36</v>
      </c>
      <c r="I235" s="198" t="n">
        <v>115</v>
      </c>
      <c r="J235" s="198" t="n">
        <v>-16</v>
      </c>
      <c r="K235" s="198" t="n">
        <v>62</v>
      </c>
      <c r="L235" s="198" t="n">
        <v>-4</v>
      </c>
      <c r="M235" s="198" t="n">
        <v>17</v>
      </c>
      <c r="N235" s="198" t="n">
        <v>-25</v>
      </c>
      <c r="O235" s="198" t="n">
        <v>33</v>
      </c>
      <c r="P235" s="198" t="n">
        <v>-33</v>
      </c>
      <c r="Q235" s="198" t="n">
        <v>13</v>
      </c>
      <c r="R235" s="198" t="n">
        <v>77</v>
      </c>
      <c r="S235" s="198" t="n">
        <v>-16</v>
      </c>
      <c r="T235" s="198" t="n">
        <v>33</v>
      </c>
      <c r="U235" s="198" t="n">
        <v>29</v>
      </c>
      <c r="V235" s="198" t="n">
        <v>-46</v>
      </c>
      <c r="W235" s="198" t="n">
        <v>-46</v>
      </c>
      <c r="X235" s="198" t="n">
        <v>-32</v>
      </c>
      <c r="Y235" s="198" t="n">
        <v>-3</v>
      </c>
      <c r="Z235" s="198" t="n">
        <v>-10</v>
      </c>
      <c r="AA235" s="198" t="n">
        <v>-27</v>
      </c>
      <c r="AB235" s="198" t="n">
        <v>3</v>
      </c>
      <c r="AC235" s="198" t="n">
        <v>-40</v>
      </c>
      <c r="AD235" s="198" t="n">
        <v>1</v>
      </c>
      <c r="AE235" s="198" t="n">
        <v>-14</v>
      </c>
      <c r="AF235" s="198" t="n">
        <v>-6</v>
      </c>
      <c r="AG235" s="198" t="n">
        <v>22</v>
      </c>
      <c r="AH235" s="198" t="n">
        <v>0</v>
      </c>
      <c r="AI235" s="198" t="n">
        <v>-45</v>
      </c>
      <c r="AJ235" s="198" t="n">
        <v>-13</v>
      </c>
      <c r="AK235" s="198" t="n">
        <v>19</v>
      </c>
      <c r="AL235" s="198" t="n">
        <v>-35</v>
      </c>
      <c r="AM235" s="198" t="n">
        <v>-52</v>
      </c>
      <c r="AN235" s="198" t="n">
        <v>6</v>
      </c>
      <c r="AO235" s="198" t="n">
        <v>31</v>
      </c>
      <c r="AP235" s="211" t="n">
        <v>30</v>
      </c>
      <c r="AR235" s="195"/>
      <c r="AS235" s="196" t="s">
        <v>1135</v>
      </c>
      <c r="AT235" s="199"/>
      <c r="AU235" s="197" t="n">
        <f aca="false">IF(OR(appSymptome!E239=appSymptome!$C$1,AT235),0,appSymptome!E239)</f>
        <v>0</v>
      </c>
      <c r="AV235" s="198"/>
      <c r="AW235" s="198"/>
      <c r="AX235" s="199"/>
      <c r="AY235" s="196"/>
      <c r="AZ235" s="196" t="n">
        <f aca="false">AU235</f>
        <v>0</v>
      </c>
      <c r="BA235" s="200" t="n">
        <f aca="false">IF(AND(AZ513=0,AZ235=0,AY235&gt;0),AY235,AZ235)</f>
        <v>0</v>
      </c>
      <c r="BB235" s="201" t="n">
        <f aca="false">BA235*D235</f>
        <v>0</v>
      </c>
      <c r="BC235" s="202" t="n">
        <f aca="false">(SUMIF(E235:AP235,"&gt;0",E235:AP235)-SUMIF(E235:AP235,"&lt;0",E235:AP235))*D235</f>
        <v>0.380661394680086</v>
      </c>
      <c r="BD235" s="196"/>
      <c r="BE235" s="196"/>
      <c r="BF235" s="203"/>
      <c r="BG235" s="204"/>
      <c r="BH235" s="205" t="n">
        <f aca="false">SUMPRODUCT(E235:AP235,heilmittel!E$411:AP$411)*D235</f>
        <v>-0.00615711718188354</v>
      </c>
      <c r="BI235" s="206" t="n">
        <f aca="false">(BH235*BA235)+(BH513*BA513)</f>
        <v>0.0188601967405668</v>
      </c>
      <c r="BJ235" s="206" t="n">
        <f aca="false">BI235*BI235</f>
        <v>0.000355707021092885</v>
      </c>
      <c r="BK235" s="207" t="n">
        <f aca="false">BI235/BM$2</f>
        <v>0.0901632057907167</v>
      </c>
      <c r="BL235" s="206" t="str">
        <f aca="false">IF(BK235&lt;-3,"— — —",IF(BK235&lt;-2,"— —",IF(BK235&lt;-1,"—",IF(BK235&gt;4,"++++",IF(BK235&gt;3,"+++",IF(BK235&gt;2,"++",IF(BK235&gt;1,"+","....")))))))</f>
        <v>....</v>
      </c>
      <c r="BM235" s="200"/>
    </row>
    <row r="236" customFormat="false" ht="12.8" hidden="false" customHeight="false" outlineLevel="0" collapsed="false">
      <c r="B236" s="0" t="n">
        <f aca="false">1/D236</f>
        <v>1289</v>
      </c>
      <c r="C236" s="208" t="s">
        <v>1136</v>
      </c>
      <c r="D236" s="209" t="n">
        <v>0.000775795190069822</v>
      </c>
      <c r="E236" s="210" t="n">
        <v>30</v>
      </c>
      <c r="F236" s="198" t="n">
        <v>18</v>
      </c>
      <c r="G236" s="198" t="n">
        <v>-1</v>
      </c>
      <c r="H236" s="198" t="n">
        <v>-3</v>
      </c>
      <c r="I236" s="198" t="n">
        <v>40</v>
      </c>
      <c r="J236" s="198" t="n">
        <v>-5</v>
      </c>
      <c r="K236" s="198" t="n">
        <v>50</v>
      </c>
      <c r="L236" s="198" t="n">
        <v>2</v>
      </c>
      <c r="M236" s="198" t="n">
        <v>51</v>
      </c>
      <c r="N236" s="198" t="n">
        <v>-20</v>
      </c>
      <c r="O236" s="198" t="n">
        <v>-15</v>
      </c>
      <c r="P236" s="198" t="n">
        <v>-17</v>
      </c>
      <c r="Q236" s="198" t="n">
        <v>10</v>
      </c>
      <c r="R236" s="198" t="n">
        <v>37</v>
      </c>
      <c r="S236" s="198" t="n">
        <v>-21</v>
      </c>
      <c r="T236" s="198" t="n">
        <v>-87</v>
      </c>
      <c r="U236" s="198" t="n">
        <v>-3</v>
      </c>
      <c r="V236" s="198" t="n">
        <v>7</v>
      </c>
      <c r="W236" s="198" t="n">
        <v>-42</v>
      </c>
      <c r="X236" s="198" t="n">
        <v>-25</v>
      </c>
      <c r="Y236" s="198" t="n">
        <v>-31</v>
      </c>
      <c r="Z236" s="198" t="n">
        <v>12</v>
      </c>
      <c r="AA236" s="198" t="n">
        <v>3</v>
      </c>
      <c r="AB236" s="198" t="n">
        <v>23</v>
      </c>
      <c r="AC236" s="198" t="n">
        <v>33</v>
      </c>
      <c r="AD236" s="198" t="n">
        <v>0</v>
      </c>
      <c r="AE236" s="198" t="n">
        <v>21</v>
      </c>
      <c r="AF236" s="198" t="n">
        <v>-52</v>
      </c>
      <c r="AG236" s="198" t="n">
        <v>14</v>
      </c>
      <c r="AH236" s="198" t="n">
        <v>-22</v>
      </c>
      <c r="AI236" s="198" t="n">
        <v>9</v>
      </c>
      <c r="AJ236" s="198" t="n">
        <v>-2</v>
      </c>
      <c r="AK236" s="198" t="n">
        <v>50</v>
      </c>
      <c r="AL236" s="198" t="n">
        <v>8</v>
      </c>
      <c r="AM236" s="198" t="n">
        <v>-7</v>
      </c>
      <c r="AN236" s="198" t="n">
        <v>-31</v>
      </c>
      <c r="AO236" s="198" t="n">
        <v>22</v>
      </c>
      <c r="AP236" s="211" t="n">
        <v>-34</v>
      </c>
      <c r="AR236" s="195"/>
      <c r="AS236" s="196" t="s">
        <v>1136</v>
      </c>
      <c r="AT236" s="199"/>
      <c r="AU236" s="197" t="n">
        <f aca="false">IF(OR(appSymptome!E240=appSymptome!$C$1,AT236),0,appSymptome!E240)</f>
        <v>0</v>
      </c>
      <c r="AV236" s="198"/>
      <c r="AW236" s="198"/>
      <c r="AX236" s="199"/>
      <c r="AY236" s="196"/>
      <c r="AZ236" s="196" t="n">
        <f aca="false">AU236</f>
        <v>0</v>
      </c>
      <c r="BA236" s="200" t="n">
        <f aca="false">IF(AND(AZ514=0,AZ236=0,AY236&gt;0),AY236,AZ236)</f>
        <v>0</v>
      </c>
      <c r="BB236" s="201" t="n">
        <f aca="false">BA236*D236</f>
        <v>0</v>
      </c>
      <c r="BC236" s="202" t="n">
        <f aca="false">(SUMIF(E236:AP236,"&gt;0",E236:AP236)-SUMIF(E236:AP236,"&lt;0",E236:AP236))*D236</f>
        <v>0.665632273079907</v>
      </c>
      <c r="BD236" s="196"/>
      <c r="BE236" s="196"/>
      <c r="BF236" s="203"/>
      <c r="BG236" s="204"/>
      <c r="BH236" s="205" t="n">
        <f aca="false">SUMPRODUCT(E236:AP236,heilmittel!E$411:AP$411)*D236</f>
        <v>-0.0022933281613654</v>
      </c>
      <c r="BI236" s="206" t="n">
        <f aca="false">(BH236*BA236)+(BH514*BA514)</f>
        <v>0.00346742005907282</v>
      </c>
      <c r="BJ236" s="206" t="n">
        <f aca="false">BI236*BI236</f>
        <v>1.20230018660606E-005</v>
      </c>
      <c r="BK236" s="207" t="n">
        <f aca="false">BI236/BM$2</f>
        <v>0.0165763757743095</v>
      </c>
      <c r="BL236" s="206" t="str">
        <f aca="false">IF(BK236&lt;-3,"— — —",IF(BK236&lt;-2,"— —",IF(BK236&lt;-1,"—",IF(BK236&gt;4,"++++",IF(BK236&gt;3,"+++",IF(BK236&gt;2,"++",IF(BK236&gt;1,"+","....")))))))</f>
        <v>....</v>
      </c>
      <c r="BM236" s="200"/>
    </row>
    <row r="237" customFormat="false" ht="12.8" hidden="false" customHeight="false" outlineLevel="0" collapsed="false">
      <c r="B237" s="0" t="n">
        <f aca="false">1/D237</f>
        <v>1665</v>
      </c>
      <c r="C237" s="208" t="s">
        <v>1137</v>
      </c>
      <c r="D237" s="209" t="n">
        <v>0.000600600600600601</v>
      </c>
      <c r="E237" s="210" t="n">
        <v>68</v>
      </c>
      <c r="F237" s="198" t="n">
        <v>1</v>
      </c>
      <c r="G237" s="198" t="n">
        <v>-49</v>
      </c>
      <c r="H237" s="198" t="n">
        <v>-10</v>
      </c>
      <c r="I237" s="198" t="n">
        <v>23</v>
      </c>
      <c r="J237" s="198" t="n">
        <v>30</v>
      </c>
      <c r="K237" s="198" t="n">
        <v>-7</v>
      </c>
      <c r="L237" s="198" t="n">
        <v>-14</v>
      </c>
      <c r="M237" s="198" t="n">
        <v>-15</v>
      </c>
      <c r="N237" s="198" t="n">
        <v>2</v>
      </c>
      <c r="O237" s="198" t="n">
        <v>-2</v>
      </c>
      <c r="P237" s="198" t="n">
        <v>34</v>
      </c>
      <c r="Q237" s="198" t="n">
        <v>-16</v>
      </c>
      <c r="R237" s="198" t="n">
        <v>0</v>
      </c>
      <c r="S237" s="198" t="n">
        <v>1</v>
      </c>
      <c r="T237" s="198" t="n">
        <v>13</v>
      </c>
      <c r="U237" s="198" t="n">
        <v>-37</v>
      </c>
      <c r="V237" s="198" t="n">
        <v>43</v>
      </c>
      <c r="W237" s="198" t="n">
        <v>-12</v>
      </c>
      <c r="X237" s="198" t="n">
        <v>-2</v>
      </c>
      <c r="Y237" s="198" t="n">
        <v>-4</v>
      </c>
      <c r="Z237" s="198" t="n">
        <v>-9</v>
      </c>
      <c r="AA237" s="198" t="n">
        <v>-4</v>
      </c>
      <c r="AB237" s="198" t="n">
        <v>-48</v>
      </c>
      <c r="AC237" s="198" t="n">
        <v>-30</v>
      </c>
      <c r="AD237" s="198" t="n">
        <v>-15</v>
      </c>
      <c r="AE237" s="198" t="n">
        <v>22</v>
      </c>
      <c r="AF237" s="198" t="n">
        <v>-12</v>
      </c>
      <c r="AG237" s="198" t="n">
        <v>0</v>
      </c>
      <c r="AH237" s="198" t="n">
        <v>-18</v>
      </c>
      <c r="AI237" s="198" t="n">
        <v>11</v>
      </c>
      <c r="AJ237" s="198" t="n">
        <v>-53</v>
      </c>
      <c r="AK237" s="198" t="n">
        <v>4</v>
      </c>
      <c r="AL237" s="198" t="n">
        <v>39</v>
      </c>
      <c r="AM237" s="198" t="n">
        <v>-24</v>
      </c>
      <c r="AN237" s="198" t="n">
        <v>38</v>
      </c>
      <c r="AO237" s="198" t="n">
        <v>5</v>
      </c>
      <c r="AP237" s="211" t="n">
        <v>28</v>
      </c>
      <c r="AR237" s="195"/>
      <c r="AS237" s="196" t="s">
        <v>1137</v>
      </c>
      <c r="AT237" s="199"/>
      <c r="AU237" s="197" t="n">
        <f aca="false">IF(OR(appSymptome!E241=appSymptome!$C$1,AT237),0,appSymptome!E241)</f>
        <v>0</v>
      </c>
      <c r="AV237" s="198"/>
      <c r="AW237" s="198"/>
      <c r="AX237" s="199"/>
      <c r="AY237" s="196"/>
      <c r="AZ237" s="196" t="n">
        <f aca="false">AU237</f>
        <v>0</v>
      </c>
      <c r="BA237" s="200" t="n">
        <f aca="false">IF(AND(AZ515=0,AZ237=0,AY237&gt;0),AY237,AZ237)</f>
        <v>0</v>
      </c>
      <c r="BB237" s="201" t="n">
        <f aca="false">BA237*D237</f>
        <v>0</v>
      </c>
      <c r="BC237" s="202" t="n">
        <f aca="false">(SUMIF(E237:AP237,"&gt;0",E237:AP237)-SUMIF(E237:AP237,"&lt;0",E237:AP237))*D237</f>
        <v>0.446246246246246</v>
      </c>
      <c r="BD237" s="196"/>
      <c r="BE237" s="196"/>
      <c r="BF237" s="203"/>
      <c r="BG237" s="204"/>
      <c r="BH237" s="205" t="n">
        <f aca="false">SUMPRODUCT(E237:AP237,heilmittel!E$411:AP$411)*D237</f>
        <v>0.00240510510510511</v>
      </c>
      <c r="BI237" s="206" t="n">
        <f aca="false">(BH237*BA237)+(BH515*BA515)</f>
        <v>-0.00285390224142587</v>
      </c>
      <c r="BJ237" s="206" t="n">
        <f aca="false">BI237*BI237</f>
        <v>8.14475800361561E-006</v>
      </c>
      <c r="BK237" s="207" t="n">
        <f aca="false">BI237/BM$2</f>
        <v>-0.0136433876401088</v>
      </c>
      <c r="BL237" s="206" t="str">
        <f aca="false">IF(BK237&lt;-3,"— — —",IF(BK237&lt;-2,"— —",IF(BK237&lt;-1,"—",IF(BK237&gt;4,"++++",IF(BK237&gt;3,"+++",IF(BK237&gt;2,"++",IF(BK237&gt;1,"+","....")))))))</f>
        <v>....</v>
      </c>
      <c r="BM237" s="200"/>
    </row>
    <row r="238" customFormat="false" ht="12.8" hidden="false" customHeight="false" outlineLevel="0" collapsed="false">
      <c r="B238" s="0" t="n">
        <f aca="false">1/D238</f>
        <v>1641</v>
      </c>
      <c r="C238" s="208" t="s">
        <v>1138</v>
      </c>
      <c r="D238" s="209" t="n">
        <v>0.000609384521633151</v>
      </c>
      <c r="E238" s="210" t="n">
        <v>26</v>
      </c>
      <c r="F238" s="198" t="n">
        <v>-55</v>
      </c>
      <c r="G238" s="198" t="n">
        <v>-21</v>
      </c>
      <c r="H238" s="198" t="n">
        <v>51</v>
      </c>
      <c r="I238" s="198" t="n">
        <v>-16</v>
      </c>
      <c r="J238" s="198" t="n">
        <v>18</v>
      </c>
      <c r="K238" s="198" t="n">
        <v>20</v>
      </c>
      <c r="L238" s="198" t="n">
        <v>3</v>
      </c>
      <c r="M238" s="198" t="n">
        <v>-13</v>
      </c>
      <c r="N238" s="198" t="n">
        <v>-23</v>
      </c>
      <c r="O238" s="198" t="n">
        <v>-31</v>
      </c>
      <c r="P238" s="198" t="n">
        <v>-3</v>
      </c>
      <c r="Q238" s="198" t="n">
        <v>43</v>
      </c>
      <c r="R238" s="198" t="n">
        <v>-21</v>
      </c>
      <c r="S238" s="198" t="n">
        <v>-28</v>
      </c>
      <c r="T238" s="198" t="n">
        <v>-25</v>
      </c>
      <c r="U238" s="198" t="n">
        <v>-9</v>
      </c>
      <c r="V238" s="198" t="n">
        <v>-55</v>
      </c>
      <c r="W238" s="198" t="n">
        <v>-40</v>
      </c>
      <c r="X238" s="198" t="n">
        <v>31</v>
      </c>
      <c r="Y238" s="198" t="n">
        <v>-4</v>
      </c>
      <c r="Z238" s="198" t="n">
        <v>17</v>
      </c>
      <c r="AA238" s="198" t="n">
        <v>-21</v>
      </c>
      <c r="AB238" s="198" t="n">
        <v>-4</v>
      </c>
      <c r="AC238" s="198" t="n">
        <v>-8</v>
      </c>
      <c r="AD238" s="198" t="n">
        <v>-11</v>
      </c>
      <c r="AE238" s="198" t="n">
        <v>34</v>
      </c>
      <c r="AF238" s="198" t="n">
        <v>-30</v>
      </c>
      <c r="AG238" s="198" t="n">
        <v>-58</v>
      </c>
      <c r="AH238" s="198" t="n">
        <v>-21</v>
      </c>
      <c r="AI238" s="198" t="n">
        <v>-17</v>
      </c>
      <c r="AJ238" s="198" t="n">
        <v>4</v>
      </c>
      <c r="AK238" s="198" t="n">
        <v>23</v>
      </c>
      <c r="AL238" s="198" t="n">
        <v>13</v>
      </c>
      <c r="AM238" s="198" t="n">
        <v>7</v>
      </c>
      <c r="AN238" s="198" t="n">
        <v>25</v>
      </c>
      <c r="AO238" s="198" t="n">
        <v>-10</v>
      </c>
      <c r="AP238" s="211" t="n">
        <v>1</v>
      </c>
      <c r="AR238" s="195"/>
      <c r="AS238" s="196" t="s">
        <v>1138</v>
      </c>
      <c r="AT238" s="199"/>
      <c r="AU238" s="197" t="n">
        <f aca="false">IF(OR(appSymptome!E242=appSymptome!$C$1,AT238),0,appSymptome!E242)</f>
        <v>0</v>
      </c>
      <c r="AV238" s="198"/>
      <c r="AW238" s="198"/>
      <c r="AX238" s="199"/>
      <c r="AY238" s="196"/>
      <c r="AZ238" s="196" t="n">
        <f aca="false">AU238</f>
        <v>0</v>
      </c>
      <c r="BA238" s="200" t="n">
        <f aca="false">IF(AND(AZ516=0,AZ238=0,AY238&gt;0),AY238,AZ238)</f>
        <v>0</v>
      </c>
      <c r="BB238" s="201" t="n">
        <f aca="false">BA238*D238</f>
        <v>0</v>
      </c>
      <c r="BC238" s="202" t="n">
        <f aca="false">(SUMIF(E238:AP238,"&gt;0",E238:AP238)-SUMIF(E238:AP238,"&lt;0",E238:AP238))*D238</f>
        <v>0.511882998171846</v>
      </c>
      <c r="BD238" s="196"/>
      <c r="BE238" s="196"/>
      <c r="BF238" s="203"/>
      <c r="BG238" s="204"/>
      <c r="BH238" s="205" t="n">
        <f aca="false">SUMPRODUCT(E238:AP238,heilmittel!E$411:AP$411)*D238</f>
        <v>-0.00660213284582572</v>
      </c>
      <c r="BI238" s="206" t="n">
        <f aca="false">(BH238*BA238)+(BH516*BA516)</f>
        <v>0.0112798898761106</v>
      </c>
      <c r="BJ238" s="206" t="n">
        <f aca="false">BI238*BI238</f>
        <v>0.000127235915617183</v>
      </c>
      <c r="BK238" s="207" t="n">
        <f aca="false">BI238/BM$2</f>
        <v>0.0539247308066958</v>
      </c>
      <c r="BL238" s="206" t="str">
        <f aca="false">IF(BK238&lt;-3,"— — —",IF(BK238&lt;-2,"— —",IF(BK238&lt;-1,"—",IF(BK238&gt;4,"++++",IF(BK238&gt;3,"+++",IF(BK238&gt;2,"++",IF(BK238&gt;1,"+","....")))))))</f>
        <v>....</v>
      </c>
      <c r="BM238" s="200"/>
    </row>
    <row r="239" customFormat="false" ht="12.8" hidden="false" customHeight="false" outlineLevel="0" collapsed="false">
      <c r="B239" s="0" t="n">
        <f aca="false">1/D239</f>
        <v>1441</v>
      </c>
      <c r="C239" s="208" t="s">
        <v>1139</v>
      </c>
      <c r="D239" s="209" t="n">
        <v>0.000693962526023595</v>
      </c>
      <c r="E239" s="210" t="n">
        <v>-59</v>
      </c>
      <c r="F239" s="198" t="n">
        <v>1</v>
      </c>
      <c r="G239" s="198" t="n">
        <v>2</v>
      </c>
      <c r="H239" s="198" t="n">
        <v>-10</v>
      </c>
      <c r="I239" s="198" t="n">
        <v>-25</v>
      </c>
      <c r="J239" s="198" t="n">
        <v>-27</v>
      </c>
      <c r="K239" s="198" t="n">
        <v>31</v>
      </c>
      <c r="L239" s="198" t="n">
        <v>-65</v>
      </c>
      <c r="M239" s="198" t="n">
        <v>-43</v>
      </c>
      <c r="N239" s="198" t="n">
        <v>-9</v>
      </c>
      <c r="O239" s="198" t="n">
        <v>-35</v>
      </c>
      <c r="P239" s="198" t="n">
        <v>51</v>
      </c>
      <c r="Q239" s="198" t="n">
        <v>-3</v>
      </c>
      <c r="R239" s="198" t="n">
        <v>-31</v>
      </c>
      <c r="S239" s="198" t="n">
        <v>-29</v>
      </c>
      <c r="T239" s="198" t="n">
        <v>-29</v>
      </c>
      <c r="U239" s="198" t="n">
        <v>3</v>
      </c>
      <c r="V239" s="198" t="n">
        <v>3</v>
      </c>
      <c r="W239" s="198" t="n">
        <v>-15</v>
      </c>
      <c r="X239" s="198" t="n">
        <v>6</v>
      </c>
      <c r="Y239" s="198" t="n">
        <v>-26</v>
      </c>
      <c r="Z239" s="198" t="n">
        <v>-49</v>
      </c>
      <c r="AA239" s="198" t="n">
        <v>-31</v>
      </c>
      <c r="AB239" s="198" t="n">
        <v>-12</v>
      </c>
      <c r="AC239" s="198" t="n">
        <v>-32</v>
      </c>
      <c r="AD239" s="198" t="n">
        <v>21</v>
      </c>
      <c r="AE239" s="198" t="n">
        <v>7</v>
      </c>
      <c r="AF239" s="198" t="n">
        <v>12</v>
      </c>
      <c r="AG239" s="198" t="n">
        <v>25</v>
      </c>
      <c r="AH239" s="198" t="n">
        <v>-24</v>
      </c>
      <c r="AI239" s="198" t="n">
        <v>-10</v>
      </c>
      <c r="AJ239" s="198" t="n">
        <v>19</v>
      </c>
      <c r="AK239" s="198" t="n">
        <v>18</v>
      </c>
      <c r="AL239" s="198" t="n">
        <v>-22</v>
      </c>
      <c r="AM239" s="198" t="n">
        <v>-5</v>
      </c>
      <c r="AN239" s="198" t="n">
        <v>-15</v>
      </c>
      <c r="AO239" s="198" t="n">
        <v>13</v>
      </c>
      <c r="AP239" s="211" t="n">
        <v>18</v>
      </c>
      <c r="AR239" s="195"/>
      <c r="AS239" s="196" t="s">
        <v>1139</v>
      </c>
      <c r="AT239" s="199"/>
      <c r="AU239" s="197" t="n">
        <f aca="false">IF(OR(appSymptome!E243=appSymptome!$C$1,AT239),0,appSymptome!E243)</f>
        <v>0</v>
      </c>
      <c r="AV239" s="198"/>
      <c r="AW239" s="198"/>
      <c r="AX239" s="199"/>
      <c r="AY239" s="196"/>
      <c r="AZ239" s="196" t="n">
        <f aca="false">AU239</f>
        <v>0</v>
      </c>
      <c r="BA239" s="200" t="n">
        <f aca="false">IF(AND(AZ517=0,AZ239=0,AY239&gt;0),AY239,AZ239)</f>
        <v>0</v>
      </c>
      <c r="BB239" s="201" t="n">
        <f aca="false">BA239*D239</f>
        <v>0</v>
      </c>
      <c r="BC239" s="202" t="n">
        <f aca="false">(SUMIF(E239:AP239,"&gt;0",E239:AP239)-SUMIF(E239:AP239,"&lt;0",E239:AP239))*D239</f>
        <v>0.580152671755725</v>
      </c>
      <c r="BD239" s="196"/>
      <c r="BE239" s="196"/>
      <c r="BF239" s="203"/>
      <c r="BG239" s="204"/>
      <c r="BH239" s="205" t="n">
        <f aca="false">SUMPRODUCT(E239:AP239,heilmittel!E$411:AP$411)*D239</f>
        <v>-0.000143233865371273</v>
      </c>
      <c r="BI239" s="206" t="n">
        <f aca="false">(BH239*BA239)+(BH517*BA517)</f>
        <v>0.00223888207894092</v>
      </c>
      <c r="BJ239" s="206" t="n">
        <f aca="false">BI239*BI239</f>
        <v>5.01259296340281E-006</v>
      </c>
      <c r="BK239" s="207" t="n">
        <f aca="false">BI239/BM$2</f>
        <v>0.0107032173842865</v>
      </c>
      <c r="BL239" s="206" t="str">
        <f aca="false">IF(BK239&lt;-3,"— — —",IF(BK239&lt;-2,"— —",IF(BK239&lt;-1,"—",IF(BK239&gt;4,"++++",IF(BK239&gt;3,"+++",IF(BK239&gt;2,"++",IF(BK239&gt;1,"+","....")))))))</f>
        <v>....</v>
      </c>
      <c r="BM239" s="200"/>
    </row>
    <row r="240" customFormat="false" ht="12.8" hidden="false" customHeight="false" outlineLevel="0" collapsed="false">
      <c r="B240" s="0" t="n">
        <f aca="false">1/D240</f>
        <v>1154</v>
      </c>
      <c r="C240" s="208" t="s">
        <v>1140</v>
      </c>
      <c r="D240" s="209" t="n">
        <v>0.000866551126516464</v>
      </c>
      <c r="E240" s="210" t="n">
        <v>6</v>
      </c>
      <c r="F240" s="198" t="n">
        <v>-22</v>
      </c>
      <c r="G240" s="198" t="n">
        <v>0</v>
      </c>
      <c r="H240" s="198" t="n">
        <v>10</v>
      </c>
      <c r="I240" s="198" t="n">
        <v>-4</v>
      </c>
      <c r="J240" s="198" t="n">
        <v>-30</v>
      </c>
      <c r="K240" s="198" t="n">
        <v>-59</v>
      </c>
      <c r="L240" s="198" t="n">
        <v>-34</v>
      </c>
      <c r="M240" s="198" t="n">
        <v>-15</v>
      </c>
      <c r="N240" s="198" t="n">
        <v>17</v>
      </c>
      <c r="O240" s="198" t="n">
        <v>8</v>
      </c>
      <c r="P240" s="198" t="n">
        <v>-21</v>
      </c>
      <c r="Q240" s="198" t="n">
        <v>-1</v>
      </c>
      <c r="R240" s="198" t="n">
        <v>-13</v>
      </c>
      <c r="S240" s="198" t="n">
        <v>-56</v>
      </c>
      <c r="T240" s="198" t="n">
        <v>27</v>
      </c>
      <c r="U240" s="198" t="n">
        <v>-1</v>
      </c>
      <c r="V240" s="198" t="n">
        <v>-24</v>
      </c>
      <c r="W240" s="198" t="n">
        <v>-1</v>
      </c>
      <c r="X240" s="198" t="n">
        <v>-12</v>
      </c>
      <c r="Y240" s="198" t="n">
        <v>13</v>
      </c>
      <c r="Z240" s="198" t="n">
        <v>-1</v>
      </c>
      <c r="AA240" s="198" t="n">
        <v>7</v>
      </c>
      <c r="AB240" s="198" t="n">
        <v>0</v>
      </c>
      <c r="AC240" s="198" t="n">
        <v>-10</v>
      </c>
      <c r="AD240" s="198" t="n">
        <v>24</v>
      </c>
      <c r="AE240" s="198" t="n">
        <v>-7</v>
      </c>
      <c r="AF240" s="198" t="n">
        <v>-20</v>
      </c>
      <c r="AG240" s="198" t="n">
        <v>-15</v>
      </c>
      <c r="AH240" s="198" t="n">
        <v>-1</v>
      </c>
      <c r="AI240" s="198" t="n">
        <v>-26</v>
      </c>
      <c r="AJ240" s="198" t="n">
        <v>-8</v>
      </c>
      <c r="AK240" s="198" t="n">
        <v>26</v>
      </c>
      <c r="AL240" s="198" t="n">
        <v>16</v>
      </c>
      <c r="AM240" s="198" t="n">
        <v>-5</v>
      </c>
      <c r="AN240" s="198" t="n">
        <v>-38</v>
      </c>
      <c r="AO240" s="198" t="n">
        <v>16</v>
      </c>
      <c r="AP240" s="211" t="n">
        <v>-31</v>
      </c>
      <c r="AR240" s="195"/>
      <c r="AS240" s="196" t="s">
        <v>1140</v>
      </c>
      <c r="AT240" s="199"/>
      <c r="AU240" s="197" t="n">
        <f aca="false">IF(OR(appSymptome!E244=appSymptome!$C$1,AT240),0,appSymptome!E244)</f>
        <v>0</v>
      </c>
      <c r="AV240" s="198"/>
      <c r="AW240" s="198"/>
      <c r="AX240" s="199"/>
      <c r="AY240" s="196"/>
      <c r="AZ240" s="196" t="n">
        <f aca="false">AU240</f>
        <v>0</v>
      </c>
      <c r="BA240" s="200" t="n">
        <f aca="false">IF(AND(AZ518=0,AZ240=0,AY240&gt;0),AY240,AZ240)</f>
        <v>0</v>
      </c>
      <c r="BB240" s="201" t="n">
        <f aca="false">BA240*D240</f>
        <v>0</v>
      </c>
      <c r="BC240" s="202" t="n">
        <f aca="false">(SUMIF(E240:AP240,"&gt;0",E240:AP240)-SUMIF(E240:AP240,"&lt;0",E240:AP240))*D240</f>
        <v>0.54159445407279</v>
      </c>
      <c r="BD240" s="196"/>
      <c r="BE240" s="196"/>
      <c r="BF240" s="203"/>
      <c r="BG240" s="204"/>
      <c r="BH240" s="205" t="n">
        <f aca="false">SUMPRODUCT(E240:AP240,heilmittel!E$411:AP$411)*D240</f>
        <v>-0.0119916811091854</v>
      </c>
      <c r="BI240" s="206" t="n">
        <f aca="false">(BH240*BA240)+(BH518*BA518)</f>
        <v>0.0138002143112276</v>
      </c>
      <c r="BJ240" s="206" t="n">
        <f aca="false">BI240*BI240</f>
        <v>0.00019044591503581</v>
      </c>
      <c r="BK240" s="207" t="n">
        <f aca="false">BI240/BM$2</f>
        <v>0.0659734137461502</v>
      </c>
      <c r="BL240" s="206" t="str">
        <f aca="false">IF(BK240&lt;-3,"— — —",IF(BK240&lt;-2,"— —",IF(BK240&lt;-1,"—",IF(BK240&gt;4,"++++",IF(BK240&gt;3,"+++",IF(BK240&gt;2,"++",IF(BK240&gt;1,"+","....")))))))</f>
        <v>....</v>
      </c>
      <c r="BM240" s="200"/>
    </row>
    <row r="241" customFormat="false" ht="12.8" hidden="false" customHeight="false" outlineLevel="0" collapsed="false">
      <c r="B241" s="0" t="n">
        <f aca="false">1/D241</f>
        <v>3418</v>
      </c>
      <c r="C241" s="208" t="s">
        <v>1141</v>
      </c>
      <c r="D241" s="209" t="n">
        <v>0.000292568753657109</v>
      </c>
      <c r="E241" s="210" t="n">
        <v>-10</v>
      </c>
      <c r="F241" s="198" t="n">
        <v>31</v>
      </c>
      <c r="G241" s="198" t="n">
        <v>35</v>
      </c>
      <c r="H241" s="198" t="n">
        <v>32</v>
      </c>
      <c r="I241" s="198" t="n">
        <v>107</v>
      </c>
      <c r="J241" s="198" t="n">
        <v>-22</v>
      </c>
      <c r="K241" s="198" t="n">
        <v>57</v>
      </c>
      <c r="L241" s="198" t="n">
        <v>4</v>
      </c>
      <c r="M241" s="198" t="n">
        <v>22</v>
      </c>
      <c r="N241" s="198" t="n">
        <v>-35</v>
      </c>
      <c r="O241" s="198" t="n">
        <v>29</v>
      </c>
      <c r="P241" s="198" t="n">
        <v>-43</v>
      </c>
      <c r="Q241" s="198" t="n">
        <v>24</v>
      </c>
      <c r="R241" s="198" t="n">
        <v>78</v>
      </c>
      <c r="S241" s="198" t="n">
        <v>-31</v>
      </c>
      <c r="T241" s="198" t="n">
        <v>33</v>
      </c>
      <c r="U241" s="198" t="n">
        <v>37</v>
      </c>
      <c r="V241" s="198" t="n">
        <v>-43</v>
      </c>
      <c r="W241" s="198" t="n">
        <v>-39</v>
      </c>
      <c r="X241" s="198" t="n">
        <v>-27</v>
      </c>
      <c r="Y241" s="198" t="n">
        <v>-8</v>
      </c>
      <c r="Z241" s="198" t="n">
        <v>-13</v>
      </c>
      <c r="AA241" s="198" t="n">
        <v>-29</v>
      </c>
      <c r="AB241" s="198" t="n">
        <v>7</v>
      </c>
      <c r="AC241" s="198" t="n">
        <v>-37</v>
      </c>
      <c r="AD241" s="198" t="n">
        <v>-7</v>
      </c>
      <c r="AE241" s="198" t="n">
        <v>-2</v>
      </c>
      <c r="AF241" s="198" t="n">
        <v>-3</v>
      </c>
      <c r="AG241" s="198" t="n">
        <v>34</v>
      </c>
      <c r="AH241" s="198" t="n">
        <v>6</v>
      </c>
      <c r="AI241" s="198" t="n">
        <v>-39</v>
      </c>
      <c r="AJ241" s="198" t="n">
        <v>-10</v>
      </c>
      <c r="AK241" s="198" t="n">
        <v>7</v>
      </c>
      <c r="AL241" s="198" t="n">
        <v>-26</v>
      </c>
      <c r="AM241" s="198" t="n">
        <v>-51</v>
      </c>
      <c r="AN241" s="198" t="n">
        <v>-8</v>
      </c>
      <c r="AO241" s="198" t="n">
        <v>38</v>
      </c>
      <c r="AP241" s="211" t="n">
        <v>20</v>
      </c>
      <c r="AR241" s="195"/>
      <c r="AS241" s="196" t="s">
        <v>1141</v>
      </c>
      <c r="AT241" s="199"/>
      <c r="AU241" s="197" t="n">
        <f aca="false">IF(OR(appSymptome!E245=appSymptome!$C$1,AT241),0,appSymptome!E245)</f>
        <v>4</v>
      </c>
      <c r="AV241" s="198"/>
      <c r="AW241" s="198"/>
      <c r="AX241" s="199"/>
      <c r="AY241" s="196"/>
      <c r="AZ241" s="196" t="n">
        <f aca="false">AU241</f>
        <v>4</v>
      </c>
      <c r="BA241" s="200" t="n">
        <f aca="false">IF(AND(AZ519=0,AZ241=0,AY241&gt;0),AY241,AZ241)</f>
        <v>4</v>
      </c>
      <c r="BB241" s="201" t="n">
        <f aca="false">BA241*D241</f>
        <v>0.00117027501462844</v>
      </c>
      <c r="BC241" s="202" t="n">
        <f aca="false">(SUMIF(E241:AP241,"&gt;0",E241:AP241)-SUMIF(E241:AP241,"&lt;0",E241:AP241))*D241</f>
        <v>0.317144528964307</v>
      </c>
      <c r="BD241" s="196"/>
      <c r="BE241" s="196"/>
      <c r="BF241" s="203"/>
      <c r="BG241" s="204"/>
      <c r="BH241" s="205" t="n">
        <f aca="false">SUMPRODUCT(E241:AP241,heilmittel!E$411:AP$411)*D241</f>
        <v>-0.00204145699239321</v>
      </c>
      <c r="BI241" s="206" t="n">
        <f aca="false">(BH241*BA241)+(BH519*BA519)</f>
        <v>-0.00417429326482222</v>
      </c>
      <c r="BJ241" s="206" t="n">
        <f aca="false">BI241*BI241</f>
        <v>1.74247242607402E-005</v>
      </c>
      <c r="BK241" s="207" t="n">
        <f aca="false">BI241/BM$2</f>
        <v>-0.0199556594156535</v>
      </c>
      <c r="BL241" s="206" t="str">
        <f aca="false">IF(BK241&lt;-3,"— — —",IF(BK241&lt;-2,"— —",IF(BK241&lt;-1,"—",IF(BK241&gt;4,"++++",IF(BK241&gt;3,"+++",IF(BK241&gt;2,"++",IF(BK241&gt;1,"+","....")))))))</f>
        <v>....</v>
      </c>
      <c r="BM241" s="200"/>
    </row>
    <row r="242" customFormat="false" ht="12.8" hidden="false" customHeight="false" outlineLevel="0" collapsed="false">
      <c r="B242" s="0" t="n">
        <f aca="false">1/D242</f>
        <v>911.999999999996</v>
      </c>
      <c r="C242" s="208" t="s">
        <v>1142</v>
      </c>
      <c r="D242" s="209" t="n">
        <v>0.00109649122807018</v>
      </c>
      <c r="E242" s="210" t="n">
        <v>15</v>
      </c>
      <c r="F242" s="198" t="n">
        <v>-11</v>
      </c>
      <c r="G242" s="198" t="n">
        <v>-3</v>
      </c>
      <c r="H242" s="198" t="n">
        <v>9</v>
      </c>
      <c r="I242" s="198" t="n">
        <v>-13</v>
      </c>
      <c r="J242" s="198" t="n">
        <v>-11</v>
      </c>
      <c r="K242" s="198" t="n">
        <v>-19</v>
      </c>
      <c r="L242" s="198" t="n">
        <v>-12</v>
      </c>
      <c r="M242" s="198" t="n">
        <v>-6</v>
      </c>
      <c r="N242" s="198" t="n">
        <v>-1</v>
      </c>
      <c r="O242" s="198" t="n">
        <v>1</v>
      </c>
      <c r="P242" s="198" t="n">
        <v>18</v>
      </c>
      <c r="Q242" s="198" t="n">
        <v>4</v>
      </c>
      <c r="R242" s="198" t="n">
        <v>-21</v>
      </c>
      <c r="S242" s="198" t="n">
        <v>0</v>
      </c>
      <c r="T242" s="198" t="n">
        <v>-3</v>
      </c>
      <c r="U242" s="198" t="n">
        <v>-6</v>
      </c>
      <c r="V242" s="198" t="n">
        <v>-16</v>
      </c>
      <c r="W242" s="198" t="n">
        <v>17</v>
      </c>
      <c r="X242" s="198" t="n">
        <v>1</v>
      </c>
      <c r="Y242" s="198" t="n">
        <v>18</v>
      </c>
      <c r="Z242" s="198" t="n">
        <v>36</v>
      </c>
      <c r="AA242" s="198" t="n">
        <v>-25</v>
      </c>
      <c r="AB242" s="198" t="n">
        <v>-10</v>
      </c>
      <c r="AC242" s="198" t="n">
        <v>-2</v>
      </c>
      <c r="AD242" s="198" t="n">
        <v>35</v>
      </c>
      <c r="AE242" s="198" t="n">
        <v>5</v>
      </c>
      <c r="AF242" s="198" t="n">
        <v>-17</v>
      </c>
      <c r="AG242" s="198" t="n">
        <v>-57</v>
      </c>
      <c r="AH242" s="198" t="n">
        <v>27</v>
      </c>
      <c r="AI242" s="198" t="n">
        <v>-20</v>
      </c>
      <c r="AJ242" s="198" t="n">
        <v>27</v>
      </c>
      <c r="AK242" s="198" t="n">
        <v>20</v>
      </c>
      <c r="AL242" s="198" t="n">
        <v>-3</v>
      </c>
      <c r="AM242" s="198" t="n">
        <v>-4</v>
      </c>
      <c r="AN242" s="198" t="n">
        <v>-26</v>
      </c>
      <c r="AO242" s="198" t="n">
        <v>-46</v>
      </c>
      <c r="AP242" s="211" t="n">
        <v>-4</v>
      </c>
      <c r="AR242" s="195"/>
      <c r="AS242" s="196" t="s">
        <v>1142</v>
      </c>
      <c r="AT242" s="199"/>
      <c r="AU242" s="197" t="n">
        <f aca="false">IF(OR(appSymptome!E246=appSymptome!$C$1,AT242),0,appSymptome!E246)</f>
        <v>0</v>
      </c>
      <c r="AV242" s="198"/>
      <c r="AW242" s="198"/>
      <c r="AX242" s="199"/>
      <c r="AY242" s="196"/>
      <c r="AZ242" s="196" t="n">
        <f aca="false">AU242</f>
        <v>0</v>
      </c>
      <c r="BA242" s="200" t="n">
        <f aca="false">IF(AND(AZ520=0,AZ242=0,AY242&gt;0),AY242,AZ242)</f>
        <v>0</v>
      </c>
      <c r="BB242" s="201" t="n">
        <f aca="false">BA242*D242</f>
        <v>0</v>
      </c>
      <c r="BC242" s="202" t="n">
        <f aca="false">(SUMIF(E242:AP242,"&gt;0",E242:AP242)-SUMIF(E242:AP242,"&lt;0",E242:AP242))*D242</f>
        <v>0.62390350877193</v>
      </c>
      <c r="BD242" s="196"/>
      <c r="BE242" s="196"/>
      <c r="BF242" s="203"/>
      <c r="BG242" s="204"/>
      <c r="BH242" s="205" t="n">
        <f aca="false">SUMPRODUCT(E242:AP242,heilmittel!E$411:AP$411)*D242</f>
        <v>-0.0329823464912282</v>
      </c>
      <c r="BI242" s="206" t="n">
        <f aca="false">(BH242*BA242)+(BH520*BA520)</f>
        <v>0.0289844102092435</v>
      </c>
      <c r="BJ242" s="206" t="n">
        <f aca="false">BI242*BI242</f>
        <v>0.000840096035177698</v>
      </c>
      <c r="BK242" s="207" t="n">
        <f aca="false">BI242/BM$2</f>
        <v>0.13856310081843</v>
      </c>
      <c r="BL242" s="206" t="str">
        <f aca="false">IF(BK242&lt;-3,"— — —",IF(BK242&lt;-2,"— —",IF(BK242&lt;-1,"—",IF(BK242&gt;4,"++++",IF(BK242&gt;3,"+++",IF(BK242&gt;2,"++",IF(BK242&gt;1,"+","....")))))))</f>
        <v>....</v>
      </c>
      <c r="BM242" s="200"/>
    </row>
    <row r="243" customFormat="false" ht="12.8" hidden="false" customHeight="false" outlineLevel="0" collapsed="false">
      <c r="B243" s="0" t="n">
        <f aca="false">1/D243</f>
        <v>269</v>
      </c>
      <c r="C243" s="208" t="s">
        <v>1143</v>
      </c>
      <c r="D243" s="209" t="n">
        <v>0.00371747211895911</v>
      </c>
      <c r="E243" s="210" t="n">
        <v>2</v>
      </c>
      <c r="F243" s="198" t="n">
        <v>-5</v>
      </c>
      <c r="G243" s="198" t="n">
        <v>3</v>
      </c>
      <c r="H243" s="198" t="n">
        <v>-1</v>
      </c>
      <c r="I243" s="198" t="n">
        <v>0</v>
      </c>
      <c r="J243" s="198" t="n">
        <v>32</v>
      </c>
      <c r="K243" s="198" t="n">
        <v>-1</v>
      </c>
      <c r="L243" s="198" t="n">
        <v>25</v>
      </c>
      <c r="M243" s="198" t="n">
        <v>3</v>
      </c>
      <c r="N243" s="198" t="n">
        <v>-19</v>
      </c>
      <c r="O243" s="198" t="n">
        <v>-33</v>
      </c>
      <c r="P243" s="198" t="n">
        <v>-12</v>
      </c>
      <c r="Q243" s="198" t="n">
        <v>7</v>
      </c>
      <c r="R243" s="198" t="n">
        <v>-5</v>
      </c>
      <c r="S243" s="198" t="n">
        <v>-21</v>
      </c>
      <c r="T243" s="198" t="n">
        <v>-27</v>
      </c>
      <c r="U243" s="198" t="n">
        <v>16</v>
      </c>
      <c r="V243" s="198" t="n">
        <v>5</v>
      </c>
      <c r="W243" s="198" t="n">
        <v>-31</v>
      </c>
      <c r="X243" s="198" t="n">
        <v>-17</v>
      </c>
      <c r="Y243" s="198" t="n">
        <v>-22</v>
      </c>
      <c r="Z243" s="198" t="n">
        <v>-12</v>
      </c>
      <c r="AA243" s="198" t="n">
        <v>18</v>
      </c>
      <c r="AB243" s="198" t="n">
        <v>-13</v>
      </c>
      <c r="AC243" s="198" t="n">
        <v>4</v>
      </c>
      <c r="AD243" s="198" t="n">
        <v>-6</v>
      </c>
      <c r="AE243" s="198" t="n">
        <v>23</v>
      </c>
      <c r="AF243" s="198" t="n">
        <v>-42</v>
      </c>
      <c r="AG243" s="198" t="n">
        <v>20</v>
      </c>
      <c r="AH243" s="198" t="n">
        <v>-9</v>
      </c>
      <c r="AI243" s="198" t="n">
        <v>-8</v>
      </c>
      <c r="AJ243" s="198" t="n">
        <v>0</v>
      </c>
      <c r="AK243" s="198" t="n">
        <v>-3</v>
      </c>
      <c r="AL243" s="198" t="n">
        <v>3</v>
      </c>
      <c r="AM243" s="198" t="n">
        <v>8</v>
      </c>
      <c r="AN243" s="198" t="n">
        <v>-26</v>
      </c>
      <c r="AO243" s="198" t="n">
        <v>-24</v>
      </c>
      <c r="AP243" s="211" t="n">
        <v>1</v>
      </c>
      <c r="AR243" s="195"/>
      <c r="AS243" s="196" t="s">
        <v>1143</v>
      </c>
      <c r="AT243" s="199"/>
      <c r="AU243" s="197" t="n">
        <f aca="false">IF(OR(appSymptome!E247=appSymptome!$C$1,AT243),0,appSymptome!E247)</f>
        <v>0</v>
      </c>
      <c r="AV243" s="198" t="n">
        <v>243</v>
      </c>
      <c r="AW243" s="198"/>
      <c r="AX243" s="199" t="n">
        <f aca="true">INDIRECT(ADDRESS(AV243+ROW(AV$2)-1,COLUMN(AU243)))</f>
        <v>0</v>
      </c>
      <c r="AY243" s="196"/>
      <c r="AZ243" s="196" t="n">
        <f aca="false">AU243</f>
        <v>0</v>
      </c>
      <c r="BA243" s="200" t="n">
        <f aca="false">IF(AND(AZ521=0,AZ243=0,AY243&gt;0),AY243,AZ243)</f>
        <v>0</v>
      </c>
      <c r="BB243" s="201" t="n">
        <f aca="false">BA243*D243</f>
        <v>0</v>
      </c>
      <c r="BC243" s="202" t="n">
        <f aca="false">(SUMIF(E243:AP243,"&gt;0",E243:AP243)-SUMIF(E243:AP243,"&lt;0",E243:AP243))*D243</f>
        <v>1.88475836431227</v>
      </c>
      <c r="BD243" s="196"/>
      <c r="BE243" s="196"/>
      <c r="BF243" s="203"/>
      <c r="BG243" s="204"/>
      <c r="BH243" s="205" t="n">
        <f aca="false">SUMPRODUCT(E243:AP243,heilmittel!E$411:AP$411)*D243</f>
        <v>0.0293319702602231</v>
      </c>
      <c r="BI243" s="206" t="n">
        <f aca="false">(BH243*BA243)+(BH521*BA521)</f>
        <v>-0.0079719664322976</v>
      </c>
      <c r="BJ243" s="206" t="n">
        <f aca="false">BI243*BI243</f>
        <v>6.35522487976798E-005</v>
      </c>
      <c r="BK243" s="207" t="n">
        <f aca="false">BI243/BM$2</f>
        <v>-0.0381108458134957</v>
      </c>
      <c r="BL243" s="206" t="str">
        <f aca="false">IF(BK243&lt;-3,"— — —",IF(BK243&lt;-2,"— —",IF(BK243&lt;-1,"—",IF(BK243&gt;4,"++++",IF(BK243&gt;3,"+++",IF(BK243&gt;2,"++",IF(BK243&gt;1,"+","....")))))))</f>
        <v>....</v>
      </c>
      <c r="BM243" s="200"/>
    </row>
    <row r="244" customFormat="false" ht="12.8" hidden="false" customHeight="false" outlineLevel="0" collapsed="false">
      <c r="B244" s="0" t="n">
        <f aca="false">1/D244</f>
        <v>1305</v>
      </c>
      <c r="C244" s="208" t="s">
        <v>1144</v>
      </c>
      <c r="D244" s="209" t="n">
        <v>0.000766283524904215</v>
      </c>
      <c r="E244" s="210" t="n">
        <v>29</v>
      </c>
      <c r="F244" s="198" t="n">
        <v>12</v>
      </c>
      <c r="G244" s="198" t="n">
        <v>5</v>
      </c>
      <c r="H244" s="198" t="n">
        <v>-17</v>
      </c>
      <c r="I244" s="198" t="n">
        <v>41</v>
      </c>
      <c r="J244" s="198" t="n">
        <v>-26</v>
      </c>
      <c r="K244" s="198" t="n">
        <v>35</v>
      </c>
      <c r="L244" s="198" t="n">
        <v>-17</v>
      </c>
      <c r="M244" s="198" t="n">
        <v>-2</v>
      </c>
      <c r="N244" s="198" t="n">
        <v>33</v>
      </c>
      <c r="O244" s="198" t="n">
        <v>12</v>
      </c>
      <c r="P244" s="198" t="n">
        <v>14</v>
      </c>
      <c r="Q244" s="198" t="n">
        <v>15</v>
      </c>
      <c r="R244" s="198" t="n">
        <v>17</v>
      </c>
      <c r="S244" s="198" t="n">
        <v>49</v>
      </c>
      <c r="T244" s="198" t="n">
        <v>33</v>
      </c>
      <c r="U244" s="198" t="n">
        <v>-6</v>
      </c>
      <c r="V244" s="198" t="n">
        <v>22</v>
      </c>
      <c r="W244" s="198" t="n">
        <v>-4</v>
      </c>
      <c r="X244" s="198" t="n">
        <v>-18</v>
      </c>
      <c r="Y244" s="198" t="n">
        <v>-26</v>
      </c>
      <c r="Z244" s="198" t="n">
        <v>8</v>
      </c>
      <c r="AA244" s="198" t="n">
        <v>-1</v>
      </c>
      <c r="AB244" s="198" t="n">
        <v>14</v>
      </c>
      <c r="AC244" s="198" t="n">
        <v>1</v>
      </c>
      <c r="AD244" s="198" t="n">
        <v>29</v>
      </c>
      <c r="AE244" s="198" t="n">
        <v>-10</v>
      </c>
      <c r="AF244" s="198" t="n">
        <v>-14</v>
      </c>
      <c r="AG244" s="198" t="n">
        <v>-8</v>
      </c>
      <c r="AH244" s="198" t="n">
        <v>33</v>
      </c>
      <c r="AI244" s="198" t="n">
        <v>-9</v>
      </c>
      <c r="AJ244" s="198" t="n">
        <v>28</v>
      </c>
      <c r="AK244" s="198" t="n">
        <v>12</v>
      </c>
      <c r="AL244" s="198" t="n">
        <v>31</v>
      </c>
      <c r="AM244" s="198" t="n">
        <v>2</v>
      </c>
      <c r="AN244" s="198" t="n">
        <v>-33</v>
      </c>
      <c r="AO244" s="198" t="n">
        <v>36</v>
      </c>
      <c r="AP244" s="211" t="n">
        <v>-1</v>
      </c>
      <c r="AR244" s="195"/>
      <c r="AS244" s="196" t="s">
        <v>1144</v>
      </c>
      <c r="AT244" s="199"/>
      <c r="AU244" s="197" t="n">
        <f aca="false">IF(OR(appSymptome!E248=appSymptome!$C$1,AT244),0,appSymptome!E248)</f>
        <v>0</v>
      </c>
      <c r="AV244" s="198" t="n">
        <v>242</v>
      </c>
      <c r="AW244" s="198"/>
      <c r="AX244" s="199" t="n">
        <f aca="true">INDIRECT(ADDRESS(AV244+ROW(AV$2)-1,COLUMN(AU244)))</f>
        <v>0</v>
      </c>
      <c r="AY244" s="196"/>
      <c r="AZ244" s="196" t="n">
        <f aca="false">AU244</f>
        <v>0</v>
      </c>
      <c r="BA244" s="200" t="n">
        <f aca="false">IF(AND(AZ522=0,AZ244=0,AY244&gt;0),AY244,AZ244)</f>
        <v>0</v>
      </c>
      <c r="BB244" s="201" t="n">
        <f aca="false">BA244*D244</f>
        <v>0</v>
      </c>
      <c r="BC244" s="202" t="n">
        <f aca="false">(SUMIF(E244:AP244,"&gt;0",E244:AP244)-SUMIF(E244:AP244,"&lt;0",E244:AP244))*D244</f>
        <v>0.538697318007663</v>
      </c>
      <c r="BD244" s="196"/>
      <c r="BE244" s="196"/>
      <c r="BF244" s="203"/>
      <c r="BG244" s="204"/>
      <c r="BH244" s="205" t="n">
        <f aca="false">SUMPRODUCT(E244:AP244,heilmittel!E$411:AP$411)*D244</f>
        <v>-0.0347057471264368</v>
      </c>
      <c r="BI244" s="206" t="n">
        <f aca="false">(BH244*BA244)+(BH522*BA522)</f>
        <v>0.046535612389153</v>
      </c>
      <c r="BJ244" s="206" t="n">
        <f aca="false">BI244*BI244</f>
        <v>0.00216556322043349</v>
      </c>
      <c r="BK244" s="207" t="n">
        <f aca="false">BI244/BM$2</f>
        <v>0.22246851685356</v>
      </c>
      <c r="BL244" s="206" t="str">
        <f aca="false">IF(BK244&lt;-3,"— — —",IF(BK244&lt;-2,"— —",IF(BK244&lt;-1,"—",IF(BK244&gt;4,"++++",IF(BK244&gt;3,"+++",IF(BK244&gt;2,"++",IF(BK244&gt;1,"+","....")))))))</f>
        <v>....</v>
      </c>
      <c r="BM244" s="200"/>
    </row>
    <row r="245" customFormat="false" ht="12.8" hidden="false" customHeight="false" outlineLevel="0" collapsed="false">
      <c r="B245" s="0" t="n">
        <f aca="false">1/D245</f>
        <v>1892</v>
      </c>
      <c r="C245" s="208" t="s">
        <v>1145</v>
      </c>
      <c r="D245" s="209" t="n">
        <v>0.000528541226215645</v>
      </c>
      <c r="E245" s="210" t="n">
        <v>-17</v>
      </c>
      <c r="F245" s="198" t="n">
        <v>-60</v>
      </c>
      <c r="G245" s="198" t="n">
        <v>11</v>
      </c>
      <c r="H245" s="198" t="n">
        <v>7</v>
      </c>
      <c r="I245" s="198" t="n">
        <v>-10</v>
      </c>
      <c r="J245" s="198" t="n">
        <v>-20</v>
      </c>
      <c r="K245" s="198" t="n">
        <v>-36</v>
      </c>
      <c r="L245" s="198" t="n">
        <v>35</v>
      </c>
      <c r="M245" s="198" t="n">
        <v>-62</v>
      </c>
      <c r="N245" s="198" t="n">
        <v>18</v>
      </c>
      <c r="O245" s="198" t="n">
        <v>-2</v>
      </c>
      <c r="P245" s="198" t="n">
        <v>-51</v>
      </c>
      <c r="Q245" s="198" t="n">
        <v>-10</v>
      </c>
      <c r="R245" s="198" t="n">
        <v>7</v>
      </c>
      <c r="S245" s="198" t="n">
        <v>14</v>
      </c>
      <c r="T245" s="198" t="n">
        <v>21</v>
      </c>
      <c r="U245" s="198" t="n">
        <v>46</v>
      </c>
      <c r="V245" s="198" t="n">
        <v>-7</v>
      </c>
      <c r="W245" s="198" t="n">
        <v>-6</v>
      </c>
      <c r="X245" s="198" t="n">
        <v>4</v>
      </c>
      <c r="Y245" s="198" t="n">
        <v>-24</v>
      </c>
      <c r="Z245" s="198" t="n">
        <v>-19</v>
      </c>
      <c r="AA245" s="198" t="n">
        <v>25</v>
      </c>
      <c r="AB245" s="198" t="n">
        <v>30</v>
      </c>
      <c r="AC245" s="198" t="n">
        <v>-1</v>
      </c>
      <c r="AD245" s="198" t="n">
        <v>2</v>
      </c>
      <c r="AE245" s="198" t="n">
        <v>11</v>
      </c>
      <c r="AF245" s="198" t="n">
        <v>7</v>
      </c>
      <c r="AG245" s="198" t="n">
        <v>-12</v>
      </c>
      <c r="AH245" s="198" t="n">
        <v>6</v>
      </c>
      <c r="AI245" s="198" t="n">
        <v>-30</v>
      </c>
      <c r="AJ245" s="198" t="n">
        <v>36</v>
      </c>
      <c r="AK245" s="198" t="n">
        <v>20</v>
      </c>
      <c r="AL245" s="198" t="n">
        <v>12</v>
      </c>
      <c r="AM245" s="198" t="n">
        <v>-10</v>
      </c>
      <c r="AN245" s="198" t="n">
        <v>-8</v>
      </c>
      <c r="AO245" s="198" t="n">
        <v>30</v>
      </c>
      <c r="AP245" s="211" t="n">
        <v>-20</v>
      </c>
      <c r="AR245" s="195"/>
      <c r="AS245" s="196" t="s">
        <v>1145</v>
      </c>
      <c r="AT245" s="199"/>
      <c r="AU245" s="197" t="n">
        <f aca="false">IF(OR(appSymptome!E249=appSymptome!$C$1,AT245),0,appSymptome!E249)</f>
        <v>0</v>
      </c>
      <c r="AV245" s="198"/>
      <c r="AW245" s="198"/>
      <c r="AX245" s="199"/>
      <c r="AY245" s="196"/>
      <c r="AZ245" s="196" t="n">
        <f aca="false">AU245</f>
        <v>0</v>
      </c>
      <c r="BA245" s="200" t="n">
        <f aca="false">IF(AND(AZ523=0,AZ245=0,AY245&gt;0),AY245,AZ245)</f>
        <v>0</v>
      </c>
      <c r="BB245" s="201" t="n">
        <f aca="false">BA245*D245</f>
        <v>0</v>
      </c>
      <c r="BC245" s="202" t="n">
        <f aca="false">(SUMIF(E245:AP245,"&gt;0",E245:AP245)-SUMIF(E245:AP245,"&lt;0",E245:AP245))*D245</f>
        <v>0.394820295983087</v>
      </c>
      <c r="BD245" s="196"/>
      <c r="BE245" s="196"/>
      <c r="BF245" s="203"/>
      <c r="BG245" s="204"/>
      <c r="BH245" s="205" t="n">
        <f aca="false">SUMPRODUCT(E245:AP245,heilmittel!E$411:AP$411)*D245</f>
        <v>-0.0134613636363636</v>
      </c>
      <c r="BI245" s="206" t="n">
        <f aca="false">(BH245*BA245)+(BH523*BA523)</f>
        <v>0.028026574009729</v>
      </c>
      <c r="BJ245" s="206" t="n">
        <f aca="false">BI245*BI245</f>
        <v>0.000785488850722815</v>
      </c>
      <c r="BK245" s="207" t="n">
        <f aca="false">BI245/BM$2</f>
        <v>0.133984061503062</v>
      </c>
      <c r="BL245" s="206" t="str">
        <f aca="false">IF(BK245&lt;-3,"— — —",IF(BK245&lt;-2,"— —",IF(BK245&lt;-1,"—",IF(BK245&gt;4,"++++",IF(BK245&gt;3,"+++",IF(BK245&gt;2,"++",IF(BK245&gt;1,"+","....")))))))</f>
        <v>....</v>
      </c>
      <c r="BM245" s="200"/>
    </row>
    <row r="246" customFormat="false" ht="12.8" hidden="false" customHeight="false" outlineLevel="0" collapsed="false">
      <c r="B246" s="0" t="n">
        <f aca="false">1/D246</f>
        <v>577</v>
      </c>
      <c r="C246" s="208" t="s">
        <v>1146</v>
      </c>
      <c r="D246" s="209" t="n">
        <v>0.00173310225303293</v>
      </c>
      <c r="E246" s="210" t="n">
        <v>0</v>
      </c>
      <c r="F246" s="198" t="n">
        <v>2</v>
      </c>
      <c r="G246" s="198" t="n">
        <v>27</v>
      </c>
      <c r="H246" s="198" t="n">
        <v>-4</v>
      </c>
      <c r="I246" s="198" t="n">
        <v>-2</v>
      </c>
      <c r="J246" s="198" t="n">
        <v>15</v>
      </c>
      <c r="K246" s="198" t="n">
        <v>-16</v>
      </c>
      <c r="L246" s="198" t="n">
        <v>18</v>
      </c>
      <c r="M246" s="198" t="n">
        <v>23</v>
      </c>
      <c r="N246" s="198" t="n">
        <v>-9</v>
      </c>
      <c r="O246" s="198" t="n">
        <v>-26</v>
      </c>
      <c r="P246" s="198" t="n">
        <v>0</v>
      </c>
      <c r="Q246" s="198" t="n">
        <v>13</v>
      </c>
      <c r="R246" s="198" t="n">
        <v>2</v>
      </c>
      <c r="S246" s="198" t="n">
        <v>21</v>
      </c>
      <c r="T246" s="198" t="n">
        <v>19</v>
      </c>
      <c r="U246" s="198" t="n">
        <v>-15</v>
      </c>
      <c r="V246" s="198" t="n">
        <v>-13</v>
      </c>
      <c r="W246" s="198" t="n">
        <v>-4</v>
      </c>
      <c r="X246" s="198" t="n">
        <v>-23</v>
      </c>
      <c r="Y246" s="198" t="n">
        <v>26</v>
      </c>
      <c r="Z246" s="198" t="n">
        <v>-17</v>
      </c>
      <c r="AA246" s="198" t="n">
        <v>-6</v>
      </c>
      <c r="AB246" s="198" t="n">
        <v>6</v>
      </c>
      <c r="AC246" s="198" t="n">
        <v>-5</v>
      </c>
      <c r="AD246" s="198" t="n">
        <v>-11</v>
      </c>
      <c r="AE246" s="198" t="n">
        <v>-3</v>
      </c>
      <c r="AF246" s="198" t="n">
        <v>9</v>
      </c>
      <c r="AG246" s="198" t="n">
        <v>13</v>
      </c>
      <c r="AH246" s="198" t="n">
        <v>-16</v>
      </c>
      <c r="AI246" s="198" t="n">
        <v>-9</v>
      </c>
      <c r="AJ246" s="198" t="n">
        <v>29</v>
      </c>
      <c r="AK246" s="198" t="n">
        <v>13</v>
      </c>
      <c r="AL246" s="198" t="n">
        <v>13</v>
      </c>
      <c r="AM246" s="198" t="n">
        <v>-10</v>
      </c>
      <c r="AN246" s="198" t="n">
        <v>18</v>
      </c>
      <c r="AO246" s="198" t="n">
        <v>-15</v>
      </c>
      <c r="AP246" s="211" t="n">
        <v>5</v>
      </c>
      <c r="AR246" s="195"/>
      <c r="AS246" s="196" t="s">
        <v>1146</v>
      </c>
      <c r="AT246" s="199"/>
      <c r="AU246" s="197" t="n">
        <f aca="false">IF(OR(appSymptome!E250=appSymptome!$C$1,AT246),0,appSymptome!E250)</f>
        <v>0</v>
      </c>
      <c r="AV246" s="198"/>
      <c r="AW246" s="198"/>
      <c r="AX246" s="199"/>
      <c r="AY246" s="196"/>
      <c r="AZ246" s="196" t="n">
        <f aca="false">AU246</f>
        <v>0</v>
      </c>
      <c r="BA246" s="200" t="n">
        <f aca="false">IF(AND(AZ524=0,AZ246=0,AY246&gt;0),AY246,AZ246)</f>
        <v>0</v>
      </c>
      <c r="BB246" s="201" t="n">
        <f aca="false">BA246*D246</f>
        <v>0</v>
      </c>
      <c r="BC246" s="202" t="n">
        <f aca="false">(SUMIF(E246:AP246,"&gt;0",E246:AP246)-SUMIF(E246:AP246,"&lt;0",E246:AP246))*D246</f>
        <v>0.824956672443674</v>
      </c>
      <c r="BD246" s="196"/>
      <c r="BE246" s="196"/>
      <c r="BF246" s="203"/>
      <c r="BG246" s="204"/>
      <c r="BH246" s="205" t="n">
        <f aca="false">SUMPRODUCT(E246:AP246,heilmittel!E$411:AP$411)*D246</f>
        <v>0.00168301559792028</v>
      </c>
      <c r="BI246" s="206" t="n">
        <f aca="false">(BH246*BA246)+(BH524*BA524)</f>
        <v>0.000274229785340897</v>
      </c>
      <c r="BJ246" s="206" t="n">
        <f aca="false">BI246*BI246</f>
        <v>7.52019751681144E-008</v>
      </c>
      <c r="BK246" s="207" t="n">
        <f aca="false">BI246/BM$2</f>
        <v>0.00131098508195585</v>
      </c>
      <c r="BL246" s="206" t="str">
        <f aca="false">IF(BK246&lt;-3,"— — —",IF(BK246&lt;-2,"— —",IF(BK246&lt;-1,"—",IF(BK246&gt;4,"++++",IF(BK246&gt;3,"+++",IF(BK246&gt;2,"++",IF(BK246&gt;1,"+","....")))))))</f>
        <v>....</v>
      </c>
      <c r="BM246" s="200"/>
    </row>
    <row r="247" customFormat="false" ht="12.8" hidden="false" customHeight="false" outlineLevel="0" collapsed="false">
      <c r="B247" s="0" t="n">
        <f aca="false">1/D247</f>
        <v>902.000000000004</v>
      </c>
      <c r="C247" s="208" t="s">
        <v>1147</v>
      </c>
      <c r="D247" s="209" t="n">
        <v>0.00110864745011086</v>
      </c>
      <c r="E247" s="210" t="n">
        <v>13</v>
      </c>
      <c r="F247" s="198" t="n">
        <v>24</v>
      </c>
      <c r="G247" s="198" t="n">
        <v>24</v>
      </c>
      <c r="H247" s="198" t="n">
        <v>-11</v>
      </c>
      <c r="I247" s="198" t="n">
        <v>-14</v>
      </c>
      <c r="J247" s="198" t="n">
        <v>-4</v>
      </c>
      <c r="K247" s="198" t="n">
        <v>-5</v>
      </c>
      <c r="L247" s="198" t="n">
        <v>31</v>
      </c>
      <c r="M247" s="198" t="n">
        <v>19</v>
      </c>
      <c r="N247" s="198" t="n">
        <v>-11</v>
      </c>
      <c r="O247" s="198" t="n">
        <v>20</v>
      </c>
      <c r="P247" s="198" t="n">
        <v>6</v>
      </c>
      <c r="Q247" s="198" t="n">
        <v>44</v>
      </c>
      <c r="R247" s="198" t="n">
        <v>-11</v>
      </c>
      <c r="S247" s="198" t="n">
        <v>1</v>
      </c>
      <c r="T247" s="198" t="n">
        <v>-2</v>
      </c>
      <c r="U247" s="198" t="n">
        <v>0</v>
      </c>
      <c r="V247" s="198" t="n">
        <v>-4</v>
      </c>
      <c r="W247" s="198" t="n">
        <v>-8</v>
      </c>
      <c r="X247" s="198" t="n">
        <v>31</v>
      </c>
      <c r="Y247" s="198" t="n">
        <v>18</v>
      </c>
      <c r="Z247" s="198" t="n">
        <v>-30</v>
      </c>
      <c r="AA247" s="198" t="n">
        <v>-9</v>
      </c>
      <c r="AB247" s="198" t="n">
        <v>-5</v>
      </c>
      <c r="AC247" s="198" t="n">
        <v>14</v>
      </c>
      <c r="AD247" s="198" t="n">
        <v>25</v>
      </c>
      <c r="AE247" s="198" t="n">
        <v>5</v>
      </c>
      <c r="AF247" s="198" t="n">
        <v>8</v>
      </c>
      <c r="AG247" s="198" t="n">
        <v>18</v>
      </c>
      <c r="AH247" s="198" t="n">
        <v>-4</v>
      </c>
      <c r="AI247" s="198" t="n">
        <v>-6</v>
      </c>
      <c r="AJ247" s="198" t="n">
        <v>6</v>
      </c>
      <c r="AK247" s="198" t="n">
        <v>11</v>
      </c>
      <c r="AL247" s="198" t="n">
        <v>-17</v>
      </c>
      <c r="AM247" s="198" t="n">
        <v>15</v>
      </c>
      <c r="AN247" s="198" t="n">
        <v>19</v>
      </c>
      <c r="AO247" s="198" t="n">
        <v>16</v>
      </c>
      <c r="AP247" s="211" t="n">
        <v>-14</v>
      </c>
      <c r="AR247" s="195"/>
      <c r="AS247" s="196" t="s">
        <v>1147</v>
      </c>
      <c r="AT247" s="199"/>
      <c r="AU247" s="197" t="n">
        <f aca="false">IF(OR(appSymptome!E251=appSymptome!$C$1,AT247),0,appSymptome!E251)</f>
        <v>0</v>
      </c>
      <c r="AV247" s="198" t="n">
        <v>247.248</v>
      </c>
      <c r="AW247" s="198"/>
      <c r="AX247" s="217" t="n">
        <f aca="true">MAX(INDIRECT(ADDRESS(247+ROW(AV$2)-1,COLUMN(AU247))),INDIRECT(ADDRESS(248+ROW(AV$2)-1,COLUMN(AU247))))</f>
        <v>0</v>
      </c>
      <c r="AY247" s="196"/>
      <c r="AZ247" s="196" t="n">
        <f aca="false">AU247</f>
        <v>0</v>
      </c>
      <c r="BA247" s="200" t="n">
        <f aca="false">IF(AND(AZ525=0,AZ247=0,AY247&gt;0),AY247,AZ247)</f>
        <v>0</v>
      </c>
      <c r="BB247" s="201" t="n">
        <f aca="false">BA247*D247</f>
        <v>0</v>
      </c>
      <c r="BC247" s="202" t="n">
        <f aca="false">(SUMIF(E247:AP247,"&gt;0",E247:AP247)-SUMIF(E247:AP247,"&lt;0",E247:AP247))*D247</f>
        <v>0.579822616407982</v>
      </c>
      <c r="BD247" s="196"/>
      <c r="BE247" s="196"/>
      <c r="BF247" s="203"/>
      <c r="BG247" s="204"/>
      <c r="BH247" s="205" t="n">
        <f aca="false">SUMPRODUCT(E247:AP247,heilmittel!E$411:AP$411)*D247</f>
        <v>0.0436026607538801</v>
      </c>
      <c r="BI247" s="206" t="n">
        <f aca="false">(BH247*BA247)+(BH525*BA525)</f>
        <v>-0.0422479710727198</v>
      </c>
      <c r="BJ247" s="206" t="n">
        <f aca="false">BI247*BI247</f>
        <v>0.00178489105976137</v>
      </c>
      <c r="BK247" s="207" t="n">
        <f aca="false">BI247/BM$2</f>
        <v>-0.201970984845379</v>
      </c>
      <c r="BL247" s="206" t="str">
        <f aca="false">IF(BK247&lt;-3,"— — —",IF(BK247&lt;-2,"— —",IF(BK247&lt;-1,"—",IF(BK247&gt;4,"++++",IF(BK247&gt;3,"+++",IF(BK247&gt;2,"++",IF(BK247&gt;1,"+","....")))))))</f>
        <v>....</v>
      </c>
      <c r="BM247" s="200"/>
    </row>
    <row r="248" customFormat="false" ht="12.8" hidden="false" customHeight="false" outlineLevel="0" collapsed="false">
      <c r="B248" s="0" t="n">
        <f aca="false">1/D248</f>
        <v>538.000000000001</v>
      </c>
      <c r="C248" s="208" t="s">
        <v>1148</v>
      </c>
      <c r="D248" s="209" t="n">
        <v>0.00185873605947955</v>
      </c>
      <c r="E248" s="210" t="n">
        <v>2</v>
      </c>
      <c r="F248" s="198" t="n">
        <v>3</v>
      </c>
      <c r="G248" s="198" t="n">
        <v>17</v>
      </c>
      <c r="H248" s="198" t="n">
        <v>-8</v>
      </c>
      <c r="I248" s="198" t="n">
        <v>-10</v>
      </c>
      <c r="J248" s="198" t="n">
        <v>5</v>
      </c>
      <c r="K248" s="198" t="n">
        <v>-5</v>
      </c>
      <c r="L248" s="198" t="n">
        <v>8</v>
      </c>
      <c r="M248" s="198" t="n">
        <v>-19</v>
      </c>
      <c r="N248" s="198" t="n">
        <v>4</v>
      </c>
      <c r="O248" s="198" t="n">
        <v>26</v>
      </c>
      <c r="P248" s="198" t="n">
        <v>-8</v>
      </c>
      <c r="Q248" s="198" t="n">
        <v>8</v>
      </c>
      <c r="R248" s="198" t="n">
        <v>-15</v>
      </c>
      <c r="S248" s="198" t="n">
        <v>-20</v>
      </c>
      <c r="T248" s="198" t="n">
        <v>-10</v>
      </c>
      <c r="U248" s="198" t="n">
        <v>-5</v>
      </c>
      <c r="V248" s="198" t="n">
        <v>-14</v>
      </c>
      <c r="W248" s="198" t="n">
        <v>10</v>
      </c>
      <c r="X248" s="198" t="n">
        <v>-6</v>
      </c>
      <c r="Y248" s="198" t="n">
        <v>-12</v>
      </c>
      <c r="Z248" s="198" t="n">
        <v>5</v>
      </c>
      <c r="AA248" s="198" t="n">
        <v>-5</v>
      </c>
      <c r="AB248" s="198" t="n">
        <v>6</v>
      </c>
      <c r="AC248" s="198" t="n">
        <v>-9</v>
      </c>
      <c r="AD248" s="198" t="n">
        <v>12</v>
      </c>
      <c r="AE248" s="198" t="n">
        <v>7</v>
      </c>
      <c r="AF248" s="198" t="n">
        <v>6</v>
      </c>
      <c r="AG248" s="198" t="n">
        <v>-6</v>
      </c>
      <c r="AH248" s="198" t="n">
        <v>-11</v>
      </c>
      <c r="AI248" s="198" t="n">
        <v>2</v>
      </c>
      <c r="AJ248" s="198" t="n">
        <v>24</v>
      </c>
      <c r="AK248" s="198" t="n">
        <v>-9</v>
      </c>
      <c r="AL248" s="198" t="n">
        <v>-9</v>
      </c>
      <c r="AM248" s="198" t="n">
        <v>7</v>
      </c>
      <c r="AN248" s="198" t="n">
        <v>8</v>
      </c>
      <c r="AO248" s="198" t="n">
        <v>-27</v>
      </c>
      <c r="AP248" s="211" t="n">
        <v>6</v>
      </c>
      <c r="AR248" s="195"/>
      <c r="AS248" s="196" t="s">
        <v>1148</v>
      </c>
      <c r="AT248" s="199"/>
      <c r="AU248" s="197" t="n">
        <f aca="false">IF(OR(appSymptome!E252=appSymptome!$C$1,AT248),0,appSymptome!E252)</f>
        <v>0</v>
      </c>
      <c r="AV248" s="198" t="n">
        <v>246.248</v>
      </c>
      <c r="AW248" s="198"/>
      <c r="AX248" s="217" t="n">
        <f aca="true">MAX(INDIRECT(ADDRESS(246+ROW(AV$2)-1,COLUMN(AU248))),INDIRECT(ADDRESS(248+ROW(AV$2)-1,COLUMN(AU248))))</f>
        <v>0</v>
      </c>
      <c r="AY248" s="196"/>
      <c r="AZ248" s="196" t="n">
        <f aca="false">AU248</f>
        <v>0</v>
      </c>
      <c r="BA248" s="200" t="n">
        <f aca="false">IF(AND(AZ526=0,AZ248=0,AY248&gt;0),AY248,AZ248)</f>
        <v>0</v>
      </c>
      <c r="BB248" s="201" t="n">
        <f aca="false">BA248*D248</f>
        <v>0</v>
      </c>
      <c r="BC248" s="202" t="n">
        <f aca="false">(SUMIF(E248:AP248,"&gt;0",E248:AP248)-SUMIF(E248:AP248,"&lt;0",E248:AP248))*D248</f>
        <v>0.695167286245353</v>
      </c>
      <c r="BD248" s="196"/>
      <c r="BE248" s="196"/>
      <c r="BF248" s="203"/>
      <c r="BG248" s="204"/>
      <c r="BH248" s="205" t="n">
        <f aca="false">SUMPRODUCT(E248:AP248,heilmittel!E$411:AP$411)*D248</f>
        <v>-0.0150288104089219</v>
      </c>
      <c r="BI248" s="206" t="n">
        <f aca="false">(BH248*BA248)+(BH526*BA526)</f>
        <v>0.00780395862597373</v>
      </c>
      <c r="BJ248" s="206" t="n">
        <f aca="false">BI248*BI248</f>
        <v>6.09017702359097E-005</v>
      </c>
      <c r="BK248" s="207" t="n">
        <f aca="false">BI248/BM$2</f>
        <v>0.0373076663650309</v>
      </c>
      <c r="BL248" s="206" t="str">
        <f aca="false">IF(BK248&lt;-3,"— — —",IF(BK248&lt;-2,"— —",IF(BK248&lt;-1,"—",IF(BK248&gt;4,"++++",IF(BK248&gt;3,"+++",IF(BK248&gt;2,"++",IF(BK248&gt;1,"+","....")))))))</f>
        <v>....</v>
      </c>
      <c r="BM248" s="200"/>
    </row>
    <row r="249" customFormat="false" ht="12.8" hidden="false" customHeight="false" outlineLevel="0" collapsed="false">
      <c r="B249" s="0" t="n">
        <f aca="false">1/D249</f>
        <v>1663</v>
      </c>
      <c r="C249" s="208" t="s">
        <v>1149</v>
      </c>
      <c r="D249" s="209" t="n">
        <v>0.000601322910402886</v>
      </c>
      <c r="E249" s="210" t="n">
        <v>20</v>
      </c>
      <c r="F249" s="198" t="n">
        <v>-36</v>
      </c>
      <c r="G249" s="198" t="n">
        <v>1</v>
      </c>
      <c r="H249" s="198" t="n">
        <v>-37</v>
      </c>
      <c r="I249" s="198" t="n">
        <v>-13</v>
      </c>
      <c r="J249" s="198" t="n">
        <v>-14</v>
      </c>
      <c r="K249" s="198" t="n">
        <v>40</v>
      </c>
      <c r="L249" s="198" t="n">
        <v>-11</v>
      </c>
      <c r="M249" s="198" t="n">
        <v>15</v>
      </c>
      <c r="N249" s="198" t="n">
        <v>17</v>
      </c>
      <c r="O249" s="198" t="n">
        <v>25</v>
      </c>
      <c r="P249" s="198" t="n">
        <v>-8</v>
      </c>
      <c r="Q249" s="198" t="n">
        <v>-10</v>
      </c>
      <c r="R249" s="198" t="n">
        <v>-28</v>
      </c>
      <c r="S249" s="198" t="n">
        <v>-37</v>
      </c>
      <c r="T249" s="198" t="n">
        <v>-1</v>
      </c>
      <c r="U249" s="198" t="n">
        <v>13</v>
      </c>
      <c r="V249" s="198" t="n">
        <v>-19</v>
      </c>
      <c r="W249" s="198" t="n">
        <v>-3</v>
      </c>
      <c r="X249" s="198" t="n">
        <v>-71</v>
      </c>
      <c r="Y249" s="198" t="n">
        <v>26</v>
      </c>
      <c r="Z249" s="198" t="n">
        <v>-9</v>
      </c>
      <c r="AA249" s="198" t="n">
        <v>3</v>
      </c>
      <c r="AB249" s="198" t="n">
        <v>34</v>
      </c>
      <c r="AC249" s="198" t="n">
        <v>10</v>
      </c>
      <c r="AD249" s="198" t="n">
        <v>-19</v>
      </c>
      <c r="AE249" s="198" t="n">
        <v>-26</v>
      </c>
      <c r="AF249" s="198" t="n">
        <v>25</v>
      </c>
      <c r="AG249" s="198" t="n">
        <v>-13</v>
      </c>
      <c r="AH249" s="198" t="n">
        <v>-17</v>
      </c>
      <c r="AI249" s="198" t="n">
        <v>43</v>
      </c>
      <c r="AJ249" s="198" t="n">
        <v>27</v>
      </c>
      <c r="AK249" s="198" t="n">
        <v>-2</v>
      </c>
      <c r="AL249" s="198" t="n">
        <v>-11</v>
      </c>
      <c r="AM249" s="198" t="n">
        <v>-47</v>
      </c>
      <c r="AN249" s="198" t="n">
        <v>-3</v>
      </c>
      <c r="AO249" s="198" t="n">
        <v>-19</v>
      </c>
      <c r="AP249" s="211" t="n">
        <v>63</v>
      </c>
      <c r="AR249" s="195"/>
      <c r="AS249" s="196" t="s">
        <v>1149</v>
      </c>
      <c r="AT249" s="199"/>
      <c r="AU249" s="197" t="n">
        <f aca="false">IF(OR(appSymptome!E253=appSymptome!$C$1,AT249),0,appSymptome!E253)</f>
        <v>0</v>
      </c>
      <c r="AV249" s="198" t="n">
        <v>246.247</v>
      </c>
      <c r="AW249" s="198"/>
      <c r="AX249" s="217" t="n">
        <f aca="true">MAX(INDIRECT(ADDRESS(247+ROW(AV$2)-1,COLUMN(AU249))),INDIRECT(ADDRESS(246+ROW(AV$2)-1,COLUMN(AU249))))</f>
        <v>0</v>
      </c>
      <c r="AY249" s="196"/>
      <c r="AZ249" s="196" t="n">
        <f aca="false">AU249</f>
        <v>0</v>
      </c>
      <c r="BA249" s="200" t="n">
        <f aca="false">IF(AND(AZ527=0,AZ249=0,AY249&gt;0),AY249,AZ249)</f>
        <v>0</v>
      </c>
      <c r="BB249" s="201" t="n">
        <f aca="false">BA249*D249</f>
        <v>0</v>
      </c>
      <c r="BC249" s="202" t="n">
        <f aca="false">(SUMIF(E249:AP249,"&gt;0",E249:AP249)-SUMIF(E249:AP249,"&lt;0",E249:AP249))*D249</f>
        <v>0.490679494888755</v>
      </c>
      <c r="BD249" s="196"/>
      <c r="BE249" s="196"/>
      <c r="BF249" s="203"/>
      <c r="BG249" s="204"/>
      <c r="BH249" s="205" t="n">
        <f aca="false">SUMPRODUCT(E249:AP249,heilmittel!E$411:AP$411)*D249</f>
        <v>-0.019598496692724</v>
      </c>
      <c r="BI249" s="206" t="n">
        <f aca="false">(BH249*BA249)+(BH527*BA527)</f>
        <v>0.0392331643304503</v>
      </c>
      <c r="BJ249" s="206" t="n">
        <f aca="false">BI249*BI249</f>
        <v>0.00153924118338012</v>
      </c>
      <c r="BK249" s="207" t="n">
        <f aca="false">BI249/BM$2</f>
        <v>0.187558375875197</v>
      </c>
      <c r="BL249" s="206" t="str">
        <f aca="false">IF(BK249&lt;-3,"— — —",IF(BK249&lt;-2,"— —",IF(BK249&lt;-1,"—",IF(BK249&gt;4,"++++",IF(BK249&gt;3,"+++",IF(BK249&gt;2,"++",IF(BK249&gt;1,"+","....")))))))</f>
        <v>....</v>
      </c>
      <c r="BM249" s="200"/>
    </row>
    <row r="250" customFormat="false" ht="12.8" hidden="false" customHeight="false" outlineLevel="0" collapsed="false">
      <c r="B250" s="0" t="n">
        <f aca="false">1/D250</f>
        <v>865</v>
      </c>
      <c r="C250" s="208" t="s">
        <v>1150</v>
      </c>
      <c r="D250" s="209" t="n">
        <v>0.00115606936416185</v>
      </c>
      <c r="E250" s="210" t="n">
        <v>20</v>
      </c>
      <c r="F250" s="198" t="n">
        <v>-11</v>
      </c>
      <c r="G250" s="198" t="n">
        <v>-17</v>
      </c>
      <c r="H250" s="198" t="n">
        <v>-43</v>
      </c>
      <c r="I250" s="198" t="n">
        <v>-2</v>
      </c>
      <c r="J250" s="198" t="n">
        <v>-27</v>
      </c>
      <c r="K250" s="198" t="n">
        <v>6</v>
      </c>
      <c r="L250" s="198" t="n">
        <v>1</v>
      </c>
      <c r="M250" s="198" t="n">
        <v>32</v>
      </c>
      <c r="N250" s="198" t="n">
        <v>11</v>
      </c>
      <c r="O250" s="198" t="n">
        <v>12</v>
      </c>
      <c r="P250" s="198" t="n">
        <v>5</v>
      </c>
      <c r="Q250" s="198" t="n">
        <v>15</v>
      </c>
      <c r="R250" s="198" t="n">
        <v>-2</v>
      </c>
      <c r="S250" s="198" t="n">
        <v>50</v>
      </c>
      <c r="T250" s="198" t="n">
        <v>-18</v>
      </c>
      <c r="U250" s="198" t="n">
        <v>-24</v>
      </c>
      <c r="V250" s="198" t="n">
        <v>14</v>
      </c>
      <c r="W250" s="198" t="n">
        <v>-25</v>
      </c>
      <c r="X250" s="198" t="n">
        <v>-42</v>
      </c>
      <c r="Y250" s="198" t="n">
        <v>-20</v>
      </c>
      <c r="Z250" s="198" t="n">
        <v>-7</v>
      </c>
      <c r="AA250" s="198" t="n">
        <v>26</v>
      </c>
      <c r="AB250" s="198" t="n">
        <v>2</v>
      </c>
      <c r="AC250" s="198" t="n">
        <v>-50</v>
      </c>
      <c r="AD250" s="198" t="n">
        <v>32</v>
      </c>
      <c r="AE250" s="198" t="n">
        <v>-20</v>
      </c>
      <c r="AF250" s="198" t="n">
        <v>27</v>
      </c>
      <c r="AG250" s="198" t="n">
        <v>-10</v>
      </c>
      <c r="AH250" s="198" t="n">
        <v>9</v>
      </c>
      <c r="AI250" s="198" t="n">
        <v>0</v>
      </c>
      <c r="AJ250" s="198" t="n">
        <v>-10</v>
      </c>
      <c r="AK250" s="198" t="n">
        <v>-19</v>
      </c>
      <c r="AL250" s="198" t="n">
        <v>0</v>
      </c>
      <c r="AM250" s="198" t="n">
        <v>1</v>
      </c>
      <c r="AN250" s="198" t="n">
        <v>-7</v>
      </c>
      <c r="AO250" s="198" t="n">
        <v>12</v>
      </c>
      <c r="AP250" s="211" t="n">
        <v>-25</v>
      </c>
      <c r="AR250" s="195"/>
      <c r="AS250" s="196" t="s">
        <v>1150</v>
      </c>
      <c r="AT250" s="199"/>
      <c r="AU250" s="197" t="n">
        <f aca="false">IF(OR(appSymptome!E254=appSymptome!$C$1,AT250),0,appSymptome!E254)</f>
        <v>0</v>
      </c>
      <c r="AV250" s="198" t="n">
        <v>251</v>
      </c>
      <c r="AW250" s="198"/>
      <c r="AX250" s="199" t="n">
        <f aca="true">INDIRECT(ADDRESS(AV250+ROW(AV$2)-1,COLUMN(AU250)))</f>
        <v>0</v>
      </c>
      <c r="AY250" s="196"/>
      <c r="AZ250" s="196" t="n">
        <f aca="false">AU250</f>
        <v>0</v>
      </c>
      <c r="BA250" s="200" t="n">
        <f aca="false">IF(AND(AZ528=0,AZ250=0,AY250&gt;0),AY250,AZ250)</f>
        <v>0</v>
      </c>
      <c r="BB250" s="201" t="n">
        <f aca="false">BA250*D250</f>
        <v>0</v>
      </c>
      <c r="BC250" s="202" t="n">
        <f aca="false">(SUMIF(E250:AP250,"&gt;0",E250:AP250)-SUMIF(E250:AP250,"&lt;0",E250:AP250))*D250</f>
        <v>0.75606936416185</v>
      </c>
      <c r="BD250" s="196"/>
      <c r="BE250" s="196"/>
      <c r="BF250" s="203"/>
      <c r="BG250" s="204"/>
      <c r="BH250" s="205" t="n">
        <f aca="false">SUMPRODUCT(E250:AP250,heilmittel!E$411:AP$411)*D250</f>
        <v>0.02538</v>
      </c>
      <c r="BI250" s="206" t="n">
        <f aca="false">(BH250*BA250)+(BH528*BA528)</f>
        <v>-0.0185533278553821</v>
      </c>
      <c r="BJ250" s="206" t="n">
        <f aca="false">BI250*BI250</f>
        <v>0.000344225974509298</v>
      </c>
      <c r="BK250" s="207" t="n">
        <f aca="false">BI250/BM$2</f>
        <v>-0.0886961859697539</v>
      </c>
      <c r="BL250" s="206" t="str">
        <f aca="false">IF(BK250&lt;-3,"— — —",IF(BK250&lt;-2,"— —",IF(BK250&lt;-1,"—",IF(BK250&gt;4,"++++",IF(BK250&gt;3,"+++",IF(BK250&gt;2,"++",IF(BK250&gt;1,"+","....")))))))</f>
        <v>....</v>
      </c>
      <c r="BM250" s="200"/>
    </row>
    <row r="251" customFormat="false" ht="12.8" hidden="false" customHeight="false" outlineLevel="0" collapsed="false">
      <c r="B251" s="0" t="n">
        <f aca="false">1/D251</f>
        <v>1542</v>
      </c>
      <c r="C251" s="208" t="s">
        <v>1151</v>
      </c>
      <c r="D251" s="209" t="n">
        <v>0.000648508430609598</v>
      </c>
      <c r="E251" s="210" t="n">
        <v>47</v>
      </c>
      <c r="F251" s="198" t="n">
        <v>-2</v>
      </c>
      <c r="G251" s="198" t="n">
        <v>0</v>
      </c>
      <c r="H251" s="198" t="n">
        <v>-28</v>
      </c>
      <c r="I251" s="198" t="n">
        <v>12</v>
      </c>
      <c r="J251" s="198" t="n">
        <v>-27</v>
      </c>
      <c r="K251" s="198" t="n">
        <v>-12</v>
      </c>
      <c r="L251" s="198" t="n">
        <v>-34</v>
      </c>
      <c r="M251" s="198" t="n">
        <v>23</v>
      </c>
      <c r="N251" s="198" t="n">
        <v>48</v>
      </c>
      <c r="O251" s="198" t="n">
        <v>-4</v>
      </c>
      <c r="P251" s="198" t="n">
        <v>-35</v>
      </c>
      <c r="Q251" s="198" t="n">
        <v>-14</v>
      </c>
      <c r="R251" s="198" t="n">
        <v>10</v>
      </c>
      <c r="S251" s="198" t="n">
        <v>-12</v>
      </c>
      <c r="T251" s="198" t="n">
        <v>25</v>
      </c>
      <c r="U251" s="198" t="n">
        <v>28</v>
      </c>
      <c r="V251" s="198" t="n">
        <v>54</v>
      </c>
      <c r="W251" s="198" t="n">
        <v>3</v>
      </c>
      <c r="X251" s="198" t="n">
        <v>-31</v>
      </c>
      <c r="Y251" s="198" t="n">
        <v>7</v>
      </c>
      <c r="Z251" s="198" t="n">
        <v>-58</v>
      </c>
      <c r="AA251" s="198" t="n">
        <v>8</v>
      </c>
      <c r="AB251" s="198" t="n">
        <v>-3</v>
      </c>
      <c r="AC251" s="198" t="n">
        <v>3</v>
      </c>
      <c r="AD251" s="198" t="n">
        <v>29</v>
      </c>
      <c r="AE251" s="198" t="n">
        <v>-50</v>
      </c>
      <c r="AF251" s="198" t="n">
        <v>-40</v>
      </c>
      <c r="AG251" s="198" t="n">
        <v>-45</v>
      </c>
      <c r="AH251" s="198" t="n">
        <v>46</v>
      </c>
      <c r="AI251" s="198" t="n">
        <v>35</v>
      </c>
      <c r="AJ251" s="198" t="n">
        <v>-12</v>
      </c>
      <c r="AK251" s="198" t="n">
        <v>-68</v>
      </c>
      <c r="AL251" s="198" t="n">
        <v>-13</v>
      </c>
      <c r="AM251" s="198" t="n">
        <v>3</v>
      </c>
      <c r="AN251" s="198" t="n">
        <v>28</v>
      </c>
      <c r="AO251" s="198" t="n">
        <v>2</v>
      </c>
      <c r="AP251" s="211" t="n">
        <v>-39</v>
      </c>
      <c r="AR251" s="195"/>
      <c r="AS251" s="196" t="s">
        <v>1151</v>
      </c>
      <c r="AT251" s="199"/>
      <c r="AU251" s="197" t="n">
        <f aca="false">IF(OR(appSymptome!E255=appSymptome!$C$1,AT251),0,appSymptome!E255)</f>
        <v>0</v>
      </c>
      <c r="AV251" s="198" t="n">
        <v>252</v>
      </c>
      <c r="AW251" s="198"/>
      <c r="AX251" s="199" t="n">
        <f aca="true">INDIRECT(ADDRESS(AV251+ROW(AV$2)-1,COLUMN(AU251)))</f>
        <v>0</v>
      </c>
      <c r="AY251" s="196"/>
      <c r="AZ251" s="196" t="n">
        <f aca="false">AU251</f>
        <v>0</v>
      </c>
      <c r="BA251" s="200" t="n">
        <f aca="false">IF(AND(AZ529=0,AZ251=0,AY251&gt;0),AY251,AZ251)</f>
        <v>0</v>
      </c>
      <c r="BB251" s="201" t="n">
        <f aca="false">BA251*D251</f>
        <v>0</v>
      </c>
      <c r="BC251" s="202" t="n">
        <f aca="false">(SUMIF(E251:AP251,"&gt;0",E251:AP251)-SUMIF(E251:AP251,"&lt;0",E251:AP251))*D251</f>
        <v>0.608300907911803</v>
      </c>
      <c r="BD251" s="196"/>
      <c r="BE251" s="196"/>
      <c r="BF251" s="203"/>
      <c r="BG251" s="204"/>
      <c r="BH251" s="205" t="n">
        <f aca="false">SUMPRODUCT(E251:AP251,heilmittel!E$411:AP$411)*D251</f>
        <v>0.000836316472114137</v>
      </c>
      <c r="BI251" s="206" t="n">
        <f aca="false">(BH251*BA251)+(BH529*BA529)</f>
        <v>-0.000987128822165809</v>
      </c>
      <c r="BJ251" s="206" t="n">
        <f aca="false">BI251*BI251</f>
        <v>9.74423311550458E-007</v>
      </c>
      <c r="BK251" s="207" t="n">
        <f aca="false">BI251/BM$2</f>
        <v>-0.00471907585902569</v>
      </c>
      <c r="BL251" s="206" t="str">
        <f aca="false">IF(BK251&lt;-3,"— — —",IF(BK251&lt;-2,"— —",IF(BK251&lt;-1,"—",IF(BK251&gt;4,"++++",IF(BK251&gt;3,"+++",IF(BK251&gt;2,"++",IF(BK251&gt;1,"+","....")))))))</f>
        <v>....</v>
      </c>
      <c r="BM251" s="200"/>
    </row>
    <row r="252" customFormat="false" ht="12.8" hidden="false" customHeight="false" outlineLevel="0" collapsed="false">
      <c r="B252" s="0" t="n">
        <f aca="false">1/D252</f>
        <v>942.000000000002</v>
      </c>
      <c r="C252" s="208" t="s">
        <v>1152</v>
      </c>
      <c r="D252" s="209" t="n">
        <v>0.00106157112526539</v>
      </c>
      <c r="E252" s="210" t="n">
        <v>19</v>
      </c>
      <c r="F252" s="198" t="n">
        <v>7</v>
      </c>
      <c r="G252" s="198" t="n">
        <v>20</v>
      </c>
      <c r="H252" s="198" t="n">
        <v>-4</v>
      </c>
      <c r="I252" s="198" t="n">
        <v>-1</v>
      </c>
      <c r="J252" s="198" t="n">
        <v>3</v>
      </c>
      <c r="K252" s="198" t="n">
        <v>-19</v>
      </c>
      <c r="L252" s="198" t="n">
        <v>13</v>
      </c>
      <c r="M252" s="198" t="n">
        <v>4</v>
      </c>
      <c r="N252" s="198" t="n">
        <v>9</v>
      </c>
      <c r="O252" s="198" t="n">
        <v>-16</v>
      </c>
      <c r="P252" s="198" t="n">
        <v>-19</v>
      </c>
      <c r="Q252" s="198" t="n">
        <v>-25</v>
      </c>
      <c r="R252" s="198" t="n">
        <v>-2</v>
      </c>
      <c r="S252" s="198" t="n">
        <v>-32</v>
      </c>
      <c r="T252" s="198" t="n">
        <v>7</v>
      </c>
      <c r="U252" s="198" t="n">
        <v>44</v>
      </c>
      <c r="V252" s="198" t="n">
        <v>12</v>
      </c>
      <c r="W252" s="198" t="n">
        <v>-9</v>
      </c>
      <c r="X252" s="198" t="n">
        <v>-8</v>
      </c>
      <c r="Y252" s="198" t="n">
        <v>-7</v>
      </c>
      <c r="Z252" s="198" t="n">
        <v>-28</v>
      </c>
      <c r="AA252" s="198" t="n">
        <v>-18</v>
      </c>
      <c r="AB252" s="198" t="n">
        <v>-46</v>
      </c>
      <c r="AC252" s="198" t="n">
        <v>35</v>
      </c>
      <c r="AD252" s="198" t="n">
        <v>8</v>
      </c>
      <c r="AE252" s="198" t="n">
        <v>-37</v>
      </c>
      <c r="AF252" s="198" t="n">
        <v>-42</v>
      </c>
      <c r="AG252" s="198" t="n">
        <v>-7</v>
      </c>
      <c r="AH252" s="198" t="n">
        <v>21</v>
      </c>
      <c r="AI252" s="198" t="n">
        <v>20</v>
      </c>
      <c r="AJ252" s="198" t="n">
        <v>0</v>
      </c>
      <c r="AK252" s="198" t="n">
        <v>-18</v>
      </c>
      <c r="AL252" s="198" t="n">
        <v>-45</v>
      </c>
      <c r="AM252" s="198" t="n">
        <v>-14</v>
      </c>
      <c r="AN252" s="198" t="n">
        <v>29</v>
      </c>
      <c r="AO252" s="198" t="n">
        <v>14</v>
      </c>
      <c r="AP252" s="211" t="n">
        <v>-30</v>
      </c>
      <c r="AR252" s="195"/>
      <c r="AS252" s="196" t="s">
        <v>1152</v>
      </c>
      <c r="AT252" s="199"/>
      <c r="AU252" s="197" t="n">
        <f aca="false">IF(OR(appSymptome!E256=appSymptome!$C$1,AT252),0,appSymptome!E256)</f>
        <v>0</v>
      </c>
      <c r="AV252" s="198" t="n">
        <v>249</v>
      </c>
      <c r="AW252" s="198"/>
      <c r="AX252" s="199" t="n">
        <f aca="true">INDIRECT(ADDRESS(AV252+ROW(AV$2)-1,COLUMN(AU252)))</f>
        <v>0</v>
      </c>
      <c r="AY252" s="196"/>
      <c r="AZ252" s="196" t="n">
        <f aca="false">AU252</f>
        <v>0</v>
      </c>
      <c r="BA252" s="200" t="n">
        <f aca="false">IF(AND(AZ530=0,AZ252=0,AY252&gt;0),AY252,AZ252)</f>
        <v>0</v>
      </c>
      <c r="BB252" s="201" t="n">
        <f aca="false">BA252*D252</f>
        <v>0</v>
      </c>
      <c r="BC252" s="202" t="n">
        <f aca="false">(SUMIF(E252:AP252,"&gt;0",E252:AP252)-SUMIF(E252:AP252,"&lt;0",E252:AP252))*D252</f>
        <v>0.734607218683652</v>
      </c>
      <c r="BD252" s="196"/>
      <c r="BE252" s="196"/>
      <c r="BF252" s="203"/>
      <c r="BG252" s="204"/>
      <c r="BH252" s="205" t="n">
        <f aca="false">SUMPRODUCT(E252:AP252,heilmittel!E$411:AP$411)*D252</f>
        <v>-0.0107803609341826</v>
      </c>
      <c r="BI252" s="206" t="n">
        <f aca="false">(BH252*BA252)+(BH530*BA530)</f>
        <v>0.00833961482708634</v>
      </c>
      <c r="BJ252" s="206" t="n">
        <f aca="false">BI252*BI252</f>
        <v>6.95491754641584E-005</v>
      </c>
      <c r="BK252" s="207" t="n">
        <f aca="false">BI252/BM$2</f>
        <v>0.0398684286390589</v>
      </c>
      <c r="BL252" s="206" t="str">
        <f aca="false">IF(BK252&lt;-3,"— — —",IF(BK252&lt;-2,"— —",IF(BK252&lt;-1,"—",IF(BK252&gt;4,"++++",IF(BK252&gt;3,"+++",IF(BK252&gt;2,"++",IF(BK252&gt;1,"+","....")))))))</f>
        <v>....</v>
      </c>
      <c r="BM252" s="200"/>
    </row>
    <row r="253" customFormat="false" ht="12.8" hidden="false" customHeight="false" outlineLevel="0" collapsed="false">
      <c r="B253" s="0" t="n">
        <f aca="false">1/D253</f>
        <v>782.000000000003</v>
      </c>
      <c r="C253" s="208" t="s">
        <v>1153</v>
      </c>
      <c r="D253" s="209" t="n">
        <v>0.00127877237851662</v>
      </c>
      <c r="E253" s="210" t="n">
        <v>-5</v>
      </c>
      <c r="F253" s="198" t="n">
        <v>5</v>
      </c>
      <c r="G253" s="198" t="n">
        <v>2</v>
      </c>
      <c r="H253" s="198" t="n">
        <v>-8</v>
      </c>
      <c r="I253" s="198" t="n">
        <v>-8</v>
      </c>
      <c r="J253" s="198" t="n">
        <v>1</v>
      </c>
      <c r="K253" s="198" t="n">
        <v>-18</v>
      </c>
      <c r="L253" s="198" t="n">
        <v>44</v>
      </c>
      <c r="M253" s="198" t="n">
        <v>3</v>
      </c>
      <c r="N253" s="198" t="n">
        <v>-12</v>
      </c>
      <c r="O253" s="198" t="n">
        <v>-18</v>
      </c>
      <c r="P253" s="198" t="n">
        <v>0</v>
      </c>
      <c r="Q253" s="198" t="n">
        <v>-10</v>
      </c>
      <c r="R253" s="198" t="n">
        <v>-2</v>
      </c>
      <c r="S253" s="198" t="n">
        <v>16</v>
      </c>
      <c r="T253" s="198" t="n">
        <v>-20</v>
      </c>
      <c r="U253" s="198" t="n">
        <v>42</v>
      </c>
      <c r="V253" s="198" t="n">
        <v>-6</v>
      </c>
      <c r="W253" s="198" t="n">
        <v>-33</v>
      </c>
      <c r="X253" s="198" t="n">
        <v>5</v>
      </c>
      <c r="Y253" s="198" t="n">
        <v>-8</v>
      </c>
      <c r="Z253" s="198" t="n">
        <v>0</v>
      </c>
      <c r="AA253" s="198" t="n">
        <v>-41</v>
      </c>
      <c r="AB253" s="198" t="n">
        <v>-60</v>
      </c>
      <c r="AC253" s="198" t="n">
        <v>24</v>
      </c>
      <c r="AD253" s="198" t="n">
        <v>17</v>
      </c>
      <c r="AE253" s="198" t="n">
        <v>-22</v>
      </c>
      <c r="AF253" s="198" t="n">
        <v>3</v>
      </c>
      <c r="AG253" s="198" t="n">
        <v>25</v>
      </c>
      <c r="AH253" s="198" t="n">
        <v>16</v>
      </c>
      <c r="AI253" s="198" t="n">
        <v>-10</v>
      </c>
      <c r="AJ253" s="198" t="n">
        <v>-17</v>
      </c>
      <c r="AK253" s="198" t="n">
        <v>12</v>
      </c>
      <c r="AL253" s="198" t="n">
        <v>-39</v>
      </c>
      <c r="AM253" s="198" t="n">
        <v>-12</v>
      </c>
      <c r="AN253" s="198" t="n">
        <v>-4</v>
      </c>
      <c r="AO253" s="198" t="n">
        <v>-6</v>
      </c>
      <c r="AP253" s="211" t="n">
        <v>1</v>
      </c>
      <c r="AR253" s="195"/>
      <c r="AS253" s="196" t="s">
        <v>1153</v>
      </c>
      <c r="AT253" s="199"/>
      <c r="AU253" s="197" t="n">
        <f aca="false">IF(OR(appSymptome!E257=appSymptome!$C$1,AT253),0,appSymptome!E257)</f>
        <v>0</v>
      </c>
      <c r="AV253" s="198" t="n">
        <v>250</v>
      </c>
      <c r="AW253" s="198"/>
      <c r="AX253" s="199" t="n">
        <f aca="true">INDIRECT(ADDRESS(AV253+ROW(AV$2)-1,COLUMN(AU253)))</f>
        <v>0</v>
      </c>
      <c r="AY253" s="196"/>
      <c r="AZ253" s="196" t="n">
        <f aca="false">AU253</f>
        <v>0</v>
      </c>
      <c r="BA253" s="200" t="n">
        <f aca="false">IF(AND(AZ531=0,AZ253=0,AY253&gt;0),AY253,AZ253)</f>
        <v>0</v>
      </c>
      <c r="BB253" s="201" t="n">
        <f aca="false">BA253*D253</f>
        <v>0</v>
      </c>
      <c r="BC253" s="202" t="n">
        <f aca="false">(SUMIF(E253:AP253,"&gt;0",E253:AP253)-SUMIF(E253:AP253,"&lt;0",E253:AP253))*D253</f>
        <v>0.735294117647059</v>
      </c>
      <c r="BD253" s="196"/>
      <c r="BE253" s="196"/>
      <c r="BF253" s="203"/>
      <c r="BG253" s="204"/>
      <c r="BH253" s="205" t="n">
        <f aca="false">SUMPRODUCT(E253:AP253,heilmittel!E$411:AP$411)*D253</f>
        <v>0.000171483375959077</v>
      </c>
      <c r="BI253" s="206" t="n">
        <f aca="false">(BH253*BA253)+(BH531*BA531)</f>
        <v>-0.000314655260209794</v>
      </c>
      <c r="BJ253" s="206" t="n">
        <f aca="false">BI253*BI253</f>
        <v>9.90079327776934E-008</v>
      </c>
      <c r="BK253" s="207" t="n">
        <f aca="false">BI253/BM$2</f>
        <v>-0.00150424342702666</v>
      </c>
      <c r="BL253" s="206" t="str">
        <f aca="false">IF(BK253&lt;-3,"— — —",IF(BK253&lt;-2,"— —",IF(BK253&lt;-1,"—",IF(BK253&gt;4,"++++",IF(BK253&gt;3,"+++",IF(BK253&gt;2,"++",IF(BK253&gt;1,"+","....")))))))</f>
        <v>....</v>
      </c>
      <c r="BM253" s="200"/>
    </row>
    <row r="254" customFormat="false" ht="12.8" hidden="false" customHeight="false" outlineLevel="0" collapsed="false">
      <c r="B254" s="0" t="n">
        <f aca="false">1/D254</f>
        <v>1509</v>
      </c>
      <c r="C254" s="208" t="s">
        <v>1154</v>
      </c>
      <c r="D254" s="209" t="n">
        <v>0.000662690523525514</v>
      </c>
      <c r="E254" s="210" t="n">
        <v>16</v>
      </c>
      <c r="F254" s="198" t="n">
        <v>-1</v>
      </c>
      <c r="G254" s="198" t="n">
        <v>19</v>
      </c>
      <c r="H254" s="198" t="n">
        <v>-26</v>
      </c>
      <c r="I254" s="198" t="n">
        <v>-23</v>
      </c>
      <c r="J254" s="198" t="n">
        <v>75</v>
      </c>
      <c r="K254" s="198" t="n">
        <v>-27</v>
      </c>
      <c r="L254" s="198" t="n">
        <v>49</v>
      </c>
      <c r="M254" s="198" t="n">
        <v>2</v>
      </c>
      <c r="N254" s="198" t="n">
        <v>-35</v>
      </c>
      <c r="O254" s="198" t="n">
        <v>-32</v>
      </c>
      <c r="P254" s="198" t="n">
        <v>-11</v>
      </c>
      <c r="Q254" s="198" t="n">
        <v>0</v>
      </c>
      <c r="R254" s="198" t="n">
        <v>-26</v>
      </c>
      <c r="S254" s="198" t="n">
        <v>-35</v>
      </c>
      <c r="T254" s="198" t="n">
        <v>-51</v>
      </c>
      <c r="U254" s="198" t="n">
        <v>46</v>
      </c>
      <c r="V254" s="198" t="n">
        <v>-26</v>
      </c>
      <c r="W254" s="198" t="n">
        <v>-22</v>
      </c>
      <c r="X254" s="198" t="n">
        <v>-16</v>
      </c>
      <c r="Y254" s="198" t="n">
        <v>-28</v>
      </c>
      <c r="Z254" s="198" t="n">
        <v>-1</v>
      </c>
      <c r="AA254" s="198" t="n">
        <v>20</v>
      </c>
      <c r="AB254" s="198" t="n">
        <v>-57</v>
      </c>
      <c r="AC254" s="198" t="n">
        <v>16</v>
      </c>
      <c r="AD254" s="198" t="n">
        <v>2</v>
      </c>
      <c r="AE254" s="198" t="n">
        <v>29</v>
      </c>
      <c r="AF254" s="198" t="n">
        <v>-37</v>
      </c>
      <c r="AG254" s="198" t="n">
        <v>4</v>
      </c>
      <c r="AH254" s="198" t="n">
        <v>21</v>
      </c>
      <c r="AI254" s="198" t="n">
        <v>-16</v>
      </c>
      <c r="AJ254" s="198" t="n">
        <v>6</v>
      </c>
      <c r="AK254" s="198" t="n">
        <v>-11</v>
      </c>
      <c r="AL254" s="198" t="n">
        <v>-28</v>
      </c>
      <c r="AM254" s="198" t="n">
        <v>-7</v>
      </c>
      <c r="AN254" s="198" t="n">
        <v>1</v>
      </c>
      <c r="AO254" s="198" t="n">
        <v>-42</v>
      </c>
      <c r="AP254" s="211" t="n">
        <v>72</v>
      </c>
      <c r="AR254" s="195"/>
      <c r="AS254" s="196" t="s">
        <v>1154</v>
      </c>
      <c r="AT254" s="199"/>
      <c r="AU254" s="197" t="n">
        <f aca="false">IF(OR(appSymptome!E258=appSymptome!$C$1,AT254),0,appSymptome!E258)</f>
        <v>0</v>
      </c>
      <c r="AV254" s="198" t="n">
        <v>254</v>
      </c>
      <c r="AW254" s="198"/>
      <c r="AX254" s="199" t="n">
        <f aca="true">INDIRECT(ADDRESS(AV254+ROW(AV$2)-1,COLUMN(AU254)))</f>
        <v>0</v>
      </c>
      <c r="AY254" s="196"/>
      <c r="AZ254" s="196" t="n">
        <f aca="false">AU254</f>
        <v>0</v>
      </c>
      <c r="BA254" s="200" t="n">
        <f aca="false">IF(AND(AZ532=0,AZ254=0,AY254&gt;0),AY254,AZ254)</f>
        <v>0</v>
      </c>
      <c r="BB254" s="201" t="n">
        <f aca="false">BA254*D254</f>
        <v>0</v>
      </c>
      <c r="BC254" s="202" t="n">
        <f aca="false">(SUMIF(E254:AP254,"&gt;0",E254:AP254)-SUMIF(E254:AP254,"&lt;0",E254:AP254))*D254</f>
        <v>0.620278330019881</v>
      </c>
      <c r="BD254" s="196"/>
      <c r="BE254" s="196"/>
      <c r="BF254" s="203"/>
      <c r="BG254" s="204"/>
      <c r="BH254" s="205" t="n">
        <f aca="false">SUMPRODUCT(E254:AP254,heilmittel!E$411:AP$411)*D254</f>
        <v>-0.000732869449966866</v>
      </c>
      <c r="BI254" s="206" t="n">
        <f aca="false">(BH254*BA254)+(BH532*BA532)</f>
        <v>0.00126115266168059</v>
      </c>
      <c r="BJ254" s="206" t="n">
        <f aca="false">BI254*BI254</f>
        <v>1.59050603606405E-006</v>
      </c>
      <c r="BK254" s="207" t="n">
        <f aca="false">BI254/BM$2</f>
        <v>0.00602907639473545</v>
      </c>
      <c r="BL254" s="206" t="str">
        <f aca="false">IF(BK254&lt;-3,"— — —",IF(BK254&lt;-2,"— —",IF(BK254&lt;-1,"—",IF(BK254&gt;4,"++++",IF(BK254&gt;3,"+++",IF(BK254&gt;2,"++",IF(BK254&gt;1,"+","....")))))))</f>
        <v>....</v>
      </c>
      <c r="BM254" s="200"/>
    </row>
    <row r="255" customFormat="false" ht="12.8" hidden="false" customHeight="false" outlineLevel="0" collapsed="false">
      <c r="B255" s="0" t="n">
        <f aca="false">1/D255</f>
        <v>1751</v>
      </c>
      <c r="C255" s="208" t="s">
        <v>1155</v>
      </c>
      <c r="D255" s="209" t="n">
        <v>0.000571102227298686</v>
      </c>
      <c r="E255" s="210" t="n">
        <v>23</v>
      </c>
      <c r="F255" s="198" t="n">
        <v>-6</v>
      </c>
      <c r="G255" s="198" t="n">
        <v>-9</v>
      </c>
      <c r="H255" s="198" t="n">
        <v>-34</v>
      </c>
      <c r="I255" s="198" t="n">
        <v>26</v>
      </c>
      <c r="J255" s="198" t="n">
        <v>-51</v>
      </c>
      <c r="K255" s="198" t="n">
        <v>44</v>
      </c>
      <c r="L255" s="198" t="n">
        <v>-27</v>
      </c>
      <c r="M255" s="198" t="n">
        <v>12</v>
      </c>
      <c r="N255" s="198" t="n">
        <v>37</v>
      </c>
      <c r="O255" s="198" t="n">
        <v>22</v>
      </c>
      <c r="P255" s="198" t="n">
        <v>6</v>
      </c>
      <c r="Q255" s="198" t="n">
        <v>17</v>
      </c>
      <c r="R255" s="198" t="n">
        <v>12</v>
      </c>
      <c r="S255" s="198" t="n">
        <v>43</v>
      </c>
      <c r="T255" s="198" t="n">
        <v>40</v>
      </c>
      <c r="U255" s="198" t="n">
        <v>-32</v>
      </c>
      <c r="V255" s="198" t="n">
        <v>21</v>
      </c>
      <c r="W255" s="198" t="n">
        <v>-4</v>
      </c>
      <c r="X255" s="198" t="n">
        <v>-26</v>
      </c>
      <c r="Y255" s="198" t="n">
        <v>-28</v>
      </c>
      <c r="Z255" s="198" t="n">
        <v>-29</v>
      </c>
      <c r="AA255" s="198" t="n">
        <v>-37</v>
      </c>
      <c r="AB255" s="198" t="n">
        <v>25</v>
      </c>
      <c r="AC255" s="198" t="n">
        <v>-28</v>
      </c>
      <c r="AD255" s="198" t="n">
        <v>28</v>
      </c>
      <c r="AE255" s="198" t="n">
        <v>-8</v>
      </c>
      <c r="AF255" s="198" t="n">
        <v>3</v>
      </c>
      <c r="AG255" s="198" t="n">
        <v>1</v>
      </c>
      <c r="AH255" s="198" t="n">
        <v>20</v>
      </c>
      <c r="AI255" s="198" t="n">
        <v>-7</v>
      </c>
      <c r="AJ255" s="198" t="n">
        <v>-7</v>
      </c>
      <c r="AK255" s="198" t="n">
        <v>-18</v>
      </c>
      <c r="AL255" s="198" t="n">
        <v>27</v>
      </c>
      <c r="AM255" s="198" t="n">
        <v>31</v>
      </c>
      <c r="AN255" s="198" t="n">
        <v>-38</v>
      </c>
      <c r="AO255" s="198" t="n">
        <v>-9</v>
      </c>
      <c r="AP255" s="211" t="n">
        <v>-32</v>
      </c>
      <c r="AR255" s="195"/>
      <c r="AS255" s="196" t="s">
        <v>1155</v>
      </c>
      <c r="AT255" s="199"/>
      <c r="AU255" s="197" t="n">
        <f aca="false">IF(OR(appSymptome!E259=appSymptome!$C$1,AT255),0,appSymptome!E259)</f>
        <v>0</v>
      </c>
      <c r="AV255" s="198" t="n">
        <v>253</v>
      </c>
      <c r="AW255" s="198"/>
      <c r="AX255" s="199" t="n">
        <f aca="true">INDIRECT(ADDRESS(AV255+ROW(AV$2)-1,COLUMN(AU255)))</f>
        <v>0</v>
      </c>
      <c r="AY255" s="196"/>
      <c r="AZ255" s="196" t="n">
        <f aca="false">AU255</f>
        <v>0</v>
      </c>
      <c r="BA255" s="200" t="n">
        <f aca="false">IF(AND(AZ533=0,AZ255=0,AY255&gt;0),AY255,AZ255)</f>
        <v>0</v>
      </c>
      <c r="BB255" s="201" t="n">
        <f aca="false">BA255*D255</f>
        <v>0</v>
      </c>
      <c r="BC255" s="202" t="n">
        <f aca="false">(SUMIF(E255:AP255,"&gt;0",E255:AP255)-SUMIF(E255:AP255,"&lt;0",E255:AP255))*D255</f>
        <v>0.49571673329526</v>
      </c>
      <c r="BD255" s="196"/>
      <c r="BE255" s="196"/>
      <c r="BF255" s="203"/>
      <c r="BG255" s="204"/>
      <c r="BH255" s="205" t="n">
        <f aca="false">SUMPRODUCT(E255:AP255,heilmittel!E$411:AP$411)*D255</f>
        <v>-0.00962364363221016</v>
      </c>
      <c r="BI255" s="206" t="n">
        <f aca="false">(BH255*BA255)+(BH533*BA533)</f>
        <v>0.0158100790960452</v>
      </c>
      <c r="BJ255" s="206" t="n">
        <f aca="false">BI255*BI255</f>
        <v>0.000249958601023206</v>
      </c>
      <c r="BK255" s="207" t="n">
        <f aca="false">BI255/BM$2</f>
        <v>0.0755817892417911</v>
      </c>
      <c r="BL255" s="206" t="str">
        <f aca="false">IF(BK255&lt;-3,"— — —",IF(BK255&lt;-2,"— —",IF(BK255&lt;-1,"—",IF(BK255&gt;4,"++++",IF(BK255&gt;3,"+++",IF(BK255&gt;2,"++",IF(BK255&gt;1,"+","....")))))))</f>
        <v>....</v>
      </c>
      <c r="BM255" s="200"/>
    </row>
    <row r="256" customFormat="false" ht="12.8" hidden="false" customHeight="false" outlineLevel="0" collapsed="false">
      <c r="B256" s="0" t="n">
        <f aca="false">1/D256</f>
        <v>1287</v>
      </c>
      <c r="C256" s="208" t="s">
        <v>1156</v>
      </c>
      <c r="D256" s="209" t="n">
        <v>0.000777000777000777</v>
      </c>
      <c r="E256" s="210" t="n">
        <v>-3</v>
      </c>
      <c r="F256" s="198" t="n">
        <v>8</v>
      </c>
      <c r="G256" s="198" t="n">
        <v>40</v>
      </c>
      <c r="H256" s="198" t="n">
        <v>-14</v>
      </c>
      <c r="I256" s="198" t="n">
        <v>-19</v>
      </c>
      <c r="J256" s="198" t="n">
        <v>76</v>
      </c>
      <c r="K256" s="198" t="n">
        <v>4</v>
      </c>
      <c r="L256" s="198" t="n">
        <v>24</v>
      </c>
      <c r="M256" s="198" t="n">
        <v>29</v>
      </c>
      <c r="N256" s="198" t="n">
        <v>6</v>
      </c>
      <c r="O256" s="198" t="n">
        <v>-11</v>
      </c>
      <c r="P256" s="198" t="n">
        <v>6</v>
      </c>
      <c r="Q256" s="198" t="n">
        <v>19</v>
      </c>
      <c r="R256" s="198" t="n">
        <v>-26</v>
      </c>
      <c r="S256" s="198" t="n">
        <v>-28</v>
      </c>
      <c r="T256" s="198" t="n">
        <v>-16</v>
      </c>
      <c r="U256" s="198" t="n">
        <v>37</v>
      </c>
      <c r="V256" s="198" t="n">
        <v>-9</v>
      </c>
      <c r="W256" s="198" t="n">
        <v>-15</v>
      </c>
      <c r="X256" s="198" t="n">
        <v>-2</v>
      </c>
      <c r="Y256" s="198" t="n">
        <v>-9</v>
      </c>
      <c r="Z256" s="198" t="n">
        <v>1</v>
      </c>
      <c r="AA256" s="198" t="n">
        <v>-4</v>
      </c>
      <c r="AB256" s="198" t="n">
        <v>2</v>
      </c>
      <c r="AC256" s="198" t="n">
        <v>17</v>
      </c>
      <c r="AD256" s="198" t="n">
        <v>-1</v>
      </c>
      <c r="AE256" s="198" t="n">
        <v>-7</v>
      </c>
      <c r="AF256" s="198" t="n">
        <v>-26</v>
      </c>
      <c r="AG256" s="198" t="n">
        <v>-7</v>
      </c>
      <c r="AH256" s="198" t="n">
        <v>5</v>
      </c>
      <c r="AI256" s="198" t="n">
        <v>14</v>
      </c>
      <c r="AJ256" s="198" t="n">
        <v>23</v>
      </c>
      <c r="AK256" s="198" t="n">
        <v>-23</v>
      </c>
      <c r="AL256" s="198" t="n">
        <v>9</v>
      </c>
      <c r="AM256" s="198" t="n">
        <v>-1</v>
      </c>
      <c r="AN256" s="198" t="n">
        <v>-25</v>
      </c>
      <c r="AO256" s="198" t="n">
        <v>21</v>
      </c>
      <c r="AP256" s="211" t="n">
        <v>65</v>
      </c>
      <c r="AR256" s="195"/>
      <c r="AS256" s="196" t="s">
        <v>1156</v>
      </c>
      <c r="AT256" s="199"/>
      <c r="AU256" s="197" t="n">
        <f aca="false">IF(OR(appSymptome!E260=appSymptome!$C$1,AT256),0,appSymptome!E260)</f>
        <v>0</v>
      </c>
      <c r="AV256" s="198" t="n">
        <v>256</v>
      </c>
      <c r="AW256" s="198"/>
      <c r="AX256" s="199" t="n">
        <f aca="true">INDIRECT(ADDRESS(AV256+ROW(AV$2)-1,COLUMN(AU256)))</f>
        <v>0</v>
      </c>
      <c r="AY256" s="196"/>
      <c r="AZ256" s="196" t="n">
        <f aca="false">AU256</f>
        <v>0</v>
      </c>
      <c r="BA256" s="200" t="n">
        <f aca="false">IF(AND(AZ534=0,AZ256=0,AY256&gt;0),AY256,AZ256)</f>
        <v>0</v>
      </c>
      <c r="BB256" s="201" t="n">
        <f aca="false">BA256*D256</f>
        <v>0</v>
      </c>
      <c r="BC256" s="202" t="n">
        <f aca="false">(SUMIF(E256:AP256,"&gt;0",E256:AP256)-SUMIF(E256:AP256,"&lt;0",E256:AP256))*D256</f>
        <v>0.506604506604507</v>
      </c>
      <c r="BD256" s="196"/>
      <c r="BE256" s="196"/>
      <c r="BF256" s="203"/>
      <c r="BG256" s="204"/>
      <c r="BH256" s="205" t="n">
        <f aca="false">SUMPRODUCT(E256:AP256,heilmittel!E$411:AP$411)*D256</f>
        <v>-0.0085048174048174</v>
      </c>
      <c r="BI256" s="206" t="n">
        <f aca="false">(BH256*BA256)+(BH534*BA534)</f>
        <v>0.0091058621430105</v>
      </c>
      <c r="BJ256" s="206" t="n">
        <f aca="false">BI256*BI256</f>
        <v>8.29167253675118E-005</v>
      </c>
      <c r="BK256" s="207" t="n">
        <f aca="false">BI256/BM$2</f>
        <v>0.0435315566213696</v>
      </c>
      <c r="BL256" s="206" t="str">
        <f aca="false">IF(BK256&lt;-3,"— — —",IF(BK256&lt;-2,"— —",IF(BK256&lt;-1,"—",IF(BK256&gt;4,"++++",IF(BK256&gt;3,"+++",IF(BK256&gt;2,"++",IF(BK256&gt;1,"+","....")))))))</f>
        <v>....</v>
      </c>
      <c r="BM256" s="200"/>
    </row>
    <row r="257" customFormat="false" ht="12.8" hidden="false" customHeight="false" outlineLevel="0" collapsed="false">
      <c r="B257" s="0" t="n">
        <f aca="false">1/D257</f>
        <v>931.000000000003</v>
      </c>
      <c r="C257" s="208" t="s">
        <v>1157</v>
      </c>
      <c r="D257" s="209" t="n">
        <v>0.00107411385606874</v>
      </c>
      <c r="E257" s="210" t="n">
        <v>11</v>
      </c>
      <c r="F257" s="198" t="n">
        <v>-9</v>
      </c>
      <c r="G257" s="198" t="n">
        <v>-6</v>
      </c>
      <c r="H257" s="198" t="n">
        <v>-33</v>
      </c>
      <c r="I257" s="198" t="n">
        <v>0</v>
      </c>
      <c r="J257" s="198" t="n">
        <v>-42</v>
      </c>
      <c r="K257" s="198" t="n">
        <v>-5</v>
      </c>
      <c r="L257" s="198" t="n">
        <v>-4</v>
      </c>
      <c r="M257" s="198" t="n">
        <v>-13</v>
      </c>
      <c r="N257" s="198" t="n">
        <v>-3</v>
      </c>
      <c r="O257" s="198" t="n">
        <v>-2</v>
      </c>
      <c r="P257" s="198" t="n">
        <v>-11</v>
      </c>
      <c r="Q257" s="198" t="n">
        <v>4</v>
      </c>
      <c r="R257" s="198" t="n">
        <v>8</v>
      </c>
      <c r="S257" s="198" t="n">
        <v>35</v>
      </c>
      <c r="T257" s="198" t="n">
        <v>6</v>
      </c>
      <c r="U257" s="198" t="n">
        <v>2</v>
      </c>
      <c r="V257" s="198" t="n">
        <v>6</v>
      </c>
      <c r="W257" s="198" t="n">
        <v>-8</v>
      </c>
      <c r="X257" s="198" t="n">
        <v>-22</v>
      </c>
      <c r="Y257" s="198" t="n">
        <v>-16</v>
      </c>
      <c r="Z257" s="198" t="n">
        <v>4</v>
      </c>
      <c r="AA257" s="198" t="n">
        <v>-2</v>
      </c>
      <c r="AB257" s="198" t="n">
        <v>-8</v>
      </c>
      <c r="AC257" s="198" t="n">
        <v>-8</v>
      </c>
      <c r="AD257" s="198" t="n">
        <v>4</v>
      </c>
      <c r="AE257" s="198" t="n">
        <v>-1</v>
      </c>
      <c r="AF257" s="198" t="n">
        <v>14</v>
      </c>
      <c r="AG257" s="198" t="n">
        <v>0</v>
      </c>
      <c r="AH257" s="198" t="n">
        <v>17</v>
      </c>
      <c r="AI257" s="198" t="n">
        <v>6</v>
      </c>
      <c r="AJ257" s="198" t="n">
        <v>2</v>
      </c>
      <c r="AK257" s="198" t="n">
        <v>-19</v>
      </c>
      <c r="AL257" s="198" t="n">
        <v>-7</v>
      </c>
      <c r="AM257" s="198" t="n">
        <v>0</v>
      </c>
      <c r="AN257" s="198" t="n">
        <v>-4</v>
      </c>
      <c r="AO257" s="198" t="n">
        <v>21</v>
      </c>
      <c r="AP257" s="211" t="n">
        <v>7</v>
      </c>
      <c r="AR257" s="195"/>
      <c r="AS257" s="196" t="s">
        <v>1157</v>
      </c>
      <c r="AT257" s="199"/>
      <c r="AU257" s="197" t="n">
        <f aca="false">IF(OR(appSymptome!E261=appSymptome!$C$1,AT257),0,appSymptome!E261)</f>
        <v>0</v>
      </c>
      <c r="AV257" s="198" t="n">
        <v>255</v>
      </c>
      <c r="AW257" s="198"/>
      <c r="AX257" s="199" t="n">
        <f aca="true">INDIRECT(ADDRESS(AV257+ROW(AV$2)-1,COLUMN(AU257)))</f>
        <v>0</v>
      </c>
      <c r="AY257" s="196"/>
      <c r="AZ257" s="196" t="n">
        <f aca="false">AU257</f>
        <v>0</v>
      </c>
      <c r="BA257" s="200" t="n">
        <f aca="false">IF(AND(AZ535=0,AZ257=0,AY257&gt;0),AY257,AZ257)</f>
        <v>0</v>
      </c>
      <c r="BB257" s="201" t="n">
        <f aca="false">BA257*D257</f>
        <v>0</v>
      </c>
      <c r="BC257" s="202" t="n">
        <f aca="false">(SUMIF(E257:AP257,"&gt;0",E257:AP257)-SUMIF(E257:AP257,"&lt;0",E257:AP257))*D257</f>
        <v>0.397422126745435</v>
      </c>
      <c r="BD257" s="196"/>
      <c r="BE257" s="196"/>
      <c r="BF257" s="203"/>
      <c r="BG257" s="204"/>
      <c r="BH257" s="205" t="n">
        <f aca="false">SUMPRODUCT(E257:AP257,heilmittel!E$411:AP$411)*D257</f>
        <v>-0.0153895810955961</v>
      </c>
      <c r="BI257" s="206" t="n">
        <f aca="false">(BH257*BA257)+(BH535*BA535)</f>
        <v>0.011596525336091</v>
      </c>
      <c r="BJ257" s="206" t="n">
        <f aca="false">BI257*BI257</f>
        <v>0.0001344793998706</v>
      </c>
      <c r="BK257" s="207" t="n">
        <f aca="false">BI257/BM$2</f>
        <v>0.0554384407924161</v>
      </c>
      <c r="BL257" s="206" t="str">
        <f aca="false">IF(BK257&lt;-3,"— — —",IF(BK257&lt;-2,"— —",IF(BK257&lt;-1,"—",IF(BK257&gt;4,"++++",IF(BK257&gt;3,"+++",IF(BK257&gt;2,"++",IF(BK257&gt;1,"+","....")))))))</f>
        <v>....</v>
      </c>
      <c r="BM257" s="200"/>
    </row>
    <row r="258" customFormat="false" ht="12.8" hidden="false" customHeight="false" outlineLevel="0" collapsed="false">
      <c r="B258" s="0" t="n">
        <f aca="false">1/D258</f>
        <v>327</v>
      </c>
      <c r="C258" s="208" t="s">
        <v>1158</v>
      </c>
      <c r="D258" s="209" t="n">
        <v>0.00305810397553517</v>
      </c>
      <c r="E258" s="210" t="n">
        <v>6</v>
      </c>
      <c r="F258" s="198" t="n">
        <v>21</v>
      </c>
      <c r="G258" s="198" t="n">
        <v>25</v>
      </c>
      <c r="H258" s="198" t="n">
        <v>0</v>
      </c>
      <c r="I258" s="198" t="n">
        <v>10</v>
      </c>
      <c r="J258" s="198" t="n">
        <v>-9</v>
      </c>
      <c r="K258" s="198" t="n">
        <v>19</v>
      </c>
      <c r="L258" s="198" t="n">
        <v>5</v>
      </c>
      <c r="M258" s="198" t="n">
        <v>-2</v>
      </c>
      <c r="N258" s="198" t="n">
        <v>-8</v>
      </c>
      <c r="O258" s="198" t="n">
        <v>-19</v>
      </c>
      <c r="P258" s="198" t="n">
        <v>3</v>
      </c>
      <c r="Q258" s="198" t="n">
        <v>-9</v>
      </c>
      <c r="R258" s="198" t="n">
        <v>8</v>
      </c>
      <c r="S258" s="198" t="n">
        <v>2</v>
      </c>
      <c r="T258" s="198" t="n">
        <v>-12</v>
      </c>
      <c r="U258" s="198" t="n">
        <v>29</v>
      </c>
      <c r="V258" s="198" t="n">
        <v>30</v>
      </c>
      <c r="W258" s="198" t="n">
        <v>13</v>
      </c>
      <c r="X258" s="198" t="n">
        <v>-28</v>
      </c>
      <c r="Y258" s="198" t="n">
        <v>-20</v>
      </c>
      <c r="Z258" s="198" t="n">
        <v>0</v>
      </c>
      <c r="AA258" s="198" t="n">
        <v>-43</v>
      </c>
      <c r="AB258" s="198" t="n">
        <v>-26</v>
      </c>
      <c r="AC258" s="198" t="n">
        <v>17</v>
      </c>
      <c r="AD258" s="198" t="n">
        <v>-23</v>
      </c>
      <c r="AE258" s="198" t="n">
        <v>-18</v>
      </c>
      <c r="AF258" s="198" t="n">
        <v>24</v>
      </c>
      <c r="AG258" s="198" t="n">
        <v>-6</v>
      </c>
      <c r="AH258" s="198" t="n">
        <v>15</v>
      </c>
      <c r="AI258" s="198" t="n">
        <v>-10</v>
      </c>
      <c r="AJ258" s="198" t="n">
        <v>-4</v>
      </c>
      <c r="AK258" s="198" t="n">
        <v>32</v>
      </c>
      <c r="AL258" s="198" t="n">
        <v>3</v>
      </c>
      <c r="AM258" s="198" t="n">
        <v>-10</v>
      </c>
      <c r="AN258" s="198" t="n">
        <v>-10</v>
      </c>
      <c r="AO258" s="198" t="n">
        <v>23</v>
      </c>
      <c r="AP258" s="211" t="n">
        <v>18</v>
      </c>
      <c r="AR258" s="195"/>
      <c r="AS258" s="196" t="s">
        <v>1158</v>
      </c>
      <c r="AT258" s="199"/>
      <c r="AU258" s="197" t="n">
        <f aca="false">IF(OR(appSymptome!E262=appSymptome!$C$1,AT258),0,appSymptome!E262)</f>
        <v>8</v>
      </c>
      <c r="AV258" s="198"/>
      <c r="AW258" s="198"/>
      <c r="AX258" s="199"/>
      <c r="AY258" s="196"/>
      <c r="AZ258" s="196" t="n">
        <f aca="false">AU258</f>
        <v>8</v>
      </c>
      <c r="BA258" s="200" t="n">
        <f aca="false">IF(AND(AZ536=0,AZ258=0,AY258&gt;0),AY258,AZ258)</f>
        <v>8</v>
      </c>
      <c r="BB258" s="201" t="n">
        <f aca="false">BA258*D258</f>
        <v>0.0244648318042814</v>
      </c>
      <c r="BC258" s="202" t="n">
        <f aca="false">(SUMIF(E258:AP258,"&gt;0",E258:AP258)-SUMIF(E258:AP258,"&lt;0",E258:AP258))*D258</f>
        <v>1.71253822629969</v>
      </c>
      <c r="BD258" s="196"/>
      <c r="BE258" s="196"/>
      <c r="BF258" s="203"/>
      <c r="BG258" s="204"/>
      <c r="BH258" s="205" t="n">
        <f aca="false">SUMPRODUCT(E258:AP258,heilmittel!E$411:AP$411)*D258</f>
        <v>-0.0489330275229358</v>
      </c>
      <c r="BI258" s="206" t="n">
        <f aca="false">(BH258*BA258)+(BH536*BA536)</f>
        <v>-0.391464220183487</v>
      </c>
      <c r="BJ258" s="206" t="n">
        <f aca="false">BI258*BI258</f>
        <v>0.153244235683865</v>
      </c>
      <c r="BK258" s="207" t="n">
        <f aca="false">BI258/BM$2</f>
        <v>-1.87143694891517</v>
      </c>
      <c r="BL258" s="206" t="str">
        <f aca="false">IF(BK258&lt;-3,"— — —",IF(BK258&lt;-2,"— —",IF(BK258&lt;-1,"—",IF(BK258&gt;4,"++++",IF(BK258&gt;3,"+++",IF(BK258&gt;2,"++",IF(BK258&gt;1,"+","....")))))))</f>
        <v>—</v>
      </c>
      <c r="BM258" s="200"/>
    </row>
    <row r="259" customFormat="false" ht="12.8" hidden="false" customHeight="false" outlineLevel="0" collapsed="false">
      <c r="B259" s="0" t="n">
        <f aca="false">1/D259</f>
        <v>434</v>
      </c>
      <c r="C259" s="208" t="s">
        <v>1159</v>
      </c>
      <c r="D259" s="209" t="n">
        <v>0.00230414746543779</v>
      </c>
      <c r="E259" s="210" t="n">
        <v>-14</v>
      </c>
      <c r="F259" s="198" t="n">
        <v>6</v>
      </c>
      <c r="G259" s="198" t="n">
        <v>3</v>
      </c>
      <c r="H259" s="198" t="n">
        <v>1</v>
      </c>
      <c r="I259" s="198" t="n">
        <v>-2</v>
      </c>
      <c r="J259" s="198" t="n">
        <v>-1</v>
      </c>
      <c r="K259" s="198" t="n">
        <v>6</v>
      </c>
      <c r="L259" s="198" t="n">
        <v>17</v>
      </c>
      <c r="M259" s="198" t="n">
        <v>17</v>
      </c>
      <c r="N259" s="198" t="n">
        <v>4</v>
      </c>
      <c r="O259" s="198" t="n">
        <v>-6</v>
      </c>
      <c r="P259" s="198" t="n">
        <v>7</v>
      </c>
      <c r="Q259" s="198" t="n">
        <v>12</v>
      </c>
      <c r="R259" s="198" t="n">
        <v>-16</v>
      </c>
      <c r="S259" s="198" t="n">
        <v>-1</v>
      </c>
      <c r="T259" s="198" t="n">
        <v>40</v>
      </c>
      <c r="U259" s="198" t="n">
        <v>-11</v>
      </c>
      <c r="V259" s="198" t="n">
        <v>-2</v>
      </c>
      <c r="W259" s="198" t="n">
        <v>-23</v>
      </c>
      <c r="X259" s="198" t="n">
        <v>-8</v>
      </c>
      <c r="Y259" s="198" t="n">
        <v>-23</v>
      </c>
      <c r="Z259" s="198" t="n">
        <v>30</v>
      </c>
      <c r="AA259" s="198" t="n">
        <v>-8</v>
      </c>
      <c r="AB259" s="198" t="n">
        <v>-28</v>
      </c>
      <c r="AC259" s="198" t="n">
        <v>13</v>
      </c>
      <c r="AD259" s="198" t="n">
        <v>-13</v>
      </c>
      <c r="AE259" s="198" t="n">
        <v>-7</v>
      </c>
      <c r="AF259" s="198" t="n">
        <v>1</v>
      </c>
      <c r="AG259" s="198" t="n">
        <v>2</v>
      </c>
      <c r="AH259" s="198" t="n">
        <v>26</v>
      </c>
      <c r="AI259" s="198" t="n">
        <v>4</v>
      </c>
      <c r="AJ259" s="198" t="n">
        <v>1</v>
      </c>
      <c r="AK259" s="198" t="n">
        <v>8</v>
      </c>
      <c r="AL259" s="198" t="n">
        <v>6</v>
      </c>
      <c r="AM259" s="198" t="n">
        <v>29</v>
      </c>
      <c r="AN259" s="198" t="n">
        <v>9</v>
      </c>
      <c r="AO259" s="198" t="n">
        <v>11</v>
      </c>
      <c r="AP259" s="211" t="n">
        <v>-7</v>
      </c>
      <c r="AR259" s="195"/>
      <c r="AS259" s="196" t="s">
        <v>1159</v>
      </c>
      <c r="AT259" s="199"/>
      <c r="AU259" s="197" t="n">
        <f aca="false">IF(OR(appSymptome!E263=appSymptome!$C$1,AT259),0,appSymptome!E263)</f>
        <v>0</v>
      </c>
      <c r="AV259" s="198"/>
      <c r="AW259" s="198"/>
      <c r="AX259" s="199"/>
      <c r="AY259" s="196"/>
      <c r="AZ259" s="196" t="n">
        <f aca="false">AU259</f>
        <v>0</v>
      </c>
      <c r="BA259" s="200" t="n">
        <f aca="false">IF(AND(AZ537=0,AZ259=0,AY259&gt;0),AY259,AZ259)</f>
        <v>0</v>
      </c>
      <c r="BB259" s="201" t="n">
        <f aca="false">BA259*D259</f>
        <v>0</v>
      </c>
      <c r="BC259" s="202" t="n">
        <f aca="false">(SUMIF(E259:AP259,"&gt;0",E259:AP259)-SUMIF(E259:AP259,"&lt;0",E259:AP259))*D259</f>
        <v>0.974654377880185</v>
      </c>
      <c r="BD259" s="196"/>
      <c r="BE259" s="196"/>
      <c r="BF259" s="203"/>
      <c r="BG259" s="204"/>
      <c r="BH259" s="205" t="n">
        <f aca="false">SUMPRODUCT(E259:AP259,heilmittel!E$411:AP$411)*D259</f>
        <v>-0.0139103686635945</v>
      </c>
      <c r="BI259" s="206" t="n">
        <f aca="false">(BH259*BA259)+(BH537*BA537)</f>
        <v>0.00612057279236278</v>
      </c>
      <c r="BJ259" s="206" t="n">
        <f aca="false">BI259*BI259</f>
        <v>3.74614113066115E-005</v>
      </c>
      <c r="BK259" s="207" t="n">
        <f aca="false">BI259/BM$2</f>
        <v>0.0292600587271649</v>
      </c>
      <c r="BL259" s="206" t="str">
        <f aca="false">IF(BK259&lt;-3,"— — —",IF(BK259&lt;-2,"— —",IF(BK259&lt;-1,"—",IF(BK259&gt;4,"++++",IF(BK259&gt;3,"+++",IF(BK259&gt;2,"++",IF(BK259&gt;1,"+","....")))))))</f>
        <v>....</v>
      </c>
      <c r="BM259" s="200"/>
    </row>
    <row r="260" customFormat="false" ht="12.8" hidden="false" customHeight="false" outlineLevel="0" collapsed="false">
      <c r="B260" s="0" t="n">
        <f aca="false">1/D260</f>
        <v>162</v>
      </c>
      <c r="C260" s="208" t="s">
        <v>1160</v>
      </c>
      <c r="D260" s="209" t="n">
        <v>0.00617283950617284</v>
      </c>
      <c r="E260" s="210" t="n">
        <v>7</v>
      </c>
      <c r="F260" s="198" t="n">
        <v>10</v>
      </c>
      <c r="G260" s="198" t="n">
        <v>8</v>
      </c>
      <c r="H260" s="198" t="n">
        <v>-1</v>
      </c>
      <c r="I260" s="198" t="n">
        <v>-3</v>
      </c>
      <c r="J260" s="198" t="n">
        <v>-1</v>
      </c>
      <c r="K260" s="198" t="n">
        <v>-3</v>
      </c>
      <c r="L260" s="198" t="n">
        <v>1</v>
      </c>
      <c r="M260" s="198" t="n">
        <v>-4</v>
      </c>
      <c r="N260" s="198" t="n">
        <v>-2</v>
      </c>
      <c r="O260" s="198" t="n">
        <v>15</v>
      </c>
      <c r="P260" s="198" t="n">
        <v>6</v>
      </c>
      <c r="Q260" s="198" t="n">
        <v>13</v>
      </c>
      <c r="R260" s="198" t="n">
        <v>-6</v>
      </c>
      <c r="S260" s="198" t="n">
        <v>4</v>
      </c>
      <c r="T260" s="198" t="n">
        <v>-15</v>
      </c>
      <c r="U260" s="198" t="n">
        <v>9</v>
      </c>
      <c r="V260" s="198" t="n">
        <v>1</v>
      </c>
      <c r="W260" s="198" t="n">
        <v>8</v>
      </c>
      <c r="X260" s="198" t="n">
        <v>-6</v>
      </c>
      <c r="Y260" s="198" t="n">
        <v>-7</v>
      </c>
      <c r="Z260" s="198" t="n">
        <v>1</v>
      </c>
      <c r="AA260" s="198" t="n">
        <v>-5</v>
      </c>
      <c r="AB260" s="198" t="n">
        <v>-7</v>
      </c>
      <c r="AC260" s="198" t="n">
        <v>-6</v>
      </c>
      <c r="AD260" s="198" t="n">
        <v>10</v>
      </c>
      <c r="AE260" s="198" t="n">
        <v>-27</v>
      </c>
      <c r="AF260" s="198" t="n">
        <v>-7</v>
      </c>
      <c r="AG260" s="198" t="n">
        <v>2</v>
      </c>
      <c r="AH260" s="198" t="n">
        <v>-13</v>
      </c>
      <c r="AI260" s="198" t="n">
        <v>-19</v>
      </c>
      <c r="AJ260" s="198" t="n">
        <v>-13</v>
      </c>
      <c r="AK260" s="198" t="n">
        <v>6</v>
      </c>
      <c r="AL260" s="198" t="n">
        <v>-3</v>
      </c>
      <c r="AM260" s="198" t="n">
        <v>-11</v>
      </c>
      <c r="AN260" s="198" t="n">
        <v>8</v>
      </c>
      <c r="AO260" s="198" t="n">
        <v>-4</v>
      </c>
      <c r="AP260" s="211" t="n">
        <v>2</v>
      </c>
      <c r="AR260" s="195"/>
      <c r="AS260" s="196" t="s">
        <v>1160</v>
      </c>
      <c r="AT260" s="199"/>
      <c r="AU260" s="197" t="n">
        <f aca="false">IF(OR(appSymptome!E264=appSymptome!$C$1,AT260),0,appSymptome!E264)</f>
        <v>7</v>
      </c>
      <c r="AV260" s="198"/>
      <c r="AW260" s="198"/>
      <c r="AX260" s="199"/>
      <c r="AY260" s="196"/>
      <c r="AZ260" s="196" t="n">
        <f aca="false">AU260</f>
        <v>7</v>
      </c>
      <c r="BA260" s="200" t="n">
        <f aca="false">IF(AND(AZ538=0,AZ260=0,AY260&gt;0),AY260,AZ260)</f>
        <v>7</v>
      </c>
      <c r="BB260" s="201" t="n">
        <f aca="false">BA260*D260</f>
        <v>0.0432098765432099</v>
      </c>
      <c r="BC260" s="202" t="n">
        <f aca="false">(SUMIF(E260:AP260,"&gt;0",E260:AP260)-SUMIF(E260:AP260,"&lt;0",E260:AP260))*D260</f>
        <v>1.69135802469136</v>
      </c>
      <c r="BD260" s="196"/>
      <c r="BE260" s="196"/>
      <c r="BF260" s="203"/>
      <c r="BG260" s="204"/>
      <c r="BH260" s="205" t="n">
        <f aca="false">SUMPRODUCT(E260:AP260,heilmittel!E$411:AP$411)*D260</f>
        <v>0.034104938271605</v>
      </c>
      <c r="BI260" s="206" t="n">
        <f aca="false">(BH260*BA260)+(BH538*BA538)</f>
        <v>0.238217118862213</v>
      </c>
      <c r="BJ260" s="206" t="n">
        <f aca="false">BI260*BI260</f>
        <v>0.0567473957190138</v>
      </c>
      <c r="BK260" s="207" t="n">
        <f aca="false">BI260/BM$2</f>
        <v>1.13882264359666</v>
      </c>
      <c r="BL260" s="206" t="str">
        <f aca="false">IF(BK260&lt;-3,"— — —",IF(BK260&lt;-2,"— —",IF(BK260&lt;-1,"—",IF(BK260&gt;4,"++++",IF(BK260&gt;3,"+++",IF(BK260&gt;2,"++",IF(BK260&gt;1,"+","....")))))))</f>
        <v>+</v>
      </c>
      <c r="BM260" s="200"/>
    </row>
    <row r="261" customFormat="false" ht="12.8" hidden="false" customHeight="false" outlineLevel="0" collapsed="false">
      <c r="B261" s="0" t="n">
        <f aca="false">1/D261</f>
        <v>153</v>
      </c>
      <c r="C261" s="208" t="s">
        <v>1161</v>
      </c>
      <c r="D261" s="209" t="n">
        <v>0.0065359477124183</v>
      </c>
      <c r="E261" s="210" t="n">
        <v>3</v>
      </c>
      <c r="F261" s="198" t="n">
        <v>-1</v>
      </c>
      <c r="G261" s="198" t="n">
        <v>11</v>
      </c>
      <c r="H261" s="198" t="n">
        <v>0</v>
      </c>
      <c r="I261" s="198" t="n">
        <v>-1</v>
      </c>
      <c r="J261" s="198" t="n">
        <v>-5</v>
      </c>
      <c r="K261" s="198" t="n">
        <v>13</v>
      </c>
      <c r="L261" s="198" t="n">
        <v>1</v>
      </c>
      <c r="M261" s="198" t="n">
        <v>-7</v>
      </c>
      <c r="N261" s="198" t="n">
        <v>4</v>
      </c>
      <c r="O261" s="198" t="n">
        <v>7</v>
      </c>
      <c r="P261" s="198" t="n">
        <v>-16</v>
      </c>
      <c r="Q261" s="198" t="n">
        <v>-7</v>
      </c>
      <c r="R261" s="198" t="n">
        <v>-2</v>
      </c>
      <c r="S261" s="198" t="n">
        <v>5</v>
      </c>
      <c r="T261" s="198" t="n">
        <v>0</v>
      </c>
      <c r="U261" s="198" t="n">
        <v>6</v>
      </c>
      <c r="V261" s="198" t="n">
        <v>4</v>
      </c>
      <c r="W261" s="198" t="n">
        <v>0</v>
      </c>
      <c r="X261" s="198" t="n">
        <v>7</v>
      </c>
      <c r="Y261" s="198" t="n">
        <v>4</v>
      </c>
      <c r="Z261" s="198" t="n">
        <v>7</v>
      </c>
      <c r="AA261" s="198" t="n">
        <v>-2</v>
      </c>
      <c r="AB261" s="198" t="n">
        <v>-8</v>
      </c>
      <c r="AC261" s="198" t="n">
        <v>-7</v>
      </c>
      <c r="AD261" s="198" t="n">
        <v>-9</v>
      </c>
      <c r="AE261" s="198" t="n">
        <v>-16</v>
      </c>
      <c r="AF261" s="198" t="n">
        <v>-5</v>
      </c>
      <c r="AG261" s="198" t="n">
        <v>9</v>
      </c>
      <c r="AH261" s="198" t="n">
        <v>-6</v>
      </c>
      <c r="AI261" s="198" t="n">
        <v>2</v>
      </c>
      <c r="AJ261" s="198" t="n">
        <v>-3</v>
      </c>
      <c r="AK261" s="198" t="n">
        <v>-7</v>
      </c>
      <c r="AL261" s="198" t="n">
        <v>1</v>
      </c>
      <c r="AM261" s="198" t="n">
        <v>-7</v>
      </c>
      <c r="AN261" s="198" t="n">
        <v>13</v>
      </c>
      <c r="AO261" s="198" t="n">
        <v>-11</v>
      </c>
      <c r="AP261" s="211" t="n">
        <v>-16</v>
      </c>
      <c r="AR261" s="195"/>
      <c r="AS261" s="196" t="s">
        <v>1161</v>
      </c>
      <c r="AT261" s="199"/>
      <c r="AU261" s="197" t="n">
        <f aca="false">IF(OR(appSymptome!E265=appSymptome!$C$1,AT261),0,appSymptome!E265)</f>
        <v>0</v>
      </c>
      <c r="AV261" s="198"/>
      <c r="AW261" s="198"/>
      <c r="AX261" s="199"/>
      <c r="AY261" s="196"/>
      <c r="AZ261" s="196" t="n">
        <f aca="false">AU261</f>
        <v>0</v>
      </c>
      <c r="BA261" s="200" t="n">
        <f aca="false">IF(AND(AZ539=0,AZ261=0,AY261&gt;0),AY261,AZ261)</f>
        <v>0</v>
      </c>
      <c r="BB261" s="201" t="n">
        <f aca="false">BA261*D261</f>
        <v>0</v>
      </c>
      <c r="BC261" s="202" t="n">
        <f aca="false">(SUMIF(E261:AP261,"&gt;0",E261:AP261)-SUMIF(E261:AP261,"&lt;0",E261:AP261))*D261</f>
        <v>1.52287581699346</v>
      </c>
      <c r="BD261" s="196"/>
      <c r="BE261" s="196"/>
      <c r="BF261" s="203"/>
      <c r="BG261" s="204"/>
      <c r="BH261" s="205" t="n">
        <f aca="false">SUMPRODUCT(E261:AP261,heilmittel!E$411:AP$411)*D261</f>
        <v>-0.0040078431372549</v>
      </c>
      <c r="BI261" s="206" t="n">
        <f aca="false">(BH261*BA261)+(BH539*BA539)</f>
        <v>0.00194198473282442</v>
      </c>
      <c r="BJ261" s="206" t="n">
        <f aca="false">BI261*BI261</f>
        <v>3.77130470252313E-006</v>
      </c>
      <c r="BK261" s="207" t="n">
        <f aca="false">BI261/BM$2</f>
        <v>0.00928386758190394</v>
      </c>
      <c r="BL261" s="206" t="str">
        <f aca="false">IF(BK261&lt;-3,"— — —",IF(BK261&lt;-2,"— —",IF(BK261&lt;-1,"—",IF(BK261&gt;4,"++++",IF(BK261&gt;3,"+++",IF(BK261&gt;2,"++",IF(BK261&gt;1,"+","....")))))))</f>
        <v>....</v>
      </c>
      <c r="BM261" s="200"/>
    </row>
    <row r="262" customFormat="false" ht="12.8" hidden="false" customHeight="false" outlineLevel="0" collapsed="false">
      <c r="B262" s="0" t="n">
        <f aca="false">1/D262</f>
        <v>211</v>
      </c>
      <c r="C262" s="208" t="s">
        <v>1162</v>
      </c>
      <c r="D262" s="209" t="n">
        <v>0.004739336492891</v>
      </c>
      <c r="E262" s="210" t="n">
        <v>10</v>
      </c>
      <c r="F262" s="198" t="n">
        <v>10</v>
      </c>
      <c r="G262" s="198" t="n">
        <v>21</v>
      </c>
      <c r="H262" s="198" t="n">
        <v>-1</v>
      </c>
      <c r="I262" s="198" t="n">
        <v>-1</v>
      </c>
      <c r="J262" s="198" t="n">
        <v>26</v>
      </c>
      <c r="K262" s="198" t="n">
        <v>7</v>
      </c>
      <c r="L262" s="198" t="n">
        <v>2</v>
      </c>
      <c r="M262" s="198" t="n">
        <v>-25</v>
      </c>
      <c r="N262" s="198" t="n">
        <v>5</v>
      </c>
      <c r="O262" s="198" t="n">
        <v>9</v>
      </c>
      <c r="P262" s="198" t="n">
        <v>0</v>
      </c>
      <c r="Q262" s="198" t="n">
        <v>-7</v>
      </c>
      <c r="R262" s="198" t="n">
        <v>-16</v>
      </c>
      <c r="S262" s="198" t="n">
        <v>2</v>
      </c>
      <c r="T262" s="198" t="n">
        <v>3</v>
      </c>
      <c r="U262" s="198" t="n">
        <v>-15</v>
      </c>
      <c r="V262" s="198" t="n">
        <v>0</v>
      </c>
      <c r="W262" s="198" t="n">
        <v>-12</v>
      </c>
      <c r="X262" s="198" t="n">
        <v>12</v>
      </c>
      <c r="Y262" s="198" t="n">
        <v>-2</v>
      </c>
      <c r="Z262" s="198" t="n">
        <v>9</v>
      </c>
      <c r="AA262" s="198" t="n">
        <v>6</v>
      </c>
      <c r="AB262" s="198" t="n">
        <v>2</v>
      </c>
      <c r="AC262" s="198" t="n">
        <v>19</v>
      </c>
      <c r="AD262" s="198" t="n">
        <v>4</v>
      </c>
      <c r="AE262" s="198" t="n">
        <v>-12</v>
      </c>
      <c r="AF262" s="198" t="n">
        <v>25</v>
      </c>
      <c r="AG262" s="198" t="n">
        <v>-17</v>
      </c>
      <c r="AH262" s="198" t="n">
        <v>5</v>
      </c>
      <c r="AI262" s="198" t="n">
        <v>15</v>
      </c>
      <c r="AJ262" s="198" t="n">
        <v>-7</v>
      </c>
      <c r="AK262" s="198" t="n">
        <v>1</v>
      </c>
      <c r="AL262" s="198" t="n">
        <v>-17</v>
      </c>
      <c r="AM262" s="198" t="n">
        <v>-19</v>
      </c>
      <c r="AN262" s="198" t="n">
        <v>-10</v>
      </c>
      <c r="AO262" s="198" t="n">
        <v>5</v>
      </c>
      <c r="AP262" s="211" t="n">
        <v>-12</v>
      </c>
      <c r="AR262" s="195"/>
      <c r="AS262" s="196" t="s">
        <v>1162</v>
      </c>
      <c r="AT262" s="199"/>
      <c r="AU262" s="197" t="n">
        <f aca="false">IF(OR(appSymptome!E266=appSymptome!$C$1,AT262),0,appSymptome!E266)</f>
        <v>0</v>
      </c>
      <c r="AV262" s="198"/>
      <c r="AW262" s="198"/>
      <c r="AX262" s="199"/>
      <c r="AY262" s="196"/>
      <c r="AZ262" s="196" t="n">
        <f aca="false">AU262</f>
        <v>0</v>
      </c>
      <c r="BA262" s="200" t="n">
        <f aca="false">IF(AND(AZ540=0,AZ262=0,AY262&gt;0),AY262,AZ262)</f>
        <v>0</v>
      </c>
      <c r="BB262" s="201" t="n">
        <f aca="false">BA262*D262</f>
        <v>0</v>
      </c>
      <c r="BC262" s="202" t="n">
        <f aca="false">(SUMIF(E262:AP262,"&gt;0",E262:AP262)-SUMIF(E262:AP262,"&lt;0",E262:AP262))*D262</f>
        <v>1.75829383886256</v>
      </c>
      <c r="BD262" s="196"/>
      <c r="BE262" s="196"/>
      <c r="BF262" s="203"/>
      <c r="BG262" s="204"/>
      <c r="BH262" s="205" t="n">
        <f aca="false">SUMPRODUCT(E262:AP262,heilmittel!E$411:AP$411)*D262</f>
        <v>-0.0401568720379147</v>
      </c>
      <c r="BI262" s="206" t="n">
        <f aca="false">(BH262*BA262)+(BH540*BA540)</f>
        <v>0.00917961368396557</v>
      </c>
      <c r="BJ262" s="206" t="n">
        <f aca="false">BI262*BI262</f>
        <v>8.42653073868478E-005</v>
      </c>
      <c r="BK262" s="207" t="n">
        <f aca="false">BI262/BM$2</f>
        <v>0.0438841338217023</v>
      </c>
      <c r="BL262" s="206" t="str">
        <f aca="false">IF(BK262&lt;-3,"— — —",IF(BK262&lt;-2,"— —",IF(BK262&lt;-1,"—",IF(BK262&gt;4,"++++",IF(BK262&gt;3,"+++",IF(BK262&gt;2,"++",IF(BK262&gt;1,"+","....")))))))</f>
        <v>....</v>
      </c>
      <c r="BM262" s="200"/>
    </row>
    <row r="263" customFormat="false" ht="12.8" hidden="false" customHeight="false" outlineLevel="0" collapsed="false">
      <c r="B263" s="0" t="n">
        <f aca="false">1/D263</f>
        <v>1161</v>
      </c>
      <c r="C263" s="208" t="s">
        <v>1163</v>
      </c>
      <c r="D263" s="209" t="n">
        <v>0.000861326442721792</v>
      </c>
      <c r="E263" s="210" t="n">
        <v>5</v>
      </c>
      <c r="F263" s="198" t="n">
        <v>9</v>
      </c>
      <c r="G263" s="198" t="n">
        <v>16</v>
      </c>
      <c r="H263" s="198" t="n">
        <v>-8</v>
      </c>
      <c r="I263" s="198" t="n">
        <v>-34</v>
      </c>
      <c r="J263" s="198" t="n">
        <v>24</v>
      </c>
      <c r="K263" s="198" t="n">
        <v>10</v>
      </c>
      <c r="L263" s="198" t="n">
        <v>10</v>
      </c>
      <c r="M263" s="198" t="n">
        <v>-3</v>
      </c>
      <c r="N263" s="198" t="n">
        <v>21</v>
      </c>
      <c r="O263" s="198" t="n">
        <v>19</v>
      </c>
      <c r="P263" s="198" t="n">
        <v>-27</v>
      </c>
      <c r="Q263" s="198" t="n">
        <v>7</v>
      </c>
      <c r="R263" s="198" t="n">
        <v>3</v>
      </c>
      <c r="S263" s="198" t="n">
        <v>-63</v>
      </c>
      <c r="T263" s="198" t="n">
        <v>3</v>
      </c>
      <c r="U263" s="198" t="n">
        <v>35</v>
      </c>
      <c r="V263" s="198" t="n">
        <v>9</v>
      </c>
      <c r="W263" s="198" t="n">
        <v>16</v>
      </c>
      <c r="X263" s="198" t="n">
        <v>-60</v>
      </c>
      <c r="Y263" s="198" t="n">
        <v>8</v>
      </c>
      <c r="Z263" s="198" t="n">
        <v>-31</v>
      </c>
      <c r="AA263" s="198" t="n">
        <v>19</v>
      </c>
      <c r="AB263" s="198" t="n">
        <v>14</v>
      </c>
      <c r="AC263" s="198" t="n">
        <v>23</v>
      </c>
      <c r="AD263" s="198" t="n">
        <v>-26</v>
      </c>
      <c r="AE263" s="198" t="n">
        <v>12</v>
      </c>
      <c r="AF263" s="198" t="n">
        <v>43</v>
      </c>
      <c r="AG263" s="198" t="n">
        <v>-6</v>
      </c>
      <c r="AH263" s="198" t="n">
        <v>-30</v>
      </c>
      <c r="AI263" s="198" t="n">
        <v>24</v>
      </c>
      <c r="AJ263" s="198" t="n">
        <v>-7</v>
      </c>
      <c r="AK263" s="198" t="n">
        <v>5</v>
      </c>
      <c r="AL263" s="198" t="n">
        <v>30</v>
      </c>
      <c r="AM263" s="198" t="n">
        <v>10</v>
      </c>
      <c r="AN263" s="198" t="n">
        <v>-17</v>
      </c>
      <c r="AO263" s="198" t="n">
        <v>14</v>
      </c>
      <c r="AP263" s="211" t="n">
        <v>-10</v>
      </c>
      <c r="AR263" s="195"/>
      <c r="AS263" s="196" t="s">
        <v>1163</v>
      </c>
      <c r="AT263" s="199"/>
      <c r="AU263" s="197" t="n">
        <f aca="false">IF(OR(appSymptome!E267=appSymptome!$C$1,AT263),0,appSymptome!E267)</f>
        <v>0</v>
      </c>
      <c r="AV263" s="198"/>
      <c r="AW263" s="198"/>
      <c r="AX263" s="199"/>
      <c r="AY263" s="196"/>
      <c r="AZ263" s="196" t="n">
        <f aca="false">AU263</f>
        <v>0</v>
      </c>
      <c r="BA263" s="200" t="n">
        <f aca="false">IF(AND(AZ541=0,AZ263=0,AY263&gt;0),AY263,AZ263)</f>
        <v>0</v>
      </c>
      <c r="BB263" s="201" t="n">
        <f aca="false">BA263*D263</f>
        <v>0</v>
      </c>
      <c r="BC263" s="202" t="n">
        <f aca="false">(SUMIF(E263:AP263,"&gt;0",E263:AP263)-SUMIF(E263:AP263,"&lt;0",E263:AP263))*D263</f>
        <v>0.612403100775194</v>
      </c>
      <c r="BD263" s="196"/>
      <c r="BE263" s="196"/>
      <c r="BF263" s="203"/>
      <c r="BG263" s="204"/>
      <c r="BH263" s="205" t="n">
        <f aca="false">SUMPRODUCT(E263:AP263,heilmittel!E$411:AP$411)*D263</f>
        <v>0.0161348837209302</v>
      </c>
      <c r="BI263" s="206" t="n">
        <f aca="false">(BH263*BA263)+(BH541*BA541)</f>
        <v>-0.0157285562857749</v>
      </c>
      <c r="BJ263" s="206" t="n">
        <f aca="false">BI263*BI263</f>
        <v>0.000247387482834788</v>
      </c>
      <c r="BK263" s="207" t="n">
        <f aca="false">BI263/BM$2</f>
        <v>-0.0751920606498707</v>
      </c>
      <c r="BL263" s="206" t="str">
        <f aca="false">IF(BK263&lt;-3,"— — —",IF(BK263&lt;-2,"— —",IF(BK263&lt;-1,"—",IF(BK263&gt;4,"++++",IF(BK263&gt;3,"+++",IF(BK263&gt;2,"++",IF(BK263&gt;1,"+","....")))))))</f>
        <v>....</v>
      </c>
      <c r="BM263" s="200"/>
    </row>
    <row r="264" customFormat="false" ht="12.8" hidden="false" customHeight="false" outlineLevel="0" collapsed="false">
      <c r="B264" s="0" t="n">
        <f aca="false">1/D264</f>
        <v>1566</v>
      </c>
      <c r="C264" s="208" t="s">
        <v>1164</v>
      </c>
      <c r="D264" s="209" t="n">
        <v>0.000638569604086845</v>
      </c>
      <c r="E264" s="210" t="n">
        <v>-19</v>
      </c>
      <c r="F264" s="198" t="n">
        <v>-25</v>
      </c>
      <c r="G264" s="198" t="n">
        <v>32</v>
      </c>
      <c r="H264" s="198" t="n">
        <v>7</v>
      </c>
      <c r="I264" s="198" t="n">
        <v>-2</v>
      </c>
      <c r="J264" s="198" t="n">
        <v>-21</v>
      </c>
      <c r="K264" s="198" t="n">
        <v>-20</v>
      </c>
      <c r="L264" s="198" t="n">
        <v>-20</v>
      </c>
      <c r="M264" s="198" t="n">
        <v>34</v>
      </c>
      <c r="N264" s="198" t="n">
        <v>19</v>
      </c>
      <c r="O264" s="198" t="n">
        <v>-14</v>
      </c>
      <c r="P264" s="198" t="n">
        <v>-11</v>
      </c>
      <c r="Q264" s="198" t="n">
        <v>-2</v>
      </c>
      <c r="R264" s="198" t="n">
        <v>12</v>
      </c>
      <c r="S264" s="198" t="n">
        <v>15</v>
      </c>
      <c r="T264" s="198" t="n">
        <v>-3</v>
      </c>
      <c r="U264" s="198" t="n">
        <v>-22</v>
      </c>
      <c r="V264" s="198" t="n">
        <v>8</v>
      </c>
      <c r="W264" s="198" t="n">
        <v>-12</v>
      </c>
      <c r="X264" s="198" t="n">
        <v>29</v>
      </c>
      <c r="Y264" s="198" t="n">
        <v>-17</v>
      </c>
      <c r="Z264" s="198" t="n">
        <v>20</v>
      </c>
      <c r="AA264" s="198" t="n">
        <v>-14</v>
      </c>
      <c r="AB264" s="198" t="n">
        <v>-26</v>
      </c>
      <c r="AC264" s="198" t="n">
        <v>-11</v>
      </c>
      <c r="AD264" s="198" t="n">
        <v>25</v>
      </c>
      <c r="AE264" s="198" t="n">
        <v>41</v>
      </c>
      <c r="AF264" s="198" t="n">
        <v>-42</v>
      </c>
      <c r="AG264" s="198" t="n">
        <v>-4</v>
      </c>
      <c r="AH264" s="198" t="n">
        <v>12</v>
      </c>
      <c r="AI264" s="198" t="n">
        <v>-35</v>
      </c>
      <c r="AJ264" s="198" t="n">
        <v>-26</v>
      </c>
      <c r="AK264" s="198" t="n">
        <v>-19</v>
      </c>
      <c r="AL264" s="198" t="n">
        <v>-42</v>
      </c>
      <c r="AM264" s="198" t="n">
        <v>-24</v>
      </c>
      <c r="AN264" s="198" t="n">
        <v>-27</v>
      </c>
      <c r="AO264" s="198" t="n">
        <v>-52</v>
      </c>
      <c r="AP264" s="211" t="n">
        <v>9</v>
      </c>
      <c r="AR264" s="195"/>
      <c r="AS264" s="196" t="s">
        <v>1164</v>
      </c>
      <c r="AT264" s="199"/>
      <c r="AU264" s="197" t="n">
        <f aca="false">IF(OR(appSymptome!E268=appSymptome!$C$1,AT264),0,appSymptome!E268)</f>
        <v>0</v>
      </c>
      <c r="AV264" s="198"/>
      <c r="AW264" s="198"/>
      <c r="AX264" s="199"/>
      <c r="AY264" s="196"/>
      <c r="AZ264" s="196" t="n">
        <f aca="false">AU264</f>
        <v>0</v>
      </c>
      <c r="BA264" s="200" t="n">
        <f aca="false">IF(AND(AZ542=0,AZ264=0,AY264&gt;0),AY264,AZ264)</f>
        <v>0</v>
      </c>
      <c r="BB264" s="201" t="n">
        <f aca="false">BA264*D264</f>
        <v>0</v>
      </c>
      <c r="BC264" s="202" t="n">
        <f aca="false">(SUMIF(E264:AP264,"&gt;0",E264:AP264)-SUMIF(E264:AP264,"&lt;0",E264:AP264))*D264</f>
        <v>0.493614303959132</v>
      </c>
      <c r="BD264" s="196"/>
      <c r="BE264" s="196"/>
      <c r="BF264" s="203"/>
      <c r="BG264" s="204"/>
      <c r="BH264" s="205" t="n">
        <f aca="false">SUMPRODUCT(E264:AP264,heilmittel!E$411:AP$411)*D264</f>
        <v>0.00178333333333334</v>
      </c>
      <c r="BI264" s="206" t="n">
        <f aca="false">(BH264*BA264)+(BH542*BA542)</f>
        <v>-0.00135244213091151</v>
      </c>
      <c r="BJ264" s="206" t="n">
        <f aca="false">BI264*BI264</f>
        <v>1.82909971746446E-006</v>
      </c>
      <c r="BK264" s="207" t="n">
        <f aca="false">BI264/BM$2</f>
        <v>-0.00646549555377253</v>
      </c>
      <c r="BL264" s="206" t="str">
        <f aca="false">IF(BK264&lt;-3,"— — —",IF(BK264&lt;-2,"— —",IF(BK264&lt;-1,"—",IF(BK264&gt;4,"++++",IF(BK264&gt;3,"+++",IF(BK264&gt;2,"++",IF(BK264&gt;1,"+","....")))))))</f>
        <v>....</v>
      </c>
      <c r="BM264" s="200"/>
    </row>
    <row r="265" customFormat="false" ht="12.8" hidden="false" customHeight="false" outlineLevel="0" collapsed="false">
      <c r="B265" s="0" t="n">
        <f aca="false">1/D265</f>
        <v>901.000000000002</v>
      </c>
      <c r="C265" s="208" t="s">
        <v>1165</v>
      </c>
      <c r="D265" s="209" t="n">
        <v>0.00110987791342952</v>
      </c>
      <c r="E265" s="210" t="n">
        <v>7</v>
      </c>
      <c r="F265" s="198" t="n">
        <v>-4</v>
      </c>
      <c r="G265" s="198" t="n">
        <v>12</v>
      </c>
      <c r="H265" s="198" t="n">
        <v>2</v>
      </c>
      <c r="I265" s="198" t="n">
        <v>-26</v>
      </c>
      <c r="J265" s="198" t="n">
        <v>-5</v>
      </c>
      <c r="K265" s="198" t="n">
        <v>-1</v>
      </c>
      <c r="L265" s="198" t="n">
        <v>10</v>
      </c>
      <c r="M265" s="198" t="n">
        <v>-4</v>
      </c>
      <c r="N265" s="198" t="n">
        <v>16</v>
      </c>
      <c r="O265" s="198" t="n">
        <v>28</v>
      </c>
      <c r="P265" s="198" t="n">
        <v>18</v>
      </c>
      <c r="Q265" s="198" t="n">
        <v>-4</v>
      </c>
      <c r="R265" s="198" t="n">
        <v>12</v>
      </c>
      <c r="S265" s="198" t="n">
        <v>12</v>
      </c>
      <c r="T265" s="198" t="n">
        <v>-19</v>
      </c>
      <c r="U265" s="198" t="n">
        <v>-14</v>
      </c>
      <c r="V265" s="198" t="n">
        <v>-9</v>
      </c>
      <c r="W265" s="198" t="n">
        <v>8</v>
      </c>
      <c r="X265" s="198" t="n">
        <v>-6</v>
      </c>
      <c r="Y265" s="198" t="n">
        <v>-25</v>
      </c>
      <c r="Z265" s="198" t="n">
        <v>0</v>
      </c>
      <c r="AA265" s="198" t="n">
        <v>-35</v>
      </c>
      <c r="AB265" s="198" t="n">
        <v>28</v>
      </c>
      <c r="AC265" s="198" t="n">
        <v>-2</v>
      </c>
      <c r="AD265" s="198" t="n">
        <v>-37</v>
      </c>
      <c r="AE265" s="198" t="n">
        <v>3</v>
      </c>
      <c r="AF265" s="198" t="n">
        <v>-63</v>
      </c>
      <c r="AG265" s="198" t="n">
        <v>-1</v>
      </c>
      <c r="AH265" s="198" t="n">
        <v>-30</v>
      </c>
      <c r="AI265" s="198" t="n">
        <v>-2</v>
      </c>
      <c r="AJ265" s="198" t="n">
        <v>-12</v>
      </c>
      <c r="AK265" s="198" t="n">
        <v>-34</v>
      </c>
      <c r="AL265" s="198" t="n">
        <v>-30</v>
      </c>
      <c r="AM265" s="198" t="n">
        <v>-18</v>
      </c>
      <c r="AN265" s="198" t="n">
        <v>28</v>
      </c>
      <c r="AO265" s="198" t="n">
        <v>-13</v>
      </c>
      <c r="AP265" s="211" t="n">
        <v>1</v>
      </c>
      <c r="AR265" s="195"/>
      <c r="AS265" s="196" t="s">
        <v>1165</v>
      </c>
      <c r="AT265" s="199"/>
      <c r="AU265" s="197" t="n">
        <f aca="false">IF(OR(appSymptome!E269=appSymptome!$C$1,AT265),0,appSymptome!E269)</f>
        <v>0</v>
      </c>
      <c r="AV265" s="198"/>
      <c r="AW265" s="198"/>
      <c r="AX265" s="199"/>
      <c r="AY265" s="196"/>
      <c r="AZ265" s="196" t="n">
        <f aca="false">AU265</f>
        <v>0</v>
      </c>
      <c r="BA265" s="200" t="n">
        <f aca="false">IF(AND(AZ543=0,AZ265=0,AY265&gt;0),AY265,AZ265)</f>
        <v>0</v>
      </c>
      <c r="BB265" s="201" t="n">
        <f aca="false">BA265*D265</f>
        <v>0</v>
      </c>
      <c r="BC265" s="202" t="n">
        <f aca="false">(SUMIF(E265:AP265,"&gt;0",E265:AP265)-SUMIF(E265:AP265,"&lt;0",E265:AP265))*D265</f>
        <v>0.642619311875694</v>
      </c>
      <c r="BD265" s="196"/>
      <c r="BE265" s="196"/>
      <c r="BF265" s="203"/>
      <c r="BG265" s="204"/>
      <c r="BH265" s="205" t="n">
        <f aca="false">SUMPRODUCT(E265:AP265,heilmittel!E$411:AP$411)*D265</f>
        <v>-0.0143883462819089</v>
      </c>
      <c r="BI265" s="206" t="n">
        <f aca="false">(BH265*BA265)+(BH543*BA543)</f>
        <v>0.0100084446048358</v>
      </c>
      <c r="BJ265" s="206" t="n">
        <f aca="false">BI265*BI265</f>
        <v>0.000100168963408067</v>
      </c>
      <c r="BK265" s="207" t="n">
        <f aca="false">BI265/BM$2</f>
        <v>0.0478464494810822</v>
      </c>
      <c r="BL265" s="206" t="str">
        <f aca="false">IF(BK265&lt;-3,"— — —",IF(BK265&lt;-2,"— —",IF(BK265&lt;-1,"—",IF(BK265&gt;4,"++++",IF(BK265&gt;3,"+++",IF(BK265&gt;2,"++",IF(BK265&gt;1,"+","....")))))))</f>
        <v>....</v>
      </c>
      <c r="BM265" s="200"/>
    </row>
    <row r="266" customFormat="false" ht="12.8" hidden="false" customHeight="false" outlineLevel="0" collapsed="false">
      <c r="B266" s="0" t="n">
        <f aca="false">1/D266</f>
        <v>1103</v>
      </c>
      <c r="C266" s="208" t="s">
        <v>1166</v>
      </c>
      <c r="D266" s="209" t="n">
        <v>0.000906618313689937</v>
      </c>
      <c r="E266" s="210" t="n">
        <v>-5</v>
      </c>
      <c r="F266" s="198" t="n">
        <v>2</v>
      </c>
      <c r="G266" s="198" t="n">
        <v>14</v>
      </c>
      <c r="H266" s="198" t="n">
        <v>-12</v>
      </c>
      <c r="I266" s="198" t="n">
        <v>-31</v>
      </c>
      <c r="J266" s="198" t="n">
        <v>12</v>
      </c>
      <c r="K266" s="198" t="n">
        <v>-17</v>
      </c>
      <c r="L266" s="198" t="n">
        <v>-14</v>
      </c>
      <c r="M266" s="198" t="n">
        <v>43</v>
      </c>
      <c r="N266" s="198" t="n">
        <v>13</v>
      </c>
      <c r="O266" s="198" t="n">
        <v>-9</v>
      </c>
      <c r="P266" s="198" t="n">
        <v>31</v>
      </c>
      <c r="Q266" s="198" t="n">
        <v>14</v>
      </c>
      <c r="R266" s="198" t="n">
        <v>2</v>
      </c>
      <c r="S266" s="198" t="n">
        <v>-8</v>
      </c>
      <c r="T266" s="198" t="n">
        <v>15</v>
      </c>
      <c r="U266" s="198" t="n">
        <v>26</v>
      </c>
      <c r="V266" s="198" t="n">
        <v>5</v>
      </c>
      <c r="W266" s="198" t="n">
        <v>-11</v>
      </c>
      <c r="X266" s="198" t="n">
        <v>41</v>
      </c>
      <c r="Y266" s="198" t="n">
        <v>0</v>
      </c>
      <c r="Z266" s="198" t="n">
        <v>-12</v>
      </c>
      <c r="AA266" s="198" t="n">
        <v>-12</v>
      </c>
      <c r="AB266" s="198" t="n">
        <v>-26</v>
      </c>
      <c r="AC266" s="198" t="n">
        <v>-12</v>
      </c>
      <c r="AD266" s="198" t="n">
        <v>3</v>
      </c>
      <c r="AE266" s="198" t="n">
        <v>-1</v>
      </c>
      <c r="AF266" s="198" t="n">
        <v>30</v>
      </c>
      <c r="AG266" s="198" t="n">
        <v>-8</v>
      </c>
      <c r="AH266" s="198" t="n">
        <v>25</v>
      </c>
      <c r="AI266" s="198" t="n">
        <v>0</v>
      </c>
      <c r="AJ266" s="198" t="n">
        <v>39</v>
      </c>
      <c r="AK266" s="198" t="n">
        <v>52</v>
      </c>
      <c r="AL266" s="198" t="n">
        <v>3</v>
      </c>
      <c r="AM266" s="198" t="n">
        <v>-22</v>
      </c>
      <c r="AN266" s="198" t="n">
        <v>65</v>
      </c>
      <c r="AO266" s="198" t="n">
        <v>-21</v>
      </c>
      <c r="AP266" s="211" t="n">
        <v>-43</v>
      </c>
      <c r="AR266" s="195"/>
      <c r="AS266" s="196" t="s">
        <v>1166</v>
      </c>
      <c r="AT266" s="199"/>
      <c r="AU266" s="197" t="n">
        <f aca="false">IF(OR(appSymptome!E270=appSymptome!$C$1,AT266),0,appSymptome!E270)</f>
        <v>0</v>
      </c>
      <c r="AV266" s="198"/>
      <c r="AW266" s="198"/>
      <c r="AX266" s="199"/>
      <c r="AY266" s="196"/>
      <c r="AZ266" s="196" t="n">
        <f aca="false">AU266</f>
        <v>0</v>
      </c>
      <c r="BA266" s="200" t="n">
        <f aca="false">IF(AND(AZ544=0,AZ266=0,AY266&gt;0),AY266,AZ266)</f>
        <v>0</v>
      </c>
      <c r="BB266" s="201" t="n">
        <f aca="false">BA266*D266</f>
        <v>0</v>
      </c>
      <c r="BC266" s="202" t="n">
        <f aca="false">(SUMIF(E266:AP266,"&gt;0",E266:AP266)-SUMIF(E266:AP266,"&lt;0",E266:AP266))*D266</f>
        <v>0.633726201269266</v>
      </c>
      <c r="BD266" s="196"/>
      <c r="BE266" s="196"/>
      <c r="BF266" s="203"/>
      <c r="BG266" s="204"/>
      <c r="BH266" s="205" t="n">
        <f aca="false">SUMPRODUCT(E266:AP266,heilmittel!E$411:AP$411)*D266</f>
        <v>0.0227064369900272</v>
      </c>
      <c r="BI266" s="206" t="n">
        <f aca="false">(BH266*BA266)+(BH544*BA544)</f>
        <v>-0.0185976842492189</v>
      </c>
      <c r="BJ266" s="206" t="n">
        <f aca="false">BI266*BI266</f>
        <v>0.000345873859433645</v>
      </c>
      <c r="BK266" s="207" t="n">
        <f aca="false">BI266/BM$2</f>
        <v>-0.0889082364971504</v>
      </c>
      <c r="BL266" s="206" t="str">
        <f aca="false">IF(BK266&lt;-3,"— — —",IF(BK266&lt;-2,"— —",IF(BK266&lt;-1,"—",IF(BK266&gt;4,"++++",IF(BK266&gt;3,"+++",IF(BK266&gt;2,"++",IF(BK266&gt;1,"+","....")))))))</f>
        <v>....</v>
      </c>
      <c r="BM266" s="200"/>
    </row>
    <row r="267" customFormat="false" ht="12.8" hidden="false" customHeight="false" outlineLevel="0" collapsed="false">
      <c r="B267" s="0" t="n">
        <f aca="false">1/D267</f>
        <v>1502</v>
      </c>
      <c r="C267" s="208" t="s">
        <v>1167</v>
      </c>
      <c r="D267" s="209" t="n">
        <v>0.00066577896138482</v>
      </c>
      <c r="E267" s="210" t="n">
        <v>-12</v>
      </c>
      <c r="F267" s="198" t="n">
        <v>4</v>
      </c>
      <c r="G267" s="198" t="n">
        <v>43</v>
      </c>
      <c r="H267" s="198" t="n">
        <v>-15</v>
      </c>
      <c r="I267" s="198" t="n">
        <v>-51</v>
      </c>
      <c r="J267" s="198" t="n">
        <v>-23</v>
      </c>
      <c r="K267" s="198" t="n">
        <v>55</v>
      </c>
      <c r="L267" s="198" t="n">
        <v>-48</v>
      </c>
      <c r="M267" s="198" t="n">
        <v>-24</v>
      </c>
      <c r="N267" s="198" t="n">
        <v>41</v>
      </c>
      <c r="O267" s="198" t="n">
        <v>-27</v>
      </c>
      <c r="P267" s="198" t="n">
        <v>-2</v>
      </c>
      <c r="Q267" s="198" t="n">
        <v>30</v>
      </c>
      <c r="R267" s="198" t="n">
        <v>44</v>
      </c>
      <c r="S267" s="198" t="n">
        <v>22</v>
      </c>
      <c r="T267" s="198" t="n">
        <v>-19</v>
      </c>
      <c r="U267" s="198" t="n">
        <v>17</v>
      </c>
      <c r="V267" s="198" t="n">
        <v>-10</v>
      </c>
      <c r="W267" s="198" t="n">
        <v>-26</v>
      </c>
      <c r="X267" s="198" t="n">
        <v>15</v>
      </c>
      <c r="Y267" s="198" t="n">
        <v>18</v>
      </c>
      <c r="Z267" s="198" t="n">
        <v>-62</v>
      </c>
      <c r="AA267" s="198" t="n">
        <v>6</v>
      </c>
      <c r="AB267" s="198" t="n">
        <v>9</v>
      </c>
      <c r="AC267" s="198" t="n">
        <v>30</v>
      </c>
      <c r="AD267" s="198" t="n">
        <v>-29</v>
      </c>
      <c r="AE267" s="198" t="n">
        <v>29</v>
      </c>
      <c r="AF267" s="198" t="n">
        <v>-41</v>
      </c>
      <c r="AG267" s="198" t="n">
        <v>3</v>
      </c>
      <c r="AH267" s="198" t="n">
        <v>21</v>
      </c>
      <c r="AI267" s="198" t="n">
        <v>-17</v>
      </c>
      <c r="AJ267" s="198" t="n">
        <v>22</v>
      </c>
      <c r="AK267" s="198" t="n">
        <v>9</v>
      </c>
      <c r="AL267" s="198" t="n">
        <v>21</v>
      </c>
      <c r="AM267" s="198" t="n">
        <v>-6</v>
      </c>
      <c r="AN267" s="198" t="n">
        <v>30</v>
      </c>
      <c r="AO267" s="198" t="n">
        <v>33</v>
      </c>
      <c r="AP267" s="211" t="n">
        <v>39</v>
      </c>
      <c r="AR267" s="195"/>
      <c r="AS267" s="196" t="s">
        <v>1167</v>
      </c>
      <c r="AT267" s="199"/>
      <c r="AU267" s="197" t="n">
        <f aca="false">IF(OR(appSymptome!E271=appSymptome!$C$1,AT267),0,appSymptome!E271)</f>
        <v>0</v>
      </c>
      <c r="AV267" s="198"/>
      <c r="AW267" s="198" t="n">
        <v>180</v>
      </c>
      <c r="AX267" s="199"/>
      <c r="AY267" s="196" t="n">
        <f aca="true">INDIRECT(ADDRESS(AW267+ROW(AV$2)-1,COLUMN(AU267)))</f>
        <v>0</v>
      </c>
      <c r="AZ267" s="196" t="n">
        <f aca="false">AU267</f>
        <v>0</v>
      </c>
      <c r="BA267" s="200" t="n">
        <f aca="false">IF(AND(AZ545=0,AZ267=0,AY267&gt;0),AY267,AZ267)</f>
        <v>0</v>
      </c>
      <c r="BB267" s="201" t="n">
        <f aca="false">BA267*D267</f>
        <v>0</v>
      </c>
      <c r="BC267" s="202" t="n">
        <f aca="false">(SUMIF(E267:AP267,"&gt;0",E267:AP267)-SUMIF(E267:AP267,"&lt;0",E267:AP267))*D267</f>
        <v>0.634487350199734</v>
      </c>
      <c r="BD267" s="196"/>
      <c r="BE267" s="196"/>
      <c r="BF267" s="203"/>
      <c r="BG267" s="204"/>
      <c r="BH267" s="205" t="n">
        <f aca="false">SUMPRODUCT(E267:AP267,heilmittel!E$411:AP$411)*D267</f>
        <v>-0.00561005326231691</v>
      </c>
      <c r="BI267" s="206" t="n">
        <f aca="false">(BH267*BA267)+(BH545*BA545)</f>
        <v>0.00913350606845768</v>
      </c>
      <c r="BJ267" s="206" t="n">
        <f aca="false">BI267*BI267</f>
        <v>8.34209331025533E-005</v>
      </c>
      <c r="BK267" s="207" t="n">
        <f aca="false">BI267/BM$2</f>
        <v>0.0436637113901264</v>
      </c>
      <c r="BL267" s="206" t="str">
        <f aca="false">IF(BK267&lt;-3,"— — —",IF(BK267&lt;-2,"— —",IF(BK267&lt;-1,"—",IF(BK267&gt;4,"++++",IF(BK267&gt;3,"+++",IF(BK267&gt;2,"++",IF(BK267&gt;1,"+","....")))))))</f>
        <v>....</v>
      </c>
      <c r="BM267" s="200"/>
    </row>
    <row r="268" customFormat="false" ht="12.8" hidden="false" customHeight="false" outlineLevel="0" collapsed="false">
      <c r="B268" s="0" t="n">
        <f aca="false">1/D268</f>
        <v>389</v>
      </c>
      <c r="C268" s="208" t="s">
        <v>1168</v>
      </c>
      <c r="D268" s="209" t="n">
        <v>0.0025706940874036</v>
      </c>
      <c r="E268" s="210" t="n">
        <v>-1</v>
      </c>
      <c r="F268" s="198" t="n">
        <v>-21</v>
      </c>
      <c r="G268" s="198" t="n">
        <v>-8</v>
      </c>
      <c r="H268" s="198" t="n">
        <v>-39</v>
      </c>
      <c r="I268" s="198" t="n">
        <v>-7</v>
      </c>
      <c r="J268" s="198" t="n">
        <v>-24</v>
      </c>
      <c r="K268" s="198" t="n">
        <v>-21</v>
      </c>
      <c r="L268" s="198" t="n">
        <v>-8</v>
      </c>
      <c r="M268" s="198" t="n">
        <v>-1</v>
      </c>
      <c r="N268" s="198" t="n">
        <v>6</v>
      </c>
      <c r="O268" s="198" t="n">
        <v>-1</v>
      </c>
      <c r="P268" s="198" t="n">
        <v>-17</v>
      </c>
      <c r="Q268" s="198" t="n">
        <v>13</v>
      </c>
      <c r="R268" s="198" t="n">
        <v>-1</v>
      </c>
      <c r="S268" s="198" t="n">
        <v>23</v>
      </c>
      <c r="T268" s="198" t="n">
        <v>-28</v>
      </c>
      <c r="U268" s="198" t="n">
        <v>4</v>
      </c>
      <c r="V268" s="198" t="n">
        <v>-2</v>
      </c>
      <c r="W268" s="198" t="n">
        <v>-8</v>
      </c>
      <c r="X268" s="198" t="n">
        <v>-16</v>
      </c>
      <c r="Y268" s="198" t="n">
        <v>-38</v>
      </c>
      <c r="Z268" s="198" t="n">
        <v>1</v>
      </c>
      <c r="AA268" s="198" t="n">
        <v>5</v>
      </c>
      <c r="AB268" s="198" t="n">
        <v>-13</v>
      </c>
      <c r="AC268" s="198" t="n">
        <v>-17</v>
      </c>
      <c r="AD268" s="198" t="n">
        <v>-3</v>
      </c>
      <c r="AE268" s="198" t="n">
        <v>-23</v>
      </c>
      <c r="AF268" s="198" t="n">
        <v>20</v>
      </c>
      <c r="AG268" s="198" t="n">
        <v>-4</v>
      </c>
      <c r="AH268" s="198" t="n">
        <v>9</v>
      </c>
      <c r="AI268" s="198" t="n">
        <v>-10</v>
      </c>
      <c r="AJ268" s="198" t="n">
        <v>7</v>
      </c>
      <c r="AK268" s="198" t="n">
        <v>-27</v>
      </c>
      <c r="AL268" s="198" t="n">
        <v>-25</v>
      </c>
      <c r="AM268" s="198" t="n">
        <v>12</v>
      </c>
      <c r="AN268" s="198" t="n">
        <v>4</v>
      </c>
      <c r="AO268" s="198" t="n">
        <v>4</v>
      </c>
      <c r="AP268" s="211" t="n">
        <v>-9</v>
      </c>
      <c r="AR268" s="195"/>
      <c r="AS268" s="196" t="s">
        <v>1168</v>
      </c>
      <c r="AT268" s="199"/>
      <c r="AU268" s="197" t="n">
        <f aca="false">IF(OR(appSymptome!E272=appSymptome!$C$1,AT268),0,appSymptome!E272)</f>
        <v>0</v>
      </c>
      <c r="AV268" s="198"/>
      <c r="AW268" s="198"/>
      <c r="AX268" s="199"/>
      <c r="AY268" s="196"/>
      <c r="AZ268" s="196" t="n">
        <f aca="false">AU268</f>
        <v>0</v>
      </c>
      <c r="BA268" s="200" t="n">
        <f aca="false">IF(AND(AZ546=0,AZ268=0,AY268&gt;0),AY268,AZ268)</f>
        <v>0</v>
      </c>
      <c r="BB268" s="201" t="n">
        <f aca="false">BA268*D268</f>
        <v>0</v>
      </c>
      <c r="BC268" s="202" t="n">
        <f aca="false">(SUMIF(E268:AP268,"&gt;0",E268:AP268)-SUMIF(E268:AP268,"&lt;0",E268:AP268))*D268</f>
        <v>1.23393316195373</v>
      </c>
      <c r="BD268" s="196"/>
      <c r="BE268" s="196"/>
      <c r="BF268" s="203"/>
      <c r="BG268" s="204"/>
      <c r="BH268" s="205" t="n">
        <f aca="false">SUMPRODUCT(E268:AP268,heilmittel!E$411:AP$411)*D268</f>
        <v>0.00302776349614396</v>
      </c>
      <c r="BI268" s="206" t="n">
        <f aca="false">(BH268*BA268)+(BH546*BA546)</f>
        <v>-0.00117108910891089</v>
      </c>
      <c r="BJ268" s="206" t="n">
        <f aca="false">BI268*BI268</f>
        <v>1.37144970100971E-006</v>
      </c>
      <c r="BK268" s="207" t="n">
        <f aca="false">BI268/BM$2</f>
        <v>-0.00559851786163428</v>
      </c>
      <c r="BL268" s="206" t="str">
        <f aca="false">IF(BK268&lt;-3,"— — —",IF(BK268&lt;-2,"— —",IF(BK268&lt;-1,"—",IF(BK268&gt;4,"++++",IF(BK268&gt;3,"+++",IF(BK268&gt;2,"++",IF(BK268&gt;1,"+","....")))))))</f>
        <v>....</v>
      </c>
      <c r="BM268" s="200"/>
    </row>
    <row r="269" customFormat="false" ht="12.8" hidden="false" customHeight="false" outlineLevel="0" collapsed="false">
      <c r="B269" s="0" t="n">
        <f aca="false">1/D269</f>
        <v>232</v>
      </c>
      <c r="C269" s="208" t="s">
        <v>1169</v>
      </c>
      <c r="D269" s="209" t="n">
        <v>0.00431034482758621</v>
      </c>
      <c r="E269" s="210" t="n">
        <v>4</v>
      </c>
      <c r="F269" s="198" t="n">
        <v>-2</v>
      </c>
      <c r="G269" s="198" t="n">
        <v>-11</v>
      </c>
      <c r="H269" s="198" t="n">
        <v>2</v>
      </c>
      <c r="I269" s="198" t="n">
        <v>-1</v>
      </c>
      <c r="J269" s="198" t="n">
        <v>-4</v>
      </c>
      <c r="K269" s="198" t="n">
        <v>32</v>
      </c>
      <c r="L269" s="198" t="n">
        <v>5</v>
      </c>
      <c r="M269" s="198" t="n">
        <v>4</v>
      </c>
      <c r="N269" s="198" t="n">
        <v>12</v>
      </c>
      <c r="O269" s="198" t="n">
        <v>4</v>
      </c>
      <c r="P269" s="198" t="n">
        <v>5</v>
      </c>
      <c r="Q269" s="198" t="n">
        <v>-3</v>
      </c>
      <c r="R269" s="198" t="n">
        <v>-12</v>
      </c>
      <c r="S269" s="198" t="n">
        <v>-9</v>
      </c>
      <c r="T269" s="198" t="n">
        <v>18</v>
      </c>
      <c r="U269" s="198" t="n">
        <v>-10</v>
      </c>
      <c r="V269" s="198" t="n">
        <v>17</v>
      </c>
      <c r="W269" s="198" t="n">
        <v>-14</v>
      </c>
      <c r="X269" s="198" t="n">
        <v>7</v>
      </c>
      <c r="Y269" s="198" t="n">
        <v>-21</v>
      </c>
      <c r="Z269" s="198" t="n">
        <v>2</v>
      </c>
      <c r="AA269" s="198" t="n">
        <v>1</v>
      </c>
      <c r="AB269" s="198" t="n">
        <v>-16</v>
      </c>
      <c r="AC269" s="198" t="n">
        <v>30</v>
      </c>
      <c r="AD269" s="198" t="n">
        <v>24</v>
      </c>
      <c r="AE269" s="198" t="n">
        <v>-10</v>
      </c>
      <c r="AF269" s="198" t="n">
        <v>-6</v>
      </c>
      <c r="AG269" s="198" t="n">
        <v>-13</v>
      </c>
      <c r="AH269" s="198" t="n">
        <v>9</v>
      </c>
      <c r="AI269" s="198" t="n">
        <v>4</v>
      </c>
      <c r="AJ269" s="198" t="n">
        <v>10</v>
      </c>
      <c r="AK269" s="198" t="n">
        <v>20</v>
      </c>
      <c r="AL269" s="198" t="n">
        <v>-22</v>
      </c>
      <c r="AM269" s="198" t="n">
        <v>5</v>
      </c>
      <c r="AN269" s="198" t="n">
        <v>20</v>
      </c>
      <c r="AO269" s="198" t="n">
        <v>7</v>
      </c>
      <c r="AP269" s="211" t="n">
        <v>-14</v>
      </c>
      <c r="AR269" s="195"/>
      <c r="AS269" s="196" t="s">
        <v>1169</v>
      </c>
      <c r="AT269" s="199"/>
      <c r="AU269" s="197" t="n">
        <f aca="false">IF(OR(appSymptome!E273=appSymptome!$C$1,AT269),0,appSymptome!E273)</f>
        <v>0</v>
      </c>
      <c r="AV269" s="198"/>
      <c r="AW269" s="198"/>
      <c r="AX269" s="199"/>
      <c r="AY269" s="196"/>
      <c r="AZ269" s="196" t="n">
        <f aca="false">AU269</f>
        <v>0</v>
      </c>
      <c r="BA269" s="200" t="n">
        <f aca="false">IF(AND(AZ547=0,AZ269=0,AY269&gt;0),AY269,AZ269)</f>
        <v>0</v>
      </c>
      <c r="BB269" s="201" t="n">
        <f aca="false">BA269*D269</f>
        <v>0</v>
      </c>
      <c r="BC269" s="202" t="n">
        <f aca="false">(SUMIF(E269:AP269,"&gt;0",E269:AP269)-SUMIF(E269:AP269,"&lt;0",E269:AP269))*D269</f>
        <v>1.76724137931034</v>
      </c>
      <c r="BD269" s="196"/>
      <c r="BE269" s="196"/>
      <c r="BF269" s="203"/>
      <c r="BG269" s="204"/>
      <c r="BH269" s="205" t="n">
        <f aca="false">SUMPRODUCT(E269:AP269,heilmittel!E$411:AP$411)*D269</f>
        <v>0.0151965517241379</v>
      </c>
      <c r="BI269" s="206" t="n">
        <f aca="false">(BH269*BA269)+(BH547*BA547)</f>
        <v>-0.00425912070343726</v>
      </c>
      <c r="BJ269" s="206" t="n">
        <f aca="false">BI269*BI269</f>
        <v>1.81401091664479E-005</v>
      </c>
      <c r="BK269" s="207" t="n">
        <f aca="false">BI269/BM$2</f>
        <v>-0.0203611861399902</v>
      </c>
      <c r="BL269" s="206" t="str">
        <f aca="false">IF(BK269&lt;-3,"— — —",IF(BK269&lt;-2,"— —",IF(BK269&lt;-1,"—",IF(BK269&gt;4,"++++",IF(BK269&gt;3,"+++",IF(BK269&gt;2,"++",IF(BK269&gt;1,"+","....")))))))</f>
        <v>....</v>
      </c>
      <c r="BM269" s="200"/>
    </row>
    <row r="270" customFormat="false" ht="12.8" hidden="false" customHeight="false" outlineLevel="0" collapsed="false">
      <c r="B270" s="0" t="n">
        <f aca="false">1/D270</f>
        <v>460</v>
      </c>
      <c r="C270" s="208" t="s">
        <v>1170</v>
      </c>
      <c r="D270" s="209" t="n">
        <v>0.00217391304347826</v>
      </c>
      <c r="E270" s="210" t="n">
        <v>2</v>
      </c>
      <c r="F270" s="198" t="n">
        <v>-11</v>
      </c>
      <c r="G270" s="198" t="n">
        <v>-20</v>
      </c>
      <c r="H270" s="198" t="n">
        <v>19</v>
      </c>
      <c r="I270" s="198" t="n">
        <v>3</v>
      </c>
      <c r="J270" s="198" t="n">
        <v>-3</v>
      </c>
      <c r="K270" s="198" t="n">
        <v>-22</v>
      </c>
      <c r="L270" s="198" t="n">
        <v>-16</v>
      </c>
      <c r="M270" s="198" t="n">
        <v>-4</v>
      </c>
      <c r="N270" s="198" t="n">
        <v>7</v>
      </c>
      <c r="O270" s="198" t="n">
        <v>-8</v>
      </c>
      <c r="P270" s="198" t="n">
        <v>-38</v>
      </c>
      <c r="Q270" s="198" t="n">
        <v>-13</v>
      </c>
      <c r="R270" s="198" t="n">
        <v>-18</v>
      </c>
      <c r="S270" s="198" t="n">
        <v>-28</v>
      </c>
      <c r="T270" s="198" t="n">
        <v>25</v>
      </c>
      <c r="U270" s="198" t="n">
        <v>-41</v>
      </c>
      <c r="V270" s="198" t="n">
        <v>-9</v>
      </c>
      <c r="W270" s="198" t="n">
        <v>27</v>
      </c>
      <c r="X270" s="198" t="n">
        <v>-22</v>
      </c>
      <c r="Y270" s="198" t="n">
        <v>21</v>
      </c>
      <c r="Z270" s="198" t="n">
        <v>11</v>
      </c>
      <c r="AA270" s="198" t="n">
        <v>-10</v>
      </c>
      <c r="AB270" s="198" t="n">
        <v>-45</v>
      </c>
      <c r="AC270" s="198" t="n">
        <v>4</v>
      </c>
      <c r="AD270" s="198" t="n">
        <v>-14</v>
      </c>
      <c r="AE270" s="198" t="n">
        <v>-33</v>
      </c>
      <c r="AF270" s="198" t="n">
        <v>-32</v>
      </c>
      <c r="AG270" s="198" t="n">
        <v>30</v>
      </c>
      <c r="AH270" s="198" t="n">
        <v>-9</v>
      </c>
      <c r="AI270" s="198" t="n">
        <v>-76</v>
      </c>
      <c r="AJ270" s="198" t="n">
        <v>-16</v>
      </c>
      <c r="AK270" s="198" t="n">
        <v>-36</v>
      </c>
      <c r="AL270" s="198" t="n">
        <v>6</v>
      </c>
      <c r="AM270" s="198" t="n">
        <v>17</v>
      </c>
      <c r="AN270" s="198" t="n">
        <v>2</v>
      </c>
      <c r="AO270" s="198" t="n">
        <v>37</v>
      </c>
      <c r="AP270" s="211" t="n">
        <v>-47</v>
      </c>
      <c r="AR270" s="195"/>
      <c r="AS270" s="196" t="s">
        <v>1170</v>
      </c>
      <c r="AT270" s="199"/>
      <c r="AU270" s="197" t="n">
        <f aca="false">IF(OR(appSymptome!E274=appSymptome!$C$1,AT270),0,appSymptome!E274)</f>
        <v>0</v>
      </c>
      <c r="AV270" s="198"/>
      <c r="AW270" s="198"/>
      <c r="AX270" s="199"/>
      <c r="AY270" s="196"/>
      <c r="AZ270" s="196" t="n">
        <f aca="false">AU270</f>
        <v>0</v>
      </c>
      <c r="BA270" s="200" t="n">
        <f aca="false">IF(AND(AZ548=0,AZ270=0,AY270&gt;0),AY270,AZ270)</f>
        <v>0</v>
      </c>
      <c r="BB270" s="201" t="n">
        <f aca="false">BA270*D270</f>
        <v>0</v>
      </c>
      <c r="BC270" s="202" t="n">
        <f aca="false">(SUMIF(E270:AP270,"&gt;0",E270:AP270)-SUMIF(E270:AP270,"&lt;0",E270:AP270))*D270</f>
        <v>1.7</v>
      </c>
      <c r="BD270" s="196"/>
      <c r="BE270" s="196"/>
      <c r="BF270" s="203"/>
      <c r="BG270" s="204"/>
      <c r="BH270" s="205" t="n">
        <f aca="false">SUMPRODUCT(E270:AP270,heilmittel!E$411:AP$411)*D270</f>
        <v>0.0266723913043478</v>
      </c>
      <c r="BI270" s="206" t="n">
        <f aca="false">(BH270*BA270)+(BH548*BA548)</f>
        <v>-0.0143644769665724</v>
      </c>
      <c r="BJ270" s="206" t="n">
        <f aca="false">BI270*BI270</f>
        <v>0.00020633819852319</v>
      </c>
      <c r="BK270" s="207" t="n">
        <f aca="false">BI270/BM$2</f>
        <v>-0.0686709322616622</v>
      </c>
      <c r="BL270" s="206" t="str">
        <f aca="false">IF(BK270&lt;-3,"— — —",IF(BK270&lt;-2,"— —",IF(BK270&lt;-1,"—",IF(BK270&gt;4,"++++",IF(BK270&gt;3,"+++",IF(BK270&gt;2,"++",IF(BK270&gt;1,"+","....")))))))</f>
        <v>....</v>
      </c>
      <c r="BM270" s="200"/>
    </row>
    <row r="271" customFormat="false" ht="12.8" hidden="false" customHeight="false" outlineLevel="0" collapsed="false">
      <c r="B271" s="0" t="n">
        <f aca="false">1/D271</f>
        <v>261</v>
      </c>
      <c r="C271" s="208" t="s">
        <v>1171</v>
      </c>
      <c r="D271" s="209" t="n">
        <v>0.00383141762452107</v>
      </c>
      <c r="E271" s="210" t="n">
        <v>-25</v>
      </c>
      <c r="F271" s="198" t="n">
        <v>22</v>
      </c>
      <c r="G271" s="198" t="n">
        <v>-15</v>
      </c>
      <c r="H271" s="198" t="n">
        <v>-1</v>
      </c>
      <c r="I271" s="198" t="n">
        <v>3</v>
      </c>
      <c r="J271" s="198" t="n">
        <v>-5</v>
      </c>
      <c r="K271" s="198" t="n">
        <v>-7</v>
      </c>
      <c r="L271" s="198" t="n">
        <v>3</v>
      </c>
      <c r="M271" s="198" t="n">
        <v>1</v>
      </c>
      <c r="N271" s="198" t="n">
        <v>2</v>
      </c>
      <c r="O271" s="198" t="n">
        <v>22</v>
      </c>
      <c r="P271" s="198" t="n">
        <v>-30</v>
      </c>
      <c r="Q271" s="198" t="n">
        <v>-32</v>
      </c>
      <c r="R271" s="198" t="n">
        <v>-14</v>
      </c>
      <c r="S271" s="198" t="n">
        <v>6</v>
      </c>
      <c r="T271" s="198" t="n">
        <v>-2</v>
      </c>
      <c r="U271" s="198" t="n">
        <v>8</v>
      </c>
      <c r="V271" s="198" t="n">
        <v>-29</v>
      </c>
      <c r="W271" s="198" t="n">
        <v>-9</v>
      </c>
      <c r="X271" s="198" t="n">
        <v>6</v>
      </c>
      <c r="Y271" s="198" t="n">
        <v>16</v>
      </c>
      <c r="Z271" s="198" t="n">
        <v>-20</v>
      </c>
      <c r="AA271" s="198" t="n">
        <v>-9</v>
      </c>
      <c r="AB271" s="198" t="n">
        <v>1</v>
      </c>
      <c r="AC271" s="198" t="n">
        <v>-14</v>
      </c>
      <c r="AD271" s="198" t="n">
        <v>-10</v>
      </c>
      <c r="AE271" s="198" t="n">
        <v>4</v>
      </c>
      <c r="AF271" s="198" t="n">
        <v>-25</v>
      </c>
      <c r="AG271" s="198" t="n">
        <v>-19</v>
      </c>
      <c r="AH271" s="198" t="n">
        <v>7</v>
      </c>
      <c r="AI271" s="198" t="n">
        <v>4</v>
      </c>
      <c r="AJ271" s="198" t="n">
        <v>-6</v>
      </c>
      <c r="AK271" s="198" t="n">
        <v>28</v>
      </c>
      <c r="AL271" s="198" t="n">
        <v>8</v>
      </c>
      <c r="AM271" s="198" t="n">
        <v>31</v>
      </c>
      <c r="AN271" s="198" t="n">
        <v>5</v>
      </c>
      <c r="AO271" s="198" t="n">
        <v>3</v>
      </c>
      <c r="AP271" s="211" t="n">
        <v>2</v>
      </c>
      <c r="AR271" s="195"/>
      <c r="AS271" s="196" t="s">
        <v>1171</v>
      </c>
      <c r="AT271" s="199"/>
      <c r="AU271" s="197" t="n">
        <f aca="false">IF(OR(appSymptome!E275=appSymptome!$C$1,AT271),0,appSymptome!E275)</f>
        <v>0</v>
      </c>
      <c r="AV271" s="198"/>
      <c r="AW271" s="198"/>
      <c r="AX271" s="199"/>
      <c r="AY271" s="196"/>
      <c r="AZ271" s="196" t="n">
        <f aca="false">AU271</f>
        <v>0</v>
      </c>
      <c r="BA271" s="200" t="n">
        <f aca="false">IF(AND(AZ549=0,AZ271=0,AY271&gt;0),AY271,AZ271)</f>
        <v>0</v>
      </c>
      <c r="BB271" s="201" t="n">
        <f aca="false">BA271*D271</f>
        <v>0</v>
      </c>
      <c r="BC271" s="202" t="n">
        <f aca="false">(SUMIF(E271:AP271,"&gt;0",E271:AP271)-SUMIF(E271:AP271,"&lt;0",E271:AP271))*D271</f>
        <v>1.73946360153257</v>
      </c>
      <c r="BD271" s="196"/>
      <c r="BE271" s="196"/>
      <c r="BF271" s="203"/>
      <c r="BG271" s="204"/>
      <c r="BH271" s="205" t="n">
        <f aca="false">SUMPRODUCT(E271:AP271,heilmittel!E$411:AP$411)*D271</f>
        <v>-0.0407306513409962</v>
      </c>
      <c r="BI271" s="206" t="n">
        <f aca="false">(BH271*BA271)+(BH549*BA549)</f>
        <v>0.0151604572532604</v>
      </c>
      <c r="BJ271" s="206" t="n">
        <f aca="false">BI271*BI271</f>
        <v>0.000229839464127935</v>
      </c>
      <c r="BK271" s="207" t="n">
        <f aca="false">BI271/BM$2</f>
        <v>0.0724762019193019</v>
      </c>
      <c r="BL271" s="206" t="str">
        <f aca="false">IF(BK271&lt;-3,"— — —",IF(BK271&lt;-2,"— —",IF(BK271&lt;-1,"—",IF(BK271&gt;4,"++++",IF(BK271&gt;3,"+++",IF(BK271&gt;2,"++",IF(BK271&gt;1,"+","....")))))))</f>
        <v>....</v>
      </c>
      <c r="BM271" s="200"/>
    </row>
    <row r="272" customFormat="false" ht="12.8" hidden="false" customHeight="false" outlineLevel="0" collapsed="false">
      <c r="B272" s="0" t="n">
        <f aca="false">1/D272</f>
        <v>330</v>
      </c>
      <c r="C272" s="208" t="s">
        <v>1172</v>
      </c>
      <c r="D272" s="209" t="n">
        <v>0.00303030303030303</v>
      </c>
      <c r="E272" s="210" t="n">
        <v>-39</v>
      </c>
      <c r="F272" s="198" t="n">
        <v>7</v>
      </c>
      <c r="G272" s="198" t="n">
        <v>-21</v>
      </c>
      <c r="H272" s="198" t="n">
        <v>-15</v>
      </c>
      <c r="I272" s="198" t="n">
        <v>1</v>
      </c>
      <c r="J272" s="198" t="n">
        <v>2</v>
      </c>
      <c r="K272" s="198" t="n">
        <v>-14</v>
      </c>
      <c r="L272" s="198" t="n">
        <v>10</v>
      </c>
      <c r="M272" s="198" t="n">
        <v>-6</v>
      </c>
      <c r="N272" s="198" t="n">
        <v>6</v>
      </c>
      <c r="O272" s="198" t="n">
        <v>10</v>
      </c>
      <c r="P272" s="198" t="n">
        <v>-21</v>
      </c>
      <c r="Q272" s="198" t="n">
        <v>-9</v>
      </c>
      <c r="R272" s="198" t="n">
        <v>-10</v>
      </c>
      <c r="S272" s="198" t="n">
        <v>7</v>
      </c>
      <c r="T272" s="198" t="n">
        <v>-25</v>
      </c>
      <c r="U272" s="198" t="n">
        <v>-6</v>
      </c>
      <c r="V272" s="198" t="n">
        <v>-14</v>
      </c>
      <c r="W272" s="198" t="n">
        <v>-4</v>
      </c>
      <c r="X272" s="198" t="n">
        <v>-34</v>
      </c>
      <c r="Y272" s="198" t="n">
        <v>2</v>
      </c>
      <c r="Z272" s="198" t="n">
        <v>-1</v>
      </c>
      <c r="AA272" s="198" t="n">
        <v>-3</v>
      </c>
      <c r="AB272" s="198" t="n">
        <v>-8</v>
      </c>
      <c r="AC272" s="198" t="n">
        <v>-29</v>
      </c>
      <c r="AD272" s="198" t="n">
        <v>-12</v>
      </c>
      <c r="AE272" s="198" t="n">
        <v>2</v>
      </c>
      <c r="AF272" s="198" t="n">
        <v>-10</v>
      </c>
      <c r="AG272" s="198" t="n">
        <v>-32</v>
      </c>
      <c r="AH272" s="198" t="n">
        <v>7</v>
      </c>
      <c r="AI272" s="198" t="n">
        <v>4</v>
      </c>
      <c r="AJ272" s="198" t="n">
        <v>-1</v>
      </c>
      <c r="AK272" s="198" t="n">
        <v>19</v>
      </c>
      <c r="AL272" s="198" t="n">
        <v>3</v>
      </c>
      <c r="AM272" s="198" t="n">
        <v>48</v>
      </c>
      <c r="AN272" s="198" t="n">
        <v>36</v>
      </c>
      <c r="AO272" s="198" t="n">
        <v>21</v>
      </c>
      <c r="AP272" s="211" t="n">
        <v>-12</v>
      </c>
      <c r="AR272" s="195"/>
      <c r="AS272" s="196" t="s">
        <v>1172</v>
      </c>
      <c r="AT272" s="199"/>
      <c r="AU272" s="197" t="n">
        <f aca="false">IF(OR(appSymptome!E276=appSymptome!$C$1,AT272),0,appSymptome!E276)</f>
        <v>0</v>
      </c>
      <c r="AV272" s="198"/>
      <c r="AW272" s="198"/>
      <c r="AX272" s="199"/>
      <c r="AY272" s="196"/>
      <c r="AZ272" s="196" t="n">
        <f aca="false">AU272</f>
        <v>0</v>
      </c>
      <c r="BA272" s="200" t="n">
        <f aca="false">IF(AND(AZ550=0,AZ272=0,AY272&gt;0),AY272,AZ272)</f>
        <v>0</v>
      </c>
      <c r="BB272" s="201" t="n">
        <f aca="false">BA272*D272</f>
        <v>0</v>
      </c>
      <c r="BC272" s="202" t="n">
        <f aca="false">(SUMIF(E272:AP272,"&gt;0",E272:AP272)-SUMIF(E272:AP272,"&lt;0",E272:AP272))*D272</f>
        <v>1.54848484848485</v>
      </c>
      <c r="BD272" s="196"/>
      <c r="BE272" s="196"/>
      <c r="BF272" s="203"/>
      <c r="BG272" s="204"/>
      <c r="BH272" s="205" t="n">
        <f aca="false">SUMPRODUCT(E272:AP272,heilmittel!E$411:AP$411)*D272</f>
        <v>-0.00631454545454546</v>
      </c>
      <c r="BI272" s="206" t="n">
        <f aca="false">(BH272*BA272)+(BH550*BA550)</f>
        <v>0.00342079272254711</v>
      </c>
      <c r="BJ272" s="206" t="n">
        <f aca="false">BI272*BI272</f>
        <v>1.17018228506312E-005</v>
      </c>
      <c r="BK272" s="207" t="n">
        <f aca="false">BI272/BM$2</f>
        <v>0.0163534687603228</v>
      </c>
      <c r="BL272" s="206" t="str">
        <f aca="false">IF(BK272&lt;-3,"— — —",IF(BK272&lt;-2,"— —",IF(BK272&lt;-1,"—",IF(BK272&gt;4,"++++",IF(BK272&gt;3,"+++",IF(BK272&gt;2,"++",IF(BK272&gt;1,"+","....")))))))</f>
        <v>....</v>
      </c>
      <c r="BM272" s="200"/>
    </row>
    <row r="273" customFormat="false" ht="12.8" hidden="false" customHeight="false" outlineLevel="0" collapsed="false">
      <c r="B273" s="0" t="n">
        <f aca="false">1/D273</f>
        <v>510</v>
      </c>
      <c r="C273" s="208" t="s">
        <v>1173</v>
      </c>
      <c r="D273" s="209" t="n">
        <v>0.00196078431372549</v>
      </c>
      <c r="E273" s="210" t="n">
        <v>-24</v>
      </c>
      <c r="F273" s="198" t="n">
        <v>56</v>
      </c>
      <c r="G273" s="198" t="n">
        <v>-24</v>
      </c>
      <c r="H273" s="198" t="n">
        <v>-16</v>
      </c>
      <c r="I273" s="198" t="n">
        <v>22</v>
      </c>
      <c r="J273" s="198" t="n">
        <v>-39</v>
      </c>
      <c r="K273" s="198" t="n">
        <v>6</v>
      </c>
      <c r="L273" s="198" t="n">
        <v>15</v>
      </c>
      <c r="M273" s="198" t="n">
        <v>18</v>
      </c>
      <c r="N273" s="198" t="n">
        <v>-2</v>
      </c>
      <c r="O273" s="198" t="n">
        <v>15</v>
      </c>
      <c r="P273" s="198" t="n">
        <v>-20</v>
      </c>
      <c r="Q273" s="198" t="n">
        <v>-10</v>
      </c>
      <c r="R273" s="198" t="n">
        <v>1</v>
      </c>
      <c r="S273" s="198" t="n">
        <v>-19</v>
      </c>
      <c r="T273" s="198" t="n">
        <v>-10</v>
      </c>
      <c r="U273" s="198" t="n">
        <v>3</v>
      </c>
      <c r="V273" s="198" t="n">
        <v>-6</v>
      </c>
      <c r="W273" s="198" t="n">
        <v>-25</v>
      </c>
      <c r="X273" s="198" t="n">
        <v>15</v>
      </c>
      <c r="Y273" s="198" t="n">
        <v>-9</v>
      </c>
      <c r="Z273" s="198" t="n">
        <v>25</v>
      </c>
      <c r="AA273" s="198" t="n">
        <v>-55</v>
      </c>
      <c r="AB273" s="198" t="n">
        <v>-2</v>
      </c>
      <c r="AC273" s="198" t="n">
        <v>-20</v>
      </c>
      <c r="AD273" s="198" t="n">
        <v>-4</v>
      </c>
      <c r="AE273" s="198" t="n">
        <v>31</v>
      </c>
      <c r="AF273" s="198" t="n">
        <v>-1</v>
      </c>
      <c r="AG273" s="198" t="n">
        <v>10</v>
      </c>
      <c r="AH273" s="198" t="n">
        <v>12</v>
      </c>
      <c r="AI273" s="198" t="n">
        <v>35</v>
      </c>
      <c r="AJ273" s="198" t="n">
        <v>22</v>
      </c>
      <c r="AK273" s="198" t="n">
        <v>-15</v>
      </c>
      <c r="AL273" s="198" t="n">
        <v>-8</v>
      </c>
      <c r="AM273" s="198" t="n">
        <v>-12</v>
      </c>
      <c r="AN273" s="198" t="n">
        <v>11</v>
      </c>
      <c r="AO273" s="198" t="n">
        <v>15</v>
      </c>
      <c r="AP273" s="211" t="n">
        <v>13</v>
      </c>
      <c r="AR273" s="195"/>
      <c r="AS273" s="196" t="s">
        <v>1173</v>
      </c>
      <c r="AT273" s="199"/>
      <c r="AU273" s="197" t="n">
        <f aca="false">IF(OR(appSymptome!E277=appSymptome!$C$1,AT273),0,appSymptome!E277)</f>
        <v>6</v>
      </c>
      <c r="AV273" s="198"/>
      <c r="AW273" s="198"/>
      <c r="AX273" s="199"/>
      <c r="AY273" s="196"/>
      <c r="AZ273" s="196" t="n">
        <f aca="false">AU273</f>
        <v>6</v>
      </c>
      <c r="BA273" s="200" t="n">
        <f aca="false">IF(AND(AZ551=0,AZ273=0,AY273&gt;0),AY273,AZ273)</f>
        <v>6</v>
      </c>
      <c r="BB273" s="201" t="n">
        <f aca="false">BA273*D273</f>
        <v>0.0117647058823529</v>
      </c>
      <c r="BC273" s="202" t="n">
        <f aca="false">(SUMIF(E273:AP273,"&gt;0",E273:AP273)-SUMIF(E273:AP273,"&lt;0",E273:AP273))*D273</f>
        <v>1.26666666666667</v>
      </c>
      <c r="BD273" s="196"/>
      <c r="BE273" s="196"/>
      <c r="BF273" s="203"/>
      <c r="BG273" s="204"/>
      <c r="BH273" s="205" t="n">
        <f aca="false">SUMPRODUCT(E273:AP273,heilmittel!E$411:AP$411)*D273</f>
        <v>-0.0193766666666667</v>
      </c>
      <c r="BI273" s="206" t="n">
        <f aca="false">(BH273*BA273)+(BH551*BA551)</f>
        <v>-0.112334962216625</v>
      </c>
      <c r="BJ273" s="206" t="n">
        <f aca="false">BI273*BI273</f>
        <v>0.0126191437362105</v>
      </c>
      <c r="BK273" s="207" t="n">
        <f aca="false">BI273/BM$2</f>
        <v>-0.537029409350984</v>
      </c>
      <c r="BL273" s="206" t="str">
        <f aca="false">IF(BK273&lt;-3,"— — —",IF(BK273&lt;-2,"— —",IF(BK273&lt;-1,"—",IF(BK273&gt;4,"++++",IF(BK273&gt;3,"+++",IF(BK273&gt;2,"++",IF(BK273&gt;1,"+","....")))))))</f>
        <v>....</v>
      </c>
      <c r="BM273" s="200"/>
    </row>
    <row r="274" customFormat="false" ht="12.8" hidden="false" customHeight="false" outlineLevel="0" collapsed="false">
      <c r="B274" s="0" t="n">
        <f aca="false">1/D274</f>
        <v>201</v>
      </c>
      <c r="C274" s="208" t="s">
        <v>1174</v>
      </c>
      <c r="D274" s="209" t="n">
        <v>0.00497512437810945</v>
      </c>
      <c r="E274" s="210" t="n">
        <v>-11</v>
      </c>
      <c r="F274" s="198" t="n">
        <v>29</v>
      </c>
      <c r="G274" s="198" t="n">
        <v>-18</v>
      </c>
      <c r="H274" s="198" t="n">
        <v>-6</v>
      </c>
      <c r="I274" s="198" t="n">
        <v>2</v>
      </c>
      <c r="J274" s="198" t="n">
        <v>-11</v>
      </c>
      <c r="K274" s="198" t="n">
        <v>0</v>
      </c>
      <c r="L274" s="198" t="n">
        <v>1</v>
      </c>
      <c r="M274" s="198" t="n">
        <v>11</v>
      </c>
      <c r="N274" s="198" t="n">
        <v>0</v>
      </c>
      <c r="O274" s="198" t="n">
        <v>19</v>
      </c>
      <c r="P274" s="198" t="n">
        <v>-22</v>
      </c>
      <c r="Q274" s="198" t="n">
        <v>-22</v>
      </c>
      <c r="R274" s="198" t="n">
        <v>-18</v>
      </c>
      <c r="S274" s="198" t="n">
        <v>7</v>
      </c>
      <c r="T274" s="198" t="n">
        <v>-10</v>
      </c>
      <c r="U274" s="198" t="n">
        <v>-7</v>
      </c>
      <c r="V274" s="198" t="n">
        <v>-30</v>
      </c>
      <c r="W274" s="198" t="n">
        <v>-5</v>
      </c>
      <c r="X274" s="198" t="n">
        <v>17</v>
      </c>
      <c r="Y274" s="198" t="n">
        <v>6</v>
      </c>
      <c r="Z274" s="198" t="n">
        <v>-11</v>
      </c>
      <c r="AA274" s="198" t="n">
        <v>-17</v>
      </c>
      <c r="AB274" s="198" t="n">
        <v>1</v>
      </c>
      <c r="AC274" s="198" t="n">
        <v>-15</v>
      </c>
      <c r="AD274" s="198" t="n">
        <v>-4</v>
      </c>
      <c r="AE274" s="198" t="n">
        <v>-2</v>
      </c>
      <c r="AF274" s="198" t="n">
        <v>-13</v>
      </c>
      <c r="AG274" s="198" t="n">
        <v>10</v>
      </c>
      <c r="AH274" s="198" t="n">
        <v>-8</v>
      </c>
      <c r="AI274" s="198" t="n">
        <v>4</v>
      </c>
      <c r="AJ274" s="198" t="n">
        <v>-3</v>
      </c>
      <c r="AK274" s="198" t="n">
        <v>18</v>
      </c>
      <c r="AL274" s="198" t="n">
        <v>-3</v>
      </c>
      <c r="AM274" s="198" t="n">
        <v>5</v>
      </c>
      <c r="AN274" s="198" t="n">
        <v>-9</v>
      </c>
      <c r="AO274" s="198" t="n">
        <v>4</v>
      </c>
      <c r="AP274" s="211" t="n">
        <v>10</v>
      </c>
      <c r="AR274" s="195"/>
      <c r="AS274" s="196" t="s">
        <v>1174</v>
      </c>
      <c r="AT274" s="199"/>
      <c r="AU274" s="197" t="n">
        <f aca="false">IF(OR(appSymptome!E278=appSymptome!$C$1,AT274),0,appSymptome!E278)</f>
        <v>0</v>
      </c>
      <c r="AV274" s="198"/>
      <c r="AW274" s="198"/>
      <c r="AX274" s="199"/>
      <c r="AY274" s="196"/>
      <c r="AZ274" s="196" t="n">
        <f aca="false">AU274</f>
        <v>0</v>
      </c>
      <c r="BA274" s="200" t="n">
        <f aca="false">IF(AND(AZ552=0,AZ274=0,AY274&gt;0),AY274,AZ274)</f>
        <v>0</v>
      </c>
      <c r="BB274" s="201" t="n">
        <f aca="false">BA274*D274</f>
        <v>0</v>
      </c>
      <c r="BC274" s="202" t="n">
        <f aca="false">(SUMIF(E274:AP274,"&gt;0",E274:AP274)-SUMIF(E274:AP274,"&lt;0",E274:AP274))*D274</f>
        <v>1.93532338308458</v>
      </c>
      <c r="BD274" s="196"/>
      <c r="BE274" s="196"/>
      <c r="BF274" s="203"/>
      <c r="BG274" s="204"/>
      <c r="BH274" s="205" t="n">
        <f aca="false">SUMPRODUCT(E274:AP274,heilmittel!E$411:AP$411)*D274</f>
        <v>-0.0235323383084577</v>
      </c>
      <c r="BI274" s="206" t="n">
        <f aca="false">(BH274*BA274)+(BH552*BA552)</f>
        <v>0.00655637648570511</v>
      </c>
      <c r="BJ274" s="206" t="n">
        <f aca="false">BI274*BI274</f>
        <v>4.29860726223069E-005</v>
      </c>
      <c r="BK274" s="207" t="n">
        <f aca="false">BI274/BM$2</f>
        <v>0.0313434653123497</v>
      </c>
      <c r="BL274" s="206" t="str">
        <f aca="false">IF(BK274&lt;-3,"— — —",IF(BK274&lt;-2,"— —",IF(BK274&lt;-1,"—",IF(BK274&gt;4,"++++",IF(BK274&gt;3,"+++",IF(BK274&gt;2,"++",IF(BK274&gt;1,"+","....")))))))</f>
        <v>....</v>
      </c>
      <c r="BM274" s="200"/>
    </row>
    <row r="275" customFormat="false" ht="12.8" hidden="false" customHeight="false" outlineLevel="0" collapsed="false">
      <c r="B275" s="0" t="n">
        <f aca="false">1/D275</f>
        <v>95.9999999999997</v>
      </c>
      <c r="C275" s="208" t="s">
        <v>1175</v>
      </c>
      <c r="D275" s="209" t="n">
        <v>0.0104166666666667</v>
      </c>
      <c r="E275" s="210" t="n">
        <v>-10</v>
      </c>
      <c r="F275" s="198" t="n">
        <v>12</v>
      </c>
      <c r="G275" s="198" t="n">
        <v>-5</v>
      </c>
      <c r="H275" s="198" t="n">
        <v>-3</v>
      </c>
      <c r="I275" s="198" t="n">
        <v>9</v>
      </c>
      <c r="J275" s="198" t="n">
        <v>-20</v>
      </c>
      <c r="K275" s="198" t="n">
        <v>5</v>
      </c>
      <c r="L275" s="198" t="n">
        <v>0</v>
      </c>
      <c r="M275" s="198" t="n">
        <v>-1</v>
      </c>
      <c r="N275" s="198" t="n">
        <v>-5</v>
      </c>
      <c r="O275" s="198" t="n">
        <v>1</v>
      </c>
      <c r="P275" s="198" t="n">
        <v>4</v>
      </c>
      <c r="Q275" s="198" t="n">
        <v>7</v>
      </c>
      <c r="R275" s="198" t="n">
        <v>-8</v>
      </c>
      <c r="S275" s="198" t="n">
        <v>-8</v>
      </c>
      <c r="T275" s="198" t="n">
        <v>-1</v>
      </c>
      <c r="U275" s="198" t="n">
        <v>-8</v>
      </c>
      <c r="V275" s="198" t="n">
        <v>-12</v>
      </c>
      <c r="W275" s="198" t="n">
        <v>-18</v>
      </c>
      <c r="X275" s="198" t="n">
        <v>-3</v>
      </c>
      <c r="Y275" s="198" t="n">
        <v>-3</v>
      </c>
      <c r="Z275" s="198" t="n">
        <v>9</v>
      </c>
      <c r="AA275" s="198" t="n">
        <v>-14</v>
      </c>
      <c r="AB275" s="198" t="n">
        <v>0</v>
      </c>
      <c r="AC275" s="198" t="n">
        <v>-12</v>
      </c>
      <c r="AD275" s="198" t="n">
        <v>12</v>
      </c>
      <c r="AE275" s="198" t="n">
        <v>6</v>
      </c>
      <c r="AF275" s="198" t="n">
        <v>10</v>
      </c>
      <c r="AG275" s="198" t="n">
        <v>8</v>
      </c>
      <c r="AH275" s="198" t="n">
        <v>5</v>
      </c>
      <c r="AI275" s="198" t="n">
        <v>17</v>
      </c>
      <c r="AJ275" s="198" t="n">
        <v>3</v>
      </c>
      <c r="AK275" s="198" t="n">
        <v>15</v>
      </c>
      <c r="AL275" s="198" t="n">
        <v>-41</v>
      </c>
      <c r="AM275" s="198" t="n">
        <v>-14</v>
      </c>
      <c r="AN275" s="198" t="n">
        <v>8</v>
      </c>
      <c r="AO275" s="198" t="n">
        <v>-16</v>
      </c>
      <c r="AP275" s="211" t="n">
        <v>15</v>
      </c>
      <c r="AR275" s="195"/>
      <c r="AS275" s="196" t="s">
        <v>1175</v>
      </c>
      <c r="AT275" s="199"/>
      <c r="AU275" s="197" t="n">
        <f aca="false">IF(OR(appSymptome!E279=appSymptome!$C$1,AT275),0,appSymptome!E279)</f>
        <v>0</v>
      </c>
      <c r="AV275" s="198"/>
      <c r="AW275" s="198"/>
      <c r="AX275" s="199"/>
      <c r="AY275" s="196"/>
      <c r="AZ275" s="196" t="n">
        <f aca="false">AU275</f>
        <v>0</v>
      </c>
      <c r="BA275" s="200" t="n">
        <f aca="false">IF(AND(AZ553=0,AZ275=0,AY275&gt;0),AY275,AZ275)</f>
        <v>0</v>
      </c>
      <c r="BB275" s="201" t="n">
        <f aca="false">BA275*D275</f>
        <v>0</v>
      </c>
      <c r="BC275" s="202" t="n">
        <f aca="false">(SUMIF(E275:AP275,"&gt;0",E275:AP275)-SUMIF(E275:AP275,"&lt;0",E275:AP275))*D275</f>
        <v>3.625</v>
      </c>
      <c r="BD275" s="196"/>
      <c r="BE275" s="196"/>
      <c r="BF275" s="203"/>
      <c r="BG275" s="204"/>
      <c r="BH275" s="205" t="n">
        <f aca="false">SUMPRODUCT(E275:AP275,heilmittel!E$411:AP$411)*D275</f>
        <v>-0.0126447916666667</v>
      </c>
      <c r="BI275" s="206" t="n">
        <f aca="false">(BH275*BA275)+(BH553*BA553)</f>
        <v>-0.00359335591033704</v>
      </c>
      <c r="BJ275" s="206" t="n">
        <f aca="false">BI275*BI275</f>
        <v>1.29122066983541E-005</v>
      </c>
      <c r="BK275" s="207" t="n">
        <f aca="false">BI275/BM$2</f>
        <v>-0.0171784257014739</v>
      </c>
      <c r="BL275" s="206" t="str">
        <f aca="false">IF(BK275&lt;-3,"— — —",IF(BK275&lt;-2,"— —",IF(BK275&lt;-1,"—",IF(BK275&gt;4,"++++",IF(BK275&gt;3,"+++",IF(BK275&gt;2,"++",IF(BK275&gt;1,"+","....")))))))</f>
        <v>....</v>
      </c>
      <c r="BM275" s="200"/>
    </row>
    <row r="276" customFormat="false" ht="12.8" hidden="false" customHeight="false" outlineLevel="0" collapsed="false">
      <c r="B276" s="0" t="n">
        <f aca="false">1/D276</f>
        <v>327</v>
      </c>
      <c r="C276" s="208" t="s">
        <v>1176</v>
      </c>
      <c r="D276" s="209" t="n">
        <v>0.00305810397553517</v>
      </c>
      <c r="E276" s="210" t="n">
        <v>-10</v>
      </c>
      <c r="F276" s="198" t="n">
        <v>-1</v>
      </c>
      <c r="G276" s="198" t="n">
        <v>-8</v>
      </c>
      <c r="H276" s="198" t="n">
        <v>8</v>
      </c>
      <c r="I276" s="198" t="n">
        <v>-13</v>
      </c>
      <c r="J276" s="198" t="n">
        <v>-5</v>
      </c>
      <c r="K276" s="198" t="n">
        <v>2</v>
      </c>
      <c r="L276" s="198" t="n">
        <v>35</v>
      </c>
      <c r="M276" s="198" t="n">
        <v>16</v>
      </c>
      <c r="N276" s="198" t="n">
        <v>-2</v>
      </c>
      <c r="O276" s="198" t="n">
        <v>-4</v>
      </c>
      <c r="P276" s="198" t="n">
        <v>13</v>
      </c>
      <c r="Q276" s="198" t="n">
        <v>12</v>
      </c>
      <c r="R276" s="198" t="n">
        <v>-15</v>
      </c>
      <c r="S276" s="198" t="n">
        <v>0</v>
      </c>
      <c r="T276" s="198" t="n">
        <v>47</v>
      </c>
      <c r="U276" s="198" t="n">
        <v>-21</v>
      </c>
      <c r="V276" s="198" t="n">
        <v>1</v>
      </c>
      <c r="W276" s="198" t="n">
        <v>-29</v>
      </c>
      <c r="X276" s="198" t="n">
        <v>8</v>
      </c>
      <c r="Y276" s="198" t="n">
        <v>-7</v>
      </c>
      <c r="Z276" s="198" t="n">
        <v>8</v>
      </c>
      <c r="AA276" s="198" t="n">
        <v>-12</v>
      </c>
      <c r="AB276" s="198" t="n">
        <v>-3</v>
      </c>
      <c r="AC276" s="198" t="n">
        <v>-11</v>
      </c>
      <c r="AD276" s="198" t="n">
        <v>-3</v>
      </c>
      <c r="AE276" s="198" t="n">
        <v>-2</v>
      </c>
      <c r="AF276" s="198" t="n">
        <v>-16</v>
      </c>
      <c r="AG276" s="198" t="n">
        <v>37</v>
      </c>
      <c r="AH276" s="198" t="n">
        <v>29</v>
      </c>
      <c r="AI276" s="198" t="n">
        <v>-15</v>
      </c>
      <c r="AJ276" s="198" t="n">
        <v>7</v>
      </c>
      <c r="AK276" s="198" t="n">
        <v>11</v>
      </c>
      <c r="AL276" s="198" t="n">
        <v>29</v>
      </c>
      <c r="AM276" s="198" t="n">
        <v>12</v>
      </c>
      <c r="AN276" s="198" t="n">
        <v>15</v>
      </c>
      <c r="AO276" s="198" t="n">
        <v>4</v>
      </c>
      <c r="AP276" s="211" t="n">
        <v>1</v>
      </c>
      <c r="AR276" s="195"/>
      <c r="AS276" s="196" t="s">
        <v>1176</v>
      </c>
      <c r="AT276" s="199"/>
      <c r="AU276" s="197" t="n">
        <f aca="false">IF(OR(appSymptome!E280=appSymptome!$C$1,AT276),0,appSymptome!E280)</f>
        <v>6</v>
      </c>
      <c r="AV276" s="198"/>
      <c r="AW276" s="198"/>
      <c r="AX276" s="199"/>
      <c r="AY276" s="196"/>
      <c r="AZ276" s="196" t="n">
        <f aca="false">AU276</f>
        <v>6</v>
      </c>
      <c r="BA276" s="200" t="n">
        <f aca="false">IF(AND(AZ554=0,AZ276=0,AY276&gt;0),AY276,AZ276)</f>
        <v>6</v>
      </c>
      <c r="BB276" s="201" t="n">
        <f aca="false">BA276*D276</f>
        <v>0.018348623853211</v>
      </c>
      <c r="BC276" s="202" t="n">
        <f aca="false">(SUMIF(E276:AP276,"&gt;0",E276:AP276)-SUMIF(E276:AP276,"&lt;0",E276:AP276))*D276</f>
        <v>1.4434250764526</v>
      </c>
      <c r="BD276" s="196"/>
      <c r="BE276" s="196"/>
      <c r="BF276" s="203"/>
      <c r="BG276" s="204"/>
      <c r="BH276" s="205" t="n">
        <f aca="false">SUMPRODUCT(E276:AP276,heilmittel!E$411:AP$411)*D276</f>
        <v>0.0414012232415903</v>
      </c>
      <c r="BI276" s="206" t="n">
        <f aca="false">(BH276*BA276)+(BH554*BA554)</f>
        <v>0.244826078247</v>
      </c>
      <c r="BJ276" s="206" t="n">
        <f aca="false">BI276*BI276</f>
        <v>0.0599398085898059</v>
      </c>
      <c r="BK276" s="207" t="n">
        <f aca="false">BI276/BM$2</f>
        <v>1.17041748713248</v>
      </c>
      <c r="BL276" s="206" t="str">
        <f aca="false">IF(BK276&lt;-3,"— — —",IF(BK276&lt;-2,"— —",IF(BK276&lt;-1,"—",IF(BK276&gt;4,"++++",IF(BK276&gt;3,"+++",IF(BK276&gt;2,"++",IF(BK276&gt;1,"+","....")))))))</f>
        <v>+</v>
      </c>
      <c r="BM276" s="200"/>
    </row>
    <row r="277" customFormat="false" ht="12.8" hidden="false" customHeight="false" outlineLevel="0" collapsed="false">
      <c r="B277" s="0" t="n">
        <f aca="false">1/D277</f>
        <v>144</v>
      </c>
      <c r="C277" s="208" t="s">
        <v>1177</v>
      </c>
      <c r="D277" s="209" t="n">
        <v>0.00694444444444444</v>
      </c>
      <c r="E277" s="210" t="n">
        <v>-8</v>
      </c>
      <c r="F277" s="198" t="n">
        <v>3</v>
      </c>
      <c r="G277" s="198" t="n">
        <v>-1</v>
      </c>
      <c r="H277" s="198" t="n">
        <v>5</v>
      </c>
      <c r="I277" s="198" t="n">
        <v>-1</v>
      </c>
      <c r="J277" s="198" t="n">
        <v>-2</v>
      </c>
      <c r="K277" s="198" t="n">
        <v>6</v>
      </c>
      <c r="L277" s="198" t="n">
        <v>1</v>
      </c>
      <c r="M277" s="198" t="n">
        <v>13</v>
      </c>
      <c r="N277" s="198" t="n">
        <v>-1</v>
      </c>
      <c r="O277" s="198" t="n">
        <v>12</v>
      </c>
      <c r="P277" s="198" t="n">
        <v>4</v>
      </c>
      <c r="Q277" s="198" t="n">
        <v>7</v>
      </c>
      <c r="R277" s="198" t="n">
        <v>-12</v>
      </c>
      <c r="S277" s="198" t="n">
        <v>6</v>
      </c>
      <c r="T277" s="198" t="n">
        <v>16</v>
      </c>
      <c r="U277" s="198" t="n">
        <v>4</v>
      </c>
      <c r="V277" s="198" t="n">
        <v>-6</v>
      </c>
      <c r="W277" s="198" t="n">
        <v>-9</v>
      </c>
      <c r="X277" s="198" t="n">
        <v>5</v>
      </c>
      <c r="Y277" s="198" t="n">
        <v>-7</v>
      </c>
      <c r="Z277" s="198" t="n">
        <v>2</v>
      </c>
      <c r="AA277" s="198" t="n">
        <v>11</v>
      </c>
      <c r="AB277" s="198" t="n">
        <v>-7</v>
      </c>
      <c r="AC277" s="198" t="n">
        <v>9</v>
      </c>
      <c r="AD277" s="198" t="n">
        <v>-17</v>
      </c>
      <c r="AE277" s="198" t="n">
        <v>10</v>
      </c>
      <c r="AF277" s="198" t="n">
        <v>2</v>
      </c>
      <c r="AG277" s="198" t="n">
        <v>0</v>
      </c>
      <c r="AH277" s="198" t="n">
        <v>10</v>
      </c>
      <c r="AI277" s="198" t="n">
        <v>-11</v>
      </c>
      <c r="AJ277" s="198" t="n">
        <v>-9</v>
      </c>
      <c r="AK277" s="198" t="n">
        <v>2</v>
      </c>
      <c r="AL277" s="198" t="n">
        <v>-8</v>
      </c>
      <c r="AM277" s="198" t="n">
        <v>7</v>
      </c>
      <c r="AN277" s="198" t="n">
        <v>-13</v>
      </c>
      <c r="AO277" s="198" t="n">
        <v>-17</v>
      </c>
      <c r="AP277" s="211" t="n">
        <v>-15</v>
      </c>
      <c r="AR277" s="195"/>
      <c r="AS277" s="196" t="s">
        <v>1177</v>
      </c>
      <c r="AT277" s="199"/>
      <c r="AU277" s="197" t="n">
        <f aca="false">IF(OR(appSymptome!E281=appSymptome!$C$1,AT277),0,appSymptome!E281)</f>
        <v>0</v>
      </c>
      <c r="AV277" s="198"/>
      <c r="AW277" s="198"/>
      <c r="AX277" s="199"/>
      <c r="AY277" s="196"/>
      <c r="AZ277" s="196" t="n">
        <f aca="false">AU277</f>
        <v>0</v>
      </c>
      <c r="BA277" s="200" t="n">
        <f aca="false">IF(AND(AZ555=0,AZ277=0,AY277&gt;0),AY277,AZ277)</f>
        <v>0</v>
      </c>
      <c r="BB277" s="201" t="n">
        <f aca="false">BA277*D277</f>
        <v>0</v>
      </c>
      <c r="BC277" s="202" t="n">
        <f aca="false">(SUMIF(E277:AP277,"&gt;0",E277:AP277)-SUMIF(E277:AP277,"&lt;0",E277:AP277))*D277</f>
        <v>1.9375</v>
      </c>
      <c r="BD277" s="196"/>
      <c r="BE277" s="196"/>
      <c r="BF277" s="203"/>
      <c r="BG277" s="204"/>
      <c r="BH277" s="205" t="n">
        <f aca="false">SUMPRODUCT(E277:AP277,heilmittel!E$411:AP$411)*D277</f>
        <v>0.0372152777777778</v>
      </c>
      <c r="BI277" s="206" t="n">
        <f aca="false">(BH277*BA277)+(BH555*BA555)</f>
        <v>-0.00575100095328886</v>
      </c>
      <c r="BJ277" s="206" t="n">
        <f aca="false">BI277*BI277</f>
        <v>3.30740119647294E-005</v>
      </c>
      <c r="BK277" s="207" t="n">
        <f aca="false">BI277/BM$2</f>
        <v>-0.0274932806686305</v>
      </c>
      <c r="BL277" s="206" t="str">
        <f aca="false">IF(BK277&lt;-3,"— — —",IF(BK277&lt;-2,"— —",IF(BK277&lt;-1,"—",IF(BK277&gt;4,"++++",IF(BK277&gt;3,"+++",IF(BK277&gt;2,"++",IF(BK277&gt;1,"+","....")))))))</f>
        <v>....</v>
      </c>
      <c r="BM277" s="200"/>
    </row>
    <row r="278" customFormat="false" ht="12.8" hidden="false" customHeight="false" outlineLevel="0" collapsed="false">
      <c r="B278" s="0" t="n">
        <f aca="false">1/D278</f>
        <v>101</v>
      </c>
      <c r="C278" s="208" t="s">
        <v>1178</v>
      </c>
      <c r="D278" s="209" t="n">
        <v>0.0099009900990099</v>
      </c>
      <c r="E278" s="210" t="n">
        <v>-5</v>
      </c>
      <c r="F278" s="198" t="n">
        <v>3</v>
      </c>
      <c r="G278" s="198" t="n">
        <v>1</v>
      </c>
      <c r="H278" s="198" t="n">
        <v>-5</v>
      </c>
      <c r="I278" s="198" t="n">
        <v>-20</v>
      </c>
      <c r="J278" s="198" t="n">
        <v>-12</v>
      </c>
      <c r="K278" s="198" t="n">
        <v>5</v>
      </c>
      <c r="L278" s="198" t="n">
        <v>1</v>
      </c>
      <c r="M278" s="198" t="n">
        <v>-4</v>
      </c>
      <c r="N278" s="198" t="n">
        <v>-12</v>
      </c>
      <c r="O278" s="198" t="n">
        <v>-5</v>
      </c>
      <c r="P278" s="198" t="n">
        <v>1</v>
      </c>
      <c r="Q278" s="198" t="n">
        <v>-4</v>
      </c>
      <c r="R278" s="198" t="n">
        <v>-12</v>
      </c>
      <c r="S278" s="198" t="n">
        <v>6</v>
      </c>
      <c r="T278" s="198" t="n">
        <v>20</v>
      </c>
      <c r="U278" s="198" t="n">
        <v>8</v>
      </c>
      <c r="V278" s="198" t="n">
        <v>-5</v>
      </c>
      <c r="W278" s="198" t="n">
        <v>-5</v>
      </c>
      <c r="X278" s="198" t="n">
        <v>-5</v>
      </c>
      <c r="Y278" s="198" t="n">
        <v>-9</v>
      </c>
      <c r="Z278" s="198" t="n">
        <v>13</v>
      </c>
      <c r="AA278" s="198" t="n">
        <v>26</v>
      </c>
      <c r="AB278" s="198" t="n">
        <v>2</v>
      </c>
      <c r="AC278" s="198" t="n">
        <v>14</v>
      </c>
      <c r="AD278" s="198" t="n">
        <v>8</v>
      </c>
      <c r="AE278" s="198" t="n">
        <v>13</v>
      </c>
      <c r="AF278" s="198" t="n">
        <v>-1</v>
      </c>
      <c r="AG278" s="198" t="n">
        <v>8</v>
      </c>
      <c r="AH278" s="198" t="n">
        <v>10</v>
      </c>
      <c r="AI278" s="198" t="n">
        <v>15</v>
      </c>
      <c r="AJ278" s="198" t="n">
        <v>-10</v>
      </c>
      <c r="AK278" s="198" t="n">
        <v>0</v>
      </c>
      <c r="AL278" s="198" t="n">
        <v>-6</v>
      </c>
      <c r="AM278" s="198" t="n">
        <v>1</v>
      </c>
      <c r="AN278" s="198" t="n">
        <v>4</v>
      </c>
      <c r="AO278" s="198" t="n">
        <v>-4</v>
      </c>
      <c r="AP278" s="211" t="n">
        <v>-1</v>
      </c>
      <c r="AR278" s="195"/>
      <c r="AS278" s="196" t="s">
        <v>1178</v>
      </c>
      <c r="AT278" s="199"/>
      <c r="AU278" s="197" t="n">
        <f aca="false">IF(OR(appSymptome!E282=appSymptome!$C$1,AT278),0,appSymptome!E282)</f>
        <v>0</v>
      </c>
      <c r="AV278" s="198"/>
      <c r="AW278" s="198"/>
      <c r="AX278" s="199"/>
      <c r="AY278" s="196"/>
      <c r="AZ278" s="196" t="n">
        <f aca="false">AU278</f>
        <v>0</v>
      </c>
      <c r="BA278" s="200" t="n">
        <f aca="false">IF(AND(AZ556=0,AZ278=0,AY278&gt;0),AY278,AZ278)</f>
        <v>0</v>
      </c>
      <c r="BB278" s="201" t="n">
        <f aca="false">BA278*D278</f>
        <v>0</v>
      </c>
      <c r="BC278" s="202" t="n">
        <f aca="false">(SUMIF(E278:AP278,"&gt;0",E278:AP278)-SUMIF(E278:AP278,"&lt;0",E278:AP278))*D278</f>
        <v>2.81188118811881</v>
      </c>
      <c r="BD278" s="196"/>
      <c r="BE278" s="196"/>
      <c r="BF278" s="203"/>
      <c r="BG278" s="204"/>
      <c r="BH278" s="205" t="n">
        <f aca="false">SUMPRODUCT(E278:AP278,heilmittel!E$411:AP$411)*D278</f>
        <v>0.00433861386138614</v>
      </c>
      <c r="BI278" s="206" t="n">
        <f aca="false">(BH278*BA278)+(BH556*BA556)</f>
        <v>0.00100414833438089</v>
      </c>
      <c r="BJ278" s="206" t="n">
        <f aca="false">BI278*BI278</f>
        <v>1.00831387743992E-006</v>
      </c>
      <c r="BK278" s="207" t="n">
        <f aca="false">BI278/BM$2</f>
        <v>0.00480043947380738</v>
      </c>
      <c r="BL278" s="206" t="str">
        <f aca="false">IF(BK278&lt;-3,"— — —",IF(BK278&lt;-2,"— —",IF(BK278&lt;-1,"—",IF(BK278&gt;4,"++++",IF(BK278&gt;3,"+++",IF(BK278&gt;2,"++",IF(BK278&gt;1,"+","....")))))))</f>
        <v>....</v>
      </c>
      <c r="BM278" s="200"/>
    </row>
    <row r="279" s="218" customFormat="true" ht="12.8" hidden="false" customHeight="false" outlineLevel="0" collapsed="false">
      <c r="B279" s="0" t="n">
        <f aca="false">1/D279</f>
        <v>73</v>
      </c>
      <c r="C279" s="219" t="s">
        <v>1179</v>
      </c>
      <c r="D279" s="220" t="n">
        <v>0.0136986301369863</v>
      </c>
      <c r="E279" s="221" t="n">
        <v>-6</v>
      </c>
      <c r="F279" s="222" t="n">
        <v>2</v>
      </c>
      <c r="G279" s="222" t="n">
        <v>-2</v>
      </c>
      <c r="H279" s="222" t="n">
        <v>-2</v>
      </c>
      <c r="I279" s="222" t="n">
        <v>-10</v>
      </c>
      <c r="J279" s="222" t="n">
        <v>-10</v>
      </c>
      <c r="K279" s="222" t="n">
        <v>7</v>
      </c>
      <c r="L279" s="222" t="n">
        <v>6</v>
      </c>
      <c r="M279" s="222" t="n">
        <v>-5</v>
      </c>
      <c r="N279" s="222" t="n">
        <v>-5</v>
      </c>
      <c r="O279" s="222" t="n">
        <v>-5</v>
      </c>
      <c r="P279" s="222" t="n">
        <v>2</v>
      </c>
      <c r="Q279" s="222" t="n">
        <v>1</v>
      </c>
      <c r="R279" s="222" t="n">
        <v>-8</v>
      </c>
      <c r="S279" s="222" t="n">
        <v>-1</v>
      </c>
      <c r="T279" s="222" t="n">
        <v>12</v>
      </c>
      <c r="U279" s="222" t="n">
        <v>5</v>
      </c>
      <c r="V279" s="222" t="n">
        <v>-1</v>
      </c>
      <c r="W279" s="222" t="n">
        <v>-5</v>
      </c>
      <c r="X279" s="222" t="n">
        <v>-8</v>
      </c>
      <c r="Y279" s="222" t="n">
        <v>-9</v>
      </c>
      <c r="Z279" s="222" t="n">
        <v>11</v>
      </c>
      <c r="AA279" s="222" t="n">
        <v>22</v>
      </c>
      <c r="AB279" s="222" t="n">
        <v>1</v>
      </c>
      <c r="AC279" s="222" t="n">
        <v>9</v>
      </c>
      <c r="AD279" s="222" t="n">
        <v>9</v>
      </c>
      <c r="AE279" s="222" t="n">
        <v>8</v>
      </c>
      <c r="AF279" s="222" t="n">
        <v>-2</v>
      </c>
      <c r="AG279" s="222" t="n">
        <v>3</v>
      </c>
      <c r="AH279" s="222" t="n">
        <v>10</v>
      </c>
      <c r="AI279" s="222" t="n">
        <v>3</v>
      </c>
      <c r="AJ279" s="222" t="n">
        <v>0</v>
      </c>
      <c r="AK279" s="222" t="n">
        <v>-1</v>
      </c>
      <c r="AL279" s="222" t="n">
        <v>-5</v>
      </c>
      <c r="AM279" s="222" t="n">
        <v>1</v>
      </c>
      <c r="AN279" s="222" t="n">
        <v>11</v>
      </c>
      <c r="AO279" s="222" t="n">
        <v>-4</v>
      </c>
      <c r="AP279" s="223" t="n">
        <v>-2</v>
      </c>
      <c r="AR279" s="224"/>
      <c r="AS279" s="225" t="s">
        <v>1179</v>
      </c>
      <c r="AU279" s="226" t="n">
        <f aca="false">IF(OR(appSymptome!E283=appSymptome!$C$1,AT279),0,appSymptome!E283)</f>
        <v>0</v>
      </c>
      <c r="AV279" s="222"/>
      <c r="AW279" s="222"/>
      <c r="AY279" s="225"/>
      <c r="AZ279" s="225" t="n">
        <f aca="false">AU279</f>
        <v>0</v>
      </c>
      <c r="BA279" s="227" t="n">
        <f aca="false">IF(AND(AZ557=0,AZ279=0,AY279&gt;0),AY279,AZ279)</f>
        <v>0</v>
      </c>
      <c r="BB279" s="228" t="n">
        <f aca="false">BA279*D279</f>
        <v>0</v>
      </c>
      <c r="BC279" s="229" t="n">
        <f aca="false">(SUMIF(E279:AP279,"&gt;0",E279:AP279)-SUMIF(E279:AP279,"&lt;0",E279:AP279))*D279</f>
        <v>2.93150684931507</v>
      </c>
      <c r="BD279" s="225"/>
      <c r="BE279" s="225"/>
      <c r="BF279" s="230"/>
      <c r="BG279" s="231"/>
      <c r="BH279" s="232" t="n">
        <f aca="false">SUMPRODUCT(E279:AP279,heilmittel!E$411:AP$411)*D279</f>
        <v>0.0352273972602739</v>
      </c>
      <c r="BI279" s="233" t="n">
        <f aca="false">(BH279*BA279)+(BH557*BA557)</f>
        <v>-0.00200339943342777</v>
      </c>
      <c r="BJ279" s="233" t="n">
        <f aca="false">BI279*BI279</f>
        <v>4.01360928985871E-006</v>
      </c>
      <c r="BK279" s="234" t="n">
        <f aca="false">BI279/BM$2</f>
        <v>-0.009577467185622</v>
      </c>
      <c r="BL279" s="233" t="str">
        <f aca="false">IF(BK279&lt;-3,"— — —",IF(BK279&lt;-2,"— —",IF(BK279&lt;-1,"—",IF(BK279&gt;4,"++++",IF(BK279&gt;3,"+++",IF(BK279&gt;2,"++",IF(BK279&gt;1,"+","....")))))))</f>
        <v>....</v>
      </c>
      <c r="BM279" s="227"/>
    </row>
    <row r="280" customFormat="false" ht="12.8" hidden="false" customHeight="false" outlineLevel="0" collapsed="false">
      <c r="B280" s="0" t="n">
        <f aca="false">1/D280</f>
        <v>6241.00000000002</v>
      </c>
      <c r="C280" s="208" t="s">
        <v>1180</v>
      </c>
      <c r="D280" s="209" t="n">
        <v>0.000160230732254446</v>
      </c>
      <c r="E280" s="210" t="n">
        <v>16</v>
      </c>
      <c r="F280" s="198" t="n">
        <v>-41</v>
      </c>
      <c r="G280" s="198" t="n">
        <v>2</v>
      </c>
      <c r="H280" s="198" t="n">
        <v>5</v>
      </c>
      <c r="I280" s="198" t="n">
        <v>-2</v>
      </c>
      <c r="J280" s="198" t="n">
        <v>-1</v>
      </c>
      <c r="K280" s="198" t="n">
        <v>20</v>
      </c>
      <c r="L280" s="198" t="n">
        <v>4</v>
      </c>
      <c r="M280" s="198" t="n">
        <v>-7</v>
      </c>
      <c r="N280" s="198" t="n">
        <v>17</v>
      </c>
      <c r="O280" s="198" t="n">
        <v>-11</v>
      </c>
      <c r="P280" s="198" t="n">
        <v>-1</v>
      </c>
      <c r="Q280" s="198" t="n">
        <v>29</v>
      </c>
      <c r="R280" s="198" t="n">
        <v>2</v>
      </c>
      <c r="S280" s="198" t="n">
        <v>-14</v>
      </c>
      <c r="T280" s="198" t="n">
        <v>10</v>
      </c>
      <c r="U280" s="198" t="n">
        <v>-12</v>
      </c>
      <c r="V280" s="198" t="n">
        <v>38</v>
      </c>
      <c r="W280" s="198" t="n">
        <v>-43</v>
      </c>
      <c r="X280" s="198" t="n">
        <v>4</v>
      </c>
      <c r="Y280" s="198" t="n">
        <v>-9</v>
      </c>
      <c r="Z280" s="198" t="n">
        <v>15</v>
      </c>
      <c r="AA280" s="198" t="n">
        <v>-8</v>
      </c>
      <c r="AB280" s="198" t="n">
        <v>0</v>
      </c>
      <c r="AC280" s="198" t="n">
        <v>-31</v>
      </c>
      <c r="AD280" s="198" t="n">
        <v>-36</v>
      </c>
      <c r="AE280" s="198" t="n">
        <v>-33</v>
      </c>
      <c r="AF280" s="198" t="n">
        <v>-7</v>
      </c>
      <c r="AG280" s="198" t="n">
        <v>11</v>
      </c>
      <c r="AH280" s="198" t="n">
        <v>19</v>
      </c>
      <c r="AI280" s="198" t="n">
        <v>31</v>
      </c>
      <c r="AJ280" s="198" t="n">
        <v>34</v>
      </c>
      <c r="AK280" s="198" t="n">
        <v>6</v>
      </c>
      <c r="AL280" s="198" t="n">
        <v>-1</v>
      </c>
      <c r="AM280" s="198" t="n">
        <v>0</v>
      </c>
      <c r="AN280" s="198" t="n">
        <v>-1</v>
      </c>
      <c r="AO280" s="198" t="n">
        <v>-41</v>
      </c>
      <c r="AP280" s="211" t="n">
        <v>-8</v>
      </c>
      <c r="AR280" s="195" t="s">
        <v>1181</v>
      </c>
      <c r="AS280" s="196" t="s">
        <v>1180</v>
      </c>
      <c r="AT280" s="199" t="str">
        <f aca="false">IF(AT2,1,"")</f>
        <v/>
      </c>
      <c r="AU280" s="235" t="n">
        <f aca="false">IF(OR(ISBLANK(appSymptome!E6),appSymptome!E6=appSymptome!$C$1,AT280),0,$AR$5-appSymptome!E6)</f>
        <v>0</v>
      </c>
      <c r="AV280" s="196"/>
      <c r="AW280" s="196"/>
      <c r="AX280" s="199"/>
      <c r="AY280" s="196"/>
      <c r="AZ280" s="196" t="n">
        <f aca="false">IF(AND(AU280=0,AU2=0,AX2&gt;0),$AR$5,AU280)</f>
        <v>8</v>
      </c>
      <c r="BA280" s="200" t="n">
        <f aca="false">IF(AND(AZ280=0,AZ2=0,AY2&gt;0),$AR$5-AY2,AZ280)</f>
        <v>8</v>
      </c>
      <c r="BB280" s="201" t="n">
        <f aca="false">BA280*D280</f>
        <v>0.00128184585803557</v>
      </c>
      <c r="BC280" s="202" t="n">
        <f aca="false">(SUMIF(E280:AP280,"&gt;0",E280:AP280)-SUMIF(E280:AP280,"&lt;0",E280:AP280))*D280</f>
        <v>0.0913315173850345</v>
      </c>
      <c r="BD280" s="196"/>
      <c r="BE280" s="196"/>
      <c r="BF280" s="196"/>
      <c r="BG280" s="204"/>
      <c r="BH280" s="205" t="n">
        <f aca="false">SUMPRODUCT(E280:AP280,heilmittel!E$411:AP$411)*D280</f>
        <v>0.000406040698605991</v>
      </c>
      <c r="BI280" s="206"/>
      <c r="BJ280" s="206"/>
      <c r="BK280" s="206"/>
      <c r="BL280" s="206"/>
      <c r="BM280" s="200"/>
    </row>
    <row r="281" customFormat="false" ht="12.8" hidden="false" customHeight="false" outlineLevel="0" collapsed="false">
      <c r="B281" s="0" t="n">
        <f aca="false">1/D281</f>
        <v>6598.99999999998</v>
      </c>
      <c r="C281" s="208" t="s">
        <v>1182</v>
      </c>
      <c r="D281" s="209" t="n">
        <v>0.000151538111835127</v>
      </c>
      <c r="E281" s="210" t="n">
        <v>4</v>
      </c>
      <c r="F281" s="198" t="n">
        <v>1</v>
      </c>
      <c r="G281" s="198" t="n">
        <v>-3</v>
      </c>
      <c r="H281" s="198" t="n">
        <v>0</v>
      </c>
      <c r="I281" s="198" t="n">
        <v>3</v>
      </c>
      <c r="J281" s="198" t="n">
        <v>-23</v>
      </c>
      <c r="K281" s="198" t="n">
        <v>-14</v>
      </c>
      <c r="L281" s="198" t="n">
        <v>-5</v>
      </c>
      <c r="M281" s="198" t="n">
        <v>23</v>
      </c>
      <c r="N281" s="198" t="n">
        <v>-7</v>
      </c>
      <c r="O281" s="198" t="n">
        <v>-24</v>
      </c>
      <c r="P281" s="198" t="n">
        <v>10</v>
      </c>
      <c r="Q281" s="198" t="n">
        <v>1</v>
      </c>
      <c r="R281" s="198" t="n">
        <v>-6</v>
      </c>
      <c r="S281" s="198" t="n">
        <v>16</v>
      </c>
      <c r="T281" s="198" t="n">
        <v>5</v>
      </c>
      <c r="U281" s="198" t="n">
        <v>12</v>
      </c>
      <c r="V281" s="198" t="n">
        <v>-9</v>
      </c>
      <c r="W281" s="198" t="n">
        <v>1</v>
      </c>
      <c r="X281" s="198" t="n">
        <v>-10</v>
      </c>
      <c r="Y281" s="198" t="n">
        <v>-1</v>
      </c>
      <c r="Z281" s="198" t="n">
        <v>-7</v>
      </c>
      <c r="AA281" s="198" t="n">
        <v>12</v>
      </c>
      <c r="AB281" s="198" t="n">
        <v>-16</v>
      </c>
      <c r="AC281" s="198" t="n">
        <v>4</v>
      </c>
      <c r="AD281" s="198" t="n">
        <v>8</v>
      </c>
      <c r="AE281" s="198" t="n">
        <v>-9</v>
      </c>
      <c r="AF281" s="198" t="n">
        <v>5</v>
      </c>
      <c r="AG281" s="198" t="n">
        <v>-5</v>
      </c>
      <c r="AH281" s="198" t="n">
        <v>-6</v>
      </c>
      <c r="AI281" s="198" t="n">
        <v>-5</v>
      </c>
      <c r="AJ281" s="198" t="n">
        <v>-11</v>
      </c>
      <c r="AK281" s="198" t="n">
        <v>8</v>
      </c>
      <c r="AL281" s="198" t="n">
        <v>-13</v>
      </c>
      <c r="AM281" s="198" t="n">
        <v>15</v>
      </c>
      <c r="AN281" s="198" t="n">
        <v>4</v>
      </c>
      <c r="AO281" s="198" t="n">
        <v>22</v>
      </c>
      <c r="AP281" s="211" t="n">
        <v>-5</v>
      </c>
      <c r="AR281" s="195"/>
      <c r="AS281" s="196" t="s">
        <v>1182</v>
      </c>
      <c r="AT281" s="199" t="inlineStr">
        <f aca="false">IF(AT3,1,"")</f>
        <is>
          <t/>
        </is>
      </c>
      <c r="AU281" s="235" t="n">
        <f aca="false">IF(OR(ISBLANK(appSymptome!E7),appSymptome!E7=appSymptome!$C$1,AT281),0,$AR$5-appSymptome!E7)</f>
        <v>5</v>
      </c>
      <c r="AV281" s="196"/>
      <c r="AW281" s="196"/>
      <c r="AX281" s="199"/>
      <c r="AY281" s="196"/>
      <c r="AZ281" s="196" t="n">
        <f aca="false">IF(AND(AU281=0,AU3=0,AX3&gt;0),$AR$5,AU281)</f>
        <v>5</v>
      </c>
      <c r="BA281" s="200" t="n">
        <f aca="false">IF(AND(AZ281=0,AZ3=0,AY3&gt;0),$AR$5-AY3,AZ281)</f>
        <v>5</v>
      </c>
      <c r="BB281" s="201" t="n">
        <f aca="false">BA281*D281</f>
        <v>0.000757690559175635</v>
      </c>
      <c r="BC281" s="202" t="n">
        <f aca="false">(SUMIF(E281:AP281,"&gt;0",E281:AP281)-SUMIF(E281:AP281,"&lt;0",E281:AP281))*D281</f>
        <v>0.0504621912410971</v>
      </c>
      <c r="BD281" s="196"/>
      <c r="BE281" s="196"/>
      <c r="BF281" s="196"/>
      <c r="BG281" s="204"/>
      <c r="BH281" s="205" t="n">
        <f aca="false">SUMPRODUCT(E281:AP281,heilmittel!E$411:AP$411)*D281</f>
        <v>0.000635778148204275</v>
      </c>
      <c r="BI281" s="206"/>
      <c r="BJ281" s="206"/>
      <c r="BK281" s="206"/>
      <c r="BL281" s="206"/>
      <c r="BM281" s="200"/>
    </row>
    <row r="282" customFormat="false" ht="12.8" hidden="false" customHeight="false" outlineLevel="0" collapsed="false">
      <c r="B282" s="0" t="n">
        <f aca="false">1/D282</f>
        <v>6453.99999999999</v>
      </c>
      <c r="C282" s="208" t="s">
        <v>1183</v>
      </c>
      <c r="D282" s="209" t="n">
        <v>0.000154942671211652</v>
      </c>
      <c r="E282" s="210" t="n">
        <v>3</v>
      </c>
      <c r="F282" s="198" t="n">
        <v>-17</v>
      </c>
      <c r="G282" s="198" t="n">
        <v>-1</v>
      </c>
      <c r="H282" s="198" t="n">
        <v>-25</v>
      </c>
      <c r="I282" s="198" t="n">
        <v>-15</v>
      </c>
      <c r="J282" s="198" t="n">
        <v>-9</v>
      </c>
      <c r="K282" s="198" t="n">
        <v>-2</v>
      </c>
      <c r="L282" s="198" t="n">
        <v>-20</v>
      </c>
      <c r="M282" s="198" t="n">
        <v>-8</v>
      </c>
      <c r="N282" s="198" t="n">
        <v>0</v>
      </c>
      <c r="O282" s="198" t="n">
        <v>3</v>
      </c>
      <c r="P282" s="198" t="n">
        <v>12</v>
      </c>
      <c r="Q282" s="198" t="n">
        <v>9</v>
      </c>
      <c r="R282" s="198" t="n">
        <v>-5</v>
      </c>
      <c r="S282" s="198" t="n">
        <v>6</v>
      </c>
      <c r="T282" s="198" t="n">
        <v>-9</v>
      </c>
      <c r="U282" s="198" t="n">
        <v>5</v>
      </c>
      <c r="V282" s="198" t="n">
        <v>19</v>
      </c>
      <c r="W282" s="198" t="n">
        <v>-21</v>
      </c>
      <c r="X282" s="198" t="n">
        <v>23</v>
      </c>
      <c r="Y282" s="198" t="n">
        <v>18</v>
      </c>
      <c r="Z282" s="198" t="n">
        <v>27</v>
      </c>
      <c r="AA282" s="198" t="n">
        <v>-3</v>
      </c>
      <c r="AB282" s="198" t="n">
        <v>24</v>
      </c>
      <c r="AC282" s="198" t="n">
        <v>6</v>
      </c>
      <c r="AD282" s="198" t="n">
        <v>9</v>
      </c>
      <c r="AE282" s="198" t="n">
        <v>0</v>
      </c>
      <c r="AF282" s="198" t="n">
        <v>-39</v>
      </c>
      <c r="AG282" s="198" t="n">
        <v>16</v>
      </c>
      <c r="AH282" s="198" t="n">
        <v>15</v>
      </c>
      <c r="AI282" s="198" t="n">
        <v>4</v>
      </c>
      <c r="AJ282" s="198" t="n">
        <v>-9</v>
      </c>
      <c r="AK282" s="198" t="n">
        <v>-6</v>
      </c>
      <c r="AL282" s="198" t="n">
        <v>-18</v>
      </c>
      <c r="AM282" s="198" t="n">
        <v>5</v>
      </c>
      <c r="AN282" s="198" t="n">
        <v>-6</v>
      </c>
      <c r="AO282" s="198" t="n">
        <v>-3</v>
      </c>
      <c r="AP282" s="211" t="n">
        <v>-21</v>
      </c>
      <c r="AR282" s="195"/>
      <c r="AS282" s="196" t="s">
        <v>1183</v>
      </c>
      <c r="AT282" s="199" t="inlineStr">
        <f aca="false">IF(AT4,1,"")</f>
        <is>
          <t/>
        </is>
      </c>
      <c r="AU282" s="235" t="n">
        <f aca="false">IF(OR(ISBLANK(appSymptome!E8),appSymptome!E8=appSymptome!$C$1,AT282),0,$AR$5-appSymptome!E8)</f>
        <v>3</v>
      </c>
      <c r="AV282" s="196"/>
      <c r="AW282" s="196"/>
      <c r="AX282" s="199"/>
      <c r="AY282" s="196"/>
      <c r="AZ282" s="196" t="n">
        <f aca="false">IF(AND(AU282=0,AU4=0,AX4&gt;0),$AR$5,AU282)</f>
        <v>3</v>
      </c>
      <c r="BA282" s="200" t="n">
        <f aca="false">IF(AND(AZ282=0,AZ4=0,AY4&gt;0),$AR$5-AY4,AZ282)</f>
        <v>3</v>
      </c>
      <c r="BB282" s="201" t="n">
        <f aca="false">BA282*D282</f>
        <v>0.000464828013634956</v>
      </c>
      <c r="BC282" s="202" t="n">
        <f aca="false">(SUMIF(E282:AP282,"&gt;0",E282:AP282)-SUMIF(E282:AP282,"&lt;0",E282:AP282))*D282</f>
        <v>0.0683297180043384</v>
      </c>
      <c r="BD282" s="196"/>
      <c r="BE282" s="196"/>
      <c r="BF282" s="196"/>
      <c r="BG282" s="204"/>
      <c r="BH282" s="205" t="n">
        <f aca="false">SUMPRODUCT(E282:AP282,heilmittel!E$411:AP$411)*D282</f>
        <v>0.00100531453362256</v>
      </c>
      <c r="BI282" s="206"/>
      <c r="BJ282" s="206"/>
      <c r="BK282" s="236"/>
      <c r="BL282" s="236"/>
      <c r="BM282" s="200"/>
    </row>
    <row r="283" customFormat="false" ht="12.8" hidden="false" customHeight="false" outlineLevel="0" collapsed="false">
      <c r="B283" s="0" t="n">
        <f aca="false">1/D283</f>
        <v>6513.00000000001</v>
      </c>
      <c r="C283" s="208" t="s">
        <v>1184</v>
      </c>
      <c r="D283" s="209" t="n">
        <v>0.000153539075694764</v>
      </c>
      <c r="E283" s="210" t="n">
        <v>9</v>
      </c>
      <c r="F283" s="198" t="n">
        <v>-11</v>
      </c>
      <c r="G283" s="198" t="n">
        <v>10</v>
      </c>
      <c r="H283" s="198" t="n">
        <v>4</v>
      </c>
      <c r="I283" s="198" t="n">
        <v>12</v>
      </c>
      <c r="J283" s="198" t="n">
        <v>-18</v>
      </c>
      <c r="K283" s="198" t="n">
        <v>-4</v>
      </c>
      <c r="L283" s="198" t="n">
        <v>-5</v>
      </c>
      <c r="M283" s="198" t="n">
        <v>15</v>
      </c>
      <c r="N283" s="198" t="n">
        <v>8</v>
      </c>
      <c r="O283" s="198" t="n">
        <v>-27</v>
      </c>
      <c r="P283" s="198" t="n">
        <v>13</v>
      </c>
      <c r="Q283" s="198" t="n">
        <v>9</v>
      </c>
      <c r="R283" s="198" t="n">
        <v>12</v>
      </c>
      <c r="S283" s="198" t="n">
        <v>-3</v>
      </c>
      <c r="T283" s="198" t="n">
        <v>6</v>
      </c>
      <c r="U283" s="198" t="n">
        <v>10</v>
      </c>
      <c r="V283" s="198" t="n">
        <v>6</v>
      </c>
      <c r="W283" s="198" t="n">
        <v>9</v>
      </c>
      <c r="X283" s="198" t="n">
        <v>-20</v>
      </c>
      <c r="Y283" s="198" t="n">
        <v>12</v>
      </c>
      <c r="Z283" s="198" t="n">
        <v>5</v>
      </c>
      <c r="AA283" s="198" t="n">
        <v>29</v>
      </c>
      <c r="AB283" s="198" t="n">
        <v>-18</v>
      </c>
      <c r="AC283" s="198" t="n">
        <v>21</v>
      </c>
      <c r="AD283" s="198" t="n">
        <v>-8</v>
      </c>
      <c r="AE283" s="198" t="n">
        <v>-1</v>
      </c>
      <c r="AF283" s="198" t="n">
        <v>19</v>
      </c>
      <c r="AG283" s="198" t="n">
        <v>-10</v>
      </c>
      <c r="AH283" s="198" t="n">
        <v>-7</v>
      </c>
      <c r="AI283" s="198" t="n">
        <v>9</v>
      </c>
      <c r="AJ283" s="198" t="n">
        <v>-9</v>
      </c>
      <c r="AK283" s="198" t="n">
        <v>-13</v>
      </c>
      <c r="AL283" s="198" t="n">
        <v>-8</v>
      </c>
      <c r="AM283" s="198" t="n">
        <v>15</v>
      </c>
      <c r="AN283" s="198" t="n">
        <v>-7</v>
      </c>
      <c r="AO283" s="198" t="n">
        <v>0</v>
      </c>
      <c r="AP283" s="211" t="n">
        <v>18</v>
      </c>
      <c r="AR283" s="195"/>
      <c r="AS283" s="196" t="s">
        <v>1184</v>
      </c>
      <c r="AT283" s="199" t="inlineStr">
        <f aca="false">IF(AT5,1,"")</f>
        <is>
          <t/>
        </is>
      </c>
      <c r="AU283" s="235" t="n">
        <f aca="false">IF(OR(ISBLANK(appSymptome!E9),appSymptome!E9=appSymptome!$C$1,AT283),0,$AR$5-appSymptome!E9)</f>
        <v>8</v>
      </c>
      <c r="AV283" s="196"/>
      <c r="AW283" s="196"/>
      <c r="AX283" s="199"/>
      <c r="AY283" s="196"/>
      <c r="AZ283" s="196" t="n">
        <f aca="false">IF(AND(AU283=0,AU5=0,AX5&gt;0),$AR$5,AU283)</f>
        <v>8</v>
      </c>
      <c r="BA283" s="200" t="n">
        <f aca="false">IF(AND(AZ283=0,AZ5=0,AY5&gt;0),$AR$5-AY5,AZ283)</f>
        <v>8</v>
      </c>
      <c r="BB283" s="201" t="n">
        <f aca="false">BA283*D283</f>
        <v>0.00122831260555811</v>
      </c>
      <c r="BC283" s="202" t="n">
        <f aca="false">(SUMIF(E283:AP283,"&gt;0",E283:AP283)-SUMIF(E283:AP283,"&lt;0",E283:AP283))*D283</f>
        <v>0.064486411791801</v>
      </c>
      <c r="BD283" s="196"/>
      <c r="BE283" s="196"/>
      <c r="BF283" s="196"/>
      <c r="BG283" s="204"/>
      <c r="BH283" s="205" t="n">
        <f aca="false">SUMPRODUCT(E283:AP283,heilmittel!E$411:AP$411)*D283</f>
        <v>-4.19929372025179E-005</v>
      </c>
      <c r="BI283" s="206"/>
      <c r="BJ283" s="206"/>
      <c r="BK283" s="236"/>
      <c r="BL283" s="236"/>
      <c r="BM283" s="200"/>
    </row>
    <row r="284" customFormat="false" ht="12.8" hidden="false" customHeight="false" outlineLevel="0" collapsed="false">
      <c r="B284" s="0" t="n">
        <f aca="false">1/D284</f>
        <v>6300.99999999999</v>
      </c>
      <c r="C284" s="208" t="s">
        <v>1185</v>
      </c>
      <c r="D284" s="209" t="n">
        <v>0.000158704967465482</v>
      </c>
      <c r="E284" s="210" t="n">
        <v>11</v>
      </c>
      <c r="F284" s="198" t="n">
        <v>-18</v>
      </c>
      <c r="G284" s="198" t="n">
        <v>-4</v>
      </c>
      <c r="H284" s="198" t="n">
        <v>-3</v>
      </c>
      <c r="I284" s="198" t="n">
        <v>-1</v>
      </c>
      <c r="J284" s="198" t="n">
        <v>0</v>
      </c>
      <c r="K284" s="198" t="n">
        <v>10</v>
      </c>
      <c r="L284" s="198" t="n">
        <v>2</v>
      </c>
      <c r="M284" s="198" t="n">
        <v>10</v>
      </c>
      <c r="N284" s="198" t="n">
        <v>-5</v>
      </c>
      <c r="O284" s="198" t="n">
        <v>-20</v>
      </c>
      <c r="P284" s="198" t="n">
        <v>25</v>
      </c>
      <c r="Q284" s="198" t="n">
        <v>22</v>
      </c>
      <c r="R284" s="198" t="n">
        <v>6</v>
      </c>
      <c r="S284" s="198" t="n">
        <v>-7</v>
      </c>
      <c r="T284" s="198" t="n">
        <v>-4</v>
      </c>
      <c r="U284" s="198" t="n">
        <v>5</v>
      </c>
      <c r="V284" s="198" t="n">
        <v>21</v>
      </c>
      <c r="W284" s="198" t="n">
        <v>0</v>
      </c>
      <c r="X284" s="198" t="n">
        <v>3</v>
      </c>
      <c r="Y284" s="198" t="n">
        <v>11</v>
      </c>
      <c r="Z284" s="198" t="n">
        <v>0</v>
      </c>
      <c r="AA284" s="198" t="n">
        <v>-14</v>
      </c>
      <c r="AB284" s="198" t="n">
        <v>3</v>
      </c>
      <c r="AC284" s="198" t="n">
        <v>5</v>
      </c>
      <c r="AD284" s="198" t="n">
        <v>-14</v>
      </c>
      <c r="AE284" s="198" t="n">
        <v>-8</v>
      </c>
      <c r="AF284" s="198" t="n">
        <v>19</v>
      </c>
      <c r="AG284" s="198" t="n">
        <v>0</v>
      </c>
      <c r="AH284" s="198" t="n">
        <v>8</v>
      </c>
      <c r="AI284" s="198" t="n">
        <v>7</v>
      </c>
      <c r="AJ284" s="198" t="n">
        <v>27</v>
      </c>
      <c r="AK284" s="198" t="n">
        <v>-9</v>
      </c>
      <c r="AL284" s="198" t="n">
        <v>6</v>
      </c>
      <c r="AM284" s="198" t="n">
        <v>-2</v>
      </c>
      <c r="AN284" s="198" t="n">
        <v>-26</v>
      </c>
      <c r="AO284" s="198" t="n">
        <v>-10</v>
      </c>
      <c r="AP284" s="211" t="n">
        <v>-8</v>
      </c>
      <c r="AR284" s="195"/>
      <c r="AS284" s="196" t="s">
        <v>1185</v>
      </c>
      <c r="AT284" s="199" t="inlineStr">
        <f aca="false">IF(AT6,1,"")</f>
        <is>
          <t/>
        </is>
      </c>
      <c r="AU284" s="235" t="n">
        <f aca="false">IF(OR(ISBLANK(appSymptome!E10),appSymptome!E10=appSymptome!$C$1,AT284),0,$AR$5-appSymptome!E10)</f>
        <v>5</v>
      </c>
      <c r="AV284" s="196"/>
      <c r="AW284" s="196"/>
      <c r="AX284" s="199"/>
      <c r="AY284" s="196"/>
      <c r="AZ284" s="196" t="n">
        <f aca="false">IF(AND(AU284=0,AU6=0,AX6&gt;0),$AR$5,AU284)</f>
        <v>5</v>
      </c>
      <c r="BA284" s="200" t="n">
        <f aca="false">IF(AND(AZ284=0,AZ6=0,AY6&gt;0),$AR$5-AY6,AZ284)</f>
        <v>5</v>
      </c>
      <c r="BB284" s="201" t="n">
        <f aca="false">BA284*D284</f>
        <v>0.00079352483732741</v>
      </c>
      <c r="BC284" s="202" t="n">
        <f aca="false">(SUMIF(E284:AP284,"&gt;0",E284:AP284)-SUMIF(E284:AP284,"&lt;0",E284:AP284))*D284</f>
        <v>0.0561815584827805</v>
      </c>
      <c r="BD284" s="196"/>
      <c r="BE284" s="196"/>
      <c r="BF284" s="196"/>
      <c r="BG284" s="204"/>
      <c r="BH284" s="205" t="n">
        <f aca="false">SUMPRODUCT(E284:AP284,heilmittel!E$411:AP$411)*D284</f>
        <v>0.000951245833994606</v>
      </c>
      <c r="BI284" s="206"/>
      <c r="BJ284" s="206"/>
      <c r="BK284" s="206"/>
      <c r="BL284" s="206"/>
      <c r="BM284" s="200"/>
    </row>
    <row r="285" customFormat="false" ht="12.8" hidden="false" customHeight="false" outlineLevel="0" collapsed="false">
      <c r="B285" s="0" t="n">
        <f aca="false">1/D285</f>
        <v>6445.99999999999</v>
      </c>
      <c r="C285" s="208" t="s">
        <v>1186</v>
      </c>
      <c r="D285" s="209" t="n">
        <v>0.000155134967421657</v>
      </c>
      <c r="E285" s="210" t="n">
        <v>29</v>
      </c>
      <c r="F285" s="198" t="n">
        <v>7</v>
      </c>
      <c r="G285" s="198" t="n">
        <v>16</v>
      </c>
      <c r="H285" s="198" t="n">
        <v>8</v>
      </c>
      <c r="I285" s="198" t="n">
        <v>18</v>
      </c>
      <c r="J285" s="198" t="n">
        <v>-5</v>
      </c>
      <c r="K285" s="198" t="n">
        <v>-1</v>
      </c>
      <c r="L285" s="198" t="n">
        <v>-21</v>
      </c>
      <c r="M285" s="198" t="n">
        <v>7</v>
      </c>
      <c r="N285" s="198" t="n">
        <v>-2</v>
      </c>
      <c r="O285" s="198" t="n">
        <v>3</v>
      </c>
      <c r="P285" s="198" t="n">
        <v>-10</v>
      </c>
      <c r="Q285" s="198" t="n">
        <v>-7</v>
      </c>
      <c r="R285" s="198" t="n">
        <v>-19</v>
      </c>
      <c r="S285" s="198" t="n">
        <v>2</v>
      </c>
      <c r="T285" s="198" t="n">
        <v>-4</v>
      </c>
      <c r="U285" s="198" t="n">
        <v>9</v>
      </c>
      <c r="V285" s="198" t="n">
        <v>-24</v>
      </c>
      <c r="W285" s="198" t="n">
        <v>-1</v>
      </c>
      <c r="X285" s="198" t="n">
        <v>-15</v>
      </c>
      <c r="Y285" s="198" t="n">
        <v>2</v>
      </c>
      <c r="Z285" s="198" t="n">
        <v>49</v>
      </c>
      <c r="AA285" s="198" t="n">
        <v>20</v>
      </c>
      <c r="AB285" s="198" t="n">
        <v>-11</v>
      </c>
      <c r="AC285" s="198" t="n">
        <v>9</v>
      </c>
      <c r="AD285" s="198" t="n">
        <v>-1</v>
      </c>
      <c r="AE285" s="198" t="n">
        <v>27</v>
      </c>
      <c r="AF285" s="198" t="n">
        <v>19</v>
      </c>
      <c r="AG285" s="198" t="n">
        <v>-7</v>
      </c>
      <c r="AH285" s="198" t="n">
        <v>-13</v>
      </c>
      <c r="AI285" s="198" t="n">
        <v>-20</v>
      </c>
      <c r="AJ285" s="198" t="n">
        <v>-40</v>
      </c>
      <c r="AK285" s="198" t="n">
        <v>-13</v>
      </c>
      <c r="AL285" s="198" t="n">
        <v>-8</v>
      </c>
      <c r="AM285" s="198" t="n">
        <v>30</v>
      </c>
      <c r="AN285" s="198" t="n">
        <v>12</v>
      </c>
      <c r="AO285" s="198" t="n">
        <v>14</v>
      </c>
      <c r="AP285" s="211" t="n">
        <v>0</v>
      </c>
      <c r="AR285" s="195"/>
      <c r="AS285" s="196" t="s">
        <v>1186</v>
      </c>
      <c r="AT285" s="199" t="inlineStr">
        <f aca="false">IF(AT7,1,"")</f>
        <is>
          <t/>
        </is>
      </c>
      <c r="AU285" s="235" t="n">
        <f aca="false">IF(OR(ISBLANK(appSymptome!E11),appSymptome!E11=appSymptome!$C$1,AT285),0,$AR$5-appSymptome!E11)</f>
        <v>5</v>
      </c>
      <c r="AV285" s="196"/>
      <c r="AW285" s="196"/>
      <c r="AX285" s="199"/>
      <c r="AY285" s="196"/>
      <c r="AZ285" s="196" t="n">
        <f aca="false">IF(AND(AU285=0,AU7=0,AX7&gt;0),$AR$5,AU285)</f>
        <v>5</v>
      </c>
      <c r="BA285" s="200" t="n">
        <f aca="false">IF(AND(AZ285=0,AZ7=0,AY7&gt;0),$AR$5-AY7,AZ285)</f>
        <v>5</v>
      </c>
      <c r="BB285" s="201" t="n">
        <f aca="false">BA285*D285</f>
        <v>0.000775674837108285</v>
      </c>
      <c r="BC285" s="202" t="n">
        <f aca="false">(SUMIF(E285:AP285,"&gt;0",E285:AP285)-SUMIF(E285:AP285,"&lt;0",E285:AP285))*D285</f>
        <v>0.0780328886130934</v>
      </c>
      <c r="BD285" s="196"/>
      <c r="BE285" s="196"/>
      <c r="BF285" s="196"/>
      <c r="BG285" s="204"/>
      <c r="BH285" s="205" t="n">
        <f aca="false">SUMPRODUCT(E285:AP285,heilmittel!E$411:AP$411)*D285</f>
        <v>-0.00183941979522185</v>
      </c>
      <c r="BI285" s="206"/>
      <c r="BJ285" s="206"/>
      <c r="BK285" s="206"/>
      <c r="BL285" s="206"/>
      <c r="BM285" s="200"/>
    </row>
    <row r="286" customFormat="false" ht="12.8" hidden="false" customHeight="false" outlineLevel="0" collapsed="false">
      <c r="B286" s="0" t="n">
        <f aca="false">1/D286</f>
        <v>6713</v>
      </c>
      <c r="C286" s="208" t="s">
        <v>1187</v>
      </c>
      <c r="D286" s="209" t="n">
        <v>0.000148964695367198</v>
      </c>
      <c r="E286" s="210" t="n">
        <v>12</v>
      </c>
      <c r="F286" s="198" t="n">
        <v>10</v>
      </c>
      <c r="G286" s="198" t="n">
        <v>2</v>
      </c>
      <c r="H286" s="198" t="n">
        <v>4</v>
      </c>
      <c r="I286" s="198" t="n">
        <v>-13</v>
      </c>
      <c r="J286" s="198" t="n">
        <v>1</v>
      </c>
      <c r="K286" s="198" t="n">
        <v>-1</v>
      </c>
      <c r="L286" s="198" t="n">
        <v>12</v>
      </c>
      <c r="M286" s="198" t="n">
        <v>-6</v>
      </c>
      <c r="N286" s="198" t="n">
        <v>-6</v>
      </c>
      <c r="O286" s="198" t="n">
        <v>-7</v>
      </c>
      <c r="P286" s="198" t="n">
        <v>-6</v>
      </c>
      <c r="Q286" s="198" t="n">
        <v>-1</v>
      </c>
      <c r="R286" s="198" t="n">
        <v>-4</v>
      </c>
      <c r="S286" s="198" t="n">
        <v>-2</v>
      </c>
      <c r="T286" s="198" t="n">
        <v>5</v>
      </c>
      <c r="U286" s="198" t="n">
        <v>8</v>
      </c>
      <c r="V286" s="198" t="n">
        <v>12</v>
      </c>
      <c r="W286" s="198" t="n">
        <v>0</v>
      </c>
      <c r="X286" s="198" t="n">
        <v>-6</v>
      </c>
      <c r="Y286" s="198" t="n">
        <v>4</v>
      </c>
      <c r="Z286" s="198" t="n">
        <v>1</v>
      </c>
      <c r="AA286" s="198" t="n">
        <v>-1</v>
      </c>
      <c r="AB286" s="198" t="n">
        <v>-3</v>
      </c>
      <c r="AC286" s="198" t="n">
        <v>3</v>
      </c>
      <c r="AD286" s="198" t="n">
        <v>0</v>
      </c>
      <c r="AE286" s="198" t="n">
        <v>-3</v>
      </c>
      <c r="AF286" s="198" t="n">
        <v>-1</v>
      </c>
      <c r="AG286" s="198" t="n">
        <v>6</v>
      </c>
      <c r="AH286" s="198" t="n">
        <v>10</v>
      </c>
      <c r="AI286" s="198" t="n">
        <v>1</v>
      </c>
      <c r="AJ286" s="198" t="n">
        <v>14</v>
      </c>
      <c r="AK286" s="198" t="n">
        <v>-9</v>
      </c>
      <c r="AL286" s="198" t="n">
        <v>23</v>
      </c>
      <c r="AM286" s="198" t="n">
        <v>3</v>
      </c>
      <c r="AN286" s="198" t="n">
        <v>-10</v>
      </c>
      <c r="AO286" s="198" t="n">
        <v>4</v>
      </c>
      <c r="AP286" s="211" t="n">
        <v>4</v>
      </c>
      <c r="AR286" s="195"/>
      <c r="AS286" s="196" t="s">
        <v>1187</v>
      </c>
      <c r="AT286" s="199" t="inlineStr">
        <f aca="false">IF(AT8,1,"")</f>
        <is>
          <t/>
        </is>
      </c>
      <c r="AU286" s="235" t="n">
        <f aca="false">IF(OR(ISBLANK(appSymptome!E12),appSymptome!E12=appSymptome!$C$1,AT286),0,$AR$5-appSymptome!E12)</f>
        <v>8</v>
      </c>
      <c r="AV286" s="196"/>
      <c r="AW286" s="196"/>
      <c r="AX286" s="199"/>
      <c r="AY286" s="196"/>
      <c r="AZ286" s="196" t="n">
        <f aca="false">IF(AND(AU286=0,AU8=0,AX8&gt;0),$AR$5,AU286)</f>
        <v>8</v>
      </c>
      <c r="BA286" s="200" t="n">
        <f aca="false">IF(AND(AZ286=0,AZ8=0,AY8&gt;0),$AR$5-AY8,AZ286)</f>
        <v>8</v>
      </c>
      <c r="BB286" s="201" t="n">
        <f aca="false">BA286*D286</f>
        <v>0.00119171756293758</v>
      </c>
      <c r="BC286" s="202" t="n">
        <f aca="false">(SUMIF(E286:AP286,"&gt;0",E286:AP286)-SUMIF(E286:AP286,"&lt;0",E286:AP286))*D286</f>
        <v>0.0324743035900492</v>
      </c>
      <c r="BD286" s="196"/>
      <c r="BE286" s="196"/>
      <c r="BF286" s="196"/>
      <c r="BG286" s="204"/>
      <c r="BH286" s="205" t="n">
        <f aca="false">SUMPRODUCT(E286:AP286,heilmittel!E$411:AP$411)*D286</f>
        <v>1.85312081036794E-005</v>
      </c>
      <c r="BI286" s="206"/>
      <c r="BJ286" s="206"/>
      <c r="BK286" s="206"/>
      <c r="BL286" s="206"/>
      <c r="BM286" s="200"/>
    </row>
    <row r="287" customFormat="false" ht="12.8" hidden="false" customHeight="false" outlineLevel="0" collapsed="false">
      <c r="B287" s="0" t="n">
        <f aca="false">1/D287</f>
        <v>6653.99999999998</v>
      </c>
      <c r="C287" s="208" t="s">
        <v>1188</v>
      </c>
      <c r="D287" s="209" t="n">
        <v>0.000150285542530809</v>
      </c>
      <c r="E287" s="210" t="n">
        <v>16</v>
      </c>
      <c r="F287" s="198" t="n">
        <v>6</v>
      </c>
      <c r="G287" s="198" t="n">
        <v>19</v>
      </c>
      <c r="H287" s="198" t="n">
        <v>2</v>
      </c>
      <c r="I287" s="198" t="n">
        <v>-8</v>
      </c>
      <c r="J287" s="198" t="n">
        <v>1</v>
      </c>
      <c r="K287" s="198" t="n">
        <v>12</v>
      </c>
      <c r="L287" s="198" t="n">
        <v>-5</v>
      </c>
      <c r="M287" s="198" t="n">
        <v>5</v>
      </c>
      <c r="N287" s="198" t="n">
        <v>0</v>
      </c>
      <c r="O287" s="198" t="n">
        <v>-1</v>
      </c>
      <c r="P287" s="198" t="n">
        <v>-12</v>
      </c>
      <c r="Q287" s="198" t="n">
        <v>-4</v>
      </c>
      <c r="R287" s="198" t="n">
        <v>-6</v>
      </c>
      <c r="S287" s="198" t="n">
        <v>6</v>
      </c>
      <c r="T287" s="198" t="n">
        <v>8</v>
      </c>
      <c r="U287" s="198" t="n">
        <v>1</v>
      </c>
      <c r="V287" s="198" t="n">
        <v>-5</v>
      </c>
      <c r="W287" s="198" t="n">
        <v>4</v>
      </c>
      <c r="X287" s="198" t="n">
        <v>1</v>
      </c>
      <c r="Y287" s="198" t="n">
        <v>0</v>
      </c>
      <c r="Z287" s="198" t="n">
        <v>14</v>
      </c>
      <c r="AA287" s="198" t="n">
        <v>-7</v>
      </c>
      <c r="AB287" s="198" t="n">
        <v>-1</v>
      </c>
      <c r="AC287" s="198" t="n">
        <v>-7</v>
      </c>
      <c r="AD287" s="198" t="n">
        <v>11</v>
      </c>
      <c r="AE287" s="198" t="n">
        <v>15</v>
      </c>
      <c r="AF287" s="198" t="n">
        <v>2</v>
      </c>
      <c r="AG287" s="198" t="n">
        <v>5</v>
      </c>
      <c r="AH287" s="198" t="n">
        <v>3</v>
      </c>
      <c r="AI287" s="198" t="n">
        <v>-10</v>
      </c>
      <c r="AJ287" s="198" t="n">
        <v>2</v>
      </c>
      <c r="AK287" s="198" t="n">
        <v>-7</v>
      </c>
      <c r="AL287" s="198" t="n">
        <v>16</v>
      </c>
      <c r="AM287" s="198" t="n">
        <v>4</v>
      </c>
      <c r="AN287" s="198" t="n">
        <v>-6</v>
      </c>
      <c r="AO287" s="198" t="n">
        <v>11</v>
      </c>
      <c r="AP287" s="211" t="n">
        <v>3</v>
      </c>
      <c r="AR287" s="195"/>
      <c r="AS287" s="196" t="s">
        <v>1188</v>
      </c>
      <c r="AT287" s="199" t="inlineStr">
        <f aca="false">IF(AT9,1,"")</f>
        <is>
          <t/>
        </is>
      </c>
      <c r="AU287" s="235" t="n">
        <f aca="false">IF(OR(ISBLANK(appSymptome!E13),appSymptome!E13=appSymptome!$C$1,AT287),0,$AR$5-appSymptome!E13)</f>
        <v>8</v>
      </c>
      <c r="AV287" s="196"/>
      <c r="AW287" s="196"/>
      <c r="AX287" s="199"/>
      <c r="AY287" s="196"/>
      <c r="AZ287" s="196" t="n">
        <f aca="false">IF(AND(AU287=0,AU9=0,AX9&gt;0),$AR$5,AU287)</f>
        <v>8</v>
      </c>
      <c r="BA287" s="200" t="n">
        <f aca="false">IF(AND(AZ287=0,AZ9=0,AY9&gt;0),$AR$5-AY9,AZ287)</f>
        <v>8</v>
      </c>
      <c r="BB287" s="201" t="n">
        <f aca="false">BA287*D287</f>
        <v>0.00120228434024647</v>
      </c>
      <c r="BC287" s="202" t="n">
        <f aca="false">(SUMIF(E287:AP287,"&gt;0",E287:AP287)-SUMIF(E287:AP287,"&lt;0",E287:AP287))*D287</f>
        <v>0.0369702434625789</v>
      </c>
      <c r="BD287" s="196"/>
      <c r="BE287" s="196"/>
      <c r="BF287" s="196"/>
      <c r="BG287" s="204"/>
      <c r="BH287" s="205" t="n">
        <f aca="false">SUMPRODUCT(E287:AP287,heilmittel!E$411:AP$411)*D287</f>
        <v>-0.000963751127141572</v>
      </c>
      <c r="BI287" s="206"/>
      <c r="BJ287" s="206"/>
      <c r="BK287" s="206"/>
      <c r="BL287" s="206"/>
      <c r="BM287" s="200"/>
    </row>
    <row r="288" customFormat="false" ht="12.8" hidden="false" customHeight="false" outlineLevel="0" collapsed="false">
      <c r="B288" s="0" t="n">
        <f aca="false">1/D288</f>
        <v>6376.00000000002</v>
      </c>
      <c r="C288" s="208" t="s">
        <v>1189</v>
      </c>
      <c r="D288" s="209" t="n">
        <v>0.000156838143036386</v>
      </c>
      <c r="E288" s="210" t="n">
        <v>28</v>
      </c>
      <c r="F288" s="198" t="n">
        <v>-3</v>
      </c>
      <c r="G288" s="198" t="n">
        <v>24</v>
      </c>
      <c r="H288" s="198" t="n">
        <v>-5</v>
      </c>
      <c r="I288" s="198" t="n">
        <v>4</v>
      </c>
      <c r="J288" s="198" t="n">
        <v>-15</v>
      </c>
      <c r="K288" s="198" t="n">
        <v>10</v>
      </c>
      <c r="L288" s="198" t="n">
        <v>-5</v>
      </c>
      <c r="M288" s="198" t="n">
        <v>13</v>
      </c>
      <c r="N288" s="198" t="n">
        <v>-4</v>
      </c>
      <c r="O288" s="198" t="n">
        <v>9</v>
      </c>
      <c r="P288" s="198" t="n">
        <v>-9</v>
      </c>
      <c r="Q288" s="198" t="n">
        <v>-11</v>
      </c>
      <c r="R288" s="198" t="n">
        <v>-15</v>
      </c>
      <c r="S288" s="198" t="n">
        <v>2</v>
      </c>
      <c r="T288" s="198" t="n">
        <v>-12</v>
      </c>
      <c r="U288" s="198" t="n">
        <v>-6</v>
      </c>
      <c r="V288" s="198" t="n">
        <v>-20</v>
      </c>
      <c r="W288" s="198" t="n">
        <v>-15</v>
      </c>
      <c r="X288" s="198" t="n">
        <v>-13</v>
      </c>
      <c r="Y288" s="198" t="n">
        <v>-8</v>
      </c>
      <c r="Z288" s="198" t="n">
        <v>29</v>
      </c>
      <c r="AA288" s="198" t="n">
        <v>-2</v>
      </c>
      <c r="AB288" s="198" t="n">
        <v>-9</v>
      </c>
      <c r="AC288" s="198" t="n">
        <v>-4</v>
      </c>
      <c r="AD288" s="198" t="n">
        <v>-16</v>
      </c>
      <c r="AE288" s="198" t="n">
        <v>33</v>
      </c>
      <c r="AF288" s="198" t="n">
        <v>11</v>
      </c>
      <c r="AG288" s="198" t="n">
        <v>15</v>
      </c>
      <c r="AH288" s="198" t="n">
        <v>-1</v>
      </c>
      <c r="AI288" s="198" t="n">
        <v>-25</v>
      </c>
      <c r="AJ288" s="198" t="n">
        <v>1</v>
      </c>
      <c r="AK288" s="198" t="n">
        <v>8</v>
      </c>
      <c r="AL288" s="198" t="n">
        <v>-16</v>
      </c>
      <c r="AM288" s="198" t="n">
        <v>24</v>
      </c>
      <c r="AN288" s="198" t="n">
        <v>15</v>
      </c>
      <c r="AO288" s="198" t="n">
        <v>-4</v>
      </c>
      <c r="AP288" s="211" t="n">
        <v>-4</v>
      </c>
      <c r="AR288" s="195"/>
      <c r="AS288" s="196" t="s">
        <v>1189</v>
      </c>
      <c r="AT288" s="199" t="inlineStr">
        <f aca="false">IF(AT10,1,"")</f>
        <is>
          <t/>
        </is>
      </c>
      <c r="AU288" s="235" t="n">
        <f aca="false">IF(OR(ISBLANK(appSymptome!E14),appSymptome!E14=appSymptome!$C$1,AT288),0,$AR$5-appSymptome!E14)</f>
        <v>8</v>
      </c>
      <c r="AV288" s="196"/>
      <c r="AW288" s="196"/>
      <c r="AX288" s="199"/>
      <c r="AY288" s="196"/>
      <c r="AZ288" s="196" t="n">
        <f aca="false">IF(AND(AU288=0,AU10=0,AX10&gt;0),$AR$5,AU288)</f>
        <v>8</v>
      </c>
      <c r="BA288" s="200" t="n">
        <f aca="false">IF(AND(AZ288=0,AZ10=0,AY10&gt;0),$AR$5-AY10,AZ288)</f>
        <v>8</v>
      </c>
      <c r="BB288" s="201" t="n">
        <f aca="false">BA288*D288</f>
        <v>0.00125470514429109</v>
      </c>
      <c r="BC288" s="202" t="n">
        <f aca="false">(SUMIF(E288:AP288,"&gt;0",E288:AP288)-SUMIF(E288:AP288,"&lt;0",E288:AP288))*D288</f>
        <v>0.0702634880803011</v>
      </c>
      <c r="BD288" s="196"/>
      <c r="BE288" s="196"/>
      <c r="BF288" s="196"/>
      <c r="BG288" s="204"/>
      <c r="BH288" s="205" t="n">
        <f aca="false">SUMPRODUCT(E288:AP288,heilmittel!E$411:AP$411)*D288</f>
        <v>-0.00151333124215809</v>
      </c>
      <c r="BI288" s="206"/>
      <c r="BJ288" s="206"/>
      <c r="BK288" s="206"/>
      <c r="BL288" s="206"/>
      <c r="BM288" s="200"/>
    </row>
    <row r="289" customFormat="false" ht="12.8" hidden="false" customHeight="false" outlineLevel="0" collapsed="false">
      <c r="B289" s="0" t="n">
        <f aca="false">1/D289</f>
        <v>6697.99999999999</v>
      </c>
      <c r="C289" s="208" t="s">
        <v>1190</v>
      </c>
      <c r="D289" s="209" t="n">
        <v>0.000149298297999403</v>
      </c>
      <c r="E289" s="210" t="n">
        <v>-1</v>
      </c>
      <c r="F289" s="198" t="n">
        <v>-4</v>
      </c>
      <c r="G289" s="198" t="n">
        <v>-5</v>
      </c>
      <c r="H289" s="198" t="n">
        <v>5</v>
      </c>
      <c r="I289" s="198" t="n">
        <v>1</v>
      </c>
      <c r="J289" s="198" t="n">
        <v>-17</v>
      </c>
      <c r="K289" s="198" t="n">
        <v>2</v>
      </c>
      <c r="L289" s="198" t="n">
        <v>1</v>
      </c>
      <c r="M289" s="198" t="n">
        <v>21</v>
      </c>
      <c r="N289" s="198" t="n">
        <v>-6</v>
      </c>
      <c r="O289" s="198" t="n">
        <v>-11</v>
      </c>
      <c r="P289" s="198" t="n">
        <v>6</v>
      </c>
      <c r="Q289" s="198" t="n">
        <v>3</v>
      </c>
      <c r="R289" s="198" t="n">
        <v>4</v>
      </c>
      <c r="S289" s="198" t="n">
        <v>2</v>
      </c>
      <c r="T289" s="198" t="n">
        <v>0</v>
      </c>
      <c r="U289" s="198" t="n">
        <v>7</v>
      </c>
      <c r="V289" s="198" t="n">
        <v>-12</v>
      </c>
      <c r="W289" s="198" t="n">
        <v>8</v>
      </c>
      <c r="X289" s="198" t="n">
        <v>-4</v>
      </c>
      <c r="Y289" s="198" t="n">
        <v>8</v>
      </c>
      <c r="Z289" s="198" t="n">
        <v>-11</v>
      </c>
      <c r="AA289" s="198" t="n">
        <v>2</v>
      </c>
      <c r="AB289" s="198" t="n">
        <v>-5</v>
      </c>
      <c r="AC289" s="198" t="n">
        <v>5</v>
      </c>
      <c r="AD289" s="198" t="n">
        <v>5</v>
      </c>
      <c r="AE289" s="198" t="n">
        <v>-7</v>
      </c>
      <c r="AF289" s="198" t="n">
        <v>-12</v>
      </c>
      <c r="AG289" s="198" t="n">
        <v>-5</v>
      </c>
      <c r="AH289" s="198" t="n">
        <v>-2</v>
      </c>
      <c r="AI289" s="198" t="n">
        <v>1</v>
      </c>
      <c r="AJ289" s="198" t="n">
        <v>3</v>
      </c>
      <c r="AK289" s="198" t="n">
        <v>1</v>
      </c>
      <c r="AL289" s="198" t="n">
        <v>0</v>
      </c>
      <c r="AM289" s="198" t="n">
        <v>-3</v>
      </c>
      <c r="AN289" s="198" t="n">
        <v>2</v>
      </c>
      <c r="AO289" s="198" t="n">
        <v>1</v>
      </c>
      <c r="AP289" s="211" t="n">
        <v>1</v>
      </c>
      <c r="AR289" s="195"/>
      <c r="AS289" s="196" t="s">
        <v>1190</v>
      </c>
      <c r="AT289" s="199" t="inlineStr">
        <f aca="false">IF(AT11,1,"")</f>
        <is>
          <t/>
        </is>
      </c>
      <c r="AU289" s="235" t="n">
        <f aca="false">IF(OR(ISBLANK(appSymptome!E15),appSymptome!E15=appSymptome!$C$1,AT289),0,$AR$5-appSymptome!E15)</f>
        <v>5</v>
      </c>
      <c r="AV289" s="196"/>
      <c r="AW289" s="196"/>
      <c r="AX289" s="199"/>
      <c r="AY289" s="196"/>
      <c r="AZ289" s="196" t="n">
        <f aca="false">IF(AND(AU289=0,AU11=0,AX11&gt;0),$AR$5,AU289)</f>
        <v>5</v>
      </c>
      <c r="BA289" s="200" t="n">
        <f aca="false">IF(AND(AZ289=0,AZ11=0,AY11&gt;0),$AR$5-AY11,AZ289)</f>
        <v>5</v>
      </c>
      <c r="BB289" s="201" t="n">
        <f aca="false">BA289*D289</f>
        <v>0.000746491489997015</v>
      </c>
      <c r="BC289" s="202" t="n">
        <f aca="false">(SUMIF(E289:AP289,"&gt;0",E289:AP289)-SUMIF(E289:AP289,"&lt;0",E289:AP289))*D289</f>
        <v>0.0289638698118841</v>
      </c>
      <c r="BD289" s="196"/>
      <c r="BE289" s="196"/>
      <c r="BF289" s="196"/>
      <c r="BG289" s="204"/>
      <c r="BH289" s="205" t="n">
        <f aca="false">SUMPRODUCT(E289:AP289,heilmittel!E$411:AP$411)*D289</f>
        <v>-0.000125619587936698</v>
      </c>
      <c r="BI289" s="206"/>
      <c r="BJ289" s="206"/>
      <c r="BK289" s="206"/>
      <c r="BL289" s="206"/>
      <c r="BM289" s="200"/>
    </row>
    <row r="290" customFormat="false" ht="12.8" hidden="false" customHeight="false" outlineLevel="0" collapsed="false">
      <c r="B290" s="0" t="n">
        <f aca="false">1/D290</f>
        <v>6274.00000000002</v>
      </c>
      <c r="C290" s="208" t="s">
        <v>1191</v>
      </c>
      <c r="D290" s="209" t="n">
        <v>0.000159387950270959</v>
      </c>
      <c r="E290" s="210" t="n">
        <v>24</v>
      </c>
      <c r="F290" s="198" t="n">
        <v>4</v>
      </c>
      <c r="G290" s="198" t="n">
        <v>28</v>
      </c>
      <c r="H290" s="198" t="n">
        <v>10</v>
      </c>
      <c r="I290" s="198" t="n">
        <v>33</v>
      </c>
      <c r="J290" s="198" t="n">
        <v>4</v>
      </c>
      <c r="K290" s="198" t="n">
        <v>-15</v>
      </c>
      <c r="L290" s="198" t="n">
        <v>-18</v>
      </c>
      <c r="M290" s="198" t="n">
        <v>11</v>
      </c>
      <c r="N290" s="198" t="n">
        <v>19</v>
      </c>
      <c r="O290" s="198" t="n">
        <v>13</v>
      </c>
      <c r="P290" s="198" t="n">
        <v>-15</v>
      </c>
      <c r="Q290" s="198" t="n">
        <v>11</v>
      </c>
      <c r="R290" s="198" t="n">
        <v>10</v>
      </c>
      <c r="S290" s="198" t="n">
        <v>-14</v>
      </c>
      <c r="T290" s="198" t="n">
        <v>4</v>
      </c>
      <c r="U290" s="198" t="n">
        <v>16</v>
      </c>
      <c r="V290" s="198" t="n">
        <v>-3</v>
      </c>
      <c r="W290" s="198" t="n">
        <v>-28</v>
      </c>
      <c r="X290" s="198" t="n">
        <v>37</v>
      </c>
      <c r="Y290" s="198" t="n">
        <v>12</v>
      </c>
      <c r="Z290" s="198" t="n">
        <v>7</v>
      </c>
      <c r="AA290" s="198" t="n">
        <v>17</v>
      </c>
      <c r="AB290" s="198" t="n">
        <v>-23</v>
      </c>
      <c r="AC290" s="198" t="n">
        <v>-5</v>
      </c>
      <c r="AD290" s="198" t="n">
        <v>-25</v>
      </c>
      <c r="AE290" s="198" t="n">
        <v>0</v>
      </c>
      <c r="AF290" s="198" t="n">
        <v>8</v>
      </c>
      <c r="AG290" s="198" t="n">
        <v>-29</v>
      </c>
      <c r="AH290" s="198" t="n">
        <v>0</v>
      </c>
      <c r="AI290" s="198" t="n">
        <v>-15</v>
      </c>
      <c r="AJ290" s="198" t="n">
        <v>-6</v>
      </c>
      <c r="AK290" s="198" t="n">
        <v>33</v>
      </c>
      <c r="AL290" s="198" t="n">
        <v>-12</v>
      </c>
      <c r="AM290" s="198" t="n">
        <v>50</v>
      </c>
      <c r="AN290" s="198" t="n">
        <v>28</v>
      </c>
      <c r="AO290" s="198" t="n">
        <v>24</v>
      </c>
      <c r="AP290" s="211" t="n">
        <v>-10</v>
      </c>
      <c r="AR290" s="195"/>
      <c r="AS290" s="196" t="s">
        <v>1191</v>
      </c>
      <c r="AT290" s="199" t="inlineStr">
        <f aca="false">IF(AT12,1,"")</f>
        <is>
          <t/>
        </is>
      </c>
      <c r="AU290" s="235" t="n">
        <f aca="false">IF(OR(ISBLANK(appSymptome!E16),appSymptome!E16=appSymptome!$C$1,AT290),0,$AR$5-appSymptome!E16)</f>
        <v>3</v>
      </c>
      <c r="AV290" s="196"/>
      <c r="AW290" s="196"/>
      <c r="AX290" s="199"/>
      <c r="AY290" s="196"/>
      <c r="AZ290" s="196" t="n">
        <f aca="false">IF(AND(AU290=0,AU12=0,AX12&gt;0),$AR$5,AU290)</f>
        <v>3</v>
      </c>
      <c r="BA290" s="200" t="n">
        <f aca="false">IF(AND(AZ290=0,AZ12=0,AY12&gt;0),$AR$5-AY12,AZ290)</f>
        <v>3</v>
      </c>
      <c r="BB290" s="201" t="n">
        <f aca="false">BA290*D290</f>
        <v>0.000478163850812877</v>
      </c>
      <c r="BC290" s="202" t="n">
        <f aca="false">(SUMIF(E290:AP290,"&gt;0",E290:AP290)-SUMIF(E290:AP290,"&lt;0",E290:AP290))*D290</f>
        <v>0.0989799171182658</v>
      </c>
      <c r="BD290" s="196"/>
      <c r="BE290" s="196"/>
      <c r="BF290" s="196"/>
      <c r="BG290" s="204"/>
      <c r="BH290" s="205" t="n">
        <f aca="false">SUMPRODUCT(E290:AP290,heilmittel!E$411:AP$411)*D290</f>
        <v>0.00161939751354797</v>
      </c>
      <c r="BI290" s="206"/>
      <c r="BJ290" s="206"/>
      <c r="BK290" s="206"/>
      <c r="BL290" s="206"/>
      <c r="BM290" s="200"/>
    </row>
    <row r="291" customFormat="false" ht="12.8" hidden="false" customHeight="false" outlineLevel="0" collapsed="false">
      <c r="B291" s="0" t="n">
        <f aca="false">1/D291</f>
        <v>5645.99999999999</v>
      </c>
      <c r="C291" s="208" t="s">
        <v>1192</v>
      </c>
      <c r="D291" s="209" t="n">
        <v>0.000177116542685087</v>
      </c>
      <c r="E291" s="210" t="n">
        <v>2</v>
      </c>
      <c r="F291" s="198" t="n">
        <v>-50</v>
      </c>
      <c r="G291" s="198" t="n">
        <v>2</v>
      </c>
      <c r="H291" s="198" t="n">
        <v>9</v>
      </c>
      <c r="I291" s="198" t="n">
        <v>45</v>
      </c>
      <c r="J291" s="198" t="n">
        <v>15</v>
      </c>
      <c r="K291" s="198" t="n">
        <v>-27</v>
      </c>
      <c r="L291" s="198" t="n">
        <v>-5</v>
      </c>
      <c r="M291" s="198" t="n">
        <v>-12</v>
      </c>
      <c r="N291" s="198" t="n">
        <v>29</v>
      </c>
      <c r="O291" s="198" t="n">
        <v>-15</v>
      </c>
      <c r="P291" s="198" t="n">
        <v>16</v>
      </c>
      <c r="Q291" s="198" t="n">
        <v>24</v>
      </c>
      <c r="R291" s="198" t="n">
        <v>41</v>
      </c>
      <c r="S291" s="198" t="n">
        <v>-24</v>
      </c>
      <c r="T291" s="198" t="n">
        <v>-21</v>
      </c>
      <c r="U291" s="198" t="n">
        <v>-13</v>
      </c>
      <c r="V291" s="198" t="n">
        <v>7</v>
      </c>
      <c r="W291" s="198" t="n">
        <v>-35</v>
      </c>
      <c r="X291" s="198" t="n">
        <v>32</v>
      </c>
      <c r="Y291" s="198" t="n">
        <v>-12</v>
      </c>
      <c r="Z291" s="198" t="n">
        <v>6</v>
      </c>
      <c r="AA291" s="198" t="n">
        <v>13</v>
      </c>
      <c r="AB291" s="198" t="n">
        <v>-19</v>
      </c>
      <c r="AC291" s="198" t="n">
        <v>15</v>
      </c>
      <c r="AD291" s="198" t="n">
        <v>-42</v>
      </c>
      <c r="AE291" s="198" t="n">
        <v>-33</v>
      </c>
      <c r="AF291" s="198" t="n">
        <v>7</v>
      </c>
      <c r="AG291" s="198" t="n">
        <v>0</v>
      </c>
      <c r="AH291" s="198" t="n">
        <v>2</v>
      </c>
      <c r="AI291" s="198" t="n">
        <v>41</v>
      </c>
      <c r="AJ291" s="198" t="n">
        <v>16</v>
      </c>
      <c r="AK291" s="198" t="n">
        <v>7</v>
      </c>
      <c r="AL291" s="198" t="n">
        <v>-8</v>
      </c>
      <c r="AM291" s="198" t="n">
        <v>34</v>
      </c>
      <c r="AN291" s="198" t="n">
        <v>23</v>
      </c>
      <c r="AO291" s="198" t="n">
        <v>40</v>
      </c>
      <c r="AP291" s="211" t="n">
        <v>3</v>
      </c>
      <c r="AR291" s="195"/>
      <c r="AS291" s="196" t="s">
        <v>1192</v>
      </c>
      <c r="AT291" s="199" t="inlineStr">
        <f aca="false">IF(AT13,1,"")</f>
        <is>
          <t/>
        </is>
      </c>
      <c r="AU291" s="235" t="n">
        <f aca="false">IF(OR(ISBLANK(appSymptome!E17),appSymptome!E17=appSymptome!$C$1,AT291),0,$AR$5-appSymptome!E17)</f>
        <v>8</v>
      </c>
      <c r="AV291" s="196"/>
      <c r="AW291" s="196"/>
      <c r="AX291" s="199"/>
      <c r="AY291" s="196"/>
      <c r="AZ291" s="196" t="n">
        <f aca="false">IF(AND(AU291=0,AU13=0,AX13&gt;0),$AR$5,AU291)</f>
        <v>8</v>
      </c>
      <c r="BA291" s="200" t="n">
        <f aca="false">IF(AND(AZ291=0,AZ13=0,AY13&gt;0),$AR$5-AY13,AZ291)</f>
        <v>8</v>
      </c>
      <c r="BB291" s="201" t="n">
        <f aca="false">BA291*D291</f>
        <v>0.0014169323414807</v>
      </c>
      <c r="BC291" s="202" t="n">
        <f aca="false">(SUMIF(E291:AP291,"&gt;0",E291:AP291)-SUMIF(E291:AP291,"&lt;0",E291:AP291))*D291</f>
        <v>0.13195182430039</v>
      </c>
      <c r="BD291" s="196"/>
      <c r="BE291" s="196"/>
      <c r="BF291" s="196"/>
      <c r="BG291" s="204"/>
      <c r="BH291" s="205" t="n">
        <f aca="false">SUMPRODUCT(E291:AP291,heilmittel!E$411:AP$411)*D291</f>
        <v>-0.0030290825363089</v>
      </c>
      <c r="BI291" s="206"/>
      <c r="BJ291" s="206"/>
      <c r="BK291" s="206"/>
      <c r="BL291" s="206"/>
      <c r="BM291" s="200"/>
    </row>
    <row r="292" customFormat="false" ht="12.8" hidden="false" customHeight="false" outlineLevel="0" collapsed="false">
      <c r="B292" s="0" t="n">
        <f aca="false">1/D292</f>
        <v>5621.99999999999</v>
      </c>
      <c r="C292" s="208" t="s">
        <v>1193</v>
      </c>
      <c r="D292" s="209" t="n">
        <v>0.000177872643187478</v>
      </c>
      <c r="E292" s="210" t="n">
        <v>1</v>
      </c>
      <c r="F292" s="198" t="n">
        <v>-41</v>
      </c>
      <c r="G292" s="198" t="n">
        <v>-5</v>
      </c>
      <c r="H292" s="198" t="n">
        <v>6</v>
      </c>
      <c r="I292" s="198" t="n">
        <v>38</v>
      </c>
      <c r="J292" s="198" t="n">
        <v>27</v>
      </c>
      <c r="K292" s="198" t="n">
        <v>-20</v>
      </c>
      <c r="L292" s="198" t="n">
        <v>-6</v>
      </c>
      <c r="M292" s="198" t="n">
        <v>-10</v>
      </c>
      <c r="N292" s="198" t="n">
        <v>34</v>
      </c>
      <c r="O292" s="198" t="n">
        <v>0</v>
      </c>
      <c r="P292" s="198" t="n">
        <v>10</v>
      </c>
      <c r="Q292" s="198" t="n">
        <v>13</v>
      </c>
      <c r="R292" s="198" t="n">
        <v>30</v>
      </c>
      <c r="S292" s="198" t="n">
        <v>-14</v>
      </c>
      <c r="T292" s="198" t="n">
        <v>-9</v>
      </c>
      <c r="U292" s="198" t="n">
        <v>-17</v>
      </c>
      <c r="V292" s="198" t="n">
        <v>4</v>
      </c>
      <c r="W292" s="198" t="n">
        <v>-44</v>
      </c>
      <c r="X292" s="198" t="n">
        <v>46</v>
      </c>
      <c r="Y292" s="198" t="n">
        <v>-7</v>
      </c>
      <c r="Z292" s="198" t="n">
        <v>-5</v>
      </c>
      <c r="AA292" s="198" t="n">
        <v>13</v>
      </c>
      <c r="AB292" s="198" t="n">
        <v>-15</v>
      </c>
      <c r="AC292" s="198" t="n">
        <v>11</v>
      </c>
      <c r="AD292" s="198" t="n">
        <v>-53</v>
      </c>
      <c r="AE292" s="198" t="n">
        <v>-30</v>
      </c>
      <c r="AF292" s="198" t="n">
        <v>11</v>
      </c>
      <c r="AG292" s="198" t="n">
        <v>7</v>
      </c>
      <c r="AH292" s="198" t="n">
        <v>15</v>
      </c>
      <c r="AI292" s="198" t="n">
        <v>31</v>
      </c>
      <c r="AJ292" s="198" t="n">
        <v>15</v>
      </c>
      <c r="AK292" s="198" t="n">
        <v>17</v>
      </c>
      <c r="AL292" s="198" t="n">
        <v>-14</v>
      </c>
      <c r="AM292" s="198" t="n">
        <v>47</v>
      </c>
      <c r="AN292" s="198" t="n">
        <v>20</v>
      </c>
      <c r="AO292" s="198" t="n">
        <v>44</v>
      </c>
      <c r="AP292" s="211" t="n">
        <v>-3</v>
      </c>
      <c r="AR292" s="195"/>
      <c r="AS292" s="196" t="s">
        <v>1193</v>
      </c>
      <c r="AT292" s="199" t="inlineStr">
        <f aca="false">IF(AT14,1,"")</f>
        <is>
          <t/>
        </is>
      </c>
      <c r="AU292" s="235" t="n">
        <f aca="false">IF(OR(ISBLANK(appSymptome!E18),appSymptome!E18=appSymptome!$C$1,AT292),0,$AR$5-appSymptome!E18)</f>
        <v>8</v>
      </c>
      <c r="AV292" s="196"/>
      <c r="AW292" s="196"/>
      <c r="AX292" s="199"/>
      <c r="AY292" s="196"/>
      <c r="AZ292" s="196" t="n">
        <f aca="false">IF(AND(AU292=0,AU14=0,AX14&gt;0),$AR$5,AU292)</f>
        <v>8</v>
      </c>
      <c r="BA292" s="200" t="n">
        <f aca="false">IF(AND(AZ292=0,AZ14=0,AY14&gt;0),$AR$5-AY14,AZ292)</f>
        <v>8</v>
      </c>
      <c r="BB292" s="201" t="n">
        <f aca="false">BA292*D292</f>
        <v>0.00142298114549982</v>
      </c>
      <c r="BC292" s="202" t="n">
        <f aca="false">(SUMIF(E292:AP292,"&gt;0",E292:AP292)-SUMIF(E292:AP292,"&lt;0",E292:AP292))*D292</f>
        <v>0.130380647456421</v>
      </c>
      <c r="BD292" s="196"/>
      <c r="BE292" s="196"/>
      <c r="BF292" s="196"/>
      <c r="BG292" s="204"/>
      <c r="BH292" s="205" t="n">
        <f aca="false">SUMPRODUCT(E292:AP292,heilmittel!E$411:AP$411)*D292</f>
        <v>-0.00126613304873711</v>
      </c>
      <c r="BI292" s="206"/>
      <c r="BJ292" s="206"/>
      <c r="BK292" s="206"/>
      <c r="BL292" s="206"/>
      <c r="BM292" s="200"/>
    </row>
    <row r="293" customFormat="false" ht="12.8" hidden="false" customHeight="false" outlineLevel="0" collapsed="false">
      <c r="B293" s="0" t="n">
        <f aca="false">1/D293</f>
        <v>6706.00000000001</v>
      </c>
      <c r="C293" s="208" t="s">
        <v>1194</v>
      </c>
      <c r="D293" s="209" t="n">
        <v>0.000149120190873844</v>
      </c>
      <c r="E293" s="210" t="n">
        <v>0</v>
      </c>
      <c r="F293" s="198" t="n">
        <v>-2</v>
      </c>
      <c r="G293" s="198" t="n">
        <v>8</v>
      </c>
      <c r="H293" s="198" t="n">
        <v>-2</v>
      </c>
      <c r="I293" s="198" t="n">
        <v>3</v>
      </c>
      <c r="J293" s="198" t="n">
        <v>-1</v>
      </c>
      <c r="K293" s="198" t="n">
        <v>-6</v>
      </c>
      <c r="L293" s="198" t="n">
        <v>4</v>
      </c>
      <c r="M293" s="198" t="n">
        <v>-5</v>
      </c>
      <c r="N293" s="198" t="n">
        <v>-3</v>
      </c>
      <c r="O293" s="198" t="n">
        <v>-6</v>
      </c>
      <c r="P293" s="198" t="n">
        <v>12</v>
      </c>
      <c r="Q293" s="198" t="n">
        <v>10</v>
      </c>
      <c r="R293" s="198" t="n">
        <v>14</v>
      </c>
      <c r="S293" s="198" t="n">
        <v>-9</v>
      </c>
      <c r="T293" s="198" t="n">
        <v>-2</v>
      </c>
      <c r="U293" s="198" t="n">
        <v>-5</v>
      </c>
      <c r="V293" s="198" t="n">
        <v>8</v>
      </c>
      <c r="W293" s="198" t="n">
        <v>-6</v>
      </c>
      <c r="X293" s="198" t="n">
        <v>-5</v>
      </c>
      <c r="Y293" s="198" t="n">
        <v>0</v>
      </c>
      <c r="Z293" s="198" t="n">
        <v>4</v>
      </c>
      <c r="AA293" s="198" t="n">
        <v>-4</v>
      </c>
      <c r="AB293" s="198" t="n">
        <v>6</v>
      </c>
      <c r="AC293" s="198" t="n">
        <v>13</v>
      </c>
      <c r="AD293" s="198" t="n">
        <v>20</v>
      </c>
      <c r="AE293" s="198" t="n">
        <v>3</v>
      </c>
      <c r="AF293" s="198" t="n">
        <v>-2</v>
      </c>
      <c r="AG293" s="198" t="n">
        <v>-5</v>
      </c>
      <c r="AH293" s="198" t="n">
        <v>-1</v>
      </c>
      <c r="AI293" s="198" t="n">
        <v>13</v>
      </c>
      <c r="AJ293" s="198" t="n">
        <v>-6</v>
      </c>
      <c r="AK293" s="198" t="n">
        <v>-6</v>
      </c>
      <c r="AL293" s="198" t="n">
        <v>11</v>
      </c>
      <c r="AM293" s="198" t="n">
        <v>-6</v>
      </c>
      <c r="AN293" s="198" t="n">
        <v>20</v>
      </c>
      <c r="AO293" s="198" t="n">
        <v>-1</v>
      </c>
      <c r="AP293" s="211" t="n">
        <v>0</v>
      </c>
      <c r="AR293" s="195"/>
      <c r="AS293" s="196" t="s">
        <v>1194</v>
      </c>
      <c r="AT293" s="199" t="n">
        <f aca="false">IF(AT15,1,"")</f>
        <v>1</v>
      </c>
      <c r="AU293" s="235" t="n">
        <f aca="false">IF(OR(ISBLANK(appSymptome!E19),appSymptome!E19=appSymptome!$C$1,AT293),0,$AR$5-appSymptome!E19)</f>
        <v>0</v>
      </c>
      <c r="AV293" s="196"/>
      <c r="AW293" s="196"/>
      <c r="AX293" s="199"/>
      <c r="AY293" s="196"/>
      <c r="AZ293" s="196" t="n">
        <f aca="false">IF(AND(AU293=0,AU15=0,AX15&gt;0),$AR$5,AU293)</f>
        <v>0</v>
      </c>
      <c r="BA293" s="200" t="n">
        <f aca="false">IF(AND(AZ293=0,AZ15=0,AY15&gt;0),$AR$5-AY15,AZ293)</f>
        <v>0</v>
      </c>
      <c r="BB293" s="201" t="n">
        <f aca="false">BA293*D293</f>
        <v>0</v>
      </c>
      <c r="BC293" s="202" t="n">
        <f aca="false">(SUMIF(E293:AP293,"&gt;0",E293:AP293)-SUMIF(E293:AP293,"&lt;0",E293:AP293))*D293</f>
        <v>0.0345958842827319</v>
      </c>
      <c r="BD293" s="196"/>
      <c r="BE293" s="196"/>
      <c r="BF293" s="196"/>
      <c r="BG293" s="204"/>
      <c r="BH293" s="205" t="n">
        <f aca="false">SUMPRODUCT(E293:AP293,heilmittel!E$411:AP$411)*D293</f>
        <v>-0.000262078735460781</v>
      </c>
      <c r="BI293" s="206"/>
      <c r="BJ293" s="206"/>
      <c r="BK293" s="206"/>
      <c r="BL293" s="206"/>
      <c r="BM293" s="200"/>
    </row>
    <row r="294" customFormat="false" ht="12.8" hidden="false" customHeight="false" outlineLevel="0" collapsed="false">
      <c r="B294" s="0" t="n">
        <f aca="false">1/D294</f>
        <v>5266</v>
      </c>
      <c r="C294" s="208" t="s">
        <v>1195</v>
      </c>
      <c r="D294" s="209" t="n">
        <v>0.000189897455374098</v>
      </c>
      <c r="E294" s="210" t="n">
        <v>14</v>
      </c>
      <c r="F294" s="198" t="n">
        <v>-68</v>
      </c>
      <c r="G294" s="198" t="n">
        <v>6</v>
      </c>
      <c r="H294" s="198" t="n">
        <v>-9</v>
      </c>
      <c r="I294" s="198" t="n">
        <v>11</v>
      </c>
      <c r="J294" s="198" t="n">
        <v>-26</v>
      </c>
      <c r="K294" s="198" t="n">
        <v>-10</v>
      </c>
      <c r="L294" s="198" t="n">
        <v>5</v>
      </c>
      <c r="M294" s="198" t="n">
        <v>-41</v>
      </c>
      <c r="N294" s="198" t="n">
        <v>-3</v>
      </c>
      <c r="O294" s="198" t="n">
        <v>-41</v>
      </c>
      <c r="P294" s="198" t="n">
        <v>-7</v>
      </c>
      <c r="Q294" s="198" t="n">
        <v>13</v>
      </c>
      <c r="R294" s="198" t="n">
        <v>-5</v>
      </c>
      <c r="S294" s="198" t="n">
        <v>0</v>
      </c>
      <c r="T294" s="198" t="n">
        <v>-17</v>
      </c>
      <c r="U294" s="198" t="n">
        <v>-6</v>
      </c>
      <c r="V294" s="198" t="n">
        <v>46</v>
      </c>
      <c r="W294" s="198" t="n">
        <v>-22</v>
      </c>
      <c r="X294" s="198" t="n">
        <v>7</v>
      </c>
      <c r="Y294" s="198" t="n">
        <v>-16</v>
      </c>
      <c r="Z294" s="198" t="n">
        <v>13</v>
      </c>
      <c r="AA294" s="198" t="n">
        <v>-4</v>
      </c>
      <c r="AB294" s="198" t="n">
        <v>2</v>
      </c>
      <c r="AC294" s="198" t="n">
        <v>13</v>
      </c>
      <c r="AD294" s="198" t="n">
        <v>-53</v>
      </c>
      <c r="AE294" s="198" t="n">
        <v>5</v>
      </c>
      <c r="AF294" s="198" t="n">
        <v>1</v>
      </c>
      <c r="AG294" s="198" t="n">
        <v>-8</v>
      </c>
      <c r="AH294" s="198" t="n">
        <v>19</v>
      </c>
      <c r="AI294" s="198" t="n">
        <v>18</v>
      </c>
      <c r="AJ294" s="198" t="n">
        <v>39</v>
      </c>
      <c r="AK294" s="198" t="n">
        <v>5</v>
      </c>
      <c r="AL294" s="198" t="n">
        <v>-16</v>
      </c>
      <c r="AM294" s="198" t="n">
        <v>8</v>
      </c>
      <c r="AN294" s="198" t="n">
        <v>-10</v>
      </c>
      <c r="AO294" s="198" t="n">
        <v>-19</v>
      </c>
      <c r="AP294" s="211" t="n">
        <v>4</v>
      </c>
      <c r="AR294" s="195"/>
      <c r="AS294" s="196" t="s">
        <v>1195</v>
      </c>
      <c r="AT294" s="199" t="inlineStr">
        <f aca="false">IF(AT16,1,"")</f>
        <is>
          <t/>
        </is>
      </c>
      <c r="AU294" s="235" t="n">
        <f aca="false">IF(OR(ISBLANK(appSymptome!E20),appSymptome!E20=appSymptome!$C$1,AT294),0,$AR$5-appSymptome!E20)</f>
        <v>4</v>
      </c>
      <c r="AV294" s="196"/>
      <c r="AW294" s="196"/>
      <c r="AX294" s="199"/>
      <c r="AY294" s="196"/>
      <c r="AZ294" s="196" t="n">
        <f aca="false">IF(AND(AU294=0,AU16=0,AX16&gt;0),$AR$5,AU294)</f>
        <v>4</v>
      </c>
      <c r="BA294" s="200" t="n">
        <f aca="false">IF(AND(AZ294=0,AZ16=0,AY16&gt;0),$AR$5-AY16,AZ294)</f>
        <v>4</v>
      </c>
      <c r="BB294" s="201" t="n">
        <f aca="false">BA294*D294</f>
        <v>0.000759589821496392</v>
      </c>
      <c r="BC294" s="202" t="n">
        <f aca="false">(SUMIF(E294:AP294,"&gt;0",E294:AP294)-SUMIF(E294:AP294,"&lt;0",E294:AP294))*D294</f>
        <v>0.1158374477782</v>
      </c>
      <c r="BD294" s="196"/>
      <c r="BE294" s="196"/>
      <c r="BF294" s="196"/>
      <c r="BG294" s="204"/>
      <c r="BH294" s="205" t="n">
        <f aca="false">SUMPRODUCT(E294:AP294,heilmittel!E$411:AP$411)*D294</f>
        <v>-0.0048018799848082</v>
      </c>
      <c r="BI294" s="206"/>
      <c r="BJ294" s="206"/>
      <c r="BK294" s="206"/>
      <c r="BL294" s="206"/>
      <c r="BM294" s="200"/>
    </row>
    <row r="295" customFormat="false" ht="12.8" hidden="false" customHeight="false" outlineLevel="0" collapsed="false">
      <c r="B295" s="0" t="n">
        <f aca="false">1/D295</f>
        <v>6424.99999999998</v>
      </c>
      <c r="C295" s="208" t="s">
        <v>1196</v>
      </c>
      <c r="D295" s="209" t="n">
        <v>0.000155642023346304</v>
      </c>
      <c r="E295" s="210" t="n">
        <v>27</v>
      </c>
      <c r="F295" s="198" t="n">
        <v>-11</v>
      </c>
      <c r="G295" s="198" t="n">
        <v>15</v>
      </c>
      <c r="H295" s="198" t="n">
        <v>3</v>
      </c>
      <c r="I295" s="198" t="n">
        <v>16</v>
      </c>
      <c r="J295" s="198" t="n">
        <v>-17</v>
      </c>
      <c r="K295" s="198" t="n">
        <v>4</v>
      </c>
      <c r="L295" s="198" t="n">
        <v>-17</v>
      </c>
      <c r="M295" s="198" t="n">
        <v>5</v>
      </c>
      <c r="N295" s="198" t="n">
        <v>16</v>
      </c>
      <c r="O295" s="198" t="n">
        <v>12</v>
      </c>
      <c r="P295" s="198" t="n">
        <v>2</v>
      </c>
      <c r="Q295" s="198" t="n">
        <v>-23</v>
      </c>
      <c r="R295" s="198" t="n">
        <v>-3</v>
      </c>
      <c r="S295" s="198" t="n">
        <v>3</v>
      </c>
      <c r="T295" s="198" t="n">
        <v>-17</v>
      </c>
      <c r="U295" s="198" t="n">
        <v>16</v>
      </c>
      <c r="V295" s="198" t="n">
        <v>-23</v>
      </c>
      <c r="W295" s="198" t="n">
        <v>-6</v>
      </c>
      <c r="X295" s="198" t="n">
        <v>3</v>
      </c>
      <c r="Y295" s="198" t="n">
        <v>-4</v>
      </c>
      <c r="Z295" s="198" t="n">
        <v>24</v>
      </c>
      <c r="AA295" s="198" t="n">
        <v>1</v>
      </c>
      <c r="AB295" s="198" t="n">
        <v>-17</v>
      </c>
      <c r="AC295" s="198" t="n">
        <v>2</v>
      </c>
      <c r="AD295" s="198" t="n">
        <v>3</v>
      </c>
      <c r="AE295" s="198" t="n">
        <v>18</v>
      </c>
      <c r="AF295" s="198" t="n">
        <v>8</v>
      </c>
      <c r="AG295" s="198" t="n">
        <v>5</v>
      </c>
      <c r="AH295" s="198" t="n">
        <v>15</v>
      </c>
      <c r="AI295" s="198" t="n">
        <v>-27</v>
      </c>
      <c r="AJ295" s="198" t="n">
        <v>23</v>
      </c>
      <c r="AK295" s="198" t="n">
        <v>2</v>
      </c>
      <c r="AL295" s="198" t="n">
        <v>-13</v>
      </c>
      <c r="AM295" s="198" t="n">
        <v>-29</v>
      </c>
      <c r="AN295" s="198" t="n">
        <v>19</v>
      </c>
      <c r="AO295" s="198" t="n">
        <v>12</v>
      </c>
      <c r="AP295" s="211" t="n">
        <v>-14</v>
      </c>
      <c r="AR295" s="195"/>
      <c r="AS295" s="196" t="s">
        <v>1196</v>
      </c>
      <c r="AT295" s="199" t="inlineStr">
        <f aca="false">IF(AT17,1,"")</f>
        <is>
          <t/>
        </is>
      </c>
      <c r="AU295" s="235" t="n">
        <f aca="false">IF(OR(ISBLANK(appSymptome!E21),appSymptome!E21=appSymptome!$C$1,AT295),0,$AR$5-appSymptome!E21)</f>
        <v>8</v>
      </c>
      <c r="AV295" s="196"/>
      <c r="AW295" s="196"/>
      <c r="AX295" s="199"/>
      <c r="AY295" s="196"/>
      <c r="AZ295" s="196" t="n">
        <f aca="false">IF(AND(AU295=0,AU17=0,AX17&gt;0),$AR$5,AU295)</f>
        <v>8</v>
      </c>
      <c r="BA295" s="200" t="n">
        <f aca="false">IF(AND(AZ295=0,AZ17=0,AY17&gt;0),$AR$5-AY17,AZ295)</f>
        <v>8</v>
      </c>
      <c r="BB295" s="201" t="n">
        <f aca="false">BA295*D295</f>
        <v>0.00124513618677043</v>
      </c>
      <c r="BC295" s="202" t="n">
        <f aca="false">(SUMIF(E295:AP295,"&gt;0",E295:AP295)-SUMIF(E295:AP295,"&lt;0",E295:AP295))*D295</f>
        <v>0.0739299610894942</v>
      </c>
      <c r="BD295" s="196"/>
      <c r="BE295" s="196"/>
      <c r="BF295" s="196"/>
      <c r="BG295" s="204"/>
      <c r="BH295" s="205" t="n">
        <f aca="false">SUMPRODUCT(E295:AP295,heilmittel!E$411:AP$411)*D295</f>
        <v>-0.00525631128404671</v>
      </c>
      <c r="BI295" s="206"/>
      <c r="BJ295" s="206"/>
      <c r="BK295" s="206"/>
      <c r="BL295" s="206"/>
      <c r="BM295" s="200"/>
    </row>
    <row r="296" customFormat="false" ht="12.8" hidden="false" customHeight="false" outlineLevel="0" collapsed="false">
      <c r="B296" s="0" t="n">
        <f aca="false">1/D296</f>
        <v>6331</v>
      </c>
      <c r="C296" s="208" t="s">
        <v>1197</v>
      </c>
      <c r="D296" s="209" t="n">
        <v>0.000157952930026852</v>
      </c>
      <c r="E296" s="210" t="n">
        <v>19</v>
      </c>
      <c r="F296" s="198" t="n">
        <v>-26</v>
      </c>
      <c r="G296" s="198" t="n">
        <v>4</v>
      </c>
      <c r="H296" s="198" t="n">
        <v>22</v>
      </c>
      <c r="I296" s="198" t="n">
        <v>31</v>
      </c>
      <c r="J296" s="198" t="n">
        <v>-43</v>
      </c>
      <c r="K296" s="198" t="n">
        <v>-12</v>
      </c>
      <c r="L296" s="198" t="n">
        <v>-1</v>
      </c>
      <c r="M296" s="198" t="n">
        <v>10</v>
      </c>
      <c r="N296" s="198" t="n">
        <v>-5</v>
      </c>
      <c r="O296" s="198" t="n">
        <v>-16</v>
      </c>
      <c r="P296" s="198" t="n">
        <v>13</v>
      </c>
      <c r="Q296" s="198" t="n">
        <v>-6</v>
      </c>
      <c r="R296" s="198" t="n">
        <v>3</v>
      </c>
      <c r="S296" s="198" t="n">
        <v>-3</v>
      </c>
      <c r="T296" s="198" t="n">
        <v>-9</v>
      </c>
      <c r="U296" s="198" t="n">
        <v>25</v>
      </c>
      <c r="V296" s="198" t="n">
        <v>-11</v>
      </c>
      <c r="W296" s="198" t="n">
        <v>7</v>
      </c>
      <c r="X296" s="198" t="n">
        <v>-14</v>
      </c>
      <c r="Y296" s="198" t="n">
        <v>-3</v>
      </c>
      <c r="Z296" s="198" t="n">
        <v>16</v>
      </c>
      <c r="AA296" s="198" t="n">
        <v>0</v>
      </c>
      <c r="AB296" s="198" t="n">
        <v>-11</v>
      </c>
      <c r="AC296" s="198" t="n">
        <v>29</v>
      </c>
      <c r="AD296" s="198" t="n">
        <v>-5</v>
      </c>
      <c r="AE296" s="198" t="n">
        <v>15</v>
      </c>
      <c r="AF296" s="198" t="n">
        <v>-13</v>
      </c>
      <c r="AG296" s="198" t="n">
        <v>10</v>
      </c>
      <c r="AH296" s="198" t="n">
        <v>18</v>
      </c>
      <c r="AI296" s="198" t="n">
        <v>-26</v>
      </c>
      <c r="AJ296" s="198" t="n">
        <v>30</v>
      </c>
      <c r="AK296" s="198" t="n">
        <v>-4</v>
      </c>
      <c r="AL296" s="198" t="n">
        <v>-11</v>
      </c>
      <c r="AM296" s="198" t="n">
        <v>-66</v>
      </c>
      <c r="AN296" s="198" t="n">
        <v>5</v>
      </c>
      <c r="AO296" s="198" t="n">
        <v>-5</v>
      </c>
      <c r="AP296" s="211" t="n">
        <v>-12</v>
      </c>
      <c r="AR296" s="195"/>
      <c r="AS296" s="196" t="s">
        <v>1197</v>
      </c>
      <c r="AT296" s="199" t="inlineStr">
        <f aca="false">IF(AT18,1,"")</f>
        <is>
          <t/>
        </is>
      </c>
      <c r="AU296" s="235" t="n">
        <f aca="false">IF(OR(ISBLANK(appSymptome!E22),appSymptome!E22=appSymptome!$C$1,AT296),0,$AR$5-appSymptome!E22)</f>
        <v>8</v>
      </c>
      <c r="AV296" s="196"/>
      <c r="AW296" s="196"/>
      <c r="AX296" s="199"/>
      <c r="AY296" s="196"/>
      <c r="AZ296" s="196" t="n">
        <f aca="false">IF(AND(AU296=0,AU18=0,AX18&gt;0),$AR$5,AU296)</f>
        <v>8</v>
      </c>
      <c r="BA296" s="200" t="n">
        <f aca="false">IF(AND(AZ296=0,AZ18=0,AY18&gt;0),$AR$5-AY18,AZ296)</f>
        <v>8</v>
      </c>
      <c r="BB296" s="201" t="n">
        <f aca="false">BA296*D296</f>
        <v>0.00126362344021482</v>
      </c>
      <c r="BC296" s="202" t="n">
        <f aca="false">(SUMIF(E296:AP296,"&gt;0",E296:AP296)-SUMIF(E296:AP296,"&lt;0",E296:AP296))*D296</f>
        <v>0.0882956878850103</v>
      </c>
      <c r="BD296" s="196"/>
      <c r="BE296" s="196"/>
      <c r="BF296" s="196"/>
      <c r="BG296" s="204"/>
      <c r="BH296" s="205" t="n">
        <f aca="false">SUMPRODUCT(E296:AP296,heilmittel!E$411:AP$411)*D296</f>
        <v>-0.00704489022271363</v>
      </c>
      <c r="BI296" s="206"/>
      <c r="BJ296" s="206"/>
      <c r="BK296" s="206"/>
      <c r="BL296" s="206"/>
      <c r="BM296" s="200"/>
    </row>
    <row r="297" customFormat="false" ht="12.8" hidden="false" customHeight="false" outlineLevel="0" collapsed="false">
      <c r="B297" s="0" t="n">
        <f aca="false">1/D297</f>
        <v>6471.99999999999</v>
      </c>
      <c r="C297" s="208" t="s">
        <v>1198</v>
      </c>
      <c r="D297" s="209" t="n">
        <v>0.00015451174289246</v>
      </c>
      <c r="E297" s="210" t="n">
        <v>0</v>
      </c>
      <c r="F297" s="198" t="n">
        <v>2</v>
      </c>
      <c r="G297" s="198" t="n">
        <v>3</v>
      </c>
      <c r="H297" s="198" t="n">
        <v>1</v>
      </c>
      <c r="I297" s="198" t="n">
        <v>14</v>
      </c>
      <c r="J297" s="198" t="n">
        <v>-8</v>
      </c>
      <c r="K297" s="198" t="n">
        <v>-3</v>
      </c>
      <c r="L297" s="198" t="n">
        <v>-6</v>
      </c>
      <c r="M297" s="198" t="n">
        <v>-16</v>
      </c>
      <c r="N297" s="198" t="n">
        <v>-9</v>
      </c>
      <c r="O297" s="198" t="n">
        <v>-16</v>
      </c>
      <c r="P297" s="198" t="n">
        <v>-20</v>
      </c>
      <c r="Q297" s="198" t="n">
        <v>23</v>
      </c>
      <c r="R297" s="198" t="n">
        <v>18</v>
      </c>
      <c r="S297" s="198" t="n">
        <v>-1</v>
      </c>
      <c r="T297" s="198" t="n">
        <v>-16</v>
      </c>
      <c r="U297" s="198" t="n">
        <v>-9</v>
      </c>
      <c r="V297" s="198" t="n">
        <v>-4</v>
      </c>
      <c r="W297" s="198" t="n">
        <v>8</v>
      </c>
      <c r="X297" s="198" t="n">
        <v>8</v>
      </c>
      <c r="Y297" s="198" t="n">
        <v>-9</v>
      </c>
      <c r="Z297" s="198" t="n">
        <v>-10</v>
      </c>
      <c r="AA297" s="198" t="n">
        <v>4</v>
      </c>
      <c r="AB297" s="198" t="n">
        <v>-5</v>
      </c>
      <c r="AC297" s="198" t="n">
        <v>6</v>
      </c>
      <c r="AD297" s="198" t="n">
        <v>-30</v>
      </c>
      <c r="AE297" s="198" t="n">
        <v>-1</v>
      </c>
      <c r="AF297" s="198" t="n">
        <v>20</v>
      </c>
      <c r="AG297" s="198" t="n">
        <v>-21</v>
      </c>
      <c r="AH297" s="198" t="n">
        <v>4</v>
      </c>
      <c r="AI297" s="198" t="n">
        <v>5</v>
      </c>
      <c r="AJ297" s="198" t="n">
        <v>-9</v>
      </c>
      <c r="AK297" s="198" t="n">
        <v>8</v>
      </c>
      <c r="AL297" s="198" t="n">
        <v>-19</v>
      </c>
      <c r="AM297" s="198" t="n">
        <v>13</v>
      </c>
      <c r="AN297" s="198" t="n">
        <v>-16</v>
      </c>
      <c r="AO297" s="198" t="n">
        <v>-11</v>
      </c>
      <c r="AP297" s="211" t="n">
        <v>-6</v>
      </c>
      <c r="AR297" s="195"/>
      <c r="AS297" s="196" t="s">
        <v>1198</v>
      </c>
      <c r="AT297" s="199" t="inlineStr">
        <f aca="false">IF(AT19,1,"")</f>
        <is>
          <t/>
        </is>
      </c>
      <c r="AU297" s="235" t="n">
        <f aca="false">IF(OR(ISBLANK(appSymptome!E23),appSymptome!E23=appSymptome!$C$1,AT297),0,$AR$5-appSymptome!E23)</f>
        <v>8</v>
      </c>
      <c r="AV297" s="196"/>
      <c r="AW297" s="196"/>
      <c r="AX297" s="199"/>
      <c r="AY297" s="196"/>
      <c r="AZ297" s="196" t="n">
        <f aca="false">IF(AND(AU297=0,AU19=0,AX19&gt;0),$AR$5,AU297)</f>
        <v>8</v>
      </c>
      <c r="BA297" s="200" t="n">
        <f aca="false">IF(AND(AZ297=0,AZ19=0,AY19&gt;0),$AR$5-AY19,AZ297)</f>
        <v>8</v>
      </c>
      <c r="BB297" s="201" t="n">
        <f aca="false">BA297*D297</f>
        <v>0.00123609394313968</v>
      </c>
      <c r="BC297" s="202" t="n">
        <f aca="false">(SUMIF(E297:AP297,"&gt;0",E297:AP297)-SUMIF(E297:AP297,"&lt;0",E297:AP297))*D297</f>
        <v>0.0590234857849197</v>
      </c>
      <c r="BD297" s="196"/>
      <c r="BE297" s="196"/>
      <c r="BF297" s="196"/>
      <c r="BG297" s="204"/>
      <c r="BH297" s="205" t="n">
        <f aca="false">SUMPRODUCT(E297:AP297,heilmittel!E$411:AP$411)*D297</f>
        <v>0.000947110630407912</v>
      </c>
      <c r="BI297" s="206"/>
      <c r="BJ297" s="206"/>
      <c r="BK297" s="206"/>
      <c r="BL297" s="206"/>
      <c r="BM297" s="200"/>
    </row>
    <row r="298" customFormat="false" ht="12.8" hidden="false" customHeight="false" outlineLevel="0" collapsed="false">
      <c r="B298" s="0" t="n">
        <f aca="false">1/D298</f>
        <v>5706.99999999999</v>
      </c>
      <c r="C298" s="208" t="s">
        <v>1199</v>
      </c>
      <c r="D298" s="209" t="n">
        <v>0.000175223409847556</v>
      </c>
      <c r="E298" s="210" t="n">
        <v>36</v>
      </c>
      <c r="F298" s="198" t="n">
        <v>10</v>
      </c>
      <c r="G298" s="198" t="n">
        <v>33</v>
      </c>
      <c r="H298" s="198" t="n">
        <v>21</v>
      </c>
      <c r="I298" s="198" t="n">
        <v>65</v>
      </c>
      <c r="J298" s="198" t="n">
        <v>-13</v>
      </c>
      <c r="K298" s="198" t="n">
        <v>-40</v>
      </c>
      <c r="L298" s="198" t="n">
        <v>-31</v>
      </c>
      <c r="M298" s="198" t="n">
        <v>-31</v>
      </c>
      <c r="N298" s="198" t="n">
        <v>10</v>
      </c>
      <c r="O298" s="198" t="n">
        <v>19</v>
      </c>
      <c r="P298" s="198" t="n">
        <v>10</v>
      </c>
      <c r="Q298" s="198" t="n">
        <v>-2</v>
      </c>
      <c r="R298" s="198" t="n">
        <v>-37</v>
      </c>
      <c r="S298" s="198" t="n">
        <v>24</v>
      </c>
      <c r="T298" s="198" t="n">
        <v>14</v>
      </c>
      <c r="U298" s="198" t="n">
        <v>-21</v>
      </c>
      <c r="V298" s="198" t="n">
        <v>-45</v>
      </c>
      <c r="W298" s="198" t="n">
        <v>-8</v>
      </c>
      <c r="X298" s="198" t="n">
        <v>28</v>
      </c>
      <c r="Y298" s="198" t="n">
        <v>-2</v>
      </c>
      <c r="Z298" s="198" t="n">
        <v>-4</v>
      </c>
      <c r="AA298" s="198" t="n">
        <v>-41</v>
      </c>
      <c r="AB298" s="198" t="n">
        <v>-25</v>
      </c>
      <c r="AC298" s="198" t="n">
        <v>17</v>
      </c>
      <c r="AD298" s="198" t="n">
        <v>10</v>
      </c>
      <c r="AE298" s="198" t="n">
        <v>-6</v>
      </c>
      <c r="AF298" s="198" t="n">
        <v>-8</v>
      </c>
      <c r="AG298" s="198" t="n">
        <v>2</v>
      </c>
      <c r="AH298" s="198" t="n">
        <v>4</v>
      </c>
      <c r="AI298" s="198" t="n">
        <v>-15</v>
      </c>
      <c r="AJ298" s="198" t="n">
        <v>-2</v>
      </c>
      <c r="AK298" s="198" t="n">
        <v>-26</v>
      </c>
      <c r="AL298" s="198" t="n">
        <v>-48</v>
      </c>
      <c r="AM298" s="198" t="n">
        <v>-8</v>
      </c>
      <c r="AN298" s="198" t="n">
        <v>16</v>
      </c>
      <c r="AO298" s="198" t="n">
        <v>14</v>
      </c>
      <c r="AP298" s="211" t="n">
        <v>31</v>
      </c>
      <c r="AR298" s="195"/>
      <c r="AS298" s="196" t="s">
        <v>1199</v>
      </c>
      <c r="AT298" s="199" t="inlineStr">
        <f aca="false">IF(AT20,1,"")</f>
        <is>
          <t/>
        </is>
      </c>
      <c r="AU298" s="235" t="n">
        <f aca="false">IF(OR(ISBLANK(appSymptome!E24),appSymptome!E24=appSymptome!$C$1,AT298),0,$AR$5-appSymptome!E24)</f>
        <v>2</v>
      </c>
      <c r="AV298" s="196"/>
      <c r="AW298" s="196"/>
      <c r="AX298" s="199"/>
      <c r="AY298" s="196"/>
      <c r="AZ298" s="196" t="n">
        <f aca="false">IF(AND(AU298=0,AU20=0,AX20&gt;0),$AR$5,AU298)</f>
        <v>2</v>
      </c>
      <c r="BA298" s="200" t="n">
        <f aca="false">IF(AND(AZ298=0,AZ20=0,AY20&gt;0),$AR$5-AY20,AZ298)</f>
        <v>2</v>
      </c>
      <c r="BB298" s="201" t="n">
        <f aca="false">BA298*D298</f>
        <v>0.000350446819695112</v>
      </c>
      <c r="BC298" s="202" t="n">
        <f aca="false">(SUMIF(E298:AP298,"&gt;0",E298:AP298)-SUMIF(E298:AP298,"&lt;0",E298:AP298))*D298</f>
        <v>0.136148589451551</v>
      </c>
      <c r="BD298" s="196"/>
      <c r="BE298" s="196"/>
      <c r="BF298" s="196"/>
      <c r="BG298" s="204"/>
      <c r="BH298" s="205" t="n">
        <f aca="false">SUMPRODUCT(E298:AP298,heilmittel!E$411:AP$411)*D298</f>
        <v>-0.0129953215349571</v>
      </c>
      <c r="BI298" s="206"/>
      <c r="BJ298" s="206"/>
      <c r="BK298" s="206"/>
      <c r="BL298" s="206"/>
      <c r="BM298" s="200"/>
    </row>
    <row r="299" customFormat="false" ht="12.8" hidden="false" customHeight="false" outlineLevel="0" collapsed="false">
      <c r="B299" s="0" t="n">
        <f aca="false">1/D299</f>
        <v>5746.99999999999</v>
      </c>
      <c r="C299" s="208" t="s">
        <v>1200</v>
      </c>
      <c r="D299" s="209" t="n">
        <v>0.000174003828084218</v>
      </c>
      <c r="E299" s="210" t="n">
        <v>32</v>
      </c>
      <c r="F299" s="198" t="n">
        <v>-12</v>
      </c>
      <c r="G299" s="198" t="n">
        <v>40</v>
      </c>
      <c r="H299" s="198" t="n">
        <v>-44</v>
      </c>
      <c r="I299" s="198" t="n">
        <v>-74</v>
      </c>
      <c r="J299" s="198" t="n">
        <v>2</v>
      </c>
      <c r="K299" s="198" t="n">
        <v>26</v>
      </c>
      <c r="L299" s="198" t="n">
        <v>-23</v>
      </c>
      <c r="M299" s="198" t="n">
        <v>28</v>
      </c>
      <c r="N299" s="198" t="n">
        <v>0</v>
      </c>
      <c r="O299" s="198" t="n">
        <v>12</v>
      </c>
      <c r="P299" s="198" t="n">
        <v>-9</v>
      </c>
      <c r="Q299" s="198" t="n">
        <v>19</v>
      </c>
      <c r="R299" s="198" t="n">
        <v>-34</v>
      </c>
      <c r="S299" s="198" t="n">
        <v>10</v>
      </c>
      <c r="T299" s="198" t="n">
        <v>-40</v>
      </c>
      <c r="U299" s="198" t="n">
        <v>-49</v>
      </c>
      <c r="V299" s="198" t="n">
        <v>9</v>
      </c>
      <c r="W299" s="198" t="n">
        <v>-3</v>
      </c>
      <c r="X299" s="198" t="n">
        <v>-10</v>
      </c>
      <c r="Y299" s="198" t="n">
        <v>-3</v>
      </c>
      <c r="Z299" s="198" t="n">
        <v>5</v>
      </c>
      <c r="AA299" s="198" t="n">
        <v>-19</v>
      </c>
      <c r="AB299" s="198" t="n">
        <v>12</v>
      </c>
      <c r="AC299" s="198" t="n">
        <v>15</v>
      </c>
      <c r="AD299" s="198" t="n">
        <v>-11</v>
      </c>
      <c r="AE299" s="198" t="n">
        <v>31</v>
      </c>
      <c r="AF299" s="198" t="n">
        <v>-6</v>
      </c>
      <c r="AG299" s="198" t="n">
        <v>11</v>
      </c>
      <c r="AH299" s="198" t="n">
        <v>-1</v>
      </c>
      <c r="AI299" s="198" t="n">
        <v>13</v>
      </c>
      <c r="AJ299" s="198" t="n">
        <v>20</v>
      </c>
      <c r="AK299" s="198" t="n">
        <v>31</v>
      </c>
      <c r="AL299" s="198" t="n">
        <v>-6</v>
      </c>
      <c r="AM299" s="198" t="n">
        <v>-13</v>
      </c>
      <c r="AN299" s="198" t="n">
        <v>-20</v>
      </c>
      <c r="AO299" s="198" t="n">
        <v>25</v>
      </c>
      <c r="AP299" s="211" t="n">
        <v>0</v>
      </c>
      <c r="AR299" s="195"/>
      <c r="AS299" s="196" t="s">
        <v>1200</v>
      </c>
      <c r="AT299" s="199" t="inlineStr">
        <f aca="false">IF(AT21,1,"")</f>
        <is>
          <t/>
        </is>
      </c>
      <c r="AU299" s="235" t="n">
        <f aca="false">IF(OR(ISBLANK(appSymptome!E25),appSymptome!E25=appSymptome!$C$1,AT299),0,$AR$5-appSymptome!E25)</f>
        <v>8</v>
      </c>
      <c r="AV299" s="196"/>
      <c r="AW299" s="196"/>
      <c r="AX299" s="199"/>
      <c r="AY299" s="196"/>
      <c r="AZ299" s="196" t="n">
        <f aca="false">IF(AND(AU299=0,AU21=0,AX21&gt;0),$AR$5,AU299)</f>
        <v>8</v>
      </c>
      <c r="BA299" s="200" t="n">
        <f aca="false">IF(AND(AZ299=0,AZ21=0,AY21&gt;0),$AR$5-AY21,AZ299)</f>
        <v>8</v>
      </c>
      <c r="BB299" s="201" t="n">
        <f aca="false">BA299*D299</f>
        <v>0.00139203062467374</v>
      </c>
      <c r="BC299" s="202" t="n">
        <f aca="false">(SUMIF(E299:AP299,"&gt;0",E299:AP299)-SUMIF(E299:AP299,"&lt;0",E299:AP299))*D299</f>
        <v>0.124934748564468</v>
      </c>
      <c r="BD299" s="196"/>
      <c r="BE299" s="196"/>
      <c r="BF299" s="196"/>
      <c r="BG299" s="204"/>
      <c r="BH299" s="205" t="n">
        <f aca="false">SUMPRODUCT(E299:AP299,heilmittel!E$411:AP$411)*D299</f>
        <v>0.000843883765442842</v>
      </c>
      <c r="BI299" s="206"/>
      <c r="BJ299" s="206"/>
      <c r="BK299" s="206"/>
      <c r="BL299" s="206"/>
      <c r="BM299" s="200"/>
    </row>
    <row r="300" customFormat="false" ht="12.8" hidden="false" customHeight="false" outlineLevel="0" collapsed="false">
      <c r="B300" s="0" t="n">
        <f aca="false">1/D300</f>
        <v>6353.99999999998</v>
      </c>
      <c r="C300" s="208" t="s">
        <v>1201</v>
      </c>
      <c r="D300" s="209" t="n">
        <v>0.000157381177211206</v>
      </c>
      <c r="E300" s="210" t="n">
        <v>-6</v>
      </c>
      <c r="F300" s="198" t="n">
        <v>-33</v>
      </c>
      <c r="G300" s="198" t="n">
        <v>9</v>
      </c>
      <c r="H300" s="198" t="n">
        <v>4</v>
      </c>
      <c r="I300" s="198" t="n">
        <v>-14</v>
      </c>
      <c r="J300" s="198" t="n">
        <v>-28</v>
      </c>
      <c r="K300" s="198" t="n">
        <v>14</v>
      </c>
      <c r="L300" s="198" t="n">
        <v>3</v>
      </c>
      <c r="M300" s="198" t="n">
        <v>13</v>
      </c>
      <c r="N300" s="198" t="n">
        <v>-28</v>
      </c>
      <c r="O300" s="198" t="n">
        <v>-29</v>
      </c>
      <c r="P300" s="198" t="n">
        <v>-14</v>
      </c>
      <c r="Q300" s="198" t="n">
        <v>12</v>
      </c>
      <c r="R300" s="198" t="n">
        <v>-10</v>
      </c>
      <c r="S300" s="198" t="n">
        <v>-19</v>
      </c>
      <c r="T300" s="198" t="n">
        <v>-12</v>
      </c>
      <c r="U300" s="198" t="n">
        <v>-17</v>
      </c>
      <c r="V300" s="198" t="n">
        <v>-13</v>
      </c>
      <c r="W300" s="198" t="n">
        <v>-5</v>
      </c>
      <c r="X300" s="198" t="n">
        <v>5</v>
      </c>
      <c r="Y300" s="198" t="n">
        <v>27</v>
      </c>
      <c r="Z300" s="198" t="n">
        <v>-18</v>
      </c>
      <c r="AA300" s="198" t="n">
        <v>-12</v>
      </c>
      <c r="AB300" s="198" t="n">
        <v>3</v>
      </c>
      <c r="AC300" s="198" t="n">
        <v>28</v>
      </c>
      <c r="AD300" s="198" t="n">
        <v>-14</v>
      </c>
      <c r="AE300" s="198" t="n">
        <v>-17</v>
      </c>
      <c r="AF300" s="198" t="n">
        <v>8</v>
      </c>
      <c r="AG300" s="198" t="n">
        <v>9</v>
      </c>
      <c r="AH300" s="198" t="n">
        <v>30</v>
      </c>
      <c r="AI300" s="198" t="n">
        <v>-13</v>
      </c>
      <c r="AJ300" s="198" t="n">
        <v>-25</v>
      </c>
      <c r="AK300" s="198" t="n">
        <v>16</v>
      </c>
      <c r="AL300" s="198" t="n">
        <v>0</v>
      </c>
      <c r="AM300" s="198" t="n">
        <v>12</v>
      </c>
      <c r="AN300" s="198" t="n">
        <v>11</v>
      </c>
      <c r="AO300" s="198" t="n">
        <v>-4</v>
      </c>
      <c r="AP300" s="211" t="n">
        <v>16</v>
      </c>
      <c r="AR300" s="195"/>
      <c r="AS300" s="196" t="s">
        <v>1201</v>
      </c>
      <c r="AT300" s="199" t="inlineStr">
        <f aca="false">IF(AT22,1,"")</f>
        <is>
          <t/>
        </is>
      </c>
      <c r="AU300" s="235" t="n">
        <f aca="false">IF(OR(ISBLANK(appSymptome!E26),appSymptome!E26=appSymptome!$C$1,AT300),0,$AR$5-appSymptome!E26)</f>
        <v>6</v>
      </c>
      <c r="AV300" s="196"/>
      <c r="AW300" s="196"/>
      <c r="AX300" s="199"/>
      <c r="AY300" s="196"/>
      <c r="AZ300" s="196" t="n">
        <f aca="false">IF(AND(AU300=0,AU22=0,AX22&gt;0),$AR$5,AU300)</f>
        <v>6</v>
      </c>
      <c r="BA300" s="200" t="n">
        <f aca="false">IF(AND(AZ300=0,AZ22=0,AY22&gt;0),$AR$5-AY22,AZ300)</f>
        <v>6</v>
      </c>
      <c r="BB300" s="201" t="n">
        <f aca="false">BA300*D300</f>
        <v>0.000944287063267236</v>
      </c>
      <c r="BC300" s="202" t="n">
        <f aca="false">(SUMIF(E300:AP300,"&gt;0",E300:AP300)-SUMIF(E300:AP300,"&lt;0",E300:AP300))*D300</f>
        <v>0.0867170286433743</v>
      </c>
      <c r="BD300" s="196"/>
      <c r="BE300" s="196"/>
      <c r="BF300" s="196"/>
      <c r="BG300" s="204"/>
      <c r="BH300" s="205" t="n">
        <f aca="false">SUMPRODUCT(E300:AP300,heilmittel!E$411:AP$411)*D300</f>
        <v>0.00300225055083413</v>
      </c>
      <c r="BI300" s="206"/>
      <c r="BJ300" s="206"/>
      <c r="BK300" s="206"/>
      <c r="BL300" s="206"/>
      <c r="BM300" s="200"/>
    </row>
    <row r="301" customFormat="false" ht="12.8" hidden="false" customHeight="false" outlineLevel="0" collapsed="false">
      <c r="B301" s="0" t="n">
        <f aca="false">1/D301</f>
        <v>6130.99999999998</v>
      </c>
      <c r="C301" s="208" t="s">
        <v>1202</v>
      </c>
      <c r="D301" s="209" t="n">
        <v>0.000163105529277443</v>
      </c>
      <c r="E301" s="210" t="n">
        <v>20</v>
      </c>
      <c r="F301" s="198" t="n">
        <v>-49</v>
      </c>
      <c r="G301" s="198" t="n">
        <v>35</v>
      </c>
      <c r="H301" s="198" t="n">
        <v>-19</v>
      </c>
      <c r="I301" s="198" t="n">
        <v>-34</v>
      </c>
      <c r="J301" s="198" t="n">
        <v>10</v>
      </c>
      <c r="K301" s="198" t="n">
        <v>14</v>
      </c>
      <c r="L301" s="198" t="n">
        <v>-19</v>
      </c>
      <c r="M301" s="198" t="n">
        <v>-26</v>
      </c>
      <c r="N301" s="198" t="n">
        <v>-5</v>
      </c>
      <c r="O301" s="198" t="n">
        <v>-11</v>
      </c>
      <c r="P301" s="198" t="n">
        <v>-15</v>
      </c>
      <c r="Q301" s="198" t="n">
        <v>-4</v>
      </c>
      <c r="R301" s="198" t="n">
        <v>-33</v>
      </c>
      <c r="S301" s="198" t="n">
        <v>6</v>
      </c>
      <c r="T301" s="198" t="n">
        <v>-10</v>
      </c>
      <c r="U301" s="198" t="n">
        <v>-23</v>
      </c>
      <c r="V301" s="198" t="n">
        <v>-17</v>
      </c>
      <c r="W301" s="198" t="n">
        <v>-6</v>
      </c>
      <c r="X301" s="198" t="n">
        <v>-2</v>
      </c>
      <c r="Y301" s="198" t="n">
        <v>16</v>
      </c>
      <c r="Z301" s="198" t="n">
        <v>-3</v>
      </c>
      <c r="AA301" s="198" t="n">
        <v>1</v>
      </c>
      <c r="AB301" s="198" t="n">
        <v>20</v>
      </c>
      <c r="AC301" s="198" t="n">
        <v>19</v>
      </c>
      <c r="AD301" s="198" t="n">
        <v>7</v>
      </c>
      <c r="AE301" s="198" t="n">
        <v>6</v>
      </c>
      <c r="AF301" s="198" t="n">
        <v>-20</v>
      </c>
      <c r="AG301" s="198" t="n">
        <v>-1</v>
      </c>
      <c r="AH301" s="198" t="n">
        <v>12</v>
      </c>
      <c r="AI301" s="198" t="n">
        <v>-23</v>
      </c>
      <c r="AJ301" s="198" t="n">
        <v>-3</v>
      </c>
      <c r="AK301" s="198" t="n">
        <v>41</v>
      </c>
      <c r="AL301" s="198" t="n">
        <v>24</v>
      </c>
      <c r="AM301" s="198" t="n">
        <v>17</v>
      </c>
      <c r="AN301" s="198" t="n">
        <v>-3</v>
      </c>
      <c r="AO301" s="198" t="n">
        <v>23</v>
      </c>
      <c r="AP301" s="211" t="n">
        <v>12</v>
      </c>
      <c r="AR301" s="195"/>
      <c r="AS301" s="196" t="s">
        <v>1202</v>
      </c>
      <c r="AT301" s="199" t="inlineStr">
        <f aca="false">IF(AT23,1,"")</f>
        <is>
          <t/>
        </is>
      </c>
      <c r="AU301" s="235" t="n">
        <f aca="false">IF(OR(ISBLANK(appSymptome!E27),appSymptome!E27=appSymptome!$C$1,AT301),0,$AR$5-appSymptome!E27)</f>
        <v>8</v>
      </c>
      <c r="AV301" s="196"/>
      <c r="AW301" s="196"/>
      <c r="AX301" s="199"/>
      <c r="AY301" s="196"/>
      <c r="AZ301" s="196" t="n">
        <f aca="false">IF(AND(AU301=0,AU23=0,AX23&gt;0),$AR$5,AU301)</f>
        <v>8</v>
      </c>
      <c r="BA301" s="200" t="n">
        <f aca="false">IF(AND(AZ301=0,AZ23=0,AY23&gt;0),$AR$5-AY23,AZ301)</f>
        <v>8</v>
      </c>
      <c r="BB301" s="201" t="n">
        <f aca="false">BA301*D301</f>
        <v>0.00130484423421954</v>
      </c>
      <c r="BC301" s="202" t="n">
        <f aca="false">(SUMIF(E301:AP301,"&gt;0",E301:AP301)-SUMIF(E301:AP301,"&lt;0",E301:AP301))*D301</f>
        <v>0.0993312673299625</v>
      </c>
      <c r="BD301" s="196"/>
      <c r="BE301" s="196"/>
      <c r="BF301" s="196"/>
      <c r="BG301" s="204"/>
      <c r="BH301" s="205" t="n">
        <f aca="false">SUMPRODUCT(E301:AP301,heilmittel!E$411:AP$411)*D301</f>
        <v>-0.00362898385255261</v>
      </c>
      <c r="BI301" s="206"/>
      <c r="BJ301" s="206"/>
      <c r="BK301" s="206"/>
      <c r="BL301" s="206"/>
      <c r="BM301" s="200"/>
    </row>
    <row r="302" customFormat="false" ht="12.8" hidden="false" customHeight="false" outlineLevel="0" collapsed="false">
      <c r="B302" s="0" t="n">
        <f aca="false">1/D302</f>
        <v>6376.99999999999</v>
      </c>
      <c r="C302" s="208" t="s">
        <v>1203</v>
      </c>
      <c r="D302" s="209" t="n">
        <v>0.000156813548690607</v>
      </c>
      <c r="E302" s="210" t="n">
        <v>4</v>
      </c>
      <c r="F302" s="198" t="n">
        <v>-17</v>
      </c>
      <c r="G302" s="198" t="n">
        <v>-4</v>
      </c>
      <c r="H302" s="198" t="n">
        <v>-13</v>
      </c>
      <c r="I302" s="198" t="n">
        <v>-15</v>
      </c>
      <c r="J302" s="198" t="n">
        <v>18</v>
      </c>
      <c r="K302" s="198" t="n">
        <v>17</v>
      </c>
      <c r="L302" s="198" t="n">
        <v>-15</v>
      </c>
      <c r="M302" s="198" t="n">
        <v>-11</v>
      </c>
      <c r="N302" s="198" t="n">
        <v>1</v>
      </c>
      <c r="O302" s="198" t="n">
        <v>-3</v>
      </c>
      <c r="P302" s="198" t="n">
        <v>-1</v>
      </c>
      <c r="Q302" s="198" t="n">
        <v>-1</v>
      </c>
      <c r="R302" s="198" t="n">
        <v>-17</v>
      </c>
      <c r="S302" s="198" t="n">
        <v>5</v>
      </c>
      <c r="T302" s="198" t="n">
        <v>-8</v>
      </c>
      <c r="U302" s="198" t="n">
        <v>-18</v>
      </c>
      <c r="V302" s="198" t="n">
        <v>-7</v>
      </c>
      <c r="W302" s="198" t="n">
        <v>-4</v>
      </c>
      <c r="X302" s="198" t="n">
        <v>-14</v>
      </c>
      <c r="Y302" s="198" t="n">
        <v>13</v>
      </c>
      <c r="Z302" s="198" t="n">
        <v>-17</v>
      </c>
      <c r="AA302" s="198" t="n">
        <v>7</v>
      </c>
      <c r="AB302" s="198" t="n">
        <v>14</v>
      </c>
      <c r="AC302" s="198" t="n">
        <v>9</v>
      </c>
      <c r="AD302" s="198" t="n">
        <v>6</v>
      </c>
      <c r="AE302" s="198" t="n">
        <v>-15</v>
      </c>
      <c r="AF302" s="198" t="n">
        <v>-1</v>
      </c>
      <c r="AG302" s="198" t="n">
        <v>-10</v>
      </c>
      <c r="AH302" s="198" t="n">
        <v>-4</v>
      </c>
      <c r="AI302" s="198" t="n">
        <v>-3</v>
      </c>
      <c r="AJ302" s="198" t="n">
        <v>-6</v>
      </c>
      <c r="AK302" s="198" t="n">
        <v>8</v>
      </c>
      <c r="AL302" s="198" t="n">
        <v>-26</v>
      </c>
      <c r="AM302" s="198" t="n">
        <v>-2</v>
      </c>
      <c r="AN302" s="198" t="n">
        <v>-7</v>
      </c>
      <c r="AO302" s="198" t="n">
        <v>-1</v>
      </c>
      <c r="AP302" s="211" t="n">
        <v>7</v>
      </c>
      <c r="AR302" s="195"/>
      <c r="AS302" s="196" t="s">
        <v>1203</v>
      </c>
      <c r="AT302" s="199" t="inlineStr">
        <f aca="false">IF(AT24,1,"")</f>
        <is>
          <t/>
        </is>
      </c>
      <c r="AU302" s="235" t="n">
        <f aca="false">IF(OR(ISBLANK(appSymptome!E28),appSymptome!E28=appSymptome!$C$1,AT302),0,$AR$5-appSymptome!E28)</f>
        <v>8</v>
      </c>
      <c r="AV302" s="196"/>
      <c r="AW302" s="196"/>
      <c r="AX302" s="199"/>
      <c r="AY302" s="196"/>
      <c r="AZ302" s="196" t="n">
        <f aca="false">IF(AND(AU302=0,AU24=0,AX24&gt;0),$AR$5,AU302)</f>
        <v>8</v>
      </c>
      <c r="BA302" s="200" t="n">
        <f aca="false">IF(AND(AZ302=0,AZ24=0,AY24&gt;0),$AR$5-AY24,AZ302)</f>
        <v>8</v>
      </c>
      <c r="BB302" s="201" t="n">
        <f aca="false">BA302*D302</f>
        <v>0.00125450838952486</v>
      </c>
      <c r="BC302" s="202" t="n">
        <f aca="false">(SUMIF(E302:AP302,"&gt;0",E302:AP302)-SUMIF(E302:AP302,"&lt;0",E302:AP302))*D302</f>
        <v>0.0547279284930218</v>
      </c>
      <c r="BD302" s="196"/>
      <c r="BE302" s="196"/>
      <c r="BF302" s="196"/>
      <c r="BG302" s="204"/>
      <c r="BH302" s="205" t="n">
        <f aca="false">SUMPRODUCT(E302:AP302,heilmittel!E$411:AP$411)*D302</f>
        <v>0.00057128743923475</v>
      </c>
      <c r="BI302" s="206"/>
      <c r="BJ302" s="206"/>
      <c r="BK302" s="206"/>
      <c r="BL302" s="206"/>
      <c r="BM302" s="200"/>
    </row>
    <row r="303" customFormat="false" ht="12.8" hidden="false" customHeight="false" outlineLevel="0" collapsed="false">
      <c r="B303" s="0" t="n">
        <f aca="false">1/D303</f>
        <v>6477.99999999999</v>
      </c>
      <c r="C303" s="208" t="s">
        <v>1204</v>
      </c>
      <c r="D303" s="209" t="n">
        <v>0.000154368632293918</v>
      </c>
      <c r="E303" s="210" t="n">
        <v>5</v>
      </c>
      <c r="F303" s="198" t="n">
        <v>-23</v>
      </c>
      <c r="G303" s="198" t="n">
        <v>21</v>
      </c>
      <c r="H303" s="198" t="n">
        <v>1</v>
      </c>
      <c r="I303" s="198" t="n">
        <v>16</v>
      </c>
      <c r="J303" s="198" t="n">
        <v>-18</v>
      </c>
      <c r="K303" s="198" t="n">
        <v>-3</v>
      </c>
      <c r="L303" s="198" t="n">
        <v>15</v>
      </c>
      <c r="M303" s="198" t="n">
        <v>-19</v>
      </c>
      <c r="N303" s="198" t="n">
        <v>2</v>
      </c>
      <c r="O303" s="198" t="n">
        <v>-10</v>
      </c>
      <c r="P303" s="198" t="n">
        <v>-12</v>
      </c>
      <c r="Q303" s="198" t="n">
        <v>29</v>
      </c>
      <c r="R303" s="198" t="n">
        <v>9</v>
      </c>
      <c r="S303" s="198" t="n">
        <v>-2</v>
      </c>
      <c r="T303" s="198" t="n">
        <v>-22</v>
      </c>
      <c r="U303" s="198" t="n">
        <v>-11</v>
      </c>
      <c r="V303" s="198" t="n">
        <v>-23</v>
      </c>
      <c r="W303" s="198" t="n">
        <v>-8</v>
      </c>
      <c r="X303" s="198" t="n">
        <v>-11</v>
      </c>
      <c r="Y303" s="198" t="n">
        <v>-9</v>
      </c>
      <c r="Z303" s="198" t="n">
        <v>2</v>
      </c>
      <c r="AA303" s="198" t="n">
        <v>-7</v>
      </c>
      <c r="AB303" s="198" t="n">
        <v>3</v>
      </c>
      <c r="AC303" s="198" t="n">
        <v>-14</v>
      </c>
      <c r="AD303" s="198" t="n">
        <v>-28</v>
      </c>
      <c r="AE303" s="198" t="n">
        <v>10</v>
      </c>
      <c r="AF303" s="198" t="n">
        <v>25</v>
      </c>
      <c r="AG303" s="198" t="n">
        <v>10</v>
      </c>
      <c r="AH303" s="198" t="n">
        <v>5</v>
      </c>
      <c r="AI303" s="198" t="n">
        <v>0</v>
      </c>
      <c r="AJ303" s="198" t="n">
        <v>-11</v>
      </c>
      <c r="AK303" s="198" t="n">
        <v>-20</v>
      </c>
      <c r="AL303" s="198" t="n">
        <v>8</v>
      </c>
      <c r="AM303" s="198" t="n">
        <v>2</v>
      </c>
      <c r="AN303" s="198" t="n">
        <v>8</v>
      </c>
      <c r="AO303" s="198" t="n">
        <v>-18</v>
      </c>
      <c r="AP303" s="211" t="n">
        <v>4</v>
      </c>
      <c r="AR303" s="195"/>
      <c r="AS303" s="196" t="s">
        <v>1204</v>
      </c>
      <c r="AT303" s="199" t="inlineStr">
        <f aca="false">IF(AT25,1,"")</f>
        <is>
          <t/>
        </is>
      </c>
      <c r="AU303" s="235" t="n">
        <f aca="false">IF(OR(ISBLANK(appSymptome!E29),appSymptome!E29=appSymptome!$C$1,AT303),0,$AR$5-appSymptome!E29)</f>
        <v>6</v>
      </c>
      <c r="AV303" s="196"/>
      <c r="AW303" s="196"/>
      <c r="AX303" s="199"/>
      <c r="AY303" s="196"/>
      <c r="AZ303" s="196" t="n">
        <f aca="false">IF(AND(AU303=0,AU25=0,AX25&gt;0),$AR$5,AU303)</f>
        <v>6</v>
      </c>
      <c r="BA303" s="200" t="n">
        <f aca="false">IF(AND(AZ303=0,AZ25=0,AY25&gt;0),$AR$5-AY25,AZ303)</f>
        <v>6</v>
      </c>
      <c r="BB303" s="201" t="n">
        <f aca="false">BA303*D303</f>
        <v>0.000926211793763508</v>
      </c>
      <c r="BC303" s="202" t="n">
        <f aca="false">(SUMIF(E303:AP303,"&gt;0",E303:AP303)-SUMIF(E303:AP303,"&lt;0",E303:AP303))*D303</f>
        <v>0.0685396727384995</v>
      </c>
      <c r="BD303" s="196"/>
      <c r="BE303" s="196"/>
      <c r="BF303" s="196"/>
      <c r="BG303" s="204"/>
      <c r="BH303" s="205" t="n">
        <f aca="false">SUMPRODUCT(E303:AP303,heilmittel!E$411:AP$411)*D303</f>
        <v>-0.00201094473602964</v>
      </c>
      <c r="BI303" s="206"/>
      <c r="BJ303" s="206"/>
      <c r="BK303" s="206"/>
      <c r="BL303" s="206"/>
      <c r="BM303" s="200"/>
    </row>
    <row r="304" customFormat="false" ht="12.8" hidden="false" customHeight="false" outlineLevel="0" collapsed="false">
      <c r="B304" s="0" t="n">
        <f aca="false">1/D304</f>
        <v>6319.99999999999</v>
      </c>
      <c r="C304" s="208" t="s">
        <v>1205</v>
      </c>
      <c r="D304" s="209" t="n">
        <v>0.000158227848101266</v>
      </c>
      <c r="E304" s="210" t="n">
        <v>19</v>
      </c>
      <c r="F304" s="198" t="n">
        <v>-11</v>
      </c>
      <c r="G304" s="198" t="n">
        <v>19</v>
      </c>
      <c r="H304" s="198" t="n">
        <v>9</v>
      </c>
      <c r="I304" s="198" t="n">
        <v>-5</v>
      </c>
      <c r="J304" s="198" t="n">
        <v>0</v>
      </c>
      <c r="K304" s="198" t="n">
        <v>-6</v>
      </c>
      <c r="L304" s="198" t="n">
        <v>2</v>
      </c>
      <c r="M304" s="198" t="n">
        <v>7</v>
      </c>
      <c r="N304" s="198" t="n">
        <v>8</v>
      </c>
      <c r="O304" s="198" t="n">
        <v>1</v>
      </c>
      <c r="P304" s="198" t="n">
        <v>10</v>
      </c>
      <c r="Q304" s="198" t="n">
        <v>-1</v>
      </c>
      <c r="R304" s="198" t="n">
        <v>-10</v>
      </c>
      <c r="S304" s="198" t="n">
        <v>-2</v>
      </c>
      <c r="T304" s="198" t="n">
        <v>14</v>
      </c>
      <c r="U304" s="198" t="n">
        <v>10</v>
      </c>
      <c r="V304" s="198" t="n">
        <v>-10</v>
      </c>
      <c r="W304" s="198" t="n">
        <v>-20</v>
      </c>
      <c r="X304" s="198" t="n">
        <v>14</v>
      </c>
      <c r="Y304" s="198" t="n">
        <v>-1</v>
      </c>
      <c r="Z304" s="198" t="n">
        <v>-3</v>
      </c>
      <c r="AA304" s="198" t="n">
        <v>21</v>
      </c>
      <c r="AB304" s="198" t="n">
        <v>19</v>
      </c>
      <c r="AC304" s="198" t="n">
        <v>12</v>
      </c>
      <c r="AD304" s="198" t="n">
        <v>14</v>
      </c>
      <c r="AE304" s="198" t="n">
        <v>-4</v>
      </c>
      <c r="AF304" s="198" t="n">
        <v>-6</v>
      </c>
      <c r="AG304" s="198" t="n">
        <v>26</v>
      </c>
      <c r="AH304" s="198" t="n">
        <v>-2</v>
      </c>
      <c r="AI304" s="198" t="n">
        <v>12</v>
      </c>
      <c r="AJ304" s="198" t="n">
        <v>13</v>
      </c>
      <c r="AK304" s="198" t="n">
        <v>-9</v>
      </c>
      <c r="AL304" s="198" t="n">
        <v>-5</v>
      </c>
      <c r="AM304" s="198" t="n">
        <v>-13</v>
      </c>
      <c r="AN304" s="198" t="n">
        <v>-12</v>
      </c>
      <c r="AO304" s="198" t="n">
        <v>3</v>
      </c>
      <c r="AP304" s="211" t="n">
        <v>11</v>
      </c>
      <c r="AR304" s="195"/>
      <c r="AS304" s="196" t="s">
        <v>1205</v>
      </c>
      <c r="AT304" s="199" t="inlineStr">
        <f aca="false">IF(AT26,1,"")</f>
        <is>
          <t/>
        </is>
      </c>
      <c r="AU304" s="235" t="n">
        <f aca="false">IF(OR(ISBLANK(appSymptome!E30),appSymptome!E30=appSymptome!$C$1,AT304),0,$AR$5-appSymptome!E30)</f>
        <v>8</v>
      </c>
      <c r="AV304" s="196"/>
      <c r="AW304" s="196"/>
      <c r="AX304" s="199"/>
      <c r="AY304" s="196"/>
      <c r="AZ304" s="196" t="n">
        <f aca="false">IF(AND(AU304=0,AU26=0,AX26&gt;0),$AR$5,AU304)</f>
        <v>8</v>
      </c>
      <c r="BA304" s="200" t="n">
        <f aca="false">IF(AND(AZ304=0,AZ26=0,AY26&gt;0),$AR$5-AY26,AZ304)</f>
        <v>8</v>
      </c>
      <c r="BB304" s="201" t="n">
        <f aca="false">BA304*D304</f>
        <v>0.00126582278481013</v>
      </c>
      <c r="BC304" s="202" t="n">
        <f aca="false">(SUMIF(E304:AP304,"&gt;0",E304:AP304)-SUMIF(E304:AP304,"&lt;0",E304:AP304))*D304</f>
        <v>0.0575949367088608</v>
      </c>
      <c r="BD304" s="196"/>
      <c r="BE304" s="196"/>
      <c r="BF304" s="196"/>
      <c r="BG304" s="204"/>
      <c r="BH304" s="205" t="n">
        <f aca="false">SUMPRODUCT(E304:AP304,heilmittel!E$411:AP$411)*D304</f>
        <v>-0.00163715189873418</v>
      </c>
      <c r="BI304" s="206"/>
      <c r="BJ304" s="206"/>
      <c r="BK304" s="206"/>
      <c r="BL304" s="206"/>
      <c r="BM304" s="200"/>
    </row>
    <row r="305" customFormat="false" ht="12.8" hidden="false" customHeight="false" outlineLevel="0" collapsed="false">
      <c r="B305" s="0" t="n">
        <f aca="false">1/D305</f>
        <v>5733.00000000001</v>
      </c>
      <c r="C305" s="208" t="s">
        <v>1206</v>
      </c>
      <c r="D305" s="209" t="n">
        <v>0.000174428745857317</v>
      </c>
      <c r="E305" s="210" t="n">
        <v>48</v>
      </c>
      <c r="F305" s="198" t="n">
        <v>19</v>
      </c>
      <c r="G305" s="198" t="n">
        <v>12</v>
      </c>
      <c r="H305" s="198" t="n">
        <v>17</v>
      </c>
      <c r="I305" s="198" t="n">
        <v>4</v>
      </c>
      <c r="J305" s="198" t="n">
        <v>-29</v>
      </c>
      <c r="K305" s="198" t="n">
        <v>6</v>
      </c>
      <c r="L305" s="198" t="n">
        <v>6</v>
      </c>
      <c r="M305" s="198" t="n">
        <v>-26</v>
      </c>
      <c r="N305" s="198" t="n">
        <v>6</v>
      </c>
      <c r="O305" s="198" t="n">
        <v>2</v>
      </c>
      <c r="P305" s="198" t="n">
        <v>4</v>
      </c>
      <c r="Q305" s="198" t="n">
        <v>-4</v>
      </c>
      <c r="R305" s="198" t="n">
        <v>-8</v>
      </c>
      <c r="S305" s="198" t="n">
        <v>3</v>
      </c>
      <c r="T305" s="198" t="n">
        <v>28</v>
      </c>
      <c r="U305" s="198" t="n">
        <v>1</v>
      </c>
      <c r="V305" s="198" t="n">
        <v>-13</v>
      </c>
      <c r="W305" s="198" t="n">
        <v>-10</v>
      </c>
      <c r="X305" s="198" t="n">
        <v>9</v>
      </c>
      <c r="Y305" s="198" t="n">
        <v>5</v>
      </c>
      <c r="Z305" s="198" t="n">
        <v>-10</v>
      </c>
      <c r="AA305" s="198" t="n">
        <v>-11</v>
      </c>
      <c r="AB305" s="198" t="n">
        <v>19</v>
      </c>
      <c r="AC305" s="198" t="n">
        <v>35</v>
      </c>
      <c r="AD305" s="198" t="n">
        <v>5</v>
      </c>
      <c r="AE305" s="198" t="n">
        <v>15</v>
      </c>
      <c r="AF305" s="198" t="n">
        <v>-14</v>
      </c>
      <c r="AG305" s="198" t="n">
        <v>40</v>
      </c>
      <c r="AH305" s="198" t="n">
        <v>6</v>
      </c>
      <c r="AI305" s="198" t="n">
        <v>-14</v>
      </c>
      <c r="AJ305" s="198" t="n">
        <v>10</v>
      </c>
      <c r="AK305" s="198" t="n">
        <v>-6</v>
      </c>
      <c r="AL305" s="198" t="n">
        <v>-2</v>
      </c>
      <c r="AM305" s="198" t="n">
        <v>17</v>
      </c>
      <c r="AN305" s="198" t="n">
        <v>9</v>
      </c>
      <c r="AO305" s="198" t="n">
        <v>-20</v>
      </c>
      <c r="AP305" s="211" t="n">
        <v>14</v>
      </c>
      <c r="AR305" s="195"/>
      <c r="AS305" s="196" t="s">
        <v>1206</v>
      </c>
      <c r="AT305" s="199" t="inlineStr">
        <f aca="false">IF(AT27,1,"")</f>
        <is>
          <t/>
        </is>
      </c>
      <c r="AU305" s="235" t="n">
        <f aca="false">IF(OR(ISBLANK(appSymptome!E31),appSymptome!E31=appSymptome!$C$1,AT305),0,$AR$5-appSymptome!E31)</f>
        <v>8</v>
      </c>
      <c r="AV305" s="196"/>
      <c r="AW305" s="196"/>
      <c r="AX305" s="199"/>
      <c r="AY305" s="196"/>
      <c r="AZ305" s="196" t="n">
        <f aca="false">IF(AND(AU305=0,AU27=0,AX27&gt;0),$AR$5,AU305)</f>
        <v>8</v>
      </c>
      <c r="BA305" s="200" t="n">
        <f aca="false">IF(AND(AZ305=0,AZ27=0,AY27&gt;0),$AR$5-AY27,AZ305)</f>
        <v>8</v>
      </c>
      <c r="BB305" s="201" t="n">
        <f aca="false">BA305*D305</f>
        <v>0.00139542996685854</v>
      </c>
      <c r="BC305" s="202" t="n">
        <f aca="false">(SUMIF(E305:AP305,"&gt;0",E305:AP305)-SUMIF(E305:AP305,"&lt;0",E305:AP305))*D305</f>
        <v>0.0884353741496599</v>
      </c>
      <c r="BD305" s="196"/>
      <c r="BE305" s="196"/>
      <c r="BF305" s="196"/>
      <c r="BG305" s="204"/>
      <c r="BH305" s="205" t="n">
        <f aca="false">SUMPRODUCT(E305:AP305,heilmittel!E$411:AP$411)*D305</f>
        <v>-0.00389549973835687</v>
      </c>
      <c r="BI305" s="206"/>
      <c r="BJ305" s="206"/>
      <c r="BK305" s="206"/>
      <c r="BL305" s="206"/>
      <c r="BM305" s="200"/>
    </row>
    <row r="306" customFormat="false" ht="12.8" hidden="false" customHeight="false" outlineLevel="0" collapsed="false">
      <c r="B306" s="0" t="n">
        <f aca="false">1/D306</f>
        <v>5780.00000000001</v>
      </c>
      <c r="C306" s="208" t="s">
        <v>1207</v>
      </c>
      <c r="D306" s="209" t="n">
        <v>0.000173010380622837</v>
      </c>
      <c r="E306" s="210" t="n">
        <v>13</v>
      </c>
      <c r="F306" s="198" t="n">
        <v>-14</v>
      </c>
      <c r="G306" s="198" t="n">
        <v>10</v>
      </c>
      <c r="H306" s="198" t="n">
        <v>9</v>
      </c>
      <c r="I306" s="198" t="n">
        <v>1</v>
      </c>
      <c r="J306" s="198" t="n">
        <v>-27</v>
      </c>
      <c r="K306" s="198" t="n">
        <v>-23</v>
      </c>
      <c r="L306" s="198" t="n">
        <v>16</v>
      </c>
      <c r="M306" s="198" t="n">
        <v>-22</v>
      </c>
      <c r="N306" s="198" t="n">
        <v>-20</v>
      </c>
      <c r="O306" s="198" t="n">
        <v>-32</v>
      </c>
      <c r="P306" s="198" t="n">
        <v>-21</v>
      </c>
      <c r="Q306" s="198" t="n">
        <v>16</v>
      </c>
      <c r="R306" s="198" t="n">
        <v>-26</v>
      </c>
      <c r="S306" s="198" t="n">
        <v>18</v>
      </c>
      <c r="T306" s="198" t="n">
        <v>3</v>
      </c>
      <c r="U306" s="198" t="n">
        <v>-7</v>
      </c>
      <c r="V306" s="198" t="n">
        <v>-20</v>
      </c>
      <c r="W306" s="198" t="n">
        <v>-13</v>
      </c>
      <c r="X306" s="198" t="n">
        <v>11</v>
      </c>
      <c r="Y306" s="198" t="n">
        <v>-32</v>
      </c>
      <c r="Z306" s="198" t="n">
        <v>-4</v>
      </c>
      <c r="AA306" s="198" t="n">
        <v>-5</v>
      </c>
      <c r="AB306" s="198" t="n">
        <v>-13</v>
      </c>
      <c r="AC306" s="198" t="n">
        <v>-11</v>
      </c>
      <c r="AD306" s="198" t="n">
        <v>-4</v>
      </c>
      <c r="AE306" s="198" t="n">
        <v>-2</v>
      </c>
      <c r="AF306" s="198" t="n">
        <v>31</v>
      </c>
      <c r="AG306" s="198" t="n">
        <v>29</v>
      </c>
      <c r="AH306" s="198" t="n">
        <v>-10</v>
      </c>
      <c r="AI306" s="198" t="n">
        <v>-21</v>
      </c>
      <c r="AJ306" s="198" t="n">
        <v>-3</v>
      </c>
      <c r="AK306" s="198" t="n">
        <v>-22</v>
      </c>
      <c r="AL306" s="198" t="n">
        <v>-3</v>
      </c>
      <c r="AM306" s="198" t="n">
        <v>25</v>
      </c>
      <c r="AN306" s="198" t="n">
        <v>32</v>
      </c>
      <c r="AO306" s="198" t="n">
        <v>-5</v>
      </c>
      <c r="AP306" s="211" t="n">
        <v>28</v>
      </c>
      <c r="AR306" s="195"/>
      <c r="AS306" s="196" t="s">
        <v>1207</v>
      </c>
      <c r="AT306" s="199" t="inlineStr">
        <f aca="false">IF(AT28,1,"")</f>
        <is>
          <t/>
        </is>
      </c>
      <c r="AU306" s="235" t="n">
        <f aca="false">IF(OR(ISBLANK(appSymptome!E32),appSymptome!E32=appSymptome!$C$1,AT306),0,$AR$5-appSymptome!E32)</f>
        <v>4</v>
      </c>
      <c r="AV306" s="196"/>
      <c r="AW306" s="196"/>
      <c r="AX306" s="199"/>
      <c r="AY306" s="196"/>
      <c r="AZ306" s="196" t="n">
        <f aca="false">IF(AND(AU306=0,AU28=0,AX28&gt;0),$AR$5,AU306)</f>
        <v>4</v>
      </c>
      <c r="BA306" s="200" t="n">
        <f aca="false">IF(AND(AZ306=0,AZ28=0,AY28&gt;0),$AR$5-AY28,AZ306)</f>
        <v>4</v>
      </c>
      <c r="BB306" s="201" t="n">
        <f aca="false">BA306*D306</f>
        <v>0.000692041522491348</v>
      </c>
      <c r="BC306" s="202" t="n">
        <f aca="false">(SUMIF(E306:AP306,"&gt;0",E306:AP306)-SUMIF(E306:AP306,"&lt;0",E306:AP306))*D306</f>
        <v>0.104152249134948</v>
      </c>
      <c r="BD306" s="196"/>
      <c r="BE306" s="196"/>
      <c r="BF306" s="196"/>
      <c r="BG306" s="204"/>
      <c r="BH306" s="205" t="n">
        <f aca="false">SUMPRODUCT(E306:AP306,heilmittel!E$411:AP$411)*D306</f>
        <v>-0.000256626297577853</v>
      </c>
      <c r="BI306" s="206"/>
      <c r="BJ306" s="206"/>
      <c r="BK306" s="206"/>
      <c r="BL306" s="206"/>
      <c r="BM306" s="200"/>
    </row>
    <row r="307" customFormat="false" ht="12.8" hidden="false" customHeight="false" outlineLevel="0" collapsed="false">
      <c r="B307" s="0" t="n">
        <f aca="false">1/D307</f>
        <v>9630.00000000003</v>
      </c>
      <c r="C307" s="208" t="s">
        <v>1208</v>
      </c>
      <c r="D307" s="209" t="n">
        <v>0.000103842159916926</v>
      </c>
      <c r="E307" s="210" t="n">
        <v>14</v>
      </c>
      <c r="F307" s="198" t="n">
        <v>-8</v>
      </c>
      <c r="G307" s="198" t="n">
        <v>0</v>
      </c>
      <c r="H307" s="198" t="n">
        <v>6</v>
      </c>
      <c r="I307" s="198" t="n">
        <v>12</v>
      </c>
      <c r="J307" s="198" t="n">
        <v>-5</v>
      </c>
      <c r="K307" s="198" t="n">
        <v>8</v>
      </c>
      <c r="L307" s="198" t="n">
        <v>-20</v>
      </c>
      <c r="M307" s="198" t="n">
        <v>2</v>
      </c>
      <c r="N307" s="198" t="n">
        <v>7</v>
      </c>
      <c r="O307" s="198" t="n">
        <v>0</v>
      </c>
      <c r="P307" s="198" t="n">
        <v>14</v>
      </c>
      <c r="Q307" s="198" t="n">
        <v>4</v>
      </c>
      <c r="R307" s="198" t="n">
        <v>-7</v>
      </c>
      <c r="S307" s="198" t="n">
        <v>-5</v>
      </c>
      <c r="T307" s="198" t="n">
        <v>-11</v>
      </c>
      <c r="U307" s="198" t="n">
        <v>-2</v>
      </c>
      <c r="V307" s="198" t="n">
        <v>0</v>
      </c>
      <c r="W307" s="198" t="n">
        <v>1</v>
      </c>
      <c r="X307" s="198" t="n">
        <v>0</v>
      </c>
      <c r="Y307" s="198" t="n">
        <v>12</v>
      </c>
      <c r="Z307" s="198" t="n">
        <v>-3</v>
      </c>
      <c r="AA307" s="198" t="n">
        <v>-8</v>
      </c>
      <c r="AB307" s="198" t="n">
        <v>-8</v>
      </c>
      <c r="AC307" s="198" t="n">
        <v>2</v>
      </c>
      <c r="AD307" s="198" t="n">
        <v>3</v>
      </c>
      <c r="AE307" s="198" t="n">
        <v>11</v>
      </c>
      <c r="AF307" s="198" t="n">
        <v>-14</v>
      </c>
      <c r="AG307" s="198" t="n">
        <v>11</v>
      </c>
      <c r="AH307" s="198" t="n">
        <v>-1</v>
      </c>
      <c r="AI307" s="198" t="n">
        <v>-9</v>
      </c>
      <c r="AJ307" s="198" t="n">
        <v>-3</v>
      </c>
      <c r="AK307" s="198" t="n">
        <v>-10</v>
      </c>
      <c r="AL307" s="198" t="n">
        <v>-10</v>
      </c>
      <c r="AM307" s="198" t="n">
        <v>-5</v>
      </c>
      <c r="AN307" s="198" t="n">
        <v>-6</v>
      </c>
      <c r="AO307" s="198" t="n">
        <v>-3</v>
      </c>
      <c r="AP307" s="211" t="n">
        <v>-8</v>
      </c>
      <c r="AR307" s="195"/>
      <c r="AS307" s="196" t="s">
        <v>1208</v>
      </c>
      <c r="AT307" s="199" t="inlineStr">
        <f aca="false">IF(AT29,1,"")</f>
        <is>
          <t/>
        </is>
      </c>
      <c r="AU307" s="235" t="n">
        <f aca="false">IF(OR(ISBLANK(appSymptome!E33),appSymptome!E33=appSymptome!$C$1,AT307),0,$AR$5-appSymptome!E33)</f>
        <v>5</v>
      </c>
      <c r="AV307" s="196"/>
      <c r="AW307" s="196"/>
      <c r="AX307" s="199"/>
      <c r="AY307" s="196"/>
      <c r="AZ307" s="196" t="n">
        <f aca="false">IF(AND(AU307=0,AU29=0,AX29&gt;0),$AR$5,AU307)</f>
        <v>5</v>
      </c>
      <c r="BA307" s="200" t="n">
        <f aca="false">IF(AND(AZ307=0,AZ29=0,AY29&gt;0),$AR$5-AY29,AZ307)</f>
        <v>5</v>
      </c>
      <c r="BB307" s="201" t="n">
        <f aca="false">BA307*D307</f>
        <v>0.00051921079958463</v>
      </c>
      <c r="BC307" s="202" t="n">
        <f aca="false">(SUMIF(E307:AP307,"&gt;0",E307:AP307)-SUMIF(E307:AP307,"&lt;0",E307:AP307))*D307</f>
        <v>0.0262720664589823</v>
      </c>
      <c r="BD307" s="196"/>
      <c r="BE307" s="196"/>
      <c r="BF307" s="196"/>
      <c r="BG307" s="204"/>
      <c r="BH307" s="205" t="n">
        <f aca="false">SUMPRODUCT(E307:AP307,heilmittel!E$411:AP$411)*D307</f>
        <v>-0.000956033229491171</v>
      </c>
      <c r="BI307" s="206"/>
      <c r="BJ307" s="206"/>
      <c r="BK307" s="206"/>
      <c r="BL307" s="206"/>
      <c r="BM307" s="200"/>
    </row>
    <row r="308" customFormat="false" ht="12.8" hidden="false" customHeight="false" outlineLevel="0" collapsed="false">
      <c r="B308" s="0" t="n">
        <f aca="false">1/D308</f>
        <v>9286.00000000003</v>
      </c>
      <c r="C308" s="208" t="s">
        <v>1209</v>
      </c>
      <c r="D308" s="209" t="n">
        <v>0.000107688994184794</v>
      </c>
      <c r="E308" s="210" t="n">
        <v>-4</v>
      </c>
      <c r="F308" s="198" t="n">
        <v>-6</v>
      </c>
      <c r="G308" s="198" t="n">
        <v>11</v>
      </c>
      <c r="H308" s="198" t="n">
        <v>15</v>
      </c>
      <c r="I308" s="198" t="n">
        <v>24</v>
      </c>
      <c r="J308" s="198" t="n">
        <v>-4</v>
      </c>
      <c r="K308" s="198" t="n">
        <v>0</v>
      </c>
      <c r="L308" s="198" t="n">
        <v>-15</v>
      </c>
      <c r="M308" s="198" t="n">
        <v>-8</v>
      </c>
      <c r="N308" s="198" t="n">
        <v>-12</v>
      </c>
      <c r="O308" s="198" t="n">
        <v>-7</v>
      </c>
      <c r="P308" s="198" t="n">
        <v>11</v>
      </c>
      <c r="Q308" s="198" t="n">
        <v>2</v>
      </c>
      <c r="R308" s="198" t="n">
        <v>-6</v>
      </c>
      <c r="S308" s="198" t="n">
        <v>5</v>
      </c>
      <c r="T308" s="198" t="n">
        <v>13</v>
      </c>
      <c r="U308" s="198" t="n">
        <v>10</v>
      </c>
      <c r="V308" s="198" t="n">
        <v>-25</v>
      </c>
      <c r="W308" s="198" t="n">
        <v>10</v>
      </c>
      <c r="X308" s="198" t="n">
        <v>-9</v>
      </c>
      <c r="Y308" s="198" t="n">
        <v>-16</v>
      </c>
      <c r="Z308" s="198" t="n">
        <v>12</v>
      </c>
      <c r="AA308" s="198" t="n">
        <v>-8</v>
      </c>
      <c r="AB308" s="198" t="n">
        <v>11</v>
      </c>
      <c r="AC308" s="198" t="n">
        <v>18</v>
      </c>
      <c r="AD308" s="198" t="n">
        <v>4</v>
      </c>
      <c r="AE308" s="198" t="n">
        <v>-5</v>
      </c>
      <c r="AF308" s="198" t="n">
        <v>-14</v>
      </c>
      <c r="AG308" s="198" t="n">
        <v>9</v>
      </c>
      <c r="AH308" s="198" t="n">
        <v>5</v>
      </c>
      <c r="AI308" s="198" t="n">
        <v>20</v>
      </c>
      <c r="AJ308" s="198" t="n">
        <v>-3</v>
      </c>
      <c r="AK308" s="198" t="n">
        <v>5</v>
      </c>
      <c r="AL308" s="198" t="n">
        <v>33</v>
      </c>
      <c r="AM308" s="198" t="n">
        <v>-3</v>
      </c>
      <c r="AN308" s="198" t="n">
        <v>-23</v>
      </c>
      <c r="AO308" s="198" t="n">
        <v>-7</v>
      </c>
      <c r="AP308" s="211" t="n">
        <v>10</v>
      </c>
      <c r="AR308" s="195"/>
      <c r="AS308" s="196" t="s">
        <v>1209</v>
      </c>
      <c r="AT308" s="199" t="inlineStr">
        <f aca="false">IF(AT30,1,"")</f>
        <is>
          <t/>
        </is>
      </c>
      <c r="AU308" s="235" t="n">
        <f aca="false">IF(OR(ISBLANK(appSymptome!E34),appSymptome!E34=appSymptome!$C$1,AT308),0,$AR$5-appSymptome!E34)</f>
        <v>0</v>
      </c>
      <c r="AV308" s="196"/>
      <c r="AW308" s="196"/>
      <c r="AX308" s="199"/>
      <c r="AY308" s="196"/>
      <c r="AZ308" s="196" t="n">
        <f aca="false">IF(AND(AU308=0,AU30=0,AX30&gt;0),$AR$5,AU308)</f>
        <v>0</v>
      </c>
      <c r="BA308" s="200" t="n">
        <f aca="false">IF(AND(AZ308=0,AZ30=0,AY30&gt;0),$AR$5-AY30,AZ308)</f>
        <v>0</v>
      </c>
      <c r="BB308" s="201" t="n">
        <f aca="false">BA308*D308</f>
        <v>0</v>
      </c>
      <c r="BC308" s="202" t="n">
        <f aca="false">(SUMIF(E308:AP308,"&gt;0",E308:AP308)-SUMIF(E308:AP308,"&lt;0",E308:AP308))*D308</f>
        <v>0.0433986646564721</v>
      </c>
      <c r="BD308" s="196"/>
      <c r="BE308" s="196"/>
      <c r="BF308" s="196"/>
      <c r="BG308" s="204"/>
      <c r="BH308" s="205" t="n">
        <f aca="false">SUMPRODUCT(E308:AP308,heilmittel!E$411:AP$411)*D308</f>
        <v>-0.0058756515184148</v>
      </c>
      <c r="BI308" s="206"/>
      <c r="BJ308" s="206"/>
      <c r="BK308" s="206"/>
      <c r="BL308" s="206"/>
      <c r="BM308" s="200"/>
    </row>
    <row r="309" customFormat="false" ht="12.8" hidden="false" customHeight="false" outlineLevel="0" collapsed="false">
      <c r="B309" s="0" t="n">
        <f aca="false">1/D309</f>
        <v>8942.00000000001</v>
      </c>
      <c r="C309" s="208" t="s">
        <v>1210</v>
      </c>
      <c r="D309" s="209" t="n">
        <v>0.000111831804965332</v>
      </c>
      <c r="E309" s="210" t="n">
        <v>26</v>
      </c>
      <c r="F309" s="198" t="n">
        <v>-7</v>
      </c>
      <c r="G309" s="198" t="n">
        <v>17</v>
      </c>
      <c r="H309" s="198" t="n">
        <v>5</v>
      </c>
      <c r="I309" s="198" t="n">
        <v>6</v>
      </c>
      <c r="J309" s="198" t="n">
        <v>0</v>
      </c>
      <c r="K309" s="198" t="n">
        <v>-6</v>
      </c>
      <c r="L309" s="198" t="n">
        <v>-14</v>
      </c>
      <c r="M309" s="198" t="n">
        <v>2</v>
      </c>
      <c r="N309" s="198" t="n">
        <v>7</v>
      </c>
      <c r="O309" s="198" t="n">
        <v>9</v>
      </c>
      <c r="P309" s="198" t="n">
        <v>-1</v>
      </c>
      <c r="Q309" s="198" t="n">
        <v>-1</v>
      </c>
      <c r="R309" s="198" t="n">
        <v>-20</v>
      </c>
      <c r="S309" s="198" t="n">
        <v>10</v>
      </c>
      <c r="T309" s="198" t="n">
        <v>-12</v>
      </c>
      <c r="U309" s="198" t="n">
        <v>-6</v>
      </c>
      <c r="V309" s="198" t="n">
        <v>4</v>
      </c>
      <c r="W309" s="198" t="n">
        <v>-24</v>
      </c>
      <c r="X309" s="198" t="n">
        <v>4</v>
      </c>
      <c r="Y309" s="198" t="n">
        <v>0</v>
      </c>
      <c r="Z309" s="198" t="n">
        <v>12</v>
      </c>
      <c r="AA309" s="198" t="n">
        <v>4</v>
      </c>
      <c r="AB309" s="198" t="n">
        <v>-15</v>
      </c>
      <c r="AC309" s="198" t="n">
        <v>-14</v>
      </c>
      <c r="AD309" s="198" t="n">
        <v>2</v>
      </c>
      <c r="AE309" s="198" t="n">
        <v>-5</v>
      </c>
      <c r="AF309" s="198" t="n">
        <v>-13</v>
      </c>
      <c r="AG309" s="198" t="n">
        <v>12</v>
      </c>
      <c r="AH309" s="198" t="n">
        <v>5</v>
      </c>
      <c r="AI309" s="198" t="n">
        <v>-18</v>
      </c>
      <c r="AJ309" s="198" t="n">
        <v>-2</v>
      </c>
      <c r="AK309" s="198" t="n">
        <v>-6</v>
      </c>
      <c r="AL309" s="198" t="n">
        <v>-31</v>
      </c>
      <c r="AM309" s="198" t="n">
        <v>26</v>
      </c>
      <c r="AN309" s="198" t="n">
        <v>1</v>
      </c>
      <c r="AO309" s="198" t="n">
        <v>-8</v>
      </c>
      <c r="AP309" s="211" t="n">
        <v>36</v>
      </c>
      <c r="AR309" s="195"/>
      <c r="AS309" s="196" t="s">
        <v>1210</v>
      </c>
      <c r="AT309" s="199" t="inlineStr">
        <f aca="false">IF(AT31,1,"")</f>
        <is>
          <t/>
        </is>
      </c>
      <c r="AU309" s="235" t="n">
        <f aca="false">IF(OR(ISBLANK(appSymptome!E35),appSymptome!E35=appSymptome!$C$1,AT309),0,$AR$5-appSymptome!E35)</f>
        <v>8</v>
      </c>
      <c r="AV309" s="196"/>
      <c r="AW309" s="196"/>
      <c r="AX309" s="199"/>
      <c r="AY309" s="196"/>
      <c r="AZ309" s="196" t="n">
        <f aca="false">IF(AND(AU309=0,AU31=0,AX31&gt;0),$AR$5,AU309)</f>
        <v>8</v>
      </c>
      <c r="BA309" s="200" t="n">
        <f aca="false">IF(AND(AZ309=0,AZ31=0,AY31&gt;0),$AR$5-AY31,AZ309)</f>
        <v>8</v>
      </c>
      <c r="BB309" s="201" t="n">
        <f aca="false">BA309*D309</f>
        <v>0.000894654439722656</v>
      </c>
      <c r="BC309" s="202" t="n">
        <f aca="false">(SUMIF(E309:AP309,"&gt;0",E309:AP309)-SUMIF(E309:AP309,"&lt;0",E309:AP309))*D309</f>
        <v>0.0437262357414449</v>
      </c>
      <c r="BD309" s="196"/>
      <c r="BE309" s="196"/>
      <c r="BF309" s="196"/>
      <c r="BG309" s="204"/>
      <c r="BH309" s="205" t="n">
        <f aca="false">SUMPRODUCT(E309:AP309,heilmittel!E$411:AP$411)*D309</f>
        <v>-0.000312424513531648</v>
      </c>
      <c r="BI309" s="206"/>
      <c r="BJ309" s="206"/>
      <c r="BK309" s="206"/>
      <c r="BL309" s="206"/>
      <c r="BM309" s="200"/>
    </row>
    <row r="310" customFormat="false" ht="12.8" hidden="false" customHeight="false" outlineLevel="0" collapsed="false">
      <c r="B310" s="0" t="n">
        <f aca="false">1/D310</f>
        <v>10078</v>
      </c>
      <c r="C310" s="208" t="s">
        <v>1211</v>
      </c>
      <c r="D310" s="209" t="n">
        <v>9.92260369120857E-005</v>
      </c>
      <c r="E310" s="210" t="n">
        <v>4</v>
      </c>
      <c r="F310" s="198" t="n">
        <v>-1</v>
      </c>
      <c r="G310" s="198" t="n">
        <v>6</v>
      </c>
      <c r="H310" s="198" t="n">
        <v>0</v>
      </c>
      <c r="I310" s="198" t="n">
        <v>-4</v>
      </c>
      <c r="J310" s="198" t="n">
        <v>3</v>
      </c>
      <c r="K310" s="198" t="n">
        <v>-7</v>
      </c>
      <c r="L310" s="198" t="n">
        <v>-6</v>
      </c>
      <c r="M310" s="198" t="n">
        <v>-2</v>
      </c>
      <c r="N310" s="198" t="n">
        <v>-6</v>
      </c>
      <c r="O310" s="198" t="n">
        <v>-7</v>
      </c>
      <c r="P310" s="198" t="n">
        <v>6</v>
      </c>
      <c r="Q310" s="198" t="n">
        <v>0</v>
      </c>
      <c r="R310" s="198" t="n">
        <v>-10</v>
      </c>
      <c r="S310" s="198" t="n">
        <v>-1</v>
      </c>
      <c r="T310" s="198" t="n">
        <v>5</v>
      </c>
      <c r="U310" s="198" t="n">
        <v>4</v>
      </c>
      <c r="V310" s="198" t="n">
        <v>-5</v>
      </c>
      <c r="W310" s="198" t="n">
        <v>-7</v>
      </c>
      <c r="X310" s="198" t="n">
        <v>4</v>
      </c>
      <c r="Y310" s="198" t="n">
        <v>8</v>
      </c>
      <c r="Z310" s="198" t="n">
        <v>-9</v>
      </c>
      <c r="AA310" s="198" t="n">
        <v>-3</v>
      </c>
      <c r="AB310" s="198" t="n">
        <v>12</v>
      </c>
      <c r="AC310" s="198" t="n">
        <v>3</v>
      </c>
      <c r="AD310" s="198" t="n">
        <v>-1</v>
      </c>
      <c r="AE310" s="198" t="n">
        <v>-13</v>
      </c>
      <c r="AF310" s="198" t="n">
        <v>-3</v>
      </c>
      <c r="AG310" s="198" t="n">
        <v>12</v>
      </c>
      <c r="AH310" s="198" t="n">
        <v>6</v>
      </c>
      <c r="AI310" s="198" t="n">
        <v>-5</v>
      </c>
      <c r="AJ310" s="198" t="n">
        <v>-6</v>
      </c>
      <c r="AK310" s="198" t="n">
        <v>-2</v>
      </c>
      <c r="AL310" s="198" t="n">
        <v>-8</v>
      </c>
      <c r="AM310" s="198" t="n">
        <v>-2</v>
      </c>
      <c r="AN310" s="198" t="n">
        <v>-10</v>
      </c>
      <c r="AO310" s="198" t="n">
        <v>2</v>
      </c>
      <c r="AP310" s="211" t="n">
        <v>10</v>
      </c>
      <c r="AR310" s="195"/>
      <c r="AS310" s="196" t="s">
        <v>1211</v>
      </c>
      <c r="AT310" s="199" t="inlineStr">
        <f aca="false">IF(AT32,1,"")</f>
        <is>
          <t/>
        </is>
      </c>
      <c r="AU310" s="235" t="n">
        <f aca="false">IF(OR(ISBLANK(appSymptome!E36),appSymptome!E36=appSymptome!$C$1,AT310),0,$AR$5-appSymptome!E36)</f>
        <v>8</v>
      </c>
      <c r="AV310" s="196"/>
      <c r="AW310" s="196"/>
      <c r="AX310" s="199"/>
      <c r="AY310" s="196"/>
      <c r="AZ310" s="196" t="n">
        <f aca="false">IF(AND(AU310=0,AU32=0,AX32&gt;0),$AR$5,AU310)</f>
        <v>8</v>
      </c>
      <c r="BA310" s="200" t="n">
        <f aca="false">IF(AND(AZ310=0,AZ32=0,AY32&gt;0),$AR$5-AY32,AZ310)</f>
        <v>8</v>
      </c>
      <c r="BB310" s="201" t="n">
        <f aca="false">BA310*D310</f>
        <v>0.000793808295296686</v>
      </c>
      <c r="BC310" s="202" t="n">
        <f aca="false">(SUMIF(E310:AP310,"&gt;0",E310:AP310)-SUMIF(E310:AP310,"&lt;0",E310:AP310))*D310</f>
        <v>0.0201428854931534</v>
      </c>
      <c r="BD310" s="196"/>
      <c r="BE310" s="196"/>
      <c r="BF310" s="196"/>
      <c r="BG310" s="204"/>
      <c r="BH310" s="205" t="n">
        <f aca="false">SUMPRODUCT(E310:AP310,heilmittel!E$411:AP$411)*D310</f>
        <v>0.000108225838460012</v>
      </c>
      <c r="BI310" s="206"/>
      <c r="BJ310" s="206"/>
      <c r="BK310" s="206"/>
      <c r="BL310" s="206"/>
      <c r="BM310" s="200"/>
    </row>
    <row r="311" customFormat="false" ht="12.8" hidden="false" customHeight="false" outlineLevel="0" collapsed="false">
      <c r="B311" s="0" t="n">
        <f aca="false">1/D311</f>
        <v>9804</v>
      </c>
      <c r="C311" s="208" t="s">
        <v>1212</v>
      </c>
      <c r="D311" s="209" t="n">
        <v>0.000101999184006528</v>
      </c>
      <c r="E311" s="210" t="n">
        <v>28</v>
      </c>
      <c r="F311" s="198" t="n">
        <v>12</v>
      </c>
      <c r="G311" s="198" t="n">
        <v>14</v>
      </c>
      <c r="H311" s="198" t="n">
        <v>-13</v>
      </c>
      <c r="I311" s="198" t="n">
        <v>-12</v>
      </c>
      <c r="J311" s="198" t="n">
        <v>-6</v>
      </c>
      <c r="K311" s="198" t="n">
        <v>4</v>
      </c>
      <c r="L311" s="198" t="n">
        <v>-7</v>
      </c>
      <c r="M311" s="198" t="n">
        <v>17</v>
      </c>
      <c r="N311" s="198" t="n">
        <v>6</v>
      </c>
      <c r="O311" s="198" t="n">
        <v>6</v>
      </c>
      <c r="P311" s="198" t="n">
        <v>7</v>
      </c>
      <c r="Q311" s="198" t="n">
        <v>-3</v>
      </c>
      <c r="R311" s="198" t="n">
        <v>0</v>
      </c>
      <c r="S311" s="198" t="n">
        <v>-6</v>
      </c>
      <c r="T311" s="198" t="n">
        <v>-2</v>
      </c>
      <c r="U311" s="198" t="n">
        <v>-2</v>
      </c>
      <c r="V311" s="198" t="n">
        <v>-2</v>
      </c>
      <c r="W311" s="198" t="n">
        <v>-11</v>
      </c>
      <c r="X311" s="198" t="n">
        <v>13</v>
      </c>
      <c r="Y311" s="198" t="n">
        <v>12</v>
      </c>
      <c r="Z311" s="198" t="n">
        <v>5</v>
      </c>
      <c r="AA311" s="198" t="n">
        <v>-5</v>
      </c>
      <c r="AB311" s="198" t="n">
        <v>6</v>
      </c>
      <c r="AC311" s="198" t="n">
        <v>-8</v>
      </c>
      <c r="AD311" s="198" t="n">
        <v>-7</v>
      </c>
      <c r="AE311" s="198" t="n">
        <v>9</v>
      </c>
      <c r="AF311" s="198" t="n">
        <v>3</v>
      </c>
      <c r="AG311" s="198" t="n">
        <v>9</v>
      </c>
      <c r="AH311" s="198" t="n">
        <v>2</v>
      </c>
      <c r="AI311" s="198" t="n">
        <v>2</v>
      </c>
      <c r="AJ311" s="198" t="n">
        <v>17</v>
      </c>
      <c r="AK311" s="198" t="n">
        <v>-2</v>
      </c>
      <c r="AL311" s="198" t="n">
        <v>-11</v>
      </c>
      <c r="AM311" s="198" t="n">
        <v>-8</v>
      </c>
      <c r="AN311" s="198" t="n">
        <v>-12</v>
      </c>
      <c r="AO311" s="198" t="n">
        <v>11</v>
      </c>
      <c r="AP311" s="211" t="n">
        <v>-7</v>
      </c>
      <c r="AR311" s="195"/>
      <c r="AS311" s="196" t="s">
        <v>1212</v>
      </c>
      <c r="AT311" s="199" t="inlineStr">
        <f aca="false">IF(AT33,1,"")</f>
        <is>
          <t/>
        </is>
      </c>
      <c r="AU311" s="235" t="n">
        <f aca="false">IF(OR(ISBLANK(appSymptome!E37),appSymptome!E37=appSymptome!$C$1,AT311),0,$AR$5-appSymptome!E37)</f>
        <v>6</v>
      </c>
      <c r="AV311" s="196"/>
      <c r="AW311" s="196"/>
      <c r="AX311" s="199"/>
      <c r="AY311" s="196"/>
      <c r="AZ311" s="196" t="n">
        <f aca="false">IF(AND(AU311=0,AU33=0,AX33&gt;0),$AR$5,AU311)</f>
        <v>6</v>
      </c>
      <c r="BA311" s="200" t="n">
        <f aca="false">IF(AND(AZ311=0,AZ33=0,AY33&gt;0),$AR$5-AY33,AZ311)</f>
        <v>6</v>
      </c>
      <c r="BB311" s="201" t="n">
        <f aca="false">BA311*D311</f>
        <v>0.000611995104039168</v>
      </c>
      <c r="BC311" s="202" t="n">
        <f aca="false">(SUMIF(E311:AP311,"&gt;0",E311:AP311)-SUMIF(E311:AP311,"&lt;0",E311:AP311))*D311</f>
        <v>0.0313137494900041</v>
      </c>
      <c r="BD311" s="196"/>
      <c r="BE311" s="196"/>
      <c r="BF311" s="196"/>
      <c r="BG311" s="204"/>
      <c r="BH311" s="205" t="n">
        <f aca="false">SUMPRODUCT(E311:AP311,heilmittel!E$411:AP$411)*D311</f>
        <v>0.000729702162382702</v>
      </c>
      <c r="BI311" s="206"/>
      <c r="BJ311" s="206"/>
      <c r="BK311" s="206"/>
      <c r="BL311" s="206"/>
      <c r="BM311" s="200"/>
    </row>
    <row r="312" customFormat="false" ht="12.8" hidden="false" customHeight="false" outlineLevel="0" collapsed="false">
      <c r="B312" s="0" t="n">
        <f aca="false">1/D312</f>
        <v>8885</v>
      </c>
      <c r="C312" s="208" t="s">
        <v>1213</v>
      </c>
      <c r="D312" s="209" t="n">
        <v>0.000112549240292628</v>
      </c>
      <c r="E312" s="210" t="n">
        <v>27</v>
      </c>
      <c r="F312" s="198" t="n">
        <v>-8</v>
      </c>
      <c r="G312" s="198" t="n">
        <v>10</v>
      </c>
      <c r="H312" s="198" t="n">
        <v>6</v>
      </c>
      <c r="I312" s="198" t="n">
        <v>18</v>
      </c>
      <c r="J312" s="198" t="n">
        <v>5</v>
      </c>
      <c r="K312" s="198" t="n">
        <v>-6</v>
      </c>
      <c r="L312" s="198" t="n">
        <v>-9</v>
      </c>
      <c r="M312" s="198" t="n">
        <v>-14</v>
      </c>
      <c r="N312" s="198" t="n">
        <v>10</v>
      </c>
      <c r="O312" s="198" t="n">
        <v>-5</v>
      </c>
      <c r="P312" s="198" t="n">
        <v>11</v>
      </c>
      <c r="Q312" s="198" t="n">
        <v>-2</v>
      </c>
      <c r="R312" s="198" t="n">
        <v>2</v>
      </c>
      <c r="S312" s="198" t="n">
        <v>9</v>
      </c>
      <c r="T312" s="198" t="n">
        <v>-45</v>
      </c>
      <c r="U312" s="198" t="n">
        <v>-7</v>
      </c>
      <c r="V312" s="198" t="n">
        <v>3</v>
      </c>
      <c r="W312" s="198" t="n">
        <v>-4</v>
      </c>
      <c r="X312" s="198" t="n">
        <v>33</v>
      </c>
      <c r="Y312" s="198" t="n">
        <v>10</v>
      </c>
      <c r="Z312" s="198" t="n">
        <v>5</v>
      </c>
      <c r="AA312" s="198" t="n">
        <v>-16</v>
      </c>
      <c r="AB312" s="198" t="n">
        <v>-30</v>
      </c>
      <c r="AC312" s="198" t="n">
        <v>-17</v>
      </c>
      <c r="AD312" s="198" t="n">
        <v>6</v>
      </c>
      <c r="AE312" s="198" t="n">
        <v>-6</v>
      </c>
      <c r="AF312" s="198" t="n">
        <v>-4</v>
      </c>
      <c r="AG312" s="198" t="n">
        <v>18</v>
      </c>
      <c r="AH312" s="198" t="n">
        <v>-3</v>
      </c>
      <c r="AI312" s="198" t="n">
        <v>-31</v>
      </c>
      <c r="AJ312" s="198" t="n">
        <v>1</v>
      </c>
      <c r="AK312" s="198" t="n">
        <v>-13</v>
      </c>
      <c r="AL312" s="198" t="n">
        <v>-14</v>
      </c>
      <c r="AM312" s="198" t="n">
        <v>-9</v>
      </c>
      <c r="AN312" s="198" t="n">
        <v>-14</v>
      </c>
      <c r="AO312" s="198" t="n">
        <v>7</v>
      </c>
      <c r="AP312" s="211" t="n">
        <v>6</v>
      </c>
      <c r="AR312" s="195"/>
      <c r="AS312" s="196" t="s">
        <v>1213</v>
      </c>
      <c r="AT312" s="199" t="inlineStr">
        <f aca="false">IF(AT34,1,"")</f>
        <is>
          <t/>
        </is>
      </c>
      <c r="AU312" s="235" t="n">
        <f aca="false">IF(OR(ISBLANK(appSymptome!E38),appSymptome!E38=appSymptome!$C$1,AT312),0,$AR$5-appSymptome!E38)</f>
        <v>8</v>
      </c>
      <c r="AV312" s="196"/>
      <c r="AW312" s="196"/>
      <c r="AX312" s="199"/>
      <c r="AY312" s="196"/>
      <c r="AZ312" s="196" t="n">
        <f aca="false">IF(AND(AU312=0,AU34=0,AX34&gt;0),$AR$5,AU312)</f>
        <v>8</v>
      </c>
      <c r="BA312" s="200" t="n">
        <f aca="false">IF(AND(AZ312=0,AZ34=0,AY34&gt;0),$AR$5-AY34,AZ312)</f>
        <v>8</v>
      </c>
      <c r="BB312" s="201" t="n">
        <f aca="false">BA312*D312</f>
        <v>0.000900393922341024</v>
      </c>
      <c r="BC312" s="202" t="n">
        <f aca="false">(SUMIF(E312:AP312,"&gt;0",E312:AP312)-SUMIF(E312:AP312,"&lt;0",E312:AP312))*D312</f>
        <v>0.0499718626899269</v>
      </c>
      <c r="BD312" s="196"/>
      <c r="BE312" s="196"/>
      <c r="BF312" s="196"/>
      <c r="BG312" s="204"/>
      <c r="BH312" s="205" t="n">
        <f aca="false">SUMPRODUCT(E312:AP312,heilmittel!E$411:AP$411)*D312</f>
        <v>-0.000461429375351717</v>
      </c>
      <c r="BI312" s="206"/>
      <c r="BJ312" s="206"/>
      <c r="BK312" s="206"/>
      <c r="BL312" s="206"/>
      <c r="BM312" s="200"/>
    </row>
    <row r="313" customFormat="false" ht="12.8" hidden="false" customHeight="false" outlineLevel="0" collapsed="false">
      <c r="B313" s="0" t="n">
        <f aca="false">1/D313</f>
        <v>10485</v>
      </c>
      <c r="C313" s="208" t="s">
        <v>1214</v>
      </c>
      <c r="D313" s="209" t="n">
        <v>9.53743443013829E-005</v>
      </c>
      <c r="E313" s="210" t="n">
        <v>9</v>
      </c>
      <c r="F313" s="198" t="n">
        <v>-9</v>
      </c>
      <c r="G313" s="198" t="n">
        <v>-16</v>
      </c>
      <c r="H313" s="198" t="n">
        <v>-5</v>
      </c>
      <c r="I313" s="198" t="n">
        <v>5</v>
      </c>
      <c r="J313" s="198" t="n">
        <v>-10</v>
      </c>
      <c r="K313" s="198" t="n">
        <v>0</v>
      </c>
      <c r="L313" s="198" t="n">
        <v>-27</v>
      </c>
      <c r="M313" s="198" t="n">
        <v>-19</v>
      </c>
      <c r="N313" s="198" t="n">
        <v>2</v>
      </c>
      <c r="O313" s="198" t="n">
        <v>6</v>
      </c>
      <c r="P313" s="198" t="n">
        <v>-4</v>
      </c>
      <c r="Q313" s="198" t="n">
        <v>-20</v>
      </c>
      <c r="R313" s="198" t="n">
        <v>9</v>
      </c>
      <c r="S313" s="198" t="n">
        <v>5</v>
      </c>
      <c r="T313" s="198" t="n">
        <v>3</v>
      </c>
      <c r="U313" s="198" t="n">
        <v>-12</v>
      </c>
      <c r="V313" s="198" t="n">
        <v>11</v>
      </c>
      <c r="W313" s="198" t="n">
        <v>6</v>
      </c>
      <c r="X313" s="198" t="n">
        <v>-20</v>
      </c>
      <c r="Y313" s="198" t="n">
        <v>18</v>
      </c>
      <c r="Z313" s="198" t="n">
        <v>6</v>
      </c>
      <c r="AA313" s="198" t="n">
        <v>0</v>
      </c>
      <c r="AB313" s="198" t="n">
        <v>-13</v>
      </c>
      <c r="AC313" s="198" t="n">
        <v>-25</v>
      </c>
      <c r="AD313" s="198" t="n">
        <v>-9</v>
      </c>
      <c r="AE313" s="198" t="n">
        <v>6</v>
      </c>
      <c r="AF313" s="198" t="n">
        <v>-17</v>
      </c>
      <c r="AG313" s="198" t="n">
        <v>-3</v>
      </c>
      <c r="AH313" s="198" t="n">
        <v>-8</v>
      </c>
      <c r="AI313" s="198" t="n">
        <v>11</v>
      </c>
      <c r="AJ313" s="198" t="n">
        <v>-25</v>
      </c>
      <c r="AK313" s="198" t="n">
        <v>1</v>
      </c>
      <c r="AL313" s="198" t="n">
        <v>-8</v>
      </c>
      <c r="AM313" s="198" t="n">
        <v>22</v>
      </c>
      <c r="AN313" s="198" t="n">
        <v>-10</v>
      </c>
      <c r="AO313" s="198" t="n">
        <v>-1</v>
      </c>
      <c r="AP313" s="211" t="n">
        <v>-1</v>
      </c>
      <c r="AR313" s="195"/>
      <c r="AS313" s="196" t="s">
        <v>1214</v>
      </c>
      <c r="AT313" s="199" t="inlineStr">
        <f aca="false">IF(AT35,1,"")</f>
        <is>
          <t/>
        </is>
      </c>
      <c r="AU313" s="235" t="n">
        <f aca="false">IF(OR(ISBLANK(appSymptome!E39),appSymptome!E39=appSymptome!$C$1,AT313),0,$AR$5-appSymptome!E39)</f>
        <v>3</v>
      </c>
      <c r="AV313" s="196"/>
      <c r="AW313" s="196"/>
      <c r="AX313" s="199"/>
      <c r="AY313" s="196"/>
      <c r="AZ313" s="196" t="n">
        <f aca="false">IF(AND(AU313=0,AU35=0,AX35&gt;0),$AR$5,AU313)</f>
        <v>3</v>
      </c>
      <c r="BA313" s="200" t="n">
        <f aca="false">IF(AND(AZ313=0,AZ35=0,AY35&gt;0),$AR$5-AY35,AZ313)</f>
        <v>3</v>
      </c>
      <c r="BB313" s="201" t="n">
        <f aca="false">BA313*D313</f>
        <v>0.000286123032904149</v>
      </c>
      <c r="BC313" s="202" t="n">
        <f aca="false">(SUMIF(E313:AP313,"&gt;0",E313:AP313)-SUMIF(E313:AP313,"&lt;0",E313:AP313))*D313</f>
        <v>0.0364329995231283</v>
      </c>
      <c r="BD313" s="196"/>
      <c r="BE313" s="196"/>
      <c r="BF313" s="196"/>
      <c r="BG313" s="204"/>
      <c r="BH313" s="205" t="n">
        <f aca="false">SUMPRODUCT(E313:AP313,heilmittel!E$411:AP$411)*D313</f>
        <v>-0.000429556509298999</v>
      </c>
      <c r="BI313" s="206"/>
      <c r="BJ313" s="206"/>
      <c r="BK313" s="206"/>
      <c r="BL313" s="206"/>
      <c r="BM313" s="200"/>
    </row>
    <row r="314" customFormat="false" ht="12.8" hidden="false" customHeight="false" outlineLevel="0" collapsed="false">
      <c r="B314" s="0" t="n">
        <f aca="false">1/D314</f>
        <v>8729.99999999997</v>
      </c>
      <c r="C314" s="208" t="s">
        <v>1215</v>
      </c>
      <c r="D314" s="209" t="n">
        <v>0.00011454753722795</v>
      </c>
      <c r="E314" s="210" t="n">
        <v>27</v>
      </c>
      <c r="F314" s="198" t="n">
        <v>-10</v>
      </c>
      <c r="G314" s="198" t="n">
        <v>-1</v>
      </c>
      <c r="H314" s="198" t="n">
        <v>-13</v>
      </c>
      <c r="I314" s="198" t="n">
        <v>-30</v>
      </c>
      <c r="J314" s="198" t="n">
        <v>12</v>
      </c>
      <c r="K314" s="198" t="n">
        <v>1</v>
      </c>
      <c r="L314" s="198" t="n">
        <v>-25</v>
      </c>
      <c r="M314" s="198" t="n">
        <v>29</v>
      </c>
      <c r="N314" s="198" t="n">
        <v>19</v>
      </c>
      <c r="O314" s="198" t="n">
        <v>-22</v>
      </c>
      <c r="P314" s="198" t="n">
        <v>16</v>
      </c>
      <c r="Q314" s="198" t="n">
        <v>-6</v>
      </c>
      <c r="R314" s="198" t="n">
        <v>6</v>
      </c>
      <c r="S314" s="198" t="n">
        <v>-17</v>
      </c>
      <c r="T314" s="198" t="n">
        <v>-30</v>
      </c>
      <c r="U314" s="198" t="n">
        <v>-30</v>
      </c>
      <c r="V314" s="198" t="n">
        <v>36</v>
      </c>
      <c r="W314" s="198" t="n">
        <v>10</v>
      </c>
      <c r="X314" s="198" t="n">
        <v>5</v>
      </c>
      <c r="Y314" s="198" t="n">
        <v>5</v>
      </c>
      <c r="Z314" s="198" t="n">
        <v>11</v>
      </c>
      <c r="AA314" s="198" t="n">
        <v>-16</v>
      </c>
      <c r="AB314" s="198" t="n">
        <v>9</v>
      </c>
      <c r="AC314" s="198" t="n">
        <v>-15</v>
      </c>
      <c r="AD314" s="198" t="n">
        <v>15</v>
      </c>
      <c r="AE314" s="198" t="n">
        <v>24</v>
      </c>
      <c r="AF314" s="198" t="n">
        <v>2</v>
      </c>
      <c r="AG314" s="198" t="n">
        <v>15</v>
      </c>
      <c r="AH314" s="198" t="n">
        <v>-34</v>
      </c>
      <c r="AI314" s="198" t="n">
        <v>-16</v>
      </c>
      <c r="AJ314" s="198" t="n">
        <v>29</v>
      </c>
      <c r="AK314" s="198" t="n">
        <v>7</v>
      </c>
      <c r="AL314" s="198" t="n">
        <v>3</v>
      </c>
      <c r="AM314" s="198" t="n">
        <v>-24</v>
      </c>
      <c r="AN314" s="198" t="n">
        <v>5</v>
      </c>
      <c r="AO314" s="198" t="n">
        <v>1</v>
      </c>
      <c r="AP314" s="211" t="n">
        <v>-23</v>
      </c>
      <c r="AR314" s="195"/>
      <c r="AS314" s="196" t="s">
        <v>1215</v>
      </c>
      <c r="AT314" s="199" t="inlineStr">
        <f aca="false">IF(AT36,1,"")</f>
        <is>
          <t/>
        </is>
      </c>
      <c r="AU314" s="235" t="n">
        <f aca="false">IF(OR(ISBLANK(appSymptome!E40),appSymptome!E40=appSymptome!$C$1,AT314),0,$AR$5-appSymptome!E40)</f>
        <v>4</v>
      </c>
      <c r="AV314" s="196"/>
      <c r="AW314" s="196"/>
      <c r="AX314" s="199"/>
      <c r="AY314" s="196"/>
      <c r="AZ314" s="196" t="n">
        <f aca="false">IF(AND(AU314=0,AU36=0,AX36&gt;0),$AR$5,AU314)</f>
        <v>4</v>
      </c>
      <c r="BA314" s="200" t="n">
        <f aca="false">IF(AND(AZ314=0,AZ36=0,AY36&gt;0),$AR$5-AY36,AZ314)</f>
        <v>4</v>
      </c>
      <c r="BB314" s="201" t="n">
        <f aca="false">BA314*D314</f>
        <v>0.0004581901489118</v>
      </c>
      <c r="BC314" s="202" t="n">
        <f aca="false">(SUMIF(E314:AP314,"&gt;0",E314:AP314)-SUMIF(E314:AP314,"&lt;0",E314:AP314))*D314</f>
        <v>0.0686139747995418</v>
      </c>
      <c r="BD314" s="196"/>
      <c r="BE314" s="196"/>
      <c r="BF314" s="196"/>
      <c r="BG314" s="204"/>
      <c r="BH314" s="205" t="n">
        <f aca="false">SUMPRODUCT(E314:AP314,heilmittel!E$411:AP$411)*D314</f>
        <v>0.00312774341351662</v>
      </c>
      <c r="BI314" s="206"/>
      <c r="BJ314" s="206"/>
      <c r="BK314" s="206"/>
      <c r="BL314" s="206"/>
      <c r="BM314" s="200"/>
    </row>
    <row r="315" customFormat="false" ht="12.8" hidden="false" customHeight="false" outlineLevel="0" collapsed="false">
      <c r="B315" s="0" t="n">
        <f aca="false">1/D315</f>
        <v>10065</v>
      </c>
      <c r="C315" s="208" t="s">
        <v>1216</v>
      </c>
      <c r="D315" s="209" t="n">
        <v>9.93541977148534E-005</v>
      </c>
      <c r="E315" s="210" t="n">
        <v>8</v>
      </c>
      <c r="F315" s="198" t="n">
        <v>-3</v>
      </c>
      <c r="G315" s="198" t="n">
        <v>10</v>
      </c>
      <c r="H315" s="198" t="n">
        <v>-1</v>
      </c>
      <c r="I315" s="198" t="n">
        <v>19</v>
      </c>
      <c r="J315" s="198" t="n">
        <v>-4</v>
      </c>
      <c r="K315" s="198" t="n">
        <v>-9</v>
      </c>
      <c r="L315" s="198" t="n">
        <v>-8</v>
      </c>
      <c r="M315" s="198" t="n">
        <v>-12</v>
      </c>
      <c r="N315" s="198" t="n">
        <v>15</v>
      </c>
      <c r="O315" s="198" t="n">
        <v>-8</v>
      </c>
      <c r="P315" s="198" t="n">
        <v>-10</v>
      </c>
      <c r="Q315" s="198" t="n">
        <v>-26</v>
      </c>
      <c r="R315" s="198" t="n">
        <v>-19</v>
      </c>
      <c r="S315" s="198" t="n">
        <v>3</v>
      </c>
      <c r="T315" s="198" t="n">
        <v>-8</v>
      </c>
      <c r="U315" s="198" t="n">
        <v>-1</v>
      </c>
      <c r="V315" s="198" t="n">
        <v>-32</v>
      </c>
      <c r="W315" s="198" t="n">
        <v>3</v>
      </c>
      <c r="X315" s="198" t="n">
        <v>-11</v>
      </c>
      <c r="Y315" s="198" t="n">
        <v>-20</v>
      </c>
      <c r="Z315" s="198" t="n">
        <v>-10</v>
      </c>
      <c r="AA315" s="198" t="n">
        <v>-23</v>
      </c>
      <c r="AB315" s="198" t="n">
        <v>-3</v>
      </c>
      <c r="AC315" s="198" t="n">
        <v>12</v>
      </c>
      <c r="AD315" s="198" t="n">
        <v>-1</v>
      </c>
      <c r="AE315" s="198" t="n">
        <v>21</v>
      </c>
      <c r="AF315" s="198" t="n">
        <v>0</v>
      </c>
      <c r="AG315" s="198" t="n">
        <v>2</v>
      </c>
      <c r="AH315" s="198" t="n">
        <v>1</v>
      </c>
      <c r="AI315" s="198" t="n">
        <v>4</v>
      </c>
      <c r="AJ315" s="198" t="n">
        <v>5</v>
      </c>
      <c r="AK315" s="198" t="n">
        <v>-11</v>
      </c>
      <c r="AL315" s="198" t="n">
        <v>24</v>
      </c>
      <c r="AM315" s="198" t="n">
        <v>3</v>
      </c>
      <c r="AN315" s="198" t="n">
        <v>8</v>
      </c>
      <c r="AO315" s="198" t="n">
        <v>-12</v>
      </c>
      <c r="AP315" s="211" t="n">
        <v>-7</v>
      </c>
      <c r="AR315" s="195"/>
      <c r="AS315" s="196" t="s">
        <v>1216</v>
      </c>
      <c r="AT315" s="199" t="inlineStr">
        <f aca="false">IF(AT37,1,"")</f>
        <is>
          <t/>
        </is>
      </c>
      <c r="AU315" s="235" t="n">
        <f aca="false">IF(OR(ISBLANK(appSymptome!E41),appSymptome!E41=appSymptome!$C$1,AT315),0,$AR$5-appSymptome!E41)</f>
        <v>2</v>
      </c>
      <c r="AV315" s="196"/>
      <c r="AW315" s="196"/>
      <c r="AX315" s="199"/>
      <c r="AY315" s="196"/>
      <c r="AZ315" s="196" t="n">
        <f aca="false">IF(AND(AU315=0,AU37=0,AX37&gt;0),$AR$5,AU315)</f>
        <v>2</v>
      </c>
      <c r="BA315" s="200" t="n">
        <f aca="false">IF(AND(AZ315=0,AZ37=0,AY37&gt;0),$AR$5-AY37,AZ315)</f>
        <v>2</v>
      </c>
      <c r="BB315" s="201" t="n">
        <f aca="false">BA315*D315</f>
        <v>0.000198708395429707</v>
      </c>
      <c r="BC315" s="202" t="n">
        <f aca="false">(SUMIF(E315:AP315,"&gt;0",E315:AP315)-SUMIF(E315:AP315,"&lt;0",E315:AP315))*D315</f>
        <v>0.0374565325384998</v>
      </c>
      <c r="BD315" s="196"/>
      <c r="BE315" s="196"/>
      <c r="BF315" s="196"/>
      <c r="BG315" s="204"/>
      <c r="BH315" s="205" t="n">
        <f aca="false">SUMPRODUCT(E315:AP315,heilmittel!E$411:AP$411)*D315</f>
        <v>-0.00557918529557874</v>
      </c>
      <c r="BI315" s="206"/>
      <c r="BJ315" s="206"/>
      <c r="BK315" s="206"/>
      <c r="BL315" s="206"/>
      <c r="BM315" s="200"/>
    </row>
    <row r="316" customFormat="false" ht="12.8" hidden="false" customHeight="false" outlineLevel="0" collapsed="false">
      <c r="B316" s="0" t="n">
        <f aca="false">1/D316</f>
        <v>8307</v>
      </c>
      <c r="C316" s="208" t="s">
        <v>1217</v>
      </c>
      <c r="D316" s="209" t="n">
        <v>0.000120380402070543</v>
      </c>
      <c r="E316" s="210" t="n">
        <v>42</v>
      </c>
      <c r="F316" s="198" t="n">
        <v>17</v>
      </c>
      <c r="G316" s="198" t="n">
        <v>42</v>
      </c>
      <c r="H316" s="198" t="n">
        <v>-7</v>
      </c>
      <c r="I316" s="198" t="n">
        <v>13</v>
      </c>
      <c r="J316" s="198" t="n">
        <v>-11</v>
      </c>
      <c r="K316" s="198" t="n">
        <v>-1</v>
      </c>
      <c r="L316" s="198" t="n">
        <v>-29</v>
      </c>
      <c r="M316" s="198" t="n">
        <v>34</v>
      </c>
      <c r="N316" s="198" t="n">
        <v>2</v>
      </c>
      <c r="O316" s="198" t="n">
        <v>12</v>
      </c>
      <c r="P316" s="198" t="n">
        <v>-6</v>
      </c>
      <c r="Q316" s="198" t="n">
        <v>-9</v>
      </c>
      <c r="R316" s="198" t="n">
        <v>-43</v>
      </c>
      <c r="S316" s="198" t="n">
        <v>-2</v>
      </c>
      <c r="T316" s="198" t="n">
        <v>-23</v>
      </c>
      <c r="U316" s="198" t="n">
        <v>3</v>
      </c>
      <c r="V316" s="198" t="n">
        <v>-23</v>
      </c>
      <c r="W316" s="198" t="n">
        <v>-44</v>
      </c>
      <c r="X316" s="198" t="n">
        <v>-30</v>
      </c>
      <c r="Y316" s="198" t="n">
        <v>4</v>
      </c>
      <c r="Z316" s="198" t="n">
        <v>30</v>
      </c>
      <c r="AA316" s="198" t="n">
        <v>33</v>
      </c>
      <c r="AB316" s="198" t="n">
        <v>-23</v>
      </c>
      <c r="AC316" s="198" t="n">
        <v>-1</v>
      </c>
      <c r="AD316" s="198" t="n">
        <v>-18</v>
      </c>
      <c r="AE316" s="198" t="n">
        <v>39</v>
      </c>
      <c r="AF316" s="198" t="n">
        <v>14</v>
      </c>
      <c r="AG316" s="198" t="n">
        <v>18</v>
      </c>
      <c r="AH316" s="198" t="n">
        <v>-11</v>
      </c>
      <c r="AI316" s="198" t="n">
        <v>-15</v>
      </c>
      <c r="AJ316" s="198" t="n">
        <v>11</v>
      </c>
      <c r="AK316" s="198" t="n">
        <v>6</v>
      </c>
      <c r="AL316" s="198" t="n">
        <v>0</v>
      </c>
      <c r="AM316" s="198" t="n">
        <v>41</v>
      </c>
      <c r="AN316" s="198" t="n">
        <v>22</v>
      </c>
      <c r="AO316" s="198" t="n">
        <v>0</v>
      </c>
      <c r="AP316" s="211" t="n">
        <v>9</v>
      </c>
      <c r="AR316" s="195"/>
      <c r="AS316" s="196" t="s">
        <v>1217</v>
      </c>
      <c r="AT316" s="199" t="inlineStr">
        <f aca="false">IF(AT38,1,"")</f>
        <is>
          <t/>
        </is>
      </c>
      <c r="AU316" s="235" t="n">
        <f aca="false">IF(OR(ISBLANK(appSymptome!E42),appSymptome!E42=appSymptome!$C$1,AT316),0,$AR$5-appSymptome!E42)</f>
        <v>8</v>
      </c>
      <c r="AV316" s="196"/>
      <c r="AW316" s="196"/>
      <c r="AX316" s="199"/>
      <c r="AY316" s="196"/>
      <c r="AZ316" s="196" t="n">
        <f aca="false">IF(AND(AU316=0,AU38=0,AX38&gt;0),$AR$5,AU316)</f>
        <v>8</v>
      </c>
      <c r="BA316" s="200" t="n">
        <f aca="false">IF(AND(AZ316=0,AZ38=0,AY38&gt;0),$AR$5-AY38,AZ316)</f>
        <v>8</v>
      </c>
      <c r="BB316" s="201" t="n">
        <f aca="false">BA316*D316</f>
        <v>0.000963043216564344</v>
      </c>
      <c r="BC316" s="202" t="n">
        <f aca="false">(SUMIF(E316:AP316,"&gt;0",E316:AP316)-SUMIF(E316:AP316,"&lt;0",E316:AP316))*D316</f>
        <v>0.0828217166245335</v>
      </c>
      <c r="BD316" s="196"/>
      <c r="BE316" s="196"/>
      <c r="BF316" s="196"/>
      <c r="BG316" s="204"/>
      <c r="BH316" s="205" t="n">
        <f aca="false">SUMPRODUCT(E316:AP316,heilmittel!E$411:AP$411)*D316</f>
        <v>-0.00239266883351391</v>
      </c>
      <c r="BI316" s="206"/>
      <c r="BJ316" s="206"/>
      <c r="BK316" s="206"/>
      <c r="BL316" s="206"/>
      <c r="BM316" s="200"/>
    </row>
    <row r="317" customFormat="false" ht="12.8" hidden="false" customHeight="false" outlineLevel="0" collapsed="false">
      <c r="B317" s="0" t="n">
        <f aca="false">1/D317</f>
        <v>8296.00000000001</v>
      </c>
      <c r="C317" s="208" t="s">
        <v>1218</v>
      </c>
      <c r="D317" s="209" t="n">
        <v>0.000120540019286403</v>
      </c>
      <c r="E317" s="210" t="n">
        <v>30</v>
      </c>
      <c r="F317" s="198" t="n">
        <v>-8</v>
      </c>
      <c r="G317" s="198" t="n">
        <v>31</v>
      </c>
      <c r="H317" s="198" t="n">
        <v>13</v>
      </c>
      <c r="I317" s="198" t="n">
        <v>-6</v>
      </c>
      <c r="J317" s="198" t="n">
        <v>7</v>
      </c>
      <c r="K317" s="198" t="n">
        <v>1</v>
      </c>
      <c r="L317" s="198" t="n">
        <v>9</v>
      </c>
      <c r="M317" s="198" t="n">
        <v>28</v>
      </c>
      <c r="N317" s="198" t="n">
        <v>-14</v>
      </c>
      <c r="O317" s="198" t="n">
        <v>17</v>
      </c>
      <c r="P317" s="198" t="n">
        <v>-31</v>
      </c>
      <c r="Q317" s="198" t="n">
        <v>-15</v>
      </c>
      <c r="R317" s="198" t="n">
        <v>14</v>
      </c>
      <c r="S317" s="198" t="n">
        <v>11</v>
      </c>
      <c r="T317" s="198" t="n">
        <v>26</v>
      </c>
      <c r="U317" s="198" t="n">
        <v>25</v>
      </c>
      <c r="V317" s="198" t="n">
        <v>-37</v>
      </c>
      <c r="W317" s="198" t="n">
        <v>-13</v>
      </c>
      <c r="X317" s="198" t="n">
        <v>22</v>
      </c>
      <c r="Y317" s="198" t="n">
        <v>-24</v>
      </c>
      <c r="Z317" s="198" t="n">
        <v>-20</v>
      </c>
      <c r="AA317" s="198" t="n">
        <v>34</v>
      </c>
      <c r="AB317" s="198" t="n">
        <v>7</v>
      </c>
      <c r="AC317" s="198" t="n">
        <v>-13</v>
      </c>
      <c r="AD317" s="198" t="n">
        <v>15</v>
      </c>
      <c r="AE317" s="198" t="n">
        <v>-2</v>
      </c>
      <c r="AF317" s="198" t="n">
        <v>-3</v>
      </c>
      <c r="AG317" s="198" t="n">
        <v>-7</v>
      </c>
      <c r="AH317" s="198" t="n">
        <v>7</v>
      </c>
      <c r="AI317" s="198" t="n">
        <v>36</v>
      </c>
      <c r="AJ317" s="198" t="n">
        <v>31</v>
      </c>
      <c r="AK317" s="198" t="n">
        <v>12</v>
      </c>
      <c r="AL317" s="198" t="n">
        <v>6</v>
      </c>
      <c r="AM317" s="198" t="n">
        <v>-3</v>
      </c>
      <c r="AN317" s="198" t="n">
        <v>-24</v>
      </c>
      <c r="AO317" s="198" t="n">
        <v>3</v>
      </c>
      <c r="AP317" s="211" t="n">
        <v>3</v>
      </c>
      <c r="AR317" s="195"/>
      <c r="AS317" s="196" t="s">
        <v>1218</v>
      </c>
      <c r="AT317" s="199" t="inlineStr">
        <f aca="false">IF(AT39,1,"")</f>
        <is>
          <t/>
        </is>
      </c>
      <c r="AU317" s="235" t="n">
        <f aca="false">IF(OR(ISBLANK(appSymptome!E43),appSymptome!E43=appSymptome!$C$1,AT317),0,$AR$5-appSymptome!E43)</f>
        <v>8</v>
      </c>
      <c r="AV317" s="196"/>
      <c r="AW317" s="196"/>
      <c r="AX317" s="199"/>
      <c r="AY317" s="196"/>
      <c r="AZ317" s="196" t="n">
        <f aca="false">IF(AND(AU317=0,AU39=0,AX39&gt;0),$AR$5,AU317)</f>
        <v>8</v>
      </c>
      <c r="BA317" s="200" t="n">
        <f aca="false">IF(AND(AZ317=0,AZ39=0,AY39&gt;0),$AR$5-AY39,AZ317)</f>
        <v>8</v>
      </c>
      <c r="BB317" s="201" t="n">
        <f aca="false">BA317*D317</f>
        <v>0.000964320154291224</v>
      </c>
      <c r="BC317" s="202" t="n">
        <f aca="false">(SUMIF(E317:AP317,"&gt;0",E317:AP317)-SUMIF(E317:AP317,"&lt;0",E317:AP317))*D317</f>
        <v>0.0732883317261331</v>
      </c>
      <c r="BD317" s="196"/>
      <c r="BE317" s="196"/>
      <c r="BF317" s="196"/>
      <c r="BG317" s="204"/>
      <c r="BH317" s="205" t="n">
        <f aca="false">SUMPRODUCT(E317:AP317,heilmittel!E$411:AP$411)*D317</f>
        <v>-0.00203928399228544</v>
      </c>
      <c r="BI317" s="206"/>
      <c r="BJ317" s="206"/>
      <c r="BK317" s="206"/>
      <c r="BL317" s="206"/>
      <c r="BM317" s="200"/>
    </row>
    <row r="318" customFormat="false" ht="12.8" hidden="false" customHeight="false" outlineLevel="0" collapsed="false">
      <c r="B318" s="0" t="n">
        <f aca="false">1/D318</f>
        <v>8154.99999999999</v>
      </c>
      <c r="C318" s="208" t="s">
        <v>1219</v>
      </c>
      <c r="D318" s="209" t="n">
        <v>0.000122624156958921</v>
      </c>
      <c r="E318" s="210" t="n">
        <v>54</v>
      </c>
      <c r="F318" s="198" t="n">
        <v>19</v>
      </c>
      <c r="G318" s="198" t="n">
        <v>-16</v>
      </c>
      <c r="H318" s="198" t="n">
        <v>-23</v>
      </c>
      <c r="I318" s="198" t="n">
        <v>-36</v>
      </c>
      <c r="J318" s="198" t="n">
        <v>-21</v>
      </c>
      <c r="K318" s="198" t="n">
        <v>-14</v>
      </c>
      <c r="L318" s="198" t="n">
        <v>5</v>
      </c>
      <c r="M318" s="198" t="n">
        <v>8</v>
      </c>
      <c r="N318" s="198" t="n">
        <v>9</v>
      </c>
      <c r="O318" s="198" t="n">
        <v>30</v>
      </c>
      <c r="P318" s="198" t="n">
        <v>-10</v>
      </c>
      <c r="Q318" s="198" t="n">
        <v>5</v>
      </c>
      <c r="R318" s="198" t="n">
        <v>32</v>
      </c>
      <c r="S318" s="198" t="n">
        <v>-6</v>
      </c>
      <c r="T318" s="198" t="n">
        <v>-6</v>
      </c>
      <c r="U318" s="198" t="n">
        <v>11</v>
      </c>
      <c r="V318" s="198" t="n">
        <v>-9</v>
      </c>
      <c r="W318" s="198" t="n">
        <v>1</v>
      </c>
      <c r="X318" s="198" t="n">
        <v>-13</v>
      </c>
      <c r="Y318" s="198" t="n">
        <v>9</v>
      </c>
      <c r="Z318" s="198" t="n">
        <v>16</v>
      </c>
      <c r="AA318" s="198" t="n">
        <v>-12</v>
      </c>
      <c r="AB318" s="198" t="n">
        <v>1</v>
      </c>
      <c r="AC318" s="198" t="n">
        <v>11</v>
      </c>
      <c r="AD318" s="198" t="n">
        <v>-18</v>
      </c>
      <c r="AE318" s="198" t="n">
        <v>47</v>
      </c>
      <c r="AF318" s="198" t="n">
        <v>-19</v>
      </c>
      <c r="AG318" s="198" t="n">
        <v>6</v>
      </c>
      <c r="AH318" s="198" t="n">
        <v>6</v>
      </c>
      <c r="AI318" s="198" t="n">
        <v>14</v>
      </c>
      <c r="AJ318" s="198" t="n">
        <v>17</v>
      </c>
      <c r="AK318" s="198" t="n">
        <v>22</v>
      </c>
      <c r="AL318" s="198" t="n">
        <v>-4</v>
      </c>
      <c r="AM318" s="198" t="n">
        <v>-14</v>
      </c>
      <c r="AN318" s="198" t="n">
        <v>3</v>
      </c>
      <c r="AO318" s="198" t="n">
        <v>6</v>
      </c>
      <c r="AP318" s="211" t="n">
        <v>-35</v>
      </c>
      <c r="AR318" s="195"/>
      <c r="AS318" s="196" t="s">
        <v>1219</v>
      </c>
      <c r="AT318" s="199" t="inlineStr">
        <f aca="false">IF(AT40,1,"")</f>
        <is>
          <t/>
        </is>
      </c>
      <c r="AU318" s="235" t="n">
        <f aca="false">IF(OR(ISBLANK(appSymptome!E44),appSymptome!E44=appSymptome!$C$1,AT318),0,$AR$5-appSymptome!E44)</f>
        <v>8</v>
      </c>
      <c r="AV318" s="196"/>
      <c r="AW318" s="196"/>
      <c r="AX318" s="199"/>
      <c r="AY318" s="196"/>
      <c r="AZ318" s="196" t="n">
        <f aca="false">IF(AND(AU318=0,AU40=0,AX40&gt;0),$AR$5,AU318)</f>
        <v>8</v>
      </c>
      <c r="BA318" s="200" t="n">
        <f aca="false">IF(AND(AZ318=0,AZ40=0,AY40&gt;0),$AR$5-AY40,AZ318)</f>
        <v>8</v>
      </c>
      <c r="BB318" s="201" t="n">
        <f aca="false">BA318*D318</f>
        <v>0.000980993255671368</v>
      </c>
      <c r="BC318" s="202" t="n">
        <f aca="false">(SUMIF(E318:AP318,"&gt;0",E318:AP318)-SUMIF(E318:AP318,"&lt;0",E318:AP318))*D318</f>
        <v>0.0721030042918455</v>
      </c>
      <c r="BD318" s="196"/>
      <c r="BE318" s="196"/>
      <c r="BF318" s="196"/>
      <c r="BG318" s="204"/>
      <c r="BH318" s="205" t="n">
        <f aca="false">SUMPRODUCT(E318:AP318,heilmittel!E$411:AP$411)*D318</f>
        <v>-9.32066217044761E-005</v>
      </c>
      <c r="BI318" s="206"/>
      <c r="BJ318" s="206"/>
      <c r="BK318" s="206"/>
      <c r="BL318" s="206"/>
      <c r="BM318" s="200"/>
    </row>
    <row r="319" customFormat="false" ht="12.8" hidden="false" customHeight="false" outlineLevel="0" collapsed="false">
      <c r="B319" s="0" t="n">
        <f aca="false">1/D319</f>
        <v>7538.00000000002</v>
      </c>
      <c r="C319" s="208" t="s">
        <v>1220</v>
      </c>
      <c r="D319" s="209" t="n">
        <v>0.000132661183337755</v>
      </c>
      <c r="E319" s="210" t="n">
        <v>-13</v>
      </c>
      <c r="F319" s="198" t="n">
        <v>-28</v>
      </c>
      <c r="G319" s="198" t="n">
        <v>0</v>
      </c>
      <c r="H319" s="198" t="n">
        <v>10</v>
      </c>
      <c r="I319" s="198" t="n">
        <v>-10</v>
      </c>
      <c r="J319" s="198" t="n">
        <v>-1</v>
      </c>
      <c r="K319" s="198" t="n">
        <v>-17</v>
      </c>
      <c r="L319" s="198" t="n">
        <v>-27</v>
      </c>
      <c r="M319" s="198" t="n">
        <v>-39</v>
      </c>
      <c r="N319" s="198" t="n">
        <v>9</v>
      </c>
      <c r="O319" s="198" t="n">
        <v>30</v>
      </c>
      <c r="P319" s="198" t="n">
        <v>36</v>
      </c>
      <c r="Q319" s="198" t="n">
        <v>4</v>
      </c>
      <c r="R319" s="198" t="n">
        <v>2</v>
      </c>
      <c r="S319" s="198" t="n">
        <v>-14</v>
      </c>
      <c r="T319" s="198" t="n">
        <v>38</v>
      </c>
      <c r="U319" s="198" t="n">
        <v>-4</v>
      </c>
      <c r="V319" s="198" t="n">
        <v>-15</v>
      </c>
      <c r="W319" s="198" t="n">
        <v>-9</v>
      </c>
      <c r="X319" s="198" t="n">
        <v>-21</v>
      </c>
      <c r="Y319" s="198" t="n">
        <v>1</v>
      </c>
      <c r="Z319" s="198" t="n">
        <v>1</v>
      </c>
      <c r="AA319" s="198" t="n">
        <v>-2</v>
      </c>
      <c r="AB319" s="198" t="n">
        <v>-17</v>
      </c>
      <c r="AC319" s="198" t="n">
        <v>-10</v>
      </c>
      <c r="AD319" s="198" t="n">
        <v>-19</v>
      </c>
      <c r="AE319" s="198" t="n">
        <v>-36</v>
      </c>
      <c r="AF319" s="198" t="n">
        <v>14</v>
      </c>
      <c r="AG319" s="198" t="n">
        <v>-39</v>
      </c>
      <c r="AH319" s="198" t="n">
        <v>-3</v>
      </c>
      <c r="AI319" s="198" t="n">
        <v>-27</v>
      </c>
      <c r="AJ319" s="198" t="n">
        <v>19</v>
      </c>
      <c r="AK319" s="198" t="n">
        <v>4</v>
      </c>
      <c r="AL319" s="198" t="n">
        <v>-19</v>
      </c>
      <c r="AM319" s="198" t="n">
        <v>-13</v>
      </c>
      <c r="AN319" s="198" t="n">
        <v>47</v>
      </c>
      <c r="AO319" s="198" t="n">
        <v>-15</v>
      </c>
      <c r="AP319" s="211" t="n">
        <v>40</v>
      </c>
      <c r="AR319" s="195"/>
      <c r="AS319" s="196" t="s">
        <v>1220</v>
      </c>
      <c r="AT319" s="199" t="inlineStr">
        <f aca="false">IF(AT41,1,"")</f>
        <is>
          <t/>
        </is>
      </c>
      <c r="AU319" s="235" t="n">
        <f aca="false">IF(OR(ISBLANK(appSymptome!E45),appSymptome!E45=appSymptome!$C$1,AT319),0,$AR$5-appSymptome!E45)</f>
        <v>3</v>
      </c>
      <c r="AV319" s="196"/>
      <c r="AW319" s="196"/>
      <c r="AX319" s="199"/>
      <c r="AY319" s="196"/>
      <c r="AZ319" s="196" t="n">
        <f aca="false">IF(AND(AU319=0,AU41=0,AX41&gt;0),$AR$5,AU319)</f>
        <v>3</v>
      </c>
      <c r="BA319" s="200" t="n">
        <f aca="false">IF(AND(AZ319=0,AZ41=0,AY41&gt;0),$AR$5-AY41,AZ319)</f>
        <v>3</v>
      </c>
      <c r="BB319" s="201" t="n">
        <f aca="false">BA319*D319</f>
        <v>0.000397983550013265</v>
      </c>
      <c r="BC319" s="202" t="n">
        <f aca="false">(SUMIF(E319:AP319,"&gt;0",E319:AP319)-SUMIF(E319:AP319,"&lt;0",E319:AP319))*D319</f>
        <v>0.0866277527195543</v>
      </c>
      <c r="BD319" s="196"/>
      <c r="BE319" s="196"/>
      <c r="BF319" s="196"/>
      <c r="BG319" s="204"/>
      <c r="BH319" s="205" t="n">
        <f aca="false">SUMPRODUCT(E319:AP319,heilmittel!E$411:AP$411)*D319</f>
        <v>-0.00231281507031042</v>
      </c>
      <c r="BI319" s="206"/>
      <c r="BJ319" s="206"/>
      <c r="BK319" s="206"/>
      <c r="BL319" s="206"/>
      <c r="BM319" s="200"/>
    </row>
    <row r="320" customFormat="false" ht="12.8" hidden="false" customHeight="false" outlineLevel="0" collapsed="false">
      <c r="B320" s="0" t="n">
        <f aca="false">1/D320</f>
        <v>7585.00000000001</v>
      </c>
      <c r="C320" s="208" t="s">
        <v>1221</v>
      </c>
      <c r="D320" s="209" t="n">
        <v>0.0001318391562294</v>
      </c>
      <c r="E320" s="210" t="n">
        <v>2</v>
      </c>
      <c r="F320" s="198" t="n">
        <v>8</v>
      </c>
      <c r="G320" s="198" t="n">
        <v>-26</v>
      </c>
      <c r="H320" s="198" t="n">
        <v>-12</v>
      </c>
      <c r="I320" s="198" t="n">
        <v>-12</v>
      </c>
      <c r="J320" s="198" t="n">
        <v>4</v>
      </c>
      <c r="K320" s="198" t="n">
        <v>1</v>
      </c>
      <c r="L320" s="198" t="n">
        <v>-5</v>
      </c>
      <c r="M320" s="198" t="n">
        <v>3</v>
      </c>
      <c r="N320" s="198" t="n">
        <v>10</v>
      </c>
      <c r="O320" s="198" t="n">
        <v>2</v>
      </c>
      <c r="P320" s="198" t="n">
        <v>-8</v>
      </c>
      <c r="Q320" s="198" t="n">
        <v>-9</v>
      </c>
      <c r="R320" s="198" t="n">
        <v>-14</v>
      </c>
      <c r="S320" s="198" t="n">
        <v>-16</v>
      </c>
      <c r="T320" s="198" t="n">
        <v>-14</v>
      </c>
      <c r="U320" s="198" t="n">
        <v>6</v>
      </c>
      <c r="V320" s="198" t="n">
        <v>8</v>
      </c>
      <c r="W320" s="198" t="n">
        <v>2</v>
      </c>
      <c r="X320" s="198" t="n">
        <v>13</v>
      </c>
      <c r="Y320" s="198" t="n">
        <v>-3</v>
      </c>
      <c r="Z320" s="198" t="n">
        <v>1</v>
      </c>
      <c r="AA320" s="198" t="n">
        <v>-14</v>
      </c>
      <c r="AB320" s="198" t="n">
        <v>-16</v>
      </c>
      <c r="AC320" s="198" t="n">
        <v>-9</v>
      </c>
      <c r="AD320" s="198" t="n">
        <v>15</v>
      </c>
      <c r="AE320" s="198" t="n">
        <v>-4</v>
      </c>
      <c r="AF320" s="198" t="n">
        <v>-8</v>
      </c>
      <c r="AG320" s="198" t="n">
        <v>-17</v>
      </c>
      <c r="AH320" s="198" t="n">
        <v>-15</v>
      </c>
      <c r="AI320" s="198" t="n">
        <v>4</v>
      </c>
      <c r="AJ320" s="198" t="n">
        <v>7</v>
      </c>
      <c r="AK320" s="198" t="n">
        <v>-20</v>
      </c>
      <c r="AL320" s="198" t="n">
        <v>-6</v>
      </c>
      <c r="AM320" s="198" t="n">
        <v>-14</v>
      </c>
      <c r="AN320" s="198" t="n">
        <v>5</v>
      </c>
      <c r="AO320" s="198" t="n">
        <v>22</v>
      </c>
      <c r="AP320" s="211" t="n">
        <v>15</v>
      </c>
      <c r="AR320" s="195"/>
      <c r="AS320" s="196" t="s">
        <v>1221</v>
      </c>
      <c r="AT320" s="199" t="inlineStr">
        <f aca="false">IF(AT42,1,"")</f>
        <is>
          <t/>
        </is>
      </c>
      <c r="AU320" s="235" t="n">
        <f aca="false">IF(OR(ISBLANK(appSymptome!E46),appSymptome!E46=appSymptome!$C$1,AT320),0,$AR$5-appSymptome!E46)</f>
        <v>8</v>
      </c>
      <c r="AV320" s="196"/>
      <c r="AW320" s="196"/>
      <c r="AX320" s="199"/>
      <c r="AY320" s="196"/>
      <c r="AZ320" s="196" t="n">
        <f aca="false">IF(AND(AU320=0,AU42=0,AX42&gt;0),$AR$5,AU320)</f>
        <v>8</v>
      </c>
      <c r="BA320" s="200" t="n">
        <f aca="false">IF(AND(AZ320=0,AZ42=0,AY42&gt;0),$AR$5-AY42,AZ320)</f>
        <v>8</v>
      </c>
      <c r="BB320" s="201" t="n">
        <f aca="false">BA320*D320</f>
        <v>0.0010547132498352</v>
      </c>
      <c r="BC320" s="202" t="n">
        <f aca="false">(SUMIF(E320:AP320,"&gt;0",E320:AP320)-SUMIF(E320:AP320,"&lt;0",E320:AP320))*D320</f>
        <v>0.048780487804878</v>
      </c>
      <c r="BD320" s="196"/>
      <c r="BE320" s="196"/>
      <c r="BF320" s="196"/>
      <c r="BG320" s="204"/>
      <c r="BH320" s="205" t="n">
        <f aca="false">SUMPRODUCT(E320:AP320,heilmittel!E$411:AP$411)*D320</f>
        <v>0.000991918259723137</v>
      </c>
      <c r="BI320" s="206"/>
      <c r="BJ320" s="206"/>
      <c r="BK320" s="206"/>
      <c r="BL320" s="206"/>
      <c r="BM320" s="200"/>
    </row>
    <row r="321" customFormat="false" ht="12.8" hidden="false" customHeight="false" outlineLevel="0" collapsed="false">
      <c r="B321" s="0" t="n">
        <f aca="false">1/D321</f>
        <v>8125</v>
      </c>
      <c r="C321" s="208" t="s">
        <v>1222</v>
      </c>
      <c r="D321" s="209" t="n">
        <v>0.000123076923076923</v>
      </c>
      <c r="E321" s="210" t="n">
        <v>-2</v>
      </c>
      <c r="F321" s="198" t="n">
        <v>-4</v>
      </c>
      <c r="G321" s="198" t="n">
        <v>-7</v>
      </c>
      <c r="H321" s="198" t="n">
        <v>-3</v>
      </c>
      <c r="I321" s="198" t="n">
        <v>2</v>
      </c>
      <c r="J321" s="198" t="n">
        <v>-5</v>
      </c>
      <c r="K321" s="198" t="n">
        <v>-5</v>
      </c>
      <c r="L321" s="198" t="n">
        <v>-6</v>
      </c>
      <c r="M321" s="198" t="n">
        <v>-3</v>
      </c>
      <c r="N321" s="198" t="n">
        <v>-5</v>
      </c>
      <c r="O321" s="198" t="n">
        <v>-4</v>
      </c>
      <c r="P321" s="198" t="n">
        <v>1</v>
      </c>
      <c r="Q321" s="198" t="n">
        <v>-16</v>
      </c>
      <c r="R321" s="198" t="n">
        <v>6</v>
      </c>
      <c r="S321" s="198" t="n">
        <v>-4</v>
      </c>
      <c r="T321" s="198" t="n">
        <v>3</v>
      </c>
      <c r="U321" s="198" t="n">
        <v>-5</v>
      </c>
      <c r="V321" s="198" t="n">
        <v>5</v>
      </c>
      <c r="W321" s="198" t="n">
        <v>-11</v>
      </c>
      <c r="X321" s="198" t="n">
        <v>13</v>
      </c>
      <c r="Y321" s="198" t="n">
        <v>17</v>
      </c>
      <c r="Z321" s="198" t="n">
        <v>6</v>
      </c>
      <c r="AA321" s="198" t="n">
        <v>5</v>
      </c>
      <c r="AB321" s="198" t="n">
        <v>-19</v>
      </c>
      <c r="AC321" s="198" t="n">
        <v>-18</v>
      </c>
      <c r="AD321" s="198" t="n">
        <v>11</v>
      </c>
      <c r="AE321" s="198" t="n">
        <v>-4</v>
      </c>
      <c r="AF321" s="198" t="n">
        <v>16</v>
      </c>
      <c r="AG321" s="198" t="n">
        <v>2</v>
      </c>
      <c r="AH321" s="198" t="n">
        <v>19</v>
      </c>
      <c r="AI321" s="198" t="n">
        <v>11</v>
      </c>
      <c r="AJ321" s="198" t="n">
        <v>1</v>
      </c>
      <c r="AK321" s="198" t="n">
        <v>10</v>
      </c>
      <c r="AL321" s="198" t="n">
        <v>14</v>
      </c>
      <c r="AM321" s="198" t="n">
        <v>-1</v>
      </c>
      <c r="AN321" s="198" t="n">
        <v>-16</v>
      </c>
      <c r="AO321" s="198" t="n">
        <v>1</v>
      </c>
      <c r="AP321" s="211" t="n">
        <v>7</v>
      </c>
      <c r="AR321" s="195"/>
      <c r="AS321" s="196" t="s">
        <v>1222</v>
      </c>
      <c r="AT321" s="199" t="inlineStr">
        <f aca="false">IF(AT43,1,"")</f>
        <is>
          <t/>
        </is>
      </c>
      <c r="AU321" s="235" t="n">
        <f aca="false">IF(OR(ISBLANK(appSymptome!E47),appSymptome!E47=appSymptome!$C$1,AT321),0,$AR$5-appSymptome!E47)</f>
        <v>8</v>
      </c>
      <c r="AV321" s="196"/>
      <c r="AW321" s="196"/>
      <c r="AX321" s="199"/>
      <c r="AY321" s="196"/>
      <c r="AZ321" s="196" t="n">
        <f aca="false">IF(AND(AU321=0,AU43=0,AX43&gt;0),$AR$5,AU321)</f>
        <v>8</v>
      </c>
      <c r="BA321" s="200" t="n">
        <f aca="false">IF(AND(AZ321=0,AZ43=0,AY43&gt;0),$AR$5-AY43,AZ321)</f>
        <v>8</v>
      </c>
      <c r="BB321" s="201" t="n">
        <f aca="false">BA321*D321</f>
        <v>0.000984615384615384</v>
      </c>
      <c r="BC321" s="202" t="n">
        <f aca="false">(SUMIF(E321:AP321,"&gt;0",E321:AP321)-SUMIF(E321:AP321,"&lt;0",E321:AP321))*D321</f>
        <v>0.0354461538461538</v>
      </c>
      <c r="BD321" s="196"/>
      <c r="BE321" s="196"/>
      <c r="BF321" s="196"/>
      <c r="BG321" s="204"/>
      <c r="BH321" s="205" t="n">
        <f aca="false">SUMPRODUCT(E321:AP321,heilmittel!E$411:AP$411)*D321</f>
        <v>0.000382166153846153</v>
      </c>
      <c r="BI321" s="206"/>
      <c r="BJ321" s="206"/>
      <c r="BK321" s="206"/>
      <c r="BL321" s="206"/>
      <c r="BM321" s="200"/>
    </row>
    <row r="322" customFormat="false" ht="12.8" hidden="false" customHeight="false" outlineLevel="0" collapsed="false">
      <c r="B322" s="0" t="n">
        <f aca="false">1/D322</f>
        <v>8862.00000000002</v>
      </c>
      <c r="C322" s="208" t="s">
        <v>1223</v>
      </c>
      <c r="D322" s="209" t="n">
        <v>0.000112841345068833</v>
      </c>
      <c r="E322" s="210" t="n">
        <v>0</v>
      </c>
      <c r="F322" s="198" t="n">
        <v>-10</v>
      </c>
      <c r="G322" s="198" t="n">
        <v>5</v>
      </c>
      <c r="H322" s="198" t="n">
        <v>1</v>
      </c>
      <c r="I322" s="198" t="n">
        <v>0</v>
      </c>
      <c r="J322" s="198" t="n">
        <v>12</v>
      </c>
      <c r="K322" s="198" t="n">
        <v>-10</v>
      </c>
      <c r="L322" s="198" t="n">
        <v>-11</v>
      </c>
      <c r="M322" s="198" t="n">
        <v>-18</v>
      </c>
      <c r="N322" s="198" t="n">
        <v>10</v>
      </c>
      <c r="O322" s="198" t="n">
        <v>9</v>
      </c>
      <c r="P322" s="198" t="n">
        <v>26</v>
      </c>
      <c r="Q322" s="198" t="n">
        <v>4</v>
      </c>
      <c r="R322" s="198" t="n">
        <v>-4</v>
      </c>
      <c r="S322" s="198" t="n">
        <v>11</v>
      </c>
      <c r="T322" s="198" t="n">
        <v>33</v>
      </c>
      <c r="U322" s="198" t="n">
        <v>16</v>
      </c>
      <c r="V322" s="198" t="n">
        <v>-4</v>
      </c>
      <c r="W322" s="198" t="n">
        <v>4</v>
      </c>
      <c r="X322" s="198" t="n">
        <v>-47</v>
      </c>
      <c r="Y322" s="198" t="n">
        <v>-7</v>
      </c>
      <c r="Z322" s="198" t="n">
        <v>-15</v>
      </c>
      <c r="AA322" s="198" t="n">
        <v>1</v>
      </c>
      <c r="AB322" s="198" t="n">
        <v>-8</v>
      </c>
      <c r="AC322" s="198" t="n">
        <v>-26</v>
      </c>
      <c r="AD322" s="198" t="n">
        <v>-15</v>
      </c>
      <c r="AE322" s="198" t="n">
        <v>15</v>
      </c>
      <c r="AF322" s="198" t="n">
        <v>-23</v>
      </c>
      <c r="AG322" s="198" t="n">
        <v>7</v>
      </c>
      <c r="AH322" s="198" t="n">
        <v>-14</v>
      </c>
      <c r="AI322" s="198" t="n">
        <v>8</v>
      </c>
      <c r="AJ322" s="198" t="n">
        <v>-9</v>
      </c>
      <c r="AK322" s="198" t="n">
        <v>16</v>
      </c>
      <c r="AL322" s="198" t="n">
        <v>-10</v>
      </c>
      <c r="AM322" s="198" t="n">
        <v>-12</v>
      </c>
      <c r="AN322" s="198" t="n">
        <v>-13</v>
      </c>
      <c r="AO322" s="198" t="n">
        <v>-24</v>
      </c>
      <c r="AP322" s="211" t="n">
        <v>-3</v>
      </c>
      <c r="AR322" s="195"/>
      <c r="AS322" s="196" t="s">
        <v>1223</v>
      </c>
      <c r="AT322" s="199" t="inlineStr">
        <f aca="false">IF(AT44,1,"")</f>
        <is>
          <t/>
        </is>
      </c>
      <c r="AU322" s="235" t="n">
        <f aca="false">IF(OR(ISBLANK(appSymptome!E48),appSymptome!E48=appSymptome!$C$1,AT322),0,$AR$5-appSymptome!E48)</f>
        <v>8</v>
      </c>
      <c r="AV322" s="196"/>
      <c r="AW322" s="196"/>
      <c r="AX322" s="199"/>
      <c r="AY322" s="196"/>
      <c r="AZ322" s="196" t="n">
        <f aca="false">IF(AND(AU322=0,AU44=0,AX44&gt;0),$AR$5,AU322)</f>
        <v>8</v>
      </c>
      <c r="BA322" s="200" t="n">
        <f aca="false">IF(AND(AZ322=0,AZ44=0,AY44&gt;0),$AR$5-AY44,AZ322)</f>
        <v>8</v>
      </c>
      <c r="BB322" s="201" t="n">
        <f aca="false">BA322*D322</f>
        <v>0.000902730760550664</v>
      </c>
      <c r="BC322" s="202" t="n">
        <f aca="false">(SUMIF(E322:AP322,"&gt;0",E322:AP322)-SUMIF(E322:AP322,"&lt;0",E322:AP322))*D322</f>
        <v>0.0520198600767321</v>
      </c>
      <c r="BD322" s="196"/>
      <c r="BE322" s="196"/>
      <c r="BF322" s="196"/>
      <c r="BG322" s="204"/>
      <c r="BH322" s="205" t="n">
        <f aca="false">SUMPRODUCT(E322:AP322,heilmittel!E$411:AP$411)*D322</f>
        <v>-0.00294828481155495</v>
      </c>
      <c r="BI322" s="206"/>
      <c r="BJ322" s="206"/>
      <c r="BK322" s="206"/>
      <c r="BL322" s="206"/>
      <c r="BM322" s="200"/>
    </row>
    <row r="323" customFormat="false" ht="12.8" hidden="false" customHeight="false" outlineLevel="0" collapsed="false">
      <c r="B323" s="0" t="n">
        <f aca="false">1/D323</f>
        <v>8853</v>
      </c>
      <c r="C323" s="208" t="s">
        <v>1224</v>
      </c>
      <c r="D323" s="209" t="n">
        <v>0.000112956060092624</v>
      </c>
      <c r="E323" s="210" t="n">
        <v>-3</v>
      </c>
      <c r="F323" s="198" t="n">
        <v>-3</v>
      </c>
      <c r="G323" s="198" t="n">
        <v>-13</v>
      </c>
      <c r="H323" s="198" t="n">
        <v>2</v>
      </c>
      <c r="I323" s="198" t="n">
        <v>5</v>
      </c>
      <c r="J323" s="198" t="n">
        <v>-16</v>
      </c>
      <c r="K323" s="198" t="n">
        <v>-10</v>
      </c>
      <c r="L323" s="198" t="n">
        <v>-6</v>
      </c>
      <c r="M323" s="198" t="n">
        <v>-3</v>
      </c>
      <c r="N323" s="198" t="n">
        <v>5</v>
      </c>
      <c r="O323" s="198" t="n">
        <v>1</v>
      </c>
      <c r="P323" s="198" t="n">
        <v>-5</v>
      </c>
      <c r="Q323" s="198" t="n">
        <v>-25</v>
      </c>
      <c r="R323" s="198" t="n">
        <v>-1</v>
      </c>
      <c r="S323" s="198" t="n">
        <v>4</v>
      </c>
      <c r="T323" s="198" t="n">
        <v>5</v>
      </c>
      <c r="U323" s="198" t="n">
        <v>-19</v>
      </c>
      <c r="V323" s="198" t="n">
        <v>-11</v>
      </c>
      <c r="W323" s="198" t="n">
        <v>-24</v>
      </c>
      <c r="X323" s="198" t="n">
        <v>6</v>
      </c>
      <c r="Y323" s="198" t="n">
        <v>0</v>
      </c>
      <c r="Z323" s="198" t="n">
        <v>-21</v>
      </c>
      <c r="AA323" s="198" t="n">
        <v>19</v>
      </c>
      <c r="AB323" s="198" t="n">
        <v>-13</v>
      </c>
      <c r="AC323" s="198" t="n">
        <v>9</v>
      </c>
      <c r="AD323" s="198" t="n">
        <v>18</v>
      </c>
      <c r="AE323" s="198" t="n">
        <v>-10</v>
      </c>
      <c r="AF323" s="198" t="n">
        <v>4</v>
      </c>
      <c r="AG323" s="198" t="n">
        <v>15</v>
      </c>
      <c r="AH323" s="198" t="n">
        <v>14</v>
      </c>
      <c r="AI323" s="198" t="n">
        <v>18</v>
      </c>
      <c r="AJ323" s="198" t="n">
        <v>-18</v>
      </c>
      <c r="AK323" s="198" t="n">
        <v>18</v>
      </c>
      <c r="AL323" s="198" t="n">
        <v>11</v>
      </c>
      <c r="AM323" s="198" t="n">
        <v>5</v>
      </c>
      <c r="AN323" s="198" t="n">
        <v>-1</v>
      </c>
      <c r="AO323" s="198" t="n">
        <v>-16</v>
      </c>
      <c r="AP323" s="211" t="n">
        <v>-9</v>
      </c>
      <c r="AR323" s="195"/>
      <c r="AS323" s="196" t="s">
        <v>1224</v>
      </c>
      <c r="AT323" s="199" t="inlineStr">
        <f aca="false">IF(AT45,1,"")</f>
        <is>
          <t/>
        </is>
      </c>
      <c r="AU323" s="235" t="n">
        <f aca="false">IF(OR(ISBLANK(appSymptome!E49),appSymptome!E49=appSymptome!$C$1,AT323),0,$AR$5-appSymptome!E49)</f>
        <v>8</v>
      </c>
      <c r="AV323" s="196"/>
      <c r="AW323" s="196"/>
      <c r="AX323" s="199"/>
      <c r="AY323" s="196"/>
      <c r="AZ323" s="196" t="n">
        <f aca="false">IF(AND(AU323=0,AU45=0,AX45&gt;0),$AR$5,AU323)</f>
        <v>8</v>
      </c>
      <c r="BA323" s="200" t="n">
        <f aca="false">IF(AND(AZ323=0,AZ45=0,AY45&gt;0),$AR$5-AY45,AZ323)</f>
        <v>8</v>
      </c>
      <c r="BB323" s="201" t="n">
        <f aca="false">BA323*D323</f>
        <v>0.000903648480740992</v>
      </c>
      <c r="BC323" s="202" t="n">
        <f aca="false">(SUMIF(E323:AP323,"&gt;0",E323:AP323)-SUMIF(E323:AP323,"&lt;0",E323:AP323))*D323</f>
        <v>0.0436010391957529</v>
      </c>
      <c r="BD323" s="196"/>
      <c r="BE323" s="196"/>
      <c r="BF323" s="196"/>
      <c r="BG323" s="204"/>
      <c r="BH323" s="205" t="n">
        <f aca="false">SUMPRODUCT(E323:AP323,heilmittel!E$411:AP$411)*D323</f>
        <v>-0.000737851575737039</v>
      </c>
      <c r="BI323" s="206"/>
      <c r="BJ323" s="206"/>
      <c r="BK323" s="206"/>
      <c r="BL323" s="206"/>
      <c r="BM323" s="200"/>
    </row>
    <row r="324" customFormat="false" ht="12.8" hidden="false" customHeight="false" outlineLevel="0" collapsed="false">
      <c r="B324" s="0" t="n">
        <f aca="false">1/D324</f>
        <v>8773.99999999999</v>
      </c>
      <c r="C324" s="208" t="s">
        <v>1225</v>
      </c>
      <c r="D324" s="209" t="n">
        <v>0.000113973102347846</v>
      </c>
      <c r="E324" s="210" t="n">
        <v>-1</v>
      </c>
      <c r="F324" s="198" t="n">
        <v>7</v>
      </c>
      <c r="G324" s="198" t="n">
        <v>-14</v>
      </c>
      <c r="H324" s="198" t="n">
        <v>2</v>
      </c>
      <c r="I324" s="198" t="n">
        <v>4</v>
      </c>
      <c r="J324" s="198" t="n">
        <v>-5</v>
      </c>
      <c r="K324" s="198" t="n">
        <v>-16</v>
      </c>
      <c r="L324" s="198" t="n">
        <v>1</v>
      </c>
      <c r="M324" s="198" t="n">
        <v>9</v>
      </c>
      <c r="N324" s="198" t="n">
        <v>4</v>
      </c>
      <c r="O324" s="198" t="n">
        <v>-6</v>
      </c>
      <c r="P324" s="198" t="n">
        <v>3</v>
      </c>
      <c r="Q324" s="198" t="n">
        <v>4</v>
      </c>
      <c r="R324" s="198" t="n">
        <v>-12</v>
      </c>
      <c r="S324" s="198" t="n">
        <v>-16</v>
      </c>
      <c r="T324" s="198" t="n">
        <v>1</v>
      </c>
      <c r="U324" s="198" t="n">
        <v>7</v>
      </c>
      <c r="V324" s="198" t="n">
        <v>6</v>
      </c>
      <c r="W324" s="198" t="n">
        <v>-16</v>
      </c>
      <c r="X324" s="198" t="n">
        <v>7</v>
      </c>
      <c r="Y324" s="198" t="n">
        <v>8</v>
      </c>
      <c r="Z324" s="198" t="n">
        <v>0</v>
      </c>
      <c r="AA324" s="198" t="n">
        <v>-3</v>
      </c>
      <c r="AB324" s="198" t="n">
        <v>16</v>
      </c>
      <c r="AC324" s="198" t="n">
        <v>-6</v>
      </c>
      <c r="AD324" s="198" t="n">
        <v>6</v>
      </c>
      <c r="AE324" s="198" t="n">
        <v>-2</v>
      </c>
      <c r="AF324" s="198" t="n">
        <v>-21</v>
      </c>
      <c r="AG324" s="198" t="n">
        <v>-10</v>
      </c>
      <c r="AH324" s="198" t="n">
        <v>-11</v>
      </c>
      <c r="AI324" s="198" t="n">
        <v>12</v>
      </c>
      <c r="AJ324" s="198" t="n">
        <v>17</v>
      </c>
      <c r="AK324" s="198" t="n">
        <v>-12</v>
      </c>
      <c r="AL324" s="198" t="n">
        <v>-5</v>
      </c>
      <c r="AM324" s="198" t="n">
        <v>13</v>
      </c>
      <c r="AN324" s="198" t="n">
        <v>8</v>
      </c>
      <c r="AO324" s="198" t="n">
        <v>10</v>
      </c>
      <c r="AP324" s="211" t="n">
        <v>1</v>
      </c>
      <c r="AR324" s="195"/>
      <c r="AS324" s="196" t="s">
        <v>1225</v>
      </c>
      <c r="AT324" s="199" t="inlineStr">
        <f aca="false">IF(AT46,1,"")</f>
        <is>
          <t/>
        </is>
      </c>
      <c r="AU324" s="235" t="n">
        <f aca="false">IF(OR(ISBLANK(appSymptome!E50),appSymptome!E50=appSymptome!$C$1,AT324),0,$AR$5-appSymptome!E50)</f>
        <v>8</v>
      </c>
      <c r="AV324" s="196"/>
      <c r="AW324" s="196"/>
      <c r="AX324" s="199"/>
      <c r="AY324" s="196"/>
      <c r="AZ324" s="196" t="n">
        <f aca="false">IF(AND(AU324=0,AU46=0,AX46&gt;0),$AR$5,AU324)</f>
        <v>8</v>
      </c>
      <c r="BA324" s="200" t="n">
        <f aca="false">IF(AND(AZ324=0,AZ46=0,AY46&gt;0),$AR$5-AY46,AZ324)</f>
        <v>8</v>
      </c>
      <c r="BB324" s="201" t="n">
        <f aca="false">BA324*D324</f>
        <v>0.000911784818782768</v>
      </c>
      <c r="BC324" s="202" t="n">
        <f aca="false">(SUMIF(E324:AP324,"&gt;0",E324:AP324)-SUMIF(E324:AP324,"&lt;0",E324:AP324))*D324</f>
        <v>0.0344198769090495</v>
      </c>
      <c r="BD324" s="196"/>
      <c r="BE324" s="196"/>
      <c r="BF324" s="196"/>
      <c r="BG324" s="204"/>
      <c r="BH324" s="205" t="n">
        <f aca="false">SUMPRODUCT(E324:AP324,heilmittel!E$411:AP$411)*D324</f>
        <v>0.000529302484613632</v>
      </c>
      <c r="BI324" s="206"/>
      <c r="BJ324" s="206"/>
      <c r="BK324" s="206"/>
      <c r="BL324" s="206"/>
      <c r="BM324" s="200"/>
    </row>
    <row r="325" customFormat="false" ht="12.8" hidden="false" customHeight="false" outlineLevel="0" collapsed="false">
      <c r="B325" s="0" t="n">
        <f aca="false">1/D325</f>
        <v>8871</v>
      </c>
      <c r="C325" s="208" t="s">
        <v>1226</v>
      </c>
      <c r="D325" s="209" t="n">
        <v>0.000112726862811408</v>
      </c>
      <c r="E325" s="210" t="n">
        <v>-2</v>
      </c>
      <c r="F325" s="198" t="n">
        <v>-10</v>
      </c>
      <c r="G325" s="198" t="n">
        <v>-3</v>
      </c>
      <c r="H325" s="198" t="n">
        <v>4</v>
      </c>
      <c r="I325" s="198" t="n">
        <v>8</v>
      </c>
      <c r="J325" s="198" t="n">
        <v>19</v>
      </c>
      <c r="K325" s="198" t="n">
        <v>0</v>
      </c>
      <c r="L325" s="198" t="n">
        <v>-8</v>
      </c>
      <c r="M325" s="198" t="n">
        <v>-4</v>
      </c>
      <c r="N325" s="198" t="n">
        <v>12</v>
      </c>
      <c r="O325" s="198" t="n">
        <v>3</v>
      </c>
      <c r="P325" s="198" t="n">
        <v>9</v>
      </c>
      <c r="Q325" s="198" t="n">
        <v>-12</v>
      </c>
      <c r="R325" s="198" t="n">
        <v>18</v>
      </c>
      <c r="S325" s="198" t="n">
        <v>2</v>
      </c>
      <c r="T325" s="198" t="n">
        <v>13</v>
      </c>
      <c r="U325" s="198" t="n">
        <v>19</v>
      </c>
      <c r="V325" s="198" t="n">
        <v>8</v>
      </c>
      <c r="W325" s="198" t="n">
        <v>27</v>
      </c>
      <c r="X325" s="198" t="n">
        <v>-7</v>
      </c>
      <c r="Y325" s="198" t="n">
        <v>18</v>
      </c>
      <c r="Z325" s="198" t="n">
        <v>-8</v>
      </c>
      <c r="AA325" s="198" t="n">
        <v>2</v>
      </c>
      <c r="AB325" s="198" t="n">
        <v>-16</v>
      </c>
      <c r="AC325" s="198" t="n">
        <v>-5</v>
      </c>
      <c r="AD325" s="198" t="n">
        <v>12</v>
      </c>
      <c r="AE325" s="198" t="n">
        <v>12</v>
      </c>
      <c r="AF325" s="198" t="n">
        <v>-20</v>
      </c>
      <c r="AG325" s="198" t="n">
        <v>8</v>
      </c>
      <c r="AH325" s="198" t="n">
        <v>2</v>
      </c>
      <c r="AI325" s="198" t="n">
        <v>10</v>
      </c>
      <c r="AJ325" s="198" t="n">
        <v>2</v>
      </c>
      <c r="AK325" s="198" t="n">
        <v>20</v>
      </c>
      <c r="AL325" s="198" t="n">
        <v>-13</v>
      </c>
      <c r="AM325" s="198" t="n">
        <v>7</v>
      </c>
      <c r="AN325" s="198" t="n">
        <v>-4</v>
      </c>
      <c r="AO325" s="198" t="n">
        <v>8</v>
      </c>
      <c r="AP325" s="211" t="n">
        <v>12</v>
      </c>
      <c r="AR325" s="195"/>
      <c r="AS325" s="196" t="s">
        <v>1226</v>
      </c>
      <c r="AT325" s="199" t="inlineStr">
        <f aca="false">IF(AT47,1,"")</f>
        <is>
          <t/>
        </is>
      </c>
      <c r="AU325" s="235" t="n">
        <f aca="false">IF(OR(ISBLANK(appSymptome!E51),appSymptome!E51=appSymptome!$C$1,AT325),0,$AR$5-appSymptome!E51)</f>
        <v>8</v>
      </c>
      <c r="AV325" s="196"/>
      <c r="AW325" s="196"/>
      <c r="AX325" s="199"/>
      <c r="AY325" s="196"/>
      <c r="AZ325" s="196" t="n">
        <f aca="false">IF(AND(AU325=0,AU47=0,AX47&gt;0),$AR$5,AU325)</f>
        <v>8</v>
      </c>
      <c r="BA325" s="200" t="n">
        <f aca="false">IF(AND(AZ325=0,AZ47=0,AY47&gt;0),$AR$5-AY47,AZ325)</f>
        <v>8</v>
      </c>
      <c r="BB325" s="201" t="n">
        <f aca="false">BA325*D325</f>
        <v>0.000901814902491264</v>
      </c>
      <c r="BC325" s="202" t="n">
        <f aca="false">(SUMIF(E325:AP325,"&gt;0",E325:AP325)-SUMIF(E325:AP325,"&lt;0",E325:AP325))*D325</f>
        <v>0.0413707586517867</v>
      </c>
      <c r="BD325" s="196"/>
      <c r="BE325" s="196"/>
      <c r="BF325" s="196"/>
      <c r="BG325" s="204"/>
      <c r="BH325" s="205" t="n">
        <f aca="false">SUMPRODUCT(E325:AP325,heilmittel!E$411:AP$411)*D325</f>
        <v>-0.00106698230188254</v>
      </c>
      <c r="BI325" s="206"/>
      <c r="BJ325" s="206"/>
      <c r="BK325" s="206"/>
      <c r="BL325" s="206"/>
      <c r="BM325" s="200"/>
    </row>
    <row r="326" customFormat="false" ht="12.8" hidden="false" customHeight="false" outlineLevel="0" collapsed="false">
      <c r="B326" s="0" t="n">
        <f aca="false">1/D326</f>
        <v>8954.99999999998</v>
      </c>
      <c r="C326" s="208" t="s">
        <v>1227</v>
      </c>
      <c r="D326" s="209" t="n">
        <v>0.000111669458403127</v>
      </c>
      <c r="E326" s="210" t="n">
        <v>-3</v>
      </c>
      <c r="F326" s="198" t="n">
        <v>3</v>
      </c>
      <c r="G326" s="198" t="n">
        <v>-3</v>
      </c>
      <c r="H326" s="198" t="n">
        <v>1</v>
      </c>
      <c r="I326" s="198" t="n">
        <v>0</v>
      </c>
      <c r="J326" s="198" t="n">
        <v>6</v>
      </c>
      <c r="K326" s="198" t="n">
        <v>-8</v>
      </c>
      <c r="L326" s="198" t="n">
        <v>0</v>
      </c>
      <c r="M326" s="198" t="n">
        <v>-7</v>
      </c>
      <c r="N326" s="198" t="n">
        <v>2</v>
      </c>
      <c r="O326" s="198" t="n">
        <v>7</v>
      </c>
      <c r="P326" s="198" t="n">
        <v>9</v>
      </c>
      <c r="Q326" s="198" t="n">
        <v>3</v>
      </c>
      <c r="R326" s="198" t="n">
        <v>3</v>
      </c>
      <c r="S326" s="198" t="n">
        <v>-3</v>
      </c>
      <c r="T326" s="198" t="n">
        <v>4</v>
      </c>
      <c r="U326" s="198" t="n">
        <v>7</v>
      </c>
      <c r="V326" s="198" t="n">
        <v>-1</v>
      </c>
      <c r="W326" s="198" t="n">
        <v>4</v>
      </c>
      <c r="X326" s="198" t="n">
        <v>5</v>
      </c>
      <c r="Y326" s="198" t="n">
        <v>-13</v>
      </c>
      <c r="Z326" s="198" t="n">
        <v>-4</v>
      </c>
      <c r="AA326" s="198" t="n">
        <v>6</v>
      </c>
      <c r="AB326" s="198" t="n">
        <v>-7</v>
      </c>
      <c r="AC326" s="198" t="n">
        <v>-9</v>
      </c>
      <c r="AD326" s="198" t="n">
        <v>6</v>
      </c>
      <c r="AE326" s="198" t="n">
        <v>4</v>
      </c>
      <c r="AF326" s="198" t="n">
        <v>-12</v>
      </c>
      <c r="AG326" s="198" t="n">
        <v>9</v>
      </c>
      <c r="AH326" s="198" t="n">
        <v>-9</v>
      </c>
      <c r="AI326" s="198" t="n">
        <v>-2</v>
      </c>
      <c r="AJ326" s="198" t="n">
        <v>-11</v>
      </c>
      <c r="AK326" s="198" t="n">
        <v>1</v>
      </c>
      <c r="AL326" s="198" t="n">
        <v>2</v>
      </c>
      <c r="AM326" s="198" t="n">
        <v>-2</v>
      </c>
      <c r="AN326" s="198" t="n">
        <v>11</v>
      </c>
      <c r="AO326" s="198" t="n">
        <v>14</v>
      </c>
      <c r="AP326" s="211" t="n">
        <v>9</v>
      </c>
      <c r="AR326" s="195"/>
      <c r="AS326" s="196" t="s">
        <v>1227</v>
      </c>
      <c r="AT326" s="199" t="inlineStr">
        <f aca="false">IF(AT48,1,"")</f>
        <is>
          <t/>
        </is>
      </c>
      <c r="AU326" s="235" t="n">
        <f aca="false">IF(OR(ISBLANK(appSymptome!E52),appSymptome!E52=appSymptome!$C$1,AT326),0,$AR$5-appSymptome!E52)</f>
        <v>8</v>
      </c>
      <c r="AV326" s="196"/>
      <c r="AW326" s="196"/>
      <c r="AX326" s="199"/>
      <c r="AY326" s="196"/>
      <c r="AZ326" s="196" t="n">
        <f aca="false">IF(AND(AU326=0,AU48=0,AX48&gt;0),$AR$5,AU326)</f>
        <v>8</v>
      </c>
      <c r="BA326" s="200" t="n">
        <f aca="false">IF(AND(AZ326=0,AZ48=0,AY48&gt;0),$AR$5-AY48,AZ326)</f>
        <v>8</v>
      </c>
      <c r="BB326" s="201" t="n">
        <f aca="false">BA326*D326</f>
        <v>0.000893355667225016</v>
      </c>
      <c r="BC326" s="202" t="n">
        <f aca="false">(SUMIF(E326:AP326,"&gt;0",E326:AP326)-SUMIF(E326:AP326,"&lt;0",E326:AP326))*D326</f>
        <v>0.0234505862646566</v>
      </c>
      <c r="BD326" s="196"/>
      <c r="BE326" s="196"/>
      <c r="BF326" s="196"/>
      <c r="BG326" s="204"/>
      <c r="BH326" s="205" t="n">
        <f aca="false">SUMPRODUCT(E326:AP326,heilmittel!E$411:AP$411)*D326</f>
        <v>0.000256594081518705</v>
      </c>
      <c r="BI326" s="206"/>
      <c r="BJ326" s="206"/>
      <c r="BK326" s="206"/>
      <c r="BL326" s="206"/>
      <c r="BM326" s="200"/>
    </row>
    <row r="327" customFormat="false" ht="12.8" hidden="false" customHeight="false" outlineLevel="0" collapsed="false">
      <c r="B327" s="0" t="n">
        <f aca="false">1/D327</f>
        <v>8940.00000000002</v>
      </c>
      <c r="C327" s="208" t="s">
        <v>1228</v>
      </c>
      <c r="D327" s="209" t="n">
        <v>0.000111856823266219</v>
      </c>
      <c r="E327" s="210" t="n">
        <v>-1</v>
      </c>
      <c r="F327" s="198" t="n">
        <v>-4</v>
      </c>
      <c r="G327" s="198" t="n">
        <v>-1</v>
      </c>
      <c r="H327" s="198" t="n">
        <v>4</v>
      </c>
      <c r="I327" s="198" t="n">
        <v>2</v>
      </c>
      <c r="J327" s="198" t="n">
        <v>13</v>
      </c>
      <c r="K327" s="198" t="n">
        <v>-9</v>
      </c>
      <c r="L327" s="198" t="n">
        <v>5</v>
      </c>
      <c r="M327" s="198" t="n">
        <v>-6</v>
      </c>
      <c r="N327" s="198" t="n">
        <v>2</v>
      </c>
      <c r="O327" s="198" t="n">
        <v>5</v>
      </c>
      <c r="P327" s="198" t="n">
        <v>13</v>
      </c>
      <c r="Q327" s="198" t="n">
        <v>3</v>
      </c>
      <c r="R327" s="198" t="n">
        <v>8</v>
      </c>
      <c r="S327" s="198" t="n">
        <v>7</v>
      </c>
      <c r="T327" s="198" t="n">
        <v>26</v>
      </c>
      <c r="U327" s="198" t="n">
        <v>-3</v>
      </c>
      <c r="V327" s="198" t="n">
        <v>4</v>
      </c>
      <c r="W327" s="198" t="n">
        <v>13</v>
      </c>
      <c r="X327" s="198" t="n">
        <v>-13</v>
      </c>
      <c r="Y327" s="198" t="n">
        <v>9</v>
      </c>
      <c r="Z327" s="198" t="n">
        <v>-3</v>
      </c>
      <c r="AA327" s="198" t="n">
        <v>2</v>
      </c>
      <c r="AB327" s="198" t="n">
        <v>-12</v>
      </c>
      <c r="AC327" s="198" t="n">
        <v>-10</v>
      </c>
      <c r="AD327" s="198" t="n">
        <v>20</v>
      </c>
      <c r="AE327" s="198" t="n">
        <v>28</v>
      </c>
      <c r="AF327" s="198" t="n">
        <v>-13</v>
      </c>
      <c r="AG327" s="198" t="n">
        <v>11</v>
      </c>
      <c r="AH327" s="198" t="n">
        <v>-3</v>
      </c>
      <c r="AI327" s="198" t="n">
        <v>-1</v>
      </c>
      <c r="AJ327" s="198" t="n">
        <v>2</v>
      </c>
      <c r="AK327" s="198" t="n">
        <v>19</v>
      </c>
      <c r="AL327" s="198" t="n">
        <v>-30</v>
      </c>
      <c r="AM327" s="198" t="n">
        <v>8</v>
      </c>
      <c r="AN327" s="198" t="n">
        <v>1</v>
      </c>
      <c r="AO327" s="198" t="n">
        <v>5</v>
      </c>
      <c r="AP327" s="211" t="n">
        <v>20</v>
      </c>
      <c r="AR327" s="195"/>
      <c r="AS327" s="196" t="s">
        <v>1228</v>
      </c>
      <c r="AT327" s="199" t="inlineStr">
        <f aca="false">IF(AT49,1,"")</f>
        <is>
          <t/>
        </is>
      </c>
      <c r="AU327" s="235" t="n">
        <f aca="false">IF(OR(ISBLANK(appSymptome!E53),appSymptome!E53=appSymptome!$C$1,AT327),0,$AR$5-appSymptome!E53)</f>
        <v>8</v>
      </c>
      <c r="AV327" s="196"/>
      <c r="AW327" s="196"/>
      <c r="AX327" s="199"/>
      <c r="AY327" s="196"/>
      <c r="AZ327" s="196" t="n">
        <f aca="false">IF(AND(AU327=0,AU49=0,AX49&gt;0),$AR$5,AU327)</f>
        <v>8</v>
      </c>
      <c r="BA327" s="200" t="n">
        <f aca="false">IF(AND(AZ327=0,AZ49=0,AY49&gt;0),$AR$5-AY49,AZ327)</f>
        <v>8</v>
      </c>
      <c r="BB327" s="201" t="n">
        <f aca="false">BA327*D327</f>
        <v>0.000894854586129752</v>
      </c>
      <c r="BC327" s="202" t="n">
        <f aca="false">(SUMIF(E327:AP327,"&gt;0",E327:AP327)-SUMIF(E327:AP327,"&lt;0",E327:AP327))*D327</f>
        <v>0.0379194630872483</v>
      </c>
      <c r="BD327" s="196"/>
      <c r="BE327" s="196"/>
      <c r="BF327" s="196"/>
      <c r="BG327" s="204"/>
      <c r="BH327" s="205" t="n">
        <f aca="false">SUMPRODUCT(E327:AP327,heilmittel!E$411:AP$411)*D327</f>
        <v>0.000237002237136465</v>
      </c>
      <c r="BI327" s="206"/>
      <c r="BJ327" s="206"/>
      <c r="BK327" s="206"/>
      <c r="BL327" s="206"/>
      <c r="BM327" s="200"/>
    </row>
    <row r="328" customFormat="false" ht="12.8" hidden="false" customHeight="false" outlineLevel="0" collapsed="false">
      <c r="B328" s="0" t="n">
        <f aca="false">1/D328</f>
        <v>9153.99999999997</v>
      </c>
      <c r="C328" s="208" t="s">
        <v>1229</v>
      </c>
      <c r="D328" s="209" t="n">
        <v>0.00010924186148132</v>
      </c>
      <c r="E328" s="210" t="n">
        <v>-5</v>
      </c>
      <c r="F328" s="198" t="n">
        <v>-1</v>
      </c>
      <c r="G328" s="198" t="n">
        <v>-15</v>
      </c>
      <c r="H328" s="198" t="n">
        <v>2</v>
      </c>
      <c r="I328" s="198" t="n">
        <v>1</v>
      </c>
      <c r="J328" s="198" t="n">
        <v>-19</v>
      </c>
      <c r="K328" s="198" t="n">
        <v>-7</v>
      </c>
      <c r="L328" s="198" t="n">
        <v>-3</v>
      </c>
      <c r="M328" s="198" t="n">
        <v>19</v>
      </c>
      <c r="N328" s="198" t="n">
        <v>-7</v>
      </c>
      <c r="O328" s="198" t="n">
        <v>-7</v>
      </c>
      <c r="P328" s="198" t="n">
        <v>6</v>
      </c>
      <c r="Q328" s="198" t="n">
        <v>3</v>
      </c>
      <c r="R328" s="198" t="n">
        <v>2</v>
      </c>
      <c r="S328" s="198" t="n">
        <v>-9</v>
      </c>
      <c r="T328" s="198" t="n">
        <v>0</v>
      </c>
      <c r="U328" s="198" t="n">
        <v>13</v>
      </c>
      <c r="V328" s="198" t="n">
        <v>1</v>
      </c>
      <c r="W328" s="198" t="n">
        <v>12</v>
      </c>
      <c r="X328" s="198" t="n">
        <v>-9</v>
      </c>
      <c r="Y328" s="198" t="n">
        <v>4</v>
      </c>
      <c r="Z328" s="198" t="n">
        <v>-6</v>
      </c>
      <c r="AA328" s="198" t="n">
        <v>-4</v>
      </c>
      <c r="AB328" s="198" t="n">
        <v>-3</v>
      </c>
      <c r="AC328" s="198" t="n">
        <v>-3</v>
      </c>
      <c r="AD328" s="198" t="n">
        <v>-5</v>
      </c>
      <c r="AE328" s="198" t="n">
        <v>-8</v>
      </c>
      <c r="AF328" s="198" t="n">
        <v>-23</v>
      </c>
      <c r="AG328" s="198" t="n">
        <v>10</v>
      </c>
      <c r="AH328" s="198" t="n">
        <v>9</v>
      </c>
      <c r="AI328" s="198" t="n">
        <v>-15</v>
      </c>
      <c r="AJ328" s="198" t="n">
        <v>11</v>
      </c>
      <c r="AK328" s="198" t="n">
        <v>13</v>
      </c>
      <c r="AL328" s="198" t="n">
        <v>12</v>
      </c>
      <c r="AM328" s="198" t="n">
        <v>13</v>
      </c>
      <c r="AN328" s="198" t="n">
        <v>9</v>
      </c>
      <c r="AO328" s="198" t="n">
        <v>-16</v>
      </c>
      <c r="AP328" s="211" t="n">
        <v>3</v>
      </c>
      <c r="AR328" s="195"/>
      <c r="AS328" s="196" t="s">
        <v>1229</v>
      </c>
      <c r="AT328" s="199" t="inlineStr">
        <f aca="false">IF(AT50,1,"")</f>
        <is>
          <t/>
        </is>
      </c>
      <c r="AU328" s="235" t="n">
        <f aca="false">IF(OR(ISBLANK(appSymptome!E54),appSymptome!E54=appSymptome!$C$1,AT328),0,$AR$5-appSymptome!E54)</f>
        <v>8</v>
      </c>
      <c r="AV328" s="196"/>
      <c r="AW328" s="196"/>
      <c r="AX328" s="199"/>
      <c r="AY328" s="196"/>
      <c r="AZ328" s="196" t="n">
        <f aca="false">IF(AND(AU328=0,AU50=0,AX50&gt;0),$AR$5,AU328)</f>
        <v>8</v>
      </c>
      <c r="BA328" s="200" t="n">
        <f aca="false">IF(AND(AZ328=0,AZ50=0,AY50&gt;0),$AR$5-AY50,AZ328)</f>
        <v>8</v>
      </c>
      <c r="BB328" s="201" t="n">
        <f aca="false">BA328*D328</f>
        <v>0.00087393489185056</v>
      </c>
      <c r="BC328" s="202" t="n">
        <f aca="false">(SUMIF(E328:AP328,"&gt;0",E328:AP328)-SUMIF(E328:AP328,"&lt;0",E328:AP328))*D328</f>
        <v>0.0336464933362465</v>
      </c>
      <c r="BD328" s="196"/>
      <c r="BE328" s="196"/>
      <c r="BF328" s="196"/>
      <c r="BG328" s="204"/>
      <c r="BH328" s="205" t="n">
        <f aca="false">SUMPRODUCT(E328:AP328,heilmittel!E$411:AP$411)*D328</f>
        <v>0.000365905615031681</v>
      </c>
      <c r="BI328" s="206"/>
      <c r="BJ328" s="206"/>
      <c r="BK328" s="206"/>
      <c r="BL328" s="206"/>
      <c r="BM328" s="200"/>
    </row>
    <row r="329" customFormat="false" ht="12.8" hidden="false" customHeight="false" outlineLevel="0" collapsed="false">
      <c r="B329" s="0" t="n">
        <f aca="false">1/D329</f>
        <v>8958.99999999996</v>
      </c>
      <c r="C329" s="208" t="s">
        <v>1230</v>
      </c>
      <c r="D329" s="209" t="n">
        <v>0.000111619600401831</v>
      </c>
      <c r="E329" s="210" t="n">
        <v>-10</v>
      </c>
      <c r="F329" s="198" t="n">
        <v>-4</v>
      </c>
      <c r="G329" s="198" t="n">
        <v>-12</v>
      </c>
      <c r="H329" s="198" t="n">
        <v>-1</v>
      </c>
      <c r="I329" s="198" t="n">
        <v>-6</v>
      </c>
      <c r="J329" s="198" t="n">
        <v>-8</v>
      </c>
      <c r="K329" s="198" t="n">
        <v>-7</v>
      </c>
      <c r="L329" s="198" t="n">
        <v>3</v>
      </c>
      <c r="M329" s="198" t="n">
        <v>-1</v>
      </c>
      <c r="N329" s="198" t="n">
        <v>-7</v>
      </c>
      <c r="O329" s="198" t="n">
        <v>13</v>
      </c>
      <c r="P329" s="198" t="n">
        <v>1</v>
      </c>
      <c r="Q329" s="198" t="n">
        <v>-11</v>
      </c>
      <c r="R329" s="198" t="n">
        <v>-1</v>
      </c>
      <c r="S329" s="198" t="n">
        <v>-15</v>
      </c>
      <c r="T329" s="198" t="n">
        <v>-12</v>
      </c>
      <c r="U329" s="198" t="n">
        <v>17</v>
      </c>
      <c r="V329" s="198" t="n">
        <v>-6</v>
      </c>
      <c r="W329" s="198" t="n">
        <v>4</v>
      </c>
      <c r="X329" s="198" t="n">
        <v>18</v>
      </c>
      <c r="Y329" s="198" t="n">
        <v>-10</v>
      </c>
      <c r="Z329" s="198" t="n">
        <v>1</v>
      </c>
      <c r="AA329" s="198" t="n">
        <v>0</v>
      </c>
      <c r="AB329" s="198" t="n">
        <v>-1</v>
      </c>
      <c r="AC329" s="198" t="n">
        <v>-3</v>
      </c>
      <c r="AD329" s="198" t="n">
        <v>-5</v>
      </c>
      <c r="AE329" s="198" t="n">
        <v>-2</v>
      </c>
      <c r="AF329" s="198" t="n">
        <v>-7</v>
      </c>
      <c r="AG329" s="198" t="n">
        <v>4</v>
      </c>
      <c r="AH329" s="198" t="n">
        <v>3</v>
      </c>
      <c r="AI329" s="198" t="n">
        <v>-12</v>
      </c>
      <c r="AJ329" s="198" t="n">
        <v>-14</v>
      </c>
      <c r="AK329" s="198" t="n">
        <v>-2</v>
      </c>
      <c r="AL329" s="198" t="n">
        <v>12</v>
      </c>
      <c r="AM329" s="198" t="n">
        <v>-6</v>
      </c>
      <c r="AN329" s="198" t="n">
        <v>5</v>
      </c>
      <c r="AO329" s="198" t="n">
        <v>-6</v>
      </c>
      <c r="AP329" s="211" t="n">
        <v>13</v>
      </c>
      <c r="AR329" s="195"/>
      <c r="AS329" s="196" t="s">
        <v>1230</v>
      </c>
      <c r="AT329" s="199" t="inlineStr">
        <f aca="false">IF(AT51,1,"")</f>
        <is>
          <t/>
        </is>
      </c>
      <c r="AU329" s="235" t="n">
        <f aca="false">IF(OR(ISBLANK(appSymptome!E55),appSymptome!E55=appSymptome!$C$1,AT329),0,$AR$5-appSymptome!E55)</f>
        <v>8</v>
      </c>
      <c r="AV329" s="196"/>
      <c r="AW329" s="196"/>
      <c r="AX329" s="199"/>
      <c r="AY329" s="196"/>
      <c r="AZ329" s="196" t="n">
        <f aca="false">IF(AND(AU329=0,AU51=0,AX51&gt;0),$AR$5,AU329)</f>
        <v>8</v>
      </c>
      <c r="BA329" s="200" t="n">
        <f aca="false">IF(AND(AZ329=0,AZ51=0,AY51&gt;0),$AR$5-AY51,AZ329)</f>
        <v>8</v>
      </c>
      <c r="BB329" s="201" t="n">
        <f aca="false">BA329*D329</f>
        <v>0.000892956803214648</v>
      </c>
      <c r="BC329" s="202" t="n">
        <f aca="false">(SUMIF(E329:AP329,"&gt;0",E329:AP329)-SUMIF(E329:AP329,"&lt;0",E329:AP329))*D329</f>
        <v>0.0293559549056814</v>
      </c>
      <c r="BD329" s="196"/>
      <c r="BE329" s="196"/>
      <c r="BF329" s="196"/>
      <c r="BG329" s="204"/>
      <c r="BH329" s="205" t="n">
        <f aca="false">SUMPRODUCT(E329:AP329,heilmittel!E$411:AP$411)*D329</f>
        <v>0.000595367786583327</v>
      </c>
      <c r="BI329" s="206"/>
      <c r="BJ329" s="206"/>
      <c r="BK329" s="206"/>
      <c r="BL329" s="206"/>
      <c r="BM329" s="200"/>
    </row>
    <row r="330" customFormat="false" ht="12.8" hidden="false" customHeight="false" outlineLevel="0" collapsed="false">
      <c r="B330" s="0" t="n">
        <f aca="false">1/D330</f>
        <v>8809.99999999997</v>
      </c>
      <c r="C330" s="208" t="s">
        <v>1231</v>
      </c>
      <c r="D330" s="209" t="n">
        <v>0.000113507377979569</v>
      </c>
      <c r="E330" s="210" t="n">
        <v>-7</v>
      </c>
      <c r="F330" s="198" t="n">
        <v>-6</v>
      </c>
      <c r="G330" s="198" t="n">
        <v>2</v>
      </c>
      <c r="H330" s="198" t="n">
        <v>9</v>
      </c>
      <c r="I330" s="198" t="n">
        <v>8</v>
      </c>
      <c r="J330" s="198" t="n">
        <v>-7</v>
      </c>
      <c r="K330" s="198" t="n">
        <v>2</v>
      </c>
      <c r="L330" s="198" t="n">
        <v>-5</v>
      </c>
      <c r="M330" s="198" t="n">
        <v>10</v>
      </c>
      <c r="N330" s="198" t="n">
        <v>-15</v>
      </c>
      <c r="O330" s="198" t="n">
        <v>-10</v>
      </c>
      <c r="P330" s="198" t="n">
        <v>13</v>
      </c>
      <c r="Q330" s="198" t="n">
        <v>3</v>
      </c>
      <c r="R330" s="198" t="n">
        <v>1</v>
      </c>
      <c r="S330" s="198" t="n">
        <v>-9</v>
      </c>
      <c r="T330" s="198" t="n">
        <v>10</v>
      </c>
      <c r="U330" s="198" t="n">
        <v>16</v>
      </c>
      <c r="V330" s="198" t="n">
        <v>-22</v>
      </c>
      <c r="W330" s="198" t="n">
        <v>7</v>
      </c>
      <c r="X330" s="198" t="n">
        <v>-6</v>
      </c>
      <c r="Y330" s="198" t="n">
        <v>-4</v>
      </c>
      <c r="Z330" s="198" t="n">
        <v>-10</v>
      </c>
      <c r="AA330" s="198" t="n">
        <v>8</v>
      </c>
      <c r="AB330" s="198" t="n">
        <v>13</v>
      </c>
      <c r="AC330" s="198" t="n">
        <v>10</v>
      </c>
      <c r="AD330" s="198" t="n">
        <v>0</v>
      </c>
      <c r="AE330" s="198" t="n">
        <v>-11</v>
      </c>
      <c r="AF330" s="198" t="n">
        <v>-1</v>
      </c>
      <c r="AG330" s="198" t="n">
        <v>5</v>
      </c>
      <c r="AH330" s="198" t="n">
        <v>-1</v>
      </c>
      <c r="AI330" s="198" t="n">
        <v>0</v>
      </c>
      <c r="AJ330" s="198" t="n">
        <v>-16</v>
      </c>
      <c r="AK330" s="198" t="n">
        <v>0</v>
      </c>
      <c r="AL330" s="198" t="n">
        <v>10</v>
      </c>
      <c r="AM330" s="198" t="n">
        <v>2</v>
      </c>
      <c r="AN330" s="198" t="n">
        <v>-7</v>
      </c>
      <c r="AO330" s="198" t="n">
        <v>3</v>
      </c>
      <c r="AP330" s="211" t="n">
        <v>8</v>
      </c>
      <c r="AR330" s="195"/>
      <c r="AS330" s="196" t="s">
        <v>1231</v>
      </c>
      <c r="AT330" s="199" t="inlineStr">
        <f aca="false">IF(AT52,1,"")</f>
        <is>
          <t/>
        </is>
      </c>
      <c r="AU330" s="235" t="n">
        <f aca="false">IF(OR(ISBLANK(appSymptome!E56),appSymptome!E56=appSymptome!$C$1,AT330),0,$AR$5-appSymptome!E56)</f>
        <v>8</v>
      </c>
      <c r="AV330" s="196"/>
      <c r="AW330" s="196"/>
      <c r="AX330" s="199"/>
      <c r="AY330" s="196"/>
      <c r="AZ330" s="196" t="n">
        <f aca="false">IF(AND(AU330=0,AU52=0,AX52&gt;0),$AR$5,AU330)</f>
        <v>8</v>
      </c>
      <c r="BA330" s="200" t="n">
        <f aca="false">IF(AND(AZ330=0,AZ52=0,AY52&gt;0),$AR$5-AY52,AZ330)</f>
        <v>8</v>
      </c>
      <c r="BB330" s="201" t="n">
        <f aca="false">BA330*D330</f>
        <v>0.000908059023836552</v>
      </c>
      <c r="BC330" s="202" t="n">
        <f aca="false">(SUMIF(E330:AP330,"&gt;0",E330:AP330)-SUMIF(E330:AP330,"&lt;0",E330:AP330))*D330</f>
        <v>0.0314415437003405</v>
      </c>
      <c r="BD330" s="196"/>
      <c r="BE330" s="196"/>
      <c r="BF330" s="196"/>
      <c r="BG330" s="204"/>
      <c r="BH330" s="205" t="n">
        <f aca="false">SUMPRODUCT(E330:AP330,heilmittel!E$411:AP$411)*D330</f>
        <v>-0.000740192962542568</v>
      </c>
      <c r="BI330" s="206"/>
      <c r="BJ330" s="206"/>
      <c r="BK330" s="206"/>
      <c r="BL330" s="206"/>
      <c r="BM330" s="200"/>
    </row>
    <row r="331" customFormat="false" ht="12.8" hidden="false" customHeight="false" outlineLevel="0" collapsed="false">
      <c r="B331" s="0" t="n">
        <f aca="false">1/D331</f>
        <v>8195</v>
      </c>
      <c r="C331" s="208" t="s">
        <v>1232</v>
      </c>
      <c r="D331" s="209" t="n">
        <v>0.00012202562538133</v>
      </c>
      <c r="E331" s="210" t="n">
        <v>3</v>
      </c>
      <c r="F331" s="198" t="n">
        <v>5</v>
      </c>
      <c r="G331" s="198" t="n">
        <v>1</v>
      </c>
      <c r="H331" s="198" t="n">
        <v>3</v>
      </c>
      <c r="I331" s="198" t="n">
        <v>15</v>
      </c>
      <c r="J331" s="198" t="n">
        <v>13</v>
      </c>
      <c r="K331" s="198" t="n">
        <v>-7</v>
      </c>
      <c r="L331" s="198" t="n">
        <v>3</v>
      </c>
      <c r="M331" s="198" t="n">
        <v>9</v>
      </c>
      <c r="N331" s="198" t="n">
        <v>5</v>
      </c>
      <c r="O331" s="198" t="n">
        <v>4</v>
      </c>
      <c r="P331" s="198" t="n">
        <v>14</v>
      </c>
      <c r="Q331" s="198" t="n">
        <v>17</v>
      </c>
      <c r="R331" s="198" t="n">
        <v>12</v>
      </c>
      <c r="S331" s="198" t="n">
        <v>-10</v>
      </c>
      <c r="T331" s="198" t="n">
        <v>0</v>
      </c>
      <c r="U331" s="198" t="n">
        <v>-16</v>
      </c>
      <c r="V331" s="198" t="n">
        <v>4</v>
      </c>
      <c r="W331" s="198" t="n">
        <v>-20</v>
      </c>
      <c r="X331" s="198" t="n">
        <v>-1</v>
      </c>
      <c r="Y331" s="198" t="n">
        <v>3</v>
      </c>
      <c r="Z331" s="198" t="n">
        <v>-10</v>
      </c>
      <c r="AA331" s="198" t="n">
        <v>-27</v>
      </c>
      <c r="AB331" s="198" t="n">
        <v>-1</v>
      </c>
      <c r="AC331" s="198" t="n">
        <v>-2</v>
      </c>
      <c r="AD331" s="198" t="n">
        <v>1</v>
      </c>
      <c r="AE331" s="198" t="n">
        <v>-13</v>
      </c>
      <c r="AF331" s="198" t="n">
        <v>-5</v>
      </c>
      <c r="AG331" s="198" t="n">
        <v>5</v>
      </c>
      <c r="AH331" s="198" t="n">
        <v>1</v>
      </c>
      <c r="AI331" s="198" t="n">
        <v>11</v>
      </c>
      <c r="AJ331" s="198" t="n">
        <v>-3</v>
      </c>
      <c r="AK331" s="198" t="n">
        <v>-2</v>
      </c>
      <c r="AL331" s="198" t="n">
        <v>7</v>
      </c>
      <c r="AM331" s="198" t="n">
        <v>16</v>
      </c>
      <c r="AN331" s="198" t="n">
        <v>13</v>
      </c>
      <c r="AO331" s="198" t="n">
        <v>9</v>
      </c>
      <c r="AP331" s="211" t="n">
        <v>12</v>
      </c>
      <c r="AR331" s="195"/>
      <c r="AS331" s="196" t="s">
        <v>1232</v>
      </c>
      <c r="AT331" s="199" t="inlineStr">
        <f aca="false">IF(AT53,1,"")</f>
        <is>
          <t/>
        </is>
      </c>
      <c r="AU331" s="235" t="n">
        <f aca="false">IF(OR(ISBLANK(appSymptome!E57),appSymptome!E57=appSymptome!$C$1,AT331),0,$AR$5-appSymptome!E57)</f>
        <v>8</v>
      </c>
      <c r="AV331" s="196"/>
      <c r="AW331" s="196"/>
      <c r="AX331" s="199"/>
      <c r="AY331" s="196"/>
      <c r="AZ331" s="196" t="n">
        <f aca="false">IF(AND(AU331=0,AU53=0,AX53&gt;0),$AR$5,AU331)</f>
        <v>8</v>
      </c>
      <c r="BA331" s="200" t="n">
        <f aca="false">IF(AND(AZ331=0,AZ53=0,AY53&gt;0),$AR$5-AY53,AZ331)</f>
        <v>8</v>
      </c>
      <c r="BB331" s="201" t="n">
        <f aca="false">BA331*D331</f>
        <v>0.00097620500305064</v>
      </c>
      <c r="BC331" s="202" t="n">
        <f aca="false">(SUMIF(E331:AP331,"&gt;0",E331:AP331)-SUMIF(E331:AP331,"&lt;0",E331:AP331))*D331</f>
        <v>0.036973764490543</v>
      </c>
      <c r="BD331" s="196"/>
      <c r="BE331" s="196"/>
      <c r="BF331" s="196"/>
      <c r="BG331" s="204"/>
      <c r="BH331" s="205" t="n">
        <f aca="false">SUMPRODUCT(E331:AP331,heilmittel!E$411:AP$411)*D331</f>
        <v>0.000169798657718121</v>
      </c>
      <c r="BI331" s="206"/>
      <c r="BJ331" s="206"/>
      <c r="BK331" s="206"/>
      <c r="BL331" s="206"/>
      <c r="BM331" s="200"/>
    </row>
    <row r="332" customFormat="false" ht="12.8" hidden="false" customHeight="false" outlineLevel="0" collapsed="false">
      <c r="B332" s="0" t="n">
        <f aca="false">1/D332</f>
        <v>8007.99999999999</v>
      </c>
      <c r="C332" s="208" t="s">
        <v>1233</v>
      </c>
      <c r="D332" s="209" t="n">
        <v>0.000124875124875125</v>
      </c>
      <c r="E332" s="210" t="n">
        <v>9</v>
      </c>
      <c r="F332" s="198" t="n">
        <v>45</v>
      </c>
      <c r="G332" s="198" t="n">
        <v>10</v>
      </c>
      <c r="H332" s="198" t="n">
        <v>-25</v>
      </c>
      <c r="I332" s="198" t="n">
        <v>6</v>
      </c>
      <c r="J332" s="198" t="n">
        <v>18</v>
      </c>
      <c r="K332" s="198" t="n">
        <v>-9</v>
      </c>
      <c r="L332" s="198" t="n">
        <v>-35</v>
      </c>
      <c r="M332" s="198" t="n">
        <v>-3</v>
      </c>
      <c r="N332" s="198" t="n">
        <v>3</v>
      </c>
      <c r="O332" s="198" t="n">
        <v>13</v>
      </c>
      <c r="P332" s="198" t="n">
        <v>46</v>
      </c>
      <c r="Q332" s="198" t="n">
        <v>-6</v>
      </c>
      <c r="R332" s="198" t="n">
        <v>-16</v>
      </c>
      <c r="S332" s="198" t="n">
        <v>-15</v>
      </c>
      <c r="T332" s="198" t="n">
        <v>22</v>
      </c>
      <c r="U332" s="198" t="n">
        <v>-7</v>
      </c>
      <c r="V332" s="198" t="n">
        <v>-14</v>
      </c>
      <c r="W332" s="198" t="n">
        <v>-2</v>
      </c>
      <c r="X332" s="198" t="n">
        <v>-24</v>
      </c>
      <c r="Y332" s="198" t="n">
        <v>-5</v>
      </c>
      <c r="Z332" s="198" t="n">
        <v>12</v>
      </c>
      <c r="AA332" s="198" t="n">
        <v>-27</v>
      </c>
      <c r="AB332" s="198" t="n">
        <v>7</v>
      </c>
      <c r="AC332" s="198" t="n">
        <v>8</v>
      </c>
      <c r="AD332" s="198" t="n">
        <v>-37</v>
      </c>
      <c r="AE332" s="198" t="n">
        <v>-10</v>
      </c>
      <c r="AF332" s="198" t="n">
        <v>-2</v>
      </c>
      <c r="AG332" s="198" t="n">
        <v>-44</v>
      </c>
      <c r="AH332" s="198" t="n">
        <v>53</v>
      </c>
      <c r="AI332" s="198" t="n">
        <v>13</v>
      </c>
      <c r="AJ332" s="198" t="n">
        <v>2</v>
      </c>
      <c r="AK332" s="198" t="n">
        <v>-6</v>
      </c>
      <c r="AL332" s="198" t="n">
        <v>-8</v>
      </c>
      <c r="AM332" s="198" t="n">
        <v>-16</v>
      </c>
      <c r="AN332" s="198" t="n">
        <v>-11</v>
      </c>
      <c r="AO332" s="198" t="n">
        <v>-39</v>
      </c>
      <c r="AP332" s="211" t="n">
        <v>-15</v>
      </c>
      <c r="AR332" s="195"/>
      <c r="AS332" s="196" t="s">
        <v>1233</v>
      </c>
      <c r="AT332" s="199" t="inlineStr">
        <f aca="false">IF(AT54,1,"")</f>
        <is>
          <t/>
        </is>
      </c>
      <c r="AU332" s="235" t="n">
        <f aca="false">IF(OR(ISBLANK(appSymptome!E58),appSymptome!E58=appSymptome!$C$1,AT332),0,$AR$5-appSymptome!E58)</f>
        <v>8</v>
      </c>
      <c r="AV332" s="196"/>
      <c r="AW332" s="196"/>
      <c r="AX332" s="199"/>
      <c r="AY332" s="196"/>
      <c r="AZ332" s="196" t="n">
        <f aca="false">IF(AND(AU332=0,AU54=0,AX54&gt;0),$AR$5,AU332)</f>
        <v>8</v>
      </c>
      <c r="BA332" s="200" t="n">
        <f aca="false">IF(AND(AZ332=0,AZ54=0,AY54&gt;0),$AR$5-AY54,AZ332)</f>
        <v>8</v>
      </c>
      <c r="BB332" s="201" t="n">
        <f aca="false">BA332*D332</f>
        <v>0.000999000999001</v>
      </c>
      <c r="BC332" s="202" t="n">
        <f aca="false">(SUMIF(E332:AP332,"&gt;0",E332:AP332)-SUMIF(E332:AP332,"&lt;0",E332:AP332))*D332</f>
        <v>0.0802947052947053</v>
      </c>
      <c r="BD332" s="196"/>
      <c r="BE332" s="196"/>
      <c r="BF332" s="196"/>
      <c r="BG332" s="204"/>
      <c r="BH332" s="205" t="n">
        <f aca="false">SUMPRODUCT(E332:AP332,heilmittel!E$411:AP$411)*D332</f>
        <v>-0.00466467282717283</v>
      </c>
      <c r="BI332" s="206"/>
      <c r="BJ332" s="206"/>
      <c r="BK332" s="206"/>
      <c r="BL332" s="206"/>
      <c r="BM332" s="200"/>
    </row>
    <row r="333" customFormat="false" ht="12.8" hidden="false" customHeight="false" outlineLevel="0" collapsed="false">
      <c r="B333" s="0" t="n">
        <f aca="false">1/D333</f>
        <v>8463.99999999999</v>
      </c>
      <c r="C333" s="208" t="s">
        <v>1234</v>
      </c>
      <c r="D333" s="209" t="n">
        <v>0.000118147448015123</v>
      </c>
      <c r="E333" s="210" t="n">
        <v>6</v>
      </c>
      <c r="F333" s="198" t="n">
        <v>17</v>
      </c>
      <c r="G333" s="198" t="n">
        <v>-3</v>
      </c>
      <c r="H333" s="198" t="n">
        <v>-12</v>
      </c>
      <c r="I333" s="198" t="n">
        <v>7</v>
      </c>
      <c r="J333" s="198" t="n">
        <v>16</v>
      </c>
      <c r="K333" s="198" t="n">
        <v>25</v>
      </c>
      <c r="L333" s="198" t="n">
        <v>-22</v>
      </c>
      <c r="M333" s="198" t="n">
        <v>-1</v>
      </c>
      <c r="N333" s="198" t="n">
        <v>14</v>
      </c>
      <c r="O333" s="198" t="n">
        <v>19</v>
      </c>
      <c r="P333" s="198" t="n">
        <v>34</v>
      </c>
      <c r="Q333" s="198" t="n">
        <v>6</v>
      </c>
      <c r="R333" s="198" t="n">
        <v>-3</v>
      </c>
      <c r="S333" s="198" t="n">
        <v>-18</v>
      </c>
      <c r="T333" s="198" t="n">
        <v>29</v>
      </c>
      <c r="U333" s="198" t="n">
        <v>-2</v>
      </c>
      <c r="V333" s="198" t="n">
        <v>-13</v>
      </c>
      <c r="W333" s="198" t="n">
        <v>-17</v>
      </c>
      <c r="X333" s="198" t="n">
        <v>-28</v>
      </c>
      <c r="Y333" s="198" t="n">
        <v>-6</v>
      </c>
      <c r="Z333" s="198" t="n">
        <v>7</v>
      </c>
      <c r="AA333" s="198" t="n">
        <v>-29</v>
      </c>
      <c r="AB333" s="198" t="n">
        <v>8</v>
      </c>
      <c r="AC333" s="198" t="n">
        <v>20</v>
      </c>
      <c r="AD333" s="198" t="n">
        <v>-52</v>
      </c>
      <c r="AE333" s="198" t="n">
        <v>-18</v>
      </c>
      <c r="AF333" s="198" t="n">
        <v>10</v>
      </c>
      <c r="AG333" s="198" t="n">
        <v>-32</v>
      </c>
      <c r="AH333" s="198" t="n">
        <v>37</v>
      </c>
      <c r="AI333" s="198" t="n">
        <v>20</v>
      </c>
      <c r="AJ333" s="198" t="n">
        <v>9</v>
      </c>
      <c r="AK333" s="198" t="n">
        <v>-3</v>
      </c>
      <c r="AL333" s="198" t="n">
        <v>-1</v>
      </c>
      <c r="AM333" s="198" t="n">
        <v>3</v>
      </c>
      <c r="AN333" s="198" t="n">
        <v>-16</v>
      </c>
      <c r="AO333" s="198" t="n">
        <v>-18</v>
      </c>
      <c r="AP333" s="211" t="n">
        <v>-9</v>
      </c>
      <c r="AR333" s="195"/>
      <c r="AS333" s="196" t="s">
        <v>1234</v>
      </c>
      <c r="AT333" s="199" t="inlineStr">
        <f aca="false">IF(AT55,1,"")</f>
        <is>
          <t/>
        </is>
      </c>
      <c r="AU333" s="235" t="n">
        <f aca="false">IF(OR(ISBLANK(appSymptome!E59),appSymptome!E59=appSymptome!$C$1,AT333),0,$AR$5-appSymptome!E59)</f>
        <v>3</v>
      </c>
      <c r="AV333" s="196"/>
      <c r="AW333" s="196"/>
      <c r="AX333" s="199"/>
      <c r="AY333" s="196"/>
      <c r="AZ333" s="196" t="n">
        <f aca="false">IF(AND(AU333=0,AU55=0,AX55&gt;0),$AR$5,AU333)</f>
        <v>3</v>
      </c>
      <c r="BA333" s="200" t="n">
        <f aca="false">IF(AND(AZ333=0,AZ55=0,AY55&gt;0),$AR$5-AY55,AZ333)</f>
        <v>3</v>
      </c>
      <c r="BB333" s="201" t="n">
        <f aca="false">BA333*D333</f>
        <v>0.000354442344045369</v>
      </c>
      <c r="BC333" s="202" t="n">
        <f aca="false">(SUMIF(E333:AP333,"&gt;0",E333:AP333)-SUMIF(E333:AP333,"&lt;0",E333:AP333))*D333</f>
        <v>0.0697069943289225</v>
      </c>
      <c r="BD333" s="196"/>
      <c r="BE333" s="196"/>
      <c r="BF333" s="196"/>
      <c r="BG333" s="204"/>
      <c r="BH333" s="205" t="n">
        <f aca="false">SUMPRODUCT(E333:AP333,heilmittel!E$411:AP$411)*D333</f>
        <v>-0.0039944943289225</v>
      </c>
      <c r="BI333" s="206"/>
      <c r="BJ333" s="206"/>
      <c r="BK333" s="206"/>
      <c r="BL333" s="206"/>
      <c r="BM333" s="200"/>
    </row>
    <row r="334" customFormat="false" ht="12.8" hidden="false" customHeight="false" outlineLevel="0" collapsed="false">
      <c r="B334" s="0" t="n">
        <f aca="false">1/D334</f>
        <v>8959.99999999999</v>
      </c>
      <c r="C334" s="208" t="s">
        <v>1235</v>
      </c>
      <c r="D334" s="209" t="n">
        <v>0.000111607142857143</v>
      </c>
      <c r="E334" s="210" t="n">
        <v>2</v>
      </c>
      <c r="F334" s="198" t="n">
        <v>23</v>
      </c>
      <c r="G334" s="198" t="n">
        <v>9</v>
      </c>
      <c r="H334" s="198" t="n">
        <v>-7</v>
      </c>
      <c r="I334" s="198" t="n">
        <v>-2</v>
      </c>
      <c r="J334" s="198" t="n">
        <v>-4</v>
      </c>
      <c r="K334" s="198" t="n">
        <v>-35</v>
      </c>
      <c r="L334" s="198" t="n">
        <v>3</v>
      </c>
      <c r="M334" s="198" t="n">
        <v>2</v>
      </c>
      <c r="N334" s="198" t="n">
        <v>-15</v>
      </c>
      <c r="O334" s="198" t="n">
        <v>-12</v>
      </c>
      <c r="P334" s="198" t="n">
        <v>0</v>
      </c>
      <c r="Q334" s="198" t="n">
        <v>-4</v>
      </c>
      <c r="R334" s="198" t="n">
        <v>-12</v>
      </c>
      <c r="S334" s="198" t="n">
        <v>4</v>
      </c>
      <c r="T334" s="198" t="n">
        <v>-7</v>
      </c>
      <c r="U334" s="198" t="n">
        <v>4</v>
      </c>
      <c r="V334" s="198" t="n">
        <v>13</v>
      </c>
      <c r="W334" s="198" t="n">
        <v>-5</v>
      </c>
      <c r="X334" s="198" t="n">
        <v>-9</v>
      </c>
      <c r="Y334" s="198" t="n">
        <v>6</v>
      </c>
      <c r="Z334" s="198" t="n">
        <v>-2</v>
      </c>
      <c r="AA334" s="198" t="n">
        <v>6</v>
      </c>
      <c r="AB334" s="198" t="n">
        <v>2</v>
      </c>
      <c r="AC334" s="198" t="n">
        <v>-28</v>
      </c>
      <c r="AD334" s="198" t="n">
        <v>15</v>
      </c>
      <c r="AE334" s="198" t="n">
        <v>7</v>
      </c>
      <c r="AF334" s="198" t="n">
        <v>4</v>
      </c>
      <c r="AG334" s="198" t="n">
        <v>-2</v>
      </c>
      <c r="AH334" s="198" t="n">
        <v>0</v>
      </c>
      <c r="AI334" s="198" t="n">
        <v>1</v>
      </c>
      <c r="AJ334" s="198" t="n">
        <v>8</v>
      </c>
      <c r="AK334" s="198" t="n">
        <v>-7</v>
      </c>
      <c r="AL334" s="198" t="n">
        <v>-2</v>
      </c>
      <c r="AM334" s="198" t="n">
        <v>-3</v>
      </c>
      <c r="AN334" s="198" t="n">
        <v>15</v>
      </c>
      <c r="AO334" s="198" t="n">
        <v>13</v>
      </c>
      <c r="AP334" s="211" t="n">
        <v>4</v>
      </c>
      <c r="AR334" s="195"/>
      <c r="AS334" s="196" t="s">
        <v>1235</v>
      </c>
      <c r="AT334" s="199" t="inlineStr">
        <f aca="false">IF(AT56,1,"")</f>
        <is>
          <t/>
        </is>
      </c>
      <c r="AU334" s="235" t="n">
        <f aca="false">IF(OR(ISBLANK(appSymptome!E60),appSymptome!E60=appSymptome!$C$1,AT334),0,$AR$5-appSymptome!E60)</f>
        <v>8</v>
      </c>
      <c r="AV334" s="196"/>
      <c r="AW334" s="196"/>
      <c r="AX334" s="199"/>
      <c r="AY334" s="196"/>
      <c r="AZ334" s="196" t="n">
        <f aca="false">IF(AND(AU334=0,AU56=0,AX56&gt;0),$AR$5,AU334)</f>
        <v>8</v>
      </c>
      <c r="BA334" s="200" t="n">
        <f aca="false">IF(AND(AZ334=0,AZ56=0,AY56&gt;0),$AR$5-AY56,AZ334)</f>
        <v>8</v>
      </c>
      <c r="BB334" s="201" t="n">
        <f aca="false">BA334*D334</f>
        <v>0.000892857142857144</v>
      </c>
      <c r="BC334" s="202" t="n">
        <f aca="false">(SUMIF(E334:AP334,"&gt;0",E334:AP334)-SUMIF(E334:AP334,"&lt;0",E334:AP334))*D334</f>
        <v>0.0331473214285714</v>
      </c>
      <c r="BD334" s="196"/>
      <c r="BE334" s="196"/>
      <c r="BF334" s="196"/>
      <c r="BG334" s="204"/>
      <c r="BH334" s="205" t="n">
        <f aca="false">SUMPRODUCT(E334:AP334,heilmittel!E$411:AP$411)*D334</f>
        <v>0.00135543526785714</v>
      </c>
      <c r="BI334" s="206"/>
      <c r="BJ334" s="206"/>
      <c r="BK334" s="206"/>
      <c r="BL334" s="206"/>
      <c r="BM334" s="200"/>
    </row>
    <row r="335" customFormat="false" ht="12.8" hidden="false" customHeight="false" outlineLevel="0" collapsed="false">
      <c r="B335" s="0" t="n">
        <f aca="false">1/D335</f>
        <v>8948.00000000001</v>
      </c>
      <c r="C335" s="208" t="s">
        <v>1236</v>
      </c>
      <c r="D335" s="209" t="n">
        <v>0.000111756817165847</v>
      </c>
      <c r="E335" s="210" t="n">
        <v>0</v>
      </c>
      <c r="F335" s="198" t="n">
        <v>8</v>
      </c>
      <c r="G335" s="198" t="n">
        <v>-1</v>
      </c>
      <c r="H335" s="198" t="n">
        <v>-6</v>
      </c>
      <c r="I335" s="198" t="n">
        <v>-2</v>
      </c>
      <c r="J335" s="198" t="n">
        <v>0</v>
      </c>
      <c r="K335" s="198" t="n">
        <v>-18</v>
      </c>
      <c r="L335" s="198" t="n">
        <v>-3</v>
      </c>
      <c r="M335" s="198" t="n">
        <v>0</v>
      </c>
      <c r="N335" s="198" t="n">
        <v>-10</v>
      </c>
      <c r="O335" s="198" t="n">
        <v>-13</v>
      </c>
      <c r="P335" s="198" t="n">
        <v>-6</v>
      </c>
      <c r="Q335" s="198" t="n">
        <v>-2</v>
      </c>
      <c r="R335" s="198" t="n">
        <v>-6</v>
      </c>
      <c r="S335" s="198" t="n">
        <v>2</v>
      </c>
      <c r="T335" s="198" t="n">
        <v>-5</v>
      </c>
      <c r="U335" s="198" t="n">
        <v>1</v>
      </c>
      <c r="V335" s="198" t="n">
        <v>8</v>
      </c>
      <c r="W335" s="198" t="n">
        <v>-10</v>
      </c>
      <c r="X335" s="198" t="n">
        <v>-11</v>
      </c>
      <c r="Y335" s="198" t="n">
        <v>2</v>
      </c>
      <c r="Z335" s="198" t="n">
        <v>-4</v>
      </c>
      <c r="AA335" s="198" t="n">
        <v>-3</v>
      </c>
      <c r="AB335" s="198" t="n">
        <v>-2</v>
      </c>
      <c r="AC335" s="198" t="n">
        <v>-15</v>
      </c>
      <c r="AD335" s="198" t="n">
        <v>10</v>
      </c>
      <c r="AE335" s="198" t="n">
        <v>-1</v>
      </c>
      <c r="AF335" s="198" t="n">
        <v>12</v>
      </c>
      <c r="AG335" s="198" t="n">
        <v>-3</v>
      </c>
      <c r="AH335" s="198" t="n">
        <v>8</v>
      </c>
      <c r="AI335" s="198" t="n">
        <v>9</v>
      </c>
      <c r="AJ335" s="198" t="n">
        <v>3</v>
      </c>
      <c r="AK335" s="198" t="n">
        <v>-2</v>
      </c>
      <c r="AL335" s="198" t="n">
        <v>2</v>
      </c>
      <c r="AM335" s="198" t="n">
        <v>4</v>
      </c>
      <c r="AN335" s="198" t="n">
        <v>7</v>
      </c>
      <c r="AO335" s="198" t="n">
        <v>9</v>
      </c>
      <c r="AP335" s="211" t="n">
        <v>5</v>
      </c>
      <c r="AR335" s="195"/>
      <c r="AS335" s="196" t="s">
        <v>1236</v>
      </c>
      <c r="AT335" s="199" t="inlineStr">
        <f aca="false">IF(AT57,1,"")</f>
        <is>
          <t/>
        </is>
      </c>
      <c r="AU335" s="235" t="n">
        <f aca="false">IF(OR(ISBLANK(appSymptome!E61),appSymptome!E61=appSymptome!$C$1,AT335),0,$AR$5-appSymptome!E61)</f>
        <v>8</v>
      </c>
      <c r="AV335" s="196"/>
      <c r="AW335" s="196"/>
      <c r="AX335" s="199"/>
      <c r="AY335" s="196"/>
      <c r="AZ335" s="196" t="n">
        <f aca="false">IF(AND(AU335=0,AU57=0,AX57&gt;0),$AR$5,AU335)</f>
        <v>8</v>
      </c>
      <c r="BA335" s="200" t="n">
        <f aca="false">IF(AND(AZ335=0,AZ57=0,AY57&gt;0),$AR$5-AY57,AZ335)</f>
        <v>8</v>
      </c>
      <c r="BB335" s="201" t="n">
        <f aca="false">BA335*D335</f>
        <v>0.000894054537326776</v>
      </c>
      <c r="BC335" s="202" t="n">
        <f aca="false">(SUMIF(E335:AP335,"&gt;0",E335:AP335)-SUMIF(E335:AP335,"&lt;0",E335:AP335))*D335</f>
        <v>0.0238042020563254</v>
      </c>
      <c r="BD335" s="196"/>
      <c r="BE335" s="196"/>
      <c r="BF335" s="196"/>
      <c r="BG335" s="204"/>
      <c r="BH335" s="205" t="n">
        <f aca="false">SUMPRODUCT(E335:AP335,heilmittel!E$411:AP$411)*D335</f>
        <v>0.000505978989718372</v>
      </c>
      <c r="BI335" s="206"/>
      <c r="BJ335" s="206"/>
      <c r="BK335" s="206"/>
      <c r="BL335" s="206"/>
      <c r="BM335" s="200"/>
    </row>
    <row r="336" customFormat="false" ht="12.8" hidden="false" customHeight="false" outlineLevel="0" collapsed="false">
      <c r="B336" s="0" t="n">
        <f aca="false">1/D336</f>
        <v>8590.00000000003</v>
      </c>
      <c r="C336" s="208" t="s">
        <v>1237</v>
      </c>
      <c r="D336" s="209" t="n">
        <v>0.000116414435389988</v>
      </c>
      <c r="E336" s="210" t="n">
        <v>8</v>
      </c>
      <c r="F336" s="198" t="n">
        <v>20</v>
      </c>
      <c r="G336" s="198" t="n">
        <v>-5</v>
      </c>
      <c r="H336" s="198" t="n">
        <v>-4</v>
      </c>
      <c r="I336" s="198" t="n">
        <v>4</v>
      </c>
      <c r="J336" s="198" t="n">
        <v>14</v>
      </c>
      <c r="K336" s="198" t="n">
        <v>2</v>
      </c>
      <c r="L336" s="198" t="n">
        <v>-14</v>
      </c>
      <c r="M336" s="198" t="n">
        <v>20</v>
      </c>
      <c r="N336" s="198" t="n">
        <v>-18</v>
      </c>
      <c r="O336" s="198" t="n">
        <v>-8</v>
      </c>
      <c r="P336" s="198" t="n">
        <v>39</v>
      </c>
      <c r="Q336" s="198" t="n">
        <v>9</v>
      </c>
      <c r="R336" s="198" t="n">
        <v>-10</v>
      </c>
      <c r="S336" s="198" t="n">
        <v>12</v>
      </c>
      <c r="T336" s="198" t="n">
        <v>13</v>
      </c>
      <c r="U336" s="198" t="n">
        <v>7</v>
      </c>
      <c r="V336" s="198" t="n">
        <v>-21</v>
      </c>
      <c r="W336" s="198" t="n">
        <v>-18</v>
      </c>
      <c r="X336" s="198" t="n">
        <v>-24</v>
      </c>
      <c r="Y336" s="198" t="n">
        <v>9</v>
      </c>
      <c r="Z336" s="198" t="n">
        <v>-16</v>
      </c>
      <c r="AA336" s="198" t="n">
        <v>-13</v>
      </c>
      <c r="AB336" s="198" t="n">
        <v>20</v>
      </c>
      <c r="AC336" s="198" t="n">
        <v>31</v>
      </c>
      <c r="AD336" s="198" t="n">
        <v>-21</v>
      </c>
      <c r="AE336" s="198" t="n">
        <v>-9</v>
      </c>
      <c r="AF336" s="198" t="n">
        <v>-1</v>
      </c>
      <c r="AG336" s="198" t="n">
        <v>-7</v>
      </c>
      <c r="AH336" s="198" t="n">
        <v>13</v>
      </c>
      <c r="AI336" s="198" t="n">
        <v>-11</v>
      </c>
      <c r="AJ336" s="198" t="n">
        <v>-4</v>
      </c>
      <c r="AK336" s="198" t="n">
        <v>-11</v>
      </c>
      <c r="AL336" s="198" t="n">
        <v>8</v>
      </c>
      <c r="AM336" s="198" t="n">
        <v>11</v>
      </c>
      <c r="AN336" s="198" t="n">
        <v>0</v>
      </c>
      <c r="AO336" s="198" t="n">
        <v>19</v>
      </c>
      <c r="AP336" s="211" t="n">
        <v>-31</v>
      </c>
      <c r="AR336" s="195"/>
      <c r="AS336" s="196" t="s">
        <v>1237</v>
      </c>
      <c r="AT336" s="199" t="inlineStr">
        <f aca="false">IF(AT58,1,"")</f>
        <is>
          <t/>
        </is>
      </c>
      <c r="AU336" s="235" t="n">
        <f aca="false">IF(OR(ISBLANK(appSymptome!E62),appSymptome!E62=appSymptome!$C$1,AT336),0,$AR$5-appSymptome!E62)</f>
        <v>8</v>
      </c>
      <c r="AV336" s="196"/>
      <c r="AW336" s="196"/>
      <c r="AX336" s="199"/>
      <c r="AY336" s="196"/>
      <c r="AZ336" s="196" t="n">
        <f aca="false">IF(AND(AU336=0,AU58=0,AX58&gt;0),$AR$5,AU336)</f>
        <v>8</v>
      </c>
      <c r="BA336" s="200" t="n">
        <f aca="false">IF(AND(AZ336=0,AZ58=0,AY58&gt;0),$AR$5-AY58,AZ336)</f>
        <v>8</v>
      </c>
      <c r="BB336" s="201" t="n">
        <f aca="false">BA336*D336</f>
        <v>0.000931315483119904</v>
      </c>
      <c r="BC336" s="202" t="n">
        <f aca="false">(SUMIF(E336:AP336,"&gt;0",E336:AP336)-SUMIF(E336:AP336,"&lt;0",E336:AP336))*D336</f>
        <v>0.0587892898719441</v>
      </c>
      <c r="BD336" s="196"/>
      <c r="BE336" s="196"/>
      <c r="BF336" s="196"/>
      <c r="BG336" s="204"/>
      <c r="BH336" s="205" t="n">
        <f aca="false">SUMPRODUCT(E336:AP336,heilmittel!E$411:AP$411)*D336</f>
        <v>-0.00119955762514551</v>
      </c>
      <c r="BI336" s="206"/>
      <c r="BJ336" s="206"/>
      <c r="BK336" s="206"/>
      <c r="BL336" s="206"/>
      <c r="BM336" s="200"/>
    </row>
    <row r="337" customFormat="false" ht="12.8" hidden="false" customHeight="false" outlineLevel="0" collapsed="false">
      <c r="B337" s="0" t="n">
        <f aca="false">1/D337</f>
        <v>8715.99999999999</v>
      </c>
      <c r="C337" s="208" t="s">
        <v>1238</v>
      </c>
      <c r="D337" s="209" t="n">
        <v>0.000114731528223956</v>
      </c>
      <c r="E337" s="210" t="n">
        <v>13</v>
      </c>
      <c r="F337" s="198" t="n">
        <v>34</v>
      </c>
      <c r="G337" s="198" t="n">
        <v>-2</v>
      </c>
      <c r="H337" s="198" t="n">
        <v>-8</v>
      </c>
      <c r="I337" s="198" t="n">
        <v>3</v>
      </c>
      <c r="J337" s="198" t="n">
        <v>15</v>
      </c>
      <c r="K337" s="198" t="n">
        <v>-14</v>
      </c>
      <c r="L337" s="198" t="n">
        <v>-13</v>
      </c>
      <c r="M337" s="198" t="n">
        <v>8</v>
      </c>
      <c r="N337" s="198" t="n">
        <v>-19</v>
      </c>
      <c r="O337" s="198" t="n">
        <v>-1</v>
      </c>
      <c r="P337" s="198" t="n">
        <v>26</v>
      </c>
      <c r="Q337" s="198" t="n">
        <v>3</v>
      </c>
      <c r="R337" s="198" t="n">
        <v>-13</v>
      </c>
      <c r="S337" s="198" t="n">
        <v>2</v>
      </c>
      <c r="T337" s="198" t="n">
        <v>11</v>
      </c>
      <c r="U337" s="198" t="n">
        <v>6</v>
      </c>
      <c r="V337" s="198" t="n">
        <v>-7</v>
      </c>
      <c r="W337" s="198" t="n">
        <v>-27</v>
      </c>
      <c r="X337" s="198" t="n">
        <v>-24</v>
      </c>
      <c r="Y337" s="198" t="n">
        <v>13</v>
      </c>
      <c r="Z337" s="198" t="n">
        <v>-16</v>
      </c>
      <c r="AA337" s="198" t="n">
        <v>-19</v>
      </c>
      <c r="AB337" s="198" t="n">
        <v>25</v>
      </c>
      <c r="AC337" s="198" t="n">
        <v>11</v>
      </c>
      <c r="AD337" s="198" t="n">
        <v>-13</v>
      </c>
      <c r="AE337" s="198" t="n">
        <v>-5</v>
      </c>
      <c r="AF337" s="198" t="n">
        <v>-1</v>
      </c>
      <c r="AG337" s="198" t="n">
        <v>-1</v>
      </c>
      <c r="AH337" s="198" t="n">
        <v>14</v>
      </c>
      <c r="AI337" s="198" t="n">
        <v>-5</v>
      </c>
      <c r="AJ337" s="198" t="n">
        <v>-3</v>
      </c>
      <c r="AK337" s="198" t="n">
        <v>-12</v>
      </c>
      <c r="AL337" s="198" t="n">
        <v>-1</v>
      </c>
      <c r="AM337" s="198" t="n">
        <v>8</v>
      </c>
      <c r="AN337" s="198" t="n">
        <v>14</v>
      </c>
      <c r="AO337" s="198" t="n">
        <v>12</v>
      </c>
      <c r="AP337" s="211" t="n">
        <v>-15</v>
      </c>
      <c r="AR337" s="195"/>
      <c r="AS337" s="196" t="s">
        <v>1238</v>
      </c>
      <c r="AT337" s="199" t="inlineStr">
        <f aca="false">IF(AT59,1,"")</f>
        <is>
          <t/>
        </is>
      </c>
      <c r="AU337" s="235" t="n">
        <f aca="false">IF(OR(ISBLANK(appSymptome!E63),appSymptome!E63=appSymptome!$C$1,AT337),0,$AR$5-appSymptome!E63)</f>
        <v>8</v>
      </c>
      <c r="AV337" s="196"/>
      <c r="AW337" s="196"/>
      <c r="AX337" s="199"/>
      <c r="AY337" s="196"/>
      <c r="AZ337" s="196" t="n">
        <f aca="false">IF(AND(AU337=0,AU59=0,AX59&gt;0),$AR$5,AU337)</f>
        <v>8</v>
      </c>
      <c r="BA337" s="200" t="n">
        <f aca="false">IF(AND(AZ337=0,AZ59=0,AY59&gt;0),$AR$5-AY59,AZ337)</f>
        <v>8</v>
      </c>
      <c r="BB337" s="201" t="n">
        <f aca="false">BA337*D337</f>
        <v>0.000917852225791648</v>
      </c>
      <c r="BC337" s="202" t="n">
        <f aca="false">(SUMIF(E337:AP337,"&gt;0",E337:AP337)-SUMIF(E337:AP337,"&lt;0",E337:AP337))*D337</f>
        <v>0.0501376778338688</v>
      </c>
      <c r="BD337" s="196"/>
      <c r="BE337" s="196"/>
      <c r="BF337" s="196"/>
      <c r="BG337" s="204"/>
      <c r="BH337" s="205" t="n">
        <f aca="false">SUMPRODUCT(E337:AP337,heilmittel!E$411:AP$411)*D337</f>
        <v>-0.000142278568150527</v>
      </c>
      <c r="BI337" s="206"/>
      <c r="BJ337" s="206"/>
      <c r="BK337" s="206"/>
      <c r="BL337" s="206"/>
      <c r="BM337" s="200"/>
    </row>
    <row r="338" customFormat="false" ht="12.8" hidden="false" customHeight="false" outlineLevel="0" collapsed="false">
      <c r="B338" s="0" t="n">
        <f aca="false">1/D338</f>
        <v>8539.00000000001</v>
      </c>
      <c r="C338" s="208" t="s">
        <v>1239</v>
      </c>
      <c r="D338" s="209" t="n">
        <v>0.000117109731818714</v>
      </c>
      <c r="E338" s="210" t="n">
        <v>-10</v>
      </c>
      <c r="F338" s="198" t="n">
        <v>-4</v>
      </c>
      <c r="G338" s="198" t="n">
        <v>11</v>
      </c>
      <c r="H338" s="198" t="n">
        <v>9</v>
      </c>
      <c r="I338" s="198" t="n">
        <v>11</v>
      </c>
      <c r="J338" s="198" t="n">
        <v>9</v>
      </c>
      <c r="K338" s="198" t="n">
        <v>7</v>
      </c>
      <c r="L338" s="198" t="n">
        <v>-7</v>
      </c>
      <c r="M338" s="198" t="n">
        <v>3</v>
      </c>
      <c r="N338" s="198" t="n">
        <v>-10</v>
      </c>
      <c r="O338" s="198" t="n">
        <v>-5</v>
      </c>
      <c r="P338" s="198" t="n">
        <v>-7</v>
      </c>
      <c r="Q338" s="198" t="n">
        <v>-17</v>
      </c>
      <c r="R338" s="198" t="n">
        <v>4</v>
      </c>
      <c r="S338" s="198" t="n">
        <v>-13</v>
      </c>
      <c r="T338" s="198" t="n">
        <v>7</v>
      </c>
      <c r="U338" s="198" t="n">
        <v>11</v>
      </c>
      <c r="V338" s="198" t="n">
        <v>-4</v>
      </c>
      <c r="W338" s="198" t="n">
        <v>26</v>
      </c>
      <c r="X338" s="198" t="n">
        <v>-4</v>
      </c>
      <c r="Y338" s="198" t="n">
        <v>-14</v>
      </c>
      <c r="Z338" s="198" t="n">
        <v>10</v>
      </c>
      <c r="AA338" s="198" t="n">
        <v>11</v>
      </c>
      <c r="AB338" s="198" t="n">
        <v>16</v>
      </c>
      <c r="AC338" s="198" t="n">
        <v>11</v>
      </c>
      <c r="AD338" s="198" t="n">
        <v>-2</v>
      </c>
      <c r="AE338" s="198" t="n">
        <v>-2</v>
      </c>
      <c r="AF338" s="198" t="n">
        <v>-4</v>
      </c>
      <c r="AG338" s="198" t="n">
        <v>-6</v>
      </c>
      <c r="AH338" s="198" t="n">
        <v>6</v>
      </c>
      <c r="AI338" s="198" t="n">
        <v>3</v>
      </c>
      <c r="AJ338" s="198" t="n">
        <v>13</v>
      </c>
      <c r="AK338" s="198" t="n">
        <v>15</v>
      </c>
      <c r="AL338" s="198" t="n">
        <v>13</v>
      </c>
      <c r="AM338" s="198" t="n">
        <v>-2</v>
      </c>
      <c r="AN338" s="198" t="n">
        <v>2</v>
      </c>
      <c r="AO338" s="198" t="n">
        <v>0</v>
      </c>
      <c r="AP338" s="211" t="n">
        <v>9</v>
      </c>
      <c r="AR338" s="195"/>
      <c r="AS338" s="196" t="s">
        <v>1239</v>
      </c>
      <c r="AT338" s="199" t="inlineStr">
        <f aca="false">IF(AT60,1,"")</f>
        <is>
          <t/>
        </is>
      </c>
      <c r="AU338" s="235" t="n">
        <f aca="false">IF(OR(ISBLANK(appSymptome!E64),appSymptome!E64=appSymptome!$C$1,AT338),0,$AR$5-appSymptome!E64)</f>
        <v>8</v>
      </c>
      <c r="AV338" s="196"/>
      <c r="AW338" s="196"/>
      <c r="AX338" s="199"/>
      <c r="AY338" s="196"/>
      <c r="AZ338" s="196" t="n">
        <f aca="false">IF(AND(AU338=0,AU60=0,AX60&gt;0),$AR$5,AU338)</f>
        <v>8</v>
      </c>
      <c r="BA338" s="200" t="n">
        <f aca="false">IF(AND(AZ338=0,AZ60=0,AY60&gt;0),$AR$5-AY60,AZ338)</f>
        <v>8</v>
      </c>
      <c r="BB338" s="201" t="n">
        <f aca="false">BA338*D338</f>
        <v>0.000936877854549712</v>
      </c>
      <c r="BC338" s="202" t="n">
        <f aca="false">(SUMIF(E338:AP338,"&gt;0",E338:AP338)-SUMIF(E338:AP338,"&lt;0",E338:AP338))*D338</f>
        <v>0.0372408947183511</v>
      </c>
      <c r="BD338" s="196"/>
      <c r="BE338" s="196"/>
      <c r="BF338" s="196"/>
      <c r="BG338" s="204"/>
      <c r="BH338" s="205" t="n">
        <f aca="false">SUMPRODUCT(E338:AP338,heilmittel!E$411:AP$411)*D338</f>
        <v>-0.00214965452629113</v>
      </c>
      <c r="BI338" s="206"/>
      <c r="BJ338" s="206"/>
      <c r="BK338" s="206"/>
      <c r="BL338" s="206"/>
      <c r="BM338" s="200"/>
    </row>
    <row r="339" customFormat="false" ht="12.8" hidden="false" customHeight="false" outlineLevel="0" collapsed="false">
      <c r="B339" s="0" t="n">
        <f aca="false">1/D339</f>
        <v>8751.99999999998</v>
      </c>
      <c r="C339" s="208" t="s">
        <v>1240</v>
      </c>
      <c r="D339" s="209" t="n">
        <v>0.000114259597806216</v>
      </c>
      <c r="E339" s="210" t="n">
        <v>1</v>
      </c>
      <c r="F339" s="198" t="n">
        <v>-1</v>
      </c>
      <c r="G339" s="198" t="n">
        <v>7</v>
      </c>
      <c r="H339" s="198" t="n">
        <v>-4</v>
      </c>
      <c r="I339" s="198" t="n">
        <v>19</v>
      </c>
      <c r="J339" s="198" t="n">
        <v>-3</v>
      </c>
      <c r="K339" s="198" t="n">
        <v>-18</v>
      </c>
      <c r="L339" s="198" t="n">
        <v>-31</v>
      </c>
      <c r="M339" s="198" t="n">
        <v>-25</v>
      </c>
      <c r="N339" s="198" t="n">
        <v>2</v>
      </c>
      <c r="O339" s="198" t="n">
        <v>2</v>
      </c>
      <c r="P339" s="198" t="n">
        <v>-5</v>
      </c>
      <c r="Q339" s="198" t="n">
        <v>-12</v>
      </c>
      <c r="R339" s="198" t="n">
        <v>9</v>
      </c>
      <c r="S339" s="198" t="n">
        <v>5</v>
      </c>
      <c r="T339" s="198" t="n">
        <v>-42</v>
      </c>
      <c r="U339" s="198" t="n">
        <v>4</v>
      </c>
      <c r="V339" s="198" t="n">
        <v>-8</v>
      </c>
      <c r="W339" s="198" t="n">
        <v>23</v>
      </c>
      <c r="X339" s="198" t="n">
        <v>-13</v>
      </c>
      <c r="Y339" s="198" t="n">
        <v>0</v>
      </c>
      <c r="Z339" s="198" t="n">
        <v>-5</v>
      </c>
      <c r="AA339" s="198" t="n">
        <v>-12</v>
      </c>
      <c r="AB339" s="198" t="n">
        <v>-9</v>
      </c>
      <c r="AC339" s="198" t="n">
        <v>17</v>
      </c>
      <c r="AD339" s="198" t="n">
        <v>13</v>
      </c>
      <c r="AE339" s="198" t="n">
        <v>1</v>
      </c>
      <c r="AF339" s="198" t="n">
        <v>-11</v>
      </c>
      <c r="AG339" s="198" t="n">
        <v>-35</v>
      </c>
      <c r="AH339" s="198" t="n">
        <v>-10</v>
      </c>
      <c r="AI339" s="198" t="n">
        <v>40</v>
      </c>
      <c r="AJ339" s="198" t="n">
        <v>-1</v>
      </c>
      <c r="AK339" s="198" t="n">
        <v>-12</v>
      </c>
      <c r="AL339" s="198" t="n">
        <v>-2</v>
      </c>
      <c r="AM339" s="198" t="n">
        <v>-4</v>
      </c>
      <c r="AN339" s="198" t="n">
        <v>-13</v>
      </c>
      <c r="AO339" s="198" t="n">
        <v>-14</v>
      </c>
      <c r="AP339" s="211" t="n">
        <v>10</v>
      </c>
      <c r="AR339" s="195"/>
      <c r="AS339" s="196" t="s">
        <v>1240</v>
      </c>
      <c r="AT339" s="199" t="inlineStr">
        <f aca="false">IF(AT61,1,"")</f>
        <is>
          <t/>
        </is>
      </c>
      <c r="AU339" s="235" t="n">
        <f aca="false">IF(OR(ISBLANK(appSymptome!E65),appSymptome!E65=appSymptome!$C$1,AT339),0,$AR$5-appSymptome!E65)</f>
        <v>2</v>
      </c>
      <c r="AV339" s="196"/>
      <c r="AW339" s="196"/>
      <c r="AX339" s="199"/>
      <c r="AY339" s="196"/>
      <c r="AZ339" s="196" t="n">
        <f aca="false">IF(AND(AU339=0,AU61=0,AX61&gt;0),$AR$5,AU339)</f>
        <v>2</v>
      </c>
      <c r="BA339" s="200" t="n">
        <f aca="false">IF(AND(AZ339=0,AZ61=0,AY61&gt;0),$AR$5-AY61,AZ339)</f>
        <v>2</v>
      </c>
      <c r="BB339" s="201" t="n">
        <f aca="false">BA339*D339</f>
        <v>0.000228519195612432</v>
      </c>
      <c r="BC339" s="202" t="n">
        <f aca="false">(SUMIF(E339:AP339,"&gt;0",E339:AP339)-SUMIF(E339:AP339,"&lt;0",E339:AP339))*D339</f>
        <v>0.0506170018281536</v>
      </c>
      <c r="BD339" s="196"/>
      <c r="BE339" s="196"/>
      <c r="BF339" s="196"/>
      <c r="BG339" s="204"/>
      <c r="BH339" s="205" t="n">
        <f aca="false">SUMPRODUCT(E339:AP339,heilmittel!E$411:AP$411)*D339</f>
        <v>-0.0057787248628885</v>
      </c>
      <c r="BI339" s="206"/>
      <c r="BJ339" s="206"/>
      <c r="BK339" s="206"/>
      <c r="BL339" s="206"/>
      <c r="BM339" s="200"/>
    </row>
    <row r="340" customFormat="false" ht="12.8" hidden="false" customHeight="false" outlineLevel="0" collapsed="false">
      <c r="B340" s="0" t="n">
        <f aca="false">1/D340</f>
        <v>8546.00000000002</v>
      </c>
      <c r="C340" s="208" t="s">
        <v>1241</v>
      </c>
      <c r="D340" s="209" t="n">
        <v>0.0001170138076293</v>
      </c>
      <c r="E340" s="210" t="n">
        <v>-5</v>
      </c>
      <c r="F340" s="198" t="n">
        <v>-1</v>
      </c>
      <c r="G340" s="198" t="n">
        <v>5</v>
      </c>
      <c r="H340" s="198" t="n">
        <v>6</v>
      </c>
      <c r="I340" s="198" t="n">
        <v>9</v>
      </c>
      <c r="J340" s="198" t="n">
        <v>2</v>
      </c>
      <c r="K340" s="198" t="n">
        <v>-8</v>
      </c>
      <c r="L340" s="198" t="n">
        <v>-5</v>
      </c>
      <c r="M340" s="198" t="n">
        <v>0</v>
      </c>
      <c r="N340" s="198" t="n">
        <v>-12</v>
      </c>
      <c r="O340" s="198" t="n">
        <v>-9</v>
      </c>
      <c r="P340" s="198" t="n">
        <v>11</v>
      </c>
      <c r="Q340" s="198" t="n">
        <v>-6</v>
      </c>
      <c r="R340" s="198" t="n">
        <v>-3</v>
      </c>
      <c r="S340" s="198" t="n">
        <v>-6</v>
      </c>
      <c r="T340" s="198" t="n">
        <v>6</v>
      </c>
      <c r="U340" s="198" t="n">
        <v>2</v>
      </c>
      <c r="V340" s="198" t="n">
        <v>-6</v>
      </c>
      <c r="W340" s="198" t="n">
        <v>16</v>
      </c>
      <c r="X340" s="198" t="n">
        <v>-5</v>
      </c>
      <c r="Y340" s="198" t="n">
        <v>-8</v>
      </c>
      <c r="Z340" s="198" t="n">
        <v>4</v>
      </c>
      <c r="AA340" s="198" t="n">
        <v>6</v>
      </c>
      <c r="AB340" s="198" t="n">
        <v>16</v>
      </c>
      <c r="AC340" s="198" t="n">
        <v>4</v>
      </c>
      <c r="AD340" s="198" t="n">
        <v>11</v>
      </c>
      <c r="AE340" s="198" t="n">
        <v>8</v>
      </c>
      <c r="AF340" s="198" t="n">
        <v>-3</v>
      </c>
      <c r="AG340" s="198" t="n">
        <v>-2</v>
      </c>
      <c r="AH340" s="198" t="n">
        <v>9</v>
      </c>
      <c r="AI340" s="198" t="n">
        <v>10</v>
      </c>
      <c r="AJ340" s="198" t="n">
        <v>-5</v>
      </c>
      <c r="AK340" s="198" t="n">
        <v>-10</v>
      </c>
      <c r="AL340" s="198" t="n">
        <v>8</v>
      </c>
      <c r="AM340" s="198" t="n">
        <v>6</v>
      </c>
      <c r="AN340" s="198" t="n">
        <v>-13</v>
      </c>
      <c r="AO340" s="198" t="n">
        <v>0</v>
      </c>
      <c r="AP340" s="211" t="n">
        <v>-1</v>
      </c>
      <c r="AR340" s="195"/>
      <c r="AS340" s="196" t="s">
        <v>1241</v>
      </c>
      <c r="AT340" s="199" t="inlineStr">
        <f aca="false">IF(AT62,1,"")</f>
        <is>
          <t/>
        </is>
      </c>
      <c r="AU340" s="235" t="n">
        <f aca="false">IF(OR(ISBLANK(appSymptome!E66),appSymptome!E66=appSymptome!$C$1,AT340),0,$AR$5-appSymptome!E66)</f>
        <v>8</v>
      </c>
      <c r="AV340" s="196"/>
      <c r="AW340" s="196"/>
      <c r="AX340" s="199"/>
      <c r="AY340" s="196"/>
      <c r="AZ340" s="196" t="n">
        <f aca="false">IF(AND(AU340=0,AU62=0,AX62&gt;0),$AR$5,AU340)</f>
        <v>8</v>
      </c>
      <c r="BA340" s="200" t="n">
        <f aca="false">IF(AND(AZ340=0,AZ62=0,AY62&gt;0),$AR$5-AY62,AZ340)</f>
        <v>8</v>
      </c>
      <c r="BB340" s="201" t="n">
        <f aca="false">BA340*D340</f>
        <v>0.0009361104610344</v>
      </c>
      <c r="BC340" s="202" t="n">
        <f aca="false">(SUMIF(E340:AP340,"&gt;0",E340:AP340)-SUMIF(E340:AP340,"&lt;0",E340:AP340))*D340</f>
        <v>0.0289024104844372</v>
      </c>
      <c r="BD340" s="196"/>
      <c r="BE340" s="196"/>
      <c r="BF340" s="196"/>
      <c r="BG340" s="204"/>
      <c r="BH340" s="205" t="n">
        <f aca="false">SUMPRODUCT(E340:AP340,heilmittel!E$411:AP$411)*D340</f>
        <v>-0.00155292534519073</v>
      </c>
      <c r="BI340" s="206"/>
      <c r="BJ340" s="206"/>
      <c r="BK340" s="206"/>
      <c r="BL340" s="206"/>
      <c r="BM340" s="200"/>
    </row>
    <row r="341" customFormat="false" ht="12.8" hidden="false" customHeight="false" outlineLevel="0" collapsed="false">
      <c r="B341" s="0" t="n">
        <f aca="false">1/D341</f>
        <v>8950</v>
      </c>
      <c r="C341" s="208" t="s">
        <v>1242</v>
      </c>
      <c r="D341" s="209" t="n">
        <v>0.000111731843575419</v>
      </c>
      <c r="E341" s="210" t="n">
        <v>-2</v>
      </c>
      <c r="F341" s="198" t="n">
        <v>7</v>
      </c>
      <c r="G341" s="198" t="n">
        <v>3</v>
      </c>
      <c r="H341" s="198" t="n">
        <v>-3</v>
      </c>
      <c r="I341" s="198" t="n">
        <v>1</v>
      </c>
      <c r="J341" s="198" t="n">
        <v>4</v>
      </c>
      <c r="K341" s="198" t="n">
        <v>-10</v>
      </c>
      <c r="L341" s="198" t="n">
        <v>-2</v>
      </c>
      <c r="M341" s="198" t="n">
        <v>-4</v>
      </c>
      <c r="N341" s="198" t="n">
        <v>-13</v>
      </c>
      <c r="O341" s="198" t="n">
        <v>-7</v>
      </c>
      <c r="P341" s="198" t="n">
        <v>11</v>
      </c>
      <c r="Q341" s="198" t="n">
        <v>6</v>
      </c>
      <c r="R341" s="198" t="n">
        <v>-4</v>
      </c>
      <c r="S341" s="198" t="n">
        <v>5</v>
      </c>
      <c r="T341" s="198" t="n">
        <v>3</v>
      </c>
      <c r="U341" s="198" t="n">
        <v>-7</v>
      </c>
      <c r="V341" s="198" t="n">
        <v>3</v>
      </c>
      <c r="W341" s="198" t="n">
        <v>0</v>
      </c>
      <c r="X341" s="198" t="n">
        <v>3</v>
      </c>
      <c r="Y341" s="198" t="n">
        <v>-1</v>
      </c>
      <c r="Z341" s="198" t="n">
        <v>5</v>
      </c>
      <c r="AA341" s="198" t="n">
        <v>6</v>
      </c>
      <c r="AB341" s="198" t="n">
        <v>-1</v>
      </c>
      <c r="AC341" s="198" t="n">
        <v>8</v>
      </c>
      <c r="AD341" s="198" t="n">
        <v>9</v>
      </c>
      <c r="AE341" s="198" t="n">
        <v>3</v>
      </c>
      <c r="AF341" s="198" t="n">
        <v>-4</v>
      </c>
      <c r="AG341" s="198" t="n">
        <v>-1</v>
      </c>
      <c r="AH341" s="198" t="n">
        <v>-7</v>
      </c>
      <c r="AI341" s="198" t="n">
        <v>-9</v>
      </c>
      <c r="AJ341" s="198" t="n">
        <v>-7</v>
      </c>
      <c r="AK341" s="198" t="n">
        <v>5</v>
      </c>
      <c r="AL341" s="198" t="n">
        <v>3</v>
      </c>
      <c r="AM341" s="198" t="n">
        <v>-3</v>
      </c>
      <c r="AN341" s="198" t="n">
        <v>1</v>
      </c>
      <c r="AO341" s="198" t="n">
        <v>-8</v>
      </c>
      <c r="AP341" s="211" t="n">
        <v>-8</v>
      </c>
      <c r="AR341" s="195"/>
      <c r="AS341" s="196" t="s">
        <v>1242</v>
      </c>
      <c r="AT341" s="199" t="inlineStr">
        <f aca="false">IF(AT63,1,"")</f>
        <is>
          <t/>
        </is>
      </c>
      <c r="AU341" s="235" t="n">
        <f aca="false">IF(OR(ISBLANK(appSymptome!E67),appSymptome!E67=appSymptome!$C$1,AT341),0,$AR$5-appSymptome!E67)</f>
        <v>8</v>
      </c>
      <c r="AV341" s="196"/>
      <c r="AW341" s="196"/>
      <c r="AX341" s="199"/>
      <c r="AY341" s="196"/>
      <c r="AZ341" s="196" t="n">
        <f aca="false">IF(AND(AU341=0,AU63=0,AX63&gt;0),$AR$5,AU341)</f>
        <v>8</v>
      </c>
      <c r="BA341" s="200" t="n">
        <f aca="false">IF(AND(AZ341=0,AZ63=0,AY63&gt;0),$AR$5-AY63,AZ341)</f>
        <v>8</v>
      </c>
      <c r="BB341" s="201" t="n">
        <f aca="false">BA341*D341</f>
        <v>0.000893854748603352</v>
      </c>
      <c r="BC341" s="202" t="n">
        <f aca="false">(SUMIF(E341:AP341,"&gt;0",E341:AP341)-SUMIF(E341:AP341,"&lt;0",E341:AP341))*D341</f>
        <v>0.0208938547486034</v>
      </c>
      <c r="BD341" s="196"/>
      <c r="BE341" s="196"/>
      <c r="BF341" s="196"/>
      <c r="BG341" s="204"/>
      <c r="BH341" s="205" t="n">
        <f aca="false">SUMPRODUCT(E341:AP341,heilmittel!E$411:AP$411)*D341</f>
        <v>0.000465396648044693</v>
      </c>
      <c r="BI341" s="206"/>
      <c r="BJ341" s="206"/>
      <c r="BK341" s="206"/>
      <c r="BL341" s="206"/>
      <c r="BM341" s="200"/>
    </row>
    <row r="342" customFormat="false" ht="12.8" hidden="false" customHeight="false" outlineLevel="0" collapsed="false">
      <c r="B342" s="0" t="n">
        <f aca="false">1/D342</f>
        <v>8922.99999999998</v>
      </c>
      <c r="C342" s="208" t="s">
        <v>1243</v>
      </c>
      <c r="D342" s="209" t="n">
        <v>0.000112069931637342</v>
      </c>
      <c r="E342" s="210" t="n">
        <v>4</v>
      </c>
      <c r="F342" s="198" t="n">
        <v>8</v>
      </c>
      <c r="G342" s="198" t="n">
        <v>2</v>
      </c>
      <c r="H342" s="198" t="n">
        <v>0</v>
      </c>
      <c r="I342" s="198" t="n">
        <v>11</v>
      </c>
      <c r="J342" s="198" t="n">
        <v>5</v>
      </c>
      <c r="K342" s="198" t="n">
        <v>-19</v>
      </c>
      <c r="L342" s="198" t="n">
        <v>-5</v>
      </c>
      <c r="M342" s="198" t="n">
        <v>-5</v>
      </c>
      <c r="N342" s="198" t="n">
        <v>-4</v>
      </c>
      <c r="O342" s="198" t="n">
        <v>-4</v>
      </c>
      <c r="P342" s="198" t="n">
        <v>-3</v>
      </c>
      <c r="Q342" s="198" t="n">
        <v>0</v>
      </c>
      <c r="R342" s="198" t="n">
        <v>10</v>
      </c>
      <c r="S342" s="198" t="n">
        <v>-2</v>
      </c>
      <c r="T342" s="198" t="n">
        <v>-18</v>
      </c>
      <c r="U342" s="198" t="n">
        <v>4</v>
      </c>
      <c r="V342" s="198" t="n">
        <v>7</v>
      </c>
      <c r="W342" s="198" t="n">
        <v>5</v>
      </c>
      <c r="X342" s="198" t="n">
        <v>-3</v>
      </c>
      <c r="Y342" s="198" t="n">
        <v>19</v>
      </c>
      <c r="Z342" s="198" t="n">
        <v>-17</v>
      </c>
      <c r="AA342" s="198" t="n">
        <v>-8</v>
      </c>
      <c r="AB342" s="198" t="n">
        <v>7</v>
      </c>
      <c r="AC342" s="198" t="n">
        <v>-13</v>
      </c>
      <c r="AD342" s="198" t="n">
        <v>-6</v>
      </c>
      <c r="AE342" s="198" t="n">
        <v>7</v>
      </c>
      <c r="AF342" s="198" t="n">
        <v>-2</v>
      </c>
      <c r="AG342" s="198" t="n">
        <v>-5</v>
      </c>
      <c r="AH342" s="198" t="n">
        <v>-8</v>
      </c>
      <c r="AI342" s="198" t="n">
        <v>-2</v>
      </c>
      <c r="AJ342" s="198" t="n">
        <v>-3</v>
      </c>
      <c r="AK342" s="198" t="n">
        <v>2</v>
      </c>
      <c r="AL342" s="198" t="n">
        <v>0</v>
      </c>
      <c r="AM342" s="198" t="n">
        <v>6</v>
      </c>
      <c r="AN342" s="198" t="n">
        <v>-3</v>
      </c>
      <c r="AO342" s="198" t="n">
        <v>-10</v>
      </c>
      <c r="AP342" s="211" t="n">
        <v>2</v>
      </c>
      <c r="AR342" s="195"/>
      <c r="AS342" s="196" t="s">
        <v>1243</v>
      </c>
      <c r="AT342" s="199" t="inlineStr">
        <f aca="false">IF(AT64,1,"")</f>
        <is>
          <t/>
        </is>
      </c>
      <c r="AU342" s="235" t="n">
        <f aca="false">IF(OR(ISBLANK(appSymptome!E68),appSymptome!E68=appSymptome!$C$1,AT342),0,$AR$5-appSymptome!E68)</f>
        <v>3</v>
      </c>
      <c r="AV342" s="196"/>
      <c r="AW342" s="196"/>
      <c r="AX342" s="199"/>
      <c r="AY342" s="196"/>
      <c r="AZ342" s="196" t="n">
        <f aca="false">IF(AND(AU342=0,AU64=0,AX64&gt;0),$AR$5,AU342)</f>
        <v>3</v>
      </c>
      <c r="BA342" s="200" t="n">
        <f aca="false">IF(AND(AZ342=0,AZ64=0,AY64&gt;0),$AR$5-AY64,AZ342)</f>
        <v>3</v>
      </c>
      <c r="BB342" s="201" t="n">
        <f aca="false">BA342*D342</f>
        <v>0.000336209794912026</v>
      </c>
      <c r="BC342" s="202" t="n">
        <f aca="false">(SUMIF(E342:AP342,"&gt;0",E342:AP342)-SUMIF(E342:AP342,"&lt;0",E342:AP342))*D342</f>
        <v>0.0267847136613247</v>
      </c>
      <c r="BD342" s="196"/>
      <c r="BE342" s="196"/>
      <c r="BF342" s="196"/>
      <c r="BG342" s="204"/>
      <c r="BH342" s="205" t="n">
        <f aca="false">SUMPRODUCT(E342:AP342,heilmittel!E$411:AP$411)*D342</f>
        <v>0.000624128656281522</v>
      </c>
      <c r="BI342" s="206"/>
      <c r="BJ342" s="206"/>
      <c r="BK342" s="206"/>
      <c r="BL342" s="206"/>
      <c r="BM342" s="200"/>
    </row>
    <row r="343" customFormat="false" ht="12.8" hidden="false" customHeight="false" outlineLevel="0" collapsed="false">
      <c r="B343" s="0" t="n">
        <f aca="false">1/D343</f>
        <v>9179.00000000002</v>
      </c>
      <c r="C343" s="208" t="s">
        <v>1244</v>
      </c>
      <c r="D343" s="209" t="n">
        <v>0.000108944329447652</v>
      </c>
      <c r="E343" s="210" t="n">
        <v>-2</v>
      </c>
      <c r="F343" s="198" t="n">
        <v>-2</v>
      </c>
      <c r="G343" s="198" t="n">
        <v>-10</v>
      </c>
      <c r="H343" s="198" t="n">
        <v>-1</v>
      </c>
      <c r="I343" s="198" t="n">
        <v>-9</v>
      </c>
      <c r="J343" s="198" t="n">
        <v>-3</v>
      </c>
      <c r="K343" s="198" t="n">
        <v>-3</v>
      </c>
      <c r="L343" s="198" t="n">
        <v>-1</v>
      </c>
      <c r="M343" s="198" t="n">
        <v>1</v>
      </c>
      <c r="N343" s="198" t="n">
        <v>3</v>
      </c>
      <c r="O343" s="198" t="n">
        <v>2</v>
      </c>
      <c r="P343" s="198" t="n">
        <v>7</v>
      </c>
      <c r="Q343" s="198" t="n">
        <v>6</v>
      </c>
      <c r="R343" s="198" t="n">
        <v>-8</v>
      </c>
      <c r="S343" s="198" t="n">
        <v>-1</v>
      </c>
      <c r="T343" s="198" t="n">
        <v>-5</v>
      </c>
      <c r="U343" s="198" t="n">
        <v>7</v>
      </c>
      <c r="V343" s="198" t="n">
        <v>-12</v>
      </c>
      <c r="W343" s="198" t="n">
        <v>-5</v>
      </c>
      <c r="X343" s="198" t="n">
        <v>10</v>
      </c>
      <c r="Y343" s="198" t="n">
        <v>23</v>
      </c>
      <c r="Z343" s="198" t="n">
        <v>-1</v>
      </c>
      <c r="AA343" s="198" t="n">
        <v>11</v>
      </c>
      <c r="AB343" s="198" t="n">
        <v>24</v>
      </c>
      <c r="AC343" s="198" t="n">
        <v>-7</v>
      </c>
      <c r="AD343" s="198" t="n">
        <v>4</v>
      </c>
      <c r="AE343" s="198" t="n">
        <v>1</v>
      </c>
      <c r="AF343" s="198" t="n">
        <v>-21</v>
      </c>
      <c r="AG343" s="198" t="n">
        <v>6</v>
      </c>
      <c r="AH343" s="198" t="n">
        <v>1</v>
      </c>
      <c r="AI343" s="198" t="n">
        <v>13</v>
      </c>
      <c r="AJ343" s="198" t="n">
        <v>-1</v>
      </c>
      <c r="AK343" s="198" t="n">
        <v>-12</v>
      </c>
      <c r="AL343" s="198" t="n">
        <v>-8</v>
      </c>
      <c r="AM343" s="198" t="n">
        <v>2</v>
      </c>
      <c r="AN343" s="198" t="n">
        <v>-5</v>
      </c>
      <c r="AO343" s="198" t="n">
        <v>-13</v>
      </c>
      <c r="AP343" s="211" t="n">
        <v>-7</v>
      </c>
      <c r="AR343" s="195"/>
      <c r="AS343" s="196" t="s">
        <v>1244</v>
      </c>
      <c r="AT343" s="199" t="inlineStr">
        <f aca="false">IF(AT65,1,"")</f>
        <is>
          <t/>
        </is>
      </c>
      <c r="AU343" s="235" t="n">
        <f aca="false">IF(OR(ISBLANK(appSymptome!E69),appSymptome!E69=appSymptome!$C$1,AT343),0,$AR$5-appSymptome!E69)</f>
        <v>8</v>
      </c>
      <c r="AV343" s="196"/>
      <c r="AW343" s="196"/>
      <c r="AX343" s="199"/>
      <c r="AY343" s="196"/>
      <c r="AZ343" s="196" t="n">
        <f aca="false">IF(AND(AU343=0,AU65=0,AX65&gt;0),$AR$5,AU343)</f>
        <v>8</v>
      </c>
      <c r="BA343" s="200" t="n">
        <f aca="false">IF(AND(AZ343=0,AZ65=0,AY65&gt;0),$AR$5-AY65,AZ343)</f>
        <v>8</v>
      </c>
      <c r="BB343" s="201" t="n">
        <f aca="false">BA343*D343</f>
        <v>0.000871554635581216</v>
      </c>
      <c r="BC343" s="202" t="n">
        <f aca="false">(SUMIF(E343:AP343,"&gt;0",E343:AP343)-SUMIF(E343:AP343,"&lt;0",E343:AP343))*D343</f>
        <v>0.0281076369974943</v>
      </c>
      <c r="BD343" s="196"/>
      <c r="BE343" s="196"/>
      <c r="BF343" s="196"/>
      <c r="BG343" s="204"/>
      <c r="BH343" s="205" t="n">
        <f aca="false">SUMPRODUCT(E343:AP343,heilmittel!E$411:AP$411)*D343</f>
        <v>0.000589127355921123</v>
      </c>
      <c r="BI343" s="206"/>
      <c r="BJ343" s="206"/>
      <c r="BK343" s="206"/>
      <c r="BL343" s="206"/>
      <c r="BM343" s="200"/>
    </row>
    <row r="344" customFormat="false" ht="12.8" hidden="false" customHeight="false" outlineLevel="0" collapsed="false">
      <c r="B344" s="0" t="n">
        <f aca="false">1/D344</f>
        <v>9239.00000000002</v>
      </c>
      <c r="C344" s="208" t="s">
        <v>1245</v>
      </c>
      <c r="D344" s="209" t="n">
        <v>0.000108236822166901</v>
      </c>
      <c r="E344" s="210" t="n">
        <v>2</v>
      </c>
      <c r="F344" s="198" t="n">
        <v>5</v>
      </c>
      <c r="G344" s="198" t="n">
        <v>0</v>
      </c>
      <c r="H344" s="198" t="n">
        <v>-1</v>
      </c>
      <c r="I344" s="198" t="n">
        <v>5</v>
      </c>
      <c r="J344" s="198" t="n">
        <v>6</v>
      </c>
      <c r="K344" s="198" t="n">
        <v>-5</v>
      </c>
      <c r="L344" s="198" t="n">
        <v>-3</v>
      </c>
      <c r="M344" s="198" t="n">
        <v>0</v>
      </c>
      <c r="N344" s="198" t="n">
        <v>-1</v>
      </c>
      <c r="O344" s="198" t="n">
        <v>1</v>
      </c>
      <c r="P344" s="198" t="n">
        <v>7</v>
      </c>
      <c r="Q344" s="198" t="n">
        <v>4</v>
      </c>
      <c r="R344" s="198" t="n">
        <v>-1</v>
      </c>
      <c r="S344" s="198" t="n">
        <v>-4</v>
      </c>
      <c r="T344" s="198" t="n">
        <v>-2</v>
      </c>
      <c r="U344" s="198" t="n">
        <v>-2</v>
      </c>
      <c r="V344" s="198" t="n">
        <v>4</v>
      </c>
      <c r="W344" s="198" t="n">
        <v>-1</v>
      </c>
      <c r="X344" s="198" t="n">
        <v>2</v>
      </c>
      <c r="Y344" s="198" t="n">
        <v>2</v>
      </c>
      <c r="Z344" s="198" t="n">
        <v>-3</v>
      </c>
      <c r="AA344" s="198" t="n">
        <v>-10</v>
      </c>
      <c r="AB344" s="198" t="n">
        <v>-4</v>
      </c>
      <c r="AC344" s="198" t="n">
        <v>2</v>
      </c>
      <c r="AD344" s="198" t="n">
        <v>3</v>
      </c>
      <c r="AE344" s="198" t="n">
        <v>-5</v>
      </c>
      <c r="AF344" s="198" t="n">
        <v>-4</v>
      </c>
      <c r="AG344" s="198" t="n">
        <v>-5</v>
      </c>
      <c r="AH344" s="198" t="n">
        <v>4</v>
      </c>
      <c r="AI344" s="198" t="n">
        <v>-7</v>
      </c>
      <c r="AJ344" s="198" t="n">
        <v>-2</v>
      </c>
      <c r="AK344" s="198" t="n">
        <v>2</v>
      </c>
      <c r="AL344" s="198" t="n">
        <v>3</v>
      </c>
      <c r="AM344" s="198" t="n">
        <v>-3</v>
      </c>
      <c r="AN344" s="198" t="n">
        <v>-9</v>
      </c>
      <c r="AO344" s="198" t="n">
        <v>2</v>
      </c>
      <c r="AP344" s="211" t="n">
        <v>-3</v>
      </c>
      <c r="AR344" s="195"/>
      <c r="AS344" s="196" t="s">
        <v>1245</v>
      </c>
      <c r="AT344" s="199" t="inlineStr">
        <f aca="false">IF(AT66,1,"")</f>
        <is>
          <t/>
        </is>
      </c>
      <c r="AU344" s="235" t="n">
        <f aca="false">IF(OR(ISBLANK(appSymptome!E70),appSymptome!E70=appSymptome!$C$1,AT344),0,$AR$5-appSymptome!E70)</f>
        <v>8</v>
      </c>
      <c r="AV344" s="196"/>
      <c r="AW344" s="196"/>
      <c r="AX344" s="199"/>
      <c r="AY344" s="196"/>
      <c r="AZ344" s="196" t="n">
        <f aca="false">IF(AND(AU344=0,AU66=0,AX66&gt;0),$AR$5,AU344)</f>
        <v>8</v>
      </c>
      <c r="BA344" s="200" t="n">
        <f aca="false">IF(AND(AZ344=0,AZ66=0,AY66&gt;0),$AR$5-AY66,AZ344)</f>
        <v>8</v>
      </c>
      <c r="BB344" s="201" t="n">
        <f aca="false">BA344*D344</f>
        <v>0.000865894577335208</v>
      </c>
      <c r="BC344" s="202" t="n">
        <f aca="false">(SUMIF(E344:AP344,"&gt;0",E344:AP344)-SUMIF(E344:AP344,"&lt;0",E344:AP344))*D344</f>
        <v>0.0139625500595303</v>
      </c>
      <c r="BD344" s="196"/>
      <c r="BE344" s="196"/>
      <c r="BF344" s="196"/>
      <c r="BG344" s="204"/>
      <c r="BH344" s="205" t="n">
        <f aca="false">SUMPRODUCT(E344:AP344,heilmittel!E$411:AP$411)*D344</f>
        <v>-6.95096871955838E-005</v>
      </c>
      <c r="BI344" s="206"/>
      <c r="BJ344" s="206"/>
      <c r="BK344" s="206"/>
      <c r="BL344" s="206"/>
      <c r="BM344" s="200"/>
    </row>
    <row r="345" customFormat="false" ht="12.8" hidden="false" customHeight="false" outlineLevel="0" collapsed="false">
      <c r="B345" s="0" t="n">
        <f aca="false">1/D345</f>
        <v>9049.99999999998</v>
      </c>
      <c r="C345" s="208" t="s">
        <v>1246</v>
      </c>
      <c r="D345" s="209" t="n">
        <v>0.000110497237569061</v>
      </c>
      <c r="E345" s="210" t="n">
        <v>10</v>
      </c>
      <c r="F345" s="198" t="n">
        <v>-12</v>
      </c>
      <c r="G345" s="198" t="n">
        <v>-12</v>
      </c>
      <c r="H345" s="198" t="n">
        <v>3</v>
      </c>
      <c r="I345" s="198" t="n">
        <v>-9</v>
      </c>
      <c r="J345" s="198" t="n">
        <v>-34</v>
      </c>
      <c r="K345" s="198" t="n">
        <v>28</v>
      </c>
      <c r="L345" s="198" t="n">
        <v>-7</v>
      </c>
      <c r="M345" s="198" t="n">
        <v>48</v>
      </c>
      <c r="N345" s="198" t="n">
        <v>4</v>
      </c>
      <c r="O345" s="198" t="n">
        <v>-35</v>
      </c>
      <c r="P345" s="198" t="n">
        <v>18</v>
      </c>
      <c r="Q345" s="198" t="n">
        <v>5</v>
      </c>
      <c r="R345" s="198" t="n">
        <v>10</v>
      </c>
      <c r="S345" s="198" t="n">
        <v>-2</v>
      </c>
      <c r="T345" s="198" t="n">
        <v>3</v>
      </c>
      <c r="U345" s="198" t="n">
        <v>-24</v>
      </c>
      <c r="V345" s="198" t="n">
        <v>-1</v>
      </c>
      <c r="W345" s="198" t="n">
        <v>40</v>
      </c>
      <c r="X345" s="198" t="n">
        <v>3</v>
      </c>
      <c r="Y345" s="198" t="n">
        <v>-10</v>
      </c>
      <c r="Z345" s="198" t="n">
        <v>-5</v>
      </c>
      <c r="AA345" s="198" t="n">
        <v>-4</v>
      </c>
      <c r="AB345" s="198" t="n">
        <v>-3</v>
      </c>
      <c r="AC345" s="198" t="n">
        <v>-7</v>
      </c>
      <c r="AD345" s="198" t="n">
        <v>5</v>
      </c>
      <c r="AE345" s="198" t="n">
        <v>-5</v>
      </c>
      <c r="AF345" s="198" t="n">
        <v>12</v>
      </c>
      <c r="AG345" s="198" t="n">
        <v>24</v>
      </c>
      <c r="AH345" s="198" t="n">
        <v>-38</v>
      </c>
      <c r="AI345" s="198" t="n">
        <v>10</v>
      </c>
      <c r="AJ345" s="198" t="n">
        <v>22</v>
      </c>
      <c r="AK345" s="198" t="n">
        <v>-4</v>
      </c>
      <c r="AL345" s="198" t="n">
        <v>5</v>
      </c>
      <c r="AM345" s="198" t="n">
        <v>-12</v>
      </c>
      <c r="AN345" s="198" t="n">
        <v>7</v>
      </c>
      <c r="AO345" s="198" t="n">
        <v>17</v>
      </c>
      <c r="AP345" s="211" t="n">
        <v>13</v>
      </c>
      <c r="AR345" s="195"/>
      <c r="AS345" s="196" t="s">
        <v>1246</v>
      </c>
      <c r="AT345" s="199" t="inlineStr">
        <f aca="false">IF(AT67,1,"")</f>
        <is>
          <t/>
        </is>
      </c>
      <c r="AU345" s="235" t="n">
        <f aca="false">IF(OR(ISBLANK(appSymptome!E71),appSymptome!E71=appSymptome!$C$1,AT345),0,$AR$5-appSymptome!E71)</f>
        <v>8</v>
      </c>
      <c r="AV345" s="196"/>
      <c r="AW345" s="196"/>
      <c r="AX345" s="199"/>
      <c r="AY345" s="196"/>
      <c r="AZ345" s="196" t="n">
        <f aca="false">IF(AND(AU345=0,AU67=0,AX67&gt;0),$AR$5,AU345)</f>
        <v>8</v>
      </c>
      <c r="BA345" s="200" t="n">
        <f aca="false">IF(AND(AZ345=0,AZ67=0,AY67&gt;0),$AR$5-AY67,AZ345)</f>
        <v>8</v>
      </c>
      <c r="BB345" s="201" t="n">
        <f aca="false">BA345*D345</f>
        <v>0.000883977900552488</v>
      </c>
      <c r="BC345" s="202" t="n">
        <f aca="false">(SUMIF(E345:AP345,"&gt;0",E345:AP345)-SUMIF(E345:AP345,"&lt;0",E345:AP345))*D345</f>
        <v>0.0564640883977901</v>
      </c>
      <c r="BD345" s="196"/>
      <c r="BE345" s="196"/>
      <c r="BF345" s="196"/>
      <c r="BG345" s="204"/>
      <c r="BH345" s="205" t="n">
        <f aca="false">SUMPRODUCT(E345:AP345,heilmittel!E$411:AP$411)*D345</f>
        <v>0.00144666298342542</v>
      </c>
      <c r="BI345" s="206"/>
      <c r="BJ345" s="206"/>
      <c r="BK345" s="206"/>
      <c r="BL345" s="206"/>
      <c r="BM345" s="200"/>
    </row>
    <row r="346" customFormat="false" ht="12.8" hidden="false" customHeight="false" outlineLevel="0" collapsed="false">
      <c r="B346" s="0" t="n">
        <f aca="false">1/D346</f>
        <v>9809.00000000002</v>
      </c>
      <c r="C346" s="208" t="s">
        <v>1247</v>
      </c>
      <c r="D346" s="209" t="n">
        <v>0.000101947191354878</v>
      </c>
      <c r="E346" s="210" t="n">
        <v>26</v>
      </c>
      <c r="F346" s="198" t="n">
        <v>-18</v>
      </c>
      <c r="G346" s="198" t="n">
        <v>-44</v>
      </c>
      <c r="H346" s="198" t="n">
        <v>21</v>
      </c>
      <c r="I346" s="198" t="n">
        <v>1</v>
      </c>
      <c r="J346" s="198" t="n">
        <v>16</v>
      </c>
      <c r="K346" s="198" t="n">
        <v>63</v>
      </c>
      <c r="L346" s="198" t="n">
        <v>-33</v>
      </c>
      <c r="M346" s="198" t="n">
        <v>-20</v>
      </c>
      <c r="N346" s="198" t="n">
        <v>-27</v>
      </c>
      <c r="O346" s="198" t="n">
        <v>24</v>
      </c>
      <c r="P346" s="198" t="n">
        <v>4</v>
      </c>
      <c r="Q346" s="198" t="n">
        <v>-12</v>
      </c>
      <c r="R346" s="198" t="n">
        <v>-28</v>
      </c>
      <c r="S346" s="198" t="n">
        <v>-53</v>
      </c>
      <c r="T346" s="198" t="n">
        <v>-34</v>
      </c>
      <c r="U346" s="198" t="n">
        <v>-9</v>
      </c>
      <c r="V346" s="198" t="n">
        <v>-1</v>
      </c>
      <c r="W346" s="198" t="n">
        <v>27</v>
      </c>
      <c r="X346" s="198" t="n">
        <v>-58</v>
      </c>
      <c r="Y346" s="198" t="n">
        <v>-14</v>
      </c>
      <c r="Z346" s="198" t="n">
        <v>49</v>
      </c>
      <c r="AA346" s="198" t="n">
        <v>50</v>
      </c>
      <c r="AB346" s="198" t="n">
        <v>21</v>
      </c>
      <c r="AC346" s="198" t="n">
        <v>-60</v>
      </c>
      <c r="AD346" s="198" t="n">
        <v>26</v>
      </c>
      <c r="AE346" s="198" t="n">
        <v>-34</v>
      </c>
      <c r="AF346" s="198" t="n">
        <v>17</v>
      </c>
      <c r="AG346" s="198" t="n">
        <v>27</v>
      </c>
      <c r="AH346" s="198" t="n">
        <v>0</v>
      </c>
      <c r="AI346" s="198" t="n">
        <v>-46</v>
      </c>
      <c r="AJ346" s="198" t="n">
        <v>-8</v>
      </c>
      <c r="AK346" s="198" t="n">
        <v>7</v>
      </c>
      <c r="AL346" s="198" t="n">
        <v>25</v>
      </c>
      <c r="AM346" s="198" t="n">
        <v>4</v>
      </c>
      <c r="AN346" s="198" t="n">
        <v>44</v>
      </c>
      <c r="AO346" s="198" t="n">
        <v>-6</v>
      </c>
      <c r="AP346" s="211" t="n">
        <v>8</v>
      </c>
      <c r="AR346" s="195"/>
      <c r="AS346" s="196" t="s">
        <v>1247</v>
      </c>
      <c r="AT346" s="199" t="inlineStr">
        <f aca="false">IF(AT68,1,"")</f>
        <is>
          <t/>
        </is>
      </c>
      <c r="AU346" s="235" t="n">
        <f aca="false">IF(OR(ISBLANK(appSymptome!E72),appSymptome!E72=appSymptome!$C$1,AT346),0,$AR$5-appSymptome!E72)</f>
        <v>8</v>
      </c>
      <c r="AV346" s="196"/>
      <c r="AW346" s="196"/>
      <c r="AX346" s="199"/>
      <c r="AY346" s="196"/>
      <c r="AZ346" s="196" t="n">
        <f aca="false">IF(AND(AU346=0,AU68=0,AX68&gt;0),$AR$5,AU346)</f>
        <v>8</v>
      </c>
      <c r="BA346" s="200" t="n">
        <f aca="false">IF(AND(AZ346=0,AZ68=0,AY68&gt;0),$AR$5-AY68,AZ346)</f>
        <v>8</v>
      </c>
      <c r="BB346" s="201" t="n">
        <f aca="false">BA346*D346</f>
        <v>0.000815577530839024</v>
      </c>
      <c r="BC346" s="202" t="n">
        <f aca="false">(SUMIF(E346:AP346,"&gt;0",E346:AP346)-SUMIF(E346:AP346,"&lt;0",E346:AP346))*D346</f>
        <v>0.0983790396574575</v>
      </c>
      <c r="BD346" s="196"/>
      <c r="BE346" s="196"/>
      <c r="BF346" s="196"/>
      <c r="BG346" s="204"/>
      <c r="BH346" s="205" t="n">
        <f aca="false">SUMPRODUCT(E346:AP346,heilmittel!E$411:AP$411)*D346</f>
        <v>0.00264457131206035</v>
      </c>
      <c r="BI346" s="206"/>
      <c r="BJ346" s="206"/>
      <c r="BK346" s="206"/>
      <c r="BL346" s="206"/>
      <c r="BM346" s="200"/>
    </row>
    <row r="347" customFormat="false" ht="12.8" hidden="false" customHeight="false" outlineLevel="0" collapsed="false">
      <c r="B347" s="0" t="n">
        <f aca="false">1/D347</f>
        <v>14575</v>
      </c>
      <c r="C347" s="208" t="s">
        <v>1248</v>
      </c>
      <c r="D347" s="209" t="n">
        <v>6.86106346483705E-005</v>
      </c>
      <c r="E347" s="210" t="n">
        <v>19</v>
      </c>
      <c r="F347" s="198" t="n">
        <v>2</v>
      </c>
      <c r="G347" s="198" t="n">
        <v>-7</v>
      </c>
      <c r="H347" s="198" t="n">
        <v>-11</v>
      </c>
      <c r="I347" s="198" t="n">
        <v>-12</v>
      </c>
      <c r="J347" s="198" t="n">
        <v>1</v>
      </c>
      <c r="K347" s="198" t="n">
        <v>30</v>
      </c>
      <c r="L347" s="198" t="n">
        <v>-5</v>
      </c>
      <c r="M347" s="198" t="n">
        <v>6</v>
      </c>
      <c r="N347" s="198" t="n">
        <v>-2</v>
      </c>
      <c r="O347" s="198" t="n">
        <v>15</v>
      </c>
      <c r="P347" s="198" t="n">
        <v>-5</v>
      </c>
      <c r="Q347" s="198" t="n">
        <v>5</v>
      </c>
      <c r="R347" s="198" t="n">
        <v>-1</v>
      </c>
      <c r="S347" s="198" t="n">
        <v>-10</v>
      </c>
      <c r="T347" s="198" t="n">
        <v>-10</v>
      </c>
      <c r="U347" s="198" t="n">
        <v>-5</v>
      </c>
      <c r="V347" s="198" t="n">
        <v>12</v>
      </c>
      <c r="W347" s="198" t="n">
        <v>3</v>
      </c>
      <c r="X347" s="198" t="n">
        <v>-21</v>
      </c>
      <c r="Y347" s="198" t="n">
        <v>-13</v>
      </c>
      <c r="Z347" s="198" t="n">
        <v>7</v>
      </c>
      <c r="AA347" s="198" t="n">
        <v>4</v>
      </c>
      <c r="AB347" s="198" t="n">
        <v>9</v>
      </c>
      <c r="AC347" s="198" t="n">
        <v>-9</v>
      </c>
      <c r="AD347" s="198" t="n">
        <v>-2</v>
      </c>
      <c r="AE347" s="198" t="n">
        <v>-2</v>
      </c>
      <c r="AF347" s="198" t="n">
        <v>-2</v>
      </c>
      <c r="AG347" s="198" t="n">
        <v>24</v>
      </c>
      <c r="AH347" s="198" t="n">
        <v>-16</v>
      </c>
      <c r="AI347" s="198" t="n">
        <v>-26</v>
      </c>
      <c r="AJ347" s="198" t="n">
        <v>-5</v>
      </c>
      <c r="AK347" s="198" t="n">
        <v>-6</v>
      </c>
      <c r="AL347" s="198" t="n">
        <v>0</v>
      </c>
      <c r="AM347" s="198" t="n">
        <v>1</v>
      </c>
      <c r="AN347" s="198" t="n">
        <v>36</v>
      </c>
      <c r="AO347" s="198" t="n">
        <v>15</v>
      </c>
      <c r="AP347" s="211" t="n">
        <v>-5</v>
      </c>
      <c r="AR347" s="195"/>
      <c r="AS347" s="196" t="s">
        <v>1248</v>
      </c>
      <c r="AT347" s="199" t="inlineStr">
        <f aca="false">IF(AT69,1,"")</f>
        <is>
          <t/>
        </is>
      </c>
      <c r="AU347" s="235" t="n">
        <f aca="false">IF(OR(ISBLANK(appSymptome!E73),appSymptome!E73=appSymptome!$C$1,AT347),0,$AR$5-appSymptome!E73)</f>
        <v>8</v>
      </c>
      <c r="AV347" s="196"/>
      <c r="AW347" s="196"/>
      <c r="AX347" s="199"/>
      <c r="AY347" s="196"/>
      <c r="AZ347" s="196" t="n">
        <f aca="false">IF(AND(AU347=0,AU69=0,AX69&gt;0),$AR$5,AU347)</f>
        <v>8</v>
      </c>
      <c r="BA347" s="200" t="n">
        <f aca="false">IF(AND(AZ347=0,AZ69=0,AY69&gt;0),$AR$5-AY69,AZ347)</f>
        <v>8</v>
      </c>
      <c r="BB347" s="201" t="n">
        <f aca="false">BA347*D347</f>
        <v>0.000548885077186964</v>
      </c>
      <c r="BC347" s="202" t="n">
        <f aca="false">(SUMIF(E347:AP347,"&gt;0",E347:AP347)-SUMIF(E347:AP347,"&lt;0",E347:AP347))*D347</f>
        <v>0.0249742710120069</v>
      </c>
      <c r="BD347" s="196"/>
      <c r="BE347" s="196"/>
      <c r="BF347" s="196"/>
      <c r="BG347" s="204"/>
      <c r="BH347" s="205" t="n">
        <f aca="false">SUMPRODUCT(E347:AP347,heilmittel!E$411:AP$411)*D347</f>
        <v>0.00170692281303602</v>
      </c>
      <c r="BI347" s="206"/>
      <c r="BJ347" s="206"/>
      <c r="BK347" s="206"/>
      <c r="BL347" s="206"/>
      <c r="BM347" s="200"/>
    </row>
    <row r="348" customFormat="false" ht="12.8" hidden="false" customHeight="false" outlineLevel="0" collapsed="false">
      <c r="B348" s="0" t="n">
        <f aca="false">1/D348</f>
        <v>14331</v>
      </c>
      <c r="C348" s="208" t="s">
        <v>1249</v>
      </c>
      <c r="D348" s="209" t="n">
        <v>6.97788012001954E-005</v>
      </c>
      <c r="E348" s="210" t="n">
        <v>22</v>
      </c>
      <c r="F348" s="198" t="n">
        <v>20</v>
      </c>
      <c r="G348" s="198" t="n">
        <v>-22</v>
      </c>
      <c r="H348" s="198" t="n">
        <v>7</v>
      </c>
      <c r="I348" s="198" t="n">
        <v>15</v>
      </c>
      <c r="J348" s="198" t="n">
        <v>-6</v>
      </c>
      <c r="K348" s="198" t="n">
        <v>46</v>
      </c>
      <c r="L348" s="198" t="n">
        <v>-7</v>
      </c>
      <c r="M348" s="198" t="n">
        <v>-15</v>
      </c>
      <c r="N348" s="198" t="n">
        <v>14</v>
      </c>
      <c r="O348" s="198" t="n">
        <v>35</v>
      </c>
      <c r="P348" s="198" t="n">
        <v>24</v>
      </c>
      <c r="Q348" s="198" t="n">
        <v>-13</v>
      </c>
      <c r="R348" s="198" t="n">
        <v>-14</v>
      </c>
      <c r="S348" s="198" t="n">
        <v>-47</v>
      </c>
      <c r="T348" s="198" t="n">
        <v>-16</v>
      </c>
      <c r="U348" s="198" t="n">
        <v>19</v>
      </c>
      <c r="V348" s="198" t="n">
        <v>-6</v>
      </c>
      <c r="W348" s="198" t="n">
        <v>1</v>
      </c>
      <c r="X348" s="198" t="n">
        <v>-9</v>
      </c>
      <c r="Y348" s="198" t="n">
        <v>-6</v>
      </c>
      <c r="Z348" s="198" t="n">
        <v>6</v>
      </c>
      <c r="AA348" s="198" t="n">
        <v>29</v>
      </c>
      <c r="AB348" s="198" t="n">
        <v>12</v>
      </c>
      <c r="AC348" s="198" t="n">
        <v>-43</v>
      </c>
      <c r="AD348" s="198" t="n">
        <v>5</v>
      </c>
      <c r="AE348" s="198" t="n">
        <v>11</v>
      </c>
      <c r="AF348" s="198" t="n">
        <v>3</v>
      </c>
      <c r="AG348" s="198" t="n">
        <v>-35</v>
      </c>
      <c r="AH348" s="198" t="n">
        <v>21</v>
      </c>
      <c r="AI348" s="198" t="n">
        <v>-8</v>
      </c>
      <c r="AJ348" s="198" t="n">
        <v>6</v>
      </c>
      <c r="AK348" s="198" t="n">
        <v>-9</v>
      </c>
      <c r="AL348" s="198" t="n">
        <v>10</v>
      </c>
      <c r="AM348" s="198" t="n">
        <v>14</v>
      </c>
      <c r="AN348" s="198" t="n">
        <v>27</v>
      </c>
      <c r="AO348" s="198" t="n">
        <v>10</v>
      </c>
      <c r="AP348" s="211" t="n">
        <v>-12</v>
      </c>
      <c r="AR348" s="195"/>
      <c r="AS348" s="196" t="s">
        <v>1249</v>
      </c>
      <c r="AT348" s="199" t="inlineStr">
        <f aca="false">IF(AT70,1,"")</f>
        <is>
          <t/>
        </is>
      </c>
      <c r="AU348" s="235" t="n">
        <f aca="false">IF(OR(ISBLANK(appSymptome!E74),appSymptome!E74=appSymptome!$C$1,AT348),0,$AR$5-appSymptome!E74)</f>
        <v>8</v>
      </c>
      <c r="AV348" s="196"/>
      <c r="AW348" s="196"/>
      <c r="AX348" s="199"/>
      <c r="AY348" s="196"/>
      <c r="AZ348" s="196" t="n">
        <f aca="false">IF(AND(AU348=0,AU70=0,AX70&gt;0),$AR$5,AU348)</f>
        <v>8</v>
      </c>
      <c r="BA348" s="200" t="n">
        <f aca="false">IF(AND(AZ348=0,AZ70=0,AY70&gt;0),$AR$5-AY70,AZ348)</f>
        <v>8</v>
      </c>
      <c r="BB348" s="201" t="n">
        <f aca="false">BA348*D348</f>
        <v>0.000558230409601563</v>
      </c>
      <c r="BC348" s="202" t="n">
        <f aca="false">(SUMIF(E348:AP348,"&gt;0",E348:AP348)-SUMIF(E348:AP348,"&lt;0",E348:AP348))*D348</f>
        <v>0.0436117507501221</v>
      </c>
      <c r="BD348" s="196"/>
      <c r="BE348" s="196"/>
      <c r="BF348" s="196"/>
      <c r="BG348" s="204"/>
      <c r="BH348" s="205" t="n">
        <f aca="false">SUMPRODUCT(E348:AP348,heilmittel!E$411:AP$411)*D348</f>
        <v>0.000499365012909078</v>
      </c>
      <c r="BI348" s="206"/>
      <c r="BJ348" s="206"/>
      <c r="BK348" s="206"/>
      <c r="BL348" s="206"/>
      <c r="BM348" s="200"/>
    </row>
    <row r="349" customFormat="false" ht="12.8" hidden="false" customHeight="false" outlineLevel="0" collapsed="false">
      <c r="B349" s="0" t="n">
        <f aca="false">1/D349</f>
        <v>14385</v>
      </c>
      <c r="C349" s="208" t="s">
        <v>1250</v>
      </c>
      <c r="D349" s="209" t="n">
        <v>6.95168578380257E-005</v>
      </c>
      <c r="E349" s="210" t="n">
        <v>0</v>
      </c>
      <c r="F349" s="198" t="n">
        <v>-7</v>
      </c>
      <c r="G349" s="198" t="n">
        <v>5</v>
      </c>
      <c r="H349" s="198" t="n">
        <v>16</v>
      </c>
      <c r="I349" s="198" t="n">
        <v>10</v>
      </c>
      <c r="J349" s="198" t="n">
        <v>13</v>
      </c>
      <c r="K349" s="198" t="n">
        <v>-1</v>
      </c>
      <c r="L349" s="198" t="n">
        <v>0</v>
      </c>
      <c r="M349" s="198" t="n">
        <v>-9</v>
      </c>
      <c r="N349" s="198" t="n">
        <v>-2</v>
      </c>
      <c r="O349" s="198" t="n">
        <v>1</v>
      </c>
      <c r="P349" s="198" t="n">
        <v>9</v>
      </c>
      <c r="Q349" s="198" t="n">
        <v>5</v>
      </c>
      <c r="R349" s="198" t="n">
        <v>7</v>
      </c>
      <c r="S349" s="198" t="n">
        <v>-7</v>
      </c>
      <c r="T349" s="198" t="n">
        <v>-3</v>
      </c>
      <c r="U349" s="198" t="n">
        <v>2</v>
      </c>
      <c r="V349" s="198" t="n">
        <v>7</v>
      </c>
      <c r="W349" s="198" t="n">
        <v>-2</v>
      </c>
      <c r="X349" s="198" t="n">
        <v>-6</v>
      </c>
      <c r="Y349" s="198" t="n">
        <v>-3</v>
      </c>
      <c r="Z349" s="198" t="n">
        <v>9</v>
      </c>
      <c r="AA349" s="198" t="n">
        <v>3</v>
      </c>
      <c r="AB349" s="198" t="n">
        <v>14</v>
      </c>
      <c r="AC349" s="198" t="n">
        <v>-6</v>
      </c>
      <c r="AD349" s="198" t="n">
        <v>-8</v>
      </c>
      <c r="AE349" s="198" t="n">
        <v>9</v>
      </c>
      <c r="AF349" s="198" t="n">
        <v>0</v>
      </c>
      <c r="AG349" s="198" t="n">
        <v>-8</v>
      </c>
      <c r="AH349" s="198" t="n">
        <v>5</v>
      </c>
      <c r="AI349" s="198" t="n">
        <v>-10</v>
      </c>
      <c r="AJ349" s="198" t="n">
        <v>23</v>
      </c>
      <c r="AK349" s="198" t="n">
        <v>-7</v>
      </c>
      <c r="AL349" s="198" t="n">
        <v>6</v>
      </c>
      <c r="AM349" s="198" t="n">
        <v>-23</v>
      </c>
      <c r="AN349" s="198" t="n">
        <v>-6</v>
      </c>
      <c r="AO349" s="198" t="n">
        <v>-13</v>
      </c>
      <c r="AP349" s="211" t="n">
        <v>-13</v>
      </c>
      <c r="AR349" s="195"/>
      <c r="AS349" s="196" t="s">
        <v>1250</v>
      </c>
      <c r="AT349" s="199" t="inlineStr">
        <f aca="false">IF(AT71,1,"")</f>
        <is>
          <t/>
        </is>
      </c>
      <c r="AU349" s="235" t="n">
        <f aca="false">IF(OR(ISBLANK(appSymptome!E75),appSymptome!E75=appSymptome!$C$1,AT349),0,$AR$5-appSymptome!E75)</f>
        <v>8</v>
      </c>
      <c r="AV349" s="196"/>
      <c r="AW349" s="196"/>
      <c r="AX349" s="199"/>
      <c r="AY349" s="196"/>
      <c r="AZ349" s="196" t="n">
        <f aca="false">IF(AND(AU349=0,AU71=0,AX71&gt;0),$AR$5,AU349)</f>
        <v>8</v>
      </c>
      <c r="BA349" s="200" t="n">
        <f aca="false">IF(AND(AZ349=0,AZ71=0,AY71&gt;0),$AR$5-AY71,AZ349)</f>
        <v>8</v>
      </c>
      <c r="BB349" s="201" t="n">
        <f aca="false">BA349*D349</f>
        <v>0.000556134862704206</v>
      </c>
      <c r="BC349" s="202" t="n">
        <f aca="false">(SUMIF(E349:AP349,"&gt;0",E349:AP349)-SUMIF(E349:AP349,"&lt;0",E349:AP349))*D349</f>
        <v>0.0193256864789712</v>
      </c>
      <c r="BD349" s="196"/>
      <c r="BE349" s="196"/>
      <c r="BF349" s="196"/>
      <c r="BG349" s="204"/>
      <c r="BH349" s="205" t="n">
        <f aca="false">SUMPRODUCT(E349:AP349,heilmittel!E$411:AP$411)*D349</f>
        <v>-0.000637358359402155</v>
      </c>
      <c r="BI349" s="206"/>
      <c r="BJ349" s="206"/>
      <c r="BK349" s="206"/>
      <c r="BL349" s="206"/>
      <c r="BM349" s="200"/>
    </row>
    <row r="350" customFormat="false" ht="12.8" hidden="false" customHeight="false" outlineLevel="0" collapsed="false">
      <c r="B350" s="0" t="n">
        <f aca="false">1/D350</f>
        <v>15283</v>
      </c>
      <c r="C350" s="208" t="s">
        <v>1251</v>
      </c>
      <c r="D350" s="209" t="n">
        <v>6.54321795459007E-005</v>
      </c>
      <c r="E350" s="210" t="n">
        <v>-2</v>
      </c>
      <c r="F350" s="198" t="n">
        <v>5</v>
      </c>
      <c r="G350" s="198" t="n">
        <v>-17</v>
      </c>
      <c r="H350" s="198" t="n">
        <v>8</v>
      </c>
      <c r="I350" s="198" t="n">
        <v>4</v>
      </c>
      <c r="J350" s="198" t="n">
        <v>14</v>
      </c>
      <c r="K350" s="198" t="n">
        <v>42</v>
      </c>
      <c r="L350" s="198" t="n">
        <v>7</v>
      </c>
      <c r="M350" s="198" t="n">
        <v>-8</v>
      </c>
      <c r="N350" s="198" t="n">
        <v>-12</v>
      </c>
      <c r="O350" s="198" t="n">
        <v>-10</v>
      </c>
      <c r="P350" s="198" t="n">
        <v>-24</v>
      </c>
      <c r="Q350" s="198" t="n">
        <v>-4</v>
      </c>
      <c r="R350" s="198" t="n">
        <v>1</v>
      </c>
      <c r="S350" s="198" t="n">
        <v>-6</v>
      </c>
      <c r="T350" s="198" t="n">
        <v>-24</v>
      </c>
      <c r="U350" s="198" t="n">
        <v>-5</v>
      </c>
      <c r="V350" s="198" t="n">
        <v>-2</v>
      </c>
      <c r="W350" s="198" t="n">
        <v>16</v>
      </c>
      <c r="X350" s="198" t="n">
        <v>-30</v>
      </c>
      <c r="Y350" s="198" t="n">
        <v>-5</v>
      </c>
      <c r="Z350" s="198" t="n">
        <v>10</v>
      </c>
      <c r="AA350" s="198" t="n">
        <v>6</v>
      </c>
      <c r="AB350" s="198" t="n">
        <v>25</v>
      </c>
      <c r="AC350" s="198" t="n">
        <v>-31</v>
      </c>
      <c r="AD350" s="198" t="n">
        <v>-1</v>
      </c>
      <c r="AE350" s="198" t="n">
        <v>-41</v>
      </c>
      <c r="AF350" s="198" t="n">
        <v>8</v>
      </c>
      <c r="AG350" s="198" t="n">
        <v>19</v>
      </c>
      <c r="AH350" s="198" t="n">
        <v>17</v>
      </c>
      <c r="AI350" s="198" t="n">
        <v>-5</v>
      </c>
      <c r="AJ350" s="198" t="n">
        <v>-10</v>
      </c>
      <c r="AK350" s="198" t="n">
        <v>4</v>
      </c>
      <c r="AL350" s="198" t="n">
        <v>-8</v>
      </c>
      <c r="AM350" s="198" t="n">
        <v>11</v>
      </c>
      <c r="AN350" s="198" t="n">
        <v>9</v>
      </c>
      <c r="AO350" s="198" t="n">
        <v>-3</v>
      </c>
      <c r="AP350" s="211" t="n">
        <v>6</v>
      </c>
      <c r="AR350" s="195"/>
      <c r="AS350" s="196" t="s">
        <v>1251</v>
      </c>
      <c r="AT350" s="199" t="inlineStr">
        <f aca="false">IF(AT72,1,"")</f>
        <is>
          <t/>
        </is>
      </c>
      <c r="AU350" s="235" t="n">
        <f aca="false">IF(OR(ISBLANK(appSymptome!E76),appSymptome!E76=appSymptome!$C$1,AT350),0,$AR$5-appSymptome!E76)</f>
        <v>8</v>
      </c>
      <c r="AV350" s="196"/>
      <c r="AW350" s="196"/>
      <c r="AX350" s="199"/>
      <c r="AY350" s="196"/>
      <c r="AZ350" s="196" t="n">
        <f aca="false">IF(AND(AU350=0,AU72=0,AX72&gt;0),$AR$5,AU350)</f>
        <v>8</v>
      </c>
      <c r="BA350" s="200" t="n">
        <f aca="false">IF(AND(AZ350=0,AZ72=0,AY72&gt;0),$AR$5-AY72,AZ350)</f>
        <v>8</v>
      </c>
      <c r="BB350" s="201" t="n">
        <f aca="false">BA350*D350</f>
        <v>0.000523457436367206</v>
      </c>
      <c r="BC350" s="202" t="n">
        <f aca="false">(SUMIF(E350:AP350,"&gt;0",E350:AP350)-SUMIF(E350:AP350,"&lt;0",E350:AP350))*D350</f>
        <v>0.0300988025911143</v>
      </c>
      <c r="BD350" s="196"/>
      <c r="BE350" s="196"/>
      <c r="BF350" s="196"/>
      <c r="BG350" s="204"/>
      <c r="BH350" s="205" t="n">
        <f aca="false">SUMPRODUCT(E350:AP350,heilmittel!E$411:AP$411)*D350</f>
        <v>0.00124311980632075</v>
      </c>
      <c r="BI350" s="206"/>
      <c r="BJ350" s="206"/>
      <c r="BK350" s="206"/>
      <c r="BL350" s="206"/>
      <c r="BM350" s="200"/>
    </row>
    <row r="351" customFormat="false" ht="12.8" hidden="false" customHeight="false" outlineLevel="0" collapsed="false">
      <c r="B351" s="0" t="n">
        <f aca="false">1/D351</f>
        <v>15446</v>
      </c>
      <c r="C351" s="208" t="s">
        <v>1252</v>
      </c>
      <c r="D351" s="209" t="n">
        <v>6.47416806940308E-005</v>
      </c>
      <c r="E351" s="210" t="n">
        <v>15</v>
      </c>
      <c r="F351" s="198" t="n">
        <v>-7</v>
      </c>
      <c r="G351" s="198" t="n">
        <v>-9</v>
      </c>
      <c r="H351" s="198" t="n">
        <v>-6</v>
      </c>
      <c r="I351" s="198" t="n">
        <v>-11</v>
      </c>
      <c r="J351" s="198" t="n">
        <v>-1</v>
      </c>
      <c r="K351" s="198" t="n">
        <v>39</v>
      </c>
      <c r="L351" s="198" t="n">
        <v>4</v>
      </c>
      <c r="M351" s="198" t="n">
        <v>-16</v>
      </c>
      <c r="N351" s="198" t="n">
        <v>-24</v>
      </c>
      <c r="O351" s="198" t="n">
        <v>14</v>
      </c>
      <c r="P351" s="198" t="n">
        <v>-2</v>
      </c>
      <c r="Q351" s="198" t="n">
        <v>-8</v>
      </c>
      <c r="R351" s="198" t="n">
        <v>-11</v>
      </c>
      <c r="S351" s="198" t="n">
        <v>-22</v>
      </c>
      <c r="T351" s="198" t="n">
        <v>-36</v>
      </c>
      <c r="U351" s="198" t="n">
        <v>2</v>
      </c>
      <c r="V351" s="198" t="n">
        <v>-20</v>
      </c>
      <c r="W351" s="198" t="n">
        <v>20</v>
      </c>
      <c r="X351" s="198" t="n">
        <v>-38</v>
      </c>
      <c r="Y351" s="198" t="n">
        <v>20</v>
      </c>
      <c r="Z351" s="198" t="n">
        <v>38</v>
      </c>
      <c r="AA351" s="198" t="n">
        <v>9</v>
      </c>
      <c r="AB351" s="198" t="n">
        <v>26</v>
      </c>
      <c r="AC351" s="198" t="n">
        <v>-12</v>
      </c>
      <c r="AD351" s="198" t="n">
        <v>8</v>
      </c>
      <c r="AE351" s="198" t="n">
        <v>-25</v>
      </c>
      <c r="AF351" s="198" t="n">
        <v>30</v>
      </c>
      <c r="AG351" s="198" t="n">
        <v>57</v>
      </c>
      <c r="AH351" s="198" t="n">
        <v>15</v>
      </c>
      <c r="AI351" s="198" t="n">
        <v>-26</v>
      </c>
      <c r="AJ351" s="198" t="n">
        <v>-6</v>
      </c>
      <c r="AK351" s="198" t="n">
        <v>-9</v>
      </c>
      <c r="AL351" s="198" t="n">
        <v>-15</v>
      </c>
      <c r="AM351" s="198" t="n">
        <v>40</v>
      </c>
      <c r="AN351" s="198" t="n">
        <v>3</v>
      </c>
      <c r="AO351" s="198" t="n">
        <v>20</v>
      </c>
      <c r="AP351" s="211" t="n">
        <v>6</v>
      </c>
      <c r="AR351" s="195"/>
      <c r="AS351" s="196" t="s">
        <v>1252</v>
      </c>
      <c r="AT351" s="199" t="inlineStr">
        <f aca="false">IF(AT73,1,"")</f>
        <is>
          <t/>
        </is>
      </c>
      <c r="AU351" s="235" t="n">
        <f aca="false">IF(OR(ISBLANK(appSymptome!E77),appSymptome!E77=appSymptome!$C$1,AT351),0,$AR$5-appSymptome!E77)</f>
        <v>8</v>
      </c>
      <c r="AV351" s="196"/>
      <c r="AW351" s="196"/>
      <c r="AX351" s="199"/>
      <c r="AY351" s="196"/>
      <c r="AZ351" s="196" t="n">
        <f aca="false">IF(AND(AU351=0,AU73=0,AX73&gt;0),$AR$5,AU351)</f>
        <v>8</v>
      </c>
      <c r="BA351" s="200" t="n">
        <f aca="false">IF(AND(AZ351=0,AZ73=0,AY73&gt;0),$AR$5-AY73,AZ351)</f>
        <v>8</v>
      </c>
      <c r="BB351" s="201" t="n">
        <f aca="false">BA351*D351</f>
        <v>0.000517933445552247</v>
      </c>
      <c r="BC351" s="202" t="n">
        <f aca="false">(SUMIF(E351:AP351,"&gt;0",E351:AP351)-SUMIF(E351:AP351,"&lt;0",E351:AP351))*D351</f>
        <v>0.0433769260650007</v>
      </c>
      <c r="BD351" s="196"/>
      <c r="BE351" s="196"/>
      <c r="BF351" s="196"/>
      <c r="BG351" s="204"/>
      <c r="BH351" s="205" t="n">
        <f aca="false">SUMPRODUCT(E351:AP351,heilmittel!E$411:AP$411)*D351</f>
        <v>0.00130049851094134</v>
      </c>
      <c r="BI351" s="206"/>
      <c r="BJ351" s="206"/>
      <c r="BK351" s="206"/>
      <c r="BL351" s="206"/>
      <c r="BM351" s="200"/>
    </row>
    <row r="352" customFormat="false" ht="12.8" hidden="false" customHeight="false" outlineLevel="0" collapsed="false">
      <c r="B352" s="0" t="n">
        <f aca="false">1/D352</f>
        <v>16364</v>
      </c>
      <c r="C352" s="208" t="s">
        <v>1253</v>
      </c>
      <c r="D352" s="209" t="n">
        <v>6.11097531165974E-005</v>
      </c>
      <c r="E352" s="210" t="n">
        <v>11</v>
      </c>
      <c r="F352" s="198" t="n">
        <v>19</v>
      </c>
      <c r="G352" s="198" t="n">
        <v>-11</v>
      </c>
      <c r="H352" s="198" t="n">
        <v>-2</v>
      </c>
      <c r="I352" s="198" t="n">
        <v>4</v>
      </c>
      <c r="J352" s="198" t="n">
        <v>2</v>
      </c>
      <c r="K352" s="198" t="n">
        <v>18</v>
      </c>
      <c r="L352" s="198" t="n">
        <v>13</v>
      </c>
      <c r="M352" s="198" t="n">
        <v>0</v>
      </c>
      <c r="N352" s="198" t="n">
        <v>-3</v>
      </c>
      <c r="O352" s="198" t="n">
        <v>7</v>
      </c>
      <c r="P352" s="198" t="n">
        <v>-4</v>
      </c>
      <c r="Q352" s="198" t="n">
        <v>-4</v>
      </c>
      <c r="R352" s="198" t="n">
        <v>2</v>
      </c>
      <c r="S352" s="198" t="n">
        <v>-7</v>
      </c>
      <c r="T352" s="198" t="n">
        <v>-20</v>
      </c>
      <c r="U352" s="198" t="n">
        <v>0</v>
      </c>
      <c r="V352" s="198" t="n">
        <v>13</v>
      </c>
      <c r="W352" s="198" t="n">
        <v>-1</v>
      </c>
      <c r="X352" s="198" t="n">
        <v>-9</v>
      </c>
      <c r="Y352" s="198" t="n">
        <v>1</v>
      </c>
      <c r="Z352" s="198" t="n">
        <v>2</v>
      </c>
      <c r="AA352" s="198" t="n">
        <v>3</v>
      </c>
      <c r="AB352" s="198" t="n">
        <v>11</v>
      </c>
      <c r="AC352" s="198" t="n">
        <v>-8</v>
      </c>
      <c r="AD352" s="198" t="n">
        <v>16</v>
      </c>
      <c r="AE352" s="198" t="n">
        <v>-2</v>
      </c>
      <c r="AF352" s="198" t="n">
        <v>3</v>
      </c>
      <c r="AG352" s="198" t="n">
        <v>-2</v>
      </c>
      <c r="AH352" s="198" t="n">
        <v>13</v>
      </c>
      <c r="AI352" s="198" t="n">
        <v>-2</v>
      </c>
      <c r="AJ352" s="198" t="n">
        <v>2</v>
      </c>
      <c r="AK352" s="198" t="n">
        <v>-14</v>
      </c>
      <c r="AL352" s="198" t="n">
        <v>-4</v>
      </c>
      <c r="AM352" s="198" t="n">
        <v>5</v>
      </c>
      <c r="AN352" s="198" t="n">
        <v>7</v>
      </c>
      <c r="AO352" s="198" t="n">
        <v>3</v>
      </c>
      <c r="AP352" s="211" t="n">
        <v>-6</v>
      </c>
      <c r="AR352" s="195"/>
      <c r="AS352" s="196" t="s">
        <v>1253</v>
      </c>
      <c r="AT352" s="199" t="inlineStr">
        <f aca="false">IF(AT74,1,"")</f>
        <is>
          <t/>
        </is>
      </c>
      <c r="AU352" s="235" t="n">
        <f aca="false">IF(OR(ISBLANK(appSymptome!E78),appSymptome!E78=appSymptome!$C$1,AT352),0,$AR$5-appSymptome!E78)</f>
        <v>8</v>
      </c>
      <c r="AV352" s="196"/>
      <c r="AW352" s="196"/>
      <c r="AX352" s="199"/>
      <c r="AY352" s="196"/>
      <c r="AZ352" s="196" t="n">
        <f aca="false">IF(AND(AU352=0,AU74=0,AX74&gt;0),$AR$5,AU352)</f>
        <v>8</v>
      </c>
      <c r="BA352" s="200" t="n">
        <f aca="false">IF(AND(AZ352=0,AZ74=0,AY74&gt;0),$AR$5-AY74,AZ352)</f>
        <v>8</v>
      </c>
      <c r="BB352" s="201" t="n">
        <f aca="false">BA352*D352</f>
        <v>0.000488878024932779</v>
      </c>
      <c r="BC352" s="202" t="n">
        <f aca="false">(SUMIF(E352:AP352,"&gt;0",E352:AP352)-SUMIF(E352:AP352,"&lt;0",E352:AP352))*D352</f>
        <v>0.0155218772916157</v>
      </c>
      <c r="BD352" s="196"/>
      <c r="BE352" s="196"/>
      <c r="BF352" s="196"/>
      <c r="BG352" s="204"/>
      <c r="BH352" s="205" t="n">
        <f aca="false">SUMPRODUCT(E352:AP352,heilmittel!E$411:AP$411)*D352</f>
        <v>0.00102661940845759</v>
      </c>
      <c r="BI352" s="206"/>
      <c r="BJ352" s="206"/>
      <c r="BK352" s="206"/>
      <c r="BL352" s="206"/>
      <c r="BM352" s="200"/>
    </row>
    <row r="353" customFormat="false" ht="12.8" hidden="false" customHeight="false" outlineLevel="0" collapsed="false">
      <c r="B353" s="0" t="n">
        <f aca="false">1/D353</f>
        <v>16084</v>
      </c>
      <c r="C353" s="208" t="s">
        <v>1254</v>
      </c>
      <c r="D353" s="209" t="n">
        <v>6.21735886595374E-005</v>
      </c>
      <c r="E353" s="210" t="n">
        <v>6</v>
      </c>
      <c r="F353" s="198" t="n">
        <v>-12</v>
      </c>
      <c r="G353" s="198" t="n">
        <v>-32</v>
      </c>
      <c r="H353" s="198" t="n">
        <v>13</v>
      </c>
      <c r="I353" s="198" t="n">
        <v>21</v>
      </c>
      <c r="J353" s="198" t="n">
        <v>0</v>
      </c>
      <c r="K353" s="198" t="n">
        <v>12</v>
      </c>
      <c r="L353" s="198" t="n">
        <v>-7</v>
      </c>
      <c r="M353" s="198" t="n">
        <v>2</v>
      </c>
      <c r="N353" s="198" t="n">
        <v>-21</v>
      </c>
      <c r="O353" s="198" t="n">
        <v>-2</v>
      </c>
      <c r="P353" s="198" t="n">
        <v>-17</v>
      </c>
      <c r="Q353" s="198" t="n">
        <v>-15</v>
      </c>
      <c r="R353" s="198" t="n">
        <v>-16</v>
      </c>
      <c r="S353" s="198" t="n">
        <v>-48</v>
      </c>
      <c r="T353" s="198" t="n">
        <v>-16</v>
      </c>
      <c r="U353" s="198" t="n">
        <v>-9</v>
      </c>
      <c r="V353" s="198" t="n">
        <v>12</v>
      </c>
      <c r="W353" s="198" t="n">
        <v>21</v>
      </c>
      <c r="X353" s="198" t="n">
        <v>-29</v>
      </c>
      <c r="Y353" s="198" t="n">
        <v>-16</v>
      </c>
      <c r="Z353" s="198" t="n">
        <v>31</v>
      </c>
      <c r="AA353" s="198" t="n">
        <v>8</v>
      </c>
      <c r="AB353" s="198" t="n">
        <v>-6</v>
      </c>
      <c r="AC353" s="198" t="n">
        <v>-35</v>
      </c>
      <c r="AD353" s="198" t="n">
        <v>21</v>
      </c>
      <c r="AE353" s="198" t="n">
        <v>-73</v>
      </c>
      <c r="AF353" s="198" t="n">
        <v>15</v>
      </c>
      <c r="AG353" s="198" t="n">
        <v>28</v>
      </c>
      <c r="AH353" s="198" t="n">
        <v>13</v>
      </c>
      <c r="AI353" s="198" t="n">
        <v>-3</v>
      </c>
      <c r="AJ353" s="198" t="n">
        <v>28</v>
      </c>
      <c r="AK353" s="198" t="n">
        <v>-8</v>
      </c>
      <c r="AL353" s="198" t="n">
        <v>19</v>
      </c>
      <c r="AM353" s="198" t="n">
        <v>-3</v>
      </c>
      <c r="AN353" s="198" t="n">
        <v>-8</v>
      </c>
      <c r="AO353" s="198" t="n">
        <v>-28</v>
      </c>
      <c r="AP353" s="211" t="n">
        <v>9</v>
      </c>
      <c r="AR353" s="195"/>
      <c r="AS353" s="196" t="s">
        <v>1254</v>
      </c>
      <c r="AT353" s="199" t="inlineStr">
        <f aca="false">IF(AT75,1,"")</f>
        <is>
          <t/>
        </is>
      </c>
      <c r="AU353" s="235" t="n">
        <f aca="false">IF(OR(ISBLANK(appSymptome!E79),appSymptome!E79=appSymptome!$C$1,AT353),0,$AR$5-appSymptome!E79)</f>
        <v>8</v>
      </c>
      <c r="AV353" s="196"/>
      <c r="AW353" s="196"/>
      <c r="AX353" s="199"/>
      <c r="AY353" s="196"/>
      <c r="AZ353" s="196" t="n">
        <f aca="false">IF(AND(AU353=0,AU75=0,AX75&gt;0),$AR$5,AU353)</f>
        <v>8</v>
      </c>
      <c r="BA353" s="200" t="n">
        <f aca="false">IF(AND(AZ353=0,AZ75=0,AY75&gt;0),$AR$5-AY75,AZ353)</f>
        <v>8</v>
      </c>
      <c r="BB353" s="201" t="n">
        <f aca="false">BA353*D353</f>
        <v>0.000497388709276299</v>
      </c>
      <c r="BC353" s="202" t="n">
        <f aca="false">(SUMIF(E353:AP353,"&gt;0",E353:AP353)-SUMIF(E353:AP353,"&lt;0",E353:AP353))*D353</f>
        <v>0.0412210892812733</v>
      </c>
      <c r="BD353" s="196"/>
      <c r="BE353" s="196"/>
      <c r="BF353" s="196"/>
      <c r="BG353" s="204"/>
      <c r="BH353" s="205" t="n">
        <f aca="false">SUMPRODUCT(E353:AP353,heilmittel!E$411:AP$411)*D353</f>
        <v>0.000170001243471773</v>
      </c>
      <c r="BI353" s="206"/>
      <c r="BJ353" s="206"/>
      <c r="BK353" s="206"/>
      <c r="BL353" s="206"/>
      <c r="BM353" s="200"/>
    </row>
    <row r="354" customFormat="false" ht="12.8" hidden="false" customHeight="false" outlineLevel="0" collapsed="false">
      <c r="B354" s="0" t="n">
        <f aca="false">1/D354</f>
        <v>23387</v>
      </c>
      <c r="C354" s="208" t="s">
        <v>1255</v>
      </c>
      <c r="D354" s="209" t="n">
        <v>4.27587976226109E-005</v>
      </c>
      <c r="E354" s="210" t="n">
        <v>-10</v>
      </c>
      <c r="F354" s="198" t="n">
        <v>-16</v>
      </c>
      <c r="G354" s="198" t="n">
        <v>6</v>
      </c>
      <c r="H354" s="198" t="n">
        <v>-11</v>
      </c>
      <c r="I354" s="198" t="n">
        <v>-10</v>
      </c>
      <c r="J354" s="198" t="n">
        <v>-3</v>
      </c>
      <c r="K354" s="198" t="n">
        <v>-4</v>
      </c>
      <c r="L354" s="198" t="n">
        <v>-2</v>
      </c>
      <c r="M354" s="198" t="n">
        <v>-20</v>
      </c>
      <c r="N354" s="198" t="n">
        <v>-5</v>
      </c>
      <c r="O354" s="198" t="n">
        <v>4</v>
      </c>
      <c r="P354" s="198" t="n">
        <v>-1</v>
      </c>
      <c r="Q354" s="198" t="n">
        <v>11</v>
      </c>
      <c r="R354" s="198" t="n">
        <v>-2</v>
      </c>
      <c r="S354" s="198" t="n">
        <v>5</v>
      </c>
      <c r="T354" s="198" t="n">
        <v>-14</v>
      </c>
      <c r="U354" s="198" t="n">
        <v>2</v>
      </c>
      <c r="V354" s="198" t="n">
        <v>22</v>
      </c>
      <c r="W354" s="198" t="n">
        <v>0</v>
      </c>
      <c r="X354" s="198" t="n">
        <v>-5</v>
      </c>
      <c r="Y354" s="198" t="n">
        <v>17</v>
      </c>
      <c r="Z354" s="198" t="n">
        <v>0</v>
      </c>
      <c r="AA354" s="198" t="n">
        <v>-5</v>
      </c>
      <c r="AB354" s="198" t="n">
        <v>-10</v>
      </c>
      <c r="AC354" s="198" t="n">
        <v>-11</v>
      </c>
      <c r="AD354" s="198" t="n">
        <v>1</v>
      </c>
      <c r="AE354" s="198" t="n">
        <v>9</v>
      </c>
      <c r="AF354" s="198" t="n">
        <v>-7</v>
      </c>
      <c r="AG354" s="198" t="n">
        <v>-1</v>
      </c>
      <c r="AH354" s="198" t="n">
        <v>9</v>
      </c>
      <c r="AI354" s="198" t="n">
        <v>-28</v>
      </c>
      <c r="AJ354" s="198" t="n">
        <v>-17</v>
      </c>
      <c r="AK354" s="198" t="n">
        <v>-5</v>
      </c>
      <c r="AL354" s="198" t="n">
        <v>11</v>
      </c>
      <c r="AM354" s="198" t="n">
        <v>-10</v>
      </c>
      <c r="AN354" s="198" t="n">
        <v>-26</v>
      </c>
      <c r="AO354" s="198" t="n">
        <v>17</v>
      </c>
      <c r="AP354" s="211" t="n">
        <v>-27</v>
      </c>
      <c r="AR354" s="195"/>
      <c r="AS354" s="196" t="s">
        <v>1255</v>
      </c>
      <c r="AT354" s="199" t="inlineStr">
        <f aca="false">IF(AT76,1,"")</f>
        <is>
          <t/>
        </is>
      </c>
      <c r="AU354" s="235" t="n">
        <f aca="false">IF(OR(ISBLANK(appSymptome!E80),appSymptome!E80=appSymptome!$C$1,AT354),0,$AR$5-appSymptome!E80)</f>
        <v>8</v>
      </c>
      <c r="AV354" s="196"/>
      <c r="AW354" s="196"/>
      <c r="AX354" s="199"/>
      <c r="AY354" s="196"/>
      <c r="AZ354" s="196" t="n">
        <f aca="false">IF(AND(AU354=0,AU76=0,AX76&gt;0),$AR$5,AU354)</f>
        <v>8</v>
      </c>
      <c r="BA354" s="200" t="n">
        <f aca="false">IF(AND(AZ354=0,AZ76=0,AY76&gt;0),$AR$5-AY76,AZ354)</f>
        <v>8</v>
      </c>
      <c r="BB354" s="201" t="n">
        <f aca="false">BA354*D354</f>
        <v>0.000342070380980887</v>
      </c>
      <c r="BC354" s="202" t="n">
        <f aca="false">(SUMIF(E354:AP354,"&gt;0",E354:AP354)-SUMIF(E354:AP354,"&lt;0",E354:AP354))*D354</f>
        <v>0.0155642023346304</v>
      </c>
      <c r="BD354" s="196"/>
      <c r="BE354" s="196"/>
      <c r="BF354" s="196"/>
      <c r="BG354" s="204"/>
      <c r="BH354" s="205" t="n">
        <f aca="false">SUMPRODUCT(E354:AP354,heilmittel!E$411:AP$411)*D354</f>
        <v>0.00053146619917048</v>
      </c>
      <c r="BI354" s="206"/>
      <c r="BJ354" s="206"/>
      <c r="BK354" s="206"/>
      <c r="BL354" s="206"/>
      <c r="BM354" s="200"/>
    </row>
    <row r="355" customFormat="false" ht="12.8" hidden="false" customHeight="false" outlineLevel="0" collapsed="false">
      <c r="B355" s="0" t="n">
        <f aca="false">1/D355</f>
        <v>22380</v>
      </c>
      <c r="C355" s="208" t="s">
        <v>1256</v>
      </c>
      <c r="D355" s="209" t="n">
        <v>4.46827524575514E-005</v>
      </c>
      <c r="E355" s="210" t="n">
        <v>0</v>
      </c>
      <c r="F355" s="198" t="n">
        <v>3</v>
      </c>
      <c r="G355" s="198" t="n">
        <v>4</v>
      </c>
      <c r="H355" s="198" t="n">
        <v>3</v>
      </c>
      <c r="I355" s="198" t="n">
        <v>-2</v>
      </c>
      <c r="J355" s="198" t="n">
        <v>0</v>
      </c>
      <c r="K355" s="198" t="n">
        <v>-2</v>
      </c>
      <c r="L355" s="198" t="n">
        <v>1</v>
      </c>
      <c r="M355" s="198" t="n">
        <v>1</v>
      </c>
      <c r="N355" s="198" t="n">
        <v>-5</v>
      </c>
      <c r="O355" s="198" t="n">
        <v>-1</v>
      </c>
      <c r="P355" s="198" t="n">
        <v>4</v>
      </c>
      <c r="Q355" s="198" t="n">
        <v>0</v>
      </c>
      <c r="R355" s="198" t="n">
        <v>0</v>
      </c>
      <c r="S355" s="198" t="n">
        <v>-4</v>
      </c>
      <c r="T355" s="198" t="n">
        <v>8</v>
      </c>
      <c r="U355" s="198" t="n">
        <v>-5</v>
      </c>
      <c r="V355" s="198" t="n">
        <v>1</v>
      </c>
      <c r="W355" s="198" t="n">
        <v>-14</v>
      </c>
      <c r="X355" s="198" t="n">
        <v>-5</v>
      </c>
      <c r="Y355" s="198" t="n">
        <v>10</v>
      </c>
      <c r="Z355" s="198" t="n">
        <v>0</v>
      </c>
      <c r="AA355" s="198" t="n">
        <v>-9</v>
      </c>
      <c r="AB355" s="198" t="n">
        <v>1</v>
      </c>
      <c r="AC355" s="198" t="n">
        <v>-6</v>
      </c>
      <c r="AD355" s="198" t="n">
        <v>-3</v>
      </c>
      <c r="AE355" s="198" t="n">
        <v>9</v>
      </c>
      <c r="AF355" s="198" t="n">
        <v>-4</v>
      </c>
      <c r="AG355" s="198" t="n">
        <v>3</v>
      </c>
      <c r="AH355" s="198" t="n">
        <v>-1</v>
      </c>
      <c r="AI355" s="198" t="n">
        <v>0</v>
      </c>
      <c r="AJ355" s="198" t="n">
        <v>-6</v>
      </c>
      <c r="AK355" s="198" t="n">
        <v>-3</v>
      </c>
      <c r="AL355" s="198" t="n">
        <v>1</v>
      </c>
      <c r="AM355" s="198" t="n">
        <v>3</v>
      </c>
      <c r="AN355" s="198" t="n">
        <v>-13</v>
      </c>
      <c r="AO355" s="198" t="n">
        <v>4</v>
      </c>
      <c r="AP355" s="211" t="n">
        <v>12</v>
      </c>
      <c r="AR355" s="195"/>
      <c r="AS355" s="196" t="s">
        <v>1256</v>
      </c>
      <c r="AT355" s="199" t="inlineStr">
        <f aca="false">IF(AT77,1,"")</f>
        <is>
          <t/>
        </is>
      </c>
      <c r="AU355" s="235" t="n">
        <f aca="false">IF(OR(ISBLANK(appSymptome!E81),appSymptome!E81=appSymptome!$C$1,AT355),0,$AR$5-appSymptome!E81)</f>
        <v>8</v>
      </c>
      <c r="AV355" s="196"/>
      <c r="AW355" s="196"/>
      <c r="AX355" s="199"/>
      <c r="AY355" s="196"/>
      <c r="AZ355" s="196" t="n">
        <f aca="false">IF(AND(AU355=0,AU77=0,AX77&gt;0),$AR$5,AU355)</f>
        <v>8</v>
      </c>
      <c r="BA355" s="200" t="n">
        <f aca="false">IF(AND(AZ355=0,AZ77=0,AY77&gt;0),$AR$5-AY77,AZ355)</f>
        <v>8</v>
      </c>
      <c r="BB355" s="201" t="n">
        <f aca="false">BA355*D355</f>
        <v>0.000357462019660411</v>
      </c>
      <c r="BC355" s="202" t="n">
        <f aca="false">(SUMIF(E355:AP355,"&gt;0",E355:AP355)-SUMIF(E355:AP355,"&lt;0",E355:AP355))*D355</f>
        <v>0.00674709562109026</v>
      </c>
      <c r="BD355" s="196"/>
      <c r="BE355" s="196"/>
      <c r="BF355" s="196"/>
      <c r="BG355" s="204"/>
      <c r="BH355" s="205" t="n">
        <f aca="false">SUMPRODUCT(E355:AP355,heilmittel!E$411:AP$411)*D355</f>
        <v>0.000106912421805183</v>
      </c>
      <c r="BI355" s="206"/>
      <c r="BJ355" s="206"/>
      <c r="BK355" s="206"/>
      <c r="BL355" s="206"/>
      <c r="BM355" s="200"/>
    </row>
    <row r="356" customFormat="false" ht="12.8" hidden="false" customHeight="false" outlineLevel="0" collapsed="false">
      <c r="B356" s="0" t="n">
        <f aca="false">1/D356</f>
        <v>21849</v>
      </c>
      <c r="C356" s="208" t="s">
        <v>1257</v>
      </c>
      <c r="D356" s="209" t="n">
        <v>4.57686850656781E-005</v>
      </c>
      <c r="E356" s="210" t="n">
        <v>-5</v>
      </c>
      <c r="F356" s="198" t="n">
        <v>-1</v>
      </c>
      <c r="G356" s="198" t="n">
        <v>-5</v>
      </c>
      <c r="H356" s="198" t="n">
        <v>3</v>
      </c>
      <c r="I356" s="198" t="n">
        <v>-8</v>
      </c>
      <c r="J356" s="198" t="n">
        <v>18</v>
      </c>
      <c r="K356" s="198" t="n">
        <v>-5</v>
      </c>
      <c r="L356" s="198" t="n">
        <v>11</v>
      </c>
      <c r="M356" s="198" t="n">
        <v>15</v>
      </c>
      <c r="N356" s="198" t="n">
        <v>4</v>
      </c>
      <c r="O356" s="198" t="n">
        <v>22</v>
      </c>
      <c r="P356" s="198" t="n">
        <v>3</v>
      </c>
      <c r="Q356" s="198" t="n">
        <v>22</v>
      </c>
      <c r="R356" s="198" t="n">
        <v>-5</v>
      </c>
      <c r="S356" s="198" t="n">
        <v>-7</v>
      </c>
      <c r="T356" s="198" t="n">
        <v>-5</v>
      </c>
      <c r="U356" s="198" t="n">
        <v>-9</v>
      </c>
      <c r="V356" s="198" t="n">
        <v>-35</v>
      </c>
      <c r="W356" s="198" t="n">
        <v>-18</v>
      </c>
      <c r="X356" s="198" t="n">
        <v>-1</v>
      </c>
      <c r="Y356" s="198" t="n">
        <v>28</v>
      </c>
      <c r="Z356" s="198" t="n">
        <v>-23</v>
      </c>
      <c r="AA356" s="198" t="n">
        <v>-11</v>
      </c>
      <c r="AB356" s="198" t="n">
        <v>-1</v>
      </c>
      <c r="AC356" s="198" t="n">
        <v>-14</v>
      </c>
      <c r="AD356" s="198" t="n">
        <v>7</v>
      </c>
      <c r="AE356" s="198" t="n">
        <v>-15</v>
      </c>
      <c r="AF356" s="198" t="n">
        <v>2</v>
      </c>
      <c r="AG356" s="198" t="n">
        <v>13</v>
      </c>
      <c r="AH356" s="198" t="n">
        <v>-14</v>
      </c>
      <c r="AI356" s="198" t="n">
        <v>9</v>
      </c>
      <c r="AJ356" s="198" t="n">
        <v>-8</v>
      </c>
      <c r="AK356" s="198" t="n">
        <v>-12</v>
      </c>
      <c r="AL356" s="198" t="n">
        <v>-13</v>
      </c>
      <c r="AM356" s="198" t="n">
        <v>-8</v>
      </c>
      <c r="AN356" s="198" t="n">
        <v>-18</v>
      </c>
      <c r="AO356" s="198" t="n">
        <v>-8</v>
      </c>
      <c r="AP356" s="211" t="n">
        <v>-11</v>
      </c>
      <c r="AR356" s="195"/>
      <c r="AS356" s="196" t="s">
        <v>1257</v>
      </c>
      <c r="AT356" s="199" t="inlineStr">
        <f aca="false">IF(AT78,1,"")</f>
        <is>
          <t/>
        </is>
      </c>
      <c r="AU356" s="235" t="n">
        <f aca="false">IF(OR(ISBLANK(appSymptome!E82),appSymptome!E82=appSymptome!$C$1,AT356),0,$AR$5-appSymptome!E82)</f>
        <v>8</v>
      </c>
      <c r="AV356" s="196"/>
      <c r="AW356" s="196"/>
      <c r="AX356" s="199"/>
      <c r="AY356" s="196"/>
      <c r="AZ356" s="196" t="n">
        <f aca="false">IF(AND(AU356=0,AU78=0,AX78&gt;0),$AR$5,AU356)</f>
        <v>8</v>
      </c>
      <c r="BA356" s="200" t="n">
        <f aca="false">IF(AND(AZ356=0,AZ78=0,AY78&gt;0),$AR$5-AY78,AZ356)</f>
        <v>8</v>
      </c>
      <c r="BB356" s="201" t="n">
        <f aca="false">BA356*D356</f>
        <v>0.000366149480525425</v>
      </c>
      <c r="BC356" s="202" t="n">
        <f aca="false">(SUMIF(E356:AP356,"&gt;0",E356:AP356)-SUMIF(E356:AP356,"&lt;0",E356:AP356))*D356</f>
        <v>0.0190855416723878</v>
      </c>
      <c r="BD356" s="196"/>
      <c r="BE356" s="196"/>
      <c r="BF356" s="196"/>
      <c r="BG356" s="204"/>
      <c r="BH356" s="205" t="n">
        <f aca="false">SUMPRODUCT(E356:AP356,heilmittel!E$411:AP$411)*D356</f>
        <v>0.000634029017346332</v>
      </c>
      <c r="BI356" s="206"/>
      <c r="BJ356" s="206"/>
      <c r="BK356" s="206"/>
      <c r="BL356" s="206"/>
      <c r="BM356" s="200"/>
    </row>
    <row r="357" customFormat="false" ht="12.8" hidden="false" customHeight="false" outlineLevel="0" collapsed="false">
      <c r="B357" s="0" t="n">
        <f aca="false">1/D357</f>
        <v>25112</v>
      </c>
      <c r="C357" s="208" t="s">
        <v>1258</v>
      </c>
      <c r="D357" s="209" t="n">
        <v>3.98215992354253E-005</v>
      </c>
      <c r="E357" s="210" t="n">
        <v>-8</v>
      </c>
      <c r="F357" s="198" t="n">
        <v>2</v>
      </c>
      <c r="G357" s="198" t="n">
        <v>9</v>
      </c>
      <c r="H357" s="198" t="n">
        <v>-3</v>
      </c>
      <c r="I357" s="198" t="n">
        <v>-4</v>
      </c>
      <c r="J357" s="198" t="n">
        <v>-4</v>
      </c>
      <c r="K357" s="198" t="n">
        <v>-10</v>
      </c>
      <c r="L357" s="198" t="n">
        <v>4</v>
      </c>
      <c r="M357" s="198" t="n">
        <v>4</v>
      </c>
      <c r="N357" s="198" t="n">
        <v>-23</v>
      </c>
      <c r="O357" s="198" t="n">
        <v>4</v>
      </c>
      <c r="P357" s="198" t="n">
        <v>-6</v>
      </c>
      <c r="Q357" s="198" t="n">
        <v>-5</v>
      </c>
      <c r="R357" s="198" t="n">
        <v>-2</v>
      </c>
      <c r="S357" s="198" t="n">
        <v>-4</v>
      </c>
      <c r="T357" s="198" t="n">
        <v>2</v>
      </c>
      <c r="U357" s="198" t="n">
        <v>0</v>
      </c>
      <c r="V357" s="198" t="n">
        <v>2</v>
      </c>
      <c r="W357" s="198" t="n">
        <v>-7</v>
      </c>
      <c r="X357" s="198" t="n">
        <v>-5</v>
      </c>
      <c r="Y357" s="198" t="n">
        <v>0</v>
      </c>
      <c r="Z357" s="198" t="n">
        <v>-7</v>
      </c>
      <c r="AA357" s="198" t="n">
        <v>2</v>
      </c>
      <c r="AB357" s="198" t="n">
        <v>1</v>
      </c>
      <c r="AC357" s="198" t="n">
        <v>-18</v>
      </c>
      <c r="AD357" s="198" t="n">
        <v>9</v>
      </c>
      <c r="AE357" s="198" t="n">
        <v>1</v>
      </c>
      <c r="AF357" s="198" t="n">
        <v>-3</v>
      </c>
      <c r="AG357" s="198" t="n">
        <v>-3</v>
      </c>
      <c r="AH357" s="198" t="n">
        <v>-5</v>
      </c>
      <c r="AI357" s="198" t="n">
        <v>-2</v>
      </c>
      <c r="AJ357" s="198" t="n">
        <v>4</v>
      </c>
      <c r="AK357" s="198" t="n">
        <v>-5</v>
      </c>
      <c r="AL357" s="198" t="n">
        <v>3</v>
      </c>
      <c r="AM357" s="198" t="n">
        <v>0</v>
      </c>
      <c r="AN357" s="198" t="n">
        <v>-4</v>
      </c>
      <c r="AO357" s="198" t="n">
        <v>-5</v>
      </c>
      <c r="AP357" s="211" t="n">
        <v>-7</v>
      </c>
      <c r="AR357" s="195"/>
      <c r="AS357" s="196" t="s">
        <v>1258</v>
      </c>
      <c r="AT357" s="199" t="inlineStr">
        <f aca="false">IF(AT79,1,"")</f>
        <is>
          <t/>
        </is>
      </c>
      <c r="AU357" s="235" t="n">
        <f aca="false">IF(OR(ISBLANK(appSymptome!E83),appSymptome!E83=appSymptome!$C$1,AT357),0,$AR$5-appSymptome!E83)</f>
        <v>8</v>
      </c>
      <c r="AV357" s="196"/>
      <c r="AW357" s="196"/>
      <c r="AX357" s="199"/>
      <c r="AY357" s="196"/>
      <c r="AZ357" s="196" t="n">
        <f aca="false">IF(AND(AU357=0,AU79=0,AX79&gt;0),$AR$5,AU357)</f>
        <v>8</v>
      </c>
      <c r="BA357" s="200" t="n">
        <f aca="false">IF(AND(AZ357=0,AZ79=0,AY79&gt;0),$AR$5-AY79,AZ357)</f>
        <v>8</v>
      </c>
      <c r="BB357" s="201" t="n">
        <f aca="false">BA357*D357</f>
        <v>0.000318572793883402</v>
      </c>
      <c r="BC357" s="202" t="n">
        <f aca="false">(SUMIF(E357:AP357,"&gt;0",E357:AP357)-SUMIF(E357:AP357,"&lt;0",E357:AP357))*D357</f>
        <v>0.00744663905702453</v>
      </c>
      <c r="BD357" s="196"/>
      <c r="BE357" s="196"/>
      <c r="BF357" s="196"/>
      <c r="BG357" s="204"/>
      <c r="BH357" s="205" t="n">
        <f aca="false">SUMPRODUCT(E357:AP357,heilmittel!E$411:AP$411)*D357</f>
        <v>0.00042639375597324</v>
      </c>
      <c r="BI357" s="206"/>
      <c r="BJ357" s="206"/>
      <c r="BK357" s="206"/>
      <c r="BL357" s="206"/>
      <c r="BM357" s="200"/>
    </row>
    <row r="358" customFormat="false" ht="12.8" hidden="false" customHeight="false" outlineLevel="0" collapsed="false">
      <c r="B358" s="0" t="n">
        <f aca="false">1/D358</f>
        <v>24441</v>
      </c>
      <c r="C358" s="208" t="s">
        <v>1259</v>
      </c>
      <c r="D358" s="209" t="n">
        <v>4.09148561842805E-005</v>
      </c>
      <c r="E358" s="210" t="n">
        <v>-26</v>
      </c>
      <c r="F358" s="198" t="n">
        <v>-8</v>
      </c>
      <c r="G358" s="198" t="n">
        <v>36</v>
      </c>
      <c r="H358" s="198" t="n">
        <v>-5</v>
      </c>
      <c r="I358" s="198" t="n">
        <v>-14</v>
      </c>
      <c r="J358" s="198" t="n">
        <v>-5</v>
      </c>
      <c r="K358" s="198" t="n">
        <v>1</v>
      </c>
      <c r="L358" s="198" t="n">
        <v>14</v>
      </c>
      <c r="M358" s="198" t="n">
        <v>2</v>
      </c>
      <c r="N358" s="198" t="n">
        <v>-32</v>
      </c>
      <c r="O358" s="198" t="n">
        <v>23</v>
      </c>
      <c r="P358" s="198" t="n">
        <v>-9</v>
      </c>
      <c r="Q358" s="198" t="n">
        <v>-6</v>
      </c>
      <c r="R358" s="198" t="n">
        <v>18</v>
      </c>
      <c r="S358" s="198" t="n">
        <v>-17</v>
      </c>
      <c r="T358" s="198" t="n">
        <v>10</v>
      </c>
      <c r="U358" s="198" t="n">
        <v>-5</v>
      </c>
      <c r="V358" s="198" t="n">
        <v>10</v>
      </c>
      <c r="W358" s="198" t="n">
        <v>-17</v>
      </c>
      <c r="X358" s="198" t="n">
        <v>-26</v>
      </c>
      <c r="Y358" s="198" t="n">
        <v>2</v>
      </c>
      <c r="Z358" s="198" t="n">
        <v>-2</v>
      </c>
      <c r="AA358" s="198" t="n">
        <v>-12</v>
      </c>
      <c r="AB358" s="198" t="n">
        <v>-9</v>
      </c>
      <c r="AC358" s="198" t="n">
        <v>2</v>
      </c>
      <c r="AD358" s="198" t="n">
        <v>33</v>
      </c>
      <c r="AE358" s="198" t="n">
        <v>1</v>
      </c>
      <c r="AF358" s="198" t="n">
        <v>0</v>
      </c>
      <c r="AG358" s="198" t="n">
        <v>-26</v>
      </c>
      <c r="AH358" s="198" t="n">
        <v>-21</v>
      </c>
      <c r="AI358" s="198" t="n">
        <v>1</v>
      </c>
      <c r="AJ358" s="198" t="n">
        <v>11</v>
      </c>
      <c r="AK358" s="198" t="n">
        <v>-11</v>
      </c>
      <c r="AL358" s="198" t="n">
        <v>1</v>
      </c>
      <c r="AM358" s="198" t="n">
        <v>5</v>
      </c>
      <c r="AN358" s="198" t="n">
        <v>-9</v>
      </c>
      <c r="AO358" s="198" t="n">
        <v>-9</v>
      </c>
      <c r="AP358" s="211" t="n">
        <v>-23</v>
      </c>
      <c r="AR358" s="195"/>
      <c r="AS358" s="196" t="s">
        <v>1259</v>
      </c>
      <c r="AT358" s="199" t="inlineStr">
        <f aca="false">IF(AT80,1,"")</f>
        <is>
          <t/>
        </is>
      </c>
      <c r="AU358" s="235" t="n">
        <f aca="false">IF(OR(ISBLANK(appSymptome!E84),appSymptome!E84=appSymptome!$C$1,AT358),0,$AR$5-appSymptome!E84)</f>
        <v>8</v>
      </c>
      <c r="AV358" s="196"/>
      <c r="AW358" s="196"/>
      <c r="AX358" s="199"/>
      <c r="AY358" s="196"/>
      <c r="AZ358" s="196" t="n">
        <f aca="false">IF(AND(AU358=0,AU80=0,AX80&gt;0),$AR$5,AU358)</f>
        <v>8</v>
      </c>
      <c r="BA358" s="200" t="n">
        <f aca="false">IF(AND(AZ358=0,AZ80=0,AY80&gt;0),$AR$5-AY80,AZ358)</f>
        <v>8</v>
      </c>
      <c r="BB358" s="201" t="n">
        <f aca="false">BA358*D358</f>
        <v>0.000327318849474244</v>
      </c>
      <c r="BC358" s="202" t="n">
        <f aca="false">(SUMIF(E358:AP358,"&gt;0",E358:AP358)-SUMIF(E358:AP358,"&lt;0",E358:AP358))*D358</f>
        <v>0.0189026635571376</v>
      </c>
      <c r="BD358" s="196"/>
      <c r="BE358" s="196"/>
      <c r="BF358" s="196"/>
      <c r="BG358" s="204"/>
      <c r="BH358" s="205" t="n">
        <f aca="false">SUMPRODUCT(E358:AP358,heilmittel!E$411:AP$411)*D358</f>
        <v>0.000484583282189763</v>
      </c>
      <c r="BI358" s="206"/>
      <c r="BJ358" s="206"/>
      <c r="BK358" s="206"/>
      <c r="BL358" s="206"/>
      <c r="BM358" s="200"/>
    </row>
    <row r="359" customFormat="false" ht="12.8" hidden="false" customHeight="false" outlineLevel="0" collapsed="false">
      <c r="B359" s="0" t="n">
        <f aca="false">1/D359</f>
        <v>17941</v>
      </c>
      <c r="C359" s="208" t="s">
        <v>1260</v>
      </c>
      <c r="D359" s="209" t="n">
        <v>5.57382531631459E-005</v>
      </c>
      <c r="E359" s="210" t="n">
        <v>-18</v>
      </c>
      <c r="F359" s="198" t="n">
        <v>-10</v>
      </c>
      <c r="G359" s="198" t="n">
        <v>18</v>
      </c>
      <c r="H359" s="198" t="n">
        <v>-4</v>
      </c>
      <c r="I359" s="198" t="n">
        <v>-11</v>
      </c>
      <c r="J359" s="198" t="n">
        <v>-4</v>
      </c>
      <c r="K359" s="198" t="n">
        <v>2</v>
      </c>
      <c r="L359" s="198" t="n">
        <v>8</v>
      </c>
      <c r="M359" s="198" t="n">
        <v>-3</v>
      </c>
      <c r="N359" s="198" t="n">
        <v>-23</v>
      </c>
      <c r="O359" s="198" t="n">
        <v>22</v>
      </c>
      <c r="P359" s="198" t="n">
        <v>1</v>
      </c>
      <c r="Q359" s="198" t="n">
        <v>-5</v>
      </c>
      <c r="R359" s="198" t="n">
        <v>11</v>
      </c>
      <c r="S359" s="198" t="n">
        <v>-14</v>
      </c>
      <c r="T359" s="198" t="n">
        <v>3</v>
      </c>
      <c r="U359" s="198" t="n">
        <v>-11</v>
      </c>
      <c r="V359" s="198" t="n">
        <v>6</v>
      </c>
      <c r="W359" s="198" t="n">
        <v>-14</v>
      </c>
      <c r="X359" s="198" t="n">
        <v>-21</v>
      </c>
      <c r="Y359" s="198" t="n">
        <v>-4</v>
      </c>
      <c r="Z359" s="198" t="n">
        <v>9</v>
      </c>
      <c r="AA359" s="198" t="n">
        <v>-8</v>
      </c>
      <c r="AB359" s="198" t="n">
        <v>-10</v>
      </c>
      <c r="AC359" s="198" t="n">
        <v>-10</v>
      </c>
      <c r="AD359" s="198" t="n">
        <v>23</v>
      </c>
      <c r="AE359" s="198" t="n">
        <v>-3</v>
      </c>
      <c r="AF359" s="198" t="n">
        <v>-1</v>
      </c>
      <c r="AG359" s="198" t="n">
        <v>-11</v>
      </c>
      <c r="AH359" s="198" t="n">
        <v>-18</v>
      </c>
      <c r="AI359" s="198" t="n">
        <v>3</v>
      </c>
      <c r="AJ359" s="198" t="n">
        <v>-8</v>
      </c>
      <c r="AK359" s="198" t="n">
        <v>-4</v>
      </c>
      <c r="AL359" s="198" t="n">
        <v>4</v>
      </c>
      <c r="AM359" s="198" t="n">
        <v>-6</v>
      </c>
      <c r="AN359" s="198" t="n">
        <v>7</v>
      </c>
      <c r="AO359" s="198" t="n">
        <v>-14</v>
      </c>
      <c r="AP359" s="211" t="n">
        <v>-9</v>
      </c>
      <c r="AR359" s="195"/>
      <c r="AS359" s="196" t="s">
        <v>1260</v>
      </c>
      <c r="AT359" s="199" t="inlineStr">
        <f aca="false">IF(AT81,1,"")</f>
        <is>
          <t/>
        </is>
      </c>
      <c r="AU359" s="235" t="n">
        <f aca="false">IF(OR(ISBLANK(appSymptome!E85),appSymptome!E85=appSymptome!$C$1,AT359),0,$AR$5-appSymptome!E85)</f>
        <v>8</v>
      </c>
      <c r="AV359" s="196"/>
      <c r="AW359" s="196"/>
      <c r="AX359" s="199"/>
      <c r="AY359" s="196"/>
      <c r="AZ359" s="196" t="n">
        <f aca="false">IF(AND(AU359=0,AU81=0,AX81&gt;0),$AR$5,AU359)</f>
        <v>8</v>
      </c>
      <c r="BA359" s="200" t="n">
        <f aca="false">IF(AND(AZ359=0,AZ81=0,AY81&gt;0),$AR$5-AY81,AZ359)</f>
        <v>8</v>
      </c>
      <c r="BB359" s="201" t="n">
        <f aca="false">BA359*D359</f>
        <v>0.000445906025305167</v>
      </c>
      <c r="BC359" s="202" t="n">
        <f aca="false">(SUMIF(E359:AP359,"&gt;0",E359:AP359)-SUMIF(E359:AP359,"&lt;0",E359:AP359))*D359</f>
        <v>0.0201215093918957</v>
      </c>
      <c r="BD359" s="196"/>
      <c r="BE359" s="196"/>
      <c r="BF359" s="196"/>
      <c r="BG359" s="204"/>
      <c r="BH359" s="205" t="n">
        <f aca="false">SUMPRODUCT(E359:AP359,heilmittel!E$411:AP$411)*D359</f>
        <v>0.000518254277910931</v>
      </c>
      <c r="BI359" s="206"/>
      <c r="BJ359" s="206"/>
      <c r="BK359" s="206"/>
      <c r="BL359" s="206"/>
      <c r="BM359" s="200"/>
    </row>
    <row r="360" customFormat="false" ht="12.8" hidden="false" customHeight="false" outlineLevel="0" collapsed="false">
      <c r="B360" s="0" t="n">
        <f aca="false">1/D360</f>
        <v>22596</v>
      </c>
      <c r="C360" s="208" t="s">
        <v>1261</v>
      </c>
      <c r="D360" s="209" t="n">
        <v>4.42556204637989E-005</v>
      </c>
      <c r="E360" s="210" t="n">
        <v>32</v>
      </c>
      <c r="F360" s="198" t="n">
        <v>6</v>
      </c>
      <c r="G360" s="198" t="n">
        <v>26</v>
      </c>
      <c r="H360" s="198" t="n">
        <v>14</v>
      </c>
      <c r="I360" s="198" t="n">
        <v>6</v>
      </c>
      <c r="J360" s="198" t="n">
        <v>10</v>
      </c>
      <c r="K360" s="198" t="n">
        <v>-11</v>
      </c>
      <c r="L360" s="198" t="n">
        <v>-1</v>
      </c>
      <c r="M360" s="198" t="n">
        <v>34</v>
      </c>
      <c r="N360" s="198" t="n">
        <v>-17</v>
      </c>
      <c r="O360" s="198" t="n">
        <v>6</v>
      </c>
      <c r="P360" s="198" t="n">
        <v>-21</v>
      </c>
      <c r="Q360" s="198" t="n">
        <v>-5</v>
      </c>
      <c r="R360" s="198" t="n">
        <v>25</v>
      </c>
      <c r="S360" s="198" t="n">
        <v>16</v>
      </c>
      <c r="T360" s="198" t="n">
        <v>23</v>
      </c>
      <c r="U360" s="198" t="n">
        <v>15</v>
      </c>
      <c r="V360" s="198" t="n">
        <v>12</v>
      </c>
      <c r="W360" s="198" t="n">
        <v>-15</v>
      </c>
      <c r="X360" s="198" t="n">
        <v>7</v>
      </c>
      <c r="Y360" s="198" t="n">
        <v>4</v>
      </c>
      <c r="Z360" s="198" t="n">
        <v>11</v>
      </c>
      <c r="AA360" s="198" t="n">
        <v>13</v>
      </c>
      <c r="AB360" s="198" t="n">
        <v>6</v>
      </c>
      <c r="AC360" s="198" t="n">
        <v>-26</v>
      </c>
      <c r="AD360" s="198" t="n">
        <v>12</v>
      </c>
      <c r="AE360" s="198" t="n">
        <v>-7</v>
      </c>
      <c r="AF360" s="198" t="n">
        <v>-9</v>
      </c>
      <c r="AG360" s="198" t="n">
        <v>-8</v>
      </c>
      <c r="AH360" s="198" t="n">
        <v>14</v>
      </c>
      <c r="AI360" s="198" t="n">
        <v>11</v>
      </c>
      <c r="AJ360" s="198" t="n">
        <v>-3</v>
      </c>
      <c r="AK360" s="198" t="n">
        <v>12</v>
      </c>
      <c r="AL360" s="198" t="n">
        <v>12</v>
      </c>
      <c r="AM360" s="198" t="n">
        <v>-12</v>
      </c>
      <c r="AN360" s="198" t="n">
        <v>-10</v>
      </c>
      <c r="AO360" s="198" t="n">
        <v>-7</v>
      </c>
      <c r="AP360" s="211" t="n">
        <v>-1</v>
      </c>
      <c r="AR360" s="195"/>
      <c r="AS360" s="196" t="s">
        <v>1261</v>
      </c>
      <c r="AT360" s="199" t="inlineStr">
        <f aca="false">IF(AT82,1,"")</f>
        <is>
          <t/>
        </is>
      </c>
      <c r="AU360" s="235" t="n">
        <f aca="false">IF(OR(ISBLANK(appSymptome!E86),appSymptome!E86=appSymptome!$C$1,AT360),0,$AR$5-appSymptome!E86)</f>
        <v>8</v>
      </c>
      <c r="AV360" s="196"/>
      <c r="AW360" s="196"/>
      <c r="AX360" s="199"/>
      <c r="AY360" s="196"/>
      <c r="AZ360" s="196" t="n">
        <f aca="false">IF(AND(AU360=0,AU82=0,AX82&gt;0),$AR$5,AU360)</f>
        <v>8</v>
      </c>
      <c r="BA360" s="200" t="n">
        <f aca="false">IF(AND(AZ360=0,AZ82=0,AY82&gt;0),$AR$5-AY82,AZ360)</f>
        <v>8</v>
      </c>
      <c r="BB360" s="201" t="n">
        <f aca="false">BA360*D360</f>
        <v>0.000354044963710391</v>
      </c>
      <c r="BC360" s="202" t="n">
        <f aca="false">(SUMIF(E360:AP360,"&gt;0",E360:AP360)-SUMIF(E360:AP360,"&lt;0",E360:AP360))*D360</f>
        <v>0.0212426978226235</v>
      </c>
      <c r="BD360" s="196"/>
      <c r="BE360" s="196"/>
      <c r="BF360" s="196"/>
      <c r="BG360" s="204"/>
      <c r="BH360" s="205" t="n">
        <f aca="false">SUMPRODUCT(E360:AP360,heilmittel!E$411:AP$411)*D360</f>
        <v>0.00039193220038945</v>
      </c>
      <c r="BI360" s="206"/>
      <c r="BJ360" s="206"/>
      <c r="BK360" s="206"/>
      <c r="BL360" s="206"/>
      <c r="BM360" s="200"/>
    </row>
    <row r="361" customFormat="false" ht="12.8" hidden="false" customHeight="false" outlineLevel="0" collapsed="false">
      <c r="B361" s="0" t="n">
        <f aca="false">1/D361</f>
        <v>23196</v>
      </c>
      <c r="C361" s="208" t="s">
        <v>1262</v>
      </c>
      <c r="D361" s="209" t="n">
        <v>4.31108811864115E-005</v>
      </c>
      <c r="E361" s="210" t="n">
        <v>3</v>
      </c>
      <c r="F361" s="198" t="n">
        <v>19</v>
      </c>
      <c r="G361" s="198" t="n">
        <v>-1</v>
      </c>
      <c r="H361" s="198" t="n">
        <v>-2</v>
      </c>
      <c r="I361" s="198" t="n">
        <v>-10</v>
      </c>
      <c r="J361" s="198" t="n">
        <v>-8</v>
      </c>
      <c r="K361" s="198" t="n">
        <v>8</v>
      </c>
      <c r="L361" s="198" t="n">
        <v>0</v>
      </c>
      <c r="M361" s="198" t="n">
        <v>4</v>
      </c>
      <c r="N361" s="198" t="n">
        <v>-2</v>
      </c>
      <c r="O361" s="198" t="n">
        <v>2</v>
      </c>
      <c r="P361" s="198" t="n">
        <v>1</v>
      </c>
      <c r="Q361" s="198" t="n">
        <v>8</v>
      </c>
      <c r="R361" s="198" t="n">
        <v>-2</v>
      </c>
      <c r="S361" s="198" t="n">
        <v>-4</v>
      </c>
      <c r="T361" s="198" t="n">
        <v>-5</v>
      </c>
      <c r="U361" s="198" t="n">
        <v>-8</v>
      </c>
      <c r="V361" s="198" t="n">
        <v>6</v>
      </c>
      <c r="W361" s="198" t="n">
        <v>-21</v>
      </c>
      <c r="X361" s="198" t="n">
        <v>1</v>
      </c>
      <c r="Y361" s="198" t="n">
        <v>-6</v>
      </c>
      <c r="Z361" s="198" t="n">
        <v>-7</v>
      </c>
      <c r="AA361" s="198" t="n">
        <v>11</v>
      </c>
      <c r="AB361" s="198" t="n">
        <v>-6</v>
      </c>
      <c r="AC361" s="198" t="n">
        <v>-14</v>
      </c>
      <c r="AD361" s="198" t="n">
        <v>-12</v>
      </c>
      <c r="AE361" s="198" t="n">
        <v>10</v>
      </c>
      <c r="AF361" s="198" t="n">
        <v>-10</v>
      </c>
      <c r="AG361" s="198" t="n">
        <v>-1</v>
      </c>
      <c r="AH361" s="198" t="n">
        <v>-11</v>
      </c>
      <c r="AI361" s="198" t="n">
        <v>4</v>
      </c>
      <c r="AJ361" s="198" t="n">
        <v>10</v>
      </c>
      <c r="AK361" s="198" t="n">
        <v>-16</v>
      </c>
      <c r="AL361" s="198" t="n">
        <v>5</v>
      </c>
      <c r="AM361" s="198" t="n">
        <v>-6</v>
      </c>
      <c r="AN361" s="198" t="n">
        <v>-14</v>
      </c>
      <c r="AO361" s="198" t="n">
        <v>7</v>
      </c>
      <c r="AP361" s="211" t="n">
        <v>-13</v>
      </c>
      <c r="AR361" s="195"/>
      <c r="AS361" s="196" t="s">
        <v>1262</v>
      </c>
      <c r="AT361" s="199" t="inlineStr">
        <f aca="false">IF(AT83,1,"")</f>
        <is>
          <t/>
        </is>
      </c>
      <c r="AU361" s="235" t="n">
        <f aca="false">IF(OR(ISBLANK(appSymptome!E87),appSymptome!E87=appSymptome!$C$1,AT361),0,$AR$5-appSymptome!E87)</f>
        <v>8</v>
      </c>
      <c r="AV361" s="196"/>
      <c r="AW361" s="196"/>
      <c r="AX361" s="199"/>
      <c r="AY361" s="196"/>
      <c r="AZ361" s="196" t="n">
        <f aca="false">IF(AND(AU361=0,AU83=0,AX83&gt;0),$AR$5,AU361)</f>
        <v>8</v>
      </c>
      <c r="BA361" s="200" t="n">
        <f aca="false">IF(AND(AZ361=0,AZ83=0,AY83&gt;0),$AR$5-AY83,AZ361)</f>
        <v>8</v>
      </c>
      <c r="BB361" s="201" t="n">
        <f aca="false">BA361*D361</f>
        <v>0.000344887049491292</v>
      </c>
      <c r="BC361" s="202" t="n">
        <f aca="false">(SUMIF(E361:AP361,"&gt;0",E361:AP361)-SUMIF(E361:AP361,"&lt;0",E361:AP361))*D361</f>
        <v>0.0119848249698224</v>
      </c>
      <c r="BD361" s="196"/>
      <c r="BE361" s="196"/>
      <c r="BF361" s="196"/>
      <c r="BG361" s="204"/>
      <c r="BH361" s="205" t="n">
        <f aca="false">SUMPRODUCT(E361:AP361,heilmittel!E$411:AP$411)*D361</f>
        <v>0.000562187446111399</v>
      </c>
      <c r="BI361" s="206"/>
      <c r="BJ361" s="206"/>
      <c r="BK361" s="206"/>
      <c r="BL361" s="206"/>
      <c r="BM361" s="200"/>
    </row>
    <row r="362" customFormat="false" ht="12.8" hidden="false" customHeight="false" outlineLevel="0" collapsed="false">
      <c r="B362" s="0" t="n">
        <f aca="false">1/D362</f>
        <v>23384</v>
      </c>
      <c r="C362" s="208" t="s">
        <v>1263</v>
      </c>
      <c r="D362" s="209" t="n">
        <v>4.27642832706124E-005</v>
      </c>
      <c r="E362" s="210" t="n">
        <v>-8</v>
      </c>
      <c r="F362" s="198" t="n">
        <v>21</v>
      </c>
      <c r="G362" s="198" t="n">
        <v>1</v>
      </c>
      <c r="H362" s="198" t="n">
        <v>-3</v>
      </c>
      <c r="I362" s="198" t="n">
        <v>5</v>
      </c>
      <c r="J362" s="198" t="n">
        <v>-6</v>
      </c>
      <c r="K362" s="198" t="n">
        <v>-15</v>
      </c>
      <c r="L362" s="198" t="n">
        <v>6</v>
      </c>
      <c r="M362" s="198" t="n">
        <v>-5</v>
      </c>
      <c r="N362" s="198" t="n">
        <v>-9</v>
      </c>
      <c r="O362" s="198" t="n">
        <v>-22</v>
      </c>
      <c r="P362" s="198" t="n">
        <v>-2</v>
      </c>
      <c r="Q362" s="198" t="n">
        <v>0</v>
      </c>
      <c r="R362" s="198" t="n">
        <v>-9</v>
      </c>
      <c r="S362" s="198" t="n">
        <v>3</v>
      </c>
      <c r="T362" s="198" t="n">
        <v>7</v>
      </c>
      <c r="U362" s="198" t="n">
        <v>-15</v>
      </c>
      <c r="V362" s="198" t="n">
        <v>-2</v>
      </c>
      <c r="W362" s="198" t="n">
        <v>-8</v>
      </c>
      <c r="X362" s="198" t="n">
        <v>10</v>
      </c>
      <c r="Y362" s="198" t="n">
        <v>-31</v>
      </c>
      <c r="Z362" s="198" t="n">
        <v>-28</v>
      </c>
      <c r="AA362" s="198" t="n">
        <v>13</v>
      </c>
      <c r="AB362" s="198" t="n">
        <v>10</v>
      </c>
      <c r="AC362" s="198" t="n">
        <v>-9</v>
      </c>
      <c r="AD362" s="198" t="n">
        <v>-7</v>
      </c>
      <c r="AE362" s="198" t="n">
        <v>-7</v>
      </c>
      <c r="AF362" s="198" t="n">
        <v>5</v>
      </c>
      <c r="AG362" s="198" t="n">
        <v>-3</v>
      </c>
      <c r="AH362" s="198" t="n">
        <v>-9</v>
      </c>
      <c r="AI362" s="198" t="n">
        <v>-4</v>
      </c>
      <c r="AJ362" s="198" t="n">
        <v>-19</v>
      </c>
      <c r="AK362" s="198" t="n">
        <v>1</v>
      </c>
      <c r="AL362" s="198" t="n">
        <v>-9</v>
      </c>
      <c r="AM362" s="198" t="n">
        <v>-26</v>
      </c>
      <c r="AN362" s="198" t="n">
        <v>2</v>
      </c>
      <c r="AO362" s="198" t="n">
        <v>12</v>
      </c>
      <c r="AP362" s="211" t="n">
        <v>-24</v>
      </c>
      <c r="AR362" s="195"/>
      <c r="AS362" s="196" t="s">
        <v>1263</v>
      </c>
      <c r="AT362" s="199" t="inlineStr">
        <f aca="false">IF(AT84,1,"")</f>
        <is>
          <t/>
        </is>
      </c>
      <c r="AU362" s="235" t="n">
        <f aca="false">IF(OR(ISBLANK(appSymptome!E88),appSymptome!E88=appSymptome!$C$1,AT362),0,$AR$5-appSymptome!E88)</f>
        <v>8</v>
      </c>
      <c r="AV362" s="196"/>
      <c r="AW362" s="196"/>
      <c r="AX362" s="199"/>
      <c r="AY362" s="196"/>
      <c r="AZ362" s="196" t="n">
        <f aca="false">IF(AND(AU362=0,AU84=0,AX84&gt;0),$AR$5,AU362)</f>
        <v>8</v>
      </c>
      <c r="BA362" s="200" t="n">
        <f aca="false">IF(AND(AZ362=0,AZ84=0,AY84&gt;0),$AR$5-AY84,AZ362)</f>
        <v>8</v>
      </c>
      <c r="BB362" s="201" t="n">
        <f aca="false">BA362*D362</f>
        <v>0.000342114266164899</v>
      </c>
      <c r="BC362" s="202" t="n">
        <f aca="false">(SUMIF(E362:AP362,"&gt;0",E362:AP362)-SUMIF(E362:AP362,"&lt;0",E362:AP362))*D362</f>
        <v>0.0160793705097503</v>
      </c>
      <c r="BD362" s="196"/>
      <c r="BE362" s="196"/>
      <c r="BF362" s="196"/>
      <c r="BG362" s="204"/>
      <c r="BH362" s="205" t="n">
        <f aca="false">SUMPRODUCT(E362:AP362,heilmittel!E$411:AP$411)*D362</f>
        <v>0.000662110845022238</v>
      </c>
      <c r="BI362" s="206"/>
      <c r="BJ362" s="206"/>
      <c r="BK362" s="206"/>
      <c r="BL362" s="206"/>
      <c r="BM362" s="200"/>
    </row>
    <row r="363" customFormat="false" ht="12.8" hidden="false" customHeight="false" outlineLevel="0" collapsed="false">
      <c r="B363" s="0" t="n">
        <f aca="false">1/D363</f>
        <v>22835</v>
      </c>
      <c r="C363" s="208" t="s">
        <v>1264</v>
      </c>
      <c r="D363" s="209" t="n">
        <v>4.37924239106635E-005</v>
      </c>
      <c r="E363" s="210" t="n">
        <v>-13</v>
      </c>
      <c r="F363" s="198" t="n">
        <v>5</v>
      </c>
      <c r="G363" s="198" t="n">
        <v>3</v>
      </c>
      <c r="H363" s="198" t="n">
        <v>-9</v>
      </c>
      <c r="I363" s="198" t="n">
        <v>-3</v>
      </c>
      <c r="J363" s="198" t="n">
        <v>-6</v>
      </c>
      <c r="K363" s="198" t="n">
        <v>-1</v>
      </c>
      <c r="L363" s="198" t="n">
        <v>-4</v>
      </c>
      <c r="M363" s="198" t="n">
        <v>13</v>
      </c>
      <c r="N363" s="198" t="n">
        <v>5</v>
      </c>
      <c r="O363" s="198" t="n">
        <v>11</v>
      </c>
      <c r="P363" s="198" t="n">
        <v>-4</v>
      </c>
      <c r="Q363" s="198" t="n">
        <v>5</v>
      </c>
      <c r="R363" s="198" t="n">
        <v>-8</v>
      </c>
      <c r="S363" s="198" t="n">
        <v>-13</v>
      </c>
      <c r="T363" s="198" t="n">
        <v>5</v>
      </c>
      <c r="U363" s="198" t="n">
        <v>-5</v>
      </c>
      <c r="V363" s="198" t="n">
        <v>34</v>
      </c>
      <c r="W363" s="198" t="n">
        <v>-19</v>
      </c>
      <c r="X363" s="198" t="n">
        <v>-29</v>
      </c>
      <c r="Y363" s="198" t="n">
        <v>-26</v>
      </c>
      <c r="Z363" s="198" t="n">
        <v>-20</v>
      </c>
      <c r="AA363" s="198" t="n">
        <v>-6</v>
      </c>
      <c r="AB363" s="198" t="n">
        <v>-15</v>
      </c>
      <c r="AC363" s="198" t="n">
        <v>-13</v>
      </c>
      <c r="AD363" s="198" t="n">
        <v>-41</v>
      </c>
      <c r="AE363" s="198" t="n">
        <v>3</v>
      </c>
      <c r="AF363" s="198" t="n">
        <v>-13</v>
      </c>
      <c r="AG363" s="198" t="n">
        <v>25</v>
      </c>
      <c r="AH363" s="198" t="n">
        <v>-6</v>
      </c>
      <c r="AI363" s="198" t="n">
        <v>16</v>
      </c>
      <c r="AJ363" s="198" t="n">
        <v>15</v>
      </c>
      <c r="AK363" s="198" t="n">
        <v>-33</v>
      </c>
      <c r="AL363" s="198" t="n">
        <v>-22</v>
      </c>
      <c r="AM363" s="198" t="n">
        <v>6</v>
      </c>
      <c r="AN363" s="198" t="n">
        <v>19</v>
      </c>
      <c r="AO363" s="198" t="n">
        <v>3</v>
      </c>
      <c r="AP363" s="211" t="n">
        <v>-9</v>
      </c>
      <c r="AR363" s="195"/>
      <c r="AS363" s="196" t="s">
        <v>1264</v>
      </c>
      <c r="AT363" s="199" t="inlineStr">
        <f aca="false">IF(AT85,1,"")</f>
        <is>
          <t/>
        </is>
      </c>
      <c r="AU363" s="235" t="n">
        <f aca="false">IF(OR(ISBLANK(appSymptome!E89),appSymptome!E89=appSymptome!$C$1,AT363),0,$AR$5-appSymptome!E89)</f>
        <v>8</v>
      </c>
      <c r="AV363" s="196"/>
      <c r="AW363" s="196"/>
      <c r="AX363" s="199"/>
      <c r="AY363" s="196"/>
      <c r="AZ363" s="196" t="n">
        <f aca="false">IF(AND(AU363=0,AU85=0,AX85&gt;0),$AR$5,AU363)</f>
        <v>8</v>
      </c>
      <c r="BA363" s="200" t="n">
        <f aca="false">IF(AND(AZ363=0,AZ85=0,AY85&gt;0),$AR$5-AY85,AZ363)</f>
        <v>8</v>
      </c>
      <c r="BB363" s="201" t="n">
        <f aca="false">BA363*D363</f>
        <v>0.000350339391285308</v>
      </c>
      <c r="BC363" s="202" t="n">
        <f aca="false">(SUMIF(E363:AP363,"&gt;0",E363:AP363)-SUMIF(E363:AP363,"&lt;0",E363:AP363))*D363</f>
        <v>0.0212831180205824</v>
      </c>
      <c r="BD363" s="196"/>
      <c r="BE363" s="196"/>
      <c r="BF363" s="196"/>
      <c r="BG363" s="204"/>
      <c r="BH363" s="205" t="n">
        <f aca="false">SUMPRODUCT(E363:AP363,heilmittel!E$411:AP$411)*D363</f>
        <v>0.000487427195095249</v>
      </c>
      <c r="BI363" s="206"/>
      <c r="BJ363" s="206"/>
      <c r="BK363" s="206"/>
      <c r="BL363" s="206"/>
      <c r="BM363" s="200"/>
    </row>
    <row r="364" customFormat="false" ht="12.8" hidden="false" customHeight="false" outlineLevel="0" collapsed="false">
      <c r="B364" s="0" t="n">
        <f aca="false">1/D364</f>
        <v>22594</v>
      </c>
      <c r="C364" s="208" t="s">
        <v>1265</v>
      </c>
      <c r="D364" s="209" t="n">
        <v>4.4259537930424E-005</v>
      </c>
      <c r="E364" s="210" t="n">
        <v>26</v>
      </c>
      <c r="F364" s="198" t="n">
        <v>19</v>
      </c>
      <c r="G364" s="198" t="n">
        <v>-18</v>
      </c>
      <c r="H364" s="198" t="n">
        <v>3</v>
      </c>
      <c r="I364" s="198" t="n">
        <v>-45</v>
      </c>
      <c r="J364" s="198" t="n">
        <v>-24</v>
      </c>
      <c r="K364" s="198" t="n">
        <v>-23</v>
      </c>
      <c r="L364" s="198" t="n">
        <v>13</v>
      </c>
      <c r="M364" s="198" t="n">
        <v>8</v>
      </c>
      <c r="N364" s="198" t="n">
        <v>12</v>
      </c>
      <c r="O364" s="198" t="n">
        <v>7</v>
      </c>
      <c r="P364" s="198" t="n">
        <v>2</v>
      </c>
      <c r="Q364" s="198" t="n">
        <v>8</v>
      </c>
      <c r="R364" s="198" t="n">
        <v>29</v>
      </c>
      <c r="S364" s="198" t="n">
        <v>15</v>
      </c>
      <c r="T364" s="198" t="n">
        <v>-3</v>
      </c>
      <c r="U364" s="198" t="n">
        <v>12</v>
      </c>
      <c r="V364" s="198" t="n">
        <v>3</v>
      </c>
      <c r="W364" s="198" t="n">
        <v>10</v>
      </c>
      <c r="X364" s="198" t="n">
        <v>-13</v>
      </c>
      <c r="Y364" s="198" t="n">
        <v>-3</v>
      </c>
      <c r="Z364" s="198" t="n">
        <v>19</v>
      </c>
      <c r="AA364" s="198" t="n">
        <v>0</v>
      </c>
      <c r="AB364" s="198" t="n">
        <v>-6</v>
      </c>
      <c r="AC364" s="198" t="n">
        <v>6</v>
      </c>
      <c r="AD364" s="198" t="n">
        <v>-2</v>
      </c>
      <c r="AE364" s="198" t="n">
        <v>5</v>
      </c>
      <c r="AF364" s="198" t="n">
        <v>-25</v>
      </c>
      <c r="AG364" s="198" t="n">
        <v>-8</v>
      </c>
      <c r="AH364" s="198" t="n">
        <v>-3</v>
      </c>
      <c r="AI364" s="198" t="n">
        <v>-11</v>
      </c>
      <c r="AJ364" s="198" t="n">
        <v>-13</v>
      </c>
      <c r="AK364" s="198" t="n">
        <v>-23</v>
      </c>
      <c r="AL364" s="198" t="n">
        <v>23</v>
      </c>
      <c r="AM364" s="198" t="n">
        <v>16</v>
      </c>
      <c r="AN364" s="198" t="n">
        <v>1</v>
      </c>
      <c r="AO364" s="198" t="n">
        <v>-18</v>
      </c>
      <c r="AP364" s="211" t="n">
        <v>-15</v>
      </c>
      <c r="AR364" s="195"/>
      <c r="AS364" s="196" t="s">
        <v>1265</v>
      </c>
      <c r="AT364" s="199" t="inlineStr">
        <f aca="false">IF(AT86,1,"")</f>
        <is>
          <t/>
        </is>
      </c>
      <c r="AU364" s="235" t="n">
        <f aca="false">IF(OR(ISBLANK(appSymptome!E90),appSymptome!E90=appSymptome!$C$1,AT364),0,$AR$5-appSymptome!E90)</f>
        <v>8</v>
      </c>
      <c r="AV364" s="196"/>
      <c r="AW364" s="196"/>
      <c r="AX364" s="199"/>
      <c r="AY364" s="196"/>
      <c r="AZ364" s="196" t="n">
        <f aca="false">IF(AND(AU364=0,AU86=0,AX86&gt;0),$AR$5,AU364)</f>
        <v>8</v>
      </c>
      <c r="BA364" s="200" t="n">
        <f aca="false">IF(AND(AZ364=0,AZ86=0,AY86&gt;0),$AR$5-AY86,AZ364)</f>
        <v>8</v>
      </c>
      <c r="BB364" s="201" t="n">
        <f aca="false">BA364*D364</f>
        <v>0.000354076303443392</v>
      </c>
      <c r="BC364" s="202" t="n">
        <f aca="false">(SUMIF(E364:AP364,"&gt;0",E364:AP364)-SUMIF(E364:AP364,"&lt;0",E364:AP364))*D364</f>
        <v>0.0216871735859078</v>
      </c>
      <c r="BD364" s="196"/>
      <c r="BE364" s="196"/>
      <c r="BF364" s="196"/>
      <c r="BG364" s="204"/>
      <c r="BH364" s="205" t="n">
        <f aca="false">SUMPRODUCT(E364:AP364,heilmittel!E$411:AP$411)*D364</f>
        <v>0.000643268124280782</v>
      </c>
      <c r="BI364" s="206"/>
      <c r="BJ364" s="206"/>
      <c r="BK364" s="206"/>
      <c r="BL364" s="206"/>
      <c r="BM364" s="200"/>
    </row>
    <row r="365" customFormat="false" ht="12.8" hidden="false" customHeight="false" outlineLevel="0" collapsed="false">
      <c r="B365" s="0" t="n">
        <f aca="false">1/D365</f>
        <v>22490</v>
      </c>
      <c r="C365" s="208" t="s">
        <v>1266</v>
      </c>
      <c r="D365" s="209" t="n">
        <v>4.44642063139173E-005</v>
      </c>
      <c r="E365" s="210" t="n">
        <v>-5</v>
      </c>
      <c r="F365" s="198" t="n">
        <v>8</v>
      </c>
      <c r="G365" s="198" t="n">
        <v>-37</v>
      </c>
      <c r="H365" s="198" t="n">
        <v>-35</v>
      </c>
      <c r="I365" s="198" t="n">
        <v>6</v>
      </c>
      <c r="J365" s="198" t="n">
        <v>16</v>
      </c>
      <c r="K365" s="198" t="n">
        <v>6</v>
      </c>
      <c r="L365" s="198" t="n">
        <v>-35</v>
      </c>
      <c r="M365" s="198" t="n">
        <v>-14</v>
      </c>
      <c r="N365" s="198" t="n">
        <v>2</v>
      </c>
      <c r="O365" s="198" t="n">
        <v>-24</v>
      </c>
      <c r="P365" s="198" t="n">
        <v>-39</v>
      </c>
      <c r="Q365" s="198" t="n">
        <v>25</v>
      </c>
      <c r="R365" s="198" t="n">
        <v>0</v>
      </c>
      <c r="S365" s="198" t="n">
        <v>-6</v>
      </c>
      <c r="T365" s="198" t="n">
        <v>36</v>
      </c>
      <c r="U365" s="198" t="n">
        <v>39</v>
      </c>
      <c r="V365" s="198" t="n">
        <v>8</v>
      </c>
      <c r="W365" s="198" t="n">
        <v>-34</v>
      </c>
      <c r="X365" s="198" t="n">
        <v>16</v>
      </c>
      <c r="Y365" s="198" t="n">
        <v>8</v>
      </c>
      <c r="Z365" s="198" t="n">
        <v>14</v>
      </c>
      <c r="AA365" s="198" t="n">
        <v>-10</v>
      </c>
      <c r="AB365" s="198" t="n">
        <v>-17</v>
      </c>
      <c r="AC365" s="198" t="n">
        <v>7</v>
      </c>
      <c r="AD365" s="198" t="n">
        <v>24</v>
      </c>
      <c r="AE365" s="198" t="n">
        <v>20</v>
      </c>
      <c r="AF365" s="198" t="n">
        <v>-5</v>
      </c>
      <c r="AG365" s="198" t="n">
        <v>6</v>
      </c>
      <c r="AH365" s="198" t="n">
        <v>-27</v>
      </c>
      <c r="AI365" s="198" t="n">
        <v>7</v>
      </c>
      <c r="AJ365" s="198" t="n">
        <v>0</v>
      </c>
      <c r="AK365" s="198" t="n">
        <v>-10</v>
      </c>
      <c r="AL365" s="198" t="n">
        <v>8</v>
      </c>
      <c r="AM365" s="198" t="n">
        <v>4</v>
      </c>
      <c r="AN365" s="198" t="n">
        <v>-3</v>
      </c>
      <c r="AO365" s="198" t="n">
        <v>-11</v>
      </c>
      <c r="AP365" s="211" t="n">
        <v>5</v>
      </c>
      <c r="AR365" s="195"/>
      <c r="AS365" s="196" t="s">
        <v>1266</v>
      </c>
      <c r="AT365" s="199" t="inlineStr">
        <f aca="false">IF(AT87,1,"")</f>
        <is>
          <t/>
        </is>
      </c>
      <c r="AU365" s="235" t="n">
        <f aca="false">IF(OR(ISBLANK(appSymptome!E91),appSymptome!E91=appSymptome!$C$1,AT365),0,$AR$5-appSymptome!E91)</f>
        <v>8</v>
      </c>
      <c r="AV365" s="196"/>
      <c r="AW365" s="196"/>
      <c r="AX365" s="199"/>
      <c r="AY365" s="196"/>
      <c r="AZ365" s="196" t="n">
        <f aca="false">IF(AND(AU365=0,AU87=0,AX87&gt;0),$AR$5,AU365)</f>
        <v>8</v>
      </c>
      <c r="BA365" s="200" t="n">
        <f aca="false">IF(AND(AZ365=0,AZ87=0,AY87&gt;0),$AR$5-AY87,AZ365)</f>
        <v>8</v>
      </c>
      <c r="BB365" s="201" t="n">
        <f aca="false">BA365*D365</f>
        <v>0.000355713650511338</v>
      </c>
      <c r="BC365" s="202" t="n">
        <f aca="false">(SUMIF(E365:AP365,"&gt;0",E365:AP365)-SUMIF(E365:AP365,"&lt;0",E365:AP365))*D365</f>
        <v>0.0256558470431303</v>
      </c>
      <c r="BD365" s="196"/>
      <c r="BE365" s="196"/>
      <c r="BF365" s="196"/>
      <c r="BG365" s="204"/>
      <c r="BH365" s="205" t="n">
        <f aca="false">SUMPRODUCT(E365:AP365,heilmittel!E$411:AP$411)*D365</f>
        <v>0.000180506891951979</v>
      </c>
      <c r="BI365" s="206"/>
      <c r="BJ365" s="206"/>
      <c r="BK365" s="206"/>
      <c r="BL365" s="206"/>
      <c r="BM365" s="200"/>
    </row>
    <row r="366" customFormat="false" ht="12.8" hidden="false" customHeight="false" outlineLevel="0" collapsed="false">
      <c r="B366" s="0" t="n">
        <f aca="false">1/D366</f>
        <v>20471</v>
      </c>
      <c r="C366" s="208" t="s">
        <v>1267</v>
      </c>
      <c r="D366" s="209" t="n">
        <v>4.88495921059059E-005</v>
      </c>
      <c r="E366" s="210" t="n">
        <v>18</v>
      </c>
      <c r="F366" s="198" t="n">
        <v>2</v>
      </c>
      <c r="G366" s="198" t="n">
        <v>-29</v>
      </c>
      <c r="H366" s="198" t="n">
        <v>-21</v>
      </c>
      <c r="I366" s="198" t="n">
        <v>-55</v>
      </c>
      <c r="J366" s="198" t="n">
        <v>-10</v>
      </c>
      <c r="K366" s="198" t="n">
        <v>-24</v>
      </c>
      <c r="L366" s="198" t="n">
        <v>28</v>
      </c>
      <c r="M366" s="198" t="n">
        <v>-6</v>
      </c>
      <c r="N366" s="198" t="n">
        <v>18</v>
      </c>
      <c r="O366" s="198" t="n">
        <v>28</v>
      </c>
      <c r="P366" s="198" t="n">
        <v>31</v>
      </c>
      <c r="Q366" s="198" t="n">
        <v>-5</v>
      </c>
      <c r="R366" s="198" t="n">
        <v>-3</v>
      </c>
      <c r="S366" s="198" t="n">
        <v>-17</v>
      </c>
      <c r="T366" s="198" t="n">
        <v>-1</v>
      </c>
      <c r="U366" s="198" t="n">
        <v>3</v>
      </c>
      <c r="V366" s="198" t="n">
        <v>-9</v>
      </c>
      <c r="W366" s="198" t="n">
        <v>21</v>
      </c>
      <c r="X366" s="198" t="n">
        <v>13</v>
      </c>
      <c r="Y366" s="198" t="n">
        <v>-45</v>
      </c>
      <c r="Z366" s="198" t="n">
        <v>-13</v>
      </c>
      <c r="AA366" s="198" t="n">
        <v>-16</v>
      </c>
      <c r="AB366" s="198" t="n">
        <v>-25</v>
      </c>
      <c r="AC366" s="198" t="n">
        <v>-19</v>
      </c>
      <c r="AD366" s="198" t="n">
        <v>-19</v>
      </c>
      <c r="AE366" s="198" t="n">
        <v>9</v>
      </c>
      <c r="AF366" s="198" t="n">
        <v>-10</v>
      </c>
      <c r="AG366" s="198" t="n">
        <v>-47</v>
      </c>
      <c r="AH366" s="198" t="n">
        <v>-10</v>
      </c>
      <c r="AI366" s="198" t="n">
        <v>5</v>
      </c>
      <c r="AJ366" s="198" t="n">
        <v>-19</v>
      </c>
      <c r="AK366" s="198" t="n">
        <v>2</v>
      </c>
      <c r="AL366" s="198" t="n">
        <v>2</v>
      </c>
      <c r="AM366" s="198" t="n">
        <v>-1</v>
      </c>
      <c r="AN366" s="198" t="n">
        <v>8</v>
      </c>
      <c r="AO366" s="198" t="n">
        <v>22</v>
      </c>
      <c r="AP366" s="211" t="n">
        <v>-3</v>
      </c>
      <c r="AR366" s="195"/>
      <c r="AS366" s="196" t="s">
        <v>1267</v>
      </c>
      <c r="AT366" s="199" t="inlineStr">
        <f aca="false">IF(AT88,1,"")</f>
        <is>
          <t/>
        </is>
      </c>
      <c r="AU366" s="235" t="n">
        <f aca="false">IF(OR(ISBLANK(appSymptome!E92),appSymptome!E92=appSymptome!$C$1,AT366),0,$AR$5-appSymptome!E92)</f>
        <v>8</v>
      </c>
      <c r="AV366" s="196"/>
      <c r="AW366" s="196"/>
      <c r="AX366" s="199"/>
      <c r="AY366" s="196"/>
      <c r="AZ366" s="196" t="n">
        <f aca="false">IF(AND(AU366=0,AU88=0,AX88&gt;0),$AR$5,AU366)</f>
        <v>8</v>
      </c>
      <c r="BA366" s="200" t="n">
        <f aca="false">IF(AND(AZ366=0,AZ88=0,AY88&gt;0),$AR$5-AY88,AZ366)</f>
        <v>8</v>
      </c>
      <c r="BB366" s="201" t="n">
        <f aca="false">BA366*D366</f>
        <v>0.000390796736847247</v>
      </c>
      <c r="BC366" s="202" t="n">
        <f aca="false">(SUMIF(E366:AP366,"&gt;0",E366:AP366)-SUMIF(E366:AP366,"&lt;0",E366:AP366))*D366</f>
        <v>0.0301401983293439</v>
      </c>
      <c r="BD366" s="196"/>
      <c r="BE366" s="196"/>
      <c r="BF366" s="196"/>
      <c r="BG366" s="204"/>
      <c r="BH366" s="205" t="n">
        <f aca="false">SUMPRODUCT(E366:AP366,heilmittel!E$411:AP$411)*D366</f>
        <v>0.000677685506326022</v>
      </c>
      <c r="BI366" s="206"/>
      <c r="BJ366" s="206"/>
      <c r="BK366" s="206"/>
      <c r="BL366" s="206"/>
      <c r="BM366" s="200"/>
    </row>
    <row r="367" customFormat="false" ht="12.8" hidden="false" customHeight="false" outlineLevel="0" collapsed="false">
      <c r="B367" s="0" t="n">
        <f aca="false">1/D367</f>
        <v>19096</v>
      </c>
      <c r="C367" s="208" t="s">
        <v>1268</v>
      </c>
      <c r="D367" s="209" t="n">
        <v>5.23669878508588E-005</v>
      </c>
      <c r="E367" s="210" t="n">
        <v>1</v>
      </c>
      <c r="F367" s="198" t="n">
        <v>48</v>
      </c>
      <c r="G367" s="198" t="n">
        <v>9</v>
      </c>
      <c r="H367" s="198" t="n">
        <v>1</v>
      </c>
      <c r="I367" s="198" t="n">
        <v>11</v>
      </c>
      <c r="J367" s="198" t="n">
        <v>-31</v>
      </c>
      <c r="K367" s="198" t="n">
        <v>50</v>
      </c>
      <c r="L367" s="198" t="n">
        <v>-53</v>
      </c>
      <c r="M367" s="198" t="n">
        <v>29</v>
      </c>
      <c r="N367" s="198" t="n">
        <v>9</v>
      </c>
      <c r="O367" s="198" t="n">
        <v>48</v>
      </c>
      <c r="P367" s="198" t="n">
        <v>46</v>
      </c>
      <c r="Q367" s="198" t="n">
        <v>-27</v>
      </c>
      <c r="R367" s="198" t="n">
        <v>5</v>
      </c>
      <c r="S367" s="198" t="n">
        <v>5</v>
      </c>
      <c r="T367" s="198" t="n">
        <v>-56</v>
      </c>
      <c r="U367" s="198" t="n">
        <v>13</v>
      </c>
      <c r="V367" s="198" t="n">
        <v>20</v>
      </c>
      <c r="W367" s="198" t="n">
        <v>-27</v>
      </c>
      <c r="X367" s="198" t="n">
        <v>27</v>
      </c>
      <c r="Y367" s="198" t="n">
        <v>-30</v>
      </c>
      <c r="Z367" s="198" t="n">
        <v>20</v>
      </c>
      <c r="AA367" s="198" t="n">
        <v>27</v>
      </c>
      <c r="AB367" s="198" t="n">
        <v>-44</v>
      </c>
      <c r="AC367" s="198" t="n">
        <v>-5</v>
      </c>
      <c r="AD367" s="198" t="n">
        <v>-5</v>
      </c>
      <c r="AE367" s="198" t="n">
        <v>-10</v>
      </c>
      <c r="AF367" s="198" t="n">
        <v>-32</v>
      </c>
      <c r="AG367" s="198" t="n">
        <v>-37</v>
      </c>
      <c r="AH367" s="198" t="n">
        <v>-62</v>
      </c>
      <c r="AI367" s="198" t="n">
        <v>11</v>
      </c>
      <c r="AJ367" s="198" t="n">
        <v>1</v>
      </c>
      <c r="AK367" s="198" t="n">
        <v>-23</v>
      </c>
      <c r="AL367" s="198" t="n">
        <v>13</v>
      </c>
      <c r="AM367" s="198" t="n">
        <v>7</v>
      </c>
      <c r="AN367" s="198" t="n">
        <v>-47</v>
      </c>
      <c r="AO367" s="198" t="n">
        <v>-5</v>
      </c>
      <c r="AP367" s="211" t="n">
        <v>19</v>
      </c>
      <c r="AR367" s="195"/>
      <c r="AS367" s="196" t="s">
        <v>1268</v>
      </c>
      <c r="AT367" s="199" t="inlineStr">
        <f aca="false">IF(AT89,1,"")</f>
        <is>
          <t/>
        </is>
      </c>
      <c r="AU367" s="235" t="n">
        <f aca="false">IF(OR(ISBLANK(appSymptome!E93),appSymptome!E93=appSymptome!$C$1,AT367),0,$AR$5-appSymptome!E93)</f>
        <v>8</v>
      </c>
      <c r="AV367" s="196"/>
      <c r="AW367" s="196"/>
      <c r="AX367" s="199"/>
      <c r="AY367" s="196"/>
      <c r="AZ367" s="196" t="n">
        <f aca="false">IF(AND(AU367=0,AU89=0,AX89&gt;0),$AR$5,AU367)</f>
        <v>8</v>
      </c>
      <c r="BA367" s="200" t="n">
        <f aca="false">IF(AND(AZ367=0,AZ89=0,AY89&gt;0),$AR$5-AY89,AZ367)</f>
        <v>8</v>
      </c>
      <c r="BB367" s="201" t="n">
        <f aca="false">BA367*D367</f>
        <v>0.00041893590280687</v>
      </c>
      <c r="BC367" s="202" t="n">
        <f aca="false">(SUMIF(E367:AP367,"&gt;0",E367:AP367)-SUMIF(E367:AP367,"&lt;0",E367:AP367))*D367</f>
        <v>0.047863426895685</v>
      </c>
      <c r="BD367" s="196"/>
      <c r="BE367" s="196"/>
      <c r="BF367" s="196"/>
      <c r="BG367" s="204"/>
      <c r="BH367" s="205" t="n">
        <f aca="false">SUMPRODUCT(E367:AP367,heilmittel!E$411:AP$411)*D367</f>
        <v>-0.000582106200251362</v>
      </c>
      <c r="BI367" s="206"/>
      <c r="BJ367" s="206"/>
      <c r="BK367" s="206"/>
      <c r="BL367" s="206"/>
      <c r="BM367" s="200"/>
    </row>
    <row r="368" customFormat="false" ht="12.8" hidden="false" customHeight="false" outlineLevel="0" collapsed="false">
      <c r="B368" s="0" t="n">
        <f aca="false">1/D368</f>
        <v>14138</v>
      </c>
      <c r="C368" s="208" t="s">
        <v>1269</v>
      </c>
      <c r="D368" s="209" t="n">
        <v>7.07313622860376E-005</v>
      </c>
      <c r="E368" s="210" t="n">
        <v>5</v>
      </c>
      <c r="F368" s="198" t="n">
        <v>9</v>
      </c>
      <c r="G368" s="198" t="n">
        <v>-6</v>
      </c>
      <c r="H368" s="198" t="n">
        <v>31</v>
      </c>
      <c r="I368" s="198" t="n">
        <v>28</v>
      </c>
      <c r="J368" s="198" t="n">
        <v>31</v>
      </c>
      <c r="K368" s="198" t="n">
        <v>21</v>
      </c>
      <c r="L368" s="198" t="n">
        <v>27</v>
      </c>
      <c r="M368" s="198" t="n">
        <v>2</v>
      </c>
      <c r="N368" s="198" t="n">
        <v>-30</v>
      </c>
      <c r="O368" s="198" t="n">
        <v>7</v>
      </c>
      <c r="P368" s="198" t="n">
        <v>1</v>
      </c>
      <c r="Q368" s="198" t="n">
        <v>-7</v>
      </c>
      <c r="R368" s="198" t="n">
        <v>13</v>
      </c>
      <c r="S368" s="198" t="n">
        <v>-14</v>
      </c>
      <c r="T368" s="198" t="n">
        <v>7</v>
      </c>
      <c r="U368" s="198" t="n">
        <v>-10</v>
      </c>
      <c r="V368" s="198" t="n">
        <v>2</v>
      </c>
      <c r="W368" s="198" t="n">
        <v>31</v>
      </c>
      <c r="X368" s="198" t="n">
        <v>7</v>
      </c>
      <c r="Y368" s="198" t="n">
        <v>-7</v>
      </c>
      <c r="Z368" s="198" t="n">
        <v>15</v>
      </c>
      <c r="AA368" s="198" t="n">
        <v>-40</v>
      </c>
      <c r="AB368" s="198" t="n">
        <v>-4</v>
      </c>
      <c r="AC368" s="198" t="n">
        <v>3</v>
      </c>
      <c r="AD368" s="198" t="n">
        <v>51</v>
      </c>
      <c r="AE368" s="198" t="n">
        <v>24</v>
      </c>
      <c r="AF368" s="198" t="n">
        <v>-10</v>
      </c>
      <c r="AG368" s="198" t="n">
        <v>6</v>
      </c>
      <c r="AH368" s="198" t="n">
        <v>32</v>
      </c>
      <c r="AI368" s="198" t="n">
        <v>-10</v>
      </c>
      <c r="AJ368" s="198" t="n">
        <v>-17</v>
      </c>
      <c r="AK368" s="198" t="n">
        <v>-33</v>
      </c>
      <c r="AL368" s="198" t="n">
        <v>26</v>
      </c>
      <c r="AM368" s="198" t="n">
        <v>39</v>
      </c>
      <c r="AN368" s="198" t="n">
        <v>-57</v>
      </c>
      <c r="AO368" s="198" t="n">
        <v>-2</v>
      </c>
      <c r="AP368" s="211" t="n">
        <v>-12</v>
      </c>
      <c r="AR368" s="195"/>
      <c r="AS368" s="196" t="s">
        <v>1269</v>
      </c>
      <c r="AT368" s="199" t="inlineStr">
        <f aca="false">IF(AT90,1,"")</f>
        <is>
          <t/>
        </is>
      </c>
      <c r="AU368" s="235" t="n">
        <f aca="false">IF(OR(ISBLANK(appSymptome!E94),appSymptome!E94=appSymptome!$C$1,AT368),0,$AR$5-appSymptome!E94)</f>
        <v>8</v>
      </c>
      <c r="AV368" s="196"/>
      <c r="AW368" s="196"/>
      <c r="AX368" s="199"/>
      <c r="AY368" s="196"/>
      <c r="AZ368" s="196" t="n">
        <f aca="false">IF(AND(AU368=0,AU90=0,AX90&gt;0),$AR$5,AU368)</f>
        <v>8</v>
      </c>
      <c r="BA368" s="200" t="n">
        <f aca="false">IF(AND(AZ368=0,AZ90=0,AY90&gt;0),$AR$5-AY90,AZ368)</f>
        <v>8</v>
      </c>
      <c r="BB368" s="201" t="n">
        <f aca="false">BA368*D368</f>
        <v>0.000565850898288301</v>
      </c>
      <c r="BC368" s="202" t="n">
        <f aca="false">(SUMIF(E368:AP368,"&gt;0",E368:AP368)-SUMIF(E368:AP368,"&lt;0",E368:AP368))*D368</f>
        <v>0.0478851322676475</v>
      </c>
      <c r="BD368" s="196"/>
      <c r="BE368" s="196"/>
      <c r="BF368" s="196"/>
      <c r="BG368" s="204"/>
      <c r="BH368" s="205" t="n">
        <f aca="false">SUMPRODUCT(E368:AP368,heilmittel!E$411:AP$411)*D368</f>
        <v>-0.000301075116706748</v>
      </c>
      <c r="BI368" s="206"/>
      <c r="BJ368" s="206"/>
      <c r="BK368" s="206"/>
      <c r="BL368" s="206"/>
      <c r="BM368" s="200"/>
    </row>
    <row r="369" customFormat="false" ht="12.8" hidden="false" customHeight="false" outlineLevel="0" collapsed="false">
      <c r="B369" s="0" t="n">
        <f aca="false">1/D369</f>
        <v>20193</v>
      </c>
      <c r="C369" s="208" t="s">
        <v>1270</v>
      </c>
      <c r="D369" s="209" t="n">
        <v>4.95221116228396E-005</v>
      </c>
      <c r="E369" s="210" t="n">
        <v>-15</v>
      </c>
      <c r="F369" s="198" t="n">
        <v>-2</v>
      </c>
      <c r="G369" s="198" t="n">
        <v>0</v>
      </c>
      <c r="H369" s="198" t="n">
        <v>8</v>
      </c>
      <c r="I369" s="198" t="n">
        <v>-1</v>
      </c>
      <c r="J369" s="198" t="n">
        <v>-3</v>
      </c>
      <c r="K369" s="198" t="n">
        <v>1</v>
      </c>
      <c r="L369" s="198" t="n">
        <v>5</v>
      </c>
      <c r="M369" s="198" t="n">
        <v>10</v>
      </c>
      <c r="N369" s="198" t="n">
        <v>-7</v>
      </c>
      <c r="O369" s="198" t="n">
        <v>-5</v>
      </c>
      <c r="P369" s="198" t="n">
        <v>-13</v>
      </c>
      <c r="Q369" s="198" t="n">
        <v>-8</v>
      </c>
      <c r="R369" s="198" t="n">
        <v>-1</v>
      </c>
      <c r="S369" s="198" t="n">
        <v>1</v>
      </c>
      <c r="T369" s="198" t="n">
        <v>4</v>
      </c>
      <c r="U369" s="198" t="n">
        <v>-4</v>
      </c>
      <c r="V369" s="198" t="n">
        <v>-16</v>
      </c>
      <c r="W369" s="198" t="n">
        <v>-10</v>
      </c>
      <c r="X369" s="198" t="n">
        <v>2</v>
      </c>
      <c r="Y369" s="198" t="n">
        <v>-22</v>
      </c>
      <c r="Z369" s="198" t="n">
        <v>-21</v>
      </c>
      <c r="AA369" s="198" t="n">
        <v>-11</v>
      </c>
      <c r="AB369" s="198" t="n">
        <v>11</v>
      </c>
      <c r="AC369" s="198" t="n">
        <v>4</v>
      </c>
      <c r="AD369" s="198" t="n">
        <v>-1</v>
      </c>
      <c r="AE369" s="198" t="n">
        <v>6</v>
      </c>
      <c r="AF369" s="198" t="n">
        <v>-1</v>
      </c>
      <c r="AG369" s="198" t="n">
        <v>-3</v>
      </c>
      <c r="AH369" s="198" t="n">
        <v>4</v>
      </c>
      <c r="AI369" s="198" t="n">
        <v>3</v>
      </c>
      <c r="AJ369" s="198" t="n">
        <v>-3</v>
      </c>
      <c r="AK369" s="198" t="n">
        <v>-7</v>
      </c>
      <c r="AL369" s="198" t="n">
        <v>0</v>
      </c>
      <c r="AM369" s="198" t="n">
        <v>-13</v>
      </c>
      <c r="AN369" s="198" t="n">
        <v>-2</v>
      </c>
      <c r="AO369" s="198" t="n">
        <v>11</v>
      </c>
      <c r="AP369" s="211" t="n">
        <v>-17</v>
      </c>
      <c r="AR369" s="195"/>
      <c r="AS369" s="196" t="s">
        <v>1270</v>
      </c>
      <c r="AT369" s="199" t="inlineStr">
        <f aca="false">IF(AT91,1,"")</f>
        <is>
          <t/>
        </is>
      </c>
      <c r="AU369" s="235" t="n">
        <f aca="false">IF(OR(ISBLANK(appSymptome!E95),appSymptome!E95=appSymptome!$C$1,AT369),0,$AR$5-appSymptome!E95)</f>
        <v>8</v>
      </c>
      <c r="AV369" s="196"/>
      <c r="AW369" s="196"/>
      <c r="AX369" s="199"/>
      <c r="AY369" s="196"/>
      <c r="AZ369" s="196" t="n">
        <f aca="false">IF(AND(AU369=0,AU91=0,AX91&gt;0),$AR$5,AU369)</f>
        <v>8</v>
      </c>
      <c r="BA369" s="200" t="n">
        <f aca="false">IF(AND(AZ369=0,AZ91=0,AY91&gt;0),$AR$5-AY91,AZ369)</f>
        <v>8</v>
      </c>
      <c r="BB369" s="201" t="n">
        <f aca="false">BA369*D369</f>
        <v>0.000396176892982717</v>
      </c>
      <c r="BC369" s="202" t="n">
        <f aca="false">(SUMIF(E369:AP369,"&gt;0",E369:AP369)-SUMIF(E369:AP369,"&lt;0",E369:AP369))*D369</f>
        <v>0.0126776605754469</v>
      </c>
      <c r="BD369" s="196"/>
      <c r="BE369" s="196"/>
      <c r="BF369" s="196"/>
      <c r="BG369" s="204"/>
      <c r="BH369" s="205" t="n">
        <f aca="false">SUMPRODUCT(E369:AP369,heilmittel!E$411:AP$411)*D369</f>
        <v>-0.00025724260882484</v>
      </c>
      <c r="BI369" s="206"/>
      <c r="BJ369" s="206"/>
      <c r="BK369" s="206"/>
      <c r="BL369" s="206"/>
      <c r="BM369" s="200"/>
    </row>
    <row r="370" customFormat="false" ht="12.8" hidden="false" customHeight="false" outlineLevel="0" collapsed="false">
      <c r="B370" s="0" t="n">
        <f aca="false">1/D370</f>
        <v>22466</v>
      </c>
      <c r="C370" s="208" t="s">
        <v>1271</v>
      </c>
      <c r="D370" s="209" t="n">
        <v>4.45117065788302E-005</v>
      </c>
      <c r="E370" s="210" t="n">
        <v>-35</v>
      </c>
      <c r="F370" s="198" t="n">
        <v>-1</v>
      </c>
      <c r="G370" s="198" t="n">
        <v>20</v>
      </c>
      <c r="H370" s="198" t="n">
        <v>6</v>
      </c>
      <c r="I370" s="198" t="n">
        <v>7</v>
      </c>
      <c r="J370" s="198" t="n">
        <v>-19</v>
      </c>
      <c r="K370" s="198" t="n">
        <v>6</v>
      </c>
      <c r="L370" s="198" t="n">
        <v>2</v>
      </c>
      <c r="M370" s="198" t="n">
        <v>10</v>
      </c>
      <c r="N370" s="198" t="n">
        <v>-19</v>
      </c>
      <c r="O370" s="198" t="n">
        <v>-7</v>
      </c>
      <c r="P370" s="198" t="n">
        <v>-12</v>
      </c>
      <c r="Q370" s="198" t="n">
        <v>7</v>
      </c>
      <c r="R370" s="198" t="n">
        <v>15</v>
      </c>
      <c r="S370" s="198" t="n">
        <v>-16</v>
      </c>
      <c r="T370" s="198" t="n">
        <v>14</v>
      </c>
      <c r="U370" s="198" t="n">
        <v>-9</v>
      </c>
      <c r="V370" s="198" t="n">
        <v>-11</v>
      </c>
      <c r="W370" s="198" t="n">
        <v>-6</v>
      </c>
      <c r="X370" s="198" t="n">
        <v>2</v>
      </c>
      <c r="Y370" s="198" t="n">
        <v>-44</v>
      </c>
      <c r="Z370" s="198" t="n">
        <v>4</v>
      </c>
      <c r="AA370" s="198" t="n">
        <v>4</v>
      </c>
      <c r="AB370" s="198" t="n">
        <v>33</v>
      </c>
      <c r="AC370" s="198" t="n">
        <v>18</v>
      </c>
      <c r="AD370" s="198" t="n">
        <v>16</v>
      </c>
      <c r="AE370" s="198" t="n">
        <v>-10</v>
      </c>
      <c r="AF370" s="198" t="n">
        <v>0</v>
      </c>
      <c r="AG370" s="198" t="n">
        <v>-10</v>
      </c>
      <c r="AH370" s="198" t="n">
        <v>-3</v>
      </c>
      <c r="AI370" s="198" t="n">
        <v>16</v>
      </c>
      <c r="AJ370" s="198" t="n">
        <v>-33</v>
      </c>
      <c r="AK370" s="198" t="n">
        <v>-3</v>
      </c>
      <c r="AL370" s="198" t="n">
        <v>15</v>
      </c>
      <c r="AM370" s="198" t="n">
        <v>-26</v>
      </c>
      <c r="AN370" s="198" t="n">
        <v>14</v>
      </c>
      <c r="AO370" s="198" t="n">
        <v>13</v>
      </c>
      <c r="AP370" s="211" t="n">
        <v>-12</v>
      </c>
      <c r="AR370" s="195"/>
      <c r="AS370" s="196" t="s">
        <v>1271</v>
      </c>
      <c r="AT370" s="199" t="inlineStr">
        <f aca="false">IF(AT92,1,"")</f>
        <is>
          <t/>
        </is>
      </c>
      <c r="AU370" s="235" t="n">
        <f aca="false">IF(OR(ISBLANK(appSymptome!E96),appSymptome!E96=appSymptome!$C$1,AT370),0,$AR$5-appSymptome!E96)</f>
        <v>8</v>
      </c>
      <c r="AV370" s="196"/>
      <c r="AW370" s="196"/>
      <c r="AX370" s="199"/>
      <c r="AY370" s="196"/>
      <c r="AZ370" s="196" t="n">
        <f aca="false">IF(AND(AU370=0,AU92=0,AX92&gt;0),$AR$5,AU370)</f>
        <v>8</v>
      </c>
      <c r="BA370" s="200" t="n">
        <f aca="false">IF(AND(AZ370=0,AZ92=0,AY92&gt;0),$AR$5-AY92,AZ370)</f>
        <v>8</v>
      </c>
      <c r="BB370" s="201" t="n">
        <f aca="false">BA370*D370</f>
        <v>0.000356093652630642</v>
      </c>
      <c r="BC370" s="202" t="n">
        <f aca="false">(SUMIF(E370:AP370,"&gt;0",E370:AP370)-SUMIF(E370:AP370,"&lt;0",E370:AP370))*D370</f>
        <v>0.0221668298762575</v>
      </c>
      <c r="BD370" s="196"/>
      <c r="BE370" s="196"/>
      <c r="BF370" s="196"/>
      <c r="BG370" s="204"/>
      <c r="BH370" s="205" t="n">
        <f aca="false">SUMPRODUCT(E370:AP370,heilmittel!E$411:AP$411)*D370</f>
        <v>-2.655568414493E-005</v>
      </c>
      <c r="BI370" s="206"/>
      <c r="BJ370" s="206"/>
      <c r="BK370" s="206"/>
      <c r="BL370" s="206"/>
      <c r="BM370" s="200"/>
    </row>
    <row r="371" customFormat="false" ht="12.8" hidden="false" customHeight="false" outlineLevel="0" collapsed="false">
      <c r="B371" s="0" t="n">
        <f aca="false">1/D371</f>
        <v>21154</v>
      </c>
      <c r="C371" s="208" t="s">
        <v>1272</v>
      </c>
      <c r="D371" s="209" t="n">
        <v>4.72723834735747E-005</v>
      </c>
      <c r="E371" s="210" t="n">
        <v>-23</v>
      </c>
      <c r="F371" s="198" t="n">
        <v>20</v>
      </c>
      <c r="G371" s="198" t="n">
        <v>23</v>
      </c>
      <c r="H371" s="198" t="n">
        <v>16</v>
      </c>
      <c r="I371" s="198" t="n">
        <v>10</v>
      </c>
      <c r="J371" s="198" t="n">
        <v>-8</v>
      </c>
      <c r="K371" s="198" t="n">
        <v>41</v>
      </c>
      <c r="L371" s="198" t="n">
        <v>-5</v>
      </c>
      <c r="M371" s="198" t="n">
        <v>6</v>
      </c>
      <c r="N371" s="198" t="n">
        <v>-9</v>
      </c>
      <c r="O371" s="198" t="n">
        <v>5</v>
      </c>
      <c r="P371" s="198" t="n">
        <v>-13</v>
      </c>
      <c r="Q371" s="198" t="n">
        <v>7</v>
      </c>
      <c r="R371" s="198" t="n">
        <v>12</v>
      </c>
      <c r="S371" s="198" t="n">
        <v>13</v>
      </c>
      <c r="T371" s="198" t="n">
        <v>12</v>
      </c>
      <c r="U371" s="198" t="n">
        <v>0</v>
      </c>
      <c r="V371" s="198" t="n">
        <v>-24</v>
      </c>
      <c r="W371" s="198" t="n">
        <v>1</v>
      </c>
      <c r="X371" s="198" t="n">
        <v>16</v>
      </c>
      <c r="Y371" s="198" t="n">
        <v>-58</v>
      </c>
      <c r="Z371" s="198" t="n">
        <v>-21</v>
      </c>
      <c r="AA371" s="198" t="n">
        <v>27</v>
      </c>
      <c r="AB371" s="198" t="n">
        <v>39</v>
      </c>
      <c r="AC371" s="198" t="n">
        <v>-29</v>
      </c>
      <c r="AD371" s="198" t="n">
        <v>-19</v>
      </c>
      <c r="AE371" s="198" t="n">
        <v>17</v>
      </c>
      <c r="AF371" s="198" t="n">
        <v>-5</v>
      </c>
      <c r="AG371" s="198" t="n">
        <v>-33</v>
      </c>
      <c r="AH371" s="198" t="n">
        <v>-1</v>
      </c>
      <c r="AI371" s="198" t="n">
        <v>1</v>
      </c>
      <c r="AJ371" s="198" t="n">
        <v>-33</v>
      </c>
      <c r="AK371" s="198" t="n">
        <v>2</v>
      </c>
      <c r="AL371" s="198" t="n">
        <v>-9</v>
      </c>
      <c r="AM371" s="198" t="n">
        <v>-32</v>
      </c>
      <c r="AN371" s="198" t="n">
        <v>-2</v>
      </c>
      <c r="AO371" s="198" t="n">
        <v>0</v>
      </c>
      <c r="AP371" s="211" t="n">
        <v>-17</v>
      </c>
      <c r="AR371" s="195"/>
      <c r="AS371" s="196" t="s">
        <v>1272</v>
      </c>
      <c r="AT371" s="199" t="inlineStr">
        <f aca="false">IF(AT93,1,"")</f>
        <is>
          <t/>
        </is>
      </c>
      <c r="AU371" s="235" t="n">
        <f aca="false">IF(OR(ISBLANK(appSymptome!E97),appSymptome!E97=appSymptome!$C$1,AT371),0,$AR$5-appSymptome!E97)</f>
        <v>8</v>
      </c>
      <c r="AV371" s="196"/>
      <c r="AW371" s="196"/>
      <c r="AX371" s="199"/>
      <c r="AY371" s="196"/>
      <c r="AZ371" s="196" t="n">
        <f aca="false">IF(AND(AU371=0,AU93=0,AX93&gt;0),$AR$5,AU371)</f>
        <v>8</v>
      </c>
      <c r="BA371" s="200" t="n">
        <f aca="false">IF(AND(AZ371=0,AZ93=0,AY93&gt;0),$AR$5-AY93,AZ371)</f>
        <v>8</v>
      </c>
      <c r="BB371" s="201" t="n">
        <f aca="false">BA371*D371</f>
        <v>0.000378179067788598</v>
      </c>
      <c r="BC371" s="202" t="n">
        <f aca="false">(SUMIF(E371:AP371,"&gt;0",E371:AP371)-SUMIF(E371:AP371,"&lt;0",E371:AP371))*D371</f>
        <v>0.028788881535407</v>
      </c>
      <c r="BD371" s="196"/>
      <c r="BE371" s="196"/>
      <c r="BF371" s="196"/>
      <c r="BG371" s="204"/>
      <c r="BH371" s="205" t="n">
        <f aca="false">SUMPRODUCT(E371:AP371,heilmittel!E$411:AP$411)*D371</f>
        <v>0.000346412026094355</v>
      </c>
      <c r="BI371" s="206"/>
      <c r="BJ371" s="206"/>
      <c r="BK371" s="206"/>
      <c r="BL371" s="206"/>
      <c r="BM371" s="200"/>
    </row>
    <row r="372" customFormat="false" ht="12.8" hidden="false" customHeight="false" outlineLevel="0" collapsed="false">
      <c r="B372" s="0" t="n">
        <f aca="false">1/D372</f>
        <v>22845</v>
      </c>
      <c r="C372" s="208" t="s">
        <v>1273</v>
      </c>
      <c r="D372" s="209" t="n">
        <v>4.37732545414752E-005</v>
      </c>
      <c r="E372" s="210" t="n">
        <v>-1</v>
      </c>
      <c r="F372" s="198" t="n">
        <v>17</v>
      </c>
      <c r="G372" s="198" t="n">
        <v>-37</v>
      </c>
      <c r="H372" s="198" t="n">
        <v>-33</v>
      </c>
      <c r="I372" s="198" t="n">
        <v>9</v>
      </c>
      <c r="J372" s="198" t="n">
        <v>22</v>
      </c>
      <c r="K372" s="198" t="n">
        <v>4</v>
      </c>
      <c r="L372" s="198" t="n">
        <v>-49</v>
      </c>
      <c r="M372" s="198" t="n">
        <v>-6</v>
      </c>
      <c r="N372" s="198" t="n">
        <v>0</v>
      </c>
      <c r="O372" s="198" t="n">
        <v>-22</v>
      </c>
      <c r="P372" s="198" t="n">
        <v>-39</v>
      </c>
      <c r="Q372" s="198" t="n">
        <v>31</v>
      </c>
      <c r="R372" s="198" t="n">
        <v>10</v>
      </c>
      <c r="S372" s="198" t="n">
        <v>-4</v>
      </c>
      <c r="T372" s="198" t="n">
        <v>33</v>
      </c>
      <c r="U372" s="198" t="n">
        <v>29</v>
      </c>
      <c r="V372" s="198" t="n">
        <v>-11</v>
      </c>
      <c r="W372" s="198" t="n">
        <v>-25</v>
      </c>
      <c r="X372" s="198" t="n">
        <v>0</v>
      </c>
      <c r="Y372" s="198" t="n">
        <v>4</v>
      </c>
      <c r="Z372" s="198" t="n">
        <v>3</v>
      </c>
      <c r="AA372" s="198" t="n">
        <v>-20</v>
      </c>
      <c r="AB372" s="198" t="n">
        <v>-15</v>
      </c>
      <c r="AC372" s="198" t="n">
        <v>12</v>
      </c>
      <c r="AD372" s="198" t="n">
        <v>25</v>
      </c>
      <c r="AE372" s="198" t="n">
        <v>11</v>
      </c>
      <c r="AF372" s="198" t="n">
        <v>8</v>
      </c>
      <c r="AG372" s="198" t="n">
        <v>3</v>
      </c>
      <c r="AH372" s="198" t="n">
        <v>-44</v>
      </c>
      <c r="AI372" s="198" t="n">
        <v>-9</v>
      </c>
      <c r="AJ372" s="198" t="n">
        <v>-6</v>
      </c>
      <c r="AK372" s="198" t="n">
        <v>-8</v>
      </c>
      <c r="AL372" s="198" t="n">
        <v>4</v>
      </c>
      <c r="AM372" s="198" t="n">
        <v>-7</v>
      </c>
      <c r="AN372" s="198" t="n">
        <v>5</v>
      </c>
      <c r="AO372" s="198" t="n">
        <v>-19</v>
      </c>
      <c r="AP372" s="211" t="n">
        <v>-1</v>
      </c>
      <c r="AR372" s="195"/>
      <c r="AS372" s="196" t="s">
        <v>1273</v>
      </c>
      <c r="AT372" s="199" t="inlineStr">
        <f aca="false">IF(AT94,1,"")</f>
        <is>
          <t/>
        </is>
      </c>
      <c r="AU372" s="235" t="n">
        <f aca="false">IF(OR(ISBLANK(appSymptome!E98),appSymptome!E98=appSymptome!$C$1,AT372),0,$AR$5-appSymptome!E98)</f>
        <v>8</v>
      </c>
      <c r="AV372" s="196"/>
      <c r="AW372" s="196"/>
      <c r="AX372" s="199"/>
      <c r="AY372" s="196"/>
      <c r="AZ372" s="196" t="n">
        <f aca="false">IF(AND(AU372=0,AU94=0,AX94&gt;0),$AR$5,AU372)</f>
        <v>8</v>
      </c>
      <c r="BA372" s="200" t="n">
        <f aca="false">IF(AND(AZ372=0,AZ94=0,AY94&gt;0),$AR$5-AY94,AZ372)</f>
        <v>8</v>
      </c>
      <c r="BB372" s="201" t="n">
        <f aca="false">BA372*D372</f>
        <v>0.000350186036331802</v>
      </c>
      <c r="BC372" s="202" t="n">
        <f aca="false">(SUMIF(E372:AP372,"&gt;0",E372:AP372)-SUMIF(E372:AP372,"&lt;0",E372:AP372))*D372</f>
        <v>0.0256511271613044</v>
      </c>
      <c r="BD372" s="196"/>
      <c r="BE372" s="196"/>
      <c r="BF372" s="196"/>
      <c r="BG372" s="204"/>
      <c r="BH372" s="205" t="n">
        <f aca="false">SUMPRODUCT(E372:AP372,heilmittel!E$411:AP$411)*D372</f>
        <v>0.000174650908295032</v>
      </c>
      <c r="BI372" s="206"/>
      <c r="BJ372" s="206"/>
      <c r="BK372" s="206"/>
      <c r="BL372" s="206"/>
      <c r="BM372" s="200"/>
    </row>
    <row r="373" customFormat="false" ht="12.8" hidden="false" customHeight="false" outlineLevel="0" collapsed="false">
      <c r="B373" s="0" t="n">
        <f aca="false">1/D373</f>
        <v>22122</v>
      </c>
      <c r="C373" s="208" t="s">
        <v>1274</v>
      </c>
      <c r="D373" s="209" t="n">
        <v>4.5203869451225E-005</v>
      </c>
      <c r="E373" s="210" t="n">
        <v>-3</v>
      </c>
      <c r="F373" s="198" t="n">
        <v>-4</v>
      </c>
      <c r="G373" s="198" t="n">
        <v>10</v>
      </c>
      <c r="H373" s="198" t="n">
        <v>3</v>
      </c>
      <c r="I373" s="198" t="n">
        <v>-4</v>
      </c>
      <c r="J373" s="198" t="n">
        <v>2</v>
      </c>
      <c r="K373" s="198" t="n">
        <v>2</v>
      </c>
      <c r="L373" s="198" t="n">
        <v>3</v>
      </c>
      <c r="M373" s="198" t="n">
        <v>-7</v>
      </c>
      <c r="N373" s="198" t="n">
        <v>-6</v>
      </c>
      <c r="O373" s="198" t="n">
        <v>-6</v>
      </c>
      <c r="P373" s="198" t="n">
        <v>-3</v>
      </c>
      <c r="Q373" s="198" t="n">
        <v>-4</v>
      </c>
      <c r="R373" s="198" t="n">
        <v>5</v>
      </c>
      <c r="S373" s="198" t="n">
        <v>13</v>
      </c>
      <c r="T373" s="198" t="n">
        <v>28</v>
      </c>
      <c r="U373" s="198" t="n">
        <v>19</v>
      </c>
      <c r="V373" s="198" t="n">
        <v>0</v>
      </c>
      <c r="W373" s="198" t="n">
        <v>7</v>
      </c>
      <c r="X373" s="198" t="n">
        <v>-11</v>
      </c>
      <c r="Y373" s="198" t="n">
        <v>10</v>
      </c>
      <c r="Z373" s="198" t="n">
        <v>-18</v>
      </c>
      <c r="AA373" s="198" t="n">
        <v>1</v>
      </c>
      <c r="AB373" s="198" t="n">
        <v>-2</v>
      </c>
      <c r="AC373" s="198" t="n">
        <v>-12</v>
      </c>
      <c r="AD373" s="198" t="n">
        <v>-10</v>
      </c>
      <c r="AE373" s="198" t="n">
        <v>11</v>
      </c>
      <c r="AF373" s="198" t="n">
        <v>7</v>
      </c>
      <c r="AG373" s="198" t="n">
        <v>-14</v>
      </c>
      <c r="AH373" s="198" t="n">
        <v>6</v>
      </c>
      <c r="AI373" s="198" t="n">
        <v>1</v>
      </c>
      <c r="AJ373" s="198" t="n">
        <v>-1</v>
      </c>
      <c r="AK373" s="198" t="n">
        <v>-4</v>
      </c>
      <c r="AL373" s="198" t="n">
        <v>5</v>
      </c>
      <c r="AM373" s="198" t="n">
        <v>-9</v>
      </c>
      <c r="AN373" s="198" t="n">
        <v>-13</v>
      </c>
      <c r="AO373" s="198" t="n">
        <v>-3</v>
      </c>
      <c r="AP373" s="211" t="n">
        <v>-12</v>
      </c>
      <c r="AR373" s="195"/>
      <c r="AS373" s="196" t="s">
        <v>1274</v>
      </c>
      <c r="AT373" s="199" t="inlineStr">
        <f aca="false">IF(AT95,1,"")</f>
        <is>
          <t/>
        </is>
      </c>
      <c r="AU373" s="235" t="n">
        <f aca="false">IF(OR(ISBLANK(appSymptome!E99),appSymptome!E99=appSymptome!$C$1,AT373),0,$AR$5-appSymptome!E99)</f>
        <v>8</v>
      </c>
      <c r="AV373" s="196"/>
      <c r="AW373" s="196"/>
      <c r="AX373" s="199"/>
      <c r="AY373" s="196"/>
      <c r="AZ373" s="196" t="n">
        <f aca="false">IF(AND(AU373=0,AU95=0,AX95&gt;0),$AR$5,AU373)</f>
        <v>8</v>
      </c>
      <c r="BA373" s="200" t="n">
        <f aca="false">IF(AND(AZ373=0,AZ95=0,AY95&gt;0),$AR$5-AY95,AZ373)</f>
        <v>8</v>
      </c>
      <c r="BB373" s="201" t="n">
        <f aca="false">BA373*D373</f>
        <v>0.0003616309556098</v>
      </c>
      <c r="BC373" s="202" t="n">
        <f aca="false">(SUMIF(E373:AP373,"&gt;0",E373:AP373)-SUMIF(E373:AP373,"&lt;0",E373:AP373))*D373</f>
        <v>0.0126118795768918</v>
      </c>
      <c r="BD373" s="196"/>
      <c r="BE373" s="196"/>
      <c r="BF373" s="196"/>
      <c r="BG373" s="204"/>
      <c r="BH373" s="205" t="n">
        <f aca="false">SUMPRODUCT(E373:AP373,heilmittel!E$411:AP$411)*D373</f>
        <v>-0.000152368682759244</v>
      </c>
      <c r="BI373" s="206"/>
      <c r="BJ373" s="206"/>
      <c r="BK373" s="206"/>
      <c r="BL373" s="206"/>
      <c r="BM373" s="200"/>
    </row>
    <row r="374" customFormat="false" ht="12.8" hidden="false" customHeight="false" outlineLevel="0" collapsed="false">
      <c r="B374" s="0" t="n">
        <f aca="false">1/D374</f>
        <v>14745</v>
      </c>
      <c r="C374" s="208" t="s">
        <v>1275</v>
      </c>
      <c r="D374" s="209" t="n">
        <v>6.78195998643608E-005</v>
      </c>
      <c r="E374" s="210" t="n">
        <v>-11</v>
      </c>
      <c r="F374" s="198" t="n">
        <v>13</v>
      </c>
      <c r="G374" s="198" t="n">
        <v>7</v>
      </c>
      <c r="H374" s="198" t="n">
        <v>5</v>
      </c>
      <c r="I374" s="198" t="n">
        <v>15</v>
      </c>
      <c r="J374" s="198" t="n">
        <v>-6</v>
      </c>
      <c r="K374" s="198" t="n">
        <v>8</v>
      </c>
      <c r="L374" s="198" t="n">
        <v>-9</v>
      </c>
      <c r="M374" s="198" t="n">
        <v>10</v>
      </c>
      <c r="N374" s="198" t="n">
        <v>-1</v>
      </c>
      <c r="O374" s="198" t="n">
        <v>-1</v>
      </c>
      <c r="P374" s="198" t="n">
        <v>-1</v>
      </c>
      <c r="Q374" s="198" t="n">
        <v>-13</v>
      </c>
      <c r="R374" s="198" t="n">
        <v>14</v>
      </c>
      <c r="S374" s="198" t="n">
        <v>9</v>
      </c>
      <c r="T374" s="198" t="n">
        <v>8</v>
      </c>
      <c r="U374" s="198" t="n">
        <v>6</v>
      </c>
      <c r="V374" s="198" t="n">
        <v>16</v>
      </c>
      <c r="W374" s="198" t="n">
        <v>8</v>
      </c>
      <c r="X374" s="198" t="n">
        <v>10</v>
      </c>
      <c r="Y374" s="198" t="n">
        <v>-16</v>
      </c>
      <c r="Z374" s="198" t="n">
        <v>-18</v>
      </c>
      <c r="AA374" s="198" t="n">
        <v>9</v>
      </c>
      <c r="AB374" s="198" t="n">
        <v>27</v>
      </c>
      <c r="AC374" s="198" t="n">
        <v>-22</v>
      </c>
      <c r="AD374" s="198" t="n">
        <v>1</v>
      </c>
      <c r="AE374" s="198" t="n">
        <v>17</v>
      </c>
      <c r="AF374" s="198" t="n">
        <v>-7</v>
      </c>
      <c r="AG374" s="198" t="n">
        <v>-7</v>
      </c>
      <c r="AH374" s="198" t="n">
        <v>19</v>
      </c>
      <c r="AI374" s="198" t="n">
        <v>-9</v>
      </c>
      <c r="AJ374" s="198" t="n">
        <v>-20</v>
      </c>
      <c r="AK374" s="198" t="n">
        <v>12</v>
      </c>
      <c r="AL374" s="198" t="n">
        <v>-5</v>
      </c>
      <c r="AM374" s="198" t="n">
        <v>-18</v>
      </c>
      <c r="AN374" s="198" t="n">
        <v>12</v>
      </c>
      <c r="AO374" s="198" t="n">
        <v>-12</v>
      </c>
      <c r="AP374" s="211" t="n">
        <v>-33</v>
      </c>
      <c r="AR374" s="195"/>
      <c r="AS374" s="196" t="s">
        <v>1275</v>
      </c>
      <c r="AT374" s="199" t="inlineStr">
        <f aca="false">IF(AT96,1,"")</f>
        <is>
          <t/>
        </is>
      </c>
      <c r="AU374" s="235" t="n">
        <f aca="false">IF(OR(ISBLANK(appSymptome!E100),appSymptome!E100=appSymptome!$C$1,AT374),0,$AR$5-appSymptome!E100)</f>
        <v>8</v>
      </c>
      <c r="AV374" s="196"/>
      <c r="AW374" s="196"/>
      <c r="AX374" s="199"/>
      <c r="AY374" s="196"/>
      <c r="AZ374" s="196" t="n">
        <f aca="false">IF(AND(AU374=0,AU96=0,AX96&gt;0),$AR$5,AU374)</f>
        <v>8</v>
      </c>
      <c r="BA374" s="200" t="n">
        <f aca="false">IF(AND(AZ374=0,AZ96=0,AY96&gt;0),$AR$5-AY96,AZ374)</f>
        <v>8</v>
      </c>
      <c r="BB374" s="201" t="n">
        <f aca="false">BA374*D374</f>
        <v>0.000542556798914886</v>
      </c>
      <c r="BC374" s="202" t="n">
        <f aca="false">(SUMIF(E374:AP374,"&gt;0",E374:AP374)-SUMIF(E374:AP374,"&lt;0",E374:AP374))*D374</f>
        <v>0.0295015259409969</v>
      </c>
      <c r="BD374" s="196"/>
      <c r="BE374" s="196"/>
      <c r="BF374" s="196"/>
      <c r="BG374" s="204"/>
      <c r="BH374" s="205" t="n">
        <f aca="false">SUMPRODUCT(E374:AP374,heilmittel!E$411:AP$411)*D374</f>
        <v>0.00101818921668362</v>
      </c>
      <c r="BI374" s="206"/>
      <c r="BJ374" s="206"/>
      <c r="BK374" s="206"/>
      <c r="BL374" s="206"/>
      <c r="BM374" s="200"/>
    </row>
    <row r="375" customFormat="false" ht="12.8" hidden="false" customHeight="false" outlineLevel="0" collapsed="false">
      <c r="B375" s="0" t="n">
        <f aca="false">1/D375</f>
        <v>15048</v>
      </c>
      <c r="C375" s="208" t="s">
        <v>1276</v>
      </c>
      <c r="D375" s="209" t="n">
        <v>6.64540138224349E-005</v>
      </c>
      <c r="E375" s="210" t="n">
        <v>11</v>
      </c>
      <c r="F375" s="198" t="n">
        <v>13</v>
      </c>
      <c r="G375" s="198" t="n">
        <v>3</v>
      </c>
      <c r="H375" s="198" t="n">
        <v>11</v>
      </c>
      <c r="I375" s="198" t="n">
        <v>16</v>
      </c>
      <c r="J375" s="198" t="n">
        <v>9</v>
      </c>
      <c r="K375" s="198" t="n">
        <v>19</v>
      </c>
      <c r="L375" s="198" t="n">
        <v>-4</v>
      </c>
      <c r="M375" s="198" t="n">
        <v>-8</v>
      </c>
      <c r="N375" s="198" t="n">
        <v>-18</v>
      </c>
      <c r="O375" s="198" t="n">
        <v>-6</v>
      </c>
      <c r="P375" s="198" t="n">
        <v>-1</v>
      </c>
      <c r="Q375" s="198" t="n">
        <v>0</v>
      </c>
      <c r="R375" s="198" t="n">
        <v>11</v>
      </c>
      <c r="S375" s="198" t="n">
        <v>-7</v>
      </c>
      <c r="T375" s="198" t="n">
        <v>1</v>
      </c>
      <c r="U375" s="198" t="n">
        <v>12</v>
      </c>
      <c r="V375" s="198" t="n">
        <v>7</v>
      </c>
      <c r="W375" s="198" t="n">
        <v>-4</v>
      </c>
      <c r="X375" s="198" t="n">
        <v>-3</v>
      </c>
      <c r="Y375" s="198" t="n">
        <v>0</v>
      </c>
      <c r="Z375" s="198" t="n">
        <v>-15</v>
      </c>
      <c r="AA375" s="198" t="n">
        <v>6</v>
      </c>
      <c r="AB375" s="198" t="n">
        <v>18</v>
      </c>
      <c r="AC375" s="198" t="n">
        <v>-29</v>
      </c>
      <c r="AD375" s="198" t="n">
        <v>4</v>
      </c>
      <c r="AE375" s="198" t="n">
        <v>-3</v>
      </c>
      <c r="AF375" s="198" t="n">
        <v>1</v>
      </c>
      <c r="AG375" s="198" t="n">
        <v>-5</v>
      </c>
      <c r="AH375" s="198" t="n">
        <v>18</v>
      </c>
      <c r="AI375" s="198" t="n">
        <v>2</v>
      </c>
      <c r="AJ375" s="198" t="n">
        <v>-22</v>
      </c>
      <c r="AK375" s="198" t="n">
        <v>-22</v>
      </c>
      <c r="AL375" s="198" t="n">
        <v>-5</v>
      </c>
      <c r="AM375" s="198" t="n">
        <v>28</v>
      </c>
      <c r="AN375" s="198" t="n">
        <v>-1</v>
      </c>
      <c r="AO375" s="198" t="n">
        <v>-20</v>
      </c>
      <c r="AP375" s="211" t="n">
        <v>-22</v>
      </c>
      <c r="AR375" s="195"/>
      <c r="AS375" s="196" t="s">
        <v>1276</v>
      </c>
      <c r="AT375" s="199" t="inlineStr">
        <f aca="false">IF(AT97,1,"")</f>
        <is>
          <t/>
        </is>
      </c>
      <c r="AU375" s="235" t="n">
        <f aca="false">IF(OR(ISBLANK(appSymptome!E101),appSymptome!E101=appSymptome!$C$1,AT375),0,$AR$5-appSymptome!E101)</f>
        <v>8</v>
      </c>
      <c r="AV375" s="196"/>
      <c r="AW375" s="196"/>
      <c r="AX375" s="199"/>
      <c r="AY375" s="196"/>
      <c r="AZ375" s="196" t="n">
        <f aca="false">IF(AND(AU375=0,AU97=0,AX97&gt;0),$AR$5,AU375)</f>
        <v>8</v>
      </c>
      <c r="BA375" s="200" t="n">
        <f aca="false">IF(AND(AZ375=0,AZ97=0,AY97&gt;0),$AR$5-AY97,AZ375)</f>
        <v>8</v>
      </c>
      <c r="BB375" s="201" t="n">
        <f aca="false">BA375*D375</f>
        <v>0.000531632110579479</v>
      </c>
      <c r="BC375" s="202" t="n">
        <f aca="false">(SUMIF(E375:AP375,"&gt;0",E375:AP375)-SUMIF(E375:AP375,"&lt;0",E375:AP375))*D375</f>
        <v>0.0255847953216374</v>
      </c>
      <c r="BD375" s="196"/>
      <c r="BE375" s="196"/>
      <c r="BF375" s="196"/>
      <c r="BG375" s="204"/>
      <c r="BH375" s="205" t="n">
        <f aca="false">SUMPRODUCT(E375:AP375,heilmittel!E$411:AP$411)*D375</f>
        <v>0.00139372009569378</v>
      </c>
      <c r="BI375" s="206"/>
      <c r="BJ375" s="206"/>
      <c r="BK375" s="206"/>
      <c r="BL375" s="206"/>
      <c r="BM375" s="200"/>
    </row>
    <row r="376" customFormat="false" ht="12.8" hidden="false" customHeight="false" outlineLevel="0" collapsed="false">
      <c r="B376" s="0" t="n">
        <f aca="false">1/D376</f>
        <v>14583</v>
      </c>
      <c r="C376" s="208" t="s">
        <v>1277</v>
      </c>
      <c r="D376" s="209" t="n">
        <v>6.85729959541932E-005</v>
      </c>
      <c r="E376" s="210" t="n">
        <v>4</v>
      </c>
      <c r="F376" s="198" t="n">
        <v>9</v>
      </c>
      <c r="G376" s="198" t="n">
        <v>-2</v>
      </c>
      <c r="H376" s="198" t="n">
        <v>7</v>
      </c>
      <c r="I376" s="198" t="n">
        <v>10</v>
      </c>
      <c r="J376" s="198" t="n">
        <v>18</v>
      </c>
      <c r="K376" s="198" t="n">
        <v>30</v>
      </c>
      <c r="L376" s="198" t="n">
        <v>5</v>
      </c>
      <c r="M376" s="198" t="n">
        <v>-14</v>
      </c>
      <c r="N376" s="198" t="n">
        <v>-38</v>
      </c>
      <c r="O376" s="198" t="n">
        <v>-2</v>
      </c>
      <c r="P376" s="198" t="n">
        <v>-4</v>
      </c>
      <c r="Q376" s="198" t="n">
        <v>0</v>
      </c>
      <c r="R376" s="198" t="n">
        <v>5</v>
      </c>
      <c r="S376" s="198" t="n">
        <v>20</v>
      </c>
      <c r="T376" s="198" t="n">
        <v>-12</v>
      </c>
      <c r="U376" s="198" t="n">
        <v>10</v>
      </c>
      <c r="V376" s="198" t="n">
        <v>1</v>
      </c>
      <c r="W376" s="198" t="n">
        <v>-2</v>
      </c>
      <c r="X376" s="198" t="n">
        <v>-17</v>
      </c>
      <c r="Y376" s="198" t="n">
        <v>-31</v>
      </c>
      <c r="Z376" s="198" t="n">
        <v>-1</v>
      </c>
      <c r="AA376" s="198" t="n">
        <v>5</v>
      </c>
      <c r="AB376" s="198" t="n">
        <v>26</v>
      </c>
      <c r="AC376" s="198" t="n">
        <v>-24</v>
      </c>
      <c r="AD376" s="198" t="n">
        <v>-3</v>
      </c>
      <c r="AE376" s="198" t="n">
        <v>-1</v>
      </c>
      <c r="AF376" s="198" t="n">
        <v>3</v>
      </c>
      <c r="AG376" s="198" t="n">
        <v>0</v>
      </c>
      <c r="AH376" s="198" t="n">
        <v>9</v>
      </c>
      <c r="AI376" s="198" t="n">
        <v>5</v>
      </c>
      <c r="AJ376" s="198" t="n">
        <v>-26</v>
      </c>
      <c r="AK376" s="198" t="n">
        <v>-20</v>
      </c>
      <c r="AL376" s="198" t="n">
        <v>-23</v>
      </c>
      <c r="AM376" s="198" t="n">
        <v>33</v>
      </c>
      <c r="AN376" s="198" t="n">
        <v>26</v>
      </c>
      <c r="AO376" s="198" t="n">
        <v>1</v>
      </c>
      <c r="AP376" s="211" t="n">
        <v>-2</v>
      </c>
      <c r="AR376" s="195"/>
      <c r="AS376" s="196" t="s">
        <v>1277</v>
      </c>
      <c r="AT376" s="199" t="inlineStr">
        <f aca="false">IF(AT98,1,"")</f>
        <is>
          <t/>
        </is>
      </c>
      <c r="AU376" s="235" t="n">
        <f aca="false">IF(OR(ISBLANK(appSymptome!E102),appSymptome!E102=appSymptome!$C$1,AT376),0,$AR$5-appSymptome!E102)</f>
        <v>8</v>
      </c>
      <c r="AV376" s="196"/>
      <c r="AW376" s="196"/>
      <c r="AX376" s="199"/>
      <c r="AY376" s="196"/>
      <c r="AZ376" s="196" t="n">
        <f aca="false">IF(AND(AU376=0,AU98=0,AX98&gt;0),$AR$5,AU376)</f>
        <v>8</v>
      </c>
      <c r="BA376" s="200" t="n">
        <f aca="false">IF(AND(AZ376=0,AZ98=0,AY98&gt;0),$AR$5-AY98,AZ376)</f>
        <v>8</v>
      </c>
      <c r="BB376" s="201" t="n">
        <f aca="false">BA376*D376</f>
        <v>0.000548583967633546</v>
      </c>
      <c r="BC376" s="202" t="n">
        <f aca="false">(SUMIF(E376:AP376,"&gt;0",E376:AP376)-SUMIF(E376:AP376,"&lt;0",E376:AP376))*D376</f>
        <v>0.0307892751834328</v>
      </c>
      <c r="BD376" s="196"/>
      <c r="BE376" s="196"/>
      <c r="BF376" s="196"/>
      <c r="BG376" s="204"/>
      <c r="BH376" s="205" t="n">
        <f aca="false">SUMPRODUCT(E376:AP376,heilmittel!E$411:AP$411)*D376</f>
        <v>0.000995076458890489</v>
      </c>
      <c r="BI376" s="206"/>
      <c r="BJ376" s="206"/>
      <c r="BK376" s="206"/>
      <c r="BL376" s="206"/>
      <c r="BM376" s="200"/>
    </row>
    <row r="377" customFormat="false" ht="12.8" hidden="false" customHeight="false" outlineLevel="0" collapsed="false">
      <c r="B377" s="0" t="n">
        <f aca="false">1/D377</f>
        <v>13079</v>
      </c>
      <c r="C377" s="208" t="s">
        <v>1278</v>
      </c>
      <c r="D377" s="209" t="n">
        <v>7.6458444835232E-005</v>
      </c>
      <c r="E377" s="210" t="n">
        <v>9</v>
      </c>
      <c r="F377" s="198" t="n">
        <v>15</v>
      </c>
      <c r="G377" s="198" t="n">
        <v>19</v>
      </c>
      <c r="H377" s="198" t="n">
        <v>14</v>
      </c>
      <c r="I377" s="198" t="n">
        <v>19</v>
      </c>
      <c r="J377" s="198" t="n">
        <v>9</v>
      </c>
      <c r="K377" s="198" t="n">
        <v>19</v>
      </c>
      <c r="L377" s="198" t="n">
        <v>-11</v>
      </c>
      <c r="M377" s="198" t="n">
        <v>-3</v>
      </c>
      <c r="N377" s="198" t="n">
        <v>-7</v>
      </c>
      <c r="O377" s="198" t="n">
        <v>-4</v>
      </c>
      <c r="P377" s="198" t="n">
        <v>-14</v>
      </c>
      <c r="Q377" s="198" t="n">
        <v>11</v>
      </c>
      <c r="R377" s="198" t="n">
        <v>-10</v>
      </c>
      <c r="S377" s="198" t="n">
        <v>-24</v>
      </c>
      <c r="T377" s="198" t="n">
        <v>2</v>
      </c>
      <c r="U377" s="198" t="n">
        <v>14</v>
      </c>
      <c r="V377" s="198" t="n">
        <v>-4</v>
      </c>
      <c r="W377" s="198" t="n">
        <v>-9</v>
      </c>
      <c r="X377" s="198" t="n">
        <v>9</v>
      </c>
      <c r="Y377" s="198" t="n">
        <v>-20</v>
      </c>
      <c r="Z377" s="198" t="n">
        <v>-30</v>
      </c>
      <c r="AA377" s="198" t="n">
        <v>38</v>
      </c>
      <c r="AB377" s="198" t="n">
        <v>35</v>
      </c>
      <c r="AC377" s="198" t="n">
        <v>-25</v>
      </c>
      <c r="AD377" s="198" t="n">
        <v>-6</v>
      </c>
      <c r="AE377" s="198" t="n">
        <v>12</v>
      </c>
      <c r="AF377" s="198" t="n">
        <v>-2</v>
      </c>
      <c r="AG377" s="198" t="n">
        <v>-23</v>
      </c>
      <c r="AH377" s="198" t="n">
        <v>10</v>
      </c>
      <c r="AI377" s="198" t="n">
        <v>-2</v>
      </c>
      <c r="AJ377" s="198" t="n">
        <v>-17</v>
      </c>
      <c r="AK377" s="198" t="n">
        <v>40</v>
      </c>
      <c r="AL377" s="198" t="n">
        <v>-26</v>
      </c>
      <c r="AM377" s="198" t="n">
        <v>-32</v>
      </c>
      <c r="AN377" s="198" t="n">
        <v>-4</v>
      </c>
      <c r="AO377" s="198" t="n">
        <v>11</v>
      </c>
      <c r="AP377" s="211" t="n">
        <v>-23</v>
      </c>
      <c r="AR377" s="195"/>
      <c r="AS377" s="196" t="s">
        <v>1278</v>
      </c>
      <c r="AT377" s="199" t="inlineStr">
        <f aca="false">IF(AT99,1,"")</f>
        <is>
          <t/>
        </is>
      </c>
      <c r="AU377" s="235" t="n">
        <f aca="false">IF(OR(ISBLANK(appSymptome!E103),appSymptome!E103=appSymptome!$C$1,AT377),0,$AR$5-appSymptome!E103)</f>
        <v>8</v>
      </c>
      <c r="AV377" s="196"/>
      <c r="AW377" s="196"/>
      <c r="AX377" s="199"/>
      <c r="AY377" s="196"/>
      <c r="AZ377" s="196" t="n">
        <f aca="false">IF(AND(AU377=0,AU99=0,AX99&gt;0),$AR$5,AU377)</f>
        <v>8</v>
      </c>
      <c r="BA377" s="200" t="n">
        <f aca="false">IF(AND(AZ377=0,AZ99=0,AY99&gt;0),$AR$5-AY99,AZ377)</f>
        <v>8</v>
      </c>
      <c r="BB377" s="201" t="n">
        <f aca="false">BA377*D377</f>
        <v>0.000611667558681856</v>
      </c>
      <c r="BC377" s="202" t="n">
        <f aca="false">(SUMIF(E377:AP377,"&gt;0",E377:AP377)-SUMIF(E377:AP377,"&lt;0",E377:AP377))*D377</f>
        <v>0.0444988148941051</v>
      </c>
      <c r="BD377" s="196"/>
      <c r="BE377" s="196"/>
      <c r="BF377" s="196"/>
      <c r="BG377" s="204"/>
      <c r="BH377" s="205" t="n">
        <f aca="false">SUMPRODUCT(E377:AP377,heilmittel!E$411:AP$411)*D377</f>
        <v>0.0014068659683462</v>
      </c>
      <c r="BI377" s="206"/>
      <c r="BJ377" s="206"/>
      <c r="BK377" s="206"/>
      <c r="BL377" s="206"/>
      <c r="BM377" s="200"/>
    </row>
    <row r="378" customFormat="false" ht="12.8" hidden="false" customHeight="false" outlineLevel="0" collapsed="false">
      <c r="B378" s="0" t="n">
        <f aca="false">1/D378</f>
        <v>23219</v>
      </c>
      <c r="C378" s="208" t="s">
        <v>1279</v>
      </c>
      <c r="D378" s="209" t="n">
        <v>4.30681769240708E-005</v>
      </c>
      <c r="E378" s="210" t="n">
        <v>14</v>
      </c>
      <c r="F378" s="198" t="n">
        <v>1</v>
      </c>
      <c r="G378" s="198" t="n">
        <v>-1</v>
      </c>
      <c r="H378" s="198" t="n">
        <v>-1</v>
      </c>
      <c r="I378" s="198" t="n">
        <v>-6</v>
      </c>
      <c r="J378" s="198" t="n">
        <v>3</v>
      </c>
      <c r="K378" s="198" t="n">
        <v>12</v>
      </c>
      <c r="L378" s="198" t="n">
        <v>9</v>
      </c>
      <c r="M378" s="198" t="n">
        <v>2</v>
      </c>
      <c r="N378" s="198" t="n">
        <v>-10</v>
      </c>
      <c r="O378" s="198" t="n">
        <v>-2</v>
      </c>
      <c r="P378" s="198" t="n">
        <v>-2</v>
      </c>
      <c r="Q378" s="198" t="n">
        <v>2</v>
      </c>
      <c r="R378" s="198" t="n">
        <v>3</v>
      </c>
      <c r="S378" s="198" t="n">
        <v>-6</v>
      </c>
      <c r="T378" s="198" t="n">
        <v>3</v>
      </c>
      <c r="U378" s="198" t="n">
        <v>7</v>
      </c>
      <c r="V378" s="198" t="n">
        <v>12</v>
      </c>
      <c r="W378" s="198" t="n">
        <v>6</v>
      </c>
      <c r="X378" s="198" t="n">
        <v>6</v>
      </c>
      <c r="Y378" s="198" t="n">
        <v>-13</v>
      </c>
      <c r="Z378" s="198" t="n">
        <v>-7</v>
      </c>
      <c r="AA378" s="198" t="n">
        <v>-12</v>
      </c>
      <c r="AB378" s="198" t="n">
        <v>-19</v>
      </c>
      <c r="AC378" s="198" t="n">
        <v>-17</v>
      </c>
      <c r="AD378" s="198" t="n">
        <v>-1</v>
      </c>
      <c r="AE378" s="198" t="n">
        <v>-10</v>
      </c>
      <c r="AF378" s="198" t="n">
        <v>16</v>
      </c>
      <c r="AG378" s="198" t="n">
        <v>-6</v>
      </c>
      <c r="AH378" s="198" t="n">
        <v>8</v>
      </c>
      <c r="AI378" s="198" t="n">
        <v>-13</v>
      </c>
      <c r="AJ378" s="198" t="n">
        <v>4</v>
      </c>
      <c r="AK378" s="198" t="n">
        <v>9</v>
      </c>
      <c r="AL378" s="198" t="n">
        <v>6</v>
      </c>
      <c r="AM378" s="198" t="n">
        <v>1</v>
      </c>
      <c r="AN378" s="198" t="n">
        <v>5</v>
      </c>
      <c r="AO378" s="198" t="n">
        <v>6</v>
      </c>
      <c r="AP378" s="211" t="n">
        <v>4</v>
      </c>
      <c r="AR378" s="195"/>
      <c r="AS378" s="196" t="s">
        <v>1279</v>
      </c>
      <c r="AT378" s="199" t="inlineStr">
        <f aca="false">IF(AT100,1,"")</f>
        <is>
          <t/>
        </is>
      </c>
      <c r="AU378" s="235" t="n">
        <f aca="false">IF(OR(ISBLANK(appSymptome!E104),appSymptome!E104=appSymptome!$C$1,AT378),0,$AR$5-appSymptome!E104)</f>
        <v>8</v>
      </c>
      <c r="AV378" s="196"/>
      <c r="AW378" s="196"/>
      <c r="AX378" s="199"/>
      <c r="AY378" s="196"/>
      <c r="AZ378" s="196" t="n">
        <f aca="false">IF(AND(AU378=0,AU100=0,AX100&gt;0),$AR$5,AU378)</f>
        <v>8</v>
      </c>
      <c r="BA378" s="200" t="n">
        <f aca="false">IF(AND(AZ378=0,AZ100=0,AY100&gt;0),$AR$5-AY100,AZ378)</f>
        <v>8</v>
      </c>
      <c r="BB378" s="201" t="n">
        <f aca="false">BA378*D378</f>
        <v>0.000344545415392566</v>
      </c>
      <c r="BC378" s="202" t="n">
        <f aca="false">(SUMIF(E378:AP378,"&gt;0",E378:AP378)-SUMIF(E378:AP378,"&lt;0",E378:AP378))*D378</f>
        <v>0.0114130668848788</v>
      </c>
      <c r="BD378" s="196"/>
      <c r="BE378" s="196"/>
      <c r="BF378" s="196"/>
      <c r="BG378" s="204"/>
      <c r="BH378" s="205" t="n">
        <f aca="false">SUMPRODUCT(E378:AP378,heilmittel!E$411:AP$411)*D378</f>
        <v>0.000708458589947888</v>
      </c>
      <c r="BI378" s="206"/>
      <c r="BJ378" s="206"/>
      <c r="BK378" s="206"/>
      <c r="BL378" s="206"/>
      <c r="BM378" s="200"/>
    </row>
    <row r="379" customFormat="false" ht="12.8" hidden="false" customHeight="false" outlineLevel="0" collapsed="false">
      <c r="B379" s="0" t="n">
        <f aca="false">1/D379</f>
        <v>22705</v>
      </c>
      <c r="C379" s="208" t="s">
        <v>1280</v>
      </c>
      <c r="D379" s="209" t="n">
        <v>4.40431622990531E-005</v>
      </c>
      <c r="E379" s="210" t="n">
        <v>15</v>
      </c>
      <c r="F379" s="198" t="n">
        <v>-15</v>
      </c>
      <c r="G379" s="198" t="n">
        <v>1</v>
      </c>
      <c r="H379" s="198" t="n">
        <v>6</v>
      </c>
      <c r="I379" s="198" t="n">
        <v>-5</v>
      </c>
      <c r="J379" s="198" t="n">
        <v>-3</v>
      </c>
      <c r="K379" s="198" t="n">
        <v>20</v>
      </c>
      <c r="L379" s="198" t="n">
        <v>-1</v>
      </c>
      <c r="M379" s="198" t="n">
        <v>12</v>
      </c>
      <c r="N379" s="198" t="n">
        <v>-25</v>
      </c>
      <c r="O379" s="198" t="n">
        <v>-15</v>
      </c>
      <c r="P379" s="198" t="n">
        <v>-5</v>
      </c>
      <c r="Q379" s="198" t="n">
        <v>-7</v>
      </c>
      <c r="R379" s="198" t="n">
        <v>-10</v>
      </c>
      <c r="S379" s="198" t="n">
        <v>4</v>
      </c>
      <c r="T379" s="198" t="n">
        <v>9</v>
      </c>
      <c r="U379" s="198" t="n">
        <v>0</v>
      </c>
      <c r="V379" s="198" t="n">
        <v>15</v>
      </c>
      <c r="W379" s="198" t="n">
        <v>21</v>
      </c>
      <c r="X379" s="198" t="n">
        <v>-10</v>
      </c>
      <c r="Y379" s="198" t="n">
        <v>-29</v>
      </c>
      <c r="Z379" s="198" t="n">
        <v>-12</v>
      </c>
      <c r="AA379" s="198" t="n">
        <v>-7</v>
      </c>
      <c r="AB379" s="198" t="n">
        <v>20</v>
      </c>
      <c r="AC379" s="198" t="n">
        <v>-40</v>
      </c>
      <c r="AD379" s="198" t="n">
        <v>1</v>
      </c>
      <c r="AE379" s="198" t="n">
        <v>-21</v>
      </c>
      <c r="AF379" s="198" t="n">
        <v>-10</v>
      </c>
      <c r="AG379" s="198" t="n">
        <v>-4</v>
      </c>
      <c r="AH379" s="198" t="n">
        <v>18</v>
      </c>
      <c r="AI379" s="198" t="n">
        <v>7</v>
      </c>
      <c r="AJ379" s="198" t="n">
        <v>-12</v>
      </c>
      <c r="AK379" s="198" t="n">
        <v>27</v>
      </c>
      <c r="AL379" s="198" t="n">
        <v>3</v>
      </c>
      <c r="AM379" s="198" t="n">
        <v>4</v>
      </c>
      <c r="AN379" s="198" t="n">
        <v>14</v>
      </c>
      <c r="AO379" s="198" t="n">
        <v>-39</v>
      </c>
      <c r="AP379" s="211" t="n">
        <v>18</v>
      </c>
      <c r="AR379" s="195"/>
      <c r="AS379" s="196" t="s">
        <v>1280</v>
      </c>
      <c r="AT379" s="199" t="inlineStr">
        <f aca="false">IF(AT101,1,"")</f>
        <is>
          <t/>
        </is>
      </c>
      <c r="AU379" s="235" t="n">
        <f aca="false">IF(OR(ISBLANK(appSymptome!E105),appSymptome!E105=appSymptome!$C$1,AT379),0,$AR$5-appSymptome!E105)</f>
        <v>8</v>
      </c>
      <c r="AV379" s="196"/>
      <c r="AW379" s="196"/>
      <c r="AX379" s="199"/>
      <c r="AY379" s="196"/>
      <c r="AZ379" s="196" t="n">
        <f aca="false">IF(AND(AU379=0,AU101=0,AX101&gt;0),$AR$5,AU379)</f>
        <v>8</v>
      </c>
      <c r="BA379" s="200" t="n">
        <f aca="false">IF(AND(AZ379=0,AZ101=0,AY101&gt;0),$AR$5-AY101,AZ379)</f>
        <v>8</v>
      </c>
      <c r="BB379" s="201" t="n">
        <f aca="false">BA379*D379</f>
        <v>0.000352345298392425</v>
      </c>
      <c r="BC379" s="202" t="n">
        <f aca="false">(SUMIF(E379:AP379,"&gt;0",E379:AP379)-SUMIF(E379:AP379,"&lt;0",E379:AP379))*D379</f>
        <v>0.0213609337150407</v>
      </c>
      <c r="BD379" s="196"/>
      <c r="BE379" s="196"/>
      <c r="BF379" s="196"/>
      <c r="BG379" s="204"/>
      <c r="BH379" s="205" t="n">
        <f aca="false">SUMPRODUCT(E379:AP379,heilmittel!E$411:AP$411)*D379</f>
        <v>0.000392248403435367</v>
      </c>
      <c r="BI379" s="206"/>
      <c r="BJ379" s="206"/>
      <c r="BK379" s="206"/>
      <c r="BL379" s="206"/>
      <c r="BM379" s="200"/>
    </row>
    <row r="380" customFormat="false" ht="12.8" hidden="false" customHeight="false" outlineLevel="0" collapsed="false">
      <c r="B380" s="0" t="n">
        <f aca="false">1/D380</f>
        <v>23109</v>
      </c>
      <c r="C380" s="208" t="s">
        <v>1281</v>
      </c>
      <c r="D380" s="209" t="n">
        <v>4.3273183608118E-005</v>
      </c>
      <c r="E380" s="210" t="n">
        <v>25</v>
      </c>
      <c r="F380" s="198" t="n">
        <v>-8</v>
      </c>
      <c r="G380" s="198" t="n">
        <v>18</v>
      </c>
      <c r="H380" s="198" t="n">
        <v>8</v>
      </c>
      <c r="I380" s="198" t="n">
        <v>-9</v>
      </c>
      <c r="J380" s="198" t="n">
        <v>6</v>
      </c>
      <c r="K380" s="198" t="n">
        <v>14</v>
      </c>
      <c r="L380" s="198" t="n">
        <v>-3</v>
      </c>
      <c r="M380" s="198" t="n">
        <v>8</v>
      </c>
      <c r="N380" s="198" t="n">
        <v>-14</v>
      </c>
      <c r="O380" s="198" t="n">
        <v>-10</v>
      </c>
      <c r="P380" s="198" t="n">
        <v>-18</v>
      </c>
      <c r="Q380" s="198" t="n">
        <v>-4</v>
      </c>
      <c r="R380" s="198" t="n">
        <v>-6</v>
      </c>
      <c r="S380" s="198" t="n">
        <v>11</v>
      </c>
      <c r="T380" s="198" t="n">
        <v>20</v>
      </c>
      <c r="U380" s="198" t="n">
        <v>13</v>
      </c>
      <c r="V380" s="198" t="n">
        <v>10</v>
      </c>
      <c r="W380" s="198" t="n">
        <v>11</v>
      </c>
      <c r="X380" s="198" t="n">
        <v>12</v>
      </c>
      <c r="Y380" s="198" t="n">
        <v>-20</v>
      </c>
      <c r="Z380" s="198" t="n">
        <v>-2</v>
      </c>
      <c r="AA380" s="198" t="n">
        <v>-14</v>
      </c>
      <c r="AB380" s="198" t="n">
        <v>8</v>
      </c>
      <c r="AC380" s="198" t="n">
        <v>-36</v>
      </c>
      <c r="AD380" s="198" t="n">
        <v>12</v>
      </c>
      <c r="AE380" s="198" t="n">
        <v>-10</v>
      </c>
      <c r="AF380" s="198" t="n">
        <v>-10</v>
      </c>
      <c r="AG380" s="198" t="n">
        <v>-9</v>
      </c>
      <c r="AH380" s="198" t="n">
        <v>12</v>
      </c>
      <c r="AI380" s="198" t="n">
        <v>13</v>
      </c>
      <c r="AJ380" s="198" t="n">
        <v>-7</v>
      </c>
      <c r="AK380" s="198" t="n">
        <v>9</v>
      </c>
      <c r="AL380" s="198" t="n">
        <v>3</v>
      </c>
      <c r="AM380" s="198" t="n">
        <v>13</v>
      </c>
      <c r="AN380" s="198" t="n">
        <v>6</v>
      </c>
      <c r="AO380" s="198" t="n">
        <v>-17</v>
      </c>
      <c r="AP380" s="211" t="n">
        <v>23</v>
      </c>
      <c r="AR380" s="195"/>
      <c r="AS380" s="196" t="s">
        <v>1281</v>
      </c>
      <c r="AT380" s="199" t="inlineStr">
        <f aca="false">IF(AT102,1,"")</f>
        <is>
          <t/>
        </is>
      </c>
      <c r="AU380" s="235" t="n">
        <f aca="false">IF(OR(ISBLANK(appSymptome!E106),appSymptome!E106=appSymptome!$C$1,AT380),0,$AR$5-appSymptome!E106)</f>
        <v>8</v>
      </c>
      <c r="AV380" s="196"/>
      <c r="AW380" s="196"/>
      <c r="AX380" s="199"/>
      <c r="AY380" s="196"/>
      <c r="AZ380" s="196" t="n">
        <f aca="false">IF(AND(AU380=0,AU102=0,AX102&gt;0),$AR$5,AU380)</f>
        <v>8</v>
      </c>
      <c r="BA380" s="200" t="n">
        <f aca="false">IF(AND(AZ380=0,AZ102=0,AY102&gt;0),$AR$5-AY102,AZ380)</f>
        <v>8</v>
      </c>
      <c r="BB380" s="201" t="n">
        <f aca="false">BA380*D380</f>
        <v>0.000346185468864944</v>
      </c>
      <c r="BC380" s="202" t="n">
        <f aca="false">(SUMIF(E380:AP380,"&gt;0",E380:AP380)-SUMIF(E380:AP380,"&lt;0",E380:AP380))*D380</f>
        <v>0.0195594789908694</v>
      </c>
      <c r="BD380" s="196"/>
      <c r="BE380" s="196"/>
      <c r="BF380" s="196"/>
      <c r="BG380" s="204"/>
      <c r="BH380" s="205" t="n">
        <f aca="false">SUMPRODUCT(E380:AP380,heilmittel!E$411:AP$411)*D380</f>
        <v>8.53909732138993E-005</v>
      </c>
      <c r="BI380" s="206"/>
      <c r="BJ380" s="206"/>
      <c r="BK380" s="206"/>
      <c r="BL380" s="206"/>
      <c r="BM380" s="200"/>
    </row>
    <row r="381" customFormat="false" ht="12.8" hidden="false" customHeight="false" outlineLevel="0" collapsed="false">
      <c r="B381" s="0" t="n">
        <f aca="false">1/D381</f>
        <v>20244</v>
      </c>
      <c r="C381" s="208" t="s">
        <v>1282</v>
      </c>
      <c r="D381" s="209" t="n">
        <v>4.93973523019166E-005</v>
      </c>
      <c r="E381" s="210" t="n">
        <v>-15</v>
      </c>
      <c r="F381" s="198" t="n">
        <v>0</v>
      </c>
      <c r="G381" s="198" t="n">
        <v>2</v>
      </c>
      <c r="H381" s="198" t="n">
        <v>10</v>
      </c>
      <c r="I381" s="198" t="n">
        <v>-6</v>
      </c>
      <c r="J381" s="198" t="n">
        <v>-7</v>
      </c>
      <c r="K381" s="198" t="n">
        <v>-4</v>
      </c>
      <c r="L381" s="198" t="n">
        <v>4</v>
      </c>
      <c r="M381" s="198" t="n">
        <v>0</v>
      </c>
      <c r="N381" s="198" t="n">
        <v>-13</v>
      </c>
      <c r="O381" s="198" t="n">
        <v>-4</v>
      </c>
      <c r="P381" s="198" t="n">
        <v>-8</v>
      </c>
      <c r="Q381" s="198" t="n">
        <v>5</v>
      </c>
      <c r="R381" s="198" t="n">
        <v>2</v>
      </c>
      <c r="S381" s="198" t="n">
        <v>-8</v>
      </c>
      <c r="T381" s="198" t="n">
        <v>-8</v>
      </c>
      <c r="U381" s="198" t="n">
        <v>10</v>
      </c>
      <c r="V381" s="198" t="n">
        <v>-12</v>
      </c>
      <c r="W381" s="198" t="n">
        <v>3</v>
      </c>
      <c r="X381" s="198" t="n">
        <v>5</v>
      </c>
      <c r="Y381" s="198" t="n">
        <v>3</v>
      </c>
      <c r="Z381" s="198" t="n">
        <v>-3</v>
      </c>
      <c r="AA381" s="198" t="n">
        <v>7</v>
      </c>
      <c r="AB381" s="198" t="n">
        <v>-5</v>
      </c>
      <c r="AC381" s="198" t="n">
        <v>6</v>
      </c>
      <c r="AD381" s="198" t="n">
        <v>5</v>
      </c>
      <c r="AE381" s="198" t="n">
        <v>-1</v>
      </c>
      <c r="AF381" s="198" t="n">
        <v>14</v>
      </c>
      <c r="AG381" s="198" t="n">
        <v>-4</v>
      </c>
      <c r="AH381" s="198" t="n">
        <v>8</v>
      </c>
      <c r="AI381" s="198" t="n">
        <v>1</v>
      </c>
      <c r="AJ381" s="198" t="n">
        <v>3</v>
      </c>
      <c r="AK381" s="198" t="n">
        <v>28</v>
      </c>
      <c r="AL381" s="198" t="n">
        <v>-8</v>
      </c>
      <c r="AM381" s="198" t="n">
        <v>-3</v>
      </c>
      <c r="AN381" s="198" t="n">
        <v>-2</v>
      </c>
      <c r="AO381" s="198" t="n">
        <v>-17</v>
      </c>
      <c r="AP381" s="211" t="n">
        <v>-13</v>
      </c>
      <c r="AR381" s="195"/>
      <c r="AS381" s="196" t="s">
        <v>1282</v>
      </c>
      <c r="AT381" s="199" t="inlineStr">
        <f aca="false">IF(AT103,1,"")</f>
        <is>
          <t/>
        </is>
      </c>
      <c r="AU381" s="235" t="n">
        <f aca="false">IF(OR(ISBLANK(appSymptome!E107),appSymptome!E107=appSymptome!$C$1,AT381),0,$AR$5-appSymptome!E107)</f>
        <v>8</v>
      </c>
      <c r="AV381" s="196"/>
      <c r="AW381" s="196"/>
      <c r="AX381" s="199"/>
      <c r="AY381" s="196"/>
      <c r="AZ381" s="196" t="n">
        <f aca="false">IF(AND(AU381=0,AU103=0,AX103&gt;0),$AR$5,AU381)</f>
        <v>8</v>
      </c>
      <c r="BA381" s="200" t="n">
        <f aca="false">IF(AND(AZ381=0,AZ103=0,AY103&gt;0),$AR$5-AY103,AZ381)</f>
        <v>8</v>
      </c>
      <c r="BB381" s="201" t="n">
        <f aca="false">BA381*D381</f>
        <v>0.000395178818415333</v>
      </c>
      <c r="BC381" s="202" t="n">
        <f aca="false">(SUMIF(E381:AP381,"&gt;0",E381:AP381)-SUMIF(E381:AP381,"&lt;0",E381:AP381))*D381</f>
        <v>0.0126951195415926</v>
      </c>
      <c r="BD381" s="196"/>
      <c r="BE381" s="196"/>
      <c r="BF381" s="196"/>
      <c r="BG381" s="204"/>
      <c r="BH381" s="205" t="n">
        <f aca="false">SUMPRODUCT(E381:AP381,heilmittel!E$411:AP$411)*D381</f>
        <v>0.000363386682473819</v>
      </c>
      <c r="BI381" s="206"/>
      <c r="BJ381" s="206"/>
      <c r="BK381" s="206"/>
      <c r="BL381" s="206"/>
      <c r="BM381" s="200"/>
    </row>
    <row r="382" customFormat="false" ht="12.8" hidden="false" customHeight="false" outlineLevel="0" collapsed="false">
      <c r="B382" s="0" t="n">
        <f aca="false">1/D382</f>
        <v>23651</v>
      </c>
      <c r="C382" s="208" t="s">
        <v>1283</v>
      </c>
      <c r="D382" s="209" t="n">
        <v>4.22815102955478E-005</v>
      </c>
      <c r="E382" s="210" t="n">
        <v>-16</v>
      </c>
      <c r="F382" s="198" t="n">
        <v>-8</v>
      </c>
      <c r="G382" s="198" t="n">
        <v>17</v>
      </c>
      <c r="H382" s="198" t="n">
        <v>-2</v>
      </c>
      <c r="I382" s="198" t="n">
        <v>-14</v>
      </c>
      <c r="J382" s="198" t="n">
        <v>-1</v>
      </c>
      <c r="K382" s="198" t="n">
        <v>2</v>
      </c>
      <c r="L382" s="198" t="n">
        <v>9</v>
      </c>
      <c r="M382" s="198" t="n">
        <v>-2</v>
      </c>
      <c r="N382" s="198" t="n">
        <v>-21</v>
      </c>
      <c r="O382" s="198" t="n">
        <v>9</v>
      </c>
      <c r="P382" s="198" t="n">
        <v>-15</v>
      </c>
      <c r="Q382" s="198" t="n">
        <v>-7</v>
      </c>
      <c r="R382" s="198" t="n">
        <v>2</v>
      </c>
      <c r="S382" s="198" t="n">
        <v>-25</v>
      </c>
      <c r="T382" s="198" t="n">
        <v>11</v>
      </c>
      <c r="U382" s="198" t="n">
        <v>-3</v>
      </c>
      <c r="V382" s="198" t="n">
        <v>8</v>
      </c>
      <c r="W382" s="198" t="n">
        <v>-4</v>
      </c>
      <c r="X382" s="198" t="n">
        <v>-14</v>
      </c>
      <c r="Y382" s="198" t="n">
        <v>5</v>
      </c>
      <c r="Z382" s="198" t="n">
        <v>4</v>
      </c>
      <c r="AA382" s="198" t="n">
        <v>-12</v>
      </c>
      <c r="AB382" s="198" t="n">
        <v>0</v>
      </c>
      <c r="AC382" s="198" t="n">
        <v>22</v>
      </c>
      <c r="AD382" s="198" t="n">
        <v>10</v>
      </c>
      <c r="AE382" s="198" t="n">
        <v>2</v>
      </c>
      <c r="AF382" s="198" t="n">
        <v>1</v>
      </c>
      <c r="AG382" s="198" t="n">
        <v>-11</v>
      </c>
      <c r="AH382" s="198" t="n">
        <v>2</v>
      </c>
      <c r="AI382" s="198" t="n">
        <v>-1</v>
      </c>
      <c r="AJ382" s="198" t="n">
        <v>-11</v>
      </c>
      <c r="AK382" s="198" t="n">
        <v>13</v>
      </c>
      <c r="AL382" s="198" t="n">
        <v>-2</v>
      </c>
      <c r="AM382" s="198" t="n">
        <v>-8</v>
      </c>
      <c r="AN382" s="198" t="n">
        <v>12</v>
      </c>
      <c r="AO382" s="198" t="n">
        <v>5</v>
      </c>
      <c r="AP382" s="211" t="n">
        <v>2</v>
      </c>
      <c r="AR382" s="195"/>
      <c r="AS382" s="196" t="s">
        <v>1283</v>
      </c>
      <c r="AT382" s="199" t="inlineStr">
        <f aca="false">IF(AT104,1,"")</f>
        <is>
          <t/>
        </is>
      </c>
      <c r="AU382" s="235" t="n">
        <f aca="false">IF(OR(ISBLANK(appSymptome!E108),appSymptome!E108=appSymptome!$C$1,AT382),0,$AR$5-appSymptome!E108)</f>
        <v>8</v>
      </c>
      <c r="AV382" s="196"/>
      <c r="AW382" s="196"/>
      <c r="AX382" s="199"/>
      <c r="AY382" s="196"/>
      <c r="AZ382" s="196" t="n">
        <f aca="false">IF(AND(AU382=0,AU104=0,AX104&gt;0),$AR$5,AU382)</f>
        <v>8</v>
      </c>
      <c r="BA382" s="200" t="n">
        <f aca="false">IF(AND(AZ382=0,AZ104=0,AY104&gt;0),$AR$5-AY104,AZ382)</f>
        <v>8</v>
      </c>
      <c r="BB382" s="201" t="n">
        <f aca="false">BA382*D382</f>
        <v>0.000338252082364382</v>
      </c>
      <c r="BC382" s="202" t="n">
        <f aca="false">(SUMIF(E382:AP382,"&gt;0",E382:AP382)-SUMIF(E382:AP382,"&lt;0",E382:AP382))*D382</f>
        <v>0.0132341127225065</v>
      </c>
      <c r="BD382" s="196"/>
      <c r="BE382" s="196"/>
      <c r="BF382" s="196"/>
      <c r="BG382" s="204"/>
      <c r="BH382" s="205" t="n">
        <f aca="false">SUMPRODUCT(E382:AP382,heilmittel!E$411:AP$411)*D382</f>
        <v>0.000372089975053909</v>
      </c>
      <c r="BI382" s="206"/>
      <c r="BJ382" s="206"/>
      <c r="BK382" s="206"/>
      <c r="BL382" s="206"/>
      <c r="BM382" s="200"/>
    </row>
    <row r="383" customFormat="false" ht="12.8" hidden="false" customHeight="false" outlineLevel="0" collapsed="false">
      <c r="B383" s="0" t="n">
        <f aca="false">1/D383</f>
        <v>15211</v>
      </c>
      <c r="C383" s="208" t="s">
        <v>1284</v>
      </c>
      <c r="D383" s="209" t="n">
        <v>6.57418973111564E-005</v>
      </c>
      <c r="E383" s="210" t="n">
        <v>-15</v>
      </c>
      <c r="F383" s="198" t="n">
        <v>19</v>
      </c>
      <c r="G383" s="198" t="n">
        <v>13</v>
      </c>
      <c r="H383" s="198" t="n">
        <v>17</v>
      </c>
      <c r="I383" s="198" t="n">
        <v>26</v>
      </c>
      <c r="J383" s="198" t="n">
        <v>11</v>
      </c>
      <c r="K383" s="198" t="n">
        <v>23</v>
      </c>
      <c r="L383" s="198" t="n">
        <v>12</v>
      </c>
      <c r="M383" s="198" t="n">
        <v>17</v>
      </c>
      <c r="N383" s="198" t="n">
        <v>-5</v>
      </c>
      <c r="O383" s="198" t="n">
        <v>-2</v>
      </c>
      <c r="P383" s="198" t="n">
        <v>-5</v>
      </c>
      <c r="Q383" s="198" t="n">
        <v>29</v>
      </c>
      <c r="R383" s="198" t="n">
        <v>11</v>
      </c>
      <c r="S383" s="198" t="n">
        <v>-4</v>
      </c>
      <c r="T383" s="198" t="n">
        <v>-33</v>
      </c>
      <c r="U383" s="198" t="n">
        <v>-9</v>
      </c>
      <c r="V383" s="198" t="n">
        <v>-11</v>
      </c>
      <c r="W383" s="198" t="n">
        <v>17</v>
      </c>
      <c r="X383" s="198" t="n">
        <v>10</v>
      </c>
      <c r="Y383" s="198" t="n">
        <v>13</v>
      </c>
      <c r="Z383" s="198" t="n">
        <v>-1</v>
      </c>
      <c r="AA383" s="198" t="n">
        <v>-14</v>
      </c>
      <c r="AB383" s="198" t="n">
        <v>-21</v>
      </c>
      <c r="AC383" s="198" t="n">
        <v>-3</v>
      </c>
      <c r="AD383" s="198" t="n">
        <v>17</v>
      </c>
      <c r="AE383" s="198" t="n">
        <v>-4</v>
      </c>
      <c r="AF383" s="198" t="n">
        <v>10</v>
      </c>
      <c r="AG383" s="198" t="n">
        <v>-12</v>
      </c>
      <c r="AH383" s="198" t="n">
        <v>15</v>
      </c>
      <c r="AI383" s="198" t="n">
        <v>13</v>
      </c>
      <c r="AJ383" s="198" t="n">
        <v>-12</v>
      </c>
      <c r="AK383" s="198" t="n">
        <v>22</v>
      </c>
      <c r="AL383" s="198" t="n">
        <v>-1</v>
      </c>
      <c r="AM383" s="198" t="n">
        <v>20</v>
      </c>
      <c r="AN383" s="198" t="n">
        <v>3</v>
      </c>
      <c r="AO383" s="198" t="n">
        <v>-12</v>
      </c>
      <c r="AP383" s="211" t="n">
        <v>-34</v>
      </c>
      <c r="AR383" s="195"/>
      <c r="AS383" s="196" t="s">
        <v>1284</v>
      </c>
      <c r="AT383" s="199" t="inlineStr">
        <f aca="false">IF(AT105,1,"")</f>
        <is>
          <t/>
        </is>
      </c>
      <c r="AU383" s="235" t="n">
        <f aca="false">IF(OR(ISBLANK(appSymptome!E109),appSymptome!E109=appSymptome!$C$1,AT383),0,$AR$5-appSymptome!E109)</f>
        <v>8</v>
      </c>
      <c r="AV383" s="196"/>
      <c r="AW383" s="196"/>
      <c r="AX383" s="199"/>
      <c r="AY383" s="196"/>
      <c r="AZ383" s="196" t="n">
        <f aca="false">IF(AND(AU383=0,AU105=0,AX105&gt;0),$AR$5,AU383)</f>
        <v>8</v>
      </c>
      <c r="BA383" s="200" t="n">
        <f aca="false">IF(AND(AZ383=0,AZ105=0,AY105&gt;0),$AR$5-AY105,AZ383)</f>
        <v>8</v>
      </c>
      <c r="BB383" s="201" t="n">
        <f aca="false">BA383*D383</f>
        <v>0.000525935178489251</v>
      </c>
      <c r="BC383" s="202" t="n">
        <f aca="false">(SUMIF(E383:AP383,"&gt;0",E383:AP383)-SUMIF(E383:AP383,"&lt;0",E383:AP383))*D383</f>
        <v>0.0339228190125567</v>
      </c>
      <c r="BD383" s="196"/>
      <c r="BE383" s="196"/>
      <c r="BF383" s="196"/>
      <c r="BG383" s="204"/>
      <c r="BH383" s="205" t="n">
        <f aca="false">SUMPRODUCT(E383:AP383,heilmittel!E$411:AP$411)*D383</f>
        <v>0.000695260009203866</v>
      </c>
      <c r="BI383" s="206"/>
      <c r="BJ383" s="206"/>
      <c r="BK383" s="206"/>
      <c r="BL383" s="206"/>
      <c r="BM383" s="200"/>
    </row>
    <row r="384" customFormat="false" ht="12.8" hidden="false" customHeight="false" outlineLevel="0" collapsed="false">
      <c r="B384" s="0" t="n">
        <f aca="false">1/D384</f>
        <v>15459</v>
      </c>
      <c r="C384" s="208" t="s">
        <v>1285</v>
      </c>
      <c r="D384" s="209" t="n">
        <v>6.46872372080988E-005</v>
      </c>
      <c r="E384" s="210" t="n">
        <v>-14</v>
      </c>
      <c r="F384" s="198" t="n">
        <v>15</v>
      </c>
      <c r="G384" s="198" t="n">
        <v>10</v>
      </c>
      <c r="H384" s="198" t="n">
        <v>12</v>
      </c>
      <c r="I384" s="198" t="n">
        <v>17</v>
      </c>
      <c r="J384" s="198" t="n">
        <v>7</v>
      </c>
      <c r="K384" s="198" t="n">
        <v>17</v>
      </c>
      <c r="L384" s="198" t="n">
        <v>11</v>
      </c>
      <c r="M384" s="198" t="n">
        <v>17</v>
      </c>
      <c r="N384" s="198" t="n">
        <v>-3</v>
      </c>
      <c r="O384" s="198" t="n">
        <v>-3</v>
      </c>
      <c r="P384" s="198" t="n">
        <v>-5</v>
      </c>
      <c r="Q384" s="198" t="n">
        <v>19</v>
      </c>
      <c r="R384" s="198" t="n">
        <v>5</v>
      </c>
      <c r="S384" s="198" t="n">
        <v>-9</v>
      </c>
      <c r="T384" s="198" t="n">
        <v>-19</v>
      </c>
      <c r="U384" s="198" t="n">
        <v>-10</v>
      </c>
      <c r="V384" s="198" t="n">
        <v>-8</v>
      </c>
      <c r="W384" s="198" t="n">
        <v>9</v>
      </c>
      <c r="X384" s="198" t="n">
        <v>15</v>
      </c>
      <c r="Y384" s="198" t="n">
        <v>14</v>
      </c>
      <c r="Z384" s="198" t="n">
        <v>-5</v>
      </c>
      <c r="AA384" s="198" t="n">
        <v>-11</v>
      </c>
      <c r="AB384" s="198" t="n">
        <v>-15</v>
      </c>
      <c r="AC384" s="198" t="n">
        <v>-8</v>
      </c>
      <c r="AD384" s="198" t="n">
        <v>9</v>
      </c>
      <c r="AE384" s="198" t="n">
        <v>-7</v>
      </c>
      <c r="AF384" s="198" t="n">
        <v>6</v>
      </c>
      <c r="AG384" s="198" t="n">
        <v>-10</v>
      </c>
      <c r="AH384" s="198" t="n">
        <v>11</v>
      </c>
      <c r="AI384" s="198" t="n">
        <v>11</v>
      </c>
      <c r="AJ384" s="198" t="n">
        <v>-6</v>
      </c>
      <c r="AK384" s="198" t="n">
        <v>14</v>
      </c>
      <c r="AL384" s="198" t="n">
        <v>2</v>
      </c>
      <c r="AM384" s="198" t="n">
        <v>6</v>
      </c>
      <c r="AN384" s="198" t="n">
        <v>4</v>
      </c>
      <c r="AO384" s="198" t="n">
        <v>-10</v>
      </c>
      <c r="AP384" s="211" t="n">
        <v>-24</v>
      </c>
      <c r="AR384" s="195"/>
      <c r="AS384" s="196" t="s">
        <v>1285</v>
      </c>
      <c r="AT384" s="199" t="inlineStr">
        <f aca="false">IF(AT106,1,"")</f>
        <is>
          <t/>
        </is>
      </c>
      <c r="AU384" s="235" t="n">
        <f aca="false">IF(OR(ISBLANK(appSymptome!E110),appSymptome!E110=appSymptome!$C$1,AT384),0,$AR$5-appSymptome!E110)</f>
        <v>8</v>
      </c>
      <c r="AV384" s="196"/>
      <c r="AW384" s="196"/>
      <c r="AX384" s="199"/>
      <c r="AY384" s="196"/>
      <c r="AZ384" s="196" t="n">
        <f aca="false">IF(AND(AU384=0,AU106=0,AX106&gt;0),$AR$5,AU384)</f>
        <v>8</v>
      </c>
      <c r="BA384" s="200" t="n">
        <f aca="false">IF(AND(AZ384=0,AZ106=0,AY106&gt;0),$AR$5-AY106,AZ384)</f>
        <v>8</v>
      </c>
      <c r="BB384" s="201" t="n">
        <f aca="false">BA384*D384</f>
        <v>0.000517497897664791</v>
      </c>
      <c r="BC384" s="202" t="n">
        <f aca="false">(SUMIF(E384:AP384,"&gt;0",E384:AP384)-SUMIF(E384:AP384,"&lt;0",E384:AP384))*D384</f>
        <v>0.0257455204088233</v>
      </c>
      <c r="BD384" s="196"/>
      <c r="BE384" s="196"/>
      <c r="BF384" s="196"/>
      <c r="BG384" s="204"/>
      <c r="BH384" s="205" t="n">
        <f aca="false">SUMPRODUCT(E384:AP384,heilmittel!E$411:AP$411)*D384</f>
        <v>0.000828294197554822</v>
      </c>
      <c r="BI384" s="206"/>
      <c r="BJ384" s="206"/>
      <c r="BK384" s="206"/>
      <c r="BL384" s="206"/>
      <c r="BM384" s="200"/>
    </row>
    <row r="385" customFormat="false" ht="12.8" hidden="false" customHeight="false" outlineLevel="0" collapsed="false">
      <c r="B385" s="0" t="n">
        <f aca="false">1/D385</f>
        <v>14820</v>
      </c>
      <c r="C385" s="208" t="s">
        <v>1286</v>
      </c>
      <c r="D385" s="209" t="n">
        <v>6.74763832658569E-005</v>
      </c>
      <c r="E385" s="210" t="n">
        <v>-19</v>
      </c>
      <c r="F385" s="198" t="n">
        <v>-18</v>
      </c>
      <c r="G385" s="198" t="n">
        <v>20</v>
      </c>
      <c r="H385" s="198" t="n">
        <v>17</v>
      </c>
      <c r="I385" s="198" t="n">
        <v>17</v>
      </c>
      <c r="J385" s="198" t="n">
        <v>1</v>
      </c>
      <c r="K385" s="198" t="n">
        <v>6</v>
      </c>
      <c r="L385" s="198" t="n">
        <v>-7</v>
      </c>
      <c r="M385" s="198" t="n">
        <v>-7</v>
      </c>
      <c r="N385" s="198" t="n">
        <v>-24</v>
      </c>
      <c r="O385" s="198" t="n">
        <v>-4</v>
      </c>
      <c r="P385" s="198" t="n">
        <v>-3</v>
      </c>
      <c r="Q385" s="198" t="n">
        <v>8</v>
      </c>
      <c r="R385" s="198" t="n">
        <v>3</v>
      </c>
      <c r="S385" s="198" t="n">
        <v>-10</v>
      </c>
      <c r="T385" s="198" t="n">
        <v>3</v>
      </c>
      <c r="U385" s="198" t="n">
        <v>1</v>
      </c>
      <c r="V385" s="198" t="n">
        <v>-9</v>
      </c>
      <c r="W385" s="198" t="n">
        <v>14</v>
      </c>
      <c r="X385" s="198" t="n">
        <v>0</v>
      </c>
      <c r="Y385" s="198" t="n">
        <v>-11</v>
      </c>
      <c r="Z385" s="198" t="n">
        <v>7</v>
      </c>
      <c r="AA385" s="198" t="n">
        <v>12</v>
      </c>
      <c r="AB385" s="198" t="n">
        <v>6</v>
      </c>
      <c r="AC385" s="198" t="n">
        <v>10</v>
      </c>
      <c r="AD385" s="198" t="n">
        <v>2</v>
      </c>
      <c r="AE385" s="198" t="n">
        <v>6</v>
      </c>
      <c r="AF385" s="198" t="n">
        <v>10</v>
      </c>
      <c r="AG385" s="198" t="n">
        <v>3</v>
      </c>
      <c r="AH385" s="198" t="n">
        <v>4</v>
      </c>
      <c r="AI385" s="198" t="n">
        <v>23</v>
      </c>
      <c r="AJ385" s="198" t="n">
        <v>-15</v>
      </c>
      <c r="AK385" s="198" t="n">
        <v>15</v>
      </c>
      <c r="AL385" s="198" t="n">
        <v>17</v>
      </c>
      <c r="AM385" s="198" t="n">
        <v>-1</v>
      </c>
      <c r="AN385" s="198" t="n">
        <v>3</v>
      </c>
      <c r="AO385" s="198" t="n">
        <v>-12</v>
      </c>
      <c r="AP385" s="211" t="n">
        <v>-2</v>
      </c>
      <c r="AR385" s="195"/>
      <c r="AS385" s="196" t="s">
        <v>1286</v>
      </c>
      <c r="AT385" s="199" t="inlineStr">
        <f aca="false">IF(AT107,1,"")</f>
        <is>
          <t/>
        </is>
      </c>
      <c r="AU385" s="235" t="n">
        <f aca="false">IF(OR(ISBLANK(appSymptome!E111),appSymptome!E111=appSymptome!$C$1,AT385),0,$AR$5-appSymptome!E111)</f>
        <v>8</v>
      </c>
      <c r="AV385" s="196"/>
      <c r="AW385" s="196"/>
      <c r="AX385" s="199"/>
      <c r="AY385" s="196"/>
      <c r="AZ385" s="196" t="n">
        <f aca="false">IF(AND(AU385=0,AU107=0,AX107&gt;0),$AR$5,AU385)</f>
        <v>8</v>
      </c>
      <c r="BA385" s="200" t="n">
        <f aca="false">IF(AND(AZ385=0,AZ107=0,AY107&gt;0),$AR$5-AY107,AZ385)</f>
        <v>8</v>
      </c>
      <c r="BB385" s="201" t="n">
        <f aca="false">BA385*D385</f>
        <v>0.000539811066126855</v>
      </c>
      <c r="BC385" s="202" t="n">
        <f aca="false">(SUMIF(E385:AP385,"&gt;0",E385:AP385)-SUMIF(E385:AP385,"&lt;0",E385:AP385))*D385</f>
        <v>0.0236167341430499</v>
      </c>
      <c r="BD385" s="196"/>
      <c r="BE385" s="196"/>
      <c r="BF385" s="196"/>
      <c r="BG385" s="204"/>
      <c r="BH385" s="205" t="n">
        <f aca="false">SUMPRODUCT(E385:AP385,heilmittel!E$411:AP$411)*D385</f>
        <v>-0.00109800269905533</v>
      </c>
      <c r="BI385" s="206"/>
      <c r="BJ385" s="206"/>
      <c r="BK385" s="206"/>
      <c r="BL385" s="206"/>
      <c r="BM385" s="200"/>
    </row>
    <row r="386" customFormat="false" ht="12.8" hidden="false" customHeight="false" outlineLevel="0" collapsed="false">
      <c r="B386" s="0" t="n">
        <f aca="false">1/D386</f>
        <v>13125</v>
      </c>
      <c r="C386" s="208" t="s">
        <v>1287</v>
      </c>
      <c r="D386" s="209" t="n">
        <v>7.61904761904762E-005</v>
      </c>
      <c r="E386" s="210" t="n">
        <v>26</v>
      </c>
      <c r="F386" s="198" t="n">
        <v>-17</v>
      </c>
      <c r="G386" s="198" t="n">
        <v>2</v>
      </c>
      <c r="H386" s="198" t="n">
        <v>15</v>
      </c>
      <c r="I386" s="198" t="n">
        <v>26</v>
      </c>
      <c r="J386" s="198" t="n">
        <v>24</v>
      </c>
      <c r="K386" s="198" t="n">
        <v>5</v>
      </c>
      <c r="L386" s="198" t="n">
        <v>-22</v>
      </c>
      <c r="M386" s="198" t="n">
        <v>-24</v>
      </c>
      <c r="N386" s="198" t="n">
        <v>15</v>
      </c>
      <c r="O386" s="198" t="n">
        <v>11</v>
      </c>
      <c r="P386" s="198" t="n">
        <v>14</v>
      </c>
      <c r="Q386" s="198" t="n">
        <v>-4</v>
      </c>
      <c r="R386" s="198" t="n">
        <v>-9</v>
      </c>
      <c r="S386" s="198" t="n">
        <v>-49</v>
      </c>
      <c r="T386" s="198" t="n">
        <v>-29</v>
      </c>
      <c r="U386" s="198" t="n">
        <v>34</v>
      </c>
      <c r="V386" s="198" t="n">
        <v>-1</v>
      </c>
      <c r="W386" s="198" t="n">
        <v>15</v>
      </c>
      <c r="X386" s="198" t="n">
        <v>56</v>
      </c>
      <c r="Y386" s="198" t="n">
        <v>-4</v>
      </c>
      <c r="Z386" s="198" t="n">
        <v>-25</v>
      </c>
      <c r="AA386" s="198" t="n">
        <v>51</v>
      </c>
      <c r="AB386" s="198" t="n">
        <v>13</v>
      </c>
      <c r="AC386" s="198" t="n">
        <v>-6</v>
      </c>
      <c r="AD386" s="198" t="n">
        <v>16</v>
      </c>
      <c r="AE386" s="198" t="n">
        <v>12</v>
      </c>
      <c r="AF386" s="198" t="n">
        <v>-12</v>
      </c>
      <c r="AG386" s="198" t="n">
        <v>8</v>
      </c>
      <c r="AH386" s="198" t="n">
        <v>11</v>
      </c>
      <c r="AI386" s="198" t="n">
        <v>-9</v>
      </c>
      <c r="AJ386" s="198" t="n">
        <v>28</v>
      </c>
      <c r="AK386" s="198" t="n">
        <v>-25</v>
      </c>
      <c r="AL386" s="198" t="n">
        <v>-11</v>
      </c>
      <c r="AM386" s="198" t="n">
        <v>-16</v>
      </c>
      <c r="AN386" s="198" t="n">
        <v>9</v>
      </c>
      <c r="AO386" s="198" t="n">
        <v>57</v>
      </c>
      <c r="AP386" s="211" t="n">
        <v>-29</v>
      </c>
      <c r="AR386" s="195"/>
      <c r="AS386" s="196" t="s">
        <v>1287</v>
      </c>
      <c r="AT386" s="199" t="inlineStr">
        <f aca="false">IF(AT108,1,"")</f>
        <is>
          <t/>
        </is>
      </c>
      <c r="AU386" s="235" t="n">
        <f aca="false">IF(OR(ISBLANK(appSymptome!E112),appSymptome!E112=appSymptome!$C$1,AT386),0,$AR$5-appSymptome!E112)</f>
        <v>8</v>
      </c>
      <c r="AV386" s="196"/>
      <c r="AW386" s="196"/>
      <c r="AX386" s="199"/>
      <c r="AY386" s="196"/>
      <c r="AZ386" s="196" t="n">
        <f aca="false">IF(AND(AU386=0,AU108=0,AX108&gt;0),$AR$5,AU386)</f>
        <v>8</v>
      </c>
      <c r="BA386" s="200" t="n">
        <f aca="false">IF(AND(AZ386=0,AZ108=0,AY108&gt;0),$AR$5-AY108,AZ386)</f>
        <v>8</v>
      </c>
      <c r="BB386" s="201" t="n">
        <f aca="false">BA386*D386</f>
        <v>0.00060952380952381</v>
      </c>
      <c r="BC386" s="202" t="n">
        <f aca="false">(SUMIF(E386:AP386,"&gt;0",E386:AP386)-SUMIF(E386:AP386,"&lt;0",E386:AP386))*D386</f>
        <v>0.0563809523809524</v>
      </c>
      <c r="BD386" s="196"/>
      <c r="BE386" s="196"/>
      <c r="BF386" s="196"/>
      <c r="BG386" s="204"/>
      <c r="BH386" s="205" t="n">
        <f aca="false">SUMPRODUCT(E386:AP386,heilmittel!E$411:AP$411)*D386</f>
        <v>0.000185150476190476</v>
      </c>
      <c r="BI386" s="206"/>
      <c r="BJ386" s="206"/>
      <c r="BK386" s="206"/>
      <c r="BL386" s="206"/>
      <c r="BM386" s="200"/>
    </row>
    <row r="387" customFormat="false" ht="12.8" hidden="false" customHeight="false" outlineLevel="0" collapsed="false">
      <c r="B387" s="0" t="n">
        <f aca="false">1/D387</f>
        <v>23523</v>
      </c>
      <c r="C387" s="208" t="s">
        <v>1288</v>
      </c>
      <c r="D387" s="209" t="n">
        <v>4.25115844067508E-005</v>
      </c>
      <c r="E387" s="210" t="n">
        <v>-5</v>
      </c>
      <c r="F387" s="198" t="n">
        <v>2</v>
      </c>
      <c r="G387" s="198" t="n">
        <v>-5</v>
      </c>
      <c r="H387" s="198" t="n">
        <v>8</v>
      </c>
      <c r="I387" s="198" t="n">
        <v>3</v>
      </c>
      <c r="J387" s="198" t="n">
        <v>4</v>
      </c>
      <c r="K387" s="198" t="n">
        <v>-2</v>
      </c>
      <c r="L387" s="198" t="n">
        <v>-5</v>
      </c>
      <c r="M387" s="198" t="n">
        <v>6</v>
      </c>
      <c r="N387" s="198" t="n">
        <v>1</v>
      </c>
      <c r="O387" s="198" t="n">
        <v>-7</v>
      </c>
      <c r="P387" s="198" t="n">
        <v>-3</v>
      </c>
      <c r="Q387" s="198" t="n">
        <v>-4</v>
      </c>
      <c r="R387" s="198" t="n">
        <v>4</v>
      </c>
      <c r="S387" s="198" t="n">
        <v>-13</v>
      </c>
      <c r="T387" s="198" t="n">
        <v>-1</v>
      </c>
      <c r="U387" s="198" t="n">
        <v>3</v>
      </c>
      <c r="V387" s="198" t="n">
        <v>-4</v>
      </c>
      <c r="W387" s="198" t="n">
        <v>18</v>
      </c>
      <c r="X387" s="198" t="n">
        <v>4</v>
      </c>
      <c r="Y387" s="198" t="n">
        <v>8</v>
      </c>
      <c r="Z387" s="198" t="n">
        <v>-10</v>
      </c>
      <c r="AA387" s="198" t="n">
        <v>-17</v>
      </c>
      <c r="AB387" s="198" t="n">
        <v>3</v>
      </c>
      <c r="AC387" s="198" t="n">
        <v>-3</v>
      </c>
      <c r="AD387" s="198" t="n">
        <v>1</v>
      </c>
      <c r="AE387" s="198" t="n">
        <v>0</v>
      </c>
      <c r="AF387" s="198" t="n">
        <v>5</v>
      </c>
      <c r="AG387" s="198" t="n">
        <v>6</v>
      </c>
      <c r="AH387" s="198" t="n">
        <v>-17</v>
      </c>
      <c r="AI387" s="198" t="n">
        <v>3</v>
      </c>
      <c r="AJ387" s="198" t="n">
        <v>12</v>
      </c>
      <c r="AK387" s="198" t="n">
        <v>4</v>
      </c>
      <c r="AL387" s="198" t="n">
        <v>-4</v>
      </c>
      <c r="AM387" s="198" t="n">
        <v>7</v>
      </c>
      <c r="AN387" s="198" t="n">
        <v>7</v>
      </c>
      <c r="AO387" s="198" t="n">
        <v>-7</v>
      </c>
      <c r="AP387" s="211" t="n">
        <v>9</v>
      </c>
      <c r="AR387" s="195"/>
      <c r="AS387" s="196" t="s">
        <v>1288</v>
      </c>
      <c r="AT387" s="199" t="inlineStr">
        <f aca="false">IF(AT109,1,"")</f>
        <is>
          <t/>
        </is>
      </c>
      <c r="AU387" s="235" t="n">
        <f aca="false">IF(OR(ISBLANK(appSymptome!E113),appSymptome!E113=appSymptome!$C$1,AT387),0,$AR$5-appSymptome!E113)</f>
        <v>8</v>
      </c>
      <c r="AV387" s="196"/>
      <c r="AW387" s="196"/>
      <c r="AX387" s="199"/>
      <c r="AY387" s="196"/>
      <c r="AZ387" s="196" t="n">
        <f aca="false">IF(AND(AU387=0,AU109=0,AX109&gt;0),$AR$5,AU387)</f>
        <v>8</v>
      </c>
      <c r="BA387" s="200" t="n">
        <f aca="false">IF(AND(AZ387=0,AZ109=0,AY109&gt;0),$AR$5-AY109,AZ387)</f>
        <v>8</v>
      </c>
      <c r="BB387" s="201" t="n">
        <f aca="false">BA387*D387</f>
        <v>0.000340092675254006</v>
      </c>
      <c r="BC387" s="202" t="n">
        <f aca="false">(SUMIF(E387:AP387,"&gt;0",E387:AP387)-SUMIF(E387:AP387,"&lt;0",E387:AP387))*D387</f>
        <v>0.00956510649151894</v>
      </c>
      <c r="BD387" s="196"/>
      <c r="BE387" s="196"/>
      <c r="BF387" s="196"/>
      <c r="BG387" s="204"/>
      <c r="BH387" s="205" t="n">
        <f aca="false">SUMPRODUCT(E387:AP387,heilmittel!E$411:AP$411)*D387</f>
        <v>8.90065042724142E-005</v>
      </c>
      <c r="BI387" s="206"/>
      <c r="BJ387" s="206"/>
      <c r="BK387" s="206"/>
      <c r="BL387" s="206"/>
      <c r="BM387" s="200"/>
    </row>
    <row r="388" customFormat="false" ht="12.8" hidden="false" customHeight="false" outlineLevel="0" collapsed="false">
      <c r="B388" s="0" t="n">
        <f aca="false">1/D388</f>
        <v>21963</v>
      </c>
      <c r="C388" s="208" t="s">
        <v>1289</v>
      </c>
      <c r="D388" s="209" t="n">
        <v>4.5531120520876E-005</v>
      </c>
      <c r="E388" s="210" t="n">
        <v>-9</v>
      </c>
      <c r="F388" s="198" t="n">
        <v>-8</v>
      </c>
      <c r="G388" s="198" t="n">
        <v>14</v>
      </c>
      <c r="H388" s="198" t="n">
        <v>10</v>
      </c>
      <c r="I388" s="198" t="n">
        <v>-4</v>
      </c>
      <c r="J388" s="198" t="n">
        <v>8</v>
      </c>
      <c r="K388" s="198" t="n">
        <v>16</v>
      </c>
      <c r="L388" s="198" t="n">
        <v>-1</v>
      </c>
      <c r="M388" s="198" t="n">
        <v>0</v>
      </c>
      <c r="N388" s="198" t="n">
        <v>-17</v>
      </c>
      <c r="O388" s="198" t="n">
        <v>11</v>
      </c>
      <c r="P388" s="198" t="n">
        <v>0</v>
      </c>
      <c r="Q388" s="198" t="n">
        <v>2</v>
      </c>
      <c r="R388" s="198" t="n">
        <v>0</v>
      </c>
      <c r="S388" s="198" t="n">
        <v>-15</v>
      </c>
      <c r="T388" s="198" t="n">
        <v>3</v>
      </c>
      <c r="U388" s="198" t="n">
        <v>33</v>
      </c>
      <c r="V388" s="198" t="n">
        <v>11</v>
      </c>
      <c r="W388" s="198" t="n">
        <v>15</v>
      </c>
      <c r="X388" s="198" t="n">
        <v>2</v>
      </c>
      <c r="Y388" s="198" t="n">
        <v>-31</v>
      </c>
      <c r="Z388" s="198" t="n">
        <v>-1</v>
      </c>
      <c r="AA388" s="198" t="n">
        <v>-11</v>
      </c>
      <c r="AB388" s="198" t="n">
        <v>-7</v>
      </c>
      <c r="AC388" s="198" t="n">
        <v>8</v>
      </c>
      <c r="AD388" s="198" t="n">
        <v>21</v>
      </c>
      <c r="AE388" s="198" t="n">
        <v>25</v>
      </c>
      <c r="AF388" s="198" t="n">
        <v>14</v>
      </c>
      <c r="AG388" s="198" t="n">
        <v>11</v>
      </c>
      <c r="AH388" s="198" t="n">
        <v>18</v>
      </c>
      <c r="AI388" s="198" t="n">
        <v>0</v>
      </c>
      <c r="AJ388" s="198" t="n">
        <v>-5</v>
      </c>
      <c r="AK388" s="198" t="n">
        <v>8</v>
      </c>
      <c r="AL388" s="198" t="n">
        <v>19</v>
      </c>
      <c r="AM388" s="198" t="n">
        <v>18</v>
      </c>
      <c r="AN388" s="198" t="n">
        <v>-5</v>
      </c>
      <c r="AO388" s="198" t="n">
        <v>-3</v>
      </c>
      <c r="AP388" s="211" t="n">
        <v>5</v>
      </c>
      <c r="AR388" s="195"/>
      <c r="AS388" s="196" t="s">
        <v>1289</v>
      </c>
      <c r="AT388" s="199" t="inlineStr">
        <f aca="false">IF(AT110,1,"")</f>
        <is>
          <t/>
        </is>
      </c>
      <c r="AU388" s="235" t="n">
        <f aca="false">IF(OR(ISBLANK(appSymptome!E114),appSymptome!E114=appSymptome!$C$1,AT388),0,$AR$5-appSymptome!E114)</f>
        <v>8</v>
      </c>
      <c r="AV388" s="196"/>
      <c r="AW388" s="196"/>
      <c r="AX388" s="199"/>
      <c r="AY388" s="196"/>
      <c r="AZ388" s="196" t="n">
        <f aca="false">IF(AND(AU388=0,AU110=0,AX110&gt;0),$AR$5,AU388)</f>
        <v>8</v>
      </c>
      <c r="BA388" s="200" t="n">
        <f aca="false">IF(AND(AZ388=0,AZ110=0,AY110&gt;0),$AR$5-AY110,AZ388)</f>
        <v>8</v>
      </c>
      <c r="BB388" s="201" t="n">
        <f aca="false">BA388*D388</f>
        <v>0.000364248964167008</v>
      </c>
      <c r="BC388" s="202" t="n">
        <f aca="false">(SUMIF(E388:AP388,"&gt;0",E388:AP388)-SUMIF(E388:AP388,"&lt;0",E388:AP388))*D388</f>
        <v>0.0177116058826208</v>
      </c>
      <c r="BD388" s="196"/>
      <c r="BE388" s="196"/>
      <c r="BF388" s="196"/>
      <c r="BG388" s="204"/>
      <c r="BH388" s="205" t="n">
        <f aca="false">SUMPRODUCT(E388:AP388,heilmittel!E$411:AP$411)*D388</f>
        <v>-0.000177293630196239</v>
      </c>
      <c r="BI388" s="206"/>
      <c r="BJ388" s="206"/>
      <c r="BK388" s="206"/>
      <c r="BL388" s="206"/>
      <c r="BM388" s="200"/>
    </row>
    <row r="389" customFormat="false" ht="12.8" hidden="false" customHeight="false" outlineLevel="0" collapsed="false">
      <c r="B389" s="0" t="n">
        <f aca="false">1/D389</f>
        <v>22690</v>
      </c>
      <c r="C389" s="208" t="s">
        <v>1290</v>
      </c>
      <c r="D389" s="209" t="n">
        <v>4.40722785368004E-005</v>
      </c>
      <c r="E389" s="210" t="n">
        <v>2</v>
      </c>
      <c r="F389" s="198" t="n">
        <v>7</v>
      </c>
      <c r="G389" s="198" t="n">
        <v>-10</v>
      </c>
      <c r="H389" s="198" t="n">
        <v>5</v>
      </c>
      <c r="I389" s="198" t="n">
        <v>-10</v>
      </c>
      <c r="J389" s="198" t="n">
        <v>7</v>
      </c>
      <c r="K389" s="198" t="n">
        <v>17</v>
      </c>
      <c r="L389" s="198" t="n">
        <v>13</v>
      </c>
      <c r="M389" s="198" t="n">
        <v>-4</v>
      </c>
      <c r="N389" s="198" t="n">
        <v>-6</v>
      </c>
      <c r="O389" s="198" t="n">
        <v>18</v>
      </c>
      <c r="P389" s="198" t="n">
        <v>4</v>
      </c>
      <c r="Q389" s="198" t="n">
        <v>-8</v>
      </c>
      <c r="R389" s="198" t="n">
        <v>-1</v>
      </c>
      <c r="S389" s="198" t="n">
        <v>-20</v>
      </c>
      <c r="T389" s="198" t="n">
        <v>-9</v>
      </c>
      <c r="U389" s="198" t="n">
        <v>16</v>
      </c>
      <c r="V389" s="198" t="n">
        <v>-3</v>
      </c>
      <c r="W389" s="198" t="n">
        <v>6</v>
      </c>
      <c r="X389" s="198" t="n">
        <v>13</v>
      </c>
      <c r="Y389" s="198" t="n">
        <v>-27</v>
      </c>
      <c r="Z389" s="198" t="n">
        <v>-1</v>
      </c>
      <c r="AA389" s="198" t="n">
        <v>-15</v>
      </c>
      <c r="AB389" s="198" t="n">
        <v>-34</v>
      </c>
      <c r="AC389" s="198" t="n">
        <v>-16</v>
      </c>
      <c r="AD389" s="198" t="n">
        <v>24</v>
      </c>
      <c r="AE389" s="198" t="n">
        <v>16</v>
      </c>
      <c r="AF389" s="198" t="n">
        <v>27</v>
      </c>
      <c r="AG389" s="198" t="n">
        <v>-10</v>
      </c>
      <c r="AH389" s="198" t="n">
        <v>10</v>
      </c>
      <c r="AI389" s="198" t="n">
        <v>-23</v>
      </c>
      <c r="AJ389" s="198" t="n">
        <v>1</v>
      </c>
      <c r="AK389" s="198" t="n">
        <v>3</v>
      </c>
      <c r="AL389" s="198" t="n">
        <v>10</v>
      </c>
      <c r="AM389" s="198" t="n">
        <v>9</v>
      </c>
      <c r="AN389" s="198" t="n">
        <v>-3</v>
      </c>
      <c r="AO389" s="198" t="n">
        <v>16</v>
      </c>
      <c r="AP389" s="211" t="n">
        <v>2</v>
      </c>
      <c r="AR389" s="195"/>
      <c r="AS389" s="196" t="s">
        <v>1290</v>
      </c>
      <c r="AT389" s="199" t="inlineStr">
        <f aca="false">IF(AT111,1,"")</f>
        <is>
          <t/>
        </is>
      </c>
      <c r="AU389" s="235" t="n">
        <f aca="false">IF(OR(ISBLANK(appSymptome!E115),appSymptome!E115=appSymptome!$C$1,AT389),0,$AR$5-appSymptome!E115)</f>
        <v>8</v>
      </c>
      <c r="AV389" s="196"/>
      <c r="AW389" s="196"/>
      <c r="AX389" s="199"/>
      <c r="AY389" s="196"/>
      <c r="AZ389" s="196" t="n">
        <f aca="false">IF(AND(AU389=0,AU111=0,AX111&gt;0),$AR$5,AU389)</f>
        <v>8</v>
      </c>
      <c r="BA389" s="200" t="n">
        <f aca="false">IF(AND(AZ389=0,AZ111=0,AY111&gt;0),$AR$5-AY111,AZ389)</f>
        <v>8</v>
      </c>
      <c r="BB389" s="201" t="n">
        <f aca="false">BA389*D389</f>
        <v>0.000352578228294403</v>
      </c>
      <c r="BC389" s="202" t="n">
        <f aca="false">(SUMIF(E389:AP389,"&gt;0",E389:AP389)-SUMIF(E389:AP389,"&lt;0",E389:AP389))*D389</f>
        <v>0.018774790656677</v>
      </c>
      <c r="BD389" s="196"/>
      <c r="BE389" s="196"/>
      <c r="BF389" s="196"/>
      <c r="BG389" s="204"/>
      <c r="BH389" s="205" t="n">
        <f aca="false">SUMPRODUCT(E389:AP389,heilmittel!E$411:AP$411)*D389</f>
        <v>0.000591286910533275</v>
      </c>
      <c r="BI389" s="206"/>
      <c r="BJ389" s="206"/>
      <c r="BK389" s="206"/>
      <c r="BL389" s="206"/>
      <c r="BM389" s="200"/>
    </row>
    <row r="390" customFormat="false" ht="12.8" hidden="false" customHeight="false" outlineLevel="0" collapsed="false">
      <c r="B390" s="0" t="n">
        <f aca="false">1/D390</f>
        <v>20239</v>
      </c>
      <c r="C390" s="208" t="s">
        <v>1291</v>
      </c>
      <c r="D390" s="209" t="n">
        <v>4.94095558080933E-005</v>
      </c>
      <c r="E390" s="210" t="n">
        <v>38</v>
      </c>
      <c r="F390" s="198" t="n">
        <v>-11</v>
      </c>
      <c r="G390" s="198" t="n">
        <v>-17</v>
      </c>
      <c r="H390" s="198" t="n">
        <v>-3</v>
      </c>
      <c r="I390" s="198" t="n">
        <v>-24</v>
      </c>
      <c r="J390" s="198" t="n">
        <v>9</v>
      </c>
      <c r="K390" s="198" t="n">
        <v>36</v>
      </c>
      <c r="L390" s="198" t="n">
        <v>3</v>
      </c>
      <c r="M390" s="198" t="n">
        <v>-7</v>
      </c>
      <c r="N390" s="198" t="n">
        <v>-6</v>
      </c>
      <c r="O390" s="198" t="n">
        <v>25</v>
      </c>
      <c r="P390" s="198" t="n">
        <v>-1</v>
      </c>
      <c r="Q390" s="198" t="n">
        <v>-18</v>
      </c>
      <c r="R390" s="198" t="n">
        <v>-41</v>
      </c>
      <c r="S390" s="198" t="n">
        <v>-23</v>
      </c>
      <c r="T390" s="198" t="n">
        <v>6</v>
      </c>
      <c r="U390" s="198" t="n">
        <v>14</v>
      </c>
      <c r="V390" s="198" t="n">
        <v>-16</v>
      </c>
      <c r="W390" s="198" t="n">
        <v>2</v>
      </c>
      <c r="X390" s="198" t="n">
        <v>1</v>
      </c>
      <c r="Y390" s="198" t="n">
        <v>-56</v>
      </c>
      <c r="Z390" s="198" t="n">
        <v>-62</v>
      </c>
      <c r="AA390" s="198" t="n">
        <v>-5</v>
      </c>
      <c r="AB390" s="198" t="n">
        <v>-11</v>
      </c>
      <c r="AC390" s="198" t="n">
        <v>17</v>
      </c>
      <c r="AD390" s="198" t="n">
        <v>23</v>
      </c>
      <c r="AE390" s="198" t="n">
        <v>-12</v>
      </c>
      <c r="AF390" s="198" t="n">
        <v>24</v>
      </c>
      <c r="AG390" s="198" t="n">
        <v>-15</v>
      </c>
      <c r="AH390" s="198" t="n">
        <v>-17</v>
      </c>
      <c r="AI390" s="198" t="n">
        <v>-13</v>
      </c>
      <c r="AJ390" s="198" t="n">
        <v>18</v>
      </c>
      <c r="AK390" s="198" t="n">
        <v>25</v>
      </c>
      <c r="AL390" s="198" t="n">
        <v>31</v>
      </c>
      <c r="AM390" s="198" t="n">
        <v>27</v>
      </c>
      <c r="AN390" s="198" t="n">
        <v>32</v>
      </c>
      <c r="AO390" s="198" t="n">
        <v>11</v>
      </c>
      <c r="AP390" s="211" t="n">
        <v>7</v>
      </c>
      <c r="AR390" s="195"/>
      <c r="AS390" s="196" t="s">
        <v>1291</v>
      </c>
      <c r="AT390" s="199" t="inlineStr">
        <f aca="false">IF(AT112,1,"")</f>
        <is>
          <t/>
        </is>
      </c>
      <c r="AU390" s="235" t="n">
        <f aca="false">IF(OR(ISBLANK(appSymptome!E116),appSymptome!E116=appSymptome!$C$1,AT390),0,$AR$5-appSymptome!E116)</f>
        <v>8</v>
      </c>
      <c r="AV390" s="196"/>
      <c r="AW390" s="196"/>
      <c r="AX390" s="199"/>
      <c r="AY390" s="196"/>
      <c r="AZ390" s="196" t="n">
        <f aca="false">IF(AND(AU390=0,AU112=0,AX112&gt;0),$AR$5,AU390)</f>
        <v>8</v>
      </c>
      <c r="BA390" s="200" t="n">
        <f aca="false">IF(AND(AZ390=0,AZ112=0,AY112&gt;0),$AR$5-AY112,AZ390)</f>
        <v>8</v>
      </c>
      <c r="BB390" s="201" t="n">
        <f aca="false">BA390*D390</f>
        <v>0.000395276446464746</v>
      </c>
      <c r="BC390" s="202" t="n">
        <f aca="false">(SUMIF(E390:AP390,"&gt;0",E390:AP390)-SUMIF(E390:AP390,"&lt;0",E390:AP390))*D390</f>
        <v>0.034932555956322</v>
      </c>
      <c r="BD390" s="196"/>
      <c r="BE390" s="196"/>
      <c r="BF390" s="196"/>
      <c r="BG390" s="204"/>
      <c r="BH390" s="205" t="n">
        <f aca="false">SUMPRODUCT(E390:AP390,heilmittel!E$411:AP$411)*D390</f>
        <v>-0.000257843766984535</v>
      </c>
      <c r="BI390" s="206"/>
      <c r="BJ390" s="206"/>
      <c r="BK390" s="206"/>
      <c r="BL390" s="206"/>
      <c r="BM390" s="200"/>
    </row>
    <row r="391" customFormat="false" ht="12.8" hidden="false" customHeight="false" outlineLevel="0" collapsed="false">
      <c r="B391" s="0" t="n">
        <f aca="false">1/D391</f>
        <v>22996</v>
      </c>
      <c r="C391" s="208" t="s">
        <v>1292</v>
      </c>
      <c r="D391" s="209" t="n">
        <v>4.34858236214994E-005</v>
      </c>
      <c r="E391" s="210" t="n">
        <v>2</v>
      </c>
      <c r="F391" s="198" t="n">
        <v>-3</v>
      </c>
      <c r="G391" s="198" t="n">
        <v>1</v>
      </c>
      <c r="H391" s="198" t="n">
        <v>11</v>
      </c>
      <c r="I391" s="198" t="n">
        <v>0</v>
      </c>
      <c r="J391" s="198" t="n">
        <v>-6</v>
      </c>
      <c r="K391" s="198" t="n">
        <v>-5</v>
      </c>
      <c r="L391" s="198" t="n">
        <v>7</v>
      </c>
      <c r="M391" s="198" t="n">
        <v>-4</v>
      </c>
      <c r="N391" s="198" t="n">
        <v>1</v>
      </c>
      <c r="O391" s="198" t="n">
        <v>10</v>
      </c>
      <c r="P391" s="198" t="n">
        <v>2</v>
      </c>
      <c r="Q391" s="198" t="n">
        <v>-5</v>
      </c>
      <c r="R391" s="198" t="n">
        <v>-12</v>
      </c>
      <c r="S391" s="198" t="n">
        <v>-5</v>
      </c>
      <c r="T391" s="198" t="n">
        <v>4</v>
      </c>
      <c r="U391" s="198" t="n">
        <v>-9</v>
      </c>
      <c r="V391" s="198" t="n">
        <v>-13</v>
      </c>
      <c r="W391" s="198" t="n">
        <v>-7</v>
      </c>
      <c r="X391" s="198" t="n">
        <v>11</v>
      </c>
      <c r="Y391" s="198" t="n">
        <v>-24</v>
      </c>
      <c r="Z391" s="198" t="n">
        <v>-27</v>
      </c>
      <c r="AA391" s="198" t="n">
        <v>10</v>
      </c>
      <c r="AB391" s="198" t="n">
        <v>4</v>
      </c>
      <c r="AC391" s="198" t="n">
        <v>22</v>
      </c>
      <c r="AD391" s="198" t="n">
        <v>25</v>
      </c>
      <c r="AE391" s="198" t="n">
        <v>-9</v>
      </c>
      <c r="AF391" s="198" t="n">
        <v>5</v>
      </c>
      <c r="AG391" s="198" t="n">
        <v>0</v>
      </c>
      <c r="AH391" s="198" t="n">
        <v>-7</v>
      </c>
      <c r="AI391" s="198" t="n">
        <v>3</v>
      </c>
      <c r="AJ391" s="198" t="n">
        <v>6</v>
      </c>
      <c r="AK391" s="198" t="n">
        <v>-19</v>
      </c>
      <c r="AL391" s="198" t="n">
        <v>4</v>
      </c>
      <c r="AM391" s="198" t="n">
        <v>-1</v>
      </c>
      <c r="AN391" s="198" t="n">
        <v>-8</v>
      </c>
      <c r="AO391" s="198" t="n">
        <v>-4</v>
      </c>
      <c r="AP391" s="211" t="n">
        <v>18</v>
      </c>
      <c r="AR391" s="195"/>
      <c r="AS391" s="196" t="s">
        <v>1292</v>
      </c>
      <c r="AT391" s="199" t="inlineStr">
        <f aca="false">IF(AT113,1,"")</f>
        <is>
          <t/>
        </is>
      </c>
      <c r="AU391" s="235" t="n">
        <f aca="false">IF(OR(ISBLANK(appSymptome!E117),appSymptome!E117=appSymptome!$C$1,AT391),0,$AR$5-appSymptome!E117)</f>
        <v>8</v>
      </c>
      <c r="AV391" s="196"/>
      <c r="AW391" s="196"/>
      <c r="AX391" s="199"/>
      <c r="AY391" s="196"/>
      <c r="AZ391" s="196" t="n">
        <f aca="false">IF(AND(AU391=0,AU113=0,AX113&gt;0),$AR$5,AU391)</f>
        <v>8</v>
      </c>
      <c r="BA391" s="200" t="n">
        <f aca="false">IF(AND(AZ391=0,AZ113=0,AY113&gt;0),$AR$5-AY113,AZ391)</f>
        <v>8</v>
      </c>
      <c r="BB391" s="201" t="n">
        <f aca="false">BA391*D391</f>
        <v>0.000347886588971995</v>
      </c>
      <c r="BC391" s="202" t="n">
        <f aca="false">(SUMIF(E391:AP391,"&gt;0",E391:AP391)-SUMIF(E391:AP391,"&lt;0",E391:AP391))*D391</f>
        <v>0.0136545486171508</v>
      </c>
      <c r="BD391" s="196"/>
      <c r="BE391" s="196"/>
      <c r="BF391" s="196"/>
      <c r="BG391" s="204"/>
      <c r="BH391" s="205" t="n">
        <f aca="false">SUMPRODUCT(E391:AP391,heilmittel!E$411:AP$411)*D391</f>
        <v>-0.000430522699599931</v>
      </c>
      <c r="BI391" s="206"/>
      <c r="BJ391" s="206"/>
      <c r="BK391" s="206"/>
      <c r="BL391" s="206"/>
      <c r="BM391" s="200"/>
    </row>
    <row r="392" customFormat="false" ht="12.8" hidden="false" customHeight="false" outlineLevel="0" collapsed="false">
      <c r="B392" s="0" t="n">
        <f aca="false">1/D392</f>
        <v>19874</v>
      </c>
      <c r="C392" s="208" t="s">
        <v>1293</v>
      </c>
      <c r="D392" s="209" t="n">
        <v>5.03169970816142E-005</v>
      </c>
      <c r="E392" s="210" t="n">
        <v>-11</v>
      </c>
      <c r="F392" s="198" t="n">
        <v>10</v>
      </c>
      <c r="G392" s="198" t="n">
        <v>-5</v>
      </c>
      <c r="H392" s="198" t="n">
        <v>23</v>
      </c>
      <c r="I392" s="198" t="n">
        <v>-2</v>
      </c>
      <c r="J392" s="198" t="n">
        <v>-4</v>
      </c>
      <c r="K392" s="198" t="n">
        <v>-9</v>
      </c>
      <c r="L392" s="198" t="n">
        <v>2</v>
      </c>
      <c r="M392" s="198" t="n">
        <v>11</v>
      </c>
      <c r="N392" s="198" t="n">
        <v>6</v>
      </c>
      <c r="O392" s="198" t="n">
        <v>-26</v>
      </c>
      <c r="P392" s="198" t="n">
        <v>-12</v>
      </c>
      <c r="Q392" s="198" t="n">
        <v>-8</v>
      </c>
      <c r="R392" s="198" t="n">
        <v>14</v>
      </c>
      <c r="S392" s="198" t="n">
        <v>1</v>
      </c>
      <c r="T392" s="198" t="n">
        <v>-4</v>
      </c>
      <c r="U392" s="198" t="n">
        <v>-3</v>
      </c>
      <c r="V392" s="198" t="n">
        <v>22</v>
      </c>
      <c r="W392" s="198" t="n">
        <v>-7</v>
      </c>
      <c r="X392" s="198" t="n">
        <v>-5</v>
      </c>
      <c r="Y392" s="198" t="n">
        <v>21</v>
      </c>
      <c r="Z392" s="198" t="n">
        <v>-6</v>
      </c>
      <c r="AA392" s="198" t="n">
        <v>-5</v>
      </c>
      <c r="AB392" s="198" t="n">
        <v>-46</v>
      </c>
      <c r="AC392" s="198" t="n">
        <v>-7</v>
      </c>
      <c r="AD392" s="198" t="n">
        <v>-6</v>
      </c>
      <c r="AE392" s="198" t="n">
        <v>9</v>
      </c>
      <c r="AF392" s="198" t="n">
        <v>12</v>
      </c>
      <c r="AG392" s="198" t="n">
        <v>2</v>
      </c>
      <c r="AH392" s="198" t="n">
        <v>-2</v>
      </c>
      <c r="AI392" s="198" t="n">
        <v>10</v>
      </c>
      <c r="AJ392" s="198" t="n">
        <v>-4</v>
      </c>
      <c r="AK392" s="198" t="n">
        <v>34</v>
      </c>
      <c r="AL392" s="198" t="n">
        <v>10</v>
      </c>
      <c r="AM392" s="198" t="n">
        <v>-8</v>
      </c>
      <c r="AN392" s="198" t="n">
        <v>-8</v>
      </c>
      <c r="AO392" s="198" t="n">
        <v>-1</v>
      </c>
      <c r="AP392" s="211" t="n">
        <v>-9</v>
      </c>
      <c r="AR392" s="195"/>
      <c r="AS392" s="196" t="s">
        <v>1293</v>
      </c>
      <c r="AT392" s="199" t="inlineStr">
        <f aca="false">IF(AT114,1,"")</f>
        <is>
          <t/>
        </is>
      </c>
      <c r="AU392" s="235" t="n">
        <f aca="false">IF(OR(ISBLANK(appSymptome!E118),appSymptome!E118=appSymptome!$C$1,AT392),0,$AR$5-appSymptome!E118)</f>
        <v>8</v>
      </c>
      <c r="AV392" s="196"/>
      <c r="AW392" s="196"/>
      <c r="AX392" s="199"/>
      <c r="AY392" s="196"/>
      <c r="AZ392" s="196" t="n">
        <f aca="false">IF(AND(AU392=0,AU114=0,AX114&gt;0),$AR$5,AU392)</f>
        <v>8</v>
      </c>
      <c r="BA392" s="200" t="n">
        <f aca="false">IF(AND(AZ392=0,AZ114=0,AY114&gt;0),$AR$5-AY114,AZ392)</f>
        <v>8</v>
      </c>
      <c r="BB392" s="201" t="n">
        <f aca="false">BA392*D392</f>
        <v>0.000402535976652914</v>
      </c>
      <c r="BC392" s="202" t="n">
        <f aca="false">(SUMIF(E392:AP392,"&gt;0",E392:AP392)-SUMIF(E392:AP392,"&lt;0",E392:AP392))*D392</f>
        <v>0.0193720438764215</v>
      </c>
      <c r="BD392" s="196"/>
      <c r="BE392" s="196"/>
      <c r="BF392" s="196"/>
      <c r="BG392" s="204"/>
      <c r="BH392" s="205" t="n">
        <f aca="false">SUMPRODUCT(E392:AP392,heilmittel!E$411:AP$411)*D392</f>
        <v>0.000606400322028781</v>
      </c>
      <c r="BI392" s="206"/>
      <c r="BJ392" s="206"/>
      <c r="BK392" s="206"/>
      <c r="BL392" s="206"/>
      <c r="BM392" s="200"/>
    </row>
    <row r="393" customFormat="false" ht="12.8" hidden="false" customHeight="false" outlineLevel="0" collapsed="false">
      <c r="B393" s="0" t="n">
        <f aca="false">1/D393</f>
        <v>19412</v>
      </c>
      <c r="C393" s="208" t="s">
        <v>1294</v>
      </c>
      <c r="D393" s="209" t="n">
        <v>5.15145270966413E-005</v>
      </c>
      <c r="E393" s="210" t="n">
        <v>1</v>
      </c>
      <c r="F393" s="198" t="n">
        <v>20</v>
      </c>
      <c r="G393" s="198" t="n">
        <v>-33</v>
      </c>
      <c r="H393" s="198" t="n">
        <v>1</v>
      </c>
      <c r="I393" s="198" t="n">
        <v>-12</v>
      </c>
      <c r="J393" s="198" t="n">
        <v>-10</v>
      </c>
      <c r="K393" s="198" t="n">
        <v>19</v>
      </c>
      <c r="L393" s="198" t="n">
        <v>9</v>
      </c>
      <c r="M393" s="198" t="n">
        <v>2</v>
      </c>
      <c r="N393" s="198" t="n">
        <v>17</v>
      </c>
      <c r="O393" s="198" t="n">
        <v>25</v>
      </c>
      <c r="P393" s="198" t="n">
        <v>32</v>
      </c>
      <c r="Q393" s="198" t="n">
        <v>8</v>
      </c>
      <c r="R393" s="198" t="n">
        <v>-16</v>
      </c>
      <c r="S393" s="198" t="n">
        <v>-5</v>
      </c>
      <c r="T393" s="198" t="n">
        <v>-31</v>
      </c>
      <c r="U393" s="198" t="n">
        <v>38</v>
      </c>
      <c r="V393" s="198" t="n">
        <v>22</v>
      </c>
      <c r="W393" s="198" t="n">
        <v>-12</v>
      </c>
      <c r="X393" s="198" t="n">
        <v>5</v>
      </c>
      <c r="Y393" s="198" t="n">
        <v>-28</v>
      </c>
      <c r="Z393" s="198" t="n">
        <v>1</v>
      </c>
      <c r="AA393" s="198" t="n">
        <v>5</v>
      </c>
      <c r="AB393" s="198" t="n">
        <v>5</v>
      </c>
      <c r="AC393" s="198" t="n">
        <v>26</v>
      </c>
      <c r="AD393" s="198" t="n">
        <v>-4</v>
      </c>
      <c r="AE393" s="198" t="n">
        <v>21</v>
      </c>
      <c r="AF393" s="198" t="n">
        <v>11</v>
      </c>
      <c r="AG393" s="198" t="n">
        <v>-19</v>
      </c>
      <c r="AH393" s="198" t="n">
        <v>-6</v>
      </c>
      <c r="AI393" s="198" t="n">
        <v>-1</v>
      </c>
      <c r="AJ393" s="198" t="n">
        <v>-37</v>
      </c>
      <c r="AK393" s="198" t="n">
        <v>36</v>
      </c>
      <c r="AL393" s="198" t="n">
        <v>26</v>
      </c>
      <c r="AM393" s="198" t="n">
        <v>3</v>
      </c>
      <c r="AN393" s="198" t="n">
        <v>-8</v>
      </c>
      <c r="AO393" s="198" t="n">
        <v>-13</v>
      </c>
      <c r="AP393" s="211" t="n">
        <v>34</v>
      </c>
      <c r="AR393" s="195"/>
      <c r="AS393" s="196" t="s">
        <v>1294</v>
      </c>
      <c r="AT393" s="199" t="inlineStr">
        <f aca="false">IF(AT115,1,"")</f>
        <is>
          <t/>
        </is>
      </c>
      <c r="AU393" s="235" t="n">
        <f aca="false">IF(OR(ISBLANK(appSymptome!E119),appSymptome!E119=appSymptome!$C$1,AT393),0,$AR$5-appSymptome!E119)</f>
        <v>8</v>
      </c>
      <c r="AV393" s="196"/>
      <c r="AW393" s="196"/>
      <c r="AX393" s="199"/>
      <c r="AY393" s="196"/>
      <c r="AZ393" s="196" t="n">
        <f aca="false">IF(AND(AU393=0,AU115=0,AX115&gt;0),$AR$5,AU393)</f>
        <v>8</v>
      </c>
      <c r="BA393" s="200" t="n">
        <f aca="false">IF(AND(AZ393=0,AZ115=0,AY115&gt;0),$AR$5-AY115,AZ393)</f>
        <v>8</v>
      </c>
      <c r="BB393" s="201" t="n">
        <f aca="false">BA393*D393</f>
        <v>0.00041211621677313</v>
      </c>
      <c r="BC393" s="202" t="n">
        <f aca="false">(SUMIF(E393:AP393,"&gt;0",E393:AP393)-SUMIF(E393:AP393,"&lt;0",E393:AP393))*D393</f>
        <v>0.031011745312178</v>
      </c>
      <c r="BD393" s="196"/>
      <c r="BE393" s="196"/>
      <c r="BF393" s="196"/>
      <c r="BG393" s="204"/>
      <c r="BH393" s="205" t="n">
        <f aca="false">SUMPRODUCT(E393:AP393,heilmittel!E$411:AP$411)*D393</f>
        <v>0.00032945085514115</v>
      </c>
      <c r="BI393" s="206"/>
      <c r="BJ393" s="206"/>
      <c r="BK393" s="206"/>
      <c r="BL393" s="206"/>
      <c r="BM393" s="200"/>
    </row>
    <row r="394" customFormat="false" ht="12.8" hidden="false" customHeight="false" outlineLevel="0" collapsed="false">
      <c r="B394" s="0" t="n">
        <f aca="false">1/D394</f>
        <v>16919</v>
      </c>
      <c r="C394" s="208" t="s">
        <v>1295</v>
      </c>
      <c r="D394" s="209" t="n">
        <v>5.91051480583959E-005</v>
      </c>
      <c r="E394" s="210" t="n">
        <v>-53</v>
      </c>
      <c r="F394" s="198" t="n">
        <v>26</v>
      </c>
      <c r="G394" s="198" t="n">
        <v>-2</v>
      </c>
      <c r="H394" s="198" t="n">
        <v>83</v>
      </c>
      <c r="I394" s="198" t="n">
        <v>-9</v>
      </c>
      <c r="J394" s="198" t="n">
        <v>15</v>
      </c>
      <c r="K394" s="198" t="n">
        <v>13</v>
      </c>
      <c r="L394" s="198" t="n">
        <v>-11</v>
      </c>
      <c r="M394" s="198" t="n">
        <v>5</v>
      </c>
      <c r="N394" s="198" t="n">
        <v>22</v>
      </c>
      <c r="O394" s="198" t="n">
        <v>-29</v>
      </c>
      <c r="P394" s="198" t="n">
        <v>-17</v>
      </c>
      <c r="Q394" s="198" t="n">
        <v>-20</v>
      </c>
      <c r="R394" s="198" t="n">
        <v>13</v>
      </c>
      <c r="S394" s="198" t="n">
        <v>-2</v>
      </c>
      <c r="T394" s="198" t="n">
        <v>-3</v>
      </c>
      <c r="U394" s="198" t="n">
        <v>-33</v>
      </c>
      <c r="V394" s="198" t="n">
        <v>9</v>
      </c>
      <c r="W394" s="198" t="n">
        <v>4</v>
      </c>
      <c r="X394" s="198" t="n">
        <v>-22</v>
      </c>
      <c r="Y394" s="198" t="n">
        <v>-10</v>
      </c>
      <c r="Z394" s="198" t="n">
        <v>25</v>
      </c>
      <c r="AA394" s="198" t="n">
        <v>9</v>
      </c>
      <c r="AB394" s="198" t="n">
        <v>4</v>
      </c>
      <c r="AC394" s="198" t="n">
        <v>-44</v>
      </c>
      <c r="AD394" s="198" t="n">
        <v>-23</v>
      </c>
      <c r="AE394" s="198" t="n">
        <v>0</v>
      </c>
      <c r="AF394" s="198" t="n">
        <v>20</v>
      </c>
      <c r="AG394" s="198" t="n">
        <v>-16</v>
      </c>
      <c r="AH394" s="198" t="n">
        <v>-27</v>
      </c>
      <c r="AI394" s="198" t="n">
        <v>11</v>
      </c>
      <c r="AJ394" s="198" t="n">
        <v>-42</v>
      </c>
      <c r="AK394" s="198" t="n">
        <v>32</v>
      </c>
      <c r="AL394" s="198" t="n">
        <v>-31</v>
      </c>
      <c r="AM394" s="198" t="n">
        <v>-59</v>
      </c>
      <c r="AN394" s="198" t="n">
        <v>18</v>
      </c>
      <c r="AO394" s="198" t="n">
        <v>6</v>
      </c>
      <c r="AP394" s="211" t="n">
        <v>-20</v>
      </c>
      <c r="AR394" s="195"/>
      <c r="AS394" s="196" t="s">
        <v>1295</v>
      </c>
      <c r="AT394" s="199" t="inlineStr">
        <f aca="false">IF(AT116,1,"")</f>
        <is>
          <t/>
        </is>
      </c>
      <c r="AU394" s="235" t="n">
        <f aca="false">IF(OR(ISBLANK(appSymptome!E120),appSymptome!E120=appSymptome!$C$1,AT394),0,$AR$5-appSymptome!E120)</f>
        <v>8</v>
      </c>
      <c r="AV394" s="196"/>
      <c r="AW394" s="196"/>
      <c r="AX394" s="199"/>
      <c r="AY394" s="196"/>
      <c r="AZ394" s="196" t="n">
        <f aca="false">IF(AND(AU394=0,AU116=0,AX116&gt;0),$AR$5,AU394)</f>
        <v>8</v>
      </c>
      <c r="BA394" s="200" t="n">
        <f aca="false">IF(AND(AZ394=0,AZ116=0,AY116&gt;0),$AR$5-AY116,AZ394)</f>
        <v>8</v>
      </c>
      <c r="BB394" s="201" t="n">
        <f aca="false">BA394*D394</f>
        <v>0.000472841184467167</v>
      </c>
      <c r="BC394" s="202" t="n">
        <f aca="false">(SUMIF(E394:AP394,"&gt;0",E394:AP394)-SUMIF(E394:AP394,"&lt;0",E394:AP394))*D394</f>
        <v>0.046574856670016</v>
      </c>
      <c r="BD394" s="196"/>
      <c r="BE394" s="196"/>
      <c r="BF394" s="196"/>
      <c r="BG394" s="204"/>
      <c r="BH394" s="205" t="n">
        <f aca="false">SUMPRODUCT(E394:AP394,heilmittel!E$411:AP$411)*D394</f>
        <v>0.00147197824930552</v>
      </c>
      <c r="BI394" s="206"/>
      <c r="BJ394" s="206"/>
      <c r="BK394" s="206"/>
      <c r="BL394" s="206"/>
      <c r="BM394" s="200"/>
    </row>
    <row r="395" customFormat="false" ht="12.8" hidden="false" customHeight="false" outlineLevel="0" collapsed="false">
      <c r="B395" s="0" t="n">
        <f aca="false">1/D395</f>
        <v>21942</v>
      </c>
      <c r="C395" s="208" t="s">
        <v>1296</v>
      </c>
      <c r="D395" s="209" t="n">
        <v>4.55746969282654E-005</v>
      </c>
      <c r="E395" s="210" t="n">
        <v>-26</v>
      </c>
      <c r="F395" s="198" t="n">
        <v>34</v>
      </c>
      <c r="G395" s="198" t="n">
        <v>25</v>
      </c>
      <c r="H395" s="198" t="n">
        <v>32</v>
      </c>
      <c r="I395" s="198" t="n">
        <v>-9</v>
      </c>
      <c r="J395" s="198" t="n">
        <v>0</v>
      </c>
      <c r="K395" s="198" t="n">
        <v>26</v>
      </c>
      <c r="L395" s="198" t="n">
        <v>-15</v>
      </c>
      <c r="M395" s="198" t="n">
        <v>10</v>
      </c>
      <c r="N395" s="198" t="n">
        <v>27</v>
      </c>
      <c r="O395" s="198" t="n">
        <v>7</v>
      </c>
      <c r="P395" s="198" t="n">
        <v>-25</v>
      </c>
      <c r="Q395" s="198" t="n">
        <v>23</v>
      </c>
      <c r="R395" s="198" t="n">
        <v>-47</v>
      </c>
      <c r="S395" s="198" t="n">
        <v>0</v>
      </c>
      <c r="T395" s="198" t="n">
        <v>-11</v>
      </c>
      <c r="U395" s="198" t="n">
        <v>-45</v>
      </c>
      <c r="V395" s="198" t="n">
        <v>7</v>
      </c>
      <c r="W395" s="198" t="n">
        <v>22</v>
      </c>
      <c r="X395" s="198" t="n">
        <v>-24</v>
      </c>
      <c r="Y395" s="198" t="n">
        <v>18</v>
      </c>
      <c r="Z395" s="198" t="n">
        <v>10</v>
      </c>
      <c r="AA395" s="198" t="n">
        <v>46</v>
      </c>
      <c r="AB395" s="198" t="n">
        <v>-50</v>
      </c>
      <c r="AC395" s="198" t="n">
        <v>8</v>
      </c>
      <c r="AD395" s="198" t="n">
        <v>4</v>
      </c>
      <c r="AE395" s="198" t="n">
        <v>1</v>
      </c>
      <c r="AF395" s="198" t="n">
        <v>-23</v>
      </c>
      <c r="AG395" s="198" t="n">
        <v>8</v>
      </c>
      <c r="AH395" s="198" t="n">
        <v>9</v>
      </c>
      <c r="AI395" s="198" t="n">
        <v>40</v>
      </c>
      <c r="AJ395" s="198" t="n">
        <v>4</v>
      </c>
      <c r="AK395" s="198" t="n">
        <v>9</v>
      </c>
      <c r="AL395" s="198" t="n">
        <v>19</v>
      </c>
      <c r="AM395" s="198" t="n">
        <v>-36</v>
      </c>
      <c r="AN395" s="198" t="n">
        <v>6</v>
      </c>
      <c r="AO395" s="198" t="n">
        <v>-4</v>
      </c>
      <c r="AP395" s="211" t="n">
        <v>-7</v>
      </c>
      <c r="AR395" s="195"/>
      <c r="AS395" s="196" t="s">
        <v>1296</v>
      </c>
      <c r="AT395" s="199" t="inlineStr">
        <f aca="false">IF(AT117,1,"")</f>
        <is>
          <t/>
        </is>
      </c>
      <c r="AU395" s="235" t="n">
        <f aca="false">IF(OR(ISBLANK(appSymptome!E121),appSymptome!E121=appSymptome!$C$1,AT395),0,$AR$5-appSymptome!E121)</f>
        <v>8</v>
      </c>
      <c r="AV395" s="196"/>
      <c r="AW395" s="196"/>
      <c r="AX395" s="199"/>
      <c r="AY395" s="196"/>
      <c r="AZ395" s="196" t="n">
        <f aca="false">IF(AND(AU395=0,AU117=0,AX117&gt;0),$AR$5,AU395)</f>
        <v>8</v>
      </c>
      <c r="BA395" s="200" t="n">
        <f aca="false">IF(AND(AZ395=0,AZ117=0,AY117&gt;0),$AR$5-AY117,AZ395)</f>
        <v>8</v>
      </c>
      <c r="BB395" s="201" t="n">
        <f aca="false">BA395*D395</f>
        <v>0.000364597575426123</v>
      </c>
      <c r="BC395" s="202" t="n">
        <f aca="false">(SUMIF(E395:AP395,"&gt;0",E395:AP395)-SUMIF(E395:AP395,"&lt;0",E395:AP395))*D395</f>
        <v>0.0326770576975663</v>
      </c>
      <c r="BD395" s="196"/>
      <c r="BE395" s="196"/>
      <c r="BF395" s="196"/>
      <c r="BG395" s="204"/>
      <c r="BH395" s="205" t="n">
        <f aca="false">SUMPRODUCT(E395:AP395,heilmittel!E$411:AP$411)*D395</f>
        <v>-0.00072574970376447</v>
      </c>
      <c r="BI395" s="206"/>
      <c r="BJ395" s="206"/>
      <c r="BK395" s="206"/>
      <c r="BL395" s="206"/>
      <c r="BM395" s="200"/>
    </row>
    <row r="396" customFormat="false" ht="12.8" hidden="false" customHeight="false" outlineLevel="0" collapsed="false">
      <c r="B396" s="0" t="n">
        <f aca="false">1/D396</f>
        <v>23147</v>
      </c>
      <c r="C396" s="208" t="s">
        <v>1297</v>
      </c>
      <c r="D396" s="209" t="n">
        <v>4.32021428262842E-005</v>
      </c>
      <c r="E396" s="210" t="n">
        <v>-10</v>
      </c>
      <c r="F396" s="198" t="n">
        <v>4</v>
      </c>
      <c r="G396" s="198" t="n">
        <v>-3</v>
      </c>
      <c r="H396" s="198" t="n">
        <v>15</v>
      </c>
      <c r="I396" s="198" t="n">
        <v>-9</v>
      </c>
      <c r="J396" s="198" t="n">
        <v>13</v>
      </c>
      <c r="K396" s="198" t="n">
        <v>10</v>
      </c>
      <c r="L396" s="198" t="n">
        <v>4</v>
      </c>
      <c r="M396" s="198" t="n">
        <v>-2</v>
      </c>
      <c r="N396" s="198" t="n">
        <v>23</v>
      </c>
      <c r="O396" s="198" t="n">
        <v>-16</v>
      </c>
      <c r="P396" s="198" t="n">
        <v>-16</v>
      </c>
      <c r="Q396" s="198" t="n">
        <v>-23</v>
      </c>
      <c r="R396" s="198" t="n">
        <v>-10</v>
      </c>
      <c r="S396" s="198" t="n">
        <v>-1</v>
      </c>
      <c r="T396" s="198" t="n">
        <v>1</v>
      </c>
      <c r="U396" s="198" t="n">
        <v>-19</v>
      </c>
      <c r="V396" s="198" t="n">
        <v>4</v>
      </c>
      <c r="W396" s="198" t="n">
        <v>-1</v>
      </c>
      <c r="X396" s="198" t="n">
        <v>1</v>
      </c>
      <c r="Y396" s="198" t="n">
        <v>1</v>
      </c>
      <c r="Z396" s="198" t="n">
        <v>-15</v>
      </c>
      <c r="AA396" s="198" t="n">
        <v>-1</v>
      </c>
      <c r="AB396" s="198" t="n">
        <v>5</v>
      </c>
      <c r="AC396" s="198" t="n">
        <v>9</v>
      </c>
      <c r="AD396" s="198" t="n">
        <v>12</v>
      </c>
      <c r="AE396" s="198" t="n">
        <v>27</v>
      </c>
      <c r="AF396" s="198" t="n">
        <v>6</v>
      </c>
      <c r="AG396" s="198" t="n">
        <v>10</v>
      </c>
      <c r="AH396" s="198" t="n">
        <v>-14</v>
      </c>
      <c r="AI396" s="198" t="n">
        <v>7</v>
      </c>
      <c r="AJ396" s="198" t="n">
        <v>17</v>
      </c>
      <c r="AK396" s="198" t="n">
        <v>-6</v>
      </c>
      <c r="AL396" s="198" t="n">
        <v>-6</v>
      </c>
      <c r="AM396" s="198" t="n">
        <v>-2</v>
      </c>
      <c r="AN396" s="198" t="n">
        <v>11</v>
      </c>
      <c r="AO396" s="198" t="n">
        <v>-5</v>
      </c>
      <c r="AP396" s="211" t="n">
        <v>-1</v>
      </c>
      <c r="AR396" s="195"/>
      <c r="AS396" s="196" t="s">
        <v>1297</v>
      </c>
      <c r="AT396" s="199" t="inlineStr">
        <f aca="false">IF(AT118,1,"")</f>
        <is>
          <t/>
        </is>
      </c>
      <c r="AU396" s="235" t="n">
        <f aca="false">IF(OR(ISBLANK(appSymptome!E122),appSymptome!E122=appSymptome!$C$1,AT396),0,$AR$5-appSymptome!E122)</f>
        <v>8</v>
      </c>
      <c r="AV396" s="196"/>
      <c r="AW396" s="196"/>
      <c r="AX396" s="199"/>
      <c r="AY396" s="196"/>
      <c r="AZ396" s="196" t="n">
        <f aca="false">IF(AND(AU396=0,AU118=0,AX118&gt;0),$AR$5,AU396)</f>
        <v>8</v>
      </c>
      <c r="BA396" s="200" t="n">
        <f aca="false">IF(AND(AZ396=0,AZ118=0,AY118&gt;0),$AR$5-AY118,AZ396)</f>
        <v>8</v>
      </c>
      <c r="BB396" s="201" t="n">
        <f aca="false">BA396*D396</f>
        <v>0.000345617142610274</v>
      </c>
      <c r="BC396" s="202" t="n">
        <f aca="false">(SUMIF(E396:AP396,"&gt;0",E396:AP396)-SUMIF(E396:AP396,"&lt;0",E396:AP396))*D396</f>
        <v>0.0146887285609366</v>
      </c>
      <c r="BD396" s="196"/>
      <c r="BE396" s="196"/>
      <c r="BF396" s="196"/>
      <c r="BG396" s="204"/>
      <c r="BH396" s="205" t="n">
        <f aca="false">SUMPRODUCT(E396:AP396,heilmittel!E$411:AP$411)*D396</f>
        <v>-5.49876873892945E-005</v>
      </c>
      <c r="BI396" s="206"/>
      <c r="BJ396" s="206"/>
      <c r="BK396" s="206"/>
      <c r="BL396" s="206"/>
      <c r="BM396" s="200"/>
    </row>
    <row r="397" customFormat="false" ht="12.8" hidden="false" customHeight="false" outlineLevel="0" collapsed="false">
      <c r="B397" s="0" t="n">
        <f aca="false">1/D397</f>
        <v>14425</v>
      </c>
      <c r="C397" s="208" t="s">
        <v>1298</v>
      </c>
      <c r="D397" s="209" t="n">
        <v>6.93240901213172E-005</v>
      </c>
      <c r="E397" s="210" t="n">
        <v>-4</v>
      </c>
      <c r="F397" s="198" t="n">
        <v>35</v>
      </c>
      <c r="G397" s="198" t="n">
        <v>17</v>
      </c>
      <c r="H397" s="198" t="n">
        <v>6</v>
      </c>
      <c r="I397" s="198" t="n">
        <v>10</v>
      </c>
      <c r="J397" s="198" t="n">
        <v>0</v>
      </c>
      <c r="K397" s="198" t="n">
        <v>21</v>
      </c>
      <c r="L397" s="198" t="n">
        <v>-3</v>
      </c>
      <c r="M397" s="198" t="n">
        <v>20</v>
      </c>
      <c r="N397" s="198" t="n">
        <v>25</v>
      </c>
      <c r="O397" s="198" t="n">
        <v>-4</v>
      </c>
      <c r="P397" s="198" t="n">
        <v>-6</v>
      </c>
      <c r="Q397" s="198" t="n">
        <v>-19</v>
      </c>
      <c r="R397" s="198" t="n">
        <v>-24</v>
      </c>
      <c r="S397" s="198" t="n">
        <v>-4</v>
      </c>
      <c r="T397" s="198" t="n">
        <v>-9</v>
      </c>
      <c r="U397" s="198" t="n">
        <v>-23</v>
      </c>
      <c r="V397" s="198" t="n">
        <v>34</v>
      </c>
      <c r="W397" s="198" t="n">
        <v>2</v>
      </c>
      <c r="X397" s="198" t="n">
        <v>-23</v>
      </c>
      <c r="Y397" s="198" t="n">
        <v>23</v>
      </c>
      <c r="Z397" s="198" t="n">
        <v>1</v>
      </c>
      <c r="AA397" s="198" t="n">
        <v>21</v>
      </c>
      <c r="AB397" s="198" t="n">
        <v>-34</v>
      </c>
      <c r="AC397" s="198" t="n">
        <v>-3</v>
      </c>
      <c r="AD397" s="198" t="n">
        <v>8</v>
      </c>
      <c r="AE397" s="198" t="n">
        <v>5</v>
      </c>
      <c r="AF397" s="198" t="n">
        <v>-3</v>
      </c>
      <c r="AG397" s="198" t="n">
        <v>17</v>
      </c>
      <c r="AH397" s="198" t="n">
        <v>24</v>
      </c>
      <c r="AI397" s="198" t="n">
        <v>15</v>
      </c>
      <c r="AJ397" s="198" t="n">
        <v>15</v>
      </c>
      <c r="AK397" s="198" t="n">
        <v>0</v>
      </c>
      <c r="AL397" s="198" t="n">
        <v>-4</v>
      </c>
      <c r="AM397" s="198" t="n">
        <v>2</v>
      </c>
      <c r="AN397" s="198" t="n">
        <v>13</v>
      </c>
      <c r="AO397" s="198" t="n">
        <v>-18</v>
      </c>
      <c r="AP397" s="211" t="n">
        <v>-12</v>
      </c>
      <c r="AR397" s="195"/>
      <c r="AS397" s="196" t="s">
        <v>1298</v>
      </c>
      <c r="AT397" s="199" t="inlineStr">
        <f aca="false">IF(AT119,1,"")</f>
        <is>
          <t/>
        </is>
      </c>
      <c r="AU397" s="235" t="n">
        <f aca="false">IF(OR(ISBLANK(appSymptome!E123),appSymptome!E123=appSymptome!$C$1,AT397),0,$AR$5-appSymptome!E123)</f>
        <v>8</v>
      </c>
      <c r="AV397" s="196"/>
      <c r="AW397" s="196"/>
      <c r="AX397" s="199"/>
      <c r="AY397" s="196"/>
      <c r="AZ397" s="196" t="n">
        <f aca="false">IF(AND(AU397=0,AU119=0,AX119&gt;0),$AR$5,AU397)</f>
        <v>8</v>
      </c>
      <c r="BA397" s="200" t="n">
        <f aca="false">IF(AND(AZ397=0,AZ119=0,AY119&gt;0),$AR$5-AY119,AZ397)</f>
        <v>8</v>
      </c>
      <c r="BB397" s="201" t="n">
        <f aca="false">BA397*D397</f>
        <v>0.000554592720970538</v>
      </c>
      <c r="BC397" s="202" t="n">
        <f aca="false">(SUMIF(E397:AP397,"&gt;0",E397:AP397)-SUMIF(E397:AP397,"&lt;0",E397:AP397))*D397</f>
        <v>0.0351473136915078</v>
      </c>
      <c r="BD397" s="196"/>
      <c r="BE397" s="196"/>
      <c r="BF397" s="196"/>
      <c r="BG397" s="204"/>
      <c r="BH397" s="205" t="n">
        <f aca="false">SUMPRODUCT(E397:AP397,heilmittel!E$411:AP$411)*D397</f>
        <v>0.000311882149046794</v>
      </c>
      <c r="BI397" s="206"/>
      <c r="BJ397" s="206"/>
      <c r="BK397" s="206"/>
      <c r="BL397" s="206"/>
      <c r="BM397" s="200"/>
    </row>
    <row r="398" customFormat="false" ht="12.8" hidden="false" customHeight="false" outlineLevel="0" collapsed="false">
      <c r="B398" s="0" t="n">
        <f aca="false">1/D398</f>
        <v>15033</v>
      </c>
      <c r="C398" s="208" t="s">
        <v>1299</v>
      </c>
      <c r="D398" s="209" t="n">
        <v>6.65203219583583E-005</v>
      </c>
      <c r="E398" s="210" t="n">
        <v>-10</v>
      </c>
      <c r="F398" s="198" t="n">
        <v>10</v>
      </c>
      <c r="G398" s="198" t="n">
        <v>6</v>
      </c>
      <c r="H398" s="198" t="n">
        <v>16</v>
      </c>
      <c r="I398" s="198" t="n">
        <v>-1</v>
      </c>
      <c r="J398" s="198" t="n">
        <v>4</v>
      </c>
      <c r="K398" s="198" t="n">
        <v>-1</v>
      </c>
      <c r="L398" s="198" t="n">
        <v>3</v>
      </c>
      <c r="M398" s="198" t="n">
        <v>-4</v>
      </c>
      <c r="N398" s="198" t="n">
        <v>22</v>
      </c>
      <c r="O398" s="198" t="n">
        <v>-11</v>
      </c>
      <c r="P398" s="198" t="n">
        <v>-29</v>
      </c>
      <c r="Q398" s="198" t="n">
        <v>-11</v>
      </c>
      <c r="R398" s="198" t="n">
        <v>-10</v>
      </c>
      <c r="S398" s="198" t="n">
        <v>5</v>
      </c>
      <c r="T398" s="198" t="n">
        <v>-1</v>
      </c>
      <c r="U398" s="198" t="n">
        <v>-19</v>
      </c>
      <c r="V398" s="198" t="n">
        <v>15</v>
      </c>
      <c r="W398" s="198" t="n">
        <v>-7</v>
      </c>
      <c r="X398" s="198" t="n">
        <v>4</v>
      </c>
      <c r="Y398" s="198" t="n">
        <v>-20</v>
      </c>
      <c r="Z398" s="198" t="n">
        <v>-39</v>
      </c>
      <c r="AA398" s="198" t="n">
        <v>11</v>
      </c>
      <c r="AB398" s="198" t="n">
        <v>-15</v>
      </c>
      <c r="AC398" s="198" t="n">
        <v>17</v>
      </c>
      <c r="AD398" s="198" t="n">
        <v>-2</v>
      </c>
      <c r="AE398" s="198" t="n">
        <v>5</v>
      </c>
      <c r="AF398" s="198" t="n">
        <v>6</v>
      </c>
      <c r="AG398" s="198" t="n">
        <v>38</v>
      </c>
      <c r="AH398" s="198" t="n">
        <v>-1</v>
      </c>
      <c r="AI398" s="198" t="n">
        <v>18</v>
      </c>
      <c r="AJ398" s="198" t="n">
        <v>-11</v>
      </c>
      <c r="AK398" s="198" t="n">
        <v>-17</v>
      </c>
      <c r="AL398" s="198" t="n">
        <v>0</v>
      </c>
      <c r="AM398" s="198" t="n">
        <v>2</v>
      </c>
      <c r="AN398" s="198" t="n">
        <v>14</v>
      </c>
      <c r="AO398" s="198" t="n">
        <v>-4</v>
      </c>
      <c r="AP398" s="211" t="n">
        <v>-9</v>
      </c>
      <c r="AR398" s="195"/>
      <c r="AS398" s="196" t="s">
        <v>1299</v>
      </c>
      <c r="AT398" s="199" t="inlineStr">
        <f aca="false">IF(AT120,1,"")</f>
        <is>
          <t/>
        </is>
      </c>
      <c r="AU398" s="235" t="n">
        <f aca="false">IF(OR(ISBLANK(appSymptome!E124),appSymptome!E124=appSymptome!$C$1,AT398),0,$AR$5-appSymptome!E124)</f>
        <v>8</v>
      </c>
      <c r="AV398" s="196"/>
      <c r="AW398" s="196"/>
      <c r="AX398" s="199"/>
      <c r="AY398" s="196"/>
      <c r="AZ398" s="196" t="n">
        <f aca="false">IF(AND(AU398=0,AU120=0,AX120&gt;0),$AR$5,AU398)</f>
        <v>8</v>
      </c>
      <c r="BA398" s="200" t="n">
        <f aca="false">IF(AND(AZ398=0,AZ120=0,AY120&gt;0),$AR$5-AY120,AZ398)</f>
        <v>8</v>
      </c>
      <c r="BB398" s="201" t="n">
        <f aca="false">BA398*D398</f>
        <v>0.000532162575666866</v>
      </c>
      <c r="BC398" s="202" t="n">
        <f aca="false">(SUMIF(E398:AP398,"&gt;0",E398:AP398)-SUMIF(E398:AP398,"&lt;0",E398:AP398))*D398</f>
        <v>0.0278054945785938</v>
      </c>
      <c r="BD398" s="196"/>
      <c r="BE398" s="196"/>
      <c r="BF398" s="196"/>
      <c r="BG398" s="204"/>
      <c r="BH398" s="205" t="n">
        <f aca="false">SUMPRODUCT(E398:AP398,heilmittel!E$411:AP$411)*D398</f>
        <v>0.000249378034989689</v>
      </c>
      <c r="BI398" s="206"/>
      <c r="BJ398" s="206"/>
      <c r="BK398" s="206"/>
      <c r="BL398" s="206"/>
      <c r="BM398" s="200"/>
    </row>
    <row r="399" customFormat="false" ht="12.8" hidden="false" customHeight="false" outlineLevel="0" collapsed="false">
      <c r="B399" s="0" t="n">
        <f aca="false">1/D399</f>
        <v>13688</v>
      </c>
      <c r="C399" s="208" t="s">
        <v>1300</v>
      </c>
      <c r="D399" s="209" t="n">
        <v>7.30566919929866E-005</v>
      </c>
      <c r="E399" s="210" t="n">
        <v>37</v>
      </c>
      <c r="F399" s="198" t="n">
        <v>36</v>
      </c>
      <c r="G399" s="198" t="n">
        <v>5</v>
      </c>
      <c r="H399" s="198" t="n">
        <v>53</v>
      </c>
      <c r="I399" s="198" t="n">
        <v>-16</v>
      </c>
      <c r="J399" s="198" t="n">
        <v>-33</v>
      </c>
      <c r="K399" s="198" t="n">
        <v>-5</v>
      </c>
      <c r="L399" s="198" t="n">
        <v>17</v>
      </c>
      <c r="M399" s="198" t="n">
        <v>-10</v>
      </c>
      <c r="N399" s="198" t="n">
        <v>51</v>
      </c>
      <c r="O399" s="198" t="n">
        <v>1</v>
      </c>
      <c r="P399" s="198" t="n">
        <v>-30</v>
      </c>
      <c r="Q399" s="198" t="n">
        <v>9</v>
      </c>
      <c r="R399" s="198" t="n">
        <v>33</v>
      </c>
      <c r="S399" s="198" t="n">
        <v>21</v>
      </c>
      <c r="T399" s="198" t="n">
        <v>-2</v>
      </c>
      <c r="U399" s="198" t="n">
        <v>-5</v>
      </c>
      <c r="V399" s="198" t="n">
        <v>27</v>
      </c>
      <c r="W399" s="198" t="n">
        <v>-25</v>
      </c>
      <c r="X399" s="198" t="n">
        <v>-30</v>
      </c>
      <c r="Y399" s="198" t="n">
        <v>6</v>
      </c>
      <c r="Z399" s="198" t="n">
        <v>46</v>
      </c>
      <c r="AA399" s="198" t="n">
        <v>8</v>
      </c>
      <c r="AB399" s="198" t="n">
        <v>3</v>
      </c>
      <c r="AC399" s="198" t="n">
        <v>21</v>
      </c>
      <c r="AD399" s="198" t="n">
        <v>-5</v>
      </c>
      <c r="AE399" s="198" t="n">
        <v>-3</v>
      </c>
      <c r="AF399" s="198" t="n">
        <v>-20</v>
      </c>
      <c r="AG399" s="198" t="n">
        <v>-8</v>
      </c>
      <c r="AH399" s="198" t="n">
        <v>14</v>
      </c>
      <c r="AI399" s="198" t="n">
        <v>-32</v>
      </c>
      <c r="AJ399" s="198" t="n">
        <v>13</v>
      </c>
      <c r="AK399" s="198" t="n">
        <v>-5</v>
      </c>
      <c r="AL399" s="198" t="n">
        <v>-8</v>
      </c>
      <c r="AM399" s="198" t="n">
        <v>-14</v>
      </c>
      <c r="AN399" s="198" t="n">
        <v>5</v>
      </c>
      <c r="AO399" s="198" t="n">
        <v>-7</v>
      </c>
      <c r="AP399" s="211" t="n">
        <v>11</v>
      </c>
      <c r="AR399" s="195"/>
      <c r="AS399" s="196" t="s">
        <v>1300</v>
      </c>
      <c r="AT399" s="199" t="inlineStr">
        <f aca="false">IF(AT121,1,"")</f>
        <is>
          <t/>
        </is>
      </c>
      <c r="AU399" s="235" t="n">
        <f aca="false">IF(OR(ISBLANK(appSymptome!E125),appSymptome!E125=appSymptome!$C$1,AT399),0,$AR$5-appSymptome!E125)</f>
        <v>8</v>
      </c>
      <c r="AV399" s="196"/>
      <c r="AW399" s="196"/>
      <c r="AX399" s="199"/>
      <c r="AY399" s="196"/>
      <c r="AZ399" s="196" t="n">
        <f aca="false">IF(AND(AU399=0,AU121=0,AX121&gt;0),$AR$5,AU399)</f>
        <v>8</v>
      </c>
      <c r="BA399" s="200" t="n">
        <f aca="false">IF(AND(AZ399=0,AZ121=0,AY121&gt;0),$AR$5-AY121,AZ399)</f>
        <v>8</v>
      </c>
      <c r="BB399" s="201" t="n">
        <f aca="false">BA399*D399</f>
        <v>0.000584453535943893</v>
      </c>
      <c r="BC399" s="202" t="n">
        <f aca="false">(SUMIF(E399:AP399,"&gt;0",E399:AP399)-SUMIF(E399:AP399,"&lt;0",E399:AP399))*D399</f>
        <v>0.0493132670952659</v>
      </c>
      <c r="BD399" s="196"/>
      <c r="BE399" s="196"/>
      <c r="BF399" s="196"/>
      <c r="BG399" s="204"/>
      <c r="BH399" s="205" t="n">
        <f aca="false">SUMPRODUCT(E399:AP399,heilmittel!E$411:AP$411)*D399</f>
        <v>-0.000159541203974284</v>
      </c>
      <c r="BI399" s="206"/>
      <c r="BJ399" s="206"/>
      <c r="BK399" s="206"/>
      <c r="BL399" s="206"/>
      <c r="BM399" s="200"/>
    </row>
    <row r="400" customFormat="false" ht="12.8" hidden="false" customHeight="false" outlineLevel="0" collapsed="false">
      <c r="B400" s="0" t="n">
        <f aca="false">1/D400</f>
        <v>12896</v>
      </c>
      <c r="C400" s="208" t="s">
        <v>1301</v>
      </c>
      <c r="D400" s="209" t="n">
        <v>7.75434243176179E-005</v>
      </c>
      <c r="E400" s="210" t="n">
        <v>-24</v>
      </c>
      <c r="F400" s="198" t="n">
        <v>36</v>
      </c>
      <c r="G400" s="198" t="n">
        <v>36</v>
      </c>
      <c r="H400" s="198" t="n">
        <v>18</v>
      </c>
      <c r="I400" s="198" t="n">
        <v>2</v>
      </c>
      <c r="J400" s="198" t="n">
        <v>3</v>
      </c>
      <c r="K400" s="198" t="n">
        <v>23</v>
      </c>
      <c r="L400" s="198" t="n">
        <v>-10</v>
      </c>
      <c r="M400" s="198" t="n">
        <v>7</v>
      </c>
      <c r="N400" s="198" t="n">
        <v>30</v>
      </c>
      <c r="O400" s="198" t="n">
        <v>-3</v>
      </c>
      <c r="P400" s="198" t="n">
        <v>-41</v>
      </c>
      <c r="Q400" s="198" t="n">
        <v>47</v>
      </c>
      <c r="R400" s="198" t="n">
        <v>-45</v>
      </c>
      <c r="S400" s="198" t="n">
        <v>-15</v>
      </c>
      <c r="T400" s="198" t="n">
        <v>-14</v>
      </c>
      <c r="U400" s="198" t="n">
        <v>-35</v>
      </c>
      <c r="V400" s="198" t="n">
        <v>7</v>
      </c>
      <c r="W400" s="198" t="n">
        <v>20</v>
      </c>
      <c r="X400" s="198" t="n">
        <v>-28</v>
      </c>
      <c r="Y400" s="198" t="n">
        <v>39</v>
      </c>
      <c r="Z400" s="198" t="n">
        <v>17</v>
      </c>
      <c r="AA400" s="198" t="n">
        <v>53</v>
      </c>
      <c r="AB400" s="198" t="n">
        <v>-59</v>
      </c>
      <c r="AC400" s="198" t="n">
        <v>4</v>
      </c>
      <c r="AD400" s="198" t="n">
        <v>12</v>
      </c>
      <c r="AE400" s="198" t="n">
        <v>2</v>
      </c>
      <c r="AF400" s="198" t="n">
        <v>-11</v>
      </c>
      <c r="AG400" s="198" t="n">
        <v>-5</v>
      </c>
      <c r="AH400" s="198" t="n">
        <v>25</v>
      </c>
      <c r="AI400" s="198" t="n">
        <v>49</v>
      </c>
      <c r="AJ400" s="198" t="n">
        <v>-6</v>
      </c>
      <c r="AK400" s="198" t="n">
        <v>-3</v>
      </c>
      <c r="AL400" s="198" t="n">
        <v>28</v>
      </c>
      <c r="AM400" s="198" t="n">
        <v>-34</v>
      </c>
      <c r="AN400" s="198" t="n">
        <v>-10</v>
      </c>
      <c r="AO400" s="198" t="n">
        <v>14</v>
      </c>
      <c r="AP400" s="211" t="n">
        <v>8</v>
      </c>
      <c r="AR400" s="195"/>
      <c r="AS400" s="196" t="s">
        <v>1301</v>
      </c>
      <c r="AT400" s="199" t="inlineStr">
        <f aca="false">IF(AT122,1,"")</f>
        <is>
          <t/>
        </is>
      </c>
      <c r="AU400" s="235" t="n">
        <f aca="false">IF(OR(ISBLANK(appSymptome!E126),appSymptome!E126=appSymptome!$C$1,AT400),0,$AR$5-appSymptome!E126)</f>
        <v>8</v>
      </c>
      <c r="AV400" s="196"/>
      <c r="AW400" s="196"/>
      <c r="AX400" s="199"/>
      <c r="AY400" s="196"/>
      <c r="AZ400" s="196" t="n">
        <f aca="false">IF(AND(AU400=0,AU122=0,AX122&gt;0),$AR$5,AU400)</f>
        <v>8</v>
      </c>
      <c r="BA400" s="200" t="n">
        <f aca="false">IF(AND(AZ400=0,AZ122=0,AY122&gt;0),$AR$5-AY122,AZ400)</f>
        <v>8</v>
      </c>
      <c r="BB400" s="201" t="n">
        <f aca="false">BA400*D400</f>
        <v>0.000620347394540943</v>
      </c>
      <c r="BC400" s="202" t="n">
        <f aca="false">(SUMIF(E400:AP400,"&gt;0",E400:AP400)-SUMIF(E400:AP400,"&lt;0",E400:AP400))*D400</f>
        <v>0.0638182382133995</v>
      </c>
      <c r="BD400" s="196"/>
      <c r="BE400" s="196"/>
      <c r="BF400" s="196"/>
      <c r="BG400" s="204"/>
      <c r="BH400" s="205" t="n">
        <f aca="false">SUMPRODUCT(E400:AP400,heilmittel!E$411:AP$411)*D400</f>
        <v>-0.000917067307692308</v>
      </c>
      <c r="BI400" s="206"/>
      <c r="BJ400" s="206"/>
      <c r="BK400" s="206"/>
      <c r="BL400" s="206"/>
      <c r="BM400" s="200"/>
    </row>
    <row r="401" customFormat="false" ht="12.8" hidden="false" customHeight="false" outlineLevel="0" collapsed="false">
      <c r="B401" s="0" t="n">
        <f aca="false">1/D401</f>
        <v>15397</v>
      </c>
      <c r="C401" s="208" t="s">
        <v>1302</v>
      </c>
      <c r="D401" s="209" t="n">
        <v>6.49477170877444E-005</v>
      </c>
      <c r="E401" s="210" t="n">
        <v>-11</v>
      </c>
      <c r="F401" s="198" t="n">
        <v>40</v>
      </c>
      <c r="G401" s="198" t="n">
        <v>-1</v>
      </c>
      <c r="H401" s="198" t="n">
        <v>73</v>
      </c>
      <c r="I401" s="198" t="n">
        <v>-9</v>
      </c>
      <c r="J401" s="198" t="n">
        <v>5</v>
      </c>
      <c r="K401" s="198" t="n">
        <v>17</v>
      </c>
      <c r="L401" s="198" t="n">
        <v>-4</v>
      </c>
      <c r="M401" s="198" t="n">
        <v>-14</v>
      </c>
      <c r="N401" s="198" t="n">
        <v>60</v>
      </c>
      <c r="O401" s="198" t="n">
        <v>-23</v>
      </c>
      <c r="P401" s="198" t="n">
        <v>-8</v>
      </c>
      <c r="Q401" s="198" t="n">
        <v>-13</v>
      </c>
      <c r="R401" s="198" t="n">
        <v>-17</v>
      </c>
      <c r="S401" s="198" t="n">
        <v>38</v>
      </c>
      <c r="T401" s="198" t="n">
        <v>8</v>
      </c>
      <c r="U401" s="198" t="n">
        <v>1</v>
      </c>
      <c r="V401" s="198" t="n">
        <v>46</v>
      </c>
      <c r="W401" s="198" t="n">
        <v>-20</v>
      </c>
      <c r="X401" s="198" t="n">
        <v>-14</v>
      </c>
      <c r="Y401" s="198" t="n">
        <v>2</v>
      </c>
      <c r="Z401" s="198" t="n">
        <v>-27</v>
      </c>
      <c r="AA401" s="198" t="n">
        <v>-26</v>
      </c>
      <c r="AB401" s="198" t="n">
        <v>-3</v>
      </c>
      <c r="AC401" s="198" t="n">
        <v>7</v>
      </c>
      <c r="AD401" s="198" t="n">
        <v>14</v>
      </c>
      <c r="AE401" s="198" t="n">
        <v>-5</v>
      </c>
      <c r="AF401" s="198" t="n">
        <v>1</v>
      </c>
      <c r="AG401" s="198" t="n">
        <v>-2</v>
      </c>
      <c r="AH401" s="198" t="n">
        <v>-23</v>
      </c>
      <c r="AI401" s="198" t="n">
        <v>-27</v>
      </c>
      <c r="AJ401" s="198" t="n">
        <v>-16</v>
      </c>
      <c r="AK401" s="198" t="n">
        <v>-25</v>
      </c>
      <c r="AL401" s="198" t="n">
        <v>-19</v>
      </c>
      <c r="AM401" s="198" t="n">
        <v>5</v>
      </c>
      <c r="AN401" s="198" t="n">
        <v>17</v>
      </c>
      <c r="AO401" s="198" t="n">
        <v>-12</v>
      </c>
      <c r="AP401" s="211" t="n">
        <v>-13</v>
      </c>
      <c r="AR401" s="195"/>
      <c r="AS401" s="196" t="s">
        <v>1302</v>
      </c>
      <c r="AT401" s="199" t="inlineStr">
        <f aca="false">IF(AT123,1,"")</f>
        <is>
          <t/>
        </is>
      </c>
      <c r="AU401" s="235" t="n">
        <f aca="false">IF(OR(ISBLANK(appSymptome!E127),appSymptome!E127=appSymptome!$C$1,AT401),0,$AR$5-appSymptome!E127)</f>
        <v>8</v>
      </c>
      <c r="AV401" s="196"/>
      <c r="AW401" s="196"/>
      <c r="AX401" s="199"/>
      <c r="AY401" s="196"/>
      <c r="AZ401" s="196" t="n">
        <f aca="false">IF(AND(AU401=0,AU123=0,AX123&gt;0),$AR$5,AU401)</f>
        <v>8</v>
      </c>
      <c r="BA401" s="200" t="n">
        <f aca="false">IF(AND(AZ401=0,AZ123=0,AY123&gt;0),$AR$5-AY123,AZ401)</f>
        <v>8</v>
      </c>
      <c r="BB401" s="201" t="n">
        <f aca="false">BA401*D401</f>
        <v>0.000519581736701955</v>
      </c>
      <c r="BC401" s="202" t="n">
        <f aca="false">(SUMIF(E401:AP401,"&gt;0",E401:AP401)-SUMIF(E401:AP401,"&lt;0",E401:AP401))*D401</f>
        <v>0.0432551795804377</v>
      </c>
      <c r="BD401" s="196"/>
      <c r="BE401" s="196"/>
      <c r="BF401" s="196"/>
      <c r="BG401" s="204"/>
      <c r="BH401" s="205" t="n">
        <f aca="false">SUMPRODUCT(E401:AP401,heilmittel!E$411:AP$411)*D401</f>
        <v>0.000648535428979672</v>
      </c>
      <c r="BI401" s="206"/>
      <c r="BJ401" s="206"/>
      <c r="BK401" s="206"/>
      <c r="BL401" s="206"/>
      <c r="BM401" s="200"/>
    </row>
    <row r="402" customFormat="false" ht="12.8" hidden="false" customHeight="false" outlineLevel="0" collapsed="false">
      <c r="B402" s="0" t="n">
        <f aca="false">1/D402</f>
        <v>21762</v>
      </c>
      <c r="C402" s="208" t="s">
        <v>1303</v>
      </c>
      <c r="D402" s="209" t="n">
        <v>4.59516588548847E-005</v>
      </c>
      <c r="E402" s="210" t="n">
        <v>-7</v>
      </c>
      <c r="F402" s="198" t="n">
        <v>16</v>
      </c>
      <c r="G402" s="198" t="n">
        <v>3</v>
      </c>
      <c r="H402" s="198" t="n">
        <v>44</v>
      </c>
      <c r="I402" s="198" t="n">
        <v>-23</v>
      </c>
      <c r="J402" s="198" t="n">
        <v>8</v>
      </c>
      <c r="K402" s="198" t="n">
        <v>24</v>
      </c>
      <c r="L402" s="198" t="n">
        <v>6</v>
      </c>
      <c r="M402" s="198" t="n">
        <v>3</v>
      </c>
      <c r="N402" s="198" t="n">
        <v>33</v>
      </c>
      <c r="O402" s="198" t="n">
        <v>-8</v>
      </c>
      <c r="P402" s="198" t="n">
        <v>1</v>
      </c>
      <c r="Q402" s="198" t="n">
        <v>-10</v>
      </c>
      <c r="R402" s="198" t="n">
        <v>-13</v>
      </c>
      <c r="S402" s="198" t="n">
        <v>34</v>
      </c>
      <c r="T402" s="198" t="n">
        <v>13</v>
      </c>
      <c r="U402" s="198" t="n">
        <v>2</v>
      </c>
      <c r="V402" s="198" t="n">
        <v>33</v>
      </c>
      <c r="W402" s="198" t="n">
        <v>-5</v>
      </c>
      <c r="X402" s="198" t="n">
        <v>-15</v>
      </c>
      <c r="Y402" s="198" t="n">
        <v>8</v>
      </c>
      <c r="Z402" s="198" t="n">
        <v>-33</v>
      </c>
      <c r="AA402" s="198" t="n">
        <v>-23</v>
      </c>
      <c r="AB402" s="198" t="n">
        <v>-15</v>
      </c>
      <c r="AC402" s="198" t="n">
        <v>32</v>
      </c>
      <c r="AD402" s="198" t="n">
        <v>9</v>
      </c>
      <c r="AE402" s="198" t="n">
        <v>6</v>
      </c>
      <c r="AF402" s="198" t="n">
        <v>4</v>
      </c>
      <c r="AG402" s="198" t="n">
        <v>16</v>
      </c>
      <c r="AH402" s="198" t="n">
        <v>-29</v>
      </c>
      <c r="AI402" s="198" t="n">
        <v>-14</v>
      </c>
      <c r="AJ402" s="198" t="n">
        <v>-20</v>
      </c>
      <c r="AK402" s="198" t="n">
        <v>-33</v>
      </c>
      <c r="AL402" s="198" t="n">
        <v>-1</v>
      </c>
      <c r="AM402" s="198" t="n">
        <v>7</v>
      </c>
      <c r="AN402" s="198" t="n">
        <v>22</v>
      </c>
      <c r="AO402" s="198" t="n">
        <v>-33</v>
      </c>
      <c r="AP402" s="211" t="n">
        <v>-14</v>
      </c>
      <c r="AR402" s="195"/>
      <c r="AS402" s="196" t="s">
        <v>1303</v>
      </c>
      <c r="AT402" s="199" t="inlineStr">
        <f aca="false">IF(AT124,1,"")</f>
        <is>
          <t/>
        </is>
      </c>
      <c r="AU402" s="235" t="n">
        <f aca="false">IF(OR(ISBLANK(appSymptome!E128),appSymptome!E128=appSymptome!$C$1,AT402),0,$AR$5-appSymptome!E128)</f>
        <v>8</v>
      </c>
      <c r="AV402" s="196"/>
      <c r="AW402" s="196"/>
      <c r="AX402" s="199"/>
      <c r="AY402" s="196"/>
      <c r="AZ402" s="196" t="n">
        <f aca="false">IF(AND(AU402=0,AU124=0,AX124&gt;0),$AR$5,AU402)</f>
        <v>8</v>
      </c>
      <c r="BA402" s="200" t="n">
        <f aca="false">IF(AND(AZ402=0,AZ124=0,AY124&gt;0),$AR$5-AY124,AZ402)</f>
        <v>8</v>
      </c>
      <c r="BB402" s="201" t="n">
        <f aca="false">BA402*D402</f>
        <v>0.000367613270839078</v>
      </c>
      <c r="BC402" s="202" t="n">
        <f aca="false">(SUMIF(E402:AP402,"&gt;0",E402:AP402)-SUMIF(E402:AP402,"&lt;0",E402:AP402))*D402</f>
        <v>0.0284900284900285</v>
      </c>
      <c r="BD402" s="196"/>
      <c r="BE402" s="196"/>
      <c r="BF402" s="196"/>
      <c r="BG402" s="204"/>
      <c r="BH402" s="205" t="n">
        <f aca="false">SUMPRODUCT(E402:AP402,heilmittel!E$411:AP$411)*D402</f>
        <v>0.000511198419262936</v>
      </c>
      <c r="BI402" s="206"/>
      <c r="BJ402" s="206"/>
      <c r="BK402" s="206"/>
      <c r="BL402" s="206"/>
      <c r="BM402" s="200"/>
    </row>
    <row r="403" customFormat="false" ht="12.8" hidden="false" customHeight="false" outlineLevel="0" collapsed="false">
      <c r="B403" s="0" t="n">
        <f aca="false">1/D403</f>
        <v>22741</v>
      </c>
      <c r="C403" s="208" t="s">
        <v>1304</v>
      </c>
      <c r="D403" s="209" t="n">
        <v>4.39734400422145E-005</v>
      </c>
      <c r="E403" s="210" t="n">
        <v>-25</v>
      </c>
      <c r="F403" s="198" t="n">
        <v>21</v>
      </c>
      <c r="G403" s="198" t="n">
        <v>25</v>
      </c>
      <c r="H403" s="198" t="n">
        <v>30</v>
      </c>
      <c r="I403" s="198" t="n">
        <v>-19</v>
      </c>
      <c r="J403" s="198" t="n">
        <v>2</v>
      </c>
      <c r="K403" s="198" t="n">
        <v>9</v>
      </c>
      <c r="L403" s="198" t="n">
        <v>12</v>
      </c>
      <c r="M403" s="198" t="n">
        <v>-7</v>
      </c>
      <c r="N403" s="198" t="n">
        <v>16</v>
      </c>
      <c r="O403" s="198" t="n">
        <v>21</v>
      </c>
      <c r="P403" s="198" t="n">
        <v>-11</v>
      </c>
      <c r="Q403" s="198" t="n">
        <v>42</v>
      </c>
      <c r="R403" s="198" t="n">
        <v>-20</v>
      </c>
      <c r="S403" s="198" t="n">
        <v>9</v>
      </c>
      <c r="T403" s="198" t="n">
        <v>-2</v>
      </c>
      <c r="U403" s="198" t="n">
        <v>-23</v>
      </c>
      <c r="V403" s="198" t="n">
        <v>-9</v>
      </c>
      <c r="W403" s="198" t="n">
        <v>-11</v>
      </c>
      <c r="X403" s="198" t="n">
        <v>-14</v>
      </c>
      <c r="Y403" s="198" t="n">
        <v>24</v>
      </c>
      <c r="Z403" s="198" t="n">
        <v>-4</v>
      </c>
      <c r="AA403" s="198" t="n">
        <v>-7</v>
      </c>
      <c r="AB403" s="198" t="n">
        <v>-26</v>
      </c>
      <c r="AC403" s="198" t="n">
        <v>-1</v>
      </c>
      <c r="AD403" s="198" t="n">
        <v>13</v>
      </c>
      <c r="AE403" s="198" t="n">
        <v>6</v>
      </c>
      <c r="AF403" s="198" t="n">
        <v>-19</v>
      </c>
      <c r="AG403" s="198" t="n">
        <v>-30</v>
      </c>
      <c r="AH403" s="198" t="n">
        <v>-11</v>
      </c>
      <c r="AI403" s="198" t="n">
        <v>-10</v>
      </c>
      <c r="AJ403" s="198" t="n">
        <v>8</v>
      </c>
      <c r="AK403" s="198" t="n">
        <v>-11</v>
      </c>
      <c r="AL403" s="198" t="n">
        <v>12</v>
      </c>
      <c r="AM403" s="198" t="n">
        <v>-18</v>
      </c>
      <c r="AN403" s="198" t="n">
        <v>10</v>
      </c>
      <c r="AO403" s="198" t="n">
        <v>-2</v>
      </c>
      <c r="AP403" s="211" t="n">
        <v>10</v>
      </c>
      <c r="AR403" s="195"/>
      <c r="AS403" s="196" t="s">
        <v>1304</v>
      </c>
      <c r="AT403" s="199" t="inlineStr">
        <f aca="false">IF(AT125,1,"")</f>
        <is>
          <t/>
        </is>
      </c>
      <c r="AU403" s="235" t="n">
        <f aca="false">IF(OR(ISBLANK(appSymptome!E129),appSymptome!E129=appSymptome!$C$1,AT403),0,$AR$5-appSymptome!E129)</f>
        <v>8</v>
      </c>
      <c r="AV403" s="196"/>
      <c r="AW403" s="196"/>
      <c r="AX403" s="199"/>
      <c r="AY403" s="196"/>
      <c r="AZ403" s="196" t="n">
        <f aca="false">IF(AND(AU403=0,AU125=0,AX125&gt;0),$AR$5,AU403)</f>
        <v>8</v>
      </c>
      <c r="BA403" s="200" t="n">
        <f aca="false">IF(AND(AZ403=0,AZ125=0,AY125&gt;0),$AR$5-AY125,AZ403)</f>
        <v>8</v>
      </c>
      <c r="BB403" s="201" t="n">
        <f aca="false">BA403*D403</f>
        <v>0.000351787520337716</v>
      </c>
      <c r="BC403" s="202" t="n">
        <f aca="false">(SUMIF(E403:AP403,"&gt;0",E403:AP403)-SUMIF(E403:AP403,"&lt;0",E403:AP403))*D403</f>
        <v>0.024185392023218</v>
      </c>
      <c r="BD403" s="196"/>
      <c r="BE403" s="196"/>
      <c r="BF403" s="196"/>
      <c r="BG403" s="204"/>
      <c r="BH403" s="205" t="n">
        <f aca="false">SUMPRODUCT(E403:AP403,heilmittel!E$411:AP$411)*D403</f>
        <v>-9.97757354557847E-005</v>
      </c>
      <c r="BI403" s="206"/>
      <c r="BJ403" s="206"/>
      <c r="BK403" s="206"/>
      <c r="BL403" s="206"/>
      <c r="BM403" s="200"/>
    </row>
    <row r="404" customFormat="false" ht="12.8" hidden="false" customHeight="false" outlineLevel="0" collapsed="false">
      <c r="B404" s="0" t="n">
        <f aca="false">1/D404</f>
        <v>22523</v>
      </c>
      <c r="C404" s="208" t="s">
        <v>1305</v>
      </c>
      <c r="D404" s="209" t="n">
        <v>4.43990587399547E-005</v>
      </c>
      <c r="E404" s="210" t="n">
        <v>-8</v>
      </c>
      <c r="F404" s="198" t="n">
        <v>5</v>
      </c>
      <c r="G404" s="198" t="n">
        <v>4</v>
      </c>
      <c r="H404" s="198" t="n">
        <v>31</v>
      </c>
      <c r="I404" s="198" t="n">
        <v>5</v>
      </c>
      <c r="J404" s="198" t="n">
        <v>-14</v>
      </c>
      <c r="K404" s="198" t="n">
        <v>13</v>
      </c>
      <c r="L404" s="198" t="n">
        <v>-1</v>
      </c>
      <c r="M404" s="198" t="n">
        <v>-30</v>
      </c>
      <c r="N404" s="198" t="n">
        <v>3</v>
      </c>
      <c r="O404" s="198" t="n">
        <v>9</v>
      </c>
      <c r="P404" s="198" t="n">
        <v>1</v>
      </c>
      <c r="Q404" s="198" t="n">
        <v>12</v>
      </c>
      <c r="R404" s="198" t="n">
        <v>-2</v>
      </c>
      <c r="S404" s="198" t="n">
        <v>4</v>
      </c>
      <c r="T404" s="198" t="n">
        <v>20</v>
      </c>
      <c r="U404" s="198" t="n">
        <v>0</v>
      </c>
      <c r="V404" s="198" t="n">
        <v>0</v>
      </c>
      <c r="W404" s="198" t="n">
        <v>4</v>
      </c>
      <c r="X404" s="198" t="n">
        <v>7</v>
      </c>
      <c r="Y404" s="198" t="n">
        <v>4</v>
      </c>
      <c r="Z404" s="198" t="n">
        <v>-5</v>
      </c>
      <c r="AA404" s="198" t="n">
        <v>12</v>
      </c>
      <c r="AB404" s="198" t="n">
        <v>9</v>
      </c>
      <c r="AC404" s="198" t="n">
        <v>-8</v>
      </c>
      <c r="AD404" s="198" t="n">
        <v>18</v>
      </c>
      <c r="AE404" s="198" t="n">
        <v>3</v>
      </c>
      <c r="AF404" s="198" t="n">
        <v>10</v>
      </c>
      <c r="AG404" s="198" t="n">
        <v>-30</v>
      </c>
      <c r="AH404" s="198" t="n">
        <v>7</v>
      </c>
      <c r="AI404" s="198" t="n">
        <v>-31</v>
      </c>
      <c r="AJ404" s="198" t="n">
        <v>17</v>
      </c>
      <c r="AK404" s="198" t="n">
        <v>-25</v>
      </c>
      <c r="AL404" s="198" t="n">
        <v>19</v>
      </c>
      <c r="AM404" s="198" t="n">
        <v>-2</v>
      </c>
      <c r="AN404" s="198" t="n">
        <v>23</v>
      </c>
      <c r="AO404" s="198" t="n">
        <v>-3</v>
      </c>
      <c r="AP404" s="211" t="n">
        <v>31</v>
      </c>
      <c r="AR404" s="195"/>
      <c r="AS404" s="196" t="s">
        <v>1305</v>
      </c>
      <c r="AT404" s="199" t="inlineStr">
        <f aca="false">IF(AT126,1,"")</f>
        <is>
          <t/>
        </is>
      </c>
      <c r="AU404" s="235" t="n">
        <f aca="false">IF(OR(ISBLANK(appSymptome!E130),appSymptome!E130=appSymptome!$C$1,AT404),0,$AR$5-appSymptome!E130)</f>
        <v>8</v>
      </c>
      <c r="AV404" s="196"/>
      <c r="AW404" s="196"/>
      <c r="AX404" s="199"/>
      <c r="AY404" s="196"/>
      <c r="AZ404" s="196" t="n">
        <f aca="false">IF(AND(AU404=0,AU126=0,AX126&gt;0),$AR$5,AU404)</f>
        <v>8</v>
      </c>
      <c r="BA404" s="200" t="n">
        <f aca="false">IF(AND(AZ404=0,AZ126=0,AY126&gt;0),$AR$5-AY126,AZ404)</f>
        <v>8</v>
      </c>
      <c r="BB404" s="201" t="n">
        <f aca="false">BA404*D404</f>
        <v>0.000355192469919638</v>
      </c>
      <c r="BC404" s="202" t="n">
        <f aca="false">(SUMIF(E404:AP404,"&gt;0",E404:AP404)-SUMIF(E404:AP404,"&lt;0",E404:AP404))*D404</f>
        <v>0.0190915952581805</v>
      </c>
      <c r="BD404" s="196"/>
      <c r="BE404" s="196"/>
      <c r="BF404" s="196"/>
      <c r="BG404" s="204"/>
      <c r="BH404" s="205" t="n">
        <f aca="false">SUMPRODUCT(E404:AP404,heilmittel!E$411:AP$411)*D404</f>
        <v>-0.000101913599431692</v>
      </c>
      <c r="BI404" s="206"/>
      <c r="BJ404" s="206"/>
      <c r="BK404" s="206"/>
      <c r="BL404" s="206"/>
      <c r="BM404" s="200"/>
    </row>
    <row r="405" customFormat="false" ht="12.8" hidden="false" customHeight="false" outlineLevel="0" collapsed="false">
      <c r="B405" s="0" t="n">
        <f aca="false">1/D405</f>
        <v>23577</v>
      </c>
      <c r="C405" s="208" t="s">
        <v>1306</v>
      </c>
      <c r="D405" s="209" t="n">
        <v>4.24142172456207E-005</v>
      </c>
      <c r="E405" s="210" t="n">
        <v>-6</v>
      </c>
      <c r="F405" s="198" t="n">
        <v>19</v>
      </c>
      <c r="G405" s="198" t="n">
        <v>6</v>
      </c>
      <c r="H405" s="198" t="n">
        <v>10</v>
      </c>
      <c r="I405" s="198" t="n">
        <v>-5</v>
      </c>
      <c r="J405" s="198" t="n">
        <v>-9</v>
      </c>
      <c r="K405" s="198" t="n">
        <v>2</v>
      </c>
      <c r="L405" s="198" t="n">
        <v>3</v>
      </c>
      <c r="M405" s="198" t="n">
        <v>14</v>
      </c>
      <c r="N405" s="198" t="n">
        <v>1</v>
      </c>
      <c r="O405" s="198" t="n">
        <v>7</v>
      </c>
      <c r="P405" s="198" t="n">
        <v>-10</v>
      </c>
      <c r="Q405" s="198" t="n">
        <v>28</v>
      </c>
      <c r="R405" s="198" t="n">
        <v>-16</v>
      </c>
      <c r="S405" s="198" t="n">
        <v>7</v>
      </c>
      <c r="T405" s="198" t="n">
        <v>-10</v>
      </c>
      <c r="U405" s="198" t="n">
        <v>-9</v>
      </c>
      <c r="V405" s="198" t="n">
        <v>1</v>
      </c>
      <c r="W405" s="198" t="n">
        <v>-5</v>
      </c>
      <c r="X405" s="198" t="n">
        <v>-6</v>
      </c>
      <c r="Y405" s="198" t="n">
        <v>17</v>
      </c>
      <c r="Z405" s="198" t="n">
        <v>-15</v>
      </c>
      <c r="AA405" s="198" t="n">
        <v>-5</v>
      </c>
      <c r="AB405" s="198" t="n">
        <v>-3</v>
      </c>
      <c r="AC405" s="198" t="n">
        <v>0</v>
      </c>
      <c r="AD405" s="198" t="n">
        <v>0</v>
      </c>
      <c r="AE405" s="198" t="n">
        <v>3</v>
      </c>
      <c r="AF405" s="198" t="n">
        <v>-19</v>
      </c>
      <c r="AG405" s="198" t="n">
        <v>-3</v>
      </c>
      <c r="AH405" s="198" t="n">
        <v>3</v>
      </c>
      <c r="AI405" s="198" t="n">
        <v>-12</v>
      </c>
      <c r="AJ405" s="198" t="n">
        <v>12</v>
      </c>
      <c r="AK405" s="198" t="n">
        <v>-6</v>
      </c>
      <c r="AL405" s="198" t="n">
        <v>18</v>
      </c>
      <c r="AM405" s="198" t="n">
        <v>3</v>
      </c>
      <c r="AN405" s="198" t="n">
        <v>3</v>
      </c>
      <c r="AO405" s="198" t="n">
        <v>-10</v>
      </c>
      <c r="AP405" s="211" t="n">
        <v>-1</v>
      </c>
      <c r="AR405" s="195"/>
      <c r="AS405" s="196" t="s">
        <v>1306</v>
      </c>
      <c r="AT405" s="199" t="inlineStr">
        <f aca="false">IF(AT127,1,"")</f>
        <is>
          <t/>
        </is>
      </c>
      <c r="AU405" s="235" t="n">
        <f aca="false">IF(OR(ISBLANK(appSymptome!E131),appSymptome!E131=appSymptome!$C$1,AT405),0,$AR$5-appSymptome!E131)</f>
        <v>8</v>
      </c>
      <c r="AV405" s="196"/>
      <c r="AW405" s="196"/>
      <c r="AX405" s="199"/>
      <c r="AY405" s="196"/>
      <c r="AZ405" s="196" t="n">
        <f aca="false">IF(AND(AU405=0,AU127=0,AX127&gt;0),$AR$5,AU405)</f>
        <v>8</v>
      </c>
      <c r="BA405" s="200" t="n">
        <f aca="false">IF(AND(AZ405=0,AZ127=0,AY127&gt;0),$AR$5-AY127,AZ405)</f>
        <v>8</v>
      </c>
      <c r="BB405" s="201" t="n">
        <f aca="false">BA405*D405</f>
        <v>0.000339313737964966</v>
      </c>
      <c r="BC405" s="202" t="n">
        <f aca="false">(SUMIF(E405:AP405,"&gt;0",E405:AP405)-SUMIF(E405:AP405,"&lt;0",E405:AP405))*D405</f>
        <v>0.0130211646944056</v>
      </c>
      <c r="BD405" s="196"/>
      <c r="BE405" s="196"/>
      <c r="BF405" s="196"/>
      <c r="BG405" s="204"/>
      <c r="BH405" s="205" t="n">
        <f aca="false">SUMPRODUCT(E405:AP405,heilmittel!E$411:AP$411)*D405</f>
        <v>0.000241006065233066</v>
      </c>
      <c r="BI405" s="206"/>
      <c r="BJ405" s="206"/>
      <c r="BK405" s="206"/>
      <c r="BL405" s="206"/>
      <c r="BM405" s="200"/>
    </row>
    <row r="406" customFormat="false" ht="12.8" hidden="false" customHeight="false" outlineLevel="0" collapsed="false">
      <c r="B406" s="0" t="n">
        <f aca="false">1/D406</f>
        <v>22351</v>
      </c>
      <c r="C406" s="208" t="s">
        <v>1307</v>
      </c>
      <c r="D406" s="209" t="n">
        <v>4.47407274842289E-005</v>
      </c>
      <c r="E406" s="210" t="n">
        <v>-8</v>
      </c>
      <c r="F406" s="198" t="n">
        <v>25</v>
      </c>
      <c r="G406" s="198" t="n">
        <v>8</v>
      </c>
      <c r="H406" s="198" t="n">
        <v>-19</v>
      </c>
      <c r="I406" s="198" t="n">
        <v>-1</v>
      </c>
      <c r="J406" s="198" t="n">
        <v>3</v>
      </c>
      <c r="K406" s="198" t="n">
        <v>-3</v>
      </c>
      <c r="L406" s="198" t="n">
        <v>-27</v>
      </c>
      <c r="M406" s="198" t="n">
        <v>3</v>
      </c>
      <c r="N406" s="198" t="n">
        <v>-4</v>
      </c>
      <c r="O406" s="198" t="n">
        <v>-5</v>
      </c>
      <c r="P406" s="198" t="n">
        <v>-21</v>
      </c>
      <c r="Q406" s="198" t="n">
        <v>26</v>
      </c>
      <c r="R406" s="198" t="n">
        <v>-8</v>
      </c>
      <c r="S406" s="198" t="n">
        <v>11</v>
      </c>
      <c r="T406" s="198" t="n">
        <v>-43</v>
      </c>
      <c r="U406" s="198" t="n">
        <v>-21</v>
      </c>
      <c r="V406" s="198" t="n">
        <v>8</v>
      </c>
      <c r="W406" s="198" t="n">
        <v>36</v>
      </c>
      <c r="X406" s="198" t="n">
        <v>6</v>
      </c>
      <c r="Y406" s="198" t="n">
        <v>-19</v>
      </c>
      <c r="Z406" s="198" t="n">
        <v>15</v>
      </c>
      <c r="AA406" s="198" t="n">
        <v>-12</v>
      </c>
      <c r="AB406" s="198" t="n">
        <v>-24</v>
      </c>
      <c r="AC406" s="198" t="n">
        <v>17</v>
      </c>
      <c r="AD406" s="198" t="n">
        <v>-6</v>
      </c>
      <c r="AE406" s="198" t="n">
        <v>-11</v>
      </c>
      <c r="AF406" s="198" t="n">
        <v>-9</v>
      </c>
      <c r="AG406" s="198" t="n">
        <v>0</v>
      </c>
      <c r="AH406" s="198" t="n">
        <v>33</v>
      </c>
      <c r="AI406" s="198" t="n">
        <v>17</v>
      </c>
      <c r="AJ406" s="198" t="n">
        <v>8</v>
      </c>
      <c r="AK406" s="198" t="n">
        <v>15</v>
      </c>
      <c r="AL406" s="198" t="n">
        <v>-46</v>
      </c>
      <c r="AM406" s="198" t="n">
        <v>23</v>
      </c>
      <c r="AN406" s="198" t="n">
        <v>1</v>
      </c>
      <c r="AO406" s="198" t="n">
        <v>-8</v>
      </c>
      <c r="AP406" s="211" t="n">
        <v>15</v>
      </c>
      <c r="AR406" s="195"/>
      <c r="AS406" s="196" t="s">
        <v>1307</v>
      </c>
      <c r="AT406" s="199" t="inlineStr">
        <f aca="false">IF(AT128,1,"")</f>
        <is>
          <t/>
        </is>
      </c>
      <c r="AU406" s="235" t="n">
        <f aca="false">IF(OR(ISBLANK(appSymptome!E132),appSymptome!E132=appSymptome!$C$1,AT406),0,$AR$5-appSymptome!E132)</f>
        <v>8</v>
      </c>
      <c r="AV406" s="196"/>
      <c r="AW406" s="196"/>
      <c r="AX406" s="199"/>
      <c r="AY406" s="196"/>
      <c r="AZ406" s="196" t="n">
        <f aca="false">IF(AND(AU406=0,AU128=0,AX128&gt;0),$AR$5,AU406)</f>
        <v>8</v>
      </c>
      <c r="BA406" s="200" t="n">
        <f aca="false">IF(AND(AZ406=0,AZ128=0,AY128&gt;0),$AR$5-AY128,AZ406)</f>
        <v>8</v>
      </c>
      <c r="BB406" s="201" t="n">
        <f aca="false">BA406*D406</f>
        <v>0.000357925819873831</v>
      </c>
      <c r="BC406" s="202" t="n">
        <f aca="false">(SUMIF(E406:AP406,"&gt;0",E406:AP406)-SUMIF(E406:AP406,"&lt;0",E406:AP406))*D406</f>
        <v>0.0252785110285893</v>
      </c>
      <c r="BD406" s="196"/>
      <c r="BE406" s="196"/>
      <c r="BF406" s="196"/>
      <c r="BG406" s="204"/>
      <c r="BH406" s="205" t="n">
        <f aca="false">SUMPRODUCT(E406:AP406,heilmittel!E$411:AP$411)*D406</f>
        <v>-0.000219797771911771</v>
      </c>
      <c r="BI406" s="206"/>
      <c r="BJ406" s="206"/>
      <c r="BK406" s="206"/>
      <c r="BL406" s="206"/>
      <c r="BM406" s="200"/>
    </row>
    <row r="407" customFormat="false" ht="12.8" hidden="false" customHeight="false" outlineLevel="0" collapsed="false">
      <c r="B407" s="0" t="n">
        <f aca="false">1/D407</f>
        <v>22264</v>
      </c>
      <c r="C407" s="208" t="s">
        <v>1308</v>
      </c>
      <c r="D407" s="209" t="n">
        <v>4.49155587495508E-005</v>
      </c>
      <c r="E407" s="210" t="n">
        <v>-7</v>
      </c>
      <c r="F407" s="198" t="n">
        <v>20</v>
      </c>
      <c r="G407" s="198" t="n">
        <v>15</v>
      </c>
      <c r="H407" s="198" t="n">
        <v>-9</v>
      </c>
      <c r="I407" s="198" t="n">
        <v>2</v>
      </c>
      <c r="J407" s="198" t="n">
        <v>10</v>
      </c>
      <c r="K407" s="198" t="n">
        <v>-15</v>
      </c>
      <c r="L407" s="198" t="n">
        <v>-10</v>
      </c>
      <c r="M407" s="198" t="n">
        <v>2</v>
      </c>
      <c r="N407" s="198" t="n">
        <v>18</v>
      </c>
      <c r="O407" s="198" t="n">
        <v>5</v>
      </c>
      <c r="P407" s="198" t="n">
        <v>-22</v>
      </c>
      <c r="Q407" s="198" t="n">
        <v>34</v>
      </c>
      <c r="R407" s="198" t="n">
        <v>-2</v>
      </c>
      <c r="S407" s="198" t="n">
        <v>-1</v>
      </c>
      <c r="T407" s="198" t="n">
        <v>9</v>
      </c>
      <c r="U407" s="198" t="n">
        <v>-24</v>
      </c>
      <c r="V407" s="198" t="n">
        <v>3</v>
      </c>
      <c r="W407" s="198" t="n">
        <v>33</v>
      </c>
      <c r="X407" s="198" t="n">
        <v>-12</v>
      </c>
      <c r="Y407" s="198" t="n">
        <v>-32</v>
      </c>
      <c r="Z407" s="198" t="n">
        <v>-1</v>
      </c>
      <c r="AA407" s="198" t="n">
        <v>-31</v>
      </c>
      <c r="AB407" s="198" t="n">
        <v>-3</v>
      </c>
      <c r="AC407" s="198" t="n">
        <v>2</v>
      </c>
      <c r="AD407" s="198" t="n">
        <v>2</v>
      </c>
      <c r="AE407" s="198" t="n">
        <v>-12</v>
      </c>
      <c r="AF407" s="198" t="n">
        <v>-37</v>
      </c>
      <c r="AG407" s="198" t="n">
        <v>-9</v>
      </c>
      <c r="AH407" s="198" t="n">
        <v>34</v>
      </c>
      <c r="AI407" s="198" t="n">
        <v>-16</v>
      </c>
      <c r="AJ407" s="198" t="n">
        <v>5</v>
      </c>
      <c r="AK407" s="198" t="n">
        <v>12</v>
      </c>
      <c r="AL407" s="198" t="n">
        <v>6</v>
      </c>
      <c r="AM407" s="198" t="n">
        <v>2</v>
      </c>
      <c r="AN407" s="198" t="n">
        <v>1</v>
      </c>
      <c r="AO407" s="198" t="n">
        <v>27</v>
      </c>
      <c r="AP407" s="211" t="n">
        <v>9</v>
      </c>
      <c r="AR407" s="195"/>
      <c r="AS407" s="196" t="s">
        <v>1308</v>
      </c>
      <c r="AT407" s="199" t="inlineStr">
        <f aca="false">IF(AT129,1,"")</f>
        <is>
          <t/>
        </is>
      </c>
      <c r="AU407" s="235" t="n">
        <f aca="false">IF(OR(ISBLANK(appSymptome!E133),appSymptome!E133=appSymptome!$C$1,AT407),0,$AR$5-appSymptome!E133)</f>
        <v>8</v>
      </c>
      <c r="AV407" s="196"/>
      <c r="AW407" s="196"/>
      <c r="AX407" s="199"/>
      <c r="AY407" s="196"/>
      <c r="AZ407" s="196" t="n">
        <f aca="false">IF(AND(AU407=0,AU129=0,AX129&gt;0),$AR$5,AU407)</f>
        <v>8</v>
      </c>
      <c r="BA407" s="200" t="n">
        <f aca="false">IF(AND(AZ407=0,AZ129=0,AY129&gt;0),$AR$5-AY129,AZ407)</f>
        <v>8</v>
      </c>
      <c r="BB407" s="201" t="n">
        <f aca="false">BA407*D407</f>
        <v>0.000359324469996406</v>
      </c>
      <c r="BC407" s="202" t="n">
        <f aca="false">(SUMIF(E407:AP407,"&gt;0",E407:AP407)-SUMIF(E407:AP407,"&lt;0",E407:AP407))*D407</f>
        <v>0.0221882860222781</v>
      </c>
      <c r="BD407" s="196"/>
      <c r="BE407" s="196"/>
      <c r="BF407" s="196"/>
      <c r="BG407" s="204"/>
      <c r="BH407" s="205" t="n">
        <f aca="false">SUMPRODUCT(E407:AP407,heilmittel!E$411:AP$411)*D407</f>
        <v>-0.000779266978081207</v>
      </c>
      <c r="BI407" s="206"/>
      <c r="BJ407" s="206"/>
      <c r="BK407" s="206"/>
      <c r="BL407" s="206"/>
      <c r="BM407" s="200"/>
    </row>
    <row r="408" customFormat="false" ht="12.8" hidden="false" customHeight="false" outlineLevel="0" collapsed="false">
      <c r="B408" s="0" t="n">
        <f aca="false">1/D408</f>
        <v>22286</v>
      </c>
      <c r="C408" s="208" t="s">
        <v>1309</v>
      </c>
      <c r="D408" s="209" t="n">
        <v>4.48712195997487E-005</v>
      </c>
      <c r="E408" s="210" t="n">
        <v>-14</v>
      </c>
      <c r="F408" s="198" t="n">
        <v>6</v>
      </c>
      <c r="G408" s="198" t="n">
        <v>-29</v>
      </c>
      <c r="H408" s="198" t="n">
        <v>-24</v>
      </c>
      <c r="I408" s="198" t="n">
        <v>17</v>
      </c>
      <c r="J408" s="198" t="n">
        <v>20</v>
      </c>
      <c r="K408" s="198" t="n">
        <v>6</v>
      </c>
      <c r="L408" s="198" t="n">
        <v>-42</v>
      </c>
      <c r="M408" s="198" t="n">
        <v>14</v>
      </c>
      <c r="N408" s="198" t="n">
        <v>-3</v>
      </c>
      <c r="O408" s="198" t="n">
        <v>-24</v>
      </c>
      <c r="P408" s="198" t="n">
        <v>-25</v>
      </c>
      <c r="Q408" s="198" t="n">
        <v>15</v>
      </c>
      <c r="R408" s="198" t="n">
        <v>11</v>
      </c>
      <c r="S408" s="198" t="n">
        <v>-11</v>
      </c>
      <c r="T408" s="198" t="n">
        <v>18</v>
      </c>
      <c r="U408" s="198" t="n">
        <v>-1</v>
      </c>
      <c r="V408" s="198" t="n">
        <v>-15</v>
      </c>
      <c r="W408" s="198" t="n">
        <v>8</v>
      </c>
      <c r="X408" s="198" t="n">
        <v>-5</v>
      </c>
      <c r="Y408" s="198" t="n">
        <v>8</v>
      </c>
      <c r="Z408" s="198" t="n">
        <v>16</v>
      </c>
      <c r="AA408" s="198" t="n">
        <v>-3</v>
      </c>
      <c r="AB408" s="198" t="n">
        <v>39</v>
      </c>
      <c r="AC408" s="198" t="n">
        <v>-1</v>
      </c>
      <c r="AD408" s="198" t="n">
        <v>5</v>
      </c>
      <c r="AE408" s="198" t="n">
        <v>1</v>
      </c>
      <c r="AF408" s="198" t="n">
        <v>-23</v>
      </c>
      <c r="AG408" s="198" t="n">
        <v>-7</v>
      </c>
      <c r="AH408" s="198" t="n">
        <v>1</v>
      </c>
      <c r="AI408" s="198" t="n">
        <v>-5</v>
      </c>
      <c r="AJ408" s="198" t="n">
        <v>43</v>
      </c>
      <c r="AK408" s="198" t="n">
        <v>13</v>
      </c>
      <c r="AL408" s="198" t="n">
        <v>4</v>
      </c>
      <c r="AM408" s="198" t="n">
        <v>-1</v>
      </c>
      <c r="AN408" s="198" t="n">
        <v>20</v>
      </c>
      <c r="AO408" s="198" t="n">
        <v>4</v>
      </c>
      <c r="AP408" s="211" t="n">
        <v>13</v>
      </c>
      <c r="AR408" s="195"/>
      <c r="AS408" s="196" t="s">
        <v>1309</v>
      </c>
      <c r="AT408" s="199" t="inlineStr">
        <f aca="false">IF(AT130,1,"")</f>
        <is>
          <t/>
        </is>
      </c>
      <c r="AU408" s="235" t="n">
        <f aca="false">IF(OR(ISBLANK(appSymptome!E134),appSymptome!E134=appSymptome!$C$1,AT408),0,$AR$5-appSymptome!E134)</f>
        <v>8</v>
      </c>
      <c r="AV408" s="196"/>
      <c r="AW408" s="196"/>
      <c r="AX408" s="199"/>
      <c r="AY408" s="196"/>
      <c r="AZ408" s="196" t="n">
        <f aca="false">IF(AND(AU408=0,AU130=0,AX130&gt;0),$AR$5,AU408)</f>
        <v>8</v>
      </c>
      <c r="BA408" s="200" t="n">
        <f aca="false">IF(AND(AZ408=0,AZ130=0,AY130&gt;0),$AR$5-AY130,AZ408)</f>
        <v>8</v>
      </c>
      <c r="BB408" s="201" t="n">
        <f aca="false">BA408*D408</f>
        <v>0.00035896975679799</v>
      </c>
      <c r="BC408" s="202" t="n">
        <f aca="false">(SUMIF(E408:AP408,"&gt;0",E408:AP408)-SUMIF(E408:AP408,"&lt;0",E408:AP408))*D408</f>
        <v>0.0231086780938706</v>
      </c>
      <c r="BD408" s="196"/>
      <c r="BE408" s="196"/>
      <c r="BF408" s="196"/>
      <c r="BG408" s="204"/>
      <c r="BH408" s="205" t="n">
        <f aca="false">SUMPRODUCT(E408:AP408,heilmittel!E$411:AP$411)*D408</f>
        <v>-0.000441510365251727</v>
      </c>
      <c r="BI408" s="206"/>
      <c r="BJ408" s="206"/>
      <c r="BK408" s="206"/>
      <c r="BL408" s="206"/>
      <c r="BM408" s="200"/>
    </row>
    <row r="409" customFormat="false" ht="12.8" hidden="false" customHeight="false" outlineLevel="0" collapsed="false">
      <c r="B409" s="0" t="n">
        <f aca="false">1/D409</f>
        <v>23780</v>
      </c>
      <c r="C409" s="208" t="s">
        <v>1310</v>
      </c>
      <c r="D409" s="209" t="n">
        <v>4.20521446593776E-005</v>
      </c>
      <c r="E409" s="210" t="n">
        <v>-11</v>
      </c>
      <c r="F409" s="198" t="n">
        <v>17</v>
      </c>
      <c r="G409" s="198" t="n">
        <v>0</v>
      </c>
      <c r="H409" s="198" t="n">
        <v>-16</v>
      </c>
      <c r="I409" s="198" t="n">
        <v>6</v>
      </c>
      <c r="J409" s="198" t="n">
        <v>8</v>
      </c>
      <c r="K409" s="198" t="n">
        <v>-17</v>
      </c>
      <c r="L409" s="198" t="n">
        <v>-16</v>
      </c>
      <c r="M409" s="198" t="n">
        <v>2</v>
      </c>
      <c r="N409" s="198" t="n">
        <v>1</v>
      </c>
      <c r="O409" s="198" t="n">
        <v>-14</v>
      </c>
      <c r="P409" s="198" t="n">
        <v>-25</v>
      </c>
      <c r="Q409" s="198" t="n">
        <v>24</v>
      </c>
      <c r="R409" s="198" t="n">
        <v>-12</v>
      </c>
      <c r="S409" s="198" t="n">
        <v>4</v>
      </c>
      <c r="T409" s="198" t="n">
        <v>18</v>
      </c>
      <c r="U409" s="198" t="n">
        <v>-6</v>
      </c>
      <c r="V409" s="198" t="n">
        <v>-8</v>
      </c>
      <c r="W409" s="198" t="n">
        <v>18</v>
      </c>
      <c r="X409" s="198" t="n">
        <v>12</v>
      </c>
      <c r="Y409" s="198" t="n">
        <v>-12</v>
      </c>
      <c r="Z409" s="198" t="n">
        <v>26</v>
      </c>
      <c r="AA409" s="198" t="n">
        <v>1</v>
      </c>
      <c r="AB409" s="198" t="n">
        <v>25</v>
      </c>
      <c r="AC409" s="198" t="n">
        <v>5</v>
      </c>
      <c r="AD409" s="198" t="n">
        <v>13</v>
      </c>
      <c r="AE409" s="198" t="n">
        <v>-4</v>
      </c>
      <c r="AF409" s="198" t="n">
        <v>-12</v>
      </c>
      <c r="AG409" s="198" t="n">
        <v>-4</v>
      </c>
      <c r="AH409" s="198" t="n">
        <v>12</v>
      </c>
      <c r="AI409" s="198" t="n">
        <v>-13</v>
      </c>
      <c r="AJ409" s="198" t="n">
        <v>3</v>
      </c>
      <c r="AK409" s="198" t="n">
        <v>21</v>
      </c>
      <c r="AL409" s="198" t="n">
        <v>13</v>
      </c>
      <c r="AM409" s="198" t="n">
        <v>-13</v>
      </c>
      <c r="AN409" s="198" t="n">
        <v>-3</v>
      </c>
      <c r="AO409" s="198" t="n">
        <v>2</v>
      </c>
      <c r="AP409" s="211" t="n">
        <v>-6</v>
      </c>
      <c r="AR409" s="195"/>
      <c r="AS409" s="196" t="s">
        <v>1310</v>
      </c>
      <c r="AT409" s="199" t="inlineStr">
        <f aca="false">IF(AT131,1,"")</f>
        <is>
          <t/>
        </is>
      </c>
      <c r="AU409" s="235" t="n">
        <f aca="false">IF(OR(ISBLANK(appSymptome!E135),appSymptome!E135=appSymptome!$C$1,AT409),0,$AR$5-appSymptome!E135)</f>
        <v>5</v>
      </c>
      <c r="AV409" s="196"/>
      <c r="AW409" s="196"/>
      <c r="AX409" s="199"/>
      <c r="AY409" s="196"/>
      <c r="AZ409" s="196" t="n">
        <f aca="false">IF(AND(AU409=0,AU131=0,AX131&gt;0),$AR$5,AU409)</f>
        <v>5</v>
      </c>
      <c r="BA409" s="200" t="n">
        <f aca="false">IF(AND(AZ409=0,AZ131=0,AY131&gt;0),$AR$5-AY131,AZ409)</f>
        <v>5</v>
      </c>
      <c r="BB409" s="201" t="n">
        <f aca="false">BA409*D409</f>
        <v>0.000210260723296888</v>
      </c>
      <c r="BC409" s="202" t="n">
        <f aca="false">(SUMIF(E409:AP409,"&gt;0",E409:AP409)-SUMIF(E409:AP409,"&lt;0",E409:AP409))*D409</f>
        <v>0.0177880571909167</v>
      </c>
      <c r="BD409" s="196"/>
      <c r="BE409" s="196"/>
      <c r="BF409" s="196"/>
      <c r="BG409" s="204"/>
      <c r="BH409" s="205" t="n">
        <f aca="false">SUMPRODUCT(E409:AP409,heilmittel!E$411:AP$411)*D409</f>
        <v>-0.000309100084104289</v>
      </c>
      <c r="BI409" s="206"/>
      <c r="BJ409" s="206"/>
      <c r="BK409" s="206"/>
      <c r="BL409" s="206"/>
      <c r="BM409" s="200"/>
    </row>
    <row r="410" customFormat="false" ht="12.8" hidden="false" customHeight="false" outlineLevel="0" collapsed="false">
      <c r="B410" s="0" t="n">
        <f aca="false">1/D410</f>
        <v>22875</v>
      </c>
      <c r="C410" s="208" t="s">
        <v>1311</v>
      </c>
      <c r="D410" s="209" t="n">
        <v>4.37158469945355E-005</v>
      </c>
      <c r="E410" s="210" t="n">
        <v>-9</v>
      </c>
      <c r="F410" s="198" t="n">
        <v>5</v>
      </c>
      <c r="G410" s="198" t="n">
        <v>9</v>
      </c>
      <c r="H410" s="198" t="n">
        <v>-17</v>
      </c>
      <c r="I410" s="198" t="n">
        <v>-5</v>
      </c>
      <c r="J410" s="198" t="n">
        <v>11</v>
      </c>
      <c r="K410" s="198" t="n">
        <v>-13</v>
      </c>
      <c r="L410" s="198" t="n">
        <v>-8</v>
      </c>
      <c r="M410" s="198" t="n">
        <v>-4</v>
      </c>
      <c r="N410" s="198" t="n">
        <v>20</v>
      </c>
      <c r="O410" s="198" t="n">
        <v>4</v>
      </c>
      <c r="P410" s="198" t="n">
        <v>-1</v>
      </c>
      <c r="Q410" s="198" t="n">
        <v>26</v>
      </c>
      <c r="R410" s="198" t="n">
        <v>-1</v>
      </c>
      <c r="S410" s="198" t="n">
        <v>15</v>
      </c>
      <c r="T410" s="198" t="n">
        <v>2</v>
      </c>
      <c r="U410" s="198" t="n">
        <v>9</v>
      </c>
      <c r="V410" s="198" t="n">
        <v>6</v>
      </c>
      <c r="W410" s="198" t="n">
        <v>19</v>
      </c>
      <c r="X410" s="198" t="n">
        <v>4</v>
      </c>
      <c r="Y410" s="198" t="n">
        <v>-13</v>
      </c>
      <c r="Z410" s="198" t="n">
        <v>-4</v>
      </c>
      <c r="AA410" s="198" t="n">
        <v>4</v>
      </c>
      <c r="AB410" s="198" t="n">
        <v>-4</v>
      </c>
      <c r="AC410" s="198" t="n">
        <v>13</v>
      </c>
      <c r="AD410" s="198" t="n">
        <v>4</v>
      </c>
      <c r="AE410" s="198" t="n">
        <v>-4</v>
      </c>
      <c r="AF410" s="198" t="n">
        <v>-11</v>
      </c>
      <c r="AG410" s="198" t="n">
        <v>13</v>
      </c>
      <c r="AH410" s="198" t="n">
        <v>7</v>
      </c>
      <c r="AI410" s="198" t="n">
        <v>-9</v>
      </c>
      <c r="AJ410" s="198" t="n">
        <v>-15</v>
      </c>
      <c r="AK410" s="198" t="n">
        <v>10</v>
      </c>
      <c r="AL410" s="198" t="n">
        <v>4</v>
      </c>
      <c r="AM410" s="198" t="n">
        <v>14</v>
      </c>
      <c r="AN410" s="198" t="n">
        <v>-1</v>
      </c>
      <c r="AO410" s="198" t="n">
        <v>-4</v>
      </c>
      <c r="AP410" s="211" t="n">
        <v>-3</v>
      </c>
      <c r="AR410" s="195"/>
      <c r="AS410" s="196" t="s">
        <v>1311</v>
      </c>
      <c r="AT410" s="199" t="inlineStr">
        <f aca="false">IF(AT132,1,"")</f>
        <is>
          <t/>
        </is>
      </c>
      <c r="AU410" s="235" t="n">
        <f aca="false">IF(OR(ISBLANK(appSymptome!E136),appSymptome!E136=appSymptome!$C$1,AT410),0,$AR$5-appSymptome!E136)</f>
        <v>8</v>
      </c>
      <c r="AV410" s="196"/>
      <c r="AW410" s="196"/>
      <c r="AX410" s="199"/>
      <c r="AY410" s="196"/>
      <c r="AZ410" s="196" t="n">
        <f aca="false">IF(AND(AU410=0,AU132=0,AX132&gt;0),$AR$5,AU410)</f>
        <v>8</v>
      </c>
      <c r="BA410" s="200" t="n">
        <f aca="false">IF(AND(AZ410=0,AZ132=0,AY132&gt;0),$AR$5-AY132,AZ410)</f>
        <v>8</v>
      </c>
      <c r="BB410" s="201" t="n">
        <f aca="false">BA410*D410</f>
        <v>0.000349726775956284</v>
      </c>
      <c r="BC410" s="202" t="n">
        <f aca="false">(SUMIF(E410:AP410,"&gt;0",E410:AP410)-SUMIF(E410:AP410,"&lt;0",E410:AP410))*D410</f>
        <v>0.014207650273224</v>
      </c>
      <c r="BD410" s="196"/>
      <c r="BE410" s="196"/>
      <c r="BF410" s="196"/>
      <c r="BG410" s="204"/>
      <c r="BH410" s="205" t="n">
        <f aca="false">SUMPRODUCT(E410:AP410,heilmittel!E$411:AP$411)*D410</f>
        <v>-3.14885245901639E-005</v>
      </c>
      <c r="BI410" s="206"/>
      <c r="BJ410" s="206"/>
      <c r="BK410" s="206"/>
      <c r="BL410" s="206"/>
      <c r="BM410" s="200"/>
    </row>
    <row r="411" customFormat="false" ht="12.8" hidden="false" customHeight="false" outlineLevel="0" collapsed="false">
      <c r="B411" s="0" t="n">
        <f aca="false">1/D411</f>
        <v>22818</v>
      </c>
      <c r="C411" s="208" t="s">
        <v>1312</v>
      </c>
      <c r="D411" s="209" t="n">
        <v>4.3825050398808E-005</v>
      </c>
      <c r="E411" s="210" t="n">
        <v>-10</v>
      </c>
      <c r="F411" s="198" t="n">
        <v>-2</v>
      </c>
      <c r="G411" s="198" t="n">
        <v>13</v>
      </c>
      <c r="H411" s="198" t="n">
        <v>5</v>
      </c>
      <c r="I411" s="198" t="n">
        <v>6</v>
      </c>
      <c r="J411" s="198" t="n">
        <v>3</v>
      </c>
      <c r="K411" s="198" t="n">
        <v>2</v>
      </c>
      <c r="L411" s="198" t="n">
        <v>-4</v>
      </c>
      <c r="M411" s="198" t="n">
        <v>-2</v>
      </c>
      <c r="N411" s="198" t="n">
        <v>-6</v>
      </c>
      <c r="O411" s="198" t="n">
        <v>-7</v>
      </c>
      <c r="P411" s="198" t="n">
        <v>-5</v>
      </c>
      <c r="Q411" s="198" t="n">
        <v>12</v>
      </c>
      <c r="R411" s="198" t="n">
        <v>7</v>
      </c>
      <c r="S411" s="198" t="n">
        <v>4</v>
      </c>
      <c r="T411" s="198" t="n">
        <v>9</v>
      </c>
      <c r="U411" s="198" t="n">
        <v>8</v>
      </c>
      <c r="V411" s="198" t="n">
        <v>-6</v>
      </c>
      <c r="W411" s="198" t="n">
        <v>17</v>
      </c>
      <c r="X411" s="198" t="n">
        <v>6</v>
      </c>
      <c r="Y411" s="198" t="n">
        <v>-11</v>
      </c>
      <c r="Z411" s="198" t="n">
        <v>10</v>
      </c>
      <c r="AA411" s="198" t="n">
        <v>5</v>
      </c>
      <c r="AB411" s="198" t="n">
        <v>18</v>
      </c>
      <c r="AC411" s="198" t="n">
        <v>-3</v>
      </c>
      <c r="AD411" s="198" t="n">
        <v>-6</v>
      </c>
      <c r="AE411" s="198" t="n">
        <v>5</v>
      </c>
      <c r="AF411" s="198" t="n">
        <v>-2</v>
      </c>
      <c r="AG411" s="198" t="n">
        <v>22</v>
      </c>
      <c r="AH411" s="198" t="n">
        <v>8</v>
      </c>
      <c r="AI411" s="198" t="n">
        <v>-3</v>
      </c>
      <c r="AJ411" s="198" t="n">
        <v>-9</v>
      </c>
      <c r="AK411" s="198" t="n">
        <v>12</v>
      </c>
      <c r="AL411" s="198" t="n">
        <v>20</v>
      </c>
      <c r="AM411" s="198" t="n">
        <v>15</v>
      </c>
      <c r="AN411" s="198" t="n">
        <v>-10</v>
      </c>
      <c r="AO411" s="198" t="n">
        <v>-10</v>
      </c>
      <c r="AP411" s="211" t="n">
        <v>5</v>
      </c>
      <c r="AR411" s="195"/>
      <c r="AS411" s="196" t="s">
        <v>1312</v>
      </c>
      <c r="AT411" s="199" t="inlineStr">
        <f aca="false">IF(AT133,1,"")</f>
        <is>
          <t/>
        </is>
      </c>
      <c r="AU411" s="235" t="n">
        <f aca="false">IF(OR(ISBLANK(appSymptome!E137),appSymptome!E137=appSymptome!$C$1,AT411),0,$AR$5-appSymptome!E137)</f>
        <v>8</v>
      </c>
      <c r="AV411" s="196"/>
      <c r="AW411" s="196"/>
      <c r="AX411" s="199"/>
      <c r="AY411" s="196"/>
      <c r="AZ411" s="196" t="n">
        <f aca="false">IF(AND(AU411=0,AU133=0,AX133&gt;0),$AR$5,AU411)</f>
        <v>8</v>
      </c>
      <c r="BA411" s="200" t="n">
        <f aca="false">IF(AND(AZ411=0,AZ133=0,AY133&gt;0),$AR$5-AY133,AZ411)</f>
        <v>8</v>
      </c>
      <c r="BB411" s="201" t="n">
        <f aca="false">BA411*D411</f>
        <v>0.000350600403190464</v>
      </c>
      <c r="BC411" s="202" t="n">
        <f aca="false">(SUMIF(E411:AP411,"&gt;0",E411:AP411)-SUMIF(E411:AP411,"&lt;0",E411:AP411))*D411</f>
        <v>0.0134981155228329</v>
      </c>
      <c r="BD411" s="196"/>
      <c r="BE411" s="196"/>
      <c r="BF411" s="196"/>
      <c r="BG411" s="204"/>
      <c r="BH411" s="205" t="n">
        <f aca="false">SUMPRODUCT(E411:AP411,heilmittel!E$411:AP$411)*D411</f>
        <v>-0.000231453238671225</v>
      </c>
      <c r="BI411" s="206"/>
      <c r="BJ411" s="206"/>
      <c r="BK411" s="206"/>
      <c r="BL411" s="206"/>
      <c r="BM411" s="200"/>
    </row>
    <row r="412" customFormat="false" ht="12.8" hidden="false" customHeight="false" outlineLevel="0" collapsed="false">
      <c r="B412" s="0" t="n">
        <f aca="false">1/D412</f>
        <v>23424</v>
      </c>
      <c r="C412" s="208" t="s">
        <v>1313</v>
      </c>
      <c r="D412" s="209" t="n">
        <v>4.26912568306011E-005</v>
      </c>
      <c r="E412" s="210" t="n">
        <v>-17</v>
      </c>
      <c r="F412" s="198" t="n">
        <v>-12</v>
      </c>
      <c r="G412" s="198" t="n">
        <v>15</v>
      </c>
      <c r="H412" s="198" t="n">
        <v>-4</v>
      </c>
      <c r="I412" s="198" t="n">
        <v>-1</v>
      </c>
      <c r="J412" s="198" t="n">
        <v>3</v>
      </c>
      <c r="K412" s="198" t="n">
        <v>-6</v>
      </c>
      <c r="L412" s="198" t="n">
        <v>5</v>
      </c>
      <c r="M412" s="198" t="n">
        <v>-19</v>
      </c>
      <c r="N412" s="198" t="n">
        <v>2</v>
      </c>
      <c r="O412" s="198" t="n">
        <v>14</v>
      </c>
      <c r="P412" s="198" t="n">
        <v>13</v>
      </c>
      <c r="Q412" s="198" t="n">
        <v>30</v>
      </c>
      <c r="R412" s="198" t="n">
        <v>21</v>
      </c>
      <c r="S412" s="198" t="n">
        <v>11</v>
      </c>
      <c r="T412" s="198" t="n">
        <v>-7</v>
      </c>
      <c r="U412" s="198" t="n">
        <v>12</v>
      </c>
      <c r="V412" s="198" t="n">
        <v>-15</v>
      </c>
      <c r="W412" s="198" t="n">
        <v>9</v>
      </c>
      <c r="X412" s="198" t="n">
        <v>-3</v>
      </c>
      <c r="Y412" s="198" t="n">
        <v>7</v>
      </c>
      <c r="Z412" s="198" t="n">
        <v>3</v>
      </c>
      <c r="AA412" s="198" t="n">
        <v>-9</v>
      </c>
      <c r="AB412" s="198" t="n">
        <v>-2</v>
      </c>
      <c r="AC412" s="198" t="n">
        <v>2</v>
      </c>
      <c r="AD412" s="198" t="n">
        <v>37</v>
      </c>
      <c r="AE412" s="198" t="n">
        <v>16</v>
      </c>
      <c r="AF412" s="198" t="n">
        <v>-13</v>
      </c>
      <c r="AG412" s="198" t="n">
        <v>25</v>
      </c>
      <c r="AH412" s="198" t="n">
        <v>17</v>
      </c>
      <c r="AI412" s="198" t="n">
        <v>15</v>
      </c>
      <c r="AJ412" s="198" t="n">
        <v>-11</v>
      </c>
      <c r="AK412" s="198" t="n">
        <v>-13</v>
      </c>
      <c r="AL412" s="198" t="n">
        <v>-3</v>
      </c>
      <c r="AM412" s="198" t="n">
        <v>-10</v>
      </c>
      <c r="AN412" s="198" t="n">
        <v>3</v>
      </c>
      <c r="AO412" s="198" t="n">
        <v>10</v>
      </c>
      <c r="AP412" s="211" t="n">
        <v>1</v>
      </c>
      <c r="AR412" s="195"/>
      <c r="AS412" s="196" t="s">
        <v>1313</v>
      </c>
      <c r="AT412" s="199" t="inlineStr">
        <f aca="false">IF(AT134,1,"")</f>
        <is>
          <t/>
        </is>
      </c>
      <c r="AU412" s="235" t="n">
        <f aca="false">IF(OR(ISBLANK(appSymptome!E138),appSymptome!E138=appSymptome!$C$1,AT412),0,$AR$5-appSymptome!E138)</f>
        <v>1</v>
      </c>
      <c r="AV412" s="196"/>
      <c r="AW412" s="196"/>
      <c r="AX412" s="199"/>
      <c r="AY412" s="196"/>
      <c r="AZ412" s="196" t="n">
        <f aca="false">IF(AND(AU412=0,AU134=0,AX134&gt;0),$AR$5,AU412)</f>
        <v>1</v>
      </c>
      <c r="BA412" s="200" t="n">
        <f aca="false">IF(AND(AZ412=0,AZ134=0,AY134&gt;0),$AR$5-AY134,AZ412)</f>
        <v>1</v>
      </c>
      <c r="BB412" s="201" t="n">
        <f aca="false">BA412*D412</f>
        <v>4.26912568306011E-005</v>
      </c>
      <c r="BC412" s="202" t="n">
        <f aca="false">(SUMIF(E412:AP412,"&gt;0",E412:AP412)-SUMIF(E412:AP412,"&lt;0",E412:AP412))*D412</f>
        <v>0.0177595628415301</v>
      </c>
      <c r="BD412" s="196"/>
      <c r="BE412" s="196"/>
      <c r="BF412" s="196"/>
      <c r="BG412" s="204"/>
      <c r="BH412" s="205" t="n">
        <f aca="false">SUMPRODUCT(E412:AP412,heilmittel!E$411:AP$411)*D412</f>
        <v>-0.000634153005464481</v>
      </c>
      <c r="BI412" s="206"/>
      <c r="BJ412" s="206"/>
      <c r="BK412" s="206"/>
      <c r="BL412" s="206"/>
      <c r="BM412" s="200"/>
    </row>
    <row r="413" customFormat="false" ht="12.8" hidden="false" customHeight="false" outlineLevel="0" collapsed="false">
      <c r="B413" s="0" t="n">
        <f aca="false">1/D413</f>
        <v>15878</v>
      </c>
      <c r="C413" s="208" t="s">
        <v>1314</v>
      </c>
      <c r="D413" s="209" t="n">
        <v>6.29802242095982E-005</v>
      </c>
      <c r="E413" s="210" t="n">
        <v>-5</v>
      </c>
      <c r="F413" s="198" t="n">
        <v>1</v>
      </c>
      <c r="G413" s="198" t="n">
        <v>-10</v>
      </c>
      <c r="H413" s="198" t="n">
        <v>2</v>
      </c>
      <c r="I413" s="198" t="n">
        <v>16</v>
      </c>
      <c r="J413" s="198" t="n">
        <v>11</v>
      </c>
      <c r="K413" s="198" t="n">
        <v>4</v>
      </c>
      <c r="L413" s="198" t="n">
        <v>21</v>
      </c>
      <c r="M413" s="198" t="n">
        <v>4</v>
      </c>
      <c r="N413" s="198" t="n">
        <v>-8</v>
      </c>
      <c r="O413" s="198" t="n">
        <v>11</v>
      </c>
      <c r="P413" s="198" t="n">
        <v>25</v>
      </c>
      <c r="Q413" s="198" t="n">
        <v>30</v>
      </c>
      <c r="R413" s="198" t="n">
        <v>22</v>
      </c>
      <c r="S413" s="198" t="n">
        <v>-9</v>
      </c>
      <c r="T413" s="198" t="n">
        <v>-18</v>
      </c>
      <c r="U413" s="198" t="n">
        <v>-9</v>
      </c>
      <c r="V413" s="198" t="n">
        <v>-7</v>
      </c>
      <c r="W413" s="198" t="n">
        <v>-2</v>
      </c>
      <c r="X413" s="198" t="n">
        <v>23</v>
      </c>
      <c r="Y413" s="198" t="n">
        <v>-9</v>
      </c>
      <c r="Z413" s="198" t="n">
        <v>-13</v>
      </c>
      <c r="AA413" s="198" t="n">
        <v>-41</v>
      </c>
      <c r="AB413" s="198" t="n">
        <v>-7</v>
      </c>
      <c r="AC413" s="198" t="n">
        <v>-13</v>
      </c>
      <c r="AD413" s="198" t="n">
        <v>52</v>
      </c>
      <c r="AE413" s="198" t="n">
        <v>17</v>
      </c>
      <c r="AF413" s="198" t="n">
        <v>-5</v>
      </c>
      <c r="AG413" s="198" t="n">
        <v>-3</v>
      </c>
      <c r="AH413" s="198" t="n">
        <v>27</v>
      </c>
      <c r="AI413" s="198" t="n">
        <v>-9</v>
      </c>
      <c r="AJ413" s="198" t="n">
        <v>-2</v>
      </c>
      <c r="AK413" s="198" t="n">
        <v>-21</v>
      </c>
      <c r="AL413" s="198" t="n">
        <v>-16</v>
      </c>
      <c r="AM413" s="198" t="n">
        <v>23</v>
      </c>
      <c r="AN413" s="198" t="n">
        <v>-20</v>
      </c>
      <c r="AO413" s="198" t="n">
        <v>3</v>
      </c>
      <c r="AP413" s="211" t="n">
        <v>-33</v>
      </c>
      <c r="AR413" s="195"/>
      <c r="AS413" s="196" t="s">
        <v>1314</v>
      </c>
      <c r="AT413" s="199" t="inlineStr">
        <f aca="false">IF(AT135,1,"")</f>
        <is>
          <t/>
        </is>
      </c>
      <c r="AU413" s="235" t="n">
        <f aca="false">IF(OR(ISBLANK(appSymptome!E139),appSymptome!E139=appSymptome!$C$1,AT413),0,$AR$5-appSymptome!E139)</f>
        <v>8</v>
      </c>
      <c r="AV413" s="196"/>
      <c r="AW413" s="196"/>
      <c r="AX413" s="199"/>
      <c r="AY413" s="196"/>
      <c r="AZ413" s="196" t="n">
        <f aca="false">IF(AND(AU413=0,AU135=0,AX135&gt;0),$AR$5,AU413)</f>
        <v>8</v>
      </c>
      <c r="BA413" s="200" t="n">
        <f aca="false">IF(AND(AZ413=0,AZ135=0,AY135&gt;0),$AR$5-AY135,AZ413)</f>
        <v>8</v>
      </c>
      <c r="BB413" s="201" t="n">
        <f aca="false">BA413*D413</f>
        <v>0.000503841793676786</v>
      </c>
      <c r="BC413" s="202" t="n">
        <f aca="false">(SUMIF(E413:AP413,"&gt;0",E413:AP413)-SUMIF(E413:AP413,"&lt;0",E413:AP413))*D413</f>
        <v>0.0347650837636982</v>
      </c>
      <c r="BD413" s="196"/>
      <c r="BE413" s="196"/>
      <c r="BF413" s="196"/>
      <c r="BG413" s="204"/>
      <c r="BH413" s="205" t="n">
        <f aca="false">SUMPRODUCT(E413:AP413,heilmittel!E$411:AP$411)*D413</f>
        <v>0.00104588739135911</v>
      </c>
      <c r="BI413" s="206"/>
      <c r="BJ413" s="206"/>
      <c r="BK413" s="206"/>
      <c r="BL413" s="206"/>
      <c r="BM413" s="200"/>
    </row>
    <row r="414" customFormat="false" ht="12.8" hidden="false" customHeight="false" outlineLevel="0" collapsed="false">
      <c r="B414" s="0" t="n">
        <f aca="false">1/D414</f>
        <v>15304</v>
      </c>
      <c r="C414" s="208" t="s">
        <v>1315</v>
      </c>
      <c r="D414" s="209" t="n">
        <v>6.53423941453215E-005</v>
      </c>
      <c r="E414" s="210" t="n">
        <v>-32</v>
      </c>
      <c r="F414" s="198" t="n">
        <v>23</v>
      </c>
      <c r="G414" s="198" t="n">
        <v>15</v>
      </c>
      <c r="H414" s="198" t="n">
        <v>-17</v>
      </c>
      <c r="I414" s="198" t="n">
        <v>16</v>
      </c>
      <c r="J414" s="198" t="n">
        <v>17</v>
      </c>
      <c r="K414" s="198" t="n">
        <v>-16</v>
      </c>
      <c r="L414" s="198" t="n">
        <v>-10</v>
      </c>
      <c r="M414" s="198" t="n">
        <v>15</v>
      </c>
      <c r="N414" s="198" t="n">
        <v>43</v>
      </c>
      <c r="O414" s="198" t="n">
        <v>27</v>
      </c>
      <c r="P414" s="198" t="n">
        <v>-13</v>
      </c>
      <c r="Q414" s="198" t="n">
        <v>18</v>
      </c>
      <c r="R414" s="198" t="n">
        <v>-5</v>
      </c>
      <c r="S414" s="198" t="n">
        <v>5</v>
      </c>
      <c r="T414" s="198" t="n">
        <v>4</v>
      </c>
      <c r="U414" s="198" t="n">
        <v>-25</v>
      </c>
      <c r="V414" s="198" t="n">
        <v>19</v>
      </c>
      <c r="W414" s="198" t="n">
        <v>23</v>
      </c>
      <c r="X414" s="198" t="n">
        <v>7</v>
      </c>
      <c r="Y414" s="198" t="n">
        <v>-17</v>
      </c>
      <c r="Z414" s="198" t="n">
        <v>-19</v>
      </c>
      <c r="AA414" s="198" t="n">
        <v>4</v>
      </c>
      <c r="AB414" s="198" t="n">
        <v>-20</v>
      </c>
      <c r="AC414" s="198" t="n">
        <v>20</v>
      </c>
      <c r="AD414" s="198" t="n">
        <v>16</v>
      </c>
      <c r="AE414" s="198" t="n">
        <v>-19</v>
      </c>
      <c r="AF414" s="198" t="n">
        <v>-18</v>
      </c>
      <c r="AG414" s="198" t="n">
        <v>38</v>
      </c>
      <c r="AH414" s="198" t="n">
        <v>8</v>
      </c>
      <c r="AI414" s="198" t="n">
        <v>5</v>
      </c>
      <c r="AJ414" s="198" t="n">
        <v>43</v>
      </c>
      <c r="AK414" s="198" t="n">
        <v>-12</v>
      </c>
      <c r="AL414" s="198" t="n">
        <v>-22</v>
      </c>
      <c r="AM414" s="198" t="n">
        <v>16</v>
      </c>
      <c r="AN414" s="198" t="n">
        <v>-18</v>
      </c>
      <c r="AO414" s="198" t="n">
        <v>-7</v>
      </c>
      <c r="AP414" s="211" t="n">
        <v>21</v>
      </c>
      <c r="AR414" s="195"/>
      <c r="AS414" s="196" t="s">
        <v>1315</v>
      </c>
      <c r="AT414" s="199" t="inlineStr">
        <f aca="false">IF(AT136,1,"")</f>
        <is>
          <t/>
        </is>
      </c>
      <c r="AU414" s="235" t="n">
        <f aca="false">IF(OR(ISBLANK(appSymptome!E140),appSymptome!E140=appSymptome!$C$1,AT414),0,$AR$5-appSymptome!E140)</f>
        <v>8</v>
      </c>
      <c r="AV414" s="196"/>
      <c r="AW414" s="196"/>
      <c r="AX414" s="199"/>
      <c r="AY414" s="196"/>
      <c r="AZ414" s="196" t="n">
        <f aca="false">IF(AND(AU414=0,AU136=0,AX136&gt;0),$AR$5,AU414)</f>
        <v>8</v>
      </c>
      <c r="BA414" s="200" t="n">
        <f aca="false">IF(AND(AZ414=0,AZ136=0,AY136&gt;0),$AR$5-AY136,AZ414)</f>
        <v>8</v>
      </c>
      <c r="BB414" s="201" t="n">
        <f aca="false">BA414*D414</f>
        <v>0.000522739153162572</v>
      </c>
      <c r="BC414" s="202" t="n">
        <f aca="false">(SUMIF(E414:AP414,"&gt;0",E414:AP414)-SUMIF(E414:AP414,"&lt;0",E414:AP414))*D414</f>
        <v>0.0439754312598014</v>
      </c>
      <c r="BD414" s="196"/>
      <c r="BE414" s="196"/>
      <c r="BF414" s="196"/>
      <c r="BG414" s="204"/>
      <c r="BH414" s="205" t="n">
        <f aca="false">SUMPRODUCT(E414:AP414,heilmittel!E$411:AP$411)*D414</f>
        <v>-0.000621347360167277</v>
      </c>
      <c r="BI414" s="206"/>
      <c r="BJ414" s="206"/>
      <c r="BK414" s="206"/>
      <c r="BL414" s="206"/>
      <c r="BM414" s="200"/>
    </row>
    <row r="415" customFormat="false" ht="12.8" hidden="false" customHeight="false" outlineLevel="0" collapsed="false">
      <c r="B415" s="0" t="n">
        <f aca="false">1/D415</f>
        <v>14545</v>
      </c>
      <c r="C415" s="208" t="s">
        <v>1316</v>
      </c>
      <c r="D415" s="209" t="n">
        <v>6.87521485046408E-005</v>
      </c>
      <c r="E415" s="210" t="n">
        <v>12</v>
      </c>
      <c r="F415" s="198" t="n">
        <v>7</v>
      </c>
      <c r="G415" s="198" t="n">
        <v>0</v>
      </c>
      <c r="H415" s="198" t="n">
        <v>-9</v>
      </c>
      <c r="I415" s="198" t="n">
        <v>0</v>
      </c>
      <c r="J415" s="198" t="n">
        <v>-11</v>
      </c>
      <c r="K415" s="198" t="n">
        <v>15</v>
      </c>
      <c r="L415" s="198" t="n">
        <v>-8</v>
      </c>
      <c r="M415" s="198" t="n">
        <v>29</v>
      </c>
      <c r="N415" s="198" t="n">
        <v>-9</v>
      </c>
      <c r="O415" s="198" t="n">
        <v>-6</v>
      </c>
      <c r="P415" s="198" t="n">
        <v>10</v>
      </c>
      <c r="Q415" s="198" t="n">
        <v>-20</v>
      </c>
      <c r="R415" s="198" t="n">
        <v>-23</v>
      </c>
      <c r="S415" s="198" t="n">
        <v>-17</v>
      </c>
      <c r="T415" s="198" t="n">
        <v>-1</v>
      </c>
      <c r="U415" s="198" t="n">
        <v>-12</v>
      </c>
      <c r="V415" s="198" t="n">
        <v>20</v>
      </c>
      <c r="W415" s="198" t="n">
        <v>-14</v>
      </c>
      <c r="X415" s="198" t="n">
        <v>-27</v>
      </c>
      <c r="Y415" s="198" t="n">
        <v>-5</v>
      </c>
      <c r="Z415" s="198" t="n">
        <v>-8</v>
      </c>
      <c r="AA415" s="198" t="n">
        <v>9</v>
      </c>
      <c r="AB415" s="198" t="n">
        <v>-12</v>
      </c>
      <c r="AC415" s="198" t="n">
        <v>-2</v>
      </c>
      <c r="AD415" s="198" t="n">
        <v>-18</v>
      </c>
      <c r="AE415" s="198" t="n">
        <v>19</v>
      </c>
      <c r="AF415" s="198" t="n">
        <v>-6</v>
      </c>
      <c r="AG415" s="198" t="n">
        <v>0</v>
      </c>
      <c r="AH415" s="198" t="n">
        <v>24</v>
      </c>
      <c r="AI415" s="198" t="n">
        <v>-9</v>
      </c>
      <c r="AJ415" s="198" t="n">
        <v>35</v>
      </c>
      <c r="AK415" s="198" t="n">
        <v>-1</v>
      </c>
      <c r="AL415" s="198" t="n">
        <v>-13</v>
      </c>
      <c r="AM415" s="198" t="n">
        <v>0</v>
      </c>
      <c r="AN415" s="198" t="n">
        <v>9</v>
      </c>
      <c r="AO415" s="198" t="n">
        <v>-4</v>
      </c>
      <c r="AP415" s="211" t="n">
        <v>-14</v>
      </c>
      <c r="AR415" s="195"/>
      <c r="AS415" s="196" t="s">
        <v>1316</v>
      </c>
      <c r="AT415" s="199" t="inlineStr">
        <f aca="false">IF(AT137,1,"")</f>
        <is>
          <t/>
        </is>
      </c>
      <c r="AU415" s="235" t="n">
        <f aca="false">IF(OR(ISBLANK(appSymptome!E141),appSymptome!E141=appSymptome!$C$1,AT415),0,$AR$5-appSymptome!E141)</f>
        <v>8</v>
      </c>
      <c r="AV415" s="196"/>
      <c r="AW415" s="196"/>
      <c r="AX415" s="199"/>
      <c r="AY415" s="196"/>
      <c r="AZ415" s="196" t="n">
        <f aca="false">IF(AND(AU415=0,AU137=0,AX137&gt;0),$AR$5,AU415)</f>
        <v>8</v>
      </c>
      <c r="BA415" s="200" t="n">
        <f aca="false">IF(AND(AZ415=0,AZ137=0,AY137&gt;0),$AR$5-AY137,AZ415)</f>
        <v>8</v>
      </c>
      <c r="BB415" s="201" t="n">
        <f aca="false">BA415*D415</f>
        <v>0.000550017188037126</v>
      </c>
      <c r="BC415" s="202" t="n">
        <f aca="false">(SUMIF(E415:AP415,"&gt;0",E415:AP415)-SUMIF(E415:AP415,"&lt;0",E415:AP415))*D415</f>
        <v>0.0301134410450327</v>
      </c>
      <c r="BD415" s="196"/>
      <c r="BE415" s="196"/>
      <c r="BF415" s="196"/>
      <c r="BG415" s="204"/>
      <c r="BH415" s="205" t="n">
        <f aca="false">SUMPRODUCT(E415:AP415,heilmittel!E$411:AP$411)*D415</f>
        <v>0.000293702303196975</v>
      </c>
      <c r="BI415" s="206"/>
      <c r="BJ415" s="206"/>
      <c r="BK415" s="206"/>
      <c r="BL415" s="206"/>
      <c r="BM415" s="200"/>
    </row>
    <row r="416" customFormat="false" ht="12.8" hidden="false" customHeight="false" outlineLevel="0" collapsed="false">
      <c r="B416" s="0" t="n">
        <f aca="false">1/D416</f>
        <v>14234</v>
      </c>
      <c r="C416" s="208" t="s">
        <v>1317</v>
      </c>
      <c r="D416" s="209" t="n">
        <v>7.02543206407194E-005</v>
      </c>
      <c r="E416" s="210" t="n">
        <v>-2</v>
      </c>
      <c r="F416" s="198" t="n">
        <v>9</v>
      </c>
      <c r="G416" s="198" t="n">
        <v>-33</v>
      </c>
      <c r="H416" s="198" t="n">
        <v>-18</v>
      </c>
      <c r="I416" s="198" t="n">
        <v>7</v>
      </c>
      <c r="J416" s="198" t="n">
        <v>18</v>
      </c>
      <c r="K416" s="198" t="n">
        <v>8</v>
      </c>
      <c r="L416" s="198" t="n">
        <v>-6</v>
      </c>
      <c r="M416" s="198" t="n">
        <v>19</v>
      </c>
      <c r="N416" s="198" t="n">
        <v>1</v>
      </c>
      <c r="O416" s="198" t="n">
        <v>-12</v>
      </c>
      <c r="P416" s="198" t="n">
        <v>-14</v>
      </c>
      <c r="Q416" s="198" t="n">
        <v>4</v>
      </c>
      <c r="R416" s="198" t="n">
        <v>10</v>
      </c>
      <c r="S416" s="198" t="n">
        <v>-7</v>
      </c>
      <c r="T416" s="198" t="n">
        <v>5</v>
      </c>
      <c r="U416" s="198" t="n">
        <v>-3</v>
      </c>
      <c r="V416" s="198" t="n">
        <v>-4</v>
      </c>
      <c r="W416" s="198" t="n">
        <v>-5</v>
      </c>
      <c r="X416" s="198" t="n">
        <v>-5</v>
      </c>
      <c r="Y416" s="198" t="n">
        <v>-11</v>
      </c>
      <c r="Z416" s="198" t="n">
        <v>4</v>
      </c>
      <c r="AA416" s="198" t="n">
        <v>-18</v>
      </c>
      <c r="AB416" s="198" t="n">
        <v>16</v>
      </c>
      <c r="AC416" s="198" t="n">
        <v>22</v>
      </c>
      <c r="AD416" s="198" t="n">
        <v>-4</v>
      </c>
      <c r="AE416" s="198" t="n">
        <v>6</v>
      </c>
      <c r="AF416" s="198" t="n">
        <v>-19</v>
      </c>
      <c r="AG416" s="198" t="n">
        <v>-20</v>
      </c>
      <c r="AH416" s="198" t="n">
        <v>1</v>
      </c>
      <c r="AI416" s="198" t="n">
        <v>-32</v>
      </c>
      <c r="AJ416" s="198" t="n">
        <v>17</v>
      </c>
      <c r="AK416" s="198" t="n">
        <v>11</v>
      </c>
      <c r="AL416" s="198" t="n">
        <v>8</v>
      </c>
      <c r="AM416" s="198" t="n">
        <v>2</v>
      </c>
      <c r="AN416" s="198" t="n">
        <v>6</v>
      </c>
      <c r="AO416" s="198" t="n">
        <v>-12</v>
      </c>
      <c r="AP416" s="211" t="n">
        <v>12</v>
      </c>
      <c r="AR416" s="195"/>
      <c r="AS416" s="196" t="s">
        <v>1317</v>
      </c>
      <c r="AT416" s="199" t="inlineStr">
        <f aca="false">IF(AT138,1,"")</f>
        <is>
          <t/>
        </is>
      </c>
      <c r="AU416" s="235" t="n">
        <f aca="false">IF(OR(ISBLANK(appSymptome!E142),appSymptome!E142=appSymptome!$C$1,AT416),0,$AR$5-appSymptome!E142)</f>
        <v>8</v>
      </c>
      <c r="AV416" s="196"/>
      <c r="AW416" s="196"/>
      <c r="AX416" s="199"/>
      <c r="AY416" s="196"/>
      <c r="AZ416" s="196" t="n">
        <f aca="false">IF(AND(AU416=0,AU138=0,AX138&gt;0),$AR$5,AU416)</f>
        <v>8</v>
      </c>
      <c r="BA416" s="200" t="n">
        <f aca="false">IF(AND(AZ416=0,AZ138=0,AY138&gt;0),$AR$5-AY138,AZ416)</f>
        <v>8</v>
      </c>
      <c r="BB416" s="201" t="n">
        <f aca="false">BA416*D416</f>
        <v>0.000562034565125755</v>
      </c>
      <c r="BC416" s="202" t="n">
        <f aca="false">(SUMIF(E416:AP416,"&gt;0",E416:AP416)-SUMIF(E416:AP416,"&lt;0",E416:AP416))*D416</f>
        <v>0.0288745257833357</v>
      </c>
      <c r="BD416" s="196"/>
      <c r="BE416" s="196"/>
      <c r="BF416" s="196"/>
      <c r="BG416" s="204"/>
      <c r="BH416" s="205" t="n">
        <f aca="false">SUMPRODUCT(E416:AP416,heilmittel!E$411:AP$411)*D416</f>
        <v>7.42166643248562E-005</v>
      </c>
      <c r="BI416" s="206"/>
      <c r="BJ416" s="206"/>
      <c r="BK416" s="206"/>
      <c r="BL416" s="206"/>
      <c r="BM416" s="200"/>
    </row>
    <row r="417" customFormat="false" ht="12.8" hidden="false" customHeight="false" outlineLevel="0" collapsed="false">
      <c r="B417" s="0" t="n">
        <f aca="false">1/D417</f>
        <v>15253</v>
      </c>
      <c r="C417" s="208" t="s">
        <v>1318</v>
      </c>
      <c r="D417" s="209" t="n">
        <v>6.5560873270832E-005</v>
      </c>
      <c r="E417" s="210" t="n">
        <v>39</v>
      </c>
      <c r="F417" s="198" t="n">
        <v>17</v>
      </c>
      <c r="G417" s="198" t="n">
        <v>-26</v>
      </c>
      <c r="H417" s="198" t="n">
        <v>15</v>
      </c>
      <c r="I417" s="198" t="n">
        <v>-1</v>
      </c>
      <c r="J417" s="198" t="n">
        <v>-42</v>
      </c>
      <c r="K417" s="198" t="n">
        <v>17</v>
      </c>
      <c r="L417" s="198" t="n">
        <v>20</v>
      </c>
      <c r="M417" s="198" t="n">
        <v>-76</v>
      </c>
      <c r="N417" s="198" t="n">
        <v>-16</v>
      </c>
      <c r="O417" s="198" t="n">
        <v>9</v>
      </c>
      <c r="P417" s="198" t="n">
        <v>-11</v>
      </c>
      <c r="Q417" s="198" t="n">
        <v>10</v>
      </c>
      <c r="R417" s="198" t="n">
        <v>23</v>
      </c>
      <c r="S417" s="198" t="n">
        <v>-15</v>
      </c>
      <c r="T417" s="198" t="n">
        <v>11</v>
      </c>
      <c r="U417" s="198" t="n">
        <v>-8</v>
      </c>
      <c r="V417" s="198" t="n">
        <v>-18</v>
      </c>
      <c r="W417" s="198" t="n">
        <v>-2</v>
      </c>
      <c r="X417" s="198" t="n">
        <v>1</v>
      </c>
      <c r="Y417" s="198" t="n">
        <v>-6</v>
      </c>
      <c r="Z417" s="198" t="n">
        <v>-26</v>
      </c>
      <c r="AA417" s="198" t="n">
        <v>22</v>
      </c>
      <c r="AB417" s="198" t="n">
        <v>-21</v>
      </c>
      <c r="AC417" s="198" t="n">
        <v>-5</v>
      </c>
      <c r="AD417" s="198" t="n">
        <v>9</v>
      </c>
      <c r="AE417" s="198" t="n">
        <v>-9</v>
      </c>
      <c r="AF417" s="198" t="n">
        <v>-29</v>
      </c>
      <c r="AG417" s="198" t="n">
        <v>9</v>
      </c>
      <c r="AH417" s="198" t="n">
        <v>9</v>
      </c>
      <c r="AI417" s="198" t="n">
        <v>-12</v>
      </c>
      <c r="AJ417" s="198" t="n">
        <v>23</v>
      </c>
      <c r="AK417" s="198" t="n">
        <v>3</v>
      </c>
      <c r="AL417" s="198" t="n">
        <v>-10</v>
      </c>
      <c r="AM417" s="198" t="n">
        <v>-5</v>
      </c>
      <c r="AN417" s="198" t="n">
        <v>-1</v>
      </c>
      <c r="AO417" s="198" t="n">
        <v>-19</v>
      </c>
      <c r="AP417" s="211" t="n">
        <v>-13</v>
      </c>
      <c r="AR417" s="195"/>
      <c r="AS417" s="196" t="s">
        <v>1318</v>
      </c>
      <c r="AT417" s="199" t="inlineStr">
        <f aca="false">IF(AT139,1,"")</f>
        <is>
          <t/>
        </is>
      </c>
      <c r="AU417" s="235" t="n">
        <f aca="false">IF(OR(ISBLANK(appSymptome!E143),appSymptome!E143=appSymptome!$C$1,AT417),0,$AR$5-appSymptome!E143)</f>
        <v>8</v>
      </c>
      <c r="AV417" s="196"/>
      <c r="AW417" s="196"/>
      <c r="AX417" s="199"/>
      <c r="AY417" s="196"/>
      <c r="AZ417" s="196" t="n">
        <f aca="false">IF(AND(AU417=0,AU139=0,AX139&gt;0),$AR$5,AU417)</f>
        <v>8</v>
      </c>
      <c r="BA417" s="200" t="n">
        <f aca="false">IF(AND(AZ417=0,AZ139=0,AY139&gt;0),$AR$5-AY139,AZ417)</f>
        <v>8</v>
      </c>
      <c r="BB417" s="201" t="n">
        <f aca="false">BA417*D417</f>
        <v>0.000524486986166656</v>
      </c>
      <c r="BC417" s="202" t="n">
        <f aca="false">(SUMIF(E417:AP417,"&gt;0",E417:AP417)-SUMIF(E417:AP417,"&lt;0",E417:AP417))*D417</f>
        <v>0.0398610109486658</v>
      </c>
      <c r="BD417" s="196"/>
      <c r="BE417" s="196"/>
      <c r="BF417" s="196"/>
      <c r="BG417" s="204"/>
      <c r="BH417" s="205" t="n">
        <f aca="false">SUMPRODUCT(E417:AP417,heilmittel!E$411:AP$411)*D417</f>
        <v>-7.11663279354882E-005</v>
      </c>
      <c r="BI417" s="206"/>
      <c r="BJ417" s="206"/>
      <c r="BK417" s="206"/>
      <c r="BL417" s="206"/>
      <c r="BM417" s="200"/>
    </row>
    <row r="418" customFormat="false" ht="12.8" hidden="false" customHeight="false" outlineLevel="0" collapsed="false">
      <c r="B418" s="0" t="n">
        <f aca="false">1/D418</f>
        <v>14420</v>
      </c>
      <c r="C418" s="208" t="s">
        <v>1319</v>
      </c>
      <c r="D418" s="209" t="n">
        <v>6.93481276005548E-005</v>
      </c>
      <c r="E418" s="210" t="n">
        <v>49</v>
      </c>
      <c r="F418" s="198" t="n">
        <v>33</v>
      </c>
      <c r="G418" s="198" t="n">
        <v>-23</v>
      </c>
      <c r="H418" s="198" t="n">
        <v>0</v>
      </c>
      <c r="I418" s="198" t="n">
        <v>7</v>
      </c>
      <c r="J418" s="198" t="n">
        <v>-46</v>
      </c>
      <c r="K418" s="198" t="n">
        <v>20</v>
      </c>
      <c r="L418" s="198" t="n">
        <v>32</v>
      </c>
      <c r="M418" s="198" t="n">
        <v>-78</v>
      </c>
      <c r="N418" s="198" t="n">
        <v>-32</v>
      </c>
      <c r="O418" s="198" t="n">
        <v>17</v>
      </c>
      <c r="P418" s="198" t="n">
        <v>-19</v>
      </c>
      <c r="Q418" s="198" t="n">
        <v>11</v>
      </c>
      <c r="R418" s="198" t="n">
        <v>54</v>
      </c>
      <c r="S418" s="198" t="n">
        <v>11</v>
      </c>
      <c r="T418" s="198" t="n">
        <v>12</v>
      </c>
      <c r="U418" s="198" t="n">
        <v>-18</v>
      </c>
      <c r="V418" s="198" t="n">
        <v>-9</v>
      </c>
      <c r="W418" s="198" t="n">
        <v>1</v>
      </c>
      <c r="X418" s="198" t="n">
        <v>-5</v>
      </c>
      <c r="Y418" s="198" t="n">
        <v>17</v>
      </c>
      <c r="Z418" s="198" t="n">
        <v>-17</v>
      </c>
      <c r="AA418" s="198" t="n">
        <v>26</v>
      </c>
      <c r="AB418" s="198" t="n">
        <v>-1</v>
      </c>
      <c r="AC418" s="198" t="n">
        <v>41</v>
      </c>
      <c r="AD418" s="198" t="n">
        <v>-22</v>
      </c>
      <c r="AE418" s="198" t="n">
        <v>-15</v>
      </c>
      <c r="AF418" s="198" t="n">
        <v>-18</v>
      </c>
      <c r="AG418" s="198" t="n">
        <v>14</v>
      </c>
      <c r="AH418" s="198" t="n">
        <v>-4</v>
      </c>
      <c r="AI418" s="198" t="n">
        <v>3</v>
      </c>
      <c r="AJ418" s="198" t="n">
        <v>26</v>
      </c>
      <c r="AK418" s="198" t="n">
        <v>34</v>
      </c>
      <c r="AL418" s="198" t="n">
        <v>-14</v>
      </c>
      <c r="AM418" s="198" t="n">
        <v>22</v>
      </c>
      <c r="AN418" s="198" t="n">
        <v>0</v>
      </c>
      <c r="AO418" s="198" t="n">
        <v>0</v>
      </c>
      <c r="AP418" s="211" t="n">
        <v>14</v>
      </c>
      <c r="AR418" s="195"/>
      <c r="AS418" s="196" t="s">
        <v>1319</v>
      </c>
      <c r="AT418" s="199" t="inlineStr">
        <f aca="false">IF(AT140,1,"")</f>
        <is>
          <t/>
        </is>
      </c>
      <c r="AU418" s="235" t="n">
        <f aca="false">IF(OR(ISBLANK(appSymptome!E144),appSymptome!E144=appSymptome!$C$1,AT418),0,$AR$5-appSymptome!E144)</f>
        <v>8</v>
      </c>
      <c r="AV418" s="196"/>
      <c r="AW418" s="196"/>
      <c r="AX418" s="199"/>
      <c r="AY418" s="196"/>
      <c r="AZ418" s="196" t="n">
        <f aca="false">IF(AND(AU418=0,AU140=0,AX140&gt;0),$AR$5,AU418)</f>
        <v>8</v>
      </c>
      <c r="BA418" s="200" t="n">
        <f aca="false">IF(AND(AZ418=0,AZ140=0,AY140&gt;0),$AR$5-AY140,AZ418)</f>
        <v>8</v>
      </c>
      <c r="BB418" s="201" t="n">
        <f aca="false">BA418*D418</f>
        <v>0.000554785020804438</v>
      </c>
      <c r="BC418" s="202" t="n">
        <f aca="false">(SUMIF(E418:AP418,"&gt;0",E418:AP418)-SUMIF(E418:AP418,"&lt;0",E418:AP418))*D418</f>
        <v>0.0530513176144244</v>
      </c>
      <c r="BD418" s="196"/>
      <c r="BE418" s="196"/>
      <c r="BF418" s="196"/>
      <c r="BG418" s="204"/>
      <c r="BH418" s="205" t="n">
        <f aca="false">SUMPRODUCT(E418:AP418,heilmittel!E$411:AP$411)*D418</f>
        <v>-1.02219140083217E-005</v>
      </c>
      <c r="BI418" s="206"/>
      <c r="BJ418" s="206"/>
      <c r="BK418" s="206"/>
      <c r="BL418" s="206"/>
      <c r="BM418" s="200"/>
    </row>
    <row r="419" customFormat="false" ht="12.8" hidden="false" customHeight="false" outlineLevel="0" collapsed="false">
      <c r="B419" s="0" t="n">
        <f aca="false">1/D419</f>
        <v>14615</v>
      </c>
      <c r="C419" s="208" t="s">
        <v>1320</v>
      </c>
      <c r="D419" s="209" t="n">
        <v>6.84228532329798E-005</v>
      </c>
      <c r="E419" s="210" t="n">
        <v>35</v>
      </c>
      <c r="F419" s="198" t="n">
        <v>18</v>
      </c>
      <c r="G419" s="198" t="n">
        <v>-7</v>
      </c>
      <c r="H419" s="198" t="n">
        <v>13</v>
      </c>
      <c r="I419" s="198" t="n">
        <v>18</v>
      </c>
      <c r="J419" s="198" t="n">
        <v>-27</v>
      </c>
      <c r="K419" s="198" t="n">
        <v>14</v>
      </c>
      <c r="L419" s="198" t="n">
        <v>23</v>
      </c>
      <c r="M419" s="198" t="n">
        <v>-67</v>
      </c>
      <c r="N419" s="198" t="n">
        <v>-37</v>
      </c>
      <c r="O419" s="198" t="n">
        <v>8</v>
      </c>
      <c r="P419" s="198" t="n">
        <v>-20</v>
      </c>
      <c r="Q419" s="198" t="n">
        <v>13</v>
      </c>
      <c r="R419" s="198" t="n">
        <v>44</v>
      </c>
      <c r="S419" s="198" t="n">
        <v>3</v>
      </c>
      <c r="T419" s="198" t="n">
        <v>26</v>
      </c>
      <c r="U419" s="198" t="n">
        <v>-12</v>
      </c>
      <c r="V419" s="198" t="n">
        <v>-11</v>
      </c>
      <c r="W419" s="198" t="n">
        <v>9</v>
      </c>
      <c r="X419" s="198" t="n">
        <v>-11</v>
      </c>
      <c r="Y419" s="198" t="n">
        <v>5</v>
      </c>
      <c r="Z419" s="198" t="n">
        <v>-7</v>
      </c>
      <c r="AA419" s="198" t="n">
        <v>31</v>
      </c>
      <c r="AB419" s="198" t="n">
        <v>10</v>
      </c>
      <c r="AC419" s="198" t="n">
        <v>36</v>
      </c>
      <c r="AD419" s="198" t="n">
        <v>-14</v>
      </c>
      <c r="AE419" s="198" t="n">
        <v>-18</v>
      </c>
      <c r="AF419" s="198" t="n">
        <v>-11</v>
      </c>
      <c r="AG419" s="198" t="n">
        <v>16</v>
      </c>
      <c r="AH419" s="198" t="n">
        <v>-8</v>
      </c>
      <c r="AI419" s="198" t="n">
        <v>10</v>
      </c>
      <c r="AJ419" s="198" t="n">
        <v>17</v>
      </c>
      <c r="AK419" s="198" t="n">
        <v>24</v>
      </c>
      <c r="AL419" s="198" t="n">
        <v>9</v>
      </c>
      <c r="AM419" s="198" t="n">
        <v>20</v>
      </c>
      <c r="AN419" s="198" t="n">
        <v>-2</v>
      </c>
      <c r="AO419" s="198" t="n">
        <v>-4</v>
      </c>
      <c r="AP419" s="211" t="n">
        <v>24</v>
      </c>
      <c r="AR419" s="195"/>
      <c r="AS419" s="196" t="s">
        <v>1320</v>
      </c>
      <c r="AT419" s="199" t="inlineStr">
        <f aca="false">IF(AT141,1,"")</f>
        <is>
          <t/>
        </is>
      </c>
      <c r="AU419" s="235" t="n">
        <f aca="false">IF(OR(ISBLANK(appSymptome!E145),appSymptome!E145=appSymptome!$C$1,AT419),0,$AR$5-appSymptome!E145)</f>
        <v>8</v>
      </c>
      <c r="AV419" s="196"/>
      <c r="AW419" s="196"/>
      <c r="AX419" s="199"/>
      <c r="AY419" s="196"/>
      <c r="AZ419" s="196" t="n">
        <f aca="false">IF(AND(AU419=0,AU141=0,AX141&gt;0),$AR$5,AU419)</f>
        <v>8</v>
      </c>
      <c r="BA419" s="200" t="n">
        <f aca="false">IF(AND(AZ419=0,AZ141=0,AY141&gt;0),$AR$5-AY141,AZ419)</f>
        <v>8</v>
      </c>
      <c r="BB419" s="201" t="n">
        <f aca="false">BA419*D419</f>
        <v>0.000547382825863838</v>
      </c>
      <c r="BC419" s="202" t="n">
        <f aca="false">(SUMIF(E419:AP419,"&gt;0",E419:AP419)-SUMIF(E419:AP419,"&lt;0",E419:AP419))*D419</f>
        <v>0.0466643859048922</v>
      </c>
      <c r="BD419" s="196"/>
      <c r="BE419" s="196"/>
      <c r="BF419" s="196"/>
      <c r="BG419" s="204"/>
      <c r="BH419" s="205" t="n">
        <f aca="false">SUMPRODUCT(E419:AP419,heilmittel!E$411:AP$411)*D419</f>
        <v>-0.00084578857338351</v>
      </c>
      <c r="BI419" s="206"/>
      <c r="BJ419" s="206"/>
      <c r="BK419" s="206"/>
      <c r="BL419" s="206"/>
      <c r="BM419" s="200"/>
    </row>
    <row r="420" customFormat="false" ht="12.8" hidden="false" customHeight="false" outlineLevel="0" collapsed="false">
      <c r="B420" s="0" t="n">
        <f aca="false">1/D420</f>
        <v>14920</v>
      </c>
      <c r="C420" s="208" t="s">
        <v>1321</v>
      </c>
      <c r="D420" s="209" t="n">
        <v>6.70241286863271E-005</v>
      </c>
      <c r="E420" s="210" t="n">
        <v>7</v>
      </c>
      <c r="F420" s="198" t="n">
        <v>4</v>
      </c>
      <c r="G420" s="198" t="n">
        <v>7</v>
      </c>
      <c r="H420" s="198" t="n">
        <v>15</v>
      </c>
      <c r="I420" s="198" t="n">
        <v>24</v>
      </c>
      <c r="J420" s="198" t="n">
        <v>-8</v>
      </c>
      <c r="K420" s="198" t="n">
        <v>5</v>
      </c>
      <c r="L420" s="198" t="n">
        <v>1</v>
      </c>
      <c r="M420" s="198" t="n">
        <v>-33</v>
      </c>
      <c r="N420" s="198" t="n">
        <v>-35</v>
      </c>
      <c r="O420" s="198" t="n">
        <v>0</v>
      </c>
      <c r="P420" s="198" t="n">
        <v>-1</v>
      </c>
      <c r="Q420" s="198" t="n">
        <v>10</v>
      </c>
      <c r="R420" s="198" t="n">
        <v>11</v>
      </c>
      <c r="S420" s="198" t="n">
        <v>-9</v>
      </c>
      <c r="T420" s="198" t="n">
        <v>13</v>
      </c>
      <c r="U420" s="198" t="n">
        <v>-8</v>
      </c>
      <c r="V420" s="198" t="n">
        <v>-12</v>
      </c>
      <c r="W420" s="198" t="n">
        <v>12</v>
      </c>
      <c r="X420" s="198" t="n">
        <v>-1</v>
      </c>
      <c r="Y420" s="198" t="n">
        <v>-1</v>
      </c>
      <c r="Z420" s="198" t="n">
        <v>3</v>
      </c>
      <c r="AA420" s="198" t="n">
        <v>24</v>
      </c>
      <c r="AB420" s="198" t="n">
        <v>22</v>
      </c>
      <c r="AC420" s="198" t="n">
        <v>14</v>
      </c>
      <c r="AD420" s="198" t="n">
        <v>0</v>
      </c>
      <c r="AE420" s="198" t="n">
        <v>-1</v>
      </c>
      <c r="AF420" s="198" t="n">
        <v>-12</v>
      </c>
      <c r="AG420" s="198" t="n">
        <v>26</v>
      </c>
      <c r="AH420" s="198" t="n">
        <v>-8</v>
      </c>
      <c r="AI420" s="198" t="n">
        <v>22</v>
      </c>
      <c r="AJ420" s="198" t="n">
        <v>-2</v>
      </c>
      <c r="AK420" s="198" t="n">
        <v>8</v>
      </c>
      <c r="AL420" s="198" t="n">
        <v>17</v>
      </c>
      <c r="AM420" s="198" t="n">
        <v>14</v>
      </c>
      <c r="AN420" s="198" t="n">
        <v>-7</v>
      </c>
      <c r="AO420" s="198" t="n">
        <v>-6</v>
      </c>
      <c r="AP420" s="211" t="n">
        <v>18</v>
      </c>
      <c r="AR420" s="195"/>
      <c r="AS420" s="196" t="s">
        <v>1321</v>
      </c>
      <c r="AT420" s="199" t="inlineStr">
        <f aca="false">IF(AT142,1,"")</f>
        <is>
          <t/>
        </is>
      </c>
      <c r="AU420" s="235" t="n">
        <f aca="false">IF(OR(ISBLANK(appSymptome!E146),appSymptome!E146=appSymptome!$C$1,AT420),0,$AR$5-appSymptome!E146)</f>
        <v>8</v>
      </c>
      <c r="AV420" s="196"/>
      <c r="AW420" s="196"/>
      <c r="AX420" s="199"/>
      <c r="AY420" s="196"/>
      <c r="AZ420" s="196" t="n">
        <f aca="false">IF(AND(AU420=0,AU142=0,AX142&gt;0),$AR$5,AU420)</f>
        <v>8</v>
      </c>
      <c r="BA420" s="200" t="n">
        <f aca="false">IF(AND(AZ420=0,AZ142=0,AY142&gt;0),$AR$5-AY142,AZ420)</f>
        <v>8</v>
      </c>
      <c r="BB420" s="201" t="n">
        <f aca="false">BA420*D420</f>
        <v>0.000536193029490617</v>
      </c>
      <c r="BC420" s="202" t="n">
        <f aca="false">(SUMIF(E420:AP420,"&gt;0",E420:AP420)-SUMIF(E420:AP420,"&lt;0",E420:AP420))*D420</f>
        <v>0.0282171581769437</v>
      </c>
      <c r="BD420" s="196"/>
      <c r="BE420" s="196"/>
      <c r="BF420" s="196"/>
      <c r="BG420" s="204"/>
      <c r="BH420" s="205" t="n">
        <f aca="false">SUMPRODUCT(E420:AP420,heilmittel!E$411:AP$411)*D420</f>
        <v>-0.0011063672922252</v>
      </c>
      <c r="BI420" s="206"/>
      <c r="BJ420" s="206"/>
      <c r="BK420" s="206"/>
      <c r="BL420" s="206"/>
      <c r="BM420" s="200"/>
    </row>
    <row r="421" customFormat="false" ht="12.8" hidden="false" customHeight="false" outlineLevel="0" collapsed="false">
      <c r="B421" s="0" t="n">
        <f aca="false">1/D421</f>
        <v>22757</v>
      </c>
      <c r="C421" s="208" t="s">
        <v>1322</v>
      </c>
      <c r="D421" s="209" t="n">
        <v>4.3942523179681E-005</v>
      </c>
      <c r="E421" s="210" t="n">
        <v>6</v>
      </c>
      <c r="F421" s="198" t="n">
        <v>10</v>
      </c>
      <c r="G421" s="198" t="n">
        <v>9</v>
      </c>
      <c r="H421" s="198" t="n">
        <v>14</v>
      </c>
      <c r="I421" s="198" t="n">
        <v>11</v>
      </c>
      <c r="J421" s="198" t="n">
        <v>7</v>
      </c>
      <c r="K421" s="198" t="n">
        <v>35</v>
      </c>
      <c r="L421" s="198" t="n">
        <v>-5</v>
      </c>
      <c r="M421" s="198" t="n">
        <v>1</v>
      </c>
      <c r="N421" s="198" t="n">
        <v>2</v>
      </c>
      <c r="O421" s="198" t="n">
        <v>12</v>
      </c>
      <c r="P421" s="198" t="n">
        <v>9</v>
      </c>
      <c r="Q421" s="198" t="n">
        <v>-1</v>
      </c>
      <c r="R421" s="198" t="n">
        <v>2</v>
      </c>
      <c r="S421" s="198" t="n">
        <v>-27</v>
      </c>
      <c r="T421" s="198" t="n">
        <v>20</v>
      </c>
      <c r="U421" s="198" t="n">
        <v>0</v>
      </c>
      <c r="V421" s="198" t="n">
        <v>-7</v>
      </c>
      <c r="W421" s="198" t="n">
        <v>-1</v>
      </c>
      <c r="X421" s="198" t="n">
        <v>8</v>
      </c>
      <c r="Y421" s="198" t="n">
        <v>0</v>
      </c>
      <c r="Z421" s="198" t="n">
        <v>1</v>
      </c>
      <c r="AA421" s="198" t="n">
        <v>3</v>
      </c>
      <c r="AB421" s="198" t="n">
        <v>13</v>
      </c>
      <c r="AC421" s="198" t="n">
        <v>2</v>
      </c>
      <c r="AD421" s="198" t="n">
        <v>8</v>
      </c>
      <c r="AE421" s="198" t="n">
        <v>13</v>
      </c>
      <c r="AF421" s="198" t="n">
        <v>-18</v>
      </c>
      <c r="AG421" s="198" t="n">
        <v>5</v>
      </c>
      <c r="AH421" s="198" t="n">
        <v>-5</v>
      </c>
      <c r="AI421" s="198" t="n">
        <v>2</v>
      </c>
      <c r="AJ421" s="198" t="n">
        <v>-9</v>
      </c>
      <c r="AK421" s="198" t="n">
        <v>2</v>
      </c>
      <c r="AL421" s="198" t="n">
        <v>20</v>
      </c>
      <c r="AM421" s="198" t="n">
        <v>0</v>
      </c>
      <c r="AN421" s="198" t="n">
        <v>-2</v>
      </c>
      <c r="AO421" s="198" t="n">
        <v>-8</v>
      </c>
      <c r="AP421" s="211" t="n">
        <v>13</v>
      </c>
      <c r="AR421" s="195"/>
      <c r="AS421" s="196" t="s">
        <v>1322</v>
      </c>
      <c r="AT421" s="199" t="inlineStr">
        <f aca="false">IF(AT143,1,"")</f>
        <is>
          <t/>
        </is>
      </c>
      <c r="AU421" s="235" t="n">
        <f aca="false">IF(OR(ISBLANK(appSymptome!E147),appSymptome!E147=appSymptome!$C$1,AT421),0,$AR$5-appSymptome!E147)</f>
        <v>8</v>
      </c>
      <c r="AV421" s="196"/>
      <c r="AW421" s="196"/>
      <c r="AX421" s="199"/>
      <c r="AY421" s="196"/>
      <c r="AZ421" s="196" t="n">
        <f aca="false">IF(AND(AU421=0,AU143=0,AX143&gt;0),$AR$5,AU421)</f>
        <v>8</v>
      </c>
      <c r="BA421" s="200" t="n">
        <f aca="false">IF(AND(AZ421=0,AZ143=0,AY143&gt;0),$AR$5-AY143,AZ421)</f>
        <v>8</v>
      </c>
      <c r="BB421" s="201" t="n">
        <f aca="false">BA421*D421</f>
        <v>0.000351540185437448</v>
      </c>
      <c r="BC421" s="202" t="n">
        <f aca="false">(SUMIF(E421:AP421,"&gt;0",E421:AP421)-SUMIF(E421:AP421,"&lt;0",E421:AP421))*D421</f>
        <v>0.0136661247088808</v>
      </c>
      <c r="BD421" s="196"/>
      <c r="BE421" s="196"/>
      <c r="BF421" s="196"/>
      <c r="BG421" s="204"/>
      <c r="BH421" s="205" t="n">
        <f aca="false">SUMPRODUCT(E421:AP421,heilmittel!E$411:AP$411)*D421</f>
        <v>-0.000181390341433405</v>
      </c>
      <c r="BI421" s="206"/>
      <c r="BJ421" s="206"/>
      <c r="BK421" s="206"/>
      <c r="BL421" s="206"/>
      <c r="BM421" s="200"/>
    </row>
    <row r="422" customFormat="false" ht="12.8" hidden="false" customHeight="false" outlineLevel="0" collapsed="false">
      <c r="B422" s="0" t="n">
        <f aca="false">1/D422</f>
        <v>21630</v>
      </c>
      <c r="C422" s="208" t="s">
        <v>1323</v>
      </c>
      <c r="D422" s="209" t="n">
        <v>4.62320850670365E-005</v>
      </c>
      <c r="E422" s="210" t="n">
        <v>21</v>
      </c>
      <c r="F422" s="198" t="n">
        <v>20</v>
      </c>
      <c r="G422" s="198" t="n">
        <v>-12</v>
      </c>
      <c r="H422" s="198" t="n">
        <v>-14</v>
      </c>
      <c r="I422" s="198" t="n">
        <v>-32</v>
      </c>
      <c r="J422" s="198" t="n">
        <v>-16</v>
      </c>
      <c r="K422" s="198" t="n">
        <v>9</v>
      </c>
      <c r="L422" s="198" t="n">
        <v>2</v>
      </c>
      <c r="M422" s="198" t="n">
        <v>-18</v>
      </c>
      <c r="N422" s="198" t="n">
        <v>-4</v>
      </c>
      <c r="O422" s="198" t="n">
        <v>-4</v>
      </c>
      <c r="P422" s="198" t="n">
        <v>-11</v>
      </c>
      <c r="Q422" s="198" t="n">
        <v>9</v>
      </c>
      <c r="R422" s="198" t="n">
        <v>26</v>
      </c>
      <c r="S422" s="198" t="n">
        <v>-5</v>
      </c>
      <c r="T422" s="198" t="n">
        <v>-7</v>
      </c>
      <c r="U422" s="198" t="n">
        <v>-8</v>
      </c>
      <c r="V422" s="198" t="n">
        <v>-20</v>
      </c>
      <c r="W422" s="198" t="n">
        <v>21</v>
      </c>
      <c r="X422" s="198" t="n">
        <v>1</v>
      </c>
      <c r="Y422" s="198" t="n">
        <v>-26</v>
      </c>
      <c r="Z422" s="198" t="n">
        <v>15</v>
      </c>
      <c r="AA422" s="198" t="n">
        <v>2</v>
      </c>
      <c r="AB422" s="198" t="n">
        <v>-11</v>
      </c>
      <c r="AC422" s="198" t="n">
        <v>-3</v>
      </c>
      <c r="AD422" s="198" t="n">
        <v>-12</v>
      </c>
      <c r="AE422" s="198" t="n">
        <v>9</v>
      </c>
      <c r="AF422" s="198" t="n">
        <v>7</v>
      </c>
      <c r="AG422" s="198" t="n">
        <v>8</v>
      </c>
      <c r="AH422" s="198" t="n">
        <v>-6</v>
      </c>
      <c r="AI422" s="198" t="n">
        <v>18</v>
      </c>
      <c r="AJ422" s="198" t="n">
        <v>4</v>
      </c>
      <c r="AK422" s="198" t="n">
        <v>14</v>
      </c>
      <c r="AL422" s="198" t="n">
        <v>-3</v>
      </c>
      <c r="AM422" s="198" t="n">
        <v>14</v>
      </c>
      <c r="AN422" s="198" t="n">
        <v>10</v>
      </c>
      <c r="AO422" s="198" t="n">
        <v>12</v>
      </c>
      <c r="AP422" s="211" t="n">
        <v>-25</v>
      </c>
      <c r="AR422" s="195"/>
      <c r="AS422" s="196" t="s">
        <v>1323</v>
      </c>
      <c r="AT422" s="199" t="inlineStr">
        <f aca="false">IF(AT144,1,"")</f>
        <is>
          <t/>
        </is>
      </c>
      <c r="AU422" s="235" t="n">
        <f aca="false">IF(OR(ISBLANK(appSymptome!E148),appSymptome!E148=appSymptome!$C$1,AT422),0,$AR$5-appSymptome!E148)</f>
        <v>8</v>
      </c>
      <c r="AV422" s="196"/>
      <c r="AW422" s="196"/>
      <c r="AX422" s="199"/>
      <c r="AY422" s="196"/>
      <c r="AZ422" s="196" t="n">
        <f aca="false">IF(AND(AU422=0,AU144=0,AX144&gt;0),$AR$5,AU422)</f>
        <v>8</v>
      </c>
      <c r="BA422" s="200" t="n">
        <f aca="false">IF(AND(AZ422=0,AZ144=0,AY144&gt;0),$AR$5-AY144,AZ422)</f>
        <v>8</v>
      </c>
      <c r="BB422" s="201" t="n">
        <f aca="false">BA422*D422</f>
        <v>0.000369856680536292</v>
      </c>
      <c r="BC422" s="202" t="n">
        <f aca="false">(SUMIF(E422:AP422,"&gt;0",E422:AP422)-SUMIF(E422:AP422,"&lt;0",E422:AP422))*D422</f>
        <v>0.0212205270457698</v>
      </c>
      <c r="BD422" s="196"/>
      <c r="BE422" s="196"/>
      <c r="BF422" s="196"/>
      <c r="BG422" s="204"/>
      <c r="BH422" s="205" t="n">
        <f aca="false">SUMPRODUCT(E422:AP422,heilmittel!E$411:AP$411)*D422</f>
        <v>0.000378261673601479</v>
      </c>
      <c r="BI422" s="206"/>
      <c r="BJ422" s="206"/>
      <c r="BK422" s="206"/>
      <c r="BL422" s="206"/>
      <c r="BM422" s="200"/>
    </row>
    <row r="423" customFormat="false" ht="12.8" hidden="false" customHeight="false" outlineLevel="0" collapsed="false">
      <c r="B423" s="0" t="n">
        <f aca="false">1/D423</f>
        <v>22377</v>
      </c>
      <c r="C423" s="208" t="s">
        <v>1324</v>
      </c>
      <c r="D423" s="209" t="n">
        <v>4.46887429056621E-005</v>
      </c>
      <c r="E423" s="210" t="n">
        <v>29</v>
      </c>
      <c r="F423" s="198" t="n">
        <v>38</v>
      </c>
      <c r="G423" s="198" t="n">
        <v>-2</v>
      </c>
      <c r="H423" s="198" t="n">
        <v>11</v>
      </c>
      <c r="I423" s="198" t="n">
        <v>-15</v>
      </c>
      <c r="J423" s="198" t="n">
        <v>-13</v>
      </c>
      <c r="K423" s="198" t="n">
        <v>16</v>
      </c>
      <c r="L423" s="198" t="n">
        <v>1</v>
      </c>
      <c r="M423" s="198" t="n">
        <v>-22</v>
      </c>
      <c r="N423" s="198" t="n">
        <v>-7</v>
      </c>
      <c r="O423" s="198" t="n">
        <v>8</v>
      </c>
      <c r="P423" s="198" t="n">
        <v>15</v>
      </c>
      <c r="Q423" s="198" t="n">
        <v>13</v>
      </c>
      <c r="R423" s="198" t="n">
        <v>-3</v>
      </c>
      <c r="S423" s="198" t="n">
        <v>-14</v>
      </c>
      <c r="T423" s="198" t="n">
        <v>6</v>
      </c>
      <c r="U423" s="198" t="n">
        <v>0</v>
      </c>
      <c r="V423" s="198" t="n">
        <v>7</v>
      </c>
      <c r="W423" s="198" t="n">
        <v>-2</v>
      </c>
      <c r="X423" s="198" t="n">
        <v>20</v>
      </c>
      <c r="Y423" s="198" t="n">
        <v>17</v>
      </c>
      <c r="Z423" s="198" t="n">
        <v>-3</v>
      </c>
      <c r="AA423" s="198" t="n">
        <v>-6</v>
      </c>
      <c r="AB423" s="198" t="n">
        <v>-11</v>
      </c>
      <c r="AC423" s="198" t="n">
        <v>-10</v>
      </c>
      <c r="AD423" s="198" t="n">
        <v>13</v>
      </c>
      <c r="AE423" s="198" t="n">
        <v>11</v>
      </c>
      <c r="AF423" s="198" t="n">
        <v>-12</v>
      </c>
      <c r="AG423" s="198" t="n">
        <v>-7</v>
      </c>
      <c r="AH423" s="198" t="n">
        <v>0</v>
      </c>
      <c r="AI423" s="198" t="n">
        <v>-9</v>
      </c>
      <c r="AJ423" s="198" t="n">
        <v>21</v>
      </c>
      <c r="AK423" s="198" t="n">
        <v>-2</v>
      </c>
      <c r="AL423" s="198" t="n">
        <v>2</v>
      </c>
      <c r="AM423" s="198" t="n">
        <v>-17</v>
      </c>
      <c r="AN423" s="198" t="n">
        <v>14</v>
      </c>
      <c r="AO423" s="198" t="n">
        <v>4</v>
      </c>
      <c r="AP423" s="211" t="n">
        <v>2</v>
      </c>
      <c r="AR423" s="195"/>
      <c r="AS423" s="196" t="s">
        <v>1324</v>
      </c>
      <c r="AT423" s="199" t="inlineStr">
        <f aca="false">IF(AT145,1,"")</f>
        <is>
          <t/>
        </is>
      </c>
      <c r="AU423" s="235" t="n">
        <f aca="false">IF(OR(ISBLANK(appSymptome!E149),appSymptome!E149=appSymptome!$C$1,AT423),0,$AR$5-appSymptome!E149)</f>
        <v>8</v>
      </c>
      <c r="AV423" s="196"/>
      <c r="AW423" s="196"/>
      <c r="AX423" s="199"/>
      <c r="AY423" s="196"/>
      <c r="AZ423" s="196" t="n">
        <f aca="false">IF(AND(AU423=0,AU145=0,AX145&gt;0),$AR$5,AU423)</f>
        <v>8</v>
      </c>
      <c r="BA423" s="200" t="n">
        <f aca="false">IF(AND(AZ423=0,AZ145=0,AY145&gt;0),$AR$5-AY145,AZ423)</f>
        <v>8</v>
      </c>
      <c r="BB423" s="201" t="n">
        <f aca="false">BA423*D423</f>
        <v>0.000357509943245297</v>
      </c>
      <c r="BC423" s="202" t="n">
        <f aca="false">(SUMIF(E423:AP423,"&gt;0",E423:AP423)-SUMIF(E423:AP423,"&lt;0",E423:AP423))*D423</f>
        <v>0.0180095633909818</v>
      </c>
      <c r="BD423" s="196"/>
      <c r="BE423" s="196"/>
      <c r="BF423" s="196"/>
      <c r="BG423" s="204"/>
      <c r="BH423" s="205" t="n">
        <f aca="false">SUMPRODUCT(E423:AP423,heilmittel!E$411:AP$411)*D423</f>
        <v>0.000634986816820843</v>
      </c>
      <c r="BI423" s="206"/>
      <c r="BJ423" s="206"/>
      <c r="BK423" s="206"/>
      <c r="BL423" s="206"/>
      <c r="BM423" s="200"/>
    </row>
    <row r="424" customFormat="false" ht="12.8" hidden="false" customHeight="false" outlineLevel="0" collapsed="false">
      <c r="B424" s="0" t="n">
        <f aca="false">1/D424</f>
        <v>23301</v>
      </c>
      <c r="C424" s="208" t="s">
        <v>1325</v>
      </c>
      <c r="D424" s="209" t="n">
        <v>4.29166130209004E-005</v>
      </c>
      <c r="E424" s="210" t="n">
        <v>31</v>
      </c>
      <c r="F424" s="198" t="n">
        <v>8</v>
      </c>
      <c r="G424" s="198" t="n">
        <v>-6</v>
      </c>
      <c r="H424" s="198" t="n">
        <v>-19</v>
      </c>
      <c r="I424" s="198" t="n">
        <v>-28</v>
      </c>
      <c r="J424" s="198" t="n">
        <v>-10</v>
      </c>
      <c r="K424" s="198" t="n">
        <v>21</v>
      </c>
      <c r="L424" s="198" t="n">
        <v>-4</v>
      </c>
      <c r="M424" s="198" t="n">
        <v>-9</v>
      </c>
      <c r="N424" s="198" t="n">
        <v>-3</v>
      </c>
      <c r="O424" s="198" t="n">
        <v>-9</v>
      </c>
      <c r="P424" s="198" t="n">
        <v>-22</v>
      </c>
      <c r="Q424" s="198" t="n">
        <v>6</v>
      </c>
      <c r="R424" s="198" t="n">
        <v>25</v>
      </c>
      <c r="S424" s="198" t="n">
        <v>-7</v>
      </c>
      <c r="T424" s="198" t="n">
        <v>5</v>
      </c>
      <c r="U424" s="198" t="n">
        <v>-16</v>
      </c>
      <c r="V424" s="198" t="n">
        <v>-8</v>
      </c>
      <c r="W424" s="198" t="n">
        <v>5</v>
      </c>
      <c r="X424" s="198" t="n">
        <v>10</v>
      </c>
      <c r="Y424" s="198" t="n">
        <v>-11</v>
      </c>
      <c r="Z424" s="198" t="n">
        <v>11</v>
      </c>
      <c r="AA424" s="198" t="n">
        <v>-32</v>
      </c>
      <c r="AB424" s="198" t="n">
        <v>-11</v>
      </c>
      <c r="AC424" s="198" t="n">
        <v>-5</v>
      </c>
      <c r="AD424" s="198" t="n">
        <v>7</v>
      </c>
      <c r="AE424" s="198" t="n">
        <v>5</v>
      </c>
      <c r="AF424" s="198" t="n">
        <v>-6</v>
      </c>
      <c r="AG424" s="198" t="n">
        <v>22</v>
      </c>
      <c r="AH424" s="198" t="n">
        <v>-28</v>
      </c>
      <c r="AI424" s="198" t="n">
        <v>32</v>
      </c>
      <c r="AJ424" s="198" t="n">
        <v>18</v>
      </c>
      <c r="AK424" s="198" t="n">
        <v>3</v>
      </c>
      <c r="AL424" s="198" t="n">
        <v>-15</v>
      </c>
      <c r="AM424" s="198" t="n">
        <v>2</v>
      </c>
      <c r="AN424" s="198" t="n">
        <v>7</v>
      </c>
      <c r="AO424" s="198" t="n">
        <v>-6</v>
      </c>
      <c r="AP424" s="211" t="n">
        <v>-7</v>
      </c>
      <c r="AR424" s="195"/>
      <c r="AS424" s="196" t="s">
        <v>1325</v>
      </c>
      <c r="AT424" s="199" t="inlineStr">
        <f aca="false">IF(AT146,1,"")</f>
        <is>
          <t/>
        </is>
      </c>
      <c r="AU424" s="235" t="n">
        <f aca="false">IF(OR(ISBLANK(appSymptome!E150),appSymptome!E150=appSymptome!$C$1,AT424),0,$AR$5-appSymptome!E150)</f>
        <v>8</v>
      </c>
      <c r="AV424" s="196"/>
      <c r="AW424" s="196"/>
      <c r="AX424" s="199"/>
      <c r="AY424" s="196"/>
      <c r="AZ424" s="196" t="n">
        <f aca="false">IF(AND(AU424=0,AU146=0,AX146&gt;0),$AR$5,AU424)</f>
        <v>8</v>
      </c>
      <c r="BA424" s="200" t="n">
        <f aca="false">IF(AND(AZ424=0,AZ146=0,AY146&gt;0),$AR$5-AY146,AZ424)</f>
        <v>8</v>
      </c>
      <c r="BB424" s="201" t="n">
        <f aca="false">BA424*D424</f>
        <v>0.000343332904167203</v>
      </c>
      <c r="BC424" s="202" t="n">
        <f aca="false">(SUMIF(E424:AP424,"&gt;0",E424:AP424)-SUMIF(E424:AP424,"&lt;0",E424:AP424))*D424</f>
        <v>0.0205999742500322</v>
      </c>
      <c r="BD424" s="196"/>
      <c r="BE424" s="196"/>
      <c r="BF424" s="196"/>
      <c r="BG424" s="204"/>
      <c r="BH424" s="205" t="n">
        <f aca="false">SUMPRODUCT(E424:AP424,heilmittel!E$411:AP$411)*D424</f>
        <v>0.00017833569374705</v>
      </c>
      <c r="BI424" s="206"/>
      <c r="BJ424" s="206"/>
      <c r="BK424" s="206"/>
      <c r="BL424" s="206"/>
      <c r="BM424" s="200"/>
    </row>
    <row r="425" customFormat="false" ht="12.8" hidden="false" customHeight="false" outlineLevel="0" collapsed="false">
      <c r="B425" s="0" t="n">
        <f aca="false">1/D425</f>
        <v>22047</v>
      </c>
      <c r="C425" s="208" t="s">
        <v>1326</v>
      </c>
      <c r="D425" s="209" t="n">
        <v>4.535764503107E-005</v>
      </c>
      <c r="E425" s="210" t="n">
        <v>20</v>
      </c>
      <c r="F425" s="198" t="n">
        <v>14</v>
      </c>
      <c r="G425" s="198" t="n">
        <v>0</v>
      </c>
      <c r="H425" s="198" t="n">
        <v>-3</v>
      </c>
      <c r="I425" s="198" t="n">
        <v>-9</v>
      </c>
      <c r="J425" s="198" t="n">
        <v>-13</v>
      </c>
      <c r="K425" s="198" t="n">
        <v>6</v>
      </c>
      <c r="L425" s="198" t="n">
        <v>7</v>
      </c>
      <c r="M425" s="198" t="n">
        <v>-31</v>
      </c>
      <c r="N425" s="198" t="n">
        <v>-18</v>
      </c>
      <c r="O425" s="198" t="n">
        <v>-4</v>
      </c>
      <c r="P425" s="198" t="n">
        <v>-15</v>
      </c>
      <c r="Q425" s="198" t="n">
        <v>6</v>
      </c>
      <c r="R425" s="198" t="n">
        <v>35</v>
      </c>
      <c r="S425" s="198" t="n">
        <v>-13</v>
      </c>
      <c r="T425" s="198" t="n">
        <v>6</v>
      </c>
      <c r="U425" s="198" t="n">
        <v>-7</v>
      </c>
      <c r="V425" s="198" t="n">
        <v>-9</v>
      </c>
      <c r="W425" s="198" t="n">
        <v>12</v>
      </c>
      <c r="X425" s="198" t="n">
        <v>7</v>
      </c>
      <c r="Y425" s="198" t="n">
        <v>-22</v>
      </c>
      <c r="Z425" s="198" t="n">
        <v>-11</v>
      </c>
      <c r="AA425" s="198" t="n">
        <v>5</v>
      </c>
      <c r="AB425" s="198" t="n">
        <v>-6</v>
      </c>
      <c r="AC425" s="198" t="n">
        <v>-9</v>
      </c>
      <c r="AD425" s="198" t="n">
        <v>-13</v>
      </c>
      <c r="AE425" s="198" t="n">
        <v>-4</v>
      </c>
      <c r="AF425" s="198" t="n">
        <v>-13</v>
      </c>
      <c r="AG425" s="198" t="n">
        <v>13</v>
      </c>
      <c r="AH425" s="198" t="n">
        <v>4</v>
      </c>
      <c r="AI425" s="198" t="n">
        <v>17</v>
      </c>
      <c r="AJ425" s="198" t="n">
        <v>9</v>
      </c>
      <c r="AK425" s="198" t="n">
        <v>18</v>
      </c>
      <c r="AL425" s="198" t="n">
        <v>-2</v>
      </c>
      <c r="AM425" s="198" t="n">
        <v>9</v>
      </c>
      <c r="AN425" s="198" t="n">
        <v>-1</v>
      </c>
      <c r="AO425" s="198" t="n">
        <v>-4</v>
      </c>
      <c r="AP425" s="211" t="n">
        <v>-25</v>
      </c>
      <c r="AR425" s="195"/>
      <c r="AS425" s="196" t="s">
        <v>1326</v>
      </c>
      <c r="AT425" s="199" t="inlineStr">
        <f aca="false">IF(AT147,1,"")</f>
        <is>
          <t/>
        </is>
      </c>
      <c r="AU425" s="235" t="n">
        <f aca="false">IF(OR(ISBLANK(appSymptome!E151),appSymptome!E151=appSymptome!$C$1,AT425),0,$AR$5-appSymptome!E151)</f>
        <v>8</v>
      </c>
      <c r="AV425" s="196"/>
      <c r="AW425" s="196"/>
      <c r="AX425" s="199"/>
      <c r="AY425" s="196"/>
      <c r="AZ425" s="196" t="n">
        <f aca="false">IF(AND(AU425=0,AU147=0,AX147&gt;0),$AR$5,AU425)</f>
        <v>8</v>
      </c>
      <c r="BA425" s="200" t="n">
        <f aca="false">IF(AND(AZ425=0,AZ147=0,AY147&gt;0),$AR$5-AY147,AZ425)</f>
        <v>8</v>
      </c>
      <c r="BB425" s="201" t="n">
        <f aca="false">BA425*D425</f>
        <v>0.00036286116024856</v>
      </c>
      <c r="BC425" s="202" t="n">
        <f aca="false">(SUMIF(E425:AP425,"&gt;0",E425:AP425)-SUMIF(E425:AP425,"&lt;0",E425:AP425))*D425</f>
        <v>0.0190502109130494</v>
      </c>
      <c r="BD425" s="196"/>
      <c r="BE425" s="196"/>
      <c r="BF425" s="196"/>
      <c r="BG425" s="204"/>
      <c r="BH425" s="205" t="n">
        <f aca="false">SUMPRODUCT(E425:AP425,heilmittel!E$411:AP$411)*D425</f>
        <v>0.000276940173266204</v>
      </c>
      <c r="BI425" s="206"/>
      <c r="BJ425" s="206"/>
      <c r="BK425" s="206"/>
      <c r="BL425" s="206"/>
      <c r="BM425" s="200"/>
    </row>
    <row r="426" customFormat="false" ht="12.8" hidden="false" customHeight="false" outlineLevel="0" collapsed="false">
      <c r="B426" s="0" t="n">
        <f aca="false">1/D426</f>
        <v>18426</v>
      </c>
      <c r="C426" s="208" t="s">
        <v>1327</v>
      </c>
      <c r="D426" s="209" t="n">
        <v>5.4271138608488E-005</v>
      </c>
      <c r="E426" s="210" t="n">
        <v>-16</v>
      </c>
      <c r="F426" s="198" t="n">
        <v>35</v>
      </c>
      <c r="G426" s="198" t="n">
        <v>-22</v>
      </c>
      <c r="H426" s="198" t="n">
        <v>16</v>
      </c>
      <c r="I426" s="198" t="n">
        <v>-10</v>
      </c>
      <c r="J426" s="198" t="n">
        <v>24</v>
      </c>
      <c r="K426" s="198" t="n">
        <v>22</v>
      </c>
      <c r="L426" s="198" t="n">
        <v>16</v>
      </c>
      <c r="M426" s="198" t="n">
        <v>-7</v>
      </c>
      <c r="N426" s="198" t="n">
        <v>36</v>
      </c>
      <c r="O426" s="198" t="n">
        <v>-10</v>
      </c>
      <c r="P426" s="198" t="n">
        <v>22</v>
      </c>
      <c r="Q426" s="198" t="n">
        <v>-21</v>
      </c>
      <c r="R426" s="198" t="n">
        <v>5</v>
      </c>
      <c r="S426" s="198" t="n">
        <v>20</v>
      </c>
      <c r="T426" s="198" t="n">
        <v>-1</v>
      </c>
      <c r="U426" s="198" t="n">
        <v>14</v>
      </c>
      <c r="V426" s="198" t="n">
        <v>-7</v>
      </c>
      <c r="W426" s="198" t="n">
        <v>-27</v>
      </c>
      <c r="X426" s="198" t="n">
        <v>-30</v>
      </c>
      <c r="Y426" s="198" t="n">
        <v>-11</v>
      </c>
      <c r="Z426" s="198" t="n">
        <v>-4</v>
      </c>
      <c r="AA426" s="198" t="n">
        <v>1</v>
      </c>
      <c r="AB426" s="198" t="n">
        <v>36</v>
      </c>
      <c r="AC426" s="198" t="n">
        <v>20</v>
      </c>
      <c r="AD426" s="198" t="n">
        <v>15</v>
      </c>
      <c r="AE426" s="198" t="n">
        <v>-23</v>
      </c>
      <c r="AF426" s="198" t="n">
        <v>33</v>
      </c>
      <c r="AG426" s="198" t="n">
        <v>16</v>
      </c>
      <c r="AH426" s="198" t="n">
        <v>-2</v>
      </c>
      <c r="AI426" s="198" t="n">
        <v>-6</v>
      </c>
      <c r="AJ426" s="198" t="n">
        <v>7</v>
      </c>
      <c r="AK426" s="198" t="n">
        <v>4</v>
      </c>
      <c r="AL426" s="198" t="n">
        <v>-48</v>
      </c>
      <c r="AM426" s="198" t="n">
        <v>20</v>
      </c>
      <c r="AN426" s="198" t="n">
        <v>-14</v>
      </c>
      <c r="AO426" s="198" t="n">
        <v>21</v>
      </c>
      <c r="AP426" s="211" t="n">
        <v>7</v>
      </c>
      <c r="AR426" s="195"/>
      <c r="AS426" s="196" t="s">
        <v>1327</v>
      </c>
      <c r="AT426" s="199" t="inlineStr">
        <f aca="false">IF(AT148,1,"")</f>
        <is>
          <t/>
        </is>
      </c>
      <c r="AU426" s="235" t="n">
        <f aca="false">IF(OR(ISBLANK(appSymptome!E152),appSymptome!E152=appSymptome!$C$1,AT426),0,$AR$5-appSymptome!E152)</f>
        <v>8</v>
      </c>
      <c r="AV426" s="196"/>
      <c r="AW426" s="196"/>
      <c r="AX426" s="199"/>
      <c r="AY426" s="196"/>
      <c r="AZ426" s="196" t="n">
        <f aca="false">IF(AND(AU426=0,AU148=0,AX148&gt;0),$AR$5,AU426)</f>
        <v>8</v>
      </c>
      <c r="BA426" s="200" t="n">
        <f aca="false">IF(AND(AZ426=0,AZ148=0,AY148&gt;0),$AR$5-AY148,AZ426)</f>
        <v>8</v>
      </c>
      <c r="BB426" s="201" t="n">
        <f aca="false">BA426*D426</f>
        <v>0.000434169108867904</v>
      </c>
      <c r="BC426" s="202" t="n">
        <f aca="false">(SUMIF(E426:AP426,"&gt;0",E426:AP426)-SUMIF(E426:AP426,"&lt;0",E426:AP426))*D426</f>
        <v>0.0352219689569087</v>
      </c>
      <c r="BD426" s="196"/>
      <c r="BE426" s="196"/>
      <c r="BF426" s="196"/>
      <c r="BG426" s="204"/>
      <c r="BH426" s="205" t="n">
        <f aca="false">SUMPRODUCT(E426:AP426,heilmittel!E$411:AP$411)*D426</f>
        <v>0.000399761206990122</v>
      </c>
      <c r="BI426" s="206"/>
      <c r="BJ426" s="206"/>
      <c r="BK426" s="206"/>
      <c r="BL426" s="206"/>
      <c r="BM426" s="200"/>
    </row>
    <row r="427" customFormat="false" ht="12.8" hidden="false" customHeight="false" outlineLevel="0" collapsed="false">
      <c r="B427" s="0" t="n">
        <f aca="false">1/D427</f>
        <v>17997</v>
      </c>
      <c r="C427" s="208" t="s">
        <v>1328</v>
      </c>
      <c r="D427" s="209" t="n">
        <v>5.55648163582819E-005</v>
      </c>
      <c r="E427" s="210" t="n">
        <v>-30</v>
      </c>
      <c r="F427" s="198" t="n">
        <v>22</v>
      </c>
      <c r="G427" s="198" t="n">
        <v>-21</v>
      </c>
      <c r="H427" s="198" t="n">
        <v>50</v>
      </c>
      <c r="I427" s="198" t="n">
        <v>-49</v>
      </c>
      <c r="J427" s="198" t="n">
        <v>-8</v>
      </c>
      <c r="K427" s="198" t="n">
        <v>-1</v>
      </c>
      <c r="L427" s="198" t="n">
        <v>28</v>
      </c>
      <c r="M427" s="198" t="n">
        <v>6</v>
      </c>
      <c r="N427" s="198" t="n">
        <v>53</v>
      </c>
      <c r="O427" s="198" t="n">
        <v>-60</v>
      </c>
      <c r="P427" s="198" t="n">
        <v>-3</v>
      </c>
      <c r="Q427" s="198" t="n">
        <v>-22</v>
      </c>
      <c r="R427" s="198" t="n">
        <v>6</v>
      </c>
      <c r="S427" s="198" t="n">
        <v>-1</v>
      </c>
      <c r="T427" s="198" t="n">
        <v>-8</v>
      </c>
      <c r="U427" s="198" t="n">
        <v>21</v>
      </c>
      <c r="V427" s="198" t="n">
        <v>-20</v>
      </c>
      <c r="W427" s="198" t="n">
        <v>-3</v>
      </c>
      <c r="X427" s="198" t="n">
        <v>-15</v>
      </c>
      <c r="Y427" s="198" t="n">
        <v>2</v>
      </c>
      <c r="Z427" s="198" t="n">
        <v>29</v>
      </c>
      <c r="AA427" s="198" t="n">
        <v>-17</v>
      </c>
      <c r="AB427" s="198" t="n">
        <v>47</v>
      </c>
      <c r="AC427" s="198" t="n">
        <v>-21</v>
      </c>
      <c r="AD427" s="198" t="n">
        <v>12</v>
      </c>
      <c r="AE427" s="198" t="n">
        <v>-12</v>
      </c>
      <c r="AF427" s="198" t="n">
        <v>7</v>
      </c>
      <c r="AG427" s="198" t="n">
        <v>-3</v>
      </c>
      <c r="AH427" s="198" t="n">
        <v>-2</v>
      </c>
      <c r="AI427" s="198" t="n">
        <v>13</v>
      </c>
      <c r="AJ427" s="198" t="n">
        <v>30</v>
      </c>
      <c r="AK427" s="198" t="n">
        <v>9</v>
      </c>
      <c r="AL427" s="198" t="n">
        <v>-27</v>
      </c>
      <c r="AM427" s="198" t="n">
        <v>-8</v>
      </c>
      <c r="AN427" s="198" t="n">
        <v>-25</v>
      </c>
      <c r="AO427" s="198" t="n">
        <v>55</v>
      </c>
      <c r="AP427" s="211" t="n">
        <v>-14</v>
      </c>
      <c r="AR427" s="195"/>
      <c r="AS427" s="196" t="s">
        <v>1328</v>
      </c>
      <c r="AT427" s="199" t="inlineStr">
        <f aca="false">IF(AT149,1,"")</f>
        <is>
          <t/>
        </is>
      </c>
      <c r="AU427" s="235" t="n">
        <f aca="false">IF(OR(ISBLANK(appSymptome!E153),appSymptome!E153=appSymptome!$C$1,AT427),0,$AR$5-appSymptome!E153)</f>
        <v>8</v>
      </c>
      <c r="AV427" s="196"/>
      <c r="AW427" s="196"/>
      <c r="AX427" s="199"/>
      <c r="AY427" s="196"/>
      <c r="AZ427" s="196" t="n">
        <f aca="false">IF(AND(AU427=0,AU149=0,AX149&gt;0),$AR$5,AU427)</f>
        <v>8</v>
      </c>
      <c r="BA427" s="200" t="n">
        <f aca="false">IF(AND(AZ427=0,AZ149=0,AY149&gt;0),$AR$5-AY149,AZ427)</f>
        <v>8</v>
      </c>
      <c r="BB427" s="201" t="n">
        <f aca="false">BA427*D427</f>
        <v>0.000444518530866255</v>
      </c>
      <c r="BC427" s="202" t="n">
        <f aca="false">(SUMIF(E427:AP427,"&gt;0",E427:AP427)-SUMIF(E427:AP427,"&lt;0",E427:AP427))*D427</f>
        <v>0.0422292604322943</v>
      </c>
      <c r="BD427" s="196"/>
      <c r="BE427" s="196"/>
      <c r="BF427" s="196"/>
      <c r="BG427" s="204"/>
      <c r="BH427" s="205" t="n">
        <f aca="false">SUMPRODUCT(E427:AP427,heilmittel!E$411:AP$411)*D427</f>
        <v>0.000206351058509752</v>
      </c>
      <c r="BI427" s="206"/>
      <c r="BJ427" s="206"/>
      <c r="BK427" s="206"/>
      <c r="BL427" s="206"/>
      <c r="BM427" s="200"/>
    </row>
    <row r="428" customFormat="false" ht="12.8" hidden="false" customHeight="false" outlineLevel="0" collapsed="false">
      <c r="B428" s="0" t="n">
        <f aca="false">1/D428</f>
        <v>18289</v>
      </c>
      <c r="C428" s="208" t="s">
        <v>1329</v>
      </c>
      <c r="D428" s="209" t="n">
        <v>5.46776751052545E-005</v>
      </c>
      <c r="E428" s="210" t="n">
        <v>31</v>
      </c>
      <c r="F428" s="198" t="n">
        <v>33</v>
      </c>
      <c r="G428" s="198" t="n">
        <v>-29</v>
      </c>
      <c r="H428" s="198" t="n">
        <v>31</v>
      </c>
      <c r="I428" s="198" t="n">
        <v>-48</v>
      </c>
      <c r="J428" s="198" t="n">
        <v>-26</v>
      </c>
      <c r="K428" s="198" t="n">
        <v>-42</v>
      </c>
      <c r="L428" s="198" t="n">
        <v>16</v>
      </c>
      <c r="M428" s="198" t="n">
        <v>-52</v>
      </c>
      <c r="N428" s="198" t="n">
        <v>41</v>
      </c>
      <c r="O428" s="198" t="n">
        <v>-33</v>
      </c>
      <c r="P428" s="198" t="n">
        <v>-6</v>
      </c>
      <c r="Q428" s="198" t="n">
        <v>-23</v>
      </c>
      <c r="R428" s="198" t="n">
        <v>51</v>
      </c>
      <c r="S428" s="198" t="n">
        <v>18</v>
      </c>
      <c r="T428" s="198" t="n">
        <v>-24</v>
      </c>
      <c r="U428" s="198" t="n">
        <v>-1</v>
      </c>
      <c r="V428" s="198" t="n">
        <v>-5</v>
      </c>
      <c r="W428" s="198" t="n">
        <v>-33</v>
      </c>
      <c r="X428" s="198" t="n">
        <v>-36</v>
      </c>
      <c r="Y428" s="198" t="n">
        <v>-25</v>
      </c>
      <c r="Z428" s="198" t="n">
        <v>48</v>
      </c>
      <c r="AA428" s="198" t="n">
        <v>-25</v>
      </c>
      <c r="AB428" s="198" t="n">
        <v>13</v>
      </c>
      <c r="AC428" s="198" t="n">
        <v>-2</v>
      </c>
      <c r="AD428" s="198" t="n">
        <v>1</v>
      </c>
      <c r="AE428" s="198" t="n">
        <v>-11</v>
      </c>
      <c r="AF428" s="198" t="n">
        <v>9</v>
      </c>
      <c r="AG428" s="198" t="n">
        <v>10</v>
      </c>
      <c r="AH428" s="198" t="n">
        <v>18</v>
      </c>
      <c r="AI428" s="198" t="n">
        <v>-13</v>
      </c>
      <c r="AJ428" s="198" t="n">
        <v>13</v>
      </c>
      <c r="AK428" s="198" t="n">
        <v>16</v>
      </c>
      <c r="AL428" s="198" t="n">
        <v>-1</v>
      </c>
      <c r="AM428" s="198" t="n">
        <v>-22</v>
      </c>
      <c r="AN428" s="198" t="n">
        <v>-27</v>
      </c>
      <c r="AO428" s="198" t="n">
        <v>7</v>
      </c>
      <c r="AP428" s="211" t="n">
        <v>-11</v>
      </c>
      <c r="AR428" s="195"/>
      <c r="AS428" s="196" t="s">
        <v>1329</v>
      </c>
      <c r="AT428" s="199" t="inlineStr">
        <f aca="false">IF(AT150,1,"")</f>
        <is>
          <t/>
        </is>
      </c>
      <c r="AU428" s="235" t="n">
        <f aca="false">IF(OR(ISBLANK(appSymptome!E154),appSymptome!E154=appSymptome!$C$1,AT428),0,$AR$5-appSymptome!E154)</f>
        <v>8</v>
      </c>
      <c r="AV428" s="196"/>
      <c r="AW428" s="196"/>
      <c r="AX428" s="199"/>
      <c r="AY428" s="196"/>
      <c r="AZ428" s="196" t="n">
        <f aca="false">IF(AND(AU428=0,AU150=0,AX150&gt;0),$AR$5,AU428)</f>
        <v>8</v>
      </c>
      <c r="BA428" s="200" t="n">
        <f aca="false">IF(AND(AZ428=0,AZ150=0,AY150&gt;0),$AR$5-AY150,AZ428)</f>
        <v>8</v>
      </c>
      <c r="BB428" s="201" t="n">
        <f aca="false">BA428*D428</f>
        <v>0.000437421400842036</v>
      </c>
      <c r="BC428" s="202" t="n">
        <f aca="false">(SUMIF(E428:AP428,"&gt;0",E428:AP428)-SUMIF(E428:AP428,"&lt;0",E428:AP428))*D428</f>
        <v>0.0465307015145716</v>
      </c>
      <c r="BD428" s="196"/>
      <c r="BE428" s="196"/>
      <c r="BF428" s="196"/>
      <c r="BG428" s="204"/>
      <c r="BH428" s="205" t="n">
        <f aca="false">SUMPRODUCT(E428:AP428,heilmittel!E$411:AP$411)*D428</f>
        <v>-0.00110196292853628</v>
      </c>
      <c r="BI428" s="206"/>
      <c r="BJ428" s="206"/>
      <c r="BK428" s="206"/>
      <c r="BL428" s="206"/>
      <c r="BM428" s="200"/>
    </row>
    <row r="429" customFormat="false" ht="12.8" hidden="false" customHeight="false" outlineLevel="0" collapsed="false">
      <c r="B429" s="0" t="n">
        <f aca="false">1/D429</f>
        <v>21693</v>
      </c>
      <c r="C429" s="208" t="s">
        <v>1330</v>
      </c>
      <c r="D429" s="209" t="n">
        <v>4.60978195731342E-005</v>
      </c>
      <c r="E429" s="210" t="n">
        <v>-5</v>
      </c>
      <c r="F429" s="198" t="n">
        <v>24</v>
      </c>
      <c r="G429" s="198" t="n">
        <v>-9</v>
      </c>
      <c r="H429" s="198" t="n">
        <v>28</v>
      </c>
      <c r="I429" s="198" t="n">
        <v>-19</v>
      </c>
      <c r="J429" s="198" t="n">
        <v>-13</v>
      </c>
      <c r="K429" s="198" t="n">
        <v>-51</v>
      </c>
      <c r="L429" s="198" t="n">
        <v>0</v>
      </c>
      <c r="M429" s="198" t="n">
        <v>-29</v>
      </c>
      <c r="N429" s="198" t="n">
        <v>16</v>
      </c>
      <c r="O429" s="198" t="n">
        <v>-38</v>
      </c>
      <c r="P429" s="198" t="n">
        <v>-15</v>
      </c>
      <c r="Q429" s="198" t="n">
        <v>-25</v>
      </c>
      <c r="R429" s="198" t="n">
        <v>20</v>
      </c>
      <c r="S429" s="198" t="n">
        <v>16</v>
      </c>
      <c r="T429" s="198" t="n">
        <v>-23</v>
      </c>
      <c r="U429" s="198" t="n">
        <v>-17</v>
      </c>
      <c r="V429" s="198" t="n">
        <v>-20</v>
      </c>
      <c r="W429" s="198" t="n">
        <v>-36</v>
      </c>
      <c r="X429" s="198" t="n">
        <v>-17</v>
      </c>
      <c r="Y429" s="198" t="n">
        <v>-10</v>
      </c>
      <c r="Z429" s="198" t="n">
        <v>31</v>
      </c>
      <c r="AA429" s="198" t="n">
        <v>-26</v>
      </c>
      <c r="AB429" s="198" t="n">
        <v>19</v>
      </c>
      <c r="AC429" s="198" t="n">
        <v>-20</v>
      </c>
      <c r="AD429" s="198" t="n">
        <v>-11</v>
      </c>
      <c r="AE429" s="198" t="n">
        <v>0</v>
      </c>
      <c r="AF429" s="198" t="n">
        <v>-4</v>
      </c>
      <c r="AG429" s="198" t="n">
        <v>2</v>
      </c>
      <c r="AH429" s="198" t="n">
        <v>7</v>
      </c>
      <c r="AI429" s="198" t="n">
        <v>1</v>
      </c>
      <c r="AJ429" s="198" t="n">
        <v>16</v>
      </c>
      <c r="AK429" s="198" t="n">
        <v>9</v>
      </c>
      <c r="AL429" s="198" t="n">
        <v>17</v>
      </c>
      <c r="AM429" s="198" t="n">
        <v>-11</v>
      </c>
      <c r="AN429" s="198" t="n">
        <v>-24</v>
      </c>
      <c r="AO429" s="198" t="n">
        <v>-4</v>
      </c>
      <c r="AP429" s="211" t="n">
        <v>13</v>
      </c>
      <c r="AR429" s="195"/>
      <c r="AS429" s="196" t="s">
        <v>1330</v>
      </c>
      <c r="AT429" s="199" t="inlineStr">
        <f aca="false">IF(AT151,1,"")</f>
        <is>
          <t/>
        </is>
      </c>
      <c r="AU429" s="235" t="n">
        <f aca="false">IF(OR(ISBLANK(appSymptome!E155),appSymptome!E155=appSymptome!$C$1,AT429),0,$AR$5-appSymptome!E155)</f>
        <v>8</v>
      </c>
      <c r="AV429" s="196"/>
      <c r="AW429" s="196"/>
      <c r="AX429" s="199"/>
      <c r="AY429" s="196"/>
      <c r="AZ429" s="196" t="n">
        <f aca="false">IF(AND(AU429=0,AU151=0,AX151&gt;0),$AR$5,AU429)</f>
        <v>8</v>
      </c>
      <c r="BA429" s="200" t="n">
        <f aca="false">IF(AND(AZ429=0,AZ151=0,AY151&gt;0),$AR$5-AY151,AZ429)</f>
        <v>8</v>
      </c>
      <c r="BB429" s="201" t="n">
        <f aca="false">BA429*D429</f>
        <v>0.000368782556585074</v>
      </c>
      <c r="BC429" s="202" t="n">
        <f aca="false">(SUMIF(E429:AP429,"&gt;0",E429:AP429)-SUMIF(E429:AP429,"&lt;0",E429:AP429))*D429</f>
        <v>0.0297791914442447</v>
      </c>
      <c r="BD429" s="196"/>
      <c r="BE429" s="196"/>
      <c r="BF429" s="196"/>
      <c r="BG429" s="204"/>
      <c r="BH429" s="205" t="n">
        <f aca="false">SUMPRODUCT(E429:AP429,heilmittel!E$411:AP$411)*D429</f>
        <v>-0.00150483566127322</v>
      </c>
      <c r="BI429" s="206"/>
      <c r="BJ429" s="206"/>
      <c r="BK429" s="206"/>
      <c r="BL429" s="206"/>
      <c r="BM429" s="200"/>
    </row>
    <row r="430" customFormat="false" ht="12.8" hidden="false" customHeight="false" outlineLevel="0" collapsed="false">
      <c r="B430" s="0" t="n">
        <f aca="false">1/D430</f>
        <v>21493</v>
      </c>
      <c r="C430" s="208" t="s">
        <v>1331</v>
      </c>
      <c r="D430" s="209" t="n">
        <v>4.65267761596799E-005</v>
      </c>
      <c r="E430" s="210" t="n">
        <v>15</v>
      </c>
      <c r="F430" s="198" t="n">
        <v>-7</v>
      </c>
      <c r="G430" s="198" t="n">
        <v>18</v>
      </c>
      <c r="H430" s="198" t="n">
        <v>20</v>
      </c>
      <c r="I430" s="198" t="n">
        <v>14</v>
      </c>
      <c r="J430" s="198" t="n">
        <v>12</v>
      </c>
      <c r="K430" s="198" t="n">
        <v>-13</v>
      </c>
      <c r="L430" s="198" t="n">
        <v>-4</v>
      </c>
      <c r="M430" s="198" t="n">
        <v>20</v>
      </c>
      <c r="N430" s="198" t="n">
        <v>-20</v>
      </c>
      <c r="O430" s="198" t="n">
        <v>1</v>
      </c>
      <c r="P430" s="198" t="n">
        <v>-7</v>
      </c>
      <c r="Q430" s="198" t="n">
        <v>2</v>
      </c>
      <c r="R430" s="198" t="n">
        <v>16</v>
      </c>
      <c r="S430" s="198" t="n">
        <v>1</v>
      </c>
      <c r="T430" s="198" t="n">
        <v>4</v>
      </c>
      <c r="U430" s="198" t="n">
        <v>13</v>
      </c>
      <c r="V430" s="198" t="n">
        <v>0</v>
      </c>
      <c r="W430" s="198" t="n">
        <v>4</v>
      </c>
      <c r="X430" s="198" t="n">
        <v>3</v>
      </c>
      <c r="Y430" s="198" t="n">
        <v>-15</v>
      </c>
      <c r="Z430" s="198" t="n">
        <v>15</v>
      </c>
      <c r="AA430" s="198" t="n">
        <v>15</v>
      </c>
      <c r="AB430" s="198" t="n">
        <v>18</v>
      </c>
      <c r="AC430" s="198" t="n">
        <v>8</v>
      </c>
      <c r="AD430" s="198" t="n">
        <v>6</v>
      </c>
      <c r="AE430" s="198" t="n">
        <v>-11</v>
      </c>
      <c r="AF430" s="198" t="n">
        <v>-5</v>
      </c>
      <c r="AG430" s="198" t="n">
        <v>-7</v>
      </c>
      <c r="AH430" s="198" t="n">
        <v>3</v>
      </c>
      <c r="AI430" s="198" t="n">
        <v>-6</v>
      </c>
      <c r="AJ430" s="198" t="n">
        <v>4</v>
      </c>
      <c r="AK430" s="198" t="n">
        <v>-8</v>
      </c>
      <c r="AL430" s="198" t="n">
        <v>18</v>
      </c>
      <c r="AM430" s="198" t="n">
        <v>-15</v>
      </c>
      <c r="AN430" s="198" t="n">
        <v>-1</v>
      </c>
      <c r="AO430" s="198" t="n">
        <v>-21</v>
      </c>
      <c r="AP430" s="211" t="n">
        <v>18</v>
      </c>
      <c r="AR430" s="195"/>
      <c r="AS430" s="196" t="s">
        <v>1331</v>
      </c>
      <c r="AT430" s="199" t="inlineStr">
        <f aca="false">IF(AT152,1,"")</f>
        <is>
          <t/>
        </is>
      </c>
      <c r="AU430" s="235" t="n">
        <f aca="false">IF(OR(ISBLANK(appSymptome!E156),appSymptome!E156=appSymptome!$C$1,AT430),0,$AR$5-appSymptome!E156)</f>
        <v>8</v>
      </c>
      <c r="AV430" s="196"/>
      <c r="AW430" s="196"/>
      <c r="AX430" s="199"/>
      <c r="AY430" s="196"/>
      <c r="AZ430" s="196" t="n">
        <f aca="false">IF(AND(AU430=0,AU152=0,AX152&gt;0),$AR$5,AU430)</f>
        <v>8</v>
      </c>
      <c r="BA430" s="200" t="n">
        <f aca="false">IF(AND(AZ430=0,AZ152=0,AY152&gt;0),$AR$5-AY152,AZ430)</f>
        <v>8</v>
      </c>
      <c r="BB430" s="201" t="n">
        <f aca="false">BA430*D430</f>
        <v>0.000372214209277439</v>
      </c>
      <c r="BC430" s="202" t="n">
        <f aca="false">(SUMIF(E430:AP430,"&gt;0",E430:AP430)-SUMIF(E430:AP430,"&lt;0",E430:AP430))*D430</f>
        <v>0.0180523891499558</v>
      </c>
      <c r="BD430" s="196"/>
      <c r="BE430" s="196"/>
      <c r="BF430" s="196"/>
      <c r="BG430" s="204"/>
      <c r="BH430" s="205" t="n">
        <f aca="false">SUMPRODUCT(E430:AP430,heilmittel!E$411:AP$411)*D430</f>
        <v>-0.000408509747359606</v>
      </c>
      <c r="BI430" s="206"/>
      <c r="BJ430" s="206"/>
      <c r="BK430" s="206"/>
      <c r="BL430" s="206"/>
      <c r="BM430" s="200"/>
    </row>
    <row r="431" customFormat="false" ht="12.8" hidden="false" customHeight="false" outlineLevel="0" collapsed="false">
      <c r="B431" s="0" t="n">
        <f aca="false">1/D431</f>
        <v>17852</v>
      </c>
      <c r="C431" s="208" t="s">
        <v>1332</v>
      </c>
      <c r="D431" s="209" t="n">
        <v>5.60161326462021E-005</v>
      </c>
      <c r="E431" s="210" t="n">
        <v>-12</v>
      </c>
      <c r="F431" s="198" t="n">
        <v>36</v>
      </c>
      <c r="G431" s="198" t="n">
        <v>-36</v>
      </c>
      <c r="H431" s="198" t="n">
        <v>108</v>
      </c>
      <c r="I431" s="198" t="n">
        <v>-41</v>
      </c>
      <c r="J431" s="198" t="n">
        <v>7</v>
      </c>
      <c r="K431" s="198" t="n">
        <v>12</v>
      </c>
      <c r="L431" s="198" t="n">
        <v>21</v>
      </c>
      <c r="M431" s="198" t="n">
        <v>1</v>
      </c>
      <c r="N431" s="198" t="n">
        <v>91</v>
      </c>
      <c r="O431" s="198" t="n">
        <v>-58</v>
      </c>
      <c r="P431" s="198" t="n">
        <v>11</v>
      </c>
      <c r="Q431" s="198" t="n">
        <v>-24</v>
      </c>
      <c r="R431" s="198" t="n">
        <v>15</v>
      </c>
      <c r="S431" s="198" t="n">
        <v>31</v>
      </c>
      <c r="T431" s="198" t="n">
        <v>-4</v>
      </c>
      <c r="U431" s="198" t="n">
        <v>38</v>
      </c>
      <c r="V431" s="198" t="n">
        <v>10</v>
      </c>
      <c r="W431" s="198" t="n">
        <v>-52</v>
      </c>
      <c r="X431" s="198" t="n">
        <v>-14</v>
      </c>
      <c r="Y431" s="198" t="n">
        <v>0</v>
      </c>
      <c r="Z431" s="198" t="n">
        <v>63</v>
      </c>
      <c r="AA431" s="198" t="n">
        <v>-21</v>
      </c>
      <c r="AB431" s="198" t="n">
        <v>41</v>
      </c>
      <c r="AC431" s="198" t="n">
        <v>26</v>
      </c>
      <c r="AD431" s="198" t="n">
        <v>-9</v>
      </c>
      <c r="AE431" s="198" t="n">
        <v>-26</v>
      </c>
      <c r="AF431" s="198" t="n">
        <v>14</v>
      </c>
      <c r="AG431" s="198" t="n">
        <v>-16</v>
      </c>
      <c r="AH431" s="198" t="n">
        <v>-17</v>
      </c>
      <c r="AI431" s="198" t="n">
        <v>-8</v>
      </c>
      <c r="AJ431" s="198" t="n">
        <v>-19</v>
      </c>
      <c r="AK431" s="198" t="n">
        <v>17</v>
      </c>
      <c r="AL431" s="198" t="n">
        <v>-31</v>
      </c>
      <c r="AM431" s="198" t="n">
        <v>-5</v>
      </c>
      <c r="AN431" s="198" t="n">
        <v>-4</v>
      </c>
      <c r="AO431" s="198" t="n">
        <v>11</v>
      </c>
      <c r="AP431" s="211" t="n">
        <v>19</v>
      </c>
      <c r="AR431" s="195"/>
      <c r="AS431" s="196" t="s">
        <v>1332</v>
      </c>
      <c r="AT431" s="199" t="inlineStr">
        <f aca="false">IF(AT153,1,"")</f>
        <is>
          <t/>
        </is>
      </c>
      <c r="AU431" s="235" t="n">
        <f aca="false">IF(OR(ISBLANK(appSymptome!E157),appSymptome!E157=appSymptome!$C$1,AT431),0,$AR$5-appSymptome!E157)</f>
        <v>8</v>
      </c>
      <c r="AV431" s="196"/>
      <c r="AW431" s="196"/>
      <c r="AX431" s="199"/>
      <c r="AY431" s="196"/>
      <c r="AZ431" s="196" t="n">
        <f aca="false">IF(AND(AU431=0,AU153=0,AX153&gt;0),$AR$5,AU431)</f>
        <v>8</v>
      </c>
      <c r="BA431" s="200" t="n">
        <f aca="false">IF(AND(AZ431=0,AZ153=0,AY153&gt;0),$AR$5-AY153,AZ431)</f>
        <v>8</v>
      </c>
      <c r="BB431" s="201" t="n">
        <f aca="false">BA431*D431</f>
        <v>0.000448129061169617</v>
      </c>
      <c r="BC431" s="202" t="n">
        <f aca="false">(SUMIF(E431:AP431,"&gt;0",E431:AP431)-SUMIF(E431:AP431,"&lt;0",E431:AP431))*D431</f>
        <v>0.0542796325341698</v>
      </c>
      <c r="BD431" s="196"/>
      <c r="BE431" s="196"/>
      <c r="BF431" s="196"/>
      <c r="BG431" s="204"/>
      <c r="BH431" s="205" t="n">
        <f aca="false">SUMPRODUCT(E431:AP431,heilmittel!E$411:AP$411)*D431</f>
        <v>-5.48453954738963E-005</v>
      </c>
      <c r="BI431" s="206"/>
      <c r="BJ431" s="206"/>
      <c r="BK431" s="206"/>
      <c r="BL431" s="206"/>
      <c r="BM431" s="200"/>
    </row>
    <row r="432" customFormat="false" ht="12.8" hidden="false" customHeight="false" outlineLevel="0" collapsed="false">
      <c r="B432" s="0" t="n">
        <f aca="false">1/D432</f>
        <v>22405</v>
      </c>
      <c r="C432" s="208" t="s">
        <v>1333</v>
      </c>
      <c r="D432" s="209" t="n">
        <v>4.46328944432046E-005</v>
      </c>
      <c r="E432" s="210" t="n">
        <v>9</v>
      </c>
      <c r="F432" s="198" t="n">
        <v>22</v>
      </c>
      <c r="G432" s="198" t="n">
        <v>-18</v>
      </c>
      <c r="H432" s="198" t="n">
        <v>67</v>
      </c>
      <c r="I432" s="198" t="n">
        <v>-27</v>
      </c>
      <c r="J432" s="198" t="n">
        <v>16</v>
      </c>
      <c r="K432" s="198" t="n">
        <v>-7</v>
      </c>
      <c r="L432" s="198" t="n">
        <v>7</v>
      </c>
      <c r="M432" s="198" t="n">
        <v>17</v>
      </c>
      <c r="N432" s="198" t="n">
        <v>60</v>
      </c>
      <c r="O432" s="198" t="n">
        <v>-19</v>
      </c>
      <c r="P432" s="198" t="n">
        <v>-2</v>
      </c>
      <c r="Q432" s="198" t="n">
        <v>-9</v>
      </c>
      <c r="R432" s="198" t="n">
        <v>24</v>
      </c>
      <c r="S432" s="198" t="n">
        <v>23</v>
      </c>
      <c r="T432" s="198" t="n">
        <v>-14</v>
      </c>
      <c r="U432" s="198" t="n">
        <v>30</v>
      </c>
      <c r="V432" s="198" t="n">
        <v>32</v>
      </c>
      <c r="W432" s="198" t="n">
        <v>-45</v>
      </c>
      <c r="X432" s="198" t="n">
        <v>-3</v>
      </c>
      <c r="Y432" s="198" t="n">
        <v>-17</v>
      </c>
      <c r="Z432" s="198" t="n">
        <v>61</v>
      </c>
      <c r="AA432" s="198" t="n">
        <v>0</v>
      </c>
      <c r="AB432" s="198" t="n">
        <v>21</v>
      </c>
      <c r="AC432" s="198" t="n">
        <v>-15</v>
      </c>
      <c r="AD432" s="198" t="n">
        <v>2</v>
      </c>
      <c r="AE432" s="198" t="n">
        <v>-31</v>
      </c>
      <c r="AF432" s="198" t="n">
        <v>-12</v>
      </c>
      <c r="AG432" s="198" t="n">
        <v>-14</v>
      </c>
      <c r="AH432" s="198" t="n">
        <v>-6</v>
      </c>
      <c r="AI432" s="198" t="n">
        <v>-10</v>
      </c>
      <c r="AJ432" s="198" t="n">
        <v>-48</v>
      </c>
      <c r="AK432" s="198" t="n">
        <v>0</v>
      </c>
      <c r="AL432" s="198" t="n">
        <v>-26</v>
      </c>
      <c r="AM432" s="198" t="n">
        <v>14</v>
      </c>
      <c r="AN432" s="198" t="n">
        <v>-3</v>
      </c>
      <c r="AO432" s="198" t="n">
        <v>-7</v>
      </c>
      <c r="AP432" s="211" t="n">
        <v>34</v>
      </c>
      <c r="AR432" s="195"/>
      <c r="AS432" s="196" t="s">
        <v>1333</v>
      </c>
      <c r="AT432" s="199" t="inlineStr">
        <f aca="false">IF(AT154,1,"")</f>
        <is>
          <t/>
        </is>
      </c>
      <c r="AU432" s="235" t="n">
        <f aca="false">IF(OR(ISBLANK(appSymptome!E158),appSymptome!E158=appSymptome!$C$1,AT432),0,$AR$5-appSymptome!E158)</f>
        <v>8</v>
      </c>
      <c r="AV432" s="196"/>
      <c r="AW432" s="196"/>
      <c r="AX432" s="199"/>
      <c r="AY432" s="196"/>
      <c r="AZ432" s="196" t="n">
        <f aca="false">IF(AND(AU432=0,AU154=0,AX154&gt;0),$AR$5,AU432)</f>
        <v>8</v>
      </c>
      <c r="BA432" s="200" t="n">
        <f aca="false">IF(AND(AZ432=0,AZ154=0,AY154&gt;0),$AR$5-AY154,AZ432)</f>
        <v>8</v>
      </c>
      <c r="BB432" s="201" t="n">
        <f aca="false">BA432*D432</f>
        <v>0.000357063155545637</v>
      </c>
      <c r="BC432" s="202" t="n">
        <f aca="false">(SUMIF(E432:AP432,"&gt;0",E432:AP432)-SUMIF(E432:AP432,"&lt;0",E432:AP432))*D432</f>
        <v>0.034456594510154</v>
      </c>
      <c r="BD432" s="196"/>
      <c r="BE432" s="196"/>
      <c r="BF432" s="196"/>
      <c r="BG432" s="204"/>
      <c r="BH432" s="205" t="n">
        <f aca="false">SUMPRODUCT(E432:AP432,heilmittel!E$411:AP$411)*D432</f>
        <v>0.00112020084802499</v>
      </c>
      <c r="BI432" s="206"/>
      <c r="BJ432" s="206"/>
      <c r="BK432" s="206"/>
      <c r="BL432" s="206"/>
      <c r="BM432" s="200"/>
    </row>
    <row r="433" customFormat="false" ht="12.8" hidden="false" customHeight="false" outlineLevel="0" collapsed="false">
      <c r="B433" s="0" t="n">
        <f aca="false">1/D433</f>
        <v>19882</v>
      </c>
      <c r="C433" s="208" t="s">
        <v>1334</v>
      </c>
      <c r="D433" s="209" t="n">
        <v>5.02967508298964E-005</v>
      </c>
      <c r="E433" s="210" t="n">
        <v>5</v>
      </c>
      <c r="F433" s="198" t="n">
        <v>25</v>
      </c>
      <c r="G433" s="198" t="n">
        <v>-29</v>
      </c>
      <c r="H433" s="198" t="n">
        <v>-4</v>
      </c>
      <c r="I433" s="198" t="n">
        <v>-9</v>
      </c>
      <c r="J433" s="198" t="n">
        <v>-5</v>
      </c>
      <c r="K433" s="198" t="n">
        <v>1</v>
      </c>
      <c r="L433" s="198" t="n">
        <v>13</v>
      </c>
      <c r="M433" s="198" t="n">
        <v>-9</v>
      </c>
      <c r="N433" s="198" t="n">
        <v>15</v>
      </c>
      <c r="O433" s="198" t="n">
        <v>1</v>
      </c>
      <c r="P433" s="198" t="n">
        <v>29</v>
      </c>
      <c r="Q433" s="198" t="n">
        <v>5</v>
      </c>
      <c r="R433" s="198" t="n">
        <v>-7</v>
      </c>
      <c r="S433" s="198" t="n">
        <v>2</v>
      </c>
      <c r="T433" s="198" t="n">
        <v>-17</v>
      </c>
      <c r="U433" s="198" t="n">
        <v>42</v>
      </c>
      <c r="V433" s="198" t="n">
        <v>9</v>
      </c>
      <c r="W433" s="198" t="n">
        <v>1</v>
      </c>
      <c r="X433" s="198" t="n">
        <v>5</v>
      </c>
      <c r="Y433" s="198" t="n">
        <v>-20</v>
      </c>
      <c r="Z433" s="198" t="n">
        <v>-2</v>
      </c>
      <c r="AA433" s="198" t="n">
        <v>2</v>
      </c>
      <c r="AB433" s="198" t="n">
        <v>6</v>
      </c>
      <c r="AC433" s="198" t="n">
        <v>16</v>
      </c>
      <c r="AD433" s="198" t="n">
        <v>13</v>
      </c>
      <c r="AE433" s="198" t="n">
        <v>-4</v>
      </c>
      <c r="AF433" s="198" t="n">
        <v>4</v>
      </c>
      <c r="AG433" s="198" t="n">
        <v>1</v>
      </c>
      <c r="AH433" s="198" t="n">
        <v>-9</v>
      </c>
      <c r="AI433" s="198" t="n">
        <v>0</v>
      </c>
      <c r="AJ433" s="198" t="n">
        <v>-29</v>
      </c>
      <c r="AK433" s="198" t="n">
        <v>16</v>
      </c>
      <c r="AL433" s="198" t="n">
        <v>16</v>
      </c>
      <c r="AM433" s="198" t="n">
        <v>8</v>
      </c>
      <c r="AN433" s="198" t="n">
        <v>-8</v>
      </c>
      <c r="AO433" s="198" t="n">
        <v>-3</v>
      </c>
      <c r="AP433" s="211" t="n">
        <v>19</v>
      </c>
      <c r="AR433" s="195"/>
      <c r="AS433" s="196" t="s">
        <v>1334</v>
      </c>
      <c r="AT433" s="199" t="inlineStr">
        <f aca="false">IF(AT155,1,"")</f>
        <is>
          <t/>
        </is>
      </c>
      <c r="AU433" s="235" t="n">
        <f aca="false">IF(OR(ISBLANK(appSymptome!E159),appSymptome!E159=appSymptome!$C$1,AT433),0,$AR$5-appSymptome!E159)</f>
        <v>8</v>
      </c>
      <c r="AV433" s="196"/>
      <c r="AW433" s="196"/>
      <c r="AX433" s="199"/>
      <c r="AY433" s="196"/>
      <c r="AZ433" s="196" t="n">
        <f aca="false">IF(AND(AU433=0,AU155=0,AX155&gt;0),$AR$5,AU433)</f>
        <v>8</v>
      </c>
      <c r="BA433" s="200" t="n">
        <f aca="false">IF(AND(AZ433=0,AZ155=0,AY155&gt;0),$AR$5-AY155,AZ433)</f>
        <v>8</v>
      </c>
      <c r="BB433" s="201" t="n">
        <f aca="false">BA433*D433</f>
        <v>0.000402374006639171</v>
      </c>
      <c r="BC433" s="202" t="n">
        <f aca="false">(SUMIF(E433:AP433,"&gt;0",E433:AP433)-SUMIF(E433:AP433,"&lt;0",E433:AP433))*D433</f>
        <v>0.0205713710894276</v>
      </c>
      <c r="BD433" s="196"/>
      <c r="BE433" s="196"/>
      <c r="BF433" s="196"/>
      <c r="BG433" s="204"/>
      <c r="BH433" s="205" t="n">
        <f aca="false">SUMPRODUCT(E433:AP433,heilmittel!E$411:AP$411)*D433</f>
        <v>0.00023638969922543</v>
      </c>
      <c r="BI433" s="206"/>
      <c r="BJ433" s="206"/>
      <c r="BK433" s="206"/>
      <c r="BL433" s="206"/>
      <c r="BM433" s="200"/>
    </row>
    <row r="434" customFormat="false" ht="12.8" hidden="false" customHeight="false" outlineLevel="0" collapsed="false">
      <c r="B434" s="0" t="n">
        <f aca="false">1/D434</f>
        <v>19345</v>
      </c>
      <c r="C434" s="208" t="s">
        <v>1335</v>
      </c>
      <c r="D434" s="209" t="n">
        <v>5.16929439131559E-005</v>
      </c>
      <c r="E434" s="210" t="n">
        <v>-25</v>
      </c>
      <c r="F434" s="198" t="n">
        <v>9</v>
      </c>
      <c r="G434" s="198" t="n">
        <v>-18</v>
      </c>
      <c r="H434" s="198" t="n">
        <v>38</v>
      </c>
      <c r="I434" s="198" t="n">
        <v>-29</v>
      </c>
      <c r="J434" s="198" t="n">
        <v>-3</v>
      </c>
      <c r="K434" s="198" t="n">
        <v>3</v>
      </c>
      <c r="L434" s="198" t="n">
        <v>17</v>
      </c>
      <c r="M434" s="198" t="n">
        <v>-1</v>
      </c>
      <c r="N434" s="198" t="n">
        <v>42</v>
      </c>
      <c r="O434" s="198" t="n">
        <v>-44</v>
      </c>
      <c r="P434" s="198" t="n">
        <v>-10</v>
      </c>
      <c r="Q434" s="198" t="n">
        <v>-22</v>
      </c>
      <c r="R434" s="198" t="n">
        <v>0</v>
      </c>
      <c r="S434" s="198" t="n">
        <v>1</v>
      </c>
      <c r="T434" s="198" t="n">
        <v>-3</v>
      </c>
      <c r="U434" s="198" t="n">
        <v>22</v>
      </c>
      <c r="V434" s="198" t="n">
        <v>-15</v>
      </c>
      <c r="W434" s="198" t="n">
        <v>4</v>
      </c>
      <c r="X434" s="198" t="n">
        <v>-5</v>
      </c>
      <c r="Y434" s="198" t="n">
        <v>9</v>
      </c>
      <c r="Z434" s="198" t="n">
        <v>19</v>
      </c>
      <c r="AA434" s="198" t="n">
        <v>-2</v>
      </c>
      <c r="AB434" s="198" t="n">
        <v>29</v>
      </c>
      <c r="AC434" s="198" t="n">
        <v>-8</v>
      </c>
      <c r="AD434" s="198" t="n">
        <v>7</v>
      </c>
      <c r="AE434" s="198" t="n">
        <v>-5</v>
      </c>
      <c r="AF434" s="198" t="n">
        <v>5</v>
      </c>
      <c r="AG434" s="198" t="n">
        <v>-1</v>
      </c>
      <c r="AH434" s="198" t="n">
        <v>-1</v>
      </c>
      <c r="AI434" s="198" t="n">
        <v>9</v>
      </c>
      <c r="AJ434" s="198" t="n">
        <v>33</v>
      </c>
      <c r="AK434" s="198" t="n">
        <v>10</v>
      </c>
      <c r="AL434" s="198" t="n">
        <v>-16</v>
      </c>
      <c r="AM434" s="198" t="n">
        <v>7</v>
      </c>
      <c r="AN434" s="198" t="n">
        <v>-23</v>
      </c>
      <c r="AO434" s="198" t="n">
        <v>31</v>
      </c>
      <c r="AP434" s="211" t="n">
        <v>-10</v>
      </c>
      <c r="AR434" s="195"/>
      <c r="AS434" s="196" t="s">
        <v>1335</v>
      </c>
      <c r="AT434" s="199" t="inlineStr">
        <f aca="false">IF(AT156,1,"")</f>
        <is>
          <t/>
        </is>
      </c>
      <c r="AU434" s="235" t="n">
        <f aca="false">IF(OR(ISBLANK(appSymptome!E160),appSymptome!E160=appSymptome!$C$1,AT434),0,$AR$5-appSymptome!E160)</f>
        <v>8</v>
      </c>
      <c r="AV434" s="196"/>
      <c r="AW434" s="196"/>
      <c r="AX434" s="199"/>
      <c r="AY434" s="196"/>
      <c r="AZ434" s="196" t="n">
        <f aca="false">IF(AND(AU434=0,AU156=0,AX156&gt;0),$AR$5,AU434)</f>
        <v>8</v>
      </c>
      <c r="BA434" s="200" t="n">
        <f aca="false">IF(AND(AZ434=0,AZ156=0,AY156&gt;0),$AR$5-AY156,AZ434)</f>
        <v>8</v>
      </c>
      <c r="BB434" s="201" t="n">
        <f aca="false">BA434*D434</f>
        <v>0.000413543551305247</v>
      </c>
      <c r="BC434" s="202" t="n">
        <f aca="false">(SUMIF(E434:AP434,"&gt;0",E434:AP434)-SUMIF(E434:AP434,"&lt;0",E434:AP434))*D434</f>
        <v>0.0277074179374515</v>
      </c>
      <c r="BD434" s="196"/>
      <c r="BE434" s="196"/>
      <c r="BF434" s="196"/>
      <c r="BG434" s="204"/>
      <c r="BH434" s="205" t="n">
        <f aca="false">SUMPRODUCT(E434:AP434,heilmittel!E$411:AP$411)*D434</f>
        <v>-0.000236505556991471</v>
      </c>
      <c r="BI434" s="206"/>
      <c r="BJ434" s="206"/>
      <c r="BK434" s="206"/>
      <c r="BL434" s="206"/>
      <c r="BM434" s="200"/>
    </row>
    <row r="435" customFormat="false" ht="12.8" hidden="false" customHeight="false" outlineLevel="0" collapsed="false">
      <c r="B435" s="0" t="n">
        <f aca="false">1/D435</f>
        <v>21419</v>
      </c>
      <c r="C435" s="208" t="s">
        <v>1336</v>
      </c>
      <c r="D435" s="209" t="n">
        <v>4.66875204257902E-005</v>
      </c>
      <c r="E435" s="210" t="n">
        <v>-2</v>
      </c>
      <c r="F435" s="198" t="n">
        <v>-25</v>
      </c>
      <c r="G435" s="198" t="n">
        <v>-46</v>
      </c>
      <c r="H435" s="198" t="n">
        <v>-10</v>
      </c>
      <c r="I435" s="198" t="n">
        <v>1</v>
      </c>
      <c r="J435" s="198" t="n">
        <v>-2</v>
      </c>
      <c r="K435" s="198" t="n">
        <v>-3</v>
      </c>
      <c r="L435" s="198" t="n">
        <v>7</v>
      </c>
      <c r="M435" s="198" t="n">
        <v>20</v>
      </c>
      <c r="N435" s="198" t="n">
        <v>23</v>
      </c>
      <c r="O435" s="198" t="n">
        <v>14</v>
      </c>
      <c r="P435" s="198" t="n">
        <v>-12</v>
      </c>
      <c r="Q435" s="198" t="n">
        <v>-20</v>
      </c>
      <c r="R435" s="198" t="n">
        <v>25</v>
      </c>
      <c r="S435" s="198" t="n">
        <v>3</v>
      </c>
      <c r="T435" s="198" t="n">
        <v>-29</v>
      </c>
      <c r="U435" s="198" t="n">
        <v>-14</v>
      </c>
      <c r="V435" s="198" t="n">
        <v>-7</v>
      </c>
      <c r="W435" s="198" t="n">
        <v>-11</v>
      </c>
      <c r="X435" s="198" t="n">
        <v>-18</v>
      </c>
      <c r="Y435" s="198" t="n">
        <v>-11</v>
      </c>
      <c r="Z435" s="198" t="n">
        <v>-54</v>
      </c>
      <c r="AA435" s="198" t="n">
        <v>6</v>
      </c>
      <c r="AB435" s="198" t="n">
        <v>-9</v>
      </c>
      <c r="AC435" s="198" t="n">
        <v>12</v>
      </c>
      <c r="AD435" s="198" t="n">
        <v>29</v>
      </c>
      <c r="AE435" s="198" t="n">
        <v>25</v>
      </c>
      <c r="AF435" s="198" t="n">
        <v>0</v>
      </c>
      <c r="AG435" s="198" t="n">
        <v>9</v>
      </c>
      <c r="AH435" s="198" t="n">
        <v>21</v>
      </c>
      <c r="AI435" s="198" t="n">
        <v>-12</v>
      </c>
      <c r="AJ435" s="198" t="n">
        <v>17</v>
      </c>
      <c r="AK435" s="198" t="n">
        <v>1</v>
      </c>
      <c r="AL435" s="198" t="n">
        <v>-20</v>
      </c>
      <c r="AM435" s="198" t="n">
        <v>-16</v>
      </c>
      <c r="AN435" s="198" t="n">
        <v>-2</v>
      </c>
      <c r="AO435" s="198" t="n">
        <v>-25</v>
      </c>
      <c r="AP435" s="211" t="n">
        <v>-6</v>
      </c>
      <c r="AR435" s="195"/>
      <c r="AS435" s="196" t="s">
        <v>1336</v>
      </c>
      <c r="AT435" s="199" t="inlineStr">
        <f aca="false">IF(AT157,1,"")</f>
        <is>
          <t/>
        </is>
      </c>
      <c r="AU435" s="235" t="n">
        <f aca="false">IF(OR(ISBLANK(appSymptome!E161),appSymptome!E161=appSymptome!$C$1,AT435),0,$AR$5-appSymptome!E161)</f>
        <v>8</v>
      </c>
      <c r="AV435" s="196"/>
      <c r="AW435" s="196"/>
      <c r="AX435" s="199"/>
      <c r="AY435" s="196"/>
      <c r="AZ435" s="196" t="n">
        <f aca="false">IF(AND(AU435=0,AU157=0,AX157&gt;0),$AR$5,AU435)</f>
        <v>8</v>
      </c>
      <c r="BA435" s="200" t="n">
        <f aca="false">IF(AND(AZ435=0,AZ157=0,AY157&gt;0),$AR$5-AY157,AZ435)</f>
        <v>8</v>
      </c>
      <c r="BB435" s="201" t="n">
        <f aca="false">BA435*D435</f>
        <v>0.000373500163406322</v>
      </c>
      <c r="BC435" s="202" t="n">
        <f aca="false">(SUMIF(E435:AP435,"&gt;0",E435:AP435)-SUMIF(E435:AP435,"&lt;0",E435:AP435))*D435</f>
        <v>0.026471824081423</v>
      </c>
      <c r="BD435" s="196"/>
      <c r="BE435" s="196"/>
      <c r="BF435" s="196"/>
      <c r="BG435" s="204"/>
      <c r="BH435" s="205" t="n">
        <f aca="false">SUMPRODUCT(E435:AP435,heilmittel!E$411:AP$411)*D435</f>
        <v>0.000220827302861945</v>
      </c>
      <c r="BI435" s="206"/>
      <c r="BJ435" s="206"/>
      <c r="BK435" s="206"/>
      <c r="BL435" s="206"/>
      <c r="BM435" s="200"/>
    </row>
    <row r="436" customFormat="false" ht="12.8" hidden="false" customHeight="false" outlineLevel="0" collapsed="false">
      <c r="B436" s="0" t="n">
        <f aca="false">1/D436</f>
        <v>18413</v>
      </c>
      <c r="C436" s="208" t="s">
        <v>1337</v>
      </c>
      <c r="D436" s="209" t="n">
        <v>5.43094552761636E-005</v>
      </c>
      <c r="E436" s="210" t="n">
        <v>20</v>
      </c>
      <c r="F436" s="198" t="n">
        <v>4</v>
      </c>
      <c r="G436" s="198" t="n">
        <v>-58</v>
      </c>
      <c r="H436" s="198" t="n">
        <v>-32</v>
      </c>
      <c r="I436" s="198" t="n">
        <v>-37</v>
      </c>
      <c r="J436" s="198" t="n">
        <v>38</v>
      </c>
      <c r="K436" s="198" t="n">
        <v>-26</v>
      </c>
      <c r="L436" s="198" t="n">
        <v>1</v>
      </c>
      <c r="M436" s="198" t="n">
        <v>22</v>
      </c>
      <c r="N436" s="198" t="n">
        <v>1</v>
      </c>
      <c r="O436" s="198" t="n">
        <v>16</v>
      </c>
      <c r="P436" s="198" t="n">
        <v>-16</v>
      </c>
      <c r="Q436" s="198" t="n">
        <v>-13</v>
      </c>
      <c r="R436" s="198" t="n">
        <v>17</v>
      </c>
      <c r="S436" s="198" t="n">
        <v>-34</v>
      </c>
      <c r="T436" s="198" t="n">
        <v>2</v>
      </c>
      <c r="U436" s="198" t="n">
        <v>4</v>
      </c>
      <c r="V436" s="198" t="n">
        <v>-20</v>
      </c>
      <c r="W436" s="198" t="n">
        <v>17</v>
      </c>
      <c r="X436" s="198" t="n">
        <v>-34</v>
      </c>
      <c r="Y436" s="198" t="n">
        <v>-49</v>
      </c>
      <c r="Z436" s="198" t="n">
        <v>5</v>
      </c>
      <c r="AA436" s="198" t="n">
        <v>-11</v>
      </c>
      <c r="AB436" s="198" t="n">
        <v>-3</v>
      </c>
      <c r="AC436" s="198" t="n">
        <v>37</v>
      </c>
      <c r="AD436" s="198" t="n">
        <v>2</v>
      </c>
      <c r="AE436" s="198" t="n">
        <v>-33</v>
      </c>
      <c r="AF436" s="198" t="n">
        <v>-8</v>
      </c>
      <c r="AG436" s="198" t="n">
        <v>-25</v>
      </c>
      <c r="AH436" s="198" t="n">
        <v>-17</v>
      </c>
      <c r="AI436" s="198" t="n">
        <v>-8</v>
      </c>
      <c r="AJ436" s="198" t="n">
        <v>30</v>
      </c>
      <c r="AK436" s="198" t="n">
        <v>-26</v>
      </c>
      <c r="AL436" s="198" t="n">
        <v>-3</v>
      </c>
      <c r="AM436" s="198" t="n">
        <v>-3</v>
      </c>
      <c r="AN436" s="198" t="n">
        <v>33</v>
      </c>
      <c r="AO436" s="198" t="n">
        <v>52</v>
      </c>
      <c r="AP436" s="211" t="n">
        <v>25</v>
      </c>
      <c r="AR436" s="195"/>
      <c r="AS436" s="196" t="s">
        <v>1337</v>
      </c>
      <c r="AT436" s="199" t="inlineStr">
        <f aca="false">IF(AT158,1,"")</f>
        <is>
          <t/>
        </is>
      </c>
      <c r="AU436" s="235" t="n">
        <f aca="false">IF(OR(ISBLANK(appSymptome!E162),appSymptome!E162=appSymptome!$C$1,AT436),0,$AR$5-appSymptome!E162)</f>
        <v>8</v>
      </c>
      <c r="AV436" s="196"/>
      <c r="AW436" s="196"/>
      <c r="AX436" s="199"/>
      <c r="AY436" s="196"/>
      <c r="AZ436" s="196" t="n">
        <f aca="false">IF(AND(AU436=0,AU158=0,AX158&gt;0),$AR$5,AU436)</f>
        <v>8</v>
      </c>
      <c r="BA436" s="200" t="n">
        <f aca="false">IF(AND(AZ436=0,AZ158=0,AY158&gt;0),$AR$5-AY158,AZ436)</f>
        <v>8</v>
      </c>
      <c r="BB436" s="201" t="n">
        <f aca="false">BA436*D436</f>
        <v>0.000434475642209309</v>
      </c>
      <c r="BC436" s="202" t="n">
        <f aca="false">(SUMIF(E436:AP436,"&gt;0",E436:AP436)-SUMIF(E436:AP436,"&lt;0",E436:AP436))*D436</f>
        <v>0.0424699940259599</v>
      </c>
      <c r="BD436" s="196"/>
      <c r="BE436" s="196"/>
      <c r="BF436" s="196"/>
      <c r="BG436" s="204"/>
      <c r="BH436" s="205" t="n">
        <f aca="false">SUMPRODUCT(E436:AP436,heilmittel!E$411:AP$411)*D436</f>
        <v>8.69059903329168E-005</v>
      </c>
      <c r="BI436" s="206"/>
      <c r="BJ436" s="206"/>
      <c r="BK436" s="206"/>
      <c r="BL436" s="206"/>
      <c r="BM436" s="200"/>
    </row>
    <row r="437" customFormat="false" ht="12.8" hidden="false" customHeight="false" outlineLevel="0" collapsed="false">
      <c r="B437" s="0" t="n">
        <f aca="false">1/D437</f>
        <v>14997</v>
      </c>
      <c r="C437" s="208" t="s">
        <v>1338</v>
      </c>
      <c r="D437" s="209" t="n">
        <v>6.66800026672001E-005</v>
      </c>
      <c r="E437" s="210" t="n">
        <v>23</v>
      </c>
      <c r="F437" s="198" t="n">
        <v>-11</v>
      </c>
      <c r="G437" s="198" t="n">
        <v>-19</v>
      </c>
      <c r="H437" s="198" t="n">
        <v>1</v>
      </c>
      <c r="I437" s="198" t="n">
        <v>0</v>
      </c>
      <c r="J437" s="198" t="n">
        <v>22</v>
      </c>
      <c r="K437" s="198" t="n">
        <v>-6</v>
      </c>
      <c r="L437" s="198" t="n">
        <v>35</v>
      </c>
      <c r="M437" s="198" t="n">
        <v>26</v>
      </c>
      <c r="N437" s="198" t="n">
        <v>3</v>
      </c>
      <c r="O437" s="198" t="n">
        <v>20</v>
      </c>
      <c r="P437" s="198" t="n">
        <v>-35</v>
      </c>
      <c r="Q437" s="198" t="n">
        <v>-12</v>
      </c>
      <c r="R437" s="198" t="n">
        <v>27</v>
      </c>
      <c r="S437" s="198" t="n">
        <v>13</v>
      </c>
      <c r="T437" s="198" t="n">
        <v>2</v>
      </c>
      <c r="U437" s="198" t="n">
        <v>-4</v>
      </c>
      <c r="V437" s="198" t="n">
        <v>11</v>
      </c>
      <c r="W437" s="198" t="n">
        <v>-1</v>
      </c>
      <c r="X437" s="198" t="n">
        <v>-19</v>
      </c>
      <c r="Y437" s="198" t="n">
        <v>-13</v>
      </c>
      <c r="Z437" s="198" t="n">
        <v>2</v>
      </c>
      <c r="AA437" s="198" t="n">
        <v>-11</v>
      </c>
      <c r="AB437" s="198" t="n">
        <v>3</v>
      </c>
      <c r="AC437" s="198" t="n">
        <v>27</v>
      </c>
      <c r="AD437" s="198" t="n">
        <v>-15</v>
      </c>
      <c r="AE437" s="198" t="n">
        <v>7</v>
      </c>
      <c r="AF437" s="198" t="n">
        <v>-5</v>
      </c>
      <c r="AG437" s="198" t="n">
        <v>-21</v>
      </c>
      <c r="AH437" s="198" t="n">
        <v>16</v>
      </c>
      <c r="AI437" s="198" t="n">
        <v>-22</v>
      </c>
      <c r="AJ437" s="198" t="n">
        <v>7</v>
      </c>
      <c r="AK437" s="198" t="n">
        <v>-27</v>
      </c>
      <c r="AL437" s="198" t="n">
        <v>-6</v>
      </c>
      <c r="AM437" s="198" t="n">
        <v>-4</v>
      </c>
      <c r="AN437" s="198" t="n">
        <v>9</v>
      </c>
      <c r="AO437" s="198" t="n">
        <v>6</v>
      </c>
      <c r="AP437" s="211" t="n">
        <v>-5</v>
      </c>
      <c r="AR437" s="195"/>
      <c r="AS437" s="196" t="s">
        <v>1338</v>
      </c>
      <c r="AT437" s="199" t="inlineStr">
        <f aca="false">IF(AT159,1,"")</f>
        <is>
          <t/>
        </is>
      </c>
      <c r="AU437" s="235" t="n">
        <f aca="false">IF(OR(ISBLANK(appSymptome!E163),appSymptome!E163=appSymptome!$C$1,AT437),0,$AR$5-appSymptome!E163)</f>
        <v>8</v>
      </c>
      <c r="AV437" s="196"/>
      <c r="AW437" s="196"/>
      <c r="AX437" s="199"/>
      <c r="AY437" s="196"/>
      <c r="AZ437" s="196" t="n">
        <f aca="false">IF(AND(AU437=0,AU159=0,AX159&gt;0),$AR$5,AU437)</f>
        <v>8</v>
      </c>
      <c r="BA437" s="200" t="n">
        <f aca="false">IF(AND(AZ437=0,AZ159=0,AY159&gt;0),$AR$5-AY159,AZ437)</f>
        <v>8</v>
      </c>
      <c r="BB437" s="201" t="n">
        <f aca="false">BA437*D437</f>
        <v>0.000533440021337601</v>
      </c>
      <c r="BC437" s="202" t="n">
        <f aca="false">(SUMIF(E437:AP437,"&gt;0",E437:AP437)-SUMIF(E437:AP437,"&lt;0",E437:AP437))*D437</f>
        <v>0.0330732813229313</v>
      </c>
      <c r="BD437" s="196"/>
      <c r="BE437" s="196"/>
      <c r="BF437" s="196"/>
      <c r="BG437" s="204"/>
      <c r="BH437" s="205" t="n">
        <f aca="false">SUMPRODUCT(E437:AP437,heilmittel!E$411:AP$411)*D437</f>
        <v>0.000448676401947056</v>
      </c>
      <c r="BI437" s="206"/>
      <c r="BJ437" s="206"/>
      <c r="BK437" s="206"/>
      <c r="BL437" s="206"/>
      <c r="BM437" s="200"/>
    </row>
    <row r="438" customFormat="false" ht="12.8" hidden="false" customHeight="false" outlineLevel="0" collapsed="false">
      <c r="B438" s="0" t="n">
        <f aca="false">1/D438</f>
        <v>14322</v>
      </c>
      <c r="C438" s="208" t="s">
        <v>1339</v>
      </c>
      <c r="D438" s="209" t="n">
        <v>6.98226504678118E-005</v>
      </c>
      <c r="E438" s="210" t="n">
        <v>-8</v>
      </c>
      <c r="F438" s="198" t="n">
        <v>16</v>
      </c>
      <c r="G438" s="198" t="n">
        <v>-12</v>
      </c>
      <c r="H438" s="198" t="n">
        <v>-36</v>
      </c>
      <c r="I438" s="198" t="n">
        <v>0</v>
      </c>
      <c r="J438" s="198" t="n">
        <v>11</v>
      </c>
      <c r="K438" s="198" t="n">
        <v>-1</v>
      </c>
      <c r="L438" s="198" t="n">
        <v>5</v>
      </c>
      <c r="M438" s="198" t="n">
        <v>9</v>
      </c>
      <c r="N438" s="198" t="n">
        <v>6</v>
      </c>
      <c r="O438" s="198" t="n">
        <v>5</v>
      </c>
      <c r="P438" s="198" t="n">
        <v>-19</v>
      </c>
      <c r="Q438" s="198" t="n">
        <v>-38</v>
      </c>
      <c r="R438" s="198" t="n">
        <v>10</v>
      </c>
      <c r="S438" s="198" t="n">
        <v>3</v>
      </c>
      <c r="T438" s="198" t="n">
        <v>-3</v>
      </c>
      <c r="U438" s="198" t="n">
        <v>-1</v>
      </c>
      <c r="V438" s="198" t="n">
        <v>19</v>
      </c>
      <c r="W438" s="198" t="n">
        <v>28</v>
      </c>
      <c r="X438" s="198" t="n">
        <v>-47</v>
      </c>
      <c r="Y438" s="198" t="n">
        <v>-26</v>
      </c>
      <c r="Z438" s="198" t="n">
        <v>-41</v>
      </c>
      <c r="AA438" s="198" t="n">
        <v>12</v>
      </c>
      <c r="AB438" s="198" t="n">
        <v>4</v>
      </c>
      <c r="AC438" s="198" t="n">
        <v>15</v>
      </c>
      <c r="AD438" s="198" t="n">
        <v>4</v>
      </c>
      <c r="AE438" s="198" t="n">
        <v>-18</v>
      </c>
      <c r="AF438" s="198" t="n">
        <v>6</v>
      </c>
      <c r="AG438" s="198" t="n">
        <v>-1</v>
      </c>
      <c r="AH438" s="198" t="n">
        <v>45</v>
      </c>
      <c r="AI438" s="198" t="n">
        <v>-15</v>
      </c>
      <c r="AJ438" s="198" t="n">
        <v>33</v>
      </c>
      <c r="AK438" s="198" t="n">
        <v>-17</v>
      </c>
      <c r="AL438" s="198" t="n">
        <v>-30</v>
      </c>
      <c r="AM438" s="198" t="n">
        <v>4</v>
      </c>
      <c r="AN438" s="198" t="n">
        <v>-10</v>
      </c>
      <c r="AO438" s="198" t="n">
        <v>1</v>
      </c>
      <c r="AP438" s="211" t="n">
        <v>27</v>
      </c>
      <c r="AR438" s="195"/>
      <c r="AS438" s="196" t="s">
        <v>1339</v>
      </c>
      <c r="AT438" s="199" t="inlineStr">
        <f aca="false">IF(AT160,1,"")</f>
        <is>
          <t/>
        </is>
      </c>
      <c r="AU438" s="235" t="n">
        <f aca="false">IF(OR(ISBLANK(appSymptome!E164),appSymptome!E164=appSymptome!$C$1,AT438),0,$AR$5-appSymptome!E164)</f>
        <v>8</v>
      </c>
      <c r="AV438" s="196"/>
      <c r="AW438" s="196"/>
      <c r="AX438" s="199"/>
      <c r="AY438" s="196"/>
      <c r="AZ438" s="196" t="n">
        <f aca="false">IF(AND(AU438=0,AU160=0,AX160&gt;0),$AR$5,AU438)</f>
        <v>8</v>
      </c>
      <c r="BA438" s="200" t="n">
        <f aca="false">IF(AND(AZ438=0,AZ160=0,AY160&gt;0),$AR$5-AY160,AZ438)</f>
        <v>8</v>
      </c>
      <c r="BB438" s="201" t="n">
        <f aca="false">BA438*D438</f>
        <v>0.000558581203742494</v>
      </c>
      <c r="BC438" s="202" t="n">
        <f aca="false">(SUMIF(E438:AP438,"&gt;0",E438:AP438)-SUMIF(E438:AP438,"&lt;0",E438:AP438))*D438</f>
        <v>0.0409160731741377</v>
      </c>
      <c r="BD438" s="196"/>
      <c r="BE438" s="196"/>
      <c r="BF438" s="196"/>
      <c r="BG438" s="204"/>
      <c r="BH438" s="205" t="n">
        <f aca="false">SUMPRODUCT(E438:AP438,heilmittel!E$411:AP$411)*D438</f>
        <v>4.98533724340177E-005</v>
      </c>
      <c r="BI438" s="206"/>
      <c r="BJ438" s="206"/>
      <c r="BK438" s="206"/>
      <c r="BL438" s="206"/>
      <c r="BM438" s="200"/>
    </row>
    <row r="439" customFormat="false" ht="12.8" hidden="false" customHeight="false" outlineLevel="0" collapsed="false">
      <c r="B439" s="0" t="n">
        <f aca="false">1/D439</f>
        <v>21083</v>
      </c>
      <c r="C439" s="208" t="s">
        <v>1340</v>
      </c>
      <c r="D439" s="209" t="n">
        <v>4.7431579945928E-005</v>
      </c>
      <c r="E439" s="210" t="n">
        <v>2</v>
      </c>
      <c r="F439" s="198" t="n">
        <v>-7</v>
      </c>
      <c r="G439" s="198" t="n">
        <v>-34</v>
      </c>
      <c r="H439" s="198" t="n">
        <v>-28</v>
      </c>
      <c r="I439" s="198" t="n">
        <v>-10</v>
      </c>
      <c r="J439" s="198" t="n">
        <v>3</v>
      </c>
      <c r="K439" s="198" t="n">
        <v>-4</v>
      </c>
      <c r="L439" s="198" t="n">
        <v>14</v>
      </c>
      <c r="M439" s="198" t="n">
        <v>39</v>
      </c>
      <c r="N439" s="198" t="n">
        <v>11</v>
      </c>
      <c r="O439" s="198" t="n">
        <v>14</v>
      </c>
      <c r="P439" s="198" t="n">
        <v>-3</v>
      </c>
      <c r="Q439" s="198" t="n">
        <v>-10</v>
      </c>
      <c r="R439" s="198" t="n">
        <v>24</v>
      </c>
      <c r="S439" s="198" t="n">
        <v>1</v>
      </c>
      <c r="T439" s="198" t="n">
        <v>-20</v>
      </c>
      <c r="U439" s="198" t="n">
        <v>-56</v>
      </c>
      <c r="V439" s="198" t="n">
        <v>-7</v>
      </c>
      <c r="W439" s="198" t="n">
        <v>-43</v>
      </c>
      <c r="X439" s="198" t="n">
        <v>-17</v>
      </c>
      <c r="Y439" s="198" t="n">
        <v>24</v>
      </c>
      <c r="Z439" s="198" t="n">
        <v>-19</v>
      </c>
      <c r="AA439" s="198" t="n">
        <v>24</v>
      </c>
      <c r="AB439" s="198" t="n">
        <v>-15</v>
      </c>
      <c r="AC439" s="198" t="n">
        <v>18</v>
      </c>
      <c r="AD439" s="198" t="n">
        <v>-10</v>
      </c>
      <c r="AE439" s="198" t="n">
        <v>48</v>
      </c>
      <c r="AF439" s="198" t="n">
        <v>29</v>
      </c>
      <c r="AG439" s="198" t="n">
        <v>4</v>
      </c>
      <c r="AH439" s="198" t="n">
        <v>40</v>
      </c>
      <c r="AI439" s="198" t="n">
        <v>-40</v>
      </c>
      <c r="AJ439" s="198" t="n">
        <v>-3</v>
      </c>
      <c r="AK439" s="198" t="n">
        <v>4</v>
      </c>
      <c r="AL439" s="198" t="n">
        <v>18</v>
      </c>
      <c r="AM439" s="198" t="n">
        <v>-24</v>
      </c>
      <c r="AN439" s="198" t="n">
        <v>-41</v>
      </c>
      <c r="AO439" s="198" t="n">
        <v>5</v>
      </c>
      <c r="AP439" s="211" t="n">
        <v>5</v>
      </c>
      <c r="AR439" s="195"/>
      <c r="AS439" s="196" t="s">
        <v>1340</v>
      </c>
      <c r="AT439" s="199" t="inlineStr">
        <f aca="false">IF(AT161,1,"")</f>
        <is>
          <t/>
        </is>
      </c>
      <c r="AU439" s="235" t="n">
        <f aca="false">IF(OR(ISBLANK(appSymptome!E165),appSymptome!E165=appSymptome!$C$1,AT439),0,$AR$5-appSymptome!E165)</f>
        <v>8</v>
      </c>
      <c r="AV439" s="196"/>
      <c r="AW439" s="196"/>
      <c r="AX439" s="199"/>
      <c r="AY439" s="196"/>
      <c r="AZ439" s="196" t="n">
        <f aca="false">IF(AND(AU439=0,AU161=0,AX161&gt;0),$AR$5,AU439)</f>
        <v>8</v>
      </c>
      <c r="BA439" s="200" t="n">
        <f aca="false">IF(AND(AZ439=0,AZ161=0,AY161&gt;0),$AR$5-AY161,AZ439)</f>
        <v>8</v>
      </c>
      <c r="BB439" s="201" t="n">
        <f aca="false">BA439*D439</f>
        <v>0.000379452639567424</v>
      </c>
      <c r="BC439" s="202" t="n">
        <f aca="false">(SUMIF(E439:AP439,"&gt;0",E439:AP439)-SUMIF(E439:AP439,"&lt;0",E439:AP439))*D439</f>
        <v>0.0340558744011763</v>
      </c>
      <c r="BD439" s="196"/>
      <c r="BE439" s="196"/>
      <c r="BF439" s="196"/>
      <c r="BG439" s="204"/>
      <c r="BH439" s="205" t="n">
        <f aca="false">SUMPRODUCT(E439:AP439,heilmittel!E$411:AP$411)*D439</f>
        <v>0.00140063558317128</v>
      </c>
      <c r="BI439" s="206"/>
      <c r="BJ439" s="206"/>
      <c r="BK439" s="206"/>
      <c r="BL439" s="206"/>
      <c r="BM439" s="200"/>
    </row>
    <row r="440" customFormat="false" ht="12.8" hidden="false" customHeight="false" outlineLevel="0" collapsed="false">
      <c r="B440" s="0" t="n">
        <f aca="false">1/D440</f>
        <v>15408</v>
      </c>
      <c r="C440" s="208" t="s">
        <v>1341</v>
      </c>
      <c r="D440" s="209" t="n">
        <v>6.49013499480789E-005</v>
      </c>
      <c r="E440" s="210" t="n">
        <v>-12</v>
      </c>
      <c r="F440" s="198" t="n">
        <v>1</v>
      </c>
      <c r="G440" s="198" t="n">
        <v>-23</v>
      </c>
      <c r="H440" s="198" t="n">
        <v>-18</v>
      </c>
      <c r="I440" s="198" t="n">
        <v>22</v>
      </c>
      <c r="J440" s="198" t="n">
        <v>19</v>
      </c>
      <c r="K440" s="198" t="n">
        <v>10</v>
      </c>
      <c r="L440" s="198" t="n">
        <v>-14</v>
      </c>
      <c r="M440" s="198" t="n">
        <v>-5</v>
      </c>
      <c r="N440" s="198" t="n">
        <v>-5</v>
      </c>
      <c r="O440" s="198" t="n">
        <v>-9</v>
      </c>
      <c r="P440" s="198" t="n">
        <v>-21</v>
      </c>
      <c r="Q440" s="198" t="n">
        <v>5</v>
      </c>
      <c r="R440" s="198" t="n">
        <v>-2</v>
      </c>
      <c r="S440" s="198" t="n">
        <v>-1</v>
      </c>
      <c r="T440" s="198" t="n">
        <v>10</v>
      </c>
      <c r="U440" s="198" t="n">
        <v>5</v>
      </c>
      <c r="V440" s="198" t="n">
        <v>-4</v>
      </c>
      <c r="W440" s="198" t="n">
        <v>-16</v>
      </c>
      <c r="X440" s="198" t="n">
        <v>-6</v>
      </c>
      <c r="Y440" s="198" t="n">
        <v>-6</v>
      </c>
      <c r="Z440" s="198" t="n">
        <v>2</v>
      </c>
      <c r="AA440" s="198" t="n">
        <v>21</v>
      </c>
      <c r="AB440" s="198" t="n">
        <v>8</v>
      </c>
      <c r="AC440" s="198" t="n">
        <v>7</v>
      </c>
      <c r="AD440" s="198" t="n">
        <v>29</v>
      </c>
      <c r="AE440" s="198" t="n">
        <v>-5</v>
      </c>
      <c r="AF440" s="198" t="n">
        <v>18</v>
      </c>
      <c r="AG440" s="198" t="n">
        <v>-17</v>
      </c>
      <c r="AH440" s="198" t="n">
        <v>-9</v>
      </c>
      <c r="AI440" s="198" t="n">
        <v>-19</v>
      </c>
      <c r="AJ440" s="198" t="n">
        <v>2</v>
      </c>
      <c r="AK440" s="198" t="n">
        <v>-12</v>
      </c>
      <c r="AL440" s="198" t="n">
        <v>-7</v>
      </c>
      <c r="AM440" s="198" t="n">
        <v>-12</v>
      </c>
      <c r="AN440" s="198" t="n">
        <v>-10</v>
      </c>
      <c r="AO440" s="198" t="n">
        <v>-8</v>
      </c>
      <c r="AP440" s="211" t="n">
        <v>22</v>
      </c>
      <c r="AR440" s="195"/>
      <c r="AS440" s="196" t="s">
        <v>1341</v>
      </c>
      <c r="AT440" s="199" t="inlineStr">
        <f aca="false">IF(AT162,1,"")</f>
        <is>
          <t/>
        </is>
      </c>
      <c r="AU440" s="235" t="n">
        <f aca="false">IF(OR(ISBLANK(appSymptome!E166),appSymptome!E166=appSymptome!$C$1,AT440),0,$AR$5-appSymptome!E166)</f>
        <v>8</v>
      </c>
      <c r="AV440" s="196"/>
      <c r="AW440" s="196"/>
      <c r="AX440" s="199"/>
      <c r="AY440" s="196"/>
      <c r="AZ440" s="196" t="n">
        <f aca="false">IF(AND(AU440=0,AU162=0,AX162&gt;0),$AR$5,AU440)</f>
        <v>8</v>
      </c>
      <c r="BA440" s="200" t="n">
        <f aca="false">IF(AND(AZ440=0,AZ162=0,AY162&gt;0),$AR$5-AY162,AZ440)</f>
        <v>8</v>
      </c>
      <c r="BB440" s="201" t="n">
        <f aca="false">BA440*D440</f>
        <v>0.000519210799584631</v>
      </c>
      <c r="BC440" s="202" t="n">
        <f aca="false">(SUMIF(E440:AP440,"&gt;0",E440:AP440)-SUMIF(E440:AP440,"&lt;0",E440:AP440))*D440</f>
        <v>0.0273883696780893</v>
      </c>
      <c r="BD440" s="196"/>
      <c r="BE440" s="196"/>
      <c r="BF440" s="196"/>
      <c r="BG440" s="204"/>
      <c r="BH440" s="205" t="n">
        <f aca="false">SUMPRODUCT(E440:AP440,heilmittel!E$411:AP$411)*D440</f>
        <v>0.000344781931464174</v>
      </c>
      <c r="BI440" s="206"/>
      <c r="BJ440" s="206"/>
      <c r="BK440" s="206"/>
      <c r="BL440" s="206"/>
      <c r="BM440" s="200"/>
    </row>
    <row r="441" customFormat="false" ht="12.8" hidden="false" customHeight="false" outlineLevel="0" collapsed="false">
      <c r="B441" s="0" t="n">
        <f aca="false">1/D441</f>
        <v>15647</v>
      </c>
      <c r="C441" s="208" t="s">
        <v>1342</v>
      </c>
      <c r="D441" s="209" t="n">
        <v>6.39100146993034E-005</v>
      </c>
      <c r="E441" s="210" t="n">
        <v>-11</v>
      </c>
      <c r="F441" s="198" t="n">
        <v>12</v>
      </c>
      <c r="G441" s="198" t="n">
        <v>-60</v>
      </c>
      <c r="H441" s="198" t="n">
        <v>-45</v>
      </c>
      <c r="I441" s="198" t="n">
        <v>21</v>
      </c>
      <c r="J441" s="198" t="n">
        <v>25</v>
      </c>
      <c r="K441" s="198" t="n">
        <v>9</v>
      </c>
      <c r="L441" s="198" t="n">
        <v>-57</v>
      </c>
      <c r="M441" s="198" t="n">
        <v>-2</v>
      </c>
      <c r="N441" s="198" t="n">
        <v>2</v>
      </c>
      <c r="O441" s="198" t="n">
        <v>-17</v>
      </c>
      <c r="P441" s="198" t="n">
        <v>-58</v>
      </c>
      <c r="Q441" s="198" t="n">
        <v>18</v>
      </c>
      <c r="R441" s="198" t="n">
        <v>20</v>
      </c>
      <c r="S441" s="198" t="n">
        <v>-5</v>
      </c>
      <c r="T441" s="198" t="n">
        <v>25</v>
      </c>
      <c r="U441" s="198" t="n">
        <v>25</v>
      </c>
      <c r="V441" s="198" t="n">
        <v>-1</v>
      </c>
      <c r="W441" s="198" t="n">
        <v>-38</v>
      </c>
      <c r="X441" s="198" t="n">
        <v>-6</v>
      </c>
      <c r="Y441" s="198" t="n">
        <v>10</v>
      </c>
      <c r="Z441" s="198" t="n">
        <v>5</v>
      </c>
      <c r="AA441" s="198" t="n">
        <v>3</v>
      </c>
      <c r="AB441" s="198" t="n">
        <v>-8</v>
      </c>
      <c r="AC441" s="198" t="n">
        <v>26</v>
      </c>
      <c r="AD441" s="198" t="n">
        <v>30</v>
      </c>
      <c r="AE441" s="198" t="n">
        <v>4</v>
      </c>
      <c r="AF441" s="198" t="n">
        <v>21</v>
      </c>
      <c r="AG441" s="198" t="n">
        <v>-2</v>
      </c>
      <c r="AH441" s="198" t="n">
        <v>-8</v>
      </c>
      <c r="AI441" s="198" t="n">
        <v>-34</v>
      </c>
      <c r="AJ441" s="198" t="n">
        <v>-1</v>
      </c>
      <c r="AK441" s="198" t="n">
        <v>7</v>
      </c>
      <c r="AL441" s="198" t="n">
        <v>-2</v>
      </c>
      <c r="AM441" s="198" t="n">
        <v>-22</v>
      </c>
      <c r="AN441" s="198" t="n">
        <v>5</v>
      </c>
      <c r="AO441" s="198" t="n">
        <v>-15</v>
      </c>
      <c r="AP441" s="211" t="n">
        <v>-7</v>
      </c>
      <c r="AR441" s="195"/>
      <c r="AS441" s="196" t="s">
        <v>1342</v>
      </c>
      <c r="AT441" s="199" t="inlineStr">
        <f aca="false">IF(AT163,1,"")</f>
        <is>
          <t/>
        </is>
      </c>
      <c r="AU441" s="235" t="n">
        <f aca="false">IF(OR(ISBLANK(appSymptome!E167),appSymptome!E167=appSymptome!$C$1,AT441),0,$AR$5-appSymptome!E167)</f>
        <v>8</v>
      </c>
      <c r="AV441" s="196"/>
      <c r="AW441" s="196"/>
      <c r="AX441" s="199"/>
      <c r="AY441" s="196"/>
      <c r="AZ441" s="196" t="n">
        <f aca="false">IF(AND(AU441=0,AU163=0,AX163&gt;0),$AR$5,AU441)</f>
        <v>8</v>
      </c>
      <c r="BA441" s="200" t="n">
        <f aca="false">IF(AND(AZ441=0,AZ163=0,AY163&gt;0),$AR$5-AY163,AZ441)</f>
        <v>8</v>
      </c>
      <c r="BB441" s="201" t="n">
        <f aca="false">BA441*D441</f>
        <v>0.000511280117594427</v>
      </c>
      <c r="BC441" s="202" t="n">
        <f aca="false">(SUMIF(E441:AP441,"&gt;0",E441:AP441)-SUMIF(E441:AP441,"&lt;0",E441:AP441))*D441</f>
        <v>0.0426279798044354</v>
      </c>
      <c r="BD441" s="196"/>
      <c r="BE441" s="196"/>
      <c r="BF441" s="196"/>
      <c r="BG441" s="204"/>
      <c r="BH441" s="205" t="n">
        <f aca="false">SUMPRODUCT(E441:AP441,heilmittel!E$411:AP$411)*D441</f>
        <v>0.000973905540998275</v>
      </c>
      <c r="BI441" s="206"/>
      <c r="BJ441" s="206"/>
      <c r="BK441" s="206"/>
      <c r="BL441" s="206"/>
      <c r="BM441" s="200"/>
    </row>
    <row r="442" customFormat="false" ht="12.8" hidden="false" customHeight="false" outlineLevel="0" collapsed="false">
      <c r="B442" s="0" t="n">
        <f aca="false">1/D442</f>
        <v>16027</v>
      </c>
      <c r="C442" s="208" t="s">
        <v>1343</v>
      </c>
      <c r="D442" s="209" t="n">
        <v>6.23947089286829E-005</v>
      </c>
      <c r="E442" s="210" t="n">
        <v>-6</v>
      </c>
      <c r="F442" s="198" t="n">
        <v>1</v>
      </c>
      <c r="G442" s="198" t="n">
        <v>9</v>
      </c>
      <c r="H442" s="198" t="n">
        <v>4</v>
      </c>
      <c r="I442" s="198" t="n">
        <v>19</v>
      </c>
      <c r="J442" s="198" t="n">
        <v>8</v>
      </c>
      <c r="K442" s="198" t="n">
        <v>7</v>
      </c>
      <c r="L442" s="198" t="n">
        <v>17</v>
      </c>
      <c r="M442" s="198" t="n">
        <v>-3</v>
      </c>
      <c r="N442" s="198" t="n">
        <v>-14</v>
      </c>
      <c r="O442" s="198" t="n">
        <v>-4</v>
      </c>
      <c r="P442" s="198" t="n">
        <v>-5</v>
      </c>
      <c r="Q442" s="198" t="n">
        <v>9</v>
      </c>
      <c r="R442" s="198" t="n">
        <v>5</v>
      </c>
      <c r="S442" s="198" t="n">
        <v>3</v>
      </c>
      <c r="T442" s="198" t="n">
        <v>3</v>
      </c>
      <c r="U442" s="198" t="n">
        <v>1</v>
      </c>
      <c r="V442" s="198" t="n">
        <v>-7</v>
      </c>
      <c r="W442" s="198" t="n">
        <v>2</v>
      </c>
      <c r="X442" s="198" t="n">
        <v>0</v>
      </c>
      <c r="Y442" s="198" t="n">
        <v>-9</v>
      </c>
      <c r="Z442" s="198" t="n">
        <v>-6</v>
      </c>
      <c r="AA442" s="198" t="n">
        <v>1</v>
      </c>
      <c r="AB442" s="198" t="n">
        <v>2</v>
      </c>
      <c r="AC442" s="198" t="n">
        <v>-13</v>
      </c>
      <c r="AD442" s="198" t="n">
        <v>2</v>
      </c>
      <c r="AE442" s="198" t="n">
        <v>6</v>
      </c>
      <c r="AF442" s="198" t="n">
        <v>19</v>
      </c>
      <c r="AG442" s="198" t="n">
        <v>-12</v>
      </c>
      <c r="AH442" s="198" t="n">
        <v>-16</v>
      </c>
      <c r="AI442" s="198" t="n">
        <v>-9</v>
      </c>
      <c r="AJ442" s="198" t="n">
        <v>-9</v>
      </c>
      <c r="AK442" s="198" t="n">
        <v>1</v>
      </c>
      <c r="AL442" s="198" t="n">
        <v>4</v>
      </c>
      <c r="AM442" s="198" t="n">
        <v>-4</v>
      </c>
      <c r="AN442" s="198" t="n">
        <v>-15</v>
      </c>
      <c r="AO442" s="198" t="n">
        <v>-1</v>
      </c>
      <c r="AP442" s="211" t="n">
        <v>15</v>
      </c>
      <c r="AR442" s="195"/>
      <c r="AS442" s="196" t="s">
        <v>1343</v>
      </c>
      <c r="AT442" s="199" t="inlineStr">
        <f aca="false">IF(AT164,1,"")</f>
        <is>
          <t/>
        </is>
      </c>
      <c r="AU442" s="235" t="n">
        <f aca="false">IF(OR(ISBLANK(appSymptome!E168),appSymptome!E168=appSymptome!$C$1,AT442),0,$AR$5-appSymptome!E168)</f>
        <v>8</v>
      </c>
      <c r="AV442" s="196"/>
      <c r="AW442" s="196"/>
      <c r="AX442" s="199"/>
      <c r="AY442" s="196"/>
      <c r="AZ442" s="196" t="n">
        <f aca="false">IF(AND(AU442=0,AU164=0,AX164&gt;0),$AR$5,AU442)</f>
        <v>8</v>
      </c>
      <c r="BA442" s="200" t="n">
        <f aca="false">IF(AND(AZ442=0,AZ164=0,AY164&gt;0),$AR$5-AY164,AZ442)</f>
        <v>8</v>
      </c>
      <c r="BB442" s="201" t="n">
        <f aca="false">BA442*D442</f>
        <v>0.000499157671429463</v>
      </c>
      <c r="BC442" s="202" t="n">
        <f aca="false">(SUMIF(E442:AP442,"&gt;0",E442:AP442)-SUMIF(E442:AP442,"&lt;0",E442:AP442))*D442</f>
        <v>0.0169089661196731</v>
      </c>
      <c r="BD442" s="196"/>
      <c r="BE442" s="196"/>
      <c r="BF442" s="196"/>
      <c r="BG442" s="204"/>
      <c r="BH442" s="205" t="n">
        <f aca="false">SUMPRODUCT(E442:AP442,heilmittel!E$411:AP$411)*D442</f>
        <v>0.000291464403818556</v>
      </c>
      <c r="BI442" s="206"/>
      <c r="BJ442" s="206"/>
      <c r="BK442" s="206"/>
      <c r="BL442" s="206"/>
      <c r="BM442" s="200"/>
    </row>
    <row r="443" customFormat="false" ht="12.8" hidden="false" customHeight="false" outlineLevel="0" collapsed="false">
      <c r="B443" s="0" t="n">
        <f aca="false">1/D443</f>
        <v>13488</v>
      </c>
      <c r="C443" s="208" t="s">
        <v>1344</v>
      </c>
      <c r="D443" s="209" t="n">
        <v>7.41399762752076E-005</v>
      </c>
      <c r="E443" s="210" t="n">
        <v>24</v>
      </c>
      <c r="F443" s="198" t="n">
        <v>16</v>
      </c>
      <c r="G443" s="198" t="n">
        <v>-26</v>
      </c>
      <c r="H443" s="198" t="n">
        <v>-31</v>
      </c>
      <c r="I443" s="198" t="n">
        <v>13</v>
      </c>
      <c r="J443" s="198" t="n">
        <v>44</v>
      </c>
      <c r="K443" s="198" t="n">
        <v>-24</v>
      </c>
      <c r="L443" s="198" t="n">
        <v>41</v>
      </c>
      <c r="M443" s="198" t="n">
        <v>63</v>
      </c>
      <c r="N443" s="198" t="n">
        <v>11</v>
      </c>
      <c r="O443" s="198" t="n">
        <v>30</v>
      </c>
      <c r="P443" s="198" t="n">
        <v>-10</v>
      </c>
      <c r="Q443" s="198" t="n">
        <v>11</v>
      </c>
      <c r="R443" s="198" t="n">
        <v>43</v>
      </c>
      <c r="S443" s="198" t="n">
        <v>16</v>
      </c>
      <c r="T443" s="198" t="n">
        <v>17</v>
      </c>
      <c r="U443" s="198" t="n">
        <v>-62</v>
      </c>
      <c r="V443" s="198" t="n">
        <v>-3</v>
      </c>
      <c r="W443" s="198" t="n">
        <v>-8</v>
      </c>
      <c r="X443" s="198" t="n">
        <v>-20</v>
      </c>
      <c r="Y443" s="198" t="n">
        <v>-7</v>
      </c>
      <c r="Z443" s="198" t="n">
        <v>2</v>
      </c>
      <c r="AA443" s="198" t="n">
        <v>22</v>
      </c>
      <c r="AB443" s="198" t="n">
        <v>27</v>
      </c>
      <c r="AC443" s="198" t="n">
        <v>37</v>
      </c>
      <c r="AD443" s="198" t="n">
        <v>-6</v>
      </c>
      <c r="AE443" s="198" t="n">
        <v>17</v>
      </c>
      <c r="AF443" s="198" t="n">
        <v>-2</v>
      </c>
      <c r="AG443" s="198" t="n">
        <v>-18</v>
      </c>
      <c r="AH443" s="198" t="n">
        <v>32</v>
      </c>
      <c r="AI443" s="198" t="n">
        <v>-28</v>
      </c>
      <c r="AJ443" s="198" t="n">
        <v>-37</v>
      </c>
      <c r="AK443" s="198" t="n">
        <v>12</v>
      </c>
      <c r="AL443" s="198" t="n">
        <v>-7</v>
      </c>
      <c r="AM443" s="198" t="n">
        <v>-16</v>
      </c>
      <c r="AN443" s="198" t="n">
        <v>0</v>
      </c>
      <c r="AO443" s="198" t="n">
        <v>6</v>
      </c>
      <c r="AP443" s="211" t="n">
        <v>45</v>
      </c>
      <c r="AR443" s="195"/>
      <c r="AS443" s="196" t="s">
        <v>1344</v>
      </c>
      <c r="AT443" s="199" t="inlineStr">
        <f aca="false">IF(AT165,1,"")</f>
        <is>
          <t/>
        </is>
      </c>
      <c r="AU443" s="235" t="n">
        <f aca="false">IF(OR(ISBLANK(appSymptome!E169),appSymptome!E169=appSymptome!$C$1,AT443),0,$AR$5-appSymptome!E169)</f>
        <v>8</v>
      </c>
      <c r="AV443" s="196"/>
      <c r="AW443" s="196"/>
      <c r="AX443" s="199"/>
      <c r="AY443" s="196"/>
      <c r="AZ443" s="196" t="n">
        <f aca="false">IF(AND(AU443=0,AU165=0,AX165&gt;0),$AR$5,AU443)</f>
        <v>8</v>
      </c>
      <c r="BA443" s="200" t="n">
        <f aca="false">IF(AND(AZ443=0,AZ165=0,AY165&gt;0),$AR$5-AY165,AZ443)</f>
        <v>8</v>
      </c>
      <c r="BB443" s="201" t="n">
        <f aca="false">BA443*D443</f>
        <v>0.000593119810201661</v>
      </c>
      <c r="BC443" s="202" t="n">
        <f aca="false">(SUMIF(E443:AP443,"&gt;0",E443:AP443)-SUMIF(E443:AP443,"&lt;0",E443:AP443))*D443</f>
        <v>0.0618327402135231</v>
      </c>
      <c r="BD443" s="196"/>
      <c r="BE443" s="196"/>
      <c r="BF443" s="196"/>
      <c r="BG443" s="204"/>
      <c r="BH443" s="205" t="n">
        <f aca="false">SUMPRODUCT(E443:AP443,heilmittel!E$411:AP$411)*D443</f>
        <v>0.00255014827995255</v>
      </c>
      <c r="BI443" s="206"/>
      <c r="BJ443" s="206"/>
      <c r="BK443" s="206"/>
      <c r="BL443" s="206"/>
      <c r="BM443" s="200"/>
    </row>
    <row r="444" customFormat="false" ht="12.8" hidden="false" customHeight="false" outlineLevel="0" collapsed="false">
      <c r="B444" s="0" t="n">
        <f aca="false">1/D444</f>
        <v>13899</v>
      </c>
      <c r="C444" s="208" t="s">
        <v>1345</v>
      </c>
      <c r="D444" s="209" t="n">
        <v>7.19476221310886E-005</v>
      </c>
      <c r="E444" s="210" t="n">
        <v>-30</v>
      </c>
      <c r="F444" s="198" t="n">
        <v>5</v>
      </c>
      <c r="G444" s="198" t="n">
        <v>-4</v>
      </c>
      <c r="H444" s="198" t="n">
        <v>-52</v>
      </c>
      <c r="I444" s="198" t="n">
        <v>30</v>
      </c>
      <c r="J444" s="198" t="n">
        <v>13</v>
      </c>
      <c r="K444" s="198" t="n">
        <v>-7</v>
      </c>
      <c r="L444" s="198" t="n">
        <v>6</v>
      </c>
      <c r="M444" s="198" t="n">
        <v>19</v>
      </c>
      <c r="N444" s="198" t="n">
        <v>38</v>
      </c>
      <c r="O444" s="198" t="n">
        <v>37</v>
      </c>
      <c r="P444" s="198" t="n">
        <v>-30</v>
      </c>
      <c r="Q444" s="198" t="n">
        <v>-1</v>
      </c>
      <c r="R444" s="198" t="n">
        <v>42</v>
      </c>
      <c r="S444" s="198" t="n">
        <v>15</v>
      </c>
      <c r="T444" s="198" t="n">
        <v>-17</v>
      </c>
      <c r="U444" s="198" t="n">
        <v>-15</v>
      </c>
      <c r="V444" s="198" t="n">
        <v>61</v>
      </c>
      <c r="W444" s="198" t="n">
        <v>37</v>
      </c>
      <c r="X444" s="198" t="n">
        <v>-9</v>
      </c>
      <c r="Y444" s="198" t="n">
        <v>-2</v>
      </c>
      <c r="Z444" s="198" t="n">
        <v>-2</v>
      </c>
      <c r="AA444" s="198" t="n">
        <v>36</v>
      </c>
      <c r="AB444" s="198" t="n">
        <v>12</v>
      </c>
      <c r="AC444" s="198" t="n">
        <v>-1</v>
      </c>
      <c r="AD444" s="198" t="n">
        <v>-54</v>
      </c>
      <c r="AE444" s="198" t="n">
        <v>1</v>
      </c>
      <c r="AF444" s="198" t="n">
        <v>-24</v>
      </c>
      <c r="AG444" s="198" t="n">
        <v>25</v>
      </c>
      <c r="AH444" s="198" t="n">
        <v>62</v>
      </c>
      <c r="AI444" s="198" t="n">
        <v>1</v>
      </c>
      <c r="AJ444" s="198" t="n">
        <v>-54</v>
      </c>
      <c r="AK444" s="198" t="n">
        <v>-7</v>
      </c>
      <c r="AL444" s="198" t="n">
        <v>39</v>
      </c>
      <c r="AM444" s="198" t="n">
        <v>-44</v>
      </c>
      <c r="AN444" s="198" t="n">
        <v>63</v>
      </c>
      <c r="AO444" s="198" t="n">
        <v>21</v>
      </c>
      <c r="AP444" s="211" t="n">
        <v>70</v>
      </c>
      <c r="AR444" s="195"/>
      <c r="AS444" s="196" t="s">
        <v>1345</v>
      </c>
      <c r="AT444" s="199" t="inlineStr">
        <f aca="false">IF(AT166,1,"")</f>
        <is>
          <t/>
        </is>
      </c>
      <c r="AU444" s="235" t="n">
        <f aca="false">IF(OR(ISBLANK(appSymptome!E170),appSymptome!E170=appSymptome!$C$1,AT444),0,$AR$5-appSymptome!E170)</f>
        <v>8</v>
      </c>
      <c r="AV444" s="196"/>
      <c r="AW444" s="196"/>
      <c r="AX444" s="199"/>
      <c r="AY444" s="196"/>
      <c r="AZ444" s="196" t="n">
        <f aca="false">IF(AND(AU444=0,AU166=0,AX166&gt;0),$AR$5,AU444)</f>
        <v>8</v>
      </c>
      <c r="BA444" s="200" t="n">
        <f aca="false">IF(AND(AZ444=0,AZ166=0,AY166&gt;0),$AR$5-AY166,AZ444)</f>
        <v>8</v>
      </c>
      <c r="BB444" s="201" t="n">
        <f aca="false">BA444*D444</f>
        <v>0.000575580977048709</v>
      </c>
      <c r="BC444" s="202" t="n">
        <f aca="false">(SUMIF(E444:AP444,"&gt;0",E444:AP444)-SUMIF(E444:AP444,"&lt;0",E444:AP444))*D444</f>
        <v>0.0709403554212533</v>
      </c>
      <c r="BD444" s="196"/>
      <c r="BE444" s="196"/>
      <c r="BF444" s="196"/>
      <c r="BG444" s="204"/>
      <c r="BH444" s="205" t="n">
        <f aca="false">SUMPRODUCT(E444:AP444,heilmittel!E$411:AP$411)*D444</f>
        <v>0.00118219296352256</v>
      </c>
      <c r="BI444" s="206"/>
      <c r="BJ444" s="206"/>
      <c r="BK444" s="206"/>
      <c r="BL444" s="206"/>
      <c r="BM444" s="200"/>
    </row>
    <row r="445" customFormat="false" ht="12.8" hidden="false" customHeight="false" outlineLevel="0" collapsed="false">
      <c r="B445" s="0" t="n">
        <f aca="false">1/D445</f>
        <v>19546</v>
      </c>
      <c r="C445" s="208" t="s">
        <v>1346</v>
      </c>
      <c r="D445" s="209" t="n">
        <v>5.11613629387087E-005</v>
      </c>
      <c r="E445" s="210" t="n">
        <v>-13</v>
      </c>
      <c r="F445" s="198" t="n">
        <v>-30</v>
      </c>
      <c r="G445" s="198" t="n">
        <v>-50</v>
      </c>
      <c r="H445" s="198" t="n">
        <v>-4</v>
      </c>
      <c r="I445" s="198" t="n">
        <v>5</v>
      </c>
      <c r="J445" s="198" t="n">
        <v>17</v>
      </c>
      <c r="K445" s="198" t="n">
        <v>-5</v>
      </c>
      <c r="L445" s="198" t="n">
        <v>4</v>
      </c>
      <c r="M445" s="198" t="n">
        <v>25</v>
      </c>
      <c r="N445" s="198" t="n">
        <v>16</v>
      </c>
      <c r="O445" s="198" t="n">
        <v>19</v>
      </c>
      <c r="P445" s="198" t="n">
        <v>3</v>
      </c>
      <c r="Q445" s="198" t="n">
        <v>-28</v>
      </c>
      <c r="R445" s="198" t="n">
        <v>48</v>
      </c>
      <c r="S445" s="198" t="n">
        <v>14</v>
      </c>
      <c r="T445" s="198" t="n">
        <v>-32</v>
      </c>
      <c r="U445" s="198" t="n">
        <v>-66</v>
      </c>
      <c r="V445" s="198" t="n">
        <v>7</v>
      </c>
      <c r="W445" s="198" t="n">
        <v>-29</v>
      </c>
      <c r="X445" s="198" t="n">
        <v>-5</v>
      </c>
      <c r="Y445" s="198" t="n">
        <v>-9</v>
      </c>
      <c r="Z445" s="198" t="n">
        <v>-41</v>
      </c>
      <c r="AA445" s="198" t="n">
        <v>16</v>
      </c>
      <c r="AB445" s="198" t="n">
        <v>13</v>
      </c>
      <c r="AC445" s="198" t="n">
        <v>13</v>
      </c>
      <c r="AD445" s="198" t="n">
        <v>18</v>
      </c>
      <c r="AE445" s="198" t="n">
        <v>68</v>
      </c>
      <c r="AF445" s="198" t="n">
        <v>37</v>
      </c>
      <c r="AG445" s="198" t="n">
        <v>14</v>
      </c>
      <c r="AH445" s="198" t="n">
        <v>52</v>
      </c>
      <c r="AI445" s="198" t="n">
        <v>-42</v>
      </c>
      <c r="AJ445" s="198" t="n">
        <v>2</v>
      </c>
      <c r="AK445" s="198" t="n">
        <v>29</v>
      </c>
      <c r="AL445" s="198" t="n">
        <v>-42</v>
      </c>
      <c r="AM445" s="198" t="n">
        <v>-21</v>
      </c>
      <c r="AN445" s="198" t="n">
        <v>-26</v>
      </c>
      <c r="AO445" s="198" t="n">
        <v>3</v>
      </c>
      <c r="AP445" s="211" t="n">
        <v>7</v>
      </c>
      <c r="AR445" s="195"/>
      <c r="AS445" s="196" t="s">
        <v>1346</v>
      </c>
      <c r="AT445" s="199" t="inlineStr">
        <f aca="false">IF(AT167,1,"")</f>
        <is>
          <t/>
        </is>
      </c>
      <c r="AU445" s="235" t="n">
        <f aca="false">IF(OR(ISBLANK(appSymptome!E171),appSymptome!E171=appSymptome!$C$1,AT445),0,$AR$5-appSymptome!E171)</f>
        <v>8</v>
      </c>
      <c r="AV445" s="196"/>
      <c r="AW445" s="196"/>
      <c r="AX445" s="199"/>
      <c r="AY445" s="196"/>
      <c r="AZ445" s="196" t="n">
        <f aca="false">IF(AND(AU445=0,AU167=0,AX167&gt;0),$AR$5,AU445)</f>
        <v>8</v>
      </c>
      <c r="BA445" s="200" t="n">
        <f aca="false">IF(AND(AZ445=0,AZ167=0,AY167&gt;0),$AR$5-AY167,AZ445)</f>
        <v>8</v>
      </c>
      <c r="BB445" s="201" t="n">
        <f aca="false">BA445*D445</f>
        <v>0.00040929090350967</v>
      </c>
      <c r="BC445" s="202" t="n">
        <f aca="false">(SUMIF(E445:AP445,"&gt;0",E445:AP445)-SUMIF(E445:AP445,"&lt;0",E445:AP445))*D445</f>
        <v>0.0446638698454927</v>
      </c>
      <c r="BD445" s="196"/>
      <c r="BE445" s="196"/>
      <c r="BF445" s="196"/>
      <c r="BG445" s="204"/>
      <c r="BH445" s="205" t="n">
        <f aca="false">SUMPRODUCT(E445:AP445,heilmittel!E$411:AP$411)*D445</f>
        <v>0.00169787168730175</v>
      </c>
      <c r="BI445" s="206"/>
      <c r="BJ445" s="206"/>
      <c r="BK445" s="206"/>
      <c r="BL445" s="206"/>
      <c r="BM445" s="200"/>
    </row>
    <row r="446" customFormat="false" ht="12.8" hidden="false" customHeight="false" outlineLevel="0" collapsed="false">
      <c r="B446" s="0" t="n">
        <f aca="false">1/D446</f>
        <v>14757</v>
      </c>
      <c r="C446" s="208" t="s">
        <v>1347</v>
      </c>
      <c r="D446" s="209" t="n">
        <v>6.77644507691265E-005</v>
      </c>
      <c r="E446" s="210" t="n">
        <v>-8</v>
      </c>
      <c r="F446" s="198" t="n">
        <v>10</v>
      </c>
      <c r="G446" s="198" t="n">
        <v>-40</v>
      </c>
      <c r="H446" s="198" t="n">
        <v>-34</v>
      </c>
      <c r="I446" s="198" t="n">
        <v>-32</v>
      </c>
      <c r="J446" s="198" t="n">
        <v>45</v>
      </c>
      <c r="K446" s="198" t="n">
        <v>-40</v>
      </c>
      <c r="L446" s="198" t="n">
        <v>-10</v>
      </c>
      <c r="M446" s="198" t="n">
        <v>47</v>
      </c>
      <c r="N446" s="198" t="n">
        <v>4</v>
      </c>
      <c r="O446" s="198" t="n">
        <v>43</v>
      </c>
      <c r="P446" s="198" t="n">
        <v>55</v>
      </c>
      <c r="Q446" s="198" t="n">
        <v>1</v>
      </c>
      <c r="R446" s="198" t="n">
        <v>40</v>
      </c>
      <c r="S446" s="198" t="n">
        <v>-11</v>
      </c>
      <c r="T446" s="198" t="n">
        <v>7</v>
      </c>
      <c r="U446" s="198" t="n">
        <v>-127</v>
      </c>
      <c r="V446" s="198" t="n">
        <v>-50</v>
      </c>
      <c r="W446" s="198" t="n">
        <v>22</v>
      </c>
      <c r="X446" s="198" t="n">
        <v>-1</v>
      </c>
      <c r="Y446" s="198" t="n">
        <v>-69</v>
      </c>
      <c r="Z446" s="198" t="n">
        <v>6</v>
      </c>
      <c r="AA446" s="198" t="n">
        <v>37</v>
      </c>
      <c r="AB446" s="198" t="n">
        <v>23</v>
      </c>
      <c r="AC446" s="198" t="n">
        <v>29</v>
      </c>
      <c r="AD446" s="198" t="n">
        <v>0</v>
      </c>
      <c r="AE446" s="198" t="n">
        <v>18</v>
      </c>
      <c r="AF446" s="198" t="n">
        <v>16</v>
      </c>
      <c r="AG446" s="198" t="n">
        <v>-32</v>
      </c>
      <c r="AH446" s="198" t="n">
        <v>14</v>
      </c>
      <c r="AI446" s="198" t="n">
        <v>-59</v>
      </c>
      <c r="AJ446" s="198" t="n">
        <v>6</v>
      </c>
      <c r="AK446" s="198" t="n">
        <v>-2</v>
      </c>
      <c r="AL446" s="198" t="n">
        <v>-22</v>
      </c>
      <c r="AM446" s="198" t="n">
        <v>-19</v>
      </c>
      <c r="AN446" s="198" t="n">
        <v>-23</v>
      </c>
      <c r="AO446" s="198" t="n">
        <v>35</v>
      </c>
      <c r="AP446" s="211" t="n">
        <v>80</v>
      </c>
      <c r="AR446" s="195"/>
      <c r="AS446" s="196" t="s">
        <v>1347</v>
      </c>
      <c r="AT446" s="199" t="inlineStr">
        <f aca="false">IF(AT168,1,"")</f>
        <is>
          <t/>
        </is>
      </c>
      <c r="AU446" s="235" t="n">
        <f aca="false">IF(OR(ISBLANK(appSymptome!E172),appSymptome!E172=appSymptome!$C$1,AT446),0,$AR$5-appSymptome!E172)</f>
        <v>8</v>
      </c>
      <c r="AV446" s="196"/>
      <c r="AW446" s="196"/>
      <c r="AX446" s="199"/>
      <c r="AY446" s="196"/>
      <c r="AZ446" s="196" t="n">
        <f aca="false">IF(AND(AU446=0,AU168=0,AX168&gt;0),$AR$5,AU446)</f>
        <v>8</v>
      </c>
      <c r="BA446" s="200" t="n">
        <f aca="false">IF(AND(AZ446=0,AZ168=0,AY168&gt;0),$AR$5-AY168,AZ446)</f>
        <v>8</v>
      </c>
      <c r="BB446" s="201" t="n">
        <f aca="false">BA446*D446</f>
        <v>0.000542115606153012</v>
      </c>
      <c r="BC446" s="202" t="n">
        <f aca="false">(SUMIF(E446:AP446,"&gt;0",E446:AP446)-SUMIF(E446:AP446,"&lt;0",E446:AP446))*D446</f>
        <v>0.0756928915091143</v>
      </c>
      <c r="BD446" s="196"/>
      <c r="BE446" s="196"/>
      <c r="BF446" s="196"/>
      <c r="BG446" s="204"/>
      <c r="BH446" s="205" t="n">
        <f aca="false">SUMPRODUCT(E446:AP446,heilmittel!E$411:AP$411)*D446</f>
        <v>0.00182622484244765</v>
      </c>
      <c r="BI446" s="206"/>
      <c r="BJ446" s="206"/>
      <c r="BK446" s="206"/>
      <c r="BL446" s="206"/>
      <c r="BM446" s="200"/>
    </row>
    <row r="447" customFormat="false" ht="12.8" hidden="false" customHeight="false" outlineLevel="0" collapsed="false">
      <c r="B447" s="0" t="n">
        <f aca="false">1/D447</f>
        <v>17475</v>
      </c>
      <c r="C447" s="208" t="s">
        <v>1348</v>
      </c>
      <c r="D447" s="209" t="n">
        <v>5.72246065808298E-005</v>
      </c>
      <c r="E447" s="210" t="n">
        <v>-14</v>
      </c>
      <c r="F447" s="198" t="n">
        <v>-50</v>
      </c>
      <c r="G447" s="198" t="n">
        <v>-36</v>
      </c>
      <c r="H447" s="198" t="n">
        <v>-23</v>
      </c>
      <c r="I447" s="198" t="n">
        <v>11</v>
      </c>
      <c r="J447" s="198" t="n">
        <v>23</v>
      </c>
      <c r="K447" s="198" t="n">
        <v>10</v>
      </c>
      <c r="L447" s="198" t="n">
        <v>-15</v>
      </c>
      <c r="M447" s="198" t="n">
        <v>7</v>
      </c>
      <c r="N447" s="198" t="n">
        <v>11</v>
      </c>
      <c r="O447" s="198" t="n">
        <v>2</v>
      </c>
      <c r="P447" s="198" t="n">
        <v>-46</v>
      </c>
      <c r="Q447" s="198" t="n">
        <v>-30</v>
      </c>
      <c r="R447" s="198" t="n">
        <v>2</v>
      </c>
      <c r="S447" s="198" t="n">
        <v>-6</v>
      </c>
      <c r="T447" s="198" t="n">
        <v>27</v>
      </c>
      <c r="U447" s="198" t="n">
        <v>15</v>
      </c>
      <c r="V447" s="198" t="n">
        <v>15</v>
      </c>
      <c r="W447" s="198" t="n">
        <v>-36</v>
      </c>
      <c r="X447" s="198" t="n">
        <v>3</v>
      </c>
      <c r="Y447" s="198" t="n">
        <v>39</v>
      </c>
      <c r="Z447" s="198" t="n">
        <v>7</v>
      </c>
      <c r="AA447" s="198" t="n">
        <v>-29</v>
      </c>
      <c r="AB447" s="198" t="n">
        <v>10</v>
      </c>
      <c r="AC447" s="198" t="n">
        <v>-10</v>
      </c>
      <c r="AD447" s="198" t="n">
        <v>-50</v>
      </c>
      <c r="AE447" s="198" t="n">
        <v>31</v>
      </c>
      <c r="AF447" s="198" t="n">
        <v>44</v>
      </c>
      <c r="AG447" s="198" t="n">
        <v>22</v>
      </c>
      <c r="AH447" s="198" t="n">
        <v>0</v>
      </c>
      <c r="AI447" s="198" t="n">
        <v>16</v>
      </c>
      <c r="AJ447" s="198" t="n">
        <v>-5</v>
      </c>
      <c r="AK447" s="198" t="n">
        <v>-35</v>
      </c>
      <c r="AL447" s="198" t="n">
        <v>0</v>
      </c>
      <c r="AM447" s="198" t="n">
        <v>-54</v>
      </c>
      <c r="AN447" s="198" t="n">
        <v>38</v>
      </c>
      <c r="AO447" s="198" t="n">
        <v>-4</v>
      </c>
      <c r="AP447" s="211" t="n">
        <v>3</v>
      </c>
      <c r="AR447" s="195"/>
      <c r="AS447" s="196" t="s">
        <v>1348</v>
      </c>
      <c r="AT447" s="199" t="inlineStr">
        <f aca="false">IF(AT169,1,"")</f>
        <is>
          <t/>
        </is>
      </c>
      <c r="AU447" s="235" t="n">
        <f aca="false">IF(OR(ISBLANK(appSymptome!E173),appSymptome!E173=appSymptome!$C$1,AT447),0,$AR$5-appSymptome!E173)</f>
        <v>8</v>
      </c>
      <c r="AV447" s="196"/>
      <c r="AW447" s="196"/>
      <c r="AX447" s="199"/>
      <c r="AY447" s="196"/>
      <c r="AZ447" s="196" t="n">
        <f aca="false">IF(AND(AU447=0,AU169=0,AX169&gt;0),$AR$5,AU447)</f>
        <v>8</v>
      </c>
      <c r="BA447" s="200" t="n">
        <f aca="false">IF(AND(AZ447=0,AZ169=0,AY169&gt;0),$AR$5-AY169,AZ447)</f>
        <v>8</v>
      </c>
      <c r="BB447" s="201" t="n">
        <f aca="false">BA447*D447</f>
        <v>0.000457796852646638</v>
      </c>
      <c r="BC447" s="202" t="n">
        <f aca="false">(SUMIF(E447:AP447,"&gt;0",E447:AP447)-SUMIF(E447:AP447,"&lt;0",E447:AP447))*D447</f>
        <v>0.0445779685264664</v>
      </c>
      <c r="BD447" s="196"/>
      <c r="BE447" s="196"/>
      <c r="BF447" s="196"/>
      <c r="BG447" s="204"/>
      <c r="BH447" s="205" t="n">
        <f aca="false">SUMPRODUCT(E447:AP447,heilmittel!E$411:AP$411)*D447</f>
        <v>6.1505007153076E-005</v>
      </c>
      <c r="BI447" s="206"/>
      <c r="BJ447" s="206"/>
      <c r="BK447" s="206"/>
      <c r="BL447" s="206"/>
      <c r="BM447" s="200"/>
    </row>
    <row r="448" customFormat="false" ht="12.8" hidden="false" customHeight="false" outlineLevel="0" collapsed="false">
      <c r="B448" s="0" t="n">
        <f aca="false">1/D448</f>
        <v>23318</v>
      </c>
      <c r="C448" s="208" t="s">
        <v>1349</v>
      </c>
      <c r="D448" s="209" t="n">
        <v>4.28853246419075E-005</v>
      </c>
      <c r="E448" s="210" t="n">
        <v>2</v>
      </c>
      <c r="F448" s="198" t="n">
        <v>-4</v>
      </c>
      <c r="G448" s="198" t="n">
        <v>2</v>
      </c>
      <c r="H448" s="198" t="n">
        <v>13</v>
      </c>
      <c r="I448" s="198" t="n">
        <v>-9</v>
      </c>
      <c r="J448" s="198" t="n">
        <v>-1</v>
      </c>
      <c r="K448" s="198" t="n">
        <v>-16</v>
      </c>
      <c r="L448" s="198" t="n">
        <v>1</v>
      </c>
      <c r="M448" s="198" t="n">
        <v>7</v>
      </c>
      <c r="N448" s="198" t="n">
        <v>-6</v>
      </c>
      <c r="O448" s="198" t="n">
        <v>13</v>
      </c>
      <c r="P448" s="198" t="n">
        <v>-7</v>
      </c>
      <c r="Q448" s="198" t="n">
        <v>2</v>
      </c>
      <c r="R448" s="198" t="n">
        <v>9</v>
      </c>
      <c r="S448" s="198" t="n">
        <v>-13</v>
      </c>
      <c r="T448" s="198" t="n">
        <v>4</v>
      </c>
      <c r="U448" s="198" t="n">
        <v>-3</v>
      </c>
      <c r="V448" s="198" t="n">
        <v>-25</v>
      </c>
      <c r="W448" s="198" t="n">
        <v>-17</v>
      </c>
      <c r="X448" s="198" t="n">
        <v>8</v>
      </c>
      <c r="Y448" s="198" t="n">
        <v>-1</v>
      </c>
      <c r="Z448" s="198" t="n">
        <v>-1</v>
      </c>
      <c r="AA448" s="198" t="n">
        <v>7</v>
      </c>
      <c r="AB448" s="198" t="n">
        <v>-13</v>
      </c>
      <c r="AC448" s="198" t="n">
        <v>-21</v>
      </c>
      <c r="AD448" s="198" t="n">
        <v>12</v>
      </c>
      <c r="AE448" s="198" t="n">
        <v>-36</v>
      </c>
      <c r="AF448" s="198" t="n">
        <v>-20</v>
      </c>
      <c r="AG448" s="198" t="n">
        <v>16</v>
      </c>
      <c r="AH448" s="198" t="n">
        <v>19</v>
      </c>
      <c r="AI448" s="198" t="n">
        <v>8</v>
      </c>
      <c r="AJ448" s="198" t="n">
        <v>-12</v>
      </c>
      <c r="AK448" s="198" t="n">
        <v>-8</v>
      </c>
      <c r="AL448" s="198" t="n">
        <v>22</v>
      </c>
      <c r="AM448" s="198" t="n">
        <v>-19</v>
      </c>
      <c r="AN448" s="198" t="n">
        <v>7</v>
      </c>
      <c r="AO448" s="198" t="n">
        <v>-19</v>
      </c>
      <c r="AP448" s="211" t="n">
        <v>47</v>
      </c>
      <c r="AR448" s="195"/>
      <c r="AS448" s="196" t="s">
        <v>1349</v>
      </c>
      <c r="AT448" s="199" t="inlineStr">
        <f aca="false">IF(AT170,1,"")</f>
        <is>
          <t/>
        </is>
      </c>
      <c r="AU448" s="235" t="n">
        <f aca="false">IF(OR(ISBLANK(appSymptome!E174),appSymptome!E174=appSymptome!$C$1,AT448),0,$AR$5-appSymptome!E174)</f>
        <v>8</v>
      </c>
      <c r="AV448" s="196"/>
      <c r="AW448" s="196"/>
      <c r="AX448" s="199"/>
      <c r="AY448" s="196"/>
      <c r="AZ448" s="196" t="n">
        <f aca="false">IF(AND(AU448=0,AU170=0,AX170&gt;0),$AR$5,AU448)</f>
        <v>8</v>
      </c>
      <c r="BA448" s="200" t="n">
        <f aca="false">IF(AND(AZ448=0,AZ170=0,AY170&gt;0),$AR$5-AY170,AZ448)</f>
        <v>8</v>
      </c>
      <c r="BB448" s="201" t="n">
        <f aca="false">BA448*D448</f>
        <v>0.00034308259713526</v>
      </c>
      <c r="BC448" s="202" t="n">
        <f aca="false">(SUMIF(E448:AP448,"&gt;0",E448:AP448)-SUMIF(E448:AP448,"&lt;0",E448:AP448))*D448</f>
        <v>0.0192983960888584</v>
      </c>
      <c r="BD448" s="196"/>
      <c r="BE448" s="196"/>
      <c r="BF448" s="196"/>
      <c r="BG448" s="204"/>
      <c r="BH448" s="205" t="n">
        <f aca="false">SUMPRODUCT(E448:AP448,heilmittel!E$411:AP$411)*D448</f>
        <v>-0.000130684449781285</v>
      </c>
      <c r="BI448" s="206"/>
      <c r="BJ448" s="206"/>
      <c r="BK448" s="206"/>
      <c r="BL448" s="206"/>
      <c r="BM448" s="200"/>
    </row>
    <row r="449" customFormat="false" ht="12.8" hidden="false" customHeight="false" outlineLevel="0" collapsed="false">
      <c r="B449" s="0" t="n">
        <f aca="false">1/D449</f>
        <v>9975.99999999997</v>
      </c>
      <c r="C449" s="208" t="s">
        <v>1350</v>
      </c>
      <c r="D449" s="209" t="n">
        <v>0.000100240577385726</v>
      </c>
      <c r="E449" s="210" t="n">
        <v>6</v>
      </c>
      <c r="F449" s="198" t="n">
        <v>-6</v>
      </c>
      <c r="G449" s="198" t="n">
        <v>-25</v>
      </c>
      <c r="H449" s="198" t="n">
        <v>7</v>
      </c>
      <c r="I449" s="198" t="n">
        <v>19</v>
      </c>
      <c r="J449" s="198" t="n">
        <v>0</v>
      </c>
      <c r="K449" s="198" t="n">
        <v>-33</v>
      </c>
      <c r="L449" s="198" t="n">
        <v>33</v>
      </c>
      <c r="M449" s="198" t="n">
        <v>0</v>
      </c>
      <c r="N449" s="198" t="n">
        <v>9</v>
      </c>
      <c r="O449" s="198" t="n">
        <v>27</v>
      </c>
      <c r="P449" s="198" t="n">
        <v>25</v>
      </c>
      <c r="Q449" s="198" t="n">
        <v>15</v>
      </c>
      <c r="R449" s="198" t="n">
        <v>-40</v>
      </c>
      <c r="S449" s="198" t="n">
        <v>-4</v>
      </c>
      <c r="T449" s="198" t="n">
        <v>-11</v>
      </c>
      <c r="U449" s="198" t="n">
        <v>21</v>
      </c>
      <c r="V449" s="198" t="n">
        <v>26</v>
      </c>
      <c r="W449" s="198" t="n">
        <v>-3</v>
      </c>
      <c r="X449" s="198" t="n">
        <v>-8</v>
      </c>
      <c r="Y449" s="198" t="n">
        <v>-4</v>
      </c>
      <c r="Z449" s="198" t="n">
        <v>-7</v>
      </c>
      <c r="AA449" s="198" t="n">
        <v>9</v>
      </c>
      <c r="AB449" s="198" t="n">
        <v>1</v>
      </c>
      <c r="AC449" s="198" t="n">
        <v>-7</v>
      </c>
      <c r="AD449" s="198" t="n">
        <v>6</v>
      </c>
      <c r="AE449" s="198" t="n">
        <v>-11</v>
      </c>
      <c r="AF449" s="198" t="n">
        <v>8</v>
      </c>
      <c r="AG449" s="198" t="n">
        <v>29</v>
      </c>
      <c r="AH449" s="198" t="n">
        <v>-30</v>
      </c>
      <c r="AI449" s="198" t="n">
        <v>-11</v>
      </c>
      <c r="AJ449" s="198" t="n">
        <v>18</v>
      </c>
      <c r="AK449" s="198" t="n">
        <v>37</v>
      </c>
      <c r="AL449" s="198" t="n">
        <v>31</v>
      </c>
      <c r="AM449" s="198" t="n">
        <v>-23</v>
      </c>
      <c r="AN449" s="198" t="n">
        <v>5</v>
      </c>
      <c r="AO449" s="198" t="n">
        <v>-16</v>
      </c>
      <c r="AP449" s="211" t="n">
        <v>-33</v>
      </c>
      <c r="AR449" s="195"/>
      <c r="AS449" s="196" t="s">
        <v>1350</v>
      </c>
      <c r="AT449" s="199" t="inlineStr">
        <f aca="false">IF(AT171,1,"")</f>
        <is>
          <t/>
        </is>
      </c>
      <c r="AU449" s="235" t="n">
        <f aca="false">IF(OR(ISBLANK(appSymptome!E175),appSymptome!E175=appSymptome!$C$1,AT449),0,$AR$5-appSymptome!E175)</f>
        <v>8</v>
      </c>
      <c r="AV449" s="196"/>
      <c r="AW449" s="196"/>
      <c r="AX449" s="199"/>
      <c r="AY449" s="196"/>
      <c r="AZ449" s="196" t="n">
        <f aca="false">IF(AND(AU449=0,AU171=0,AX171&gt;0),$AR$5,AU449)</f>
        <v>8</v>
      </c>
      <c r="BA449" s="200" t="n">
        <f aca="false">IF(AND(AZ449=0,AZ171=0,AY171&gt;0),$AR$5-AY171,AZ449)</f>
        <v>8</v>
      </c>
      <c r="BB449" s="201" t="n">
        <f aca="false">BA449*D449</f>
        <v>0.000801924619085808</v>
      </c>
      <c r="BC449" s="202" t="n">
        <f aca="false">(SUMIF(E449:AP449,"&gt;0",E449:AP449)-SUMIF(E449:AP449,"&lt;0",E449:AP449))*D449</f>
        <v>0.0605453087409784</v>
      </c>
      <c r="BD449" s="196"/>
      <c r="BE449" s="196"/>
      <c r="BF449" s="196"/>
      <c r="BG449" s="204"/>
      <c r="BH449" s="205" t="n">
        <f aca="false">SUMPRODUCT(E449:AP449,heilmittel!E$411:AP$411)*D449</f>
        <v>-1.92161186848436E-005</v>
      </c>
      <c r="BI449" s="206"/>
      <c r="BJ449" s="206"/>
      <c r="BK449" s="206"/>
      <c r="BL449" s="206"/>
      <c r="BM449" s="200"/>
    </row>
    <row r="450" customFormat="false" ht="12.8" hidden="false" customHeight="false" outlineLevel="0" collapsed="false">
      <c r="B450" s="0" t="n">
        <f aca="false">1/D450</f>
        <v>10419</v>
      </c>
      <c r="C450" s="208" t="s">
        <v>1351</v>
      </c>
      <c r="D450" s="209" t="n">
        <v>9.59785008158173E-005</v>
      </c>
      <c r="E450" s="210" t="n">
        <v>-6</v>
      </c>
      <c r="F450" s="198" t="n">
        <v>-19</v>
      </c>
      <c r="G450" s="198" t="n">
        <v>-15</v>
      </c>
      <c r="H450" s="198" t="n">
        <v>11</v>
      </c>
      <c r="I450" s="198" t="n">
        <v>6</v>
      </c>
      <c r="J450" s="198" t="n">
        <v>-34</v>
      </c>
      <c r="K450" s="198" t="n">
        <v>9</v>
      </c>
      <c r="L450" s="198" t="n">
        <v>22</v>
      </c>
      <c r="M450" s="198" t="n">
        <v>22</v>
      </c>
      <c r="N450" s="198" t="n">
        <v>-25</v>
      </c>
      <c r="O450" s="198" t="n">
        <v>-6</v>
      </c>
      <c r="P450" s="198" t="n">
        <v>-9</v>
      </c>
      <c r="Q450" s="198" t="n">
        <v>-6</v>
      </c>
      <c r="R450" s="198" t="n">
        <v>-1</v>
      </c>
      <c r="S450" s="198" t="n">
        <v>-17</v>
      </c>
      <c r="T450" s="198" t="n">
        <v>20</v>
      </c>
      <c r="U450" s="198" t="n">
        <v>-8</v>
      </c>
      <c r="V450" s="198" t="n">
        <v>3</v>
      </c>
      <c r="W450" s="198" t="n">
        <v>18</v>
      </c>
      <c r="X450" s="198" t="n">
        <v>4</v>
      </c>
      <c r="Y450" s="198" t="n">
        <v>4</v>
      </c>
      <c r="Z450" s="198" t="n">
        <v>1</v>
      </c>
      <c r="AA450" s="198" t="n">
        <v>-10</v>
      </c>
      <c r="AB450" s="198" t="n">
        <v>-2</v>
      </c>
      <c r="AC450" s="198" t="n">
        <v>11</v>
      </c>
      <c r="AD450" s="198" t="n">
        <v>-7</v>
      </c>
      <c r="AE450" s="198" t="n">
        <v>22</v>
      </c>
      <c r="AF450" s="198" t="n">
        <v>-21</v>
      </c>
      <c r="AG450" s="198" t="n">
        <v>-36</v>
      </c>
      <c r="AH450" s="198" t="n">
        <v>-15</v>
      </c>
      <c r="AI450" s="198" t="n">
        <v>10</v>
      </c>
      <c r="AJ450" s="198" t="n">
        <v>-30</v>
      </c>
      <c r="AK450" s="198" t="n">
        <v>-21</v>
      </c>
      <c r="AL450" s="198" t="n">
        <v>-32</v>
      </c>
      <c r="AM450" s="198" t="n">
        <v>2</v>
      </c>
      <c r="AN450" s="198" t="n">
        <v>-4</v>
      </c>
      <c r="AO450" s="198" t="n">
        <v>18</v>
      </c>
      <c r="AP450" s="211" t="n">
        <v>-2</v>
      </c>
      <c r="AR450" s="195"/>
      <c r="AS450" s="196" t="s">
        <v>1351</v>
      </c>
      <c r="AT450" s="199" t="inlineStr">
        <f aca="false">IF(AT172,1,"")</f>
        <is>
          <t/>
        </is>
      </c>
      <c r="AU450" s="235" t="n">
        <f aca="false">IF(OR(ISBLANK(appSymptome!E176),appSymptome!E176=appSymptome!$C$1,AT450),0,$AR$5-appSymptome!E176)</f>
        <v>8</v>
      </c>
      <c r="AV450" s="196"/>
      <c r="AW450" s="196"/>
      <c r="AX450" s="199"/>
      <c r="AY450" s="196"/>
      <c r="AZ450" s="196" t="n">
        <f aca="false">IF(AND(AU450=0,AU172=0,AX172&gt;0),$AR$5,AU450)</f>
        <v>8</v>
      </c>
      <c r="BA450" s="200" t="n">
        <f aca="false">IF(AND(AZ450=0,AZ172=0,AY172&gt;0),$AR$5-AY172,AZ450)</f>
        <v>8</v>
      </c>
      <c r="BB450" s="201" t="n">
        <f aca="false">BA450*D450</f>
        <v>0.000767828006526538</v>
      </c>
      <c r="BC450" s="202" t="n">
        <f aca="false">(SUMIF(E450:AP450,"&gt;0",E450:AP450)-SUMIF(E450:AP450,"&lt;0",E450:AP450))*D450</f>
        <v>0.048853056915251</v>
      </c>
      <c r="BD450" s="196"/>
      <c r="BE450" s="196"/>
      <c r="BF450" s="196"/>
      <c r="BG450" s="204"/>
      <c r="BH450" s="205" t="n">
        <f aca="false">SUMPRODUCT(E450:AP450,heilmittel!E$411:AP$411)*D450</f>
        <v>0.00163657740666091</v>
      </c>
      <c r="BI450" s="206"/>
      <c r="BJ450" s="206"/>
      <c r="BK450" s="206"/>
      <c r="BL450" s="206"/>
      <c r="BM450" s="200"/>
    </row>
    <row r="451" customFormat="false" ht="12.8" hidden="false" customHeight="false" outlineLevel="0" collapsed="false">
      <c r="B451" s="0" t="n">
        <f aca="false">1/D451</f>
        <v>9848.00000000003</v>
      </c>
      <c r="C451" s="208" t="s">
        <v>1352</v>
      </c>
      <c r="D451" s="209" t="n">
        <v>0.000101543460601137</v>
      </c>
      <c r="E451" s="210" t="n">
        <v>4</v>
      </c>
      <c r="F451" s="198" t="n">
        <v>-20</v>
      </c>
      <c r="G451" s="198" t="n">
        <v>-26</v>
      </c>
      <c r="H451" s="198" t="n">
        <v>1</v>
      </c>
      <c r="I451" s="198" t="n">
        <v>10</v>
      </c>
      <c r="J451" s="198" t="n">
        <v>-44</v>
      </c>
      <c r="K451" s="198" t="n">
        <v>14</v>
      </c>
      <c r="L451" s="198" t="n">
        <v>33</v>
      </c>
      <c r="M451" s="198" t="n">
        <v>18</v>
      </c>
      <c r="N451" s="198" t="n">
        <v>-28</v>
      </c>
      <c r="O451" s="198" t="n">
        <v>-18</v>
      </c>
      <c r="P451" s="198" t="n">
        <v>0</v>
      </c>
      <c r="Q451" s="198" t="n">
        <v>6</v>
      </c>
      <c r="R451" s="198" t="n">
        <v>-17</v>
      </c>
      <c r="S451" s="198" t="n">
        <v>-35</v>
      </c>
      <c r="T451" s="198" t="n">
        <v>28</v>
      </c>
      <c r="U451" s="198" t="n">
        <v>-1</v>
      </c>
      <c r="V451" s="198" t="n">
        <v>15</v>
      </c>
      <c r="W451" s="198" t="n">
        <v>13</v>
      </c>
      <c r="X451" s="198" t="n">
        <v>16</v>
      </c>
      <c r="Y451" s="198" t="n">
        <v>-6</v>
      </c>
      <c r="Z451" s="198" t="n">
        <v>5</v>
      </c>
      <c r="AA451" s="198" t="n">
        <v>-6</v>
      </c>
      <c r="AB451" s="198" t="n">
        <v>-18</v>
      </c>
      <c r="AC451" s="198" t="n">
        <v>-8</v>
      </c>
      <c r="AD451" s="198" t="n">
        <v>-19</v>
      </c>
      <c r="AE451" s="198" t="n">
        <v>30</v>
      </c>
      <c r="AF451" s="198" t="n">
        <v>-30</v>
      </c>
      <c r="AG451" s="198" t="n">
        <v>-58</v>
      </c>
      <c r="AH451" s="198" t="n">
        <v>-21</v>
      </c>
      <c r="AI451" s="198" t="n">
        <v>15</v>
      </c>
      <c r="AJ451" s="198" t="n">
        <v>-35</v>
      </c>
      <c r="AK451" s="198" t="n">
        <v>-30</v>
      </c>
      <c r="AL451" s="198" t="n">
        <v>-33</v>
      </c>
      <c r="AM451" s="198" t="n">
        <v>-8</v>
      </c>
      <c r="AN451" s="198" t="n">
        <v>-15</v>
      </c>
      <c r="AO451" s="198" t="n">
        <v>23</v>
      </c>
      <c r="AP451" s="211" t="n">
        <v>13</v>
      </c>
      <c r="AR451" s="195"/>
      <c r="AS451" s="196" t="s">
        <v>1352</v>
      </c>
      <c r="AT451" s="199" t="inlineStr">
        <f aca="false">IF(AT173,1,"")</f>
        <is>
          <t/>
        </is>
      </c>
      <c r="AU451" s="235" t="n">
        <f aca="false">IF(OR(ISBLANK(appSymptome!E177),appSymptome!E177=appSymptome!$C$1,AT451),0,$AR$5-appSymptome!E177)</f>
        <v>8</v>
      </c>
      <c r="AV451" s="196"/>
      <c r="AW451" s="196"/>
      <c r="AX451" s="199"/>
      <c r="AY451" s="196"/>
      <c r="AZ451" s="196" t="n">
        <f aca="false">IF(AND(AU451=0,AU173=0,AX173&gt;0),$AR$5,AU451)</f>
        <v>8</v>
      </c>
      <c r="BA451" s="200" t="n">
        <f aca="false">IF(AND(AZ451=0,AZ173=0,AY173&gt;0),$AR$5-AY173,AZ451)</f>
        <v>8</v>
      </c>
      <c r="BB451" s="201" t="n">
        <f aca="false">BA451*D451</f>
        <v>0.000812347684809096</v>
      </c>
      <c r="BC451" s="202" t="n">
        <f aca="false">(SUMIF(E451:AP451,"&gt;0",E451:AP451)-SUMIF(E451:AP451,"&lt;0",E451:AP451))*D451</f>
        <v>0.0731112916328188</v>
      </c>
      <c r="BD451" s="196"/>
      <c r="BE451" s="196"/>
      <c r="BF451" s="196"/>
      <c r="BG451" s="204"/>
      <c r="BH451" s="205" t="n">
        <f aca="false">SUMPRODUCT(E451:AP451,heilmittel!E$411:AP$411)*D451</f>
        <v>0.00254999999999999</v>
      </c>
      <c r="BI451" s="206"/>
      <c r="BJ451" s="206"/>
      <c r="BK451" s="206"/>
      <c r="BL451" s="206"/>
      <c r="BM451" s="200"/>
    </row>
    <row r="452" customFormat="false" ht="12.8" hidden="false" customHeight="false" outlineLevel="0" collapsed="false">
      <c r="B452" s="0" t="n">
        <f aca="false">1/D452</f>
        <v>9821.99999999998</v>
      </c>
      <c r="C452" s="208" t="s">
        <v>1353</v>
      </c>
      <c r="D452" s="209" t="n">
        <v>0.000101812258195887</v>
      </c>
      <c r="E452" s="210" t="n">
        <v>6</v>
      </c>
      <c r="F452" s="198" t="n">
        <v>-3</v>
      </c>
      <c r="G452" s="198" t="n">
        <v>-23</v>
      </c>
      <c r="H452" s="198" t="n">
        <v>2</v>
      </c>
      <c r="I452" s="198" t="n">
        <v>24</v>
      </c>
      <c r="J452" s="198" t="n">
        <v>0</v>
      </c>
      <c r="K452" s="198" t="n">
        <v>-30</v>
      </c>
      <c r="L452" s="198" t="n">
        <v>29</v>
      </c>
      <c r="M452" s="198" t="n">
        <v>-1</v>
      </c>
      <c r="N452" s="198" t="n">
        <v>21</v>
      </c>
      <c r="O452" s="198" t="n">
        <v>39</v>
      </c>
      <c r="P452" s="198" t="n">
        <v>31</v>
      </c>
      <c r="Q452" s="198" t="n">
        <v>17</v>
      </c>
      <c r="R452" s="198" t="n">
        <v>-47</v>
      </c>
      <c r="S452" s="198" t="n">
        <v>3</v>
      </c>
      <c r="T452" s="198" t="n">
        <v>-17</v>
      </c>
      <c r="U452" s="198" t="n">
        <v>31</v>
      </c>
      <c r="V452" s="198" t="n">
        <v>21</v>
      </c>
      <c r="W452" s="198" t="n">
        <v>-8</v>
      </c>
      <c r="X452" s="198" t="n">
        <v>-5</v>
      </c>
      <c r="Y452" s="198" t="n">
        <v>-13</v>
      </c>
      <c r="Z452" s="198" t="n">
        <v>-5</v>
      </c>
      <c r="AA452" s="198" t="n">
        <v>-2</v>
      </c>
      <c r="AB452" s="198" t="n">
        <v>2</v>
      </c>
      <c r="AC452" s="198" t="n">
        <v>-3</v>
      </c>
      <c r="AD452" s="198" t="n">
        <v>8</v>
      </c>
      <c r="AE452" s="198" t="n">
        <v>-8</v>
      </c>
      <c r="AF452" s="198" t="n">
        <v>33</v>
      </c>
      <c r="AG452" s="198" t="n">
        <v>27</v>
      </c>
      <c r="AH452" s="198" t="n">
        <v>-19</v>
      </c>
      <c r="AI452" s="198" t="n">
        <v>-12</v>
      </c>
      <c r="AJ452" s="198" t="n">
        <v>15</v>
      </c>
      <c r="AK452" s="198" t="n">
        <v>34</v>
      </c>
      <c r="AL452" s="198" t="n">
        <v>46</v>
      </c>
      <c r="AM452" s="198" t="n">
        <v>-32</v>
      </c>
      <c r="AN452" s="198" t="n">
        <v>11</v>
      </c>
      <c r="AO452" s="198" t="n">
        <v>-25</v>
      </c>
      <c r="AP452" s="211" t="n">
        <v>-26</v>
      </c>
      <c r="AR452" s="195"/>
      <c r="AS452" s="196" t="s">
        <v>1353</v>
      </c>
      <c r="AT452" s="199" t="inlineStr">
        <f aca="false">IF(AT174,1,"")</f>
        <is>
          <t/>
        </is>
      </c>
      <c r="AU452" s="235" t="n">
        <f aca="false">IF(OR(ISBLANK(appSymptome!E178),appSymptome!E178=appSymptome!$C$1,AT452),0,$AR$5-appSymptome!E178)</f>
        <v>8</v>
      </c>
      <c r="AV452" s="196"/>
      <c r="AW452" s="196"/>
      <c r="AX452" s="199"/>
      <c r="AY452" s="196"/>
      <c r="AZ452" s="196" t="n">
        <f aca="false">IF(AND(AU452=0,AU174=0,AX174&gt;0),$AR$5,AU452)</f>
        <v>8</v>
      </c>
      <c r="BA452" s="200" t="n">
        <f aca="false">IF(AND(AZ452=0,AZ174=0,AY174&gt;0),$AR$5-AY174,AZ452)</f>
        <v>8</v>
      </c>
      <c r="BB452" s="201" t="n">
        <f aca="false">BA452*D452</f>
        <v>0.000814498065567096</v>
      </c>
      <c r="BC452" s="202" t="n">
        <f aca="false">(SUMIF(E452:AP452,"&gt;0",E452:AP452)-SUMIF(E452:AP452,"&lt;0",E452:AP452))*D452</f>
        <v>0.0691305233150071</v>
      </c>
      <c r="BD452" s="196"/>
      <c r="BE452" s="196"/>
      <c r="BF452" s="196"/>
      <c r="BG452" s="204"/>
      <c r="BH452" s="205" t="n">
        <f aca="false">SUMPRODUCT(E452:AP452,heilmittel!E$411:AP$411)*D452</f>
        <v>-0.00150589492974955</v>
      </c>
      <c r="BI452" s="206"/>
      <c r="BJ452" s="206"/>
      <c r="BK452" s="206"/>
      <c r="BL452" s="206"/>
      <c r="BM452" s="200"/>
    </row>
    <row r="453" customFormat="false" ht="12.8" hidden="false" customHeight="false" outlineLevel="0" collapsed="false">
      <c r="B453" s="0" t="n">
        <f aca="false">1/D453</f>
        <v>9685.99999999999</v>
      </c>
      <c r="C453" s="208" t="s">
        <v>1354</v>
      </c>
      <c r="D453" s="209" t="n">
        <v>0.000103241792277514</v>
      </c>
      <c r="E453" s="210" t="n">
        <v>-4</v>
      </c>
      <c r="F453" s="198" t="n">
        <v>-13</v>
      </c>
      <c r="G453" s="198" t="n">
        <v>-23</v>
      </c>
      <c r="H453" s="198" t="n">
        <v>7</v>
      </c>
      <c r="I453" s="198" t="n">
        <v>49</v>
      </c>
      <c r="J453" s="198" t="n">
        <v>-22</v>
      </c>
      <c r="K453" s="198" t="n">
        <v>-10</v>
      </c>
      <c r="L453" s="198" t="n">
        <v>29</v>
      </c>
      <c r="M453" s="198" t="n">
        <v>14</v>
      </c>
      <c r="N453" s="198" t="n">
        <v>-1</v>
      </c>
      <c r="O453" s="198" t="n">
        <v>24</v>
      </c>
      <c r="P453" s="198" t="n">
        <v>2</v>
      </c>
      <c r="Q453" s="198" t="n">
        <v>7</v>
      </c>
      <c r="R453" s="198" t="n">
        <v>-25</v>
      </c>
      <c r="S453" s="198" t="n">
        <v>-12</v>
      </c>
      <c r="T453" s="198" t="n">
        <v>8</v>
      </c>
      <c r="U453" s="198" t="n">
        <v>20</v>
      </c>
      <c r="V453" s="198" t="n">
        <v>29</v>
      </c>
      <c r="W453" s="198" t="n">
        <v>13</v>
      </c>
      <c r="X453" s="198" t="n">
        <v>-12</v>
      </c>
      <c r="Y453" s="198" t="n">
        <v>-25</v>
      </c>
      <c r="Z453" s="198" t="n">
        <v>21</v>
      </c>
      <c r="AA453" s="198" t="n">
        <v>-16</v>
      </c>
      <c r="AB453" s="198" t="n">
        <v>19</v>
      </c>
      <c r="AC453" s="198" t="n">
        <v>10</v>
      </c>
      <c r="AD453" s="198" t="n">
        <v>5</v>
      </c>
      <c r="AE453" s="198" t="n">
        <v>21</v>
      </c>
      <c r="AF453" s="198" t="n">
        <v>6</v>
      </c>
      <c r="AG453" s="198" t="n">
        <v>17</v>
      </c>
      <c r="AH453" s="198" t="n">
        <v>-10</v>
      </c>
      <c r="AI453" s="198" t="n">
        <v>9</v>
      </c>
      <c r="AJ453" s="198" t="n">
        <v>-5</v>
      </c>
      <c r="AK453" s="198" t="n">
        <v>29</v>
      </c>
      <c r="AL453" s="198" t="n">
        <v>19</v>
      </c>
      <c r="AM453" s="198" t="n">
        <v>4</v>
      </c>
      <c r="AN453" s="198" t="n">
        <v>-6</v>
      </c>
      <c r="AO453" s="198" t="n">
        <v>-22</v>
      </c>
      <c r="AP453" s="211" t="n">
        <v>-8</v>
      </c>
      <c r="AR453" s="195"/>
      <c r="AS453" s="196" t="s">
        <v>1354</v>
      </c>
      <c r="AT453" s="199" t="inlineStr">
        <f aca="false">IF(AT175,1,"")</f>
        <is>
          <t/>
        </is>
      </c>
      <c r="AU453" s="235" t="n">
        <f aca="false">IF(OR(ISBLANK(appSymptome!E179),appSymptome!E179=appSymptome!$C$1,AT453),0,$AR$5-appSymptome!E179)</f>
        <v>8</v>
      </c>
      <c r="AV453" s="196"/>
      <c r="AW453" s="196"/>
      <c r="AX453" s="199"/>
      <c r="AY453" s="196"/>
      <c r="AZ453" s="196" t="n">
        <f aca="false">IF(AND(AU453=0,AU175=0,AX175&gt;0),$AR$5,AU453)</f>
        <v>8</v>
      </c>
      <c r="BA453" s="200" t="n">
        <f aca="false">IF(AND(AZ453=0,AZ175=0,AY175&gt;0),$AR$5-AY175,AZ453)</f>
        <v>8</v>
      </c>
      <c r="BB453" s="201" t="n">
        <f aca="false">BA453*D453</f>
        <v>0.000825934338220112</v>
      </c>
      <c r="BC453" s="202" t="n">
        <f aca="false">(SUMIF(E453:AP453,"&gt;0",E453:AP453)-SUMIF(E453:AP453,"&lt;0",E453:AP453))*D453</f>
        <v>0.059467272351848</v>
      </c>
      <c r="BD453" s="196"/>
      <c r="BE453" s="196"/>
      <c r="BF453" s="196"/>
      <c r="BG453" s="204"/>
      <c r="BH453" s="205" t="n">
        <f aca="false">SUMPRODUCT(E453:AP453,heilmittel!E$411:AP$411)*D453</f>
        <v>-0.00198482345653521</v>
      </c>
      <c r="BI453" s="206"/>
      <c r="BJ453" s="206"/>
      <c r="BK453" s="206"/>
      <c r="BL453" s="206"/>
      <c r="BM453" s="200"/>
    </row>
    <row r="454" customFormat="false" ht="12.8" hidden="false" customHeight="false" outlineLevel="0" collapsed="false">
      <c r="B454" s="0" t="n">
        <f aca="false">1/D454</f>
        <v>9535.00000000003</v>
      </c>
      <c r="C454" s="208" t="s">
        <v>1355</v>
      </c>
      <c r="D454" s="209" t="n">
        <v>0.00010487676979549</v>
      </c>
      <c r="E454" s="210" t="n">
        <v>-35</v>
      </c>
      <c r="F454" s="198" t="n">
        <v>-32</v>
      </c>
      <c r="G454" s="198" t="n">
        <v>-13</v>
      </c>
      <c r="H454" s="198" t="n">
        <v>-8</v>
      </c>
      <c r="I454" s="198" t="n">
        <v>18</v>
      </c>
      <c r="J454" s="198" t="n">
        <v>-22</v>
      </c>
      <c r="K454" s="198" t="n">
        <v>-20</v>
      </c>
      <c r="L454" s="198" t="n">
        <v>23</v>
      </c>
      <c r="M454" s="198" t="n">
        <v>-7</v>
      </c>
      <c r="N454" s="198" t="n">
        <v>29</v>
      </c>
      <c r="O454" s="198" t="n">
        <v>11</v>
      </c>
      <c r="P454" s="198" t="n">
        <v>-23</v>
      </c>
      <c r="Q454" s="198" t="n">
        <v>7</v>
      </c>
      <c r="R454" s="198" t="n">
        <v>-47</v>
      </c>
      <c r="S454" s="198" t="n">
        <v>2</v>
      </c>
      <c r="T454" s="198" t="n">
        <v>5</v>
      </c>
      <c r="U454" s="198" t="n">
        <v>15</v>
      </c>
      <c r="V454" s="198" t="n">
        <v>1</v>
      </c>
      <c r="W454" s="198" t="n">
        <v>27</v>
      </c>
      <c r="X454" s="198" t="n">
        <v>10</v>
      </c>
      <c r="Y454" s="198" t="n">
        <v>-45</v>
      </c>
      <c r="Z454" s="198" t="n">
        <v>9</v>
      </c>
      <c r="AA454" s="198" t="n">
        <v>-24</v>
      </c>
      <c r="AB454" s="198" t="n">
        <v>13</v>
      </c>
      <c r="AC454" s="198" t="n">
        <v>-3</v>
      </c>
      <c r="AD454" s="198" t="n">
        <v>6</v>
      </c>
      <c r="AE454" s="198" t="n">
        <v>8</v>
      </c>
      <c r="AF454" s="198" t="n">
        <v>-5</v>
      </c>
      <c r="AG454" s="198" t="n">
        <v>0</v>
      </c>
      <c r="AH454" s="198" t="n">
        <v>-2</v>
      </c>
      <c r="AI454" s="198" t="n">
        <v>6</v>
      </c>
      <c r="AJ454" s="198" t="n">
        <v>29</v>
      </c>
      <c r="AK454" s="198" t="n">
        <v>-8</v>
      </c>
      <c r="AL454" s="198" t="n">
        <v>-17</v>
      </c>
      <c r="AM454" s="198" t="n">
        <v>7</v>
      </c>
      <c r="AN454" s="198" t="n">
        <v>-21</v>
      </c>
      <c r="AO454" s="198" t="n">
        <v>18</v>
      </c>
      <c r="AP454" s="211" t="n">
        <v>3</v>
      </c>
      <c r="AR454" s="195"/>
      <c r="AS454" s="196" t="s">
        <v>1355</v>
      </c>
      <c r="AT454" s="199" t="inlineStr">
        <f aca="false">IF(AT176,1,"")</f>
        <is>
          <t/>
        </is>
      </c>
      <c r="AU454" s="235" t="n">
        <f aca="false">IF(OR(ISBLANK(appSymptome!E180),appSymptome!E180=appSymptome!$C$1,AT454),0,$AR$5-appSymptome!E180)</f>
        <v>8</v>
      </c>
      <c r="AV454" s="196"/>
      <c r="AW454" s="196"/>
      <c r="AX454" s="199"/>
      <c r="AY454" s="196"/>
      <c r="AZ454" s="196" t="n">
        <f aca="false">IF(AND(AU454=0,AU176=0,AX176&gt;0),$AR$5,AU454)</f>
        <v>8</v>
      </c>
      <c r="BA454" s="200" t="n">
        <f aca="false">IF(AND(AZ454=0,AZ176=0,AY176&gt;0),$AR$5-AY176,AZ454)</f>
        <v>8</v>
      </c>
      <c r="BB454" s="201" t="n">
        <f aca="false">BA454*D454</f>
        <v>0.00083901415836392</v>
      </c>
      <c r="BC454" s="202" t="n">
        <f aca="false">(SUMIF(E454:AP454,"&gt;0",E454:AP454)-SUMIF(E454:AP454,"&lt;0",E454:AP454))*D454</f>
        <v>0.0607236497115889</v>
      </c>
      <c r="BD454" s="196"/>
      <c r="BE454" s="196"/>
      <c r="BF454" s="196"/>
      <c r="BG454" s="204"/>
      <c r="BH454" s="205" t="n">
        <f aca="false">SUMPRODUCT(E454:AP454,heilmittel!E$411:AP$411)*D454</f>
        <v>-0.00388548505506029</v>
      </c>
      <c r="BI454" s="206"/>
      <c r="BJ454" s="206"/>
      <c r="BK454" s="206"/>
      <c r="BL454" s="206"/>
      <c r="BM454" s="200"/>
    </row>
    <row r="455" customFormat="false" ht="12.8" hidden="false" customHeight="false" outlineLevel="0" collapsed="false">
      <c r="B455" s="0" t="n">
        <f aca="false">1/D455</f>
        <v>9998.00000000002</v>
      </c>
      <c r="C455" s="208" t="s">
        <v>1356</v>
      </c>
      <c r="D455" s="209" t="n">
        <v>0.0001000200040008</v>
      </c>
      <c r="E455" s="210" t="n">
        <v>-15</v>
      </c>
      <c r="F455" s="198" t="n">
        <v>10</v>
      </c>
      <c r="G455" s="198" t="n">
        <v>6</v>
      </c>
      <c r="H455" s="198" t="n">
        <v>10</v>
      </c>
      <c r="I455" s="198" t="n">
        <v>17</v>
      </c>
      <c r="J455" s="198" t="n">
        <v>-10</v>
      </c>
      <c r="K455" s="198" t="n">
        <v>11</v>
      </c>
      <c r="L455" s="198" t="n">
        <v>23</v>
      </c>
      <c r="M455" s="198" t="n">
        <v>7</v>
      </c>
      <c r="N455" s="198" t="n">
        <v>-3</v>
      </c>
      <c r="O455" s="198" t="n">
        <v>25</v>
      </c>
      <c r="P455" s="198" t="n">
        <v>-8</v>
      </c>
      <c r="Q455" s="198" t="n">
        <v>25</v>
      </c>
      <c r="R455" s="198" t="n">
        <v>-35</v>
      </c>
      <c r="S455" s="198" t="n">
        <v>9</v>
      </c>
      <c r="T455" s="198" t="n">
        <v>6</v>
      </c>
      <c r="U455" s="198" t="n">
        <v>21</v>
      </c>
      <c r="V455" s="198" t="n">
        <v>24</v>
      </c>
      <c r="W455" s="198" t="n">
        <v>-15</v>
      </c>
      <c r="X455" s="198" t="n">
        <v>-26</v>
      </c>
      <c r="Y455" s="198" t="n">
        <v>30</v>
      </c>
      <c r="Z455" s="198" t="n">
        <v>-33</v>
      </c>
      <c r="AA455" s="198" t="n">
        <v>-18</v>
      </c>
      <c r="AB455" s="198" t="n">
        <v>19</v>
      </c>
      <c r="AC455" s="198" t="n">
        <v>4</v>
      </c>
      <c r="AD455" s="198" t="n">
        <v>-7</v>
      </c>
      <c r="AE455" s="198" t="n">
        <v>9</v>
      </c>
      <c r="AF455" s="198" t="n">
        <v>2</v>
      </c>
      <c r="AG455" s="198" t="n">
        <v>-8</v>
      </c>
      <c r="AH455" s="198" t="n">
        <v>-8</v>
      </c>
      <c r="AI455" s="198" t="n">
        <v>-10</v>
      </c>
      <c r="AJ455" s="198" t="n">
        <v>67</v>
      </c>
      <c r="AK455" s="198" t="n">
        <v>3</v>
      </c>
      <c r="AL455" s="198" t="n">
        <v>-16</v>
      </c>
      <c r="AM455" s="198" t="n">
        <v>29</v>
      </c>
      <c r="AN455" s="198" t="n">
        <v>5</v>
      </c>
      <c r="AO455" s="198" t="n">
        <v>26</v>
      </c>
      <c r="AP455" s="211" t="n">
        <v>23</v>
      </c>
      <c r="AR455" s="195"/>
      <c r="AS455" s="196" t="s">
        <v>1356</v>
      </c>
      <c r="AT455" s="199" t="inlineStr">
        <f aca="false">IF(AT177,1,"")</f>
        <is>
          <t/>
        </is>
      </c>
      <c r="AU455" s="235" t="n">
        <f aca="false">IF(OR(ISBLANK(appSymptome!E181),appSymptome!E181=appSymptome!$C$1,AT455),0,$AR$5-appSymptome!E181)</f>
        <v>8</v>
      </c>
      <c r="AV455" s="196"/>
      <c r="AW455" s="196"/>
      <c r="AX455" s="199"/>
      <c r="AY455" s="196"/>
      <c r="AZ455" s="196" t="n">
        <f aca="false">IF(AND(AU455=0,AU177=0,AX177&gt;0),$AR$5,AU455)</f>
        <v>8</v>
      </c>
      <c r="BA455" s="200" t="n">
        <f aca="false">IF(AND(AZ455=0,AZ177=0,AY177&gt;0),$AR$5-AY177,AZ455)</f>
        <v>8</v>
      </c>
      <c r="BB455" s="201" t="n">
        <f aca="false">BA455*D455</f>
        <v>0.0008001600320064</v>
      </c>
      <c r="BC455" s="202" t="n">
        <f aca="false">(SUMIF(E455:AP455,"&gt;0",E455:AP455)-SUMIF(E455:AP455,"&lt;0",E455:AP455))*D455</f>
        <v>0.0623124624924985</v>
      </c>
      <c r="BD455" s="196"/>
      <c r="BE455" s="196"/>
      <c r="BF455" s="196"/>
      <c r="BG455" s="204"/>
      <c r="BH455" s="205" t="n">
        <f aca="false">SUMPRODUCT(E455:AP455,heilmittel!E$411:AP$411)*D455</f>
        <v>-0.000145759151830366</v>
      </c>
      <c r="BI455" s="206"/>
      <c r="BJ455" s="206"/>
      <c r="BK455" s="206"/>
      <c r="BL455" s="206"/>
      <c r="BM455" s="200"/>
    </row>
    <row r="456" customFormat="false" ht="12.8" hidden="false" customHeight="false" outlineLevel="0" collapsed="false">
      <c r="B456" s="0" t="n">
        <f aca="false">1/D456</f>
        <v>10057</v>
      </c>
      <c r="C456" s="208" t="s">
        <v>1357</v>
      </c>
      <c r="D456" s="209" t="n">
        <v>9.94332305856617E-005</v>
      </c>
      <c r="E456" s="210" t="n">
        <v>12</v>
      </c>
      <c r="F456" s="198" t="n">
        <v>0</v>
      </c>
      <c r="G456" s="198" t="n">
        <v>-5</v>
      </c>
      <c r="H456" s="198" t="n">
        <v>-1</v>
      </c>
      <c r="I456" s="198" t="n">
        <v>50</v>
      </c>
      <c r="J456" s="198" t="n">
        <v>-38</v>
      </c>
      <c r="K456" s="198" t="n">
        <v>-2</v>
      </c>
      <c r="L456" s="198" t="n">
        <v>27</v>
      </c>
      <c r="M456" s="198" t="n">
        <v>-12</v>
      </c>
      <c r="N456" s="198" t="n">
        <v>-11</v>
      </c>
      <c r="O456" s="198" t="n">
        <v>-3</v>
      </c>
      <c r="P456" s="198" t="n">
        <v>-23</v>
      </c>
      <c r="Q456" s="198" t="n">
        <v>31</v>
      </c>
      <c r="R456" s="198" t="n">
        <v>-46</v>
      </c>
      <c r="S456" s="198" t="n">
        <v>24</v>
      </c>
      <c r="T456" s="198" t="n">
        <v>8</v>
      </c>
      <c r="U456" s="198" t="n">
        <v>-15</v>
      </c>
      <c r="V456" s="198" t="n">
        <v>28</v>
      </c>
      <c r="W456" s="198" t="n">
        <v>-8</v>
      </c>
      <c r="X456" s="198" t="n">
        <v>-29</v>
      </c>
      <c r="Y456" s="198" t="n">
        <v>32</v>
      </c>
      <c r="Z456" s="198" t="n">
        <v>-2</v>
      </c>
      <c r="AA456" s="198" t="n">
        <v>17</v>
      </c>
      <c r="AB456" s="198" t="n">
        <v>16</v>
      </c>
      <c r="AC456" s="198" t="n">
        <v>13</v>
      </c>
      <c r="AD456" s="198" t="n">
        <v>-7</v>
      </c>
      <c r="AE456" s="198" t="n">
        <v>9</v>
      </c>
      <c r="AF456" s="198" t="n">
        <v>24</v>
      </c>
      <c r="AG456" s="198" t="n">
        <v>-20</v>
      </c>
      <c r="AH456" s="198" t="n">
        <v>-31</v>
      </c>
      <c r="AI456" s="198" t="n">
        <v>25</v>
      </c>
      <c r="AJ456" s="198" t="n">
        <v>-4</v>
      </c>
      <c r="AK456" s="198" t="n">
        <v>-7</v>
      </c>
      <c r="AL456" s="198" t="n">
        <v>8</v>
      </c>
      <c r="AM456" s="198" t="n">
        <v>10</v>
      </c>
      <c r="AN456" s="198" t="n">
        <v>-53</v>
      </c>
      <c r="AO456" s="198" t="n">
        <v>17</v>
      </c>
      <c r="AP456" s="211" t="n">
        <v>59</v>
      </c>
      <c r="AR456" s="195"/>
      <c r="AS456" s="196" t="s">
        <v>1357</v>
      </c>
      <c r="AT456" s="199" t="inlineStr">
        <f aca="false">IF(AT178,1,"")</f>
        <is>
          <t/>
        </is>
      </c>
      <c r="AU456" s="235" t="n">
        <f aca="false">IF(OR(ISBLANK(appSymptome!E182),appSymptome!E182=appSymptome!$C$1,AT456),0,$AR$5-appSymptome!E182)</f>
        <v>8</v>
      </c>
      <c r="AV456" s="196"/>
      <c r="AW456" s="196"/>
      <c r="AX456" s="199"/>
      <c r="AY456" s="196"/>
      <c r="AZ456" s="196" t="n">
        <f aca="false">IF(AND(AU456=0,AU178=0,AX178&gt;0),$AR$5,AU456)</f>
        <v>8</v>
      </c>
      <c r="BA456" s="200" t="n">
        <f aca="false">IF(AND(AZ456=0,AZ178=0,AY178&gt;0),$AR$5-AY178,AZ456)</f>
        <v>8</v>
      </c>
      <c r="BB456" s="201" t="n">
        <f aca="false">BA456*D456</f>
        <v>0.000795465844685294</v>
      </c>
      <c r="BC456" s="202" t="n">
        <f aca="false">(SUMIF(E456:AP456,"&gt;0",E456:AP456)-SUMIF(E456:AP456,"&lt;0",E456:AP456))*D456</f>
        <v>0.0722879586357761</v>
      </c>
      <c r="BD456" s="196"/>
      <c r="BE456" s="196"/>
      <c r="BF456" s="196"/>
      <c r="BG456" s="204"/>
      <c r="BH456" s="205" t="n">
        <f aca="false">SUMPRODUCT(E456:AP456,heilmittel!E$411:AP$411)*D456</f>
        <v>-0.00171977726956349</v>
      </c>
      <c r="BI456" s="206"/>
      <c r="BJ456" s="206"/>
      <c r="BK456" s="206"/>
      <c r="BL456" s="206"/>
      <c r="BM456" s="200"/>
    </row>
    <row r="457" customFormat="false" ht="12.8" hidden="false" customHeight="false" outlineLevel="0" collapsed="false">
      <c r="B457" s="0" t="n">
        <f aca="false">1/D457</f>
        <v>9472.00000000003</v>
      </c>
      <c r="C457" s="208" t="s">
        <v>1358</v>
      </c>
      <c r="D457" s="209" t="n">
        <v>0.000105574324324324</v>
      </c>
      <c r="E457" s="210" t="n">
        <v>12</v>
      </c>
      <c r="F457" s="198" t="n">
        <v>-14</v>
      </c>
      <c r="G457" s="198" t="n">
        <v>-22</v>
      </c>
      <c r="H457" s="198" t="n">
        <v>-20</v>
      </c>
      <c r="I457" s="198" t="n">
        <v>55</v>
      </c>
      <c r="J457" s="198" t="n">
        <v>-17</v>
      </c>
      <c r="K457" s="198" t="n">
        <v>-10</v>
      </c>
      <c r="L457" s="198" t="n">
        <v>55</v>
      </c>
      <c r="M457" s="198" t="n">
        <v>-10</v>
      </c>
      <c r="N457" s="198" t="n">
        <v>14</v>
      </c>
      <c r="O457" s="198" t="n">
        <v>21</v>
      </c>
      <c r="P457" s="198" t="n">
        <v>-26</v>
      </c>
      <c r="Q457" s="198" t="n">
        <v>40</v>
      </c>
      <c r="R457" s="198" t="n">
        <v>-62</v>
      </c>
      <c r="S457" s="198" t="n">
        <v>8</v>
      </c>
      <c r="T457" s="198" t="n">
        <v>19</v>
      </c>
      <c r="U457" s="198" t="n">
        <v>13</v>
      </c>
      <c r="V457" s="198" t="n">
        <v>40</v>
      </c>
      <c r="W457" s="198" t="n">
        <v>5</v>
      </c>
      <c r="X457" s="198" t="n">
        <v>29</v>
      </c>
      <c r="Y457" s="198" t="n">
        <v>-5</v>
      </c>
      <c r="Z457" s="198" t="n">
        <v>18</v>
      </c>
      <c r="AA457" s="198" t="n">
        <v>15</v>
      </c>
      <c r="AB457" s="198" t="n">
        <v>32</v>
      </c>
      <c r="AC457" s="198" t="n">
        <v>0</v>
      </c>
      <c r="AD457" s="198" t="n">
        <v>-24</v>
      </c>
      <c r="AE457" s="198" t="n">
        <v>-5</v>
      </c>
      <c r="AF457" s="198" t="n">
        <v>-1</v>
      </c>
      <c r="AG457" s="198" t="n">
        <v>-10</v>
      </c>
      <c r="AH457" s="198" t="n">
        <v>-17</v>
      </c>
      <c r="AI457" s="198" t="n">
        <v>41</v>
      </c>
      <c r="AJ457" s="198" t="n">
        <v>23</v>
      </c>
      <c r="AK457" s="198" t="n">
        <v>11</v>
      </c>
      <c r="AL457" s="198" t="n">
        <v>-32</v>
      </c>
      <c r="AM457" s="198" t="n">
        <v>-11</v>
      </c>
      <c r="AN457" s="198" t="n">
        <v>-8</v>
      </c>
      <c r="AO457" s="198" t="n">
        <v>8</v>
      </c>
      <c r="AP457" s="211" t="n">
        <v>-2</v>
      </c>
      <c r="AR457" s="195"/>
      <c r="AS457" s="196" t="s">
        <v>1358</v>
      </c>
      <c r="AT457" s="199" t="inlineStr">
        <f aca="false">IF(AT179,1,"")</f>
        <is>
          <t/>
        </is>
      </c>
      <c r="AU457" s="235" t="n">
        <f aca="false">IF(OR(ISBLANK(appSymptome!E183),appSymptome!E183=appSymptome!$C$1,AT457),0,$AR$5-appSymptome!E183)</f>
        <v>8</v>
      </c>
      <c r="AV457" s="196"/>
      <c r="AW457" s="196"/>
      <c r="AX457" s="199"/>
      <c r="AY457" s="196"/>
      <c r="AZ457" s="196" t="n">
        <f aca="false">IF(AND(AU457=0,AU179=0,AX179&gt;0),$AR$5,AU457)</f>
        <v>8</v>
      </c>
      <c r="BA457" s="200" t="n">
        <f aca="false">IF(AND(AZ457=0,AZ179=0,AY179&gt;0),$AR$5-AY179,AZ457)</f>
        <v>8</v>
      </c>
      <c r="BB457" s="201" t="n">
        <f aca="false">BA457*D457</f>
        <v>0.000844594594594592</v>
      </c>
      <c r="BC457" s="202" t="n">
        <f aca="false">(SUMIF(E457:AP457,"&gt;0",E457:AP457)-SUMIF(E457:AP457,"&lt;0",E457:AP457))*D457</f>
        <v>0.0797086148648649</v>
      </c>
      <c r="BD457" s="196"/>
      <c r="BE457" s="196"/>
      <c r="BF457" s="196"/>
      <c r="BG457" s="204"/>
      <c r="BH457" s="205" t="n">
        <f aca="false">SUMPRODUCT(E457:AP457,heilmittel!E$411:AP$411)*D457</f>
        <v>-0.000791490709459457</v>
      </c>
      <c r="BI457" s="206"/>
      <c r="BJ457" s="206"/>
      <c r="BK457" s="206"/>
      <c r="BL457" s="206"/>
      <c r="BM457" s="200"/>
    </row>
    <row r="458" customFormat="false" ht="12.8" hidden="false" customHeight="false" outlineLevel="0" collapsed="false">
      <c r="B458" s="0" t="n">
        <f aca="false">1/D458</f>
        <v>9828.99999999997</v>
      </c>
      <c r="C458" s="208" t="s">
        <v>1359</v>
      </c>
      <c r="D458" s="209" t="n">
        <v>0.000101739749720216</v>
      </c>
      <c r="E458" s="210" t="n">
        <v>-16</v>
      </c>
      <c r="F458" s="198" t="n">
        <v>-5</v>
      </c>
      <c r="G458" s="198" t="n">
        <v>6</v>
      </c>
      <c r="H458" s="198" t="n">
        <v>-26</v>
      </c>
      <c r="I458" s="198" t="n">
        <v>27</v>
      </c>
      <c r="J458" s="198" t="n">
        <v>-26</v>
      </c>
      <c r="K458" s="198" t="n">
        <v>-22</v>
      </c>
      <c r="L458" s="198" t="n">
        <v>28</v>
      </c>
      <c r="M458" s="198" t="n">
        <v>-24</v>
      </c>
      <c r="N458" s="198" t="n">
        <v>18</v>
      </c>
      <c r="O458" s="198" t="n">
        <v>18</v>
      </c>
      <c r="P458" s="198" t="n">
        <v>-18</v>
      </c>
      <c r="Q458" s="198" t="n">
        <v>8</v>
      </c>
      <c r="R458" s="198" t="n">
        <v>-26</v>
      </c>
      <c r="S458" s="198" t="n">
        <v>3</v>
      </c>
      <c r="T458" s="198" t="n">
        <v>-2</v>
      </c>
      <c r="U458" s="198" t="n">
        <v>14</v>
      </c>
      <c r="V458" s="198" t="n">
        <v>26</v>
      </c>
      <c r="W458" s="198" t="n">
        <v>-2</v>
      </c>
      <c r="X458" s="198" t="n">
        <v>16</v>
      </c>
      <c r="Y458" s="198" t="n">
        <v>-19</v>
      </c>
      <c r="Z458" s="198" t="n">
        <v>21</v>
      </c>
      <c r="AA458" s="198" t="n">
        <v>-4</v>
      </c>
      <c r="AB458" s="198" t="n">
        <v>22</v>
      </c>
      <c r="AC458" s="198" t="n">
        <v>-9</v>
      </c>
      <c r="AD458" s="198" t="n">
        <v>-2</v>
      </c>
      <c r="AE458" s="198" t="n">
        <v>-9</v>
      </c>
      <c r="AF458" s="198" t="n">
        <v>-19</v>
      </c>
      <c r="AG458" s="198" t="n">
        <v>30</v>
      </c>
      <c r="AH458" s="198" t="n">
        <v>-2</v>
      </c>
      <c r="AI458" s="198" t="n">
        <v>3</v>
      </c>
      <c r="AJ458" s="198" t="n">
        <v>1</v>
      </c>
      <c r="AK458" s="198" t="n">
        <v>18</v>
      </c>
      <c r="AL458" s="198" t="n">
        <v>3</v>
      </c>
      <c r="AM458" s="198" t="n">
        <v>-29</v>
      </c>
      <c r="AN458" s="198" t="n">
        <v>-13</v>
      </c>
      <c r="AO458" s="198" t="n">
        <v>35</v>
      </c>
      <c r="AP458" s="211" t="n">
        <v>8</v>
      </c>
      <c r="AR458" s="195"/>
      <c r="AS458" s="196" t="s">
        <v>1359</v>
      </c>
      <c r="AT458" s="199" t="inlineStr">
        <f aca="false">IF(AT180,1,"")</f>
        <is>
          <t/>
        </is>
      </c>
      <c r="AU458" s="235" t="n">
        <f aca="false">IF(OR(ISBLANK(appSymptome!E184),appSymptome!E184=appSymptome!$C$1,AT458),0,$AR$5-appSymptome!E184)</f>
        <v>8</v>
      </c>
      <c r="AV458" s="196"/>
      <c r="AW458" s="196"/>
      <c r="AX458" s="199"/>
      <c r="AY458" s="196"/>
      <c r="AZ458" s="196" t="n">
        <f aca="false">IF(AND(AU458=0,AU180=0,AX180&gt;0),$AR$5,AU458)</f>
        <v>8</v>
      </c>
      <c r="BA458" s="200" t="n">
        <f aca="false">IF(AND(AZ458=0,AZ180=0,AY180&gt;0),$AR$5-AY180,AZ458)</f>
        <v>8</v>
      </c>
      <c r="BB458" s="201" t="n">
        <f aca="false">BA458*D458</f>
        <v>0.000813917997761728</v>
      </c>
      <c r="BC458" s="202" t="n">
        <f aca="false">(SUMIF(E458:AP458,"&gt;0",E458:AP458)-SUMIF(E458:AP458,"&lt;0",E458:AP458))*D458</f>
        <v>0.0588055753382847</v>
      </c>
      <c r="BD458" s="196"/>
      <c r="BE458" s="196"/>
      <c r="BF458" s="196"/>
      <c r="BG458" s="204"/>
      <c r="BH458" s="205" t="n">
        <f aca="false">SUMPRODUCT(E458:AP458,heilmittel!E$411:AP$411)*D458</f>
        <v>-0.00186558144266966</v>
      </c>
      <c r="BI458" s="206"/>
      <c r="BJ458" s="206"/>
      <c r="BK458" s="206"/>
      <c r="BL458" s="206"/>
      <c r="BM458" s="200"/>
    </row>
    <row r="459" customFormat="false" ht="12.8" hidden="false" customHeight="false" outlineLevel="0" collapsed="false">
      <c r="B459" s="0" t="n">
        <f aca="false">1/D459</f>
        <v>9984.00000000004</v>
      </c>
      <c r="C459" s="208" t="s">
        <v>1360</v>
      </c>
      <c r="D459" s="209" t="n">
        <v>0.000100160256410256</v>
      </c>
      <c r="E459" s="210" t="n">
        <v>24</v>
      </c>
      <c r="F459" s="198" t="n">
        <v>-16</v>
      </c>
      <c r="G459" s="198" t="n">
        <v>-29</v>
      </c>
      <c r="H459" s="198" t="n">
        <v>12</v>
      </c>
      <c r="I459" s="198" t="n">
        <v>48</v>
      </c>
      <c r="J459" s="198" t="n">
        <v>14</v>
      </c>
      <c r="K459" s="198" t="n">
        <v>-29</v>
      </c>
      <c r="L459" s="198" t="n">
        <v>65</v>
      </c>
      <c r="M459" s="198" t="n">
        <v>26</v>
      </c>
      <c r="N459" s="198" t="n">
        <v>-3</v>
      </c>
      <c r="O459" s="198" t="n">
        <v>22</v>
      </c>
      <c r="P459" s="198" t="n">
        <v>-10</v>
      </c>
      <c r="Q459" s="198" t="n">
        <v>7</v>
      </c>
      <c r="R459" s="198" t="n">
        <v>-38</v>
      </c>
      <c r="S459" s="198" t="n">
        <v>0</v>
      </c>
      <c r="T459" s="198" t="n">
        <v>24</v>
      </c>
      <c r="U459" s="198" t="n">
        <v>-11</v>
      </c>
      <c r="V459" s="198" t="n">
        <v>11</v>
      </c>
      <c r="W459" s="198" t="n">
        <v>20</v>
      </c>
      <c r="X459" s="198" t="n">
        <v>2</v>
      </c>
      <c r="Y459" s="198" t="n">
        <v>5</v>
      </c>
      <c r="Z459" s="198" t="n">
        <v>26</v>
      </c>
      <c r="AA459" s="198" t="n">
        <v>-17</v>
      </c>
      <c r="AB459" s="198" t="n">
        <v>-6</v>
      </c>
      <c r="AC459" s="198" t="n">
        <v>12</v>
      </c>
      <c r="AD459" s="198" t="n">
        <v>5</v>
      </c>
      <c r="AE459" s="198" t="n">
        <v>-1</v>
      </c>
      <c r="AF459" s="198" t="n">
        <v>-10</v>
      </c>
      <c r="AG459" s="198" t="n">
        <v>-7</v>
      </c>
      <c r="AH459" s="198" t="n">
        <v>-47</v>
      </c>
      <c r="AI459" s="198" t="n">
        <v>9</v>
      </c>
      <c r="AJ459" s="198" t="n">
        <v>-9</v>
      </c>
      <c r="AK459" s="198" t="n">
        <v>-11</v>
      </c>
      <c r="AL459" s="198" t="n">
        <v>-5</v>
      </c>
      <c r="AM459" s="198" t="n">
        <v>6</v>
      </c>
      <c r="AN459" s="198" t="n">
        <v>-2</v>
      </c>
      <c r="AO459" s="198" t="n">
        <v>0</v>
      </c>
      <c r="AP459" s="211" t="n">
        <v>-31</v>
      </c>
      <c r="AR459" s="195"/>
      <c r="AS459" s="196" t="s">
        <v>1360</v>
      </c>
      <c r="AT459" s="199" t="inlineStr">
        <f aca="false">IF(AT181,1,"")</f>
        <is>
          <t/>
        </is>
      </c>
      <c r="AU459" s="235" t="n">
        <f aca="false">IF(OR(ISBLANK(appSymptome!E185),appSymptome!E185=appSymptome!$C$1,AT459),0,$AR$5-appSymptome!E185)</f>
        <v>8</v>
      </c>
      <c r="AV459" s="196"/>
      <c r="AW459" s="196"/>
      <c r="AX459" s="199"/>
      <c r="AY459" s="196"/>
      <c r="AZ459" s="196" t="n">
        <f aca="false">IF(AND(AU459=0,AU181=0,AX181&gt;0),$AR$5,AU459)</f>
        <v>8</v>
      </c>
      <c r="BA459" s="200" t="n">
        <f aca="false">IF(AND(AZ459=0,AZ181=0,AY181&gt;0),$AR$5-AY181,AZ459)</f>
        <v>8</v>
      </c>
      <c r="BB459" s="201" t="n">
        <f aca="false">BA459*D459</f>
        <v>0.000801282051282048</v>
      </c>
      <c r="BC459" s="202" t="n">
        <f aca="false">(SUMIF(E459:AP459,"&gt;0",E459:AP459)-SUMIF(E459:AP459,"&lt;0",E459:AP459))*D459</f>
        <v>0.062099358974359</v>
      </c>
      <c r="BD459" s="196"/>
      <c r="BE459" s="196"/>
      <c r="BF459" s="196"/>
      <c r="BG459" s="204"/>
      <c r="BH459" s="205" t="n">
        <f aca="false">SUMPRODUCT(E459:AP459,heilmittel!E$411:AP$411)*D459</f>
        <v>-0.000394661458333331</v>
      </c>
      <c r="BI459" s="206"/>
      <c r="BJ459" s="206"/>
      <c r="BK459" s="206"/>
      <c r="BL459" s="206"/>
      <c r="BM459" s="200"/>
    </row>
    <row r="460" customFormat="false" ht="12.8" hidden="false" customHeight="false" outlineLevel="0" collapsed="false">
      <c r="B460" s="0" t="n">
        <f aca="false">1/D460</f>
        <v>11458</v>
      </c>
      <c r="C460" s="208" t="s">
        <v>1361</v>
      </c>
      <c r="D460" s="209" t="n">
        <v>8.72752661895619E-005</v>
      </c>
      <c r="E460" s="210" t="n">
        <v>-6</v>
      </c>
      <c r="F460" s="198" t="n">
        <v>3</v>
      </c>
      <c r="G460" s="198" t="n">
        <v>3</v>
      </c>
      <c r="H460" s="198" t="n">
        <v>0</v>
      </c>
      <c r="I460" s="198" t="n">
        <v>10</v>
      </c>
      <c r="J460" s="198" t="n">
        <v>-20</v>
      </c>
      <c r="K460" s="198" t="n">
        <v>24</v>
      </c>
      <c r="L460" s="198" t="n">
        <v>25</v>
      </c>
      <c r="M460" s="198" t="n">
        <v>-9</v>
      </c>
      <c r="N460" s="198" t="n">
        <v>6</v>
      </c>
      <c r="O460" s="198" t="n">
        <v>-12</v>
      </c>
      <c r="P460" s="198" t="n">
        <v>-5</v>
      </c>
      <c r="Q460" s="198" t="n">
        <v>22</v>
      </c>
      <c r="R460" s="198" t="n">
        <v>-1</v>
      </c>
      <c r="S460" s="198" t="n">
        <v>31</v>
      </c>
      <c r="T460" s="198" t="n">
        <v>-3</v>
      </c>
      <c r="U460" s="198" t="n">
        <v>0</v>
      </c>
      <c r="V460" s="198" t="n">
        <v>5</v>
      </c>
      <c r="W460" s="198" t="n">
        <v>6</v>
      </c>
      <c r="X460" s="198" t="n">
        <v>13</v>
      </c>
      <c r="Y460" s="198" t="n">
        <v>27</v>
      </c>
      <c r="Z460" s="198" t="n">
        <v>-34</v>
      </c>
      <c r="AA460" s="198" t="n">
        <v>-9</v>
      </c>
      <c r="AB460" s="198" t="n">
        <v>0</v>
      </c>
      <c r="AC460" s="198" t="n">
        <v>8</v>
      </c>
      <c r="AD460" s="198" t="n">
        <v>24</v>
      </c>
      <c r="AE460" s="198" t="n">
        <v>10</v>
      </c>
      <c r="AF460" s="198" t="n">
        <v>-2</v>
      </c>
      <c r="AG460" s="198" t="n">
        <v>-34</v>
      </c>
      <c r="AH460" s="198" t="n">
        <v>0</v>
      </c>
      <c r="AI460" s="198" t="n">
        <v>-34</v>
      </c>
      <c r="AJ460" s="198" t="n">
        <v>9</v>
      </c>
      <c r="AK460" s="198" t="n">
        <v>-3</v>
      </c>
      <c r="AL460" s="198" t="n">
        <v>13</v>
      </c>
      <c r="AM460" s="198" t="n">
        <v>2</v>
      </c>
      <c r="AN460" s="198" t="n">
        <v>13</v>
      </c>
      <c r="AO460" s="198" t="n">
        <v>-39</v>
      </c>
      <c r="AP460" s="211" t="n">
        <v>6</v>
      </c>
      <c r="AR460" s="195"/>
      <c r="AS460" s="196" t="s">
        <v>1361</v>
      </c>
      <c r="AT460" s="199" t="inlineStr">
        <f aca="false">IF(AT182,1,"")</f>
        <is>
          <t/>
        </is>
      </c>
      <c r="AU460" s="235" t="n">
        <f aca="false">IF(OR(ISBLANK(appSymptome!E186),appSymptome!E186=appSymptome!$C$1,AT460),0,$AR$5-appSymptome!E186)</f>
        <v>8</v>
      </c>
      <c r="AV460" s="196"/>
      <c r="AW460" s="196"/>
      <c r="AX460" s="199"/>
      <c r="AY460" s="196"/>
      <c r="AZ460" s="196" t="n">
        <f aca="false">IF(AND(AU460=0,AU182=0,AX182&gt;0),$AR$5,AU460)</f>
        <v>8</v>
      </c>
      <c r="BA460" s="200" t="n">
        <f aca="false">IF(AND(AZ460=0,AZ182=0,AY182&gt;0),$AR$5-AY182,AZ460)</f>
        <v>8</v>
      </c>
      <c r="BB460" s="201" t="n">
        <f aca="false">BA460*D460</f>
        <v>0.000698202129516495</v>
      </c>
      <c r="BC460" s="202" t="n">
        <f aca="false">(SUMIF(E460:AP460,"&gt;0",E460:AP460)-SUMIF(E460:AP460,"&lt;0",E460:AP460))*D460</f>
        <v>0.0411066503752837</v>
      </c>
      <c r="BD460" s="196"/>
      <c r="BE460" s="196"/>
      <c r="BF460" s="196"/>
      <c r="BG460" s="204"/>
      <c r="BH460" s="205" t="n">
        <f aca="false">SUMPRODUCT(E460:AP460,heilmittel!E$411:AP$411)*D460</f>
        <v>0.000761904346308257</v>
      </c>
      <c r="BI460" s="206"/>
      <c r="BJ460" s="206"/>
      <c r="BK460" s="206"/>
      <c r="BL460" s="206"/>
      <c r="BM460" s="200"/>
    </row>
    <row r="461" customFormat="false" ht="12.8" hidden="false" customHeight="false" outlineLevel="0" collapsed="false">
      <c r="B461" s="0" t="n">
        <f aca="false">1/D461</f>
        <v>11324</v>
      </c>
      <c r="C461" s="208" t="s">
        <v>1362</v>
      </c>
      <c r="D461" s="209" t="n">
        <v>8.83080183680678E-005</v>
      </c>
      <c r="E461" s="210" t="n">
        <v>11</v>
      </c>
      <c r="F461" s="198" t="n">
        <v>-32</v>
      </c>
      <c r="G461" s="198" t="n">
        <v>19</v>
      </c>
      <c r="H461" s="198" t="n">
        <v>-22</v>
      </c>
      <c r="I461" s="198" t="n">
        <v>-26</v>
      </c>
      <c r="J461" s="198" t="n">
        <v>-6</v>
      </c>
      <c r="K461" s="198" t="n">
        <v>15</v>
      </c>
      <c r="L461" s="198" t="n">
        <v>-3</v>
      </c>
      <c r="M461" s="198" t="n">
        <v>-24</v>
      </c>
      <c r="N461" s="198" t="n">
        <v>2</v>
      </c>
      <c r="O461" s="198" t="n">
        <v>-17</v>
      </c>
      <c r="P461" s="198" t="n">
        <v>-17</v>
      </c>
      <c r="Q461" s="198" t="n">
        <v>-19</v>
      </c>
      <c r="R461" s="198" t="n">
        <v>-34</v>
      </c>
      <c r="S461" s="198" t="n">
        <v>-5</v>
      </c>
      <c r="T461" s="198" t="n">
        <v>-19</v>
      </c>
      <c r="U461" s="198" t="n">
        <v>-22</v>
      </c>
      <c r="V461" s="198" t="n">
        <v>20</v>
      </c>
      <c r="W461" s="198" t="n">
        <v>-23</v>
      </c>
      <c r="X461" s="198" t="n">
        <v>-14</v>
      </c>
      <c r="Y461" s="198" t="n">
        <v>35</v>
      </c>
      <c r="Z461" s="198" t="n">
        <v>-31</v>
      </c>
      <c r="AA461" s="198" t="n">
        <v>-43</v>
      </c>
      <c r="AB461" s="198" t="n">
        <v>21</v>
      </c>
      <c r="AC461" s="198" t="n">
        <v>-6</v>
      </c>
      <c r="AD461" s="198" t="n">
        <v>34</v>
      </c>
      <c r="AE461" s="198" t="n">
        <v>-7</v>
      </c>
      <c r="AF461" s="198" t="n">
        <v>-28</v>
      </c>
      <c r="AG461" s="198" t="n">
        <v>-29</v>
      </c>
      <c r="AH461" s="198" t="n">
        <v>-1</v>
      </c>
      <c r="AI461" s="198" t="n">
        <v>-10</v>
      </c>
      <c r="AJ461" s="198" t="n">
        <v>-31</v>
      </c>
      <c r="AK461" s="198" t="n">
        <v>42</v>
      </c>
      <c r="AL461" s="198" t="n">
        <v>17</v>
      </c>
      <c r="AM461" s="198" t="n">
        <v>-14</v>
      </c>
      <c r="AN461" s="198" t="n">
        <v>-3</v>
      </c>
      <c r="AO461" s="198" t="n">
        <v>39</v>
      </c>
      <c r="AP461" s="211" t="n">
        <v>4</v>
      </c>
      <c r="AR461" s="195"/>
      <c r="AS461" s="196" t="s">
        <v>1362</v>
      </c>
      <c r="AT461" s="199" t="inlineStr">
        <f aca="false">IF(AT183,1,"")</f>
        <is>
          <t/>
        </is>
      </c>
      <c r="AU461" s="235" t="n">
        <f aca="false">IF(OR(ISBLANK(appSymptome!E187),appSymptome!E187=appSymptome!$C$1,AT461),0,$AR$5-appSymptome!E187)</f>
        <v>8</v>
      </c>
      <c r="AV461" s="196"/>
      <c r="AW461" s="196"/>
      <c r="AX461" s="199"/>
      <c r="AY461" s="196"/>
      <c r="AZ461" s="196" t="n">
        <f aca="false">IF(AND(AU461=0,AU183=0,AX183&gt;0),$AR$5,AU461)</f>
        <v>8</v>
      </c>
      <c r="BA461" s="200" t="n">
        <f aca="false">IF(AND(AZ461=0,AZ183=0,AY183&gt;0),$AR$5-AY183,AZ461)</f>
        <v>8</v>
      </c>
      <c r="BB461" s="201" t="n">
        <f aca="false">BA461*D461</f>
        <v>0.000706464146944542</v>
      </c>
      <c r="BC461" s="202" t="n">
        <f aca="false">(SUMIF(E461:AP461,"&gt;0",E461:AP461)-SUMIF(E461:AP461,"&lt;0",E461:AP461))*D461</f>
        <v>0.0657894736842105</v>
      </c>
      <c r="BD461" s="196"/>
      <c r="BE461" s="196"/>
      <c r="BF461" s="196"/>
      <c r="BG461" s="204"/>
      <c r="BH461" s="205" t="n">
        <f aca="false">SUMPRODUCT(E461:AP461,heilmittel!E$411:AP$411)*D461</f>
        <v>-0.000178399858707171</v>
      </c>
      <c r="BI461" s="206"/>
      <c r="BJ461" s="206"/>
      <c r="BK461" s="206"/>
      <c r="BL461" s="206"/>
      <c r="BM461" s="200"/>
    </row>
    <row r="462" customFormat="false" ht="12.8" hidden="false" customHeight="false" outlineLevel="0" collapsed="false">
      <c r="B462" s="0" t="n">
        <f aca="false">1/D462</f>
        <v>7535</v>
      </c>
      <c r="C462" s="208" t="s">
        <v>1363</v>
      </c>
      <c r="D462" s="209" t="n">
        <v>0.00013271400132714</v>
      </c>
      <c r="E462" s="210" t="n">
        <v>32</v>
      </c>
      <c r="F462" s="198" t="n">
        <v>-33</v>
      </c>
      <c r="G462" s="198" t="n">
        <v>42</v>
      </c>
      <c r="H462" s="198" t="n">
        <v>-17</v>
      </c>
      <c r="I462" s="198" t="n">
        <v>23</v>
      </c>
      <c r="J462" s="198" t="n">
        <v>-18</v>
      </c>
      <c r="K462" s="198" t="n">
        <v>-17</v>
      </c>
      <c r="L462" s="198" t="n">
        <v>10</v>
      </c>
      <c r="M462" s="198" t="n">
        <v>-9</v>
      </c>
      <c r="N462" s="198" t="n">
        <v>28</v>
      </c>
      <c r="O462" s="198" t="n">
        <v>4</v>
      </c>
      <c r="P462" s="198" t="n">
        <v>21</v>
      </c>
      <c r="Q462" s="198" t="n">
        <v>22</v>
      </c>
      <c r="R462" s="198" t="n">
        <v>-12</v>
      </c>
      <c r="S462" s="198" t="n">
        <v>1</v>
      </c>
      <c r="T462" s="198" t="n">
        <v>-18</v>
      </c>
      <c r="U462" s="198" t="n">
        <v>4</v>
      </c>
      <c r="V462" s="198" t="n">
        <v>3</v>
      </c>
      <c r="W462" s="198" t="n">
        <v>-28</v>
      </c>
      <c r="X462" s="198" t="n">
        <v>-40</v>
      </c>
      <c r="Y462" s="198" t="n">
        <v>34</v>
      </c>
      <c r="Z462" s="198" t="n">
        <v>-8</v>
      </c>
      <c r="AA462" s="198" t="n">
        <v>-13</v>
      </c>
      <c r="AB462" s="198" t="n">
        <v>17</v>
      </c>
      <c r="AC462" s="198" t="n">
        <v>10</v>
      </c>
      <c r="AD462" s="198" t="n">
        <v>46</v>
      </c>
      <c r="AE462" s="198" t="n">
        <v>13</v>
      </c>
      <c r="AF462" s="198" t="n">
        <v>-2</v>
      </c>
      <c r="AG462" s="198" t="n">
        <v>-4</v>
      </c>
      <c r="AH462" s="198" t="n">
        <v>-31</v>
      </c>
      <c r="AI462" s="198" t="n">
        <v>-15</v>
      </c>
      <c r="AJ462" s="198" t="n">
        <v>-16</v>
      </c>
      <c r="AK462" s="198" t="n">
        <v>77</v>
      </c>
      <c r="AL462" s="198" t="n">
        <v>-23</v>
      </c>
      <c r="AM462" s="198" t="n">
        <v>-12</v>
      </c>
      <c r="AN462" s="198" t="n">
        <v>39</v>
      </c>
      <c r="AO462" s="198" t="n">
        <v>60</v>
      </c>
      <c r="AP462" s="211" t="n">
        <v>-26</v>
      </c>
      <c r="AR462" s="195"/>
      <c r="AS462" s="196" t="s">
        <v>1363</v>
      </c>
      <c r="AT462" s="199" t="inlineStr">
        <f aca="false">IF(AT184,1,"")</f>
        <is>
          <t/>
        </is>
      </c>
      <c r="AU462" s="235" t="n">
        <f aca="false">IF(OR(ISBLANK(appSymptome!E188),appSymptome!E188=appSymptome!$C$1,AT462),0,$AR$5-appSymptome!E188)</f>
        <v>5</v>
      </c>
      <c r="AV462" s="196"/>
      <c r="AW462" s="196"/>
      <c r="AX462" s="199"/>
      <c r="AY462" s="196"/>
      <c r="AZ462" s="196" t="n">
        <f aca="false">IF(AND(AU462=0,AU184=0,AX184&gt;0),$AR$5,AU462)</f>
        <v>5</v>
      </c>
      <c r="BA462" s="200" t="n">
        <f aca="false">IF(AND(AZ462=0,AZ184=0,AY184&gt;0),$AR$5-AY184,AZ462)</f>
        <v>5</v>
      </c>
      <c r="BB462" s="201" t="n">
        <f aca="false">BA462*D462</f>
        <v>0.0006635700066357</v>
      </c>
      <c r="BC462" s="202" t="n">
        <f aca="false">(SUMIF(E462:AP462,"&gt;0",E462:AP462)-SUMIF(E462:AP462,"&lt;0",E462:AP462))*D462</f>
        <v>0.109887193098872</v>
      </c>
      <c r="BD462" s="196"/>
      <c r="BE462" s="196"/>
      <c r="BF462" s="196"/>
      <c r="BG462" s="204"/>
      <c r="BH462" s="205" t="n">
        <f aca="false">SUMPRODUCT(E462:AP462,heilmittel!E$411:AP$411)*D462</f>
        <v>-0.00201482415394824</v>
      </c>
      <c r="BI462" s="206"/>
      <c r="BJ462" s="206"/>
      <c r="BK462" s="206"/>
      <c r="BL462" s="206"/>
      <c r="BM462" s="200"/>
    </row>
    <row r="463" customFormat="false" ht="12.8" hidden="false" customHeight="false" outlineLevel="0" collapsed="false">
      <c r="B463" s="0" t="n">
        <f aca="false">1/D463</f>
        <v>8046</v>
      </c>
      <c r="C463" s="208" t="s">
        <v>1364</v>
      </c>
      <c r="D463" s="209" t="n">
        <v>0.000124285359184688</v>
      </c>
      <c r="E463" s="210" t="n">
        <v>-2</v>
      </c>
      <c r="F463" s="198" t="n">
        <v>-17</v>
      </c>
      <c r="G463" s="198" t="n">
        <v>-1</v>
      </c>
      <c r="H463" s="198" t="n">
        <v>-12</v>
      </c>
      <c r="I463" s="198" t="n">
        <v>-15</v>
      </c>
      <c r="J463" s="198" t="n">
        <v>-12</v>
      </c>
      <c r="K463" s="198" t="n">
        <v>12</v>
      </c>
      <c r="L463" s="198" t="n">
        <v>9</v>
      </c>
      <c r="M463" s="198" t="n">
        <v>-7</v>
      </c>
      <c r="N463" s="198" t="n">
        <v>-10</v>
      </c>
      <c r="O463" s="198" t="n">
        <v>-3</v>
      </c>
      <c r="P463" s="198" t="n">
        <v>-19</v>
      </c>
      <c r="Q463" s="198" t="n">
        <v>-18</v>
      </c>
      <c r="R463" s="198" t="n">
        <v>-28</v>
      </c>
      <c r="S463" s="198" t="n">
        <v>-11</v>
      </c>
      <c r="T463" s="198" t="n">
        <v>1</v>
      </c>
      <c r="U463" s="198" t="n">
        <v>-5</v>
      </c>
      <c r="V463" s="198" t="n">
        <v>32</v>
      </c>
      <c r="W463" s="198" t="n">
        <v>-19</v>
      </c>
      <c r="X463" s="198" t="n">
        <v>1</v>
      </c>
      <c r="Y463" s="198" t="n">
        <v>7</v>
      </c>
      <c r="Z463" s="198" t="n">
        <v>-1</v>
      </c>
      <c r="AA463" s="198" t="n">
        <v>-25</v>
      </c>
      <c r="AB463" s="198" t="n">
        <v>13</v>
      </c>
      <c r="AC463" s="198" t="n">
        <v>-6</v>
      </c>
      <c r="AD463" s="198" t="n">
        <v>-4</v>
      </c>
      <c r="AE463" s="198" t="n">
        <v>5</v>
      </c>
      <c r="AF463" s="198" t="n">
        <v>-44</v>
      </c>
      <c r="AG463" s="198" t="n">
        <v>-10</v>
      </c>
      <c r="AH463" s="198" t="n">
        <v>22</v>
      </c>
      <c r="AI463" s="198" t="n">
        <v>-13</v>
      </c>
      <c r="AJ463" s="198" t="n">
        <v>-26</v>
      </c>
      <c r="AK463" s="198" t="n">
        <v>6</v>
      </c>
      <c r="AL463" s="198" t="n">
        <v>-10</v>
      </c>
      <c r="AM463" s="198" t="n">
        <v>-11</v>
      </c>
      <c r="AN463" s="198" t="n">
        <v>-8</v>
      </c>
      <c r="AO463" s="198" t="n">
        <v>13</v>
      </c>
      <c r="AP463" s="211" t="n">
        <v>21</v>
      </c>
      <c r="AR463" s="195"/>
      <c r="AS463" s="196" t="s">
        <v>1364</v>
      </c>
      <c r="AT463" s="199" t="inlineStr">
        <f aca="false">IF(AT185,1,"")</f>
        <is>
          <t/>
        </is>
      </c>
      <c r="AU463" s="235" t="n">
        <f aca="false">IF(OR(ISBLANK(appSymptome!E189),appSymptome!E189=appSymptome!$C$1,AT463),0,$AR$5-appSymptome!E189)</f>
        <v>8</v>
      </c>
      <c r="AV463" s="196"/>
      <c r="AW463" s="196"/>
      <c r="AX463" s="199"/>
      <c r="AY463" s="196"/>
      <c r="AZ463" s="196" t="n">
        <f aca="false">IF(AND(AU463=0,AU185=0,AX185&gt;0),$AR$5,AU463)</f>
        <v>8</v>
      </c>
      <c r="BA463" s="200" t="n">
        <f aca="false">IF(AND(AZ463=0,AZ185=0,AY185&gt;0),$AR$5-AY185,AZ463)</f>
        <v>8</v>
      </c>
      <c r="BB463" s="201" t="n">
        <f aca="false">BA463*D463</f>
        <v>0.000994282873477504</v>
      </c>
      <c r="BC463" s="202" t="n">
        <f aca="false">(SUMIF(E463:AP463,"&gt;0",E463:AP463)-SUMIF(E463:AP463,"&lt;0",E463:AP463))*D463</f>
        <v>0.0595326870494656</v>
      </c>
      <c r="BD463" s="196"/>
      <c r="BE463" s="196"/>
      <c r="BF463" s="196"/>
      <c r="BG463" s="204"/>
      <c r="BH463" s="205" t="n">
        <f aca="false">SUMPRODUCT(E463:AP463,heilmittel!E$411:AP$411)*D463</f>
        <v>0.00123293562018394</v>
      </c>
      <c r="BI463" s="206"/>
      <c r="BJ463" s="206"/>
      <c r="BK463" s="206"/>
      <c r="BL463" s="206"/>
      <c r="BM463" s="200"/>
    </row>
    <row r="464" customFormat="false" ht="12.8" hidden="false" customHeight="false" outlineLevel="0" collapsed="false">
      <c r="B464" s="0" t="n">
        <f aca="false">1/D464</f>
        <v>16296</v>
      </c>
      <c r="C464" s="208" t="s">
        <v>1365</v>
      </c>
      <c r="D464" s="209" t="n">
        <v>6.13647520864016E-005</v>
      </c>
      <c r="E464" s="210" t="n">
        <v>-1</v>
      </c>
      <c r="F464" s="198" t="n">
        <v>20</v>
      </c>
      <c r="G464" s="198" t="n">
        <v>6</v>
      </c>
      <c r="H464" s="198" t="n">
        <v>-51</v>
      </c>
      <c r="I464" s="198" t="n">
        <v>11</v>
      </c>
      <c r="J464" s="198" t="n">
        <v>6</v>
      </c>
      <c r="K464" s="198" t="n">
        <v>15</v>
      </c>
      <c r="L464" s="198" t="n">
        <v>36</v>
      </c>
      <c r="M464" s="198" t="n">
        <v>-4</v>
      </c>
      <c r="N464" s="198" t="n">
        <v>27</v>
      </c>
      <c r="O464" s="198" t="n">
        <v>-21</v>
      </c>
      <c r="P464" s="198" t="n">
        <v>2</v>
      </c>
      <c r="Q464" s="198" t="n">
        <v>-12</v>
      </c>
      <c r="R464" s="198" t="n">
        <v>-4</v>
      </c>
      <c r="S464" s="198" t="n">
        <v>-4</v>
      </c>
      <c r="T464" s="198" t="n">
        <v>5</v>
      </c>
      <c r="U464" s="198" t="n">
        <v>-1</v>
      </c>
      <c r="V464" s="198" t="n">
        <v>-19</v>
      </c>
      <c r="W464" s="198" t="n">
        <v>3</v>
      </c>
      <c r="X464" s="198" t="n">
        <v>-2</v>
      </c>
      <c r="Y464" s="198" t="n">
        <v>12</v>
      </c>
      <c r="Z464" s="198" t="n">
        <v>-1</v>
      </c>
      <c r="AA464" s="198" t="n">
        <v>20</v>
      </c>
      <c r="AB464" s="198" t="n">
        <v>-29</v>
      </c>
      <c r="AC464" s="198" t="n">
        <v>-11</v>
      </c>
      <c r="AD464" s="198" t="n">
        <v>-14</v>
      </c>
      <c r="AE464" s="198" t="n">
        <v>-19</v>
      </c>
      <c r="AF464" s="198" t="n">
        <v>4</v>
      </c>
      <c r="AG464" s="198" t="n">
        <v>-17</v>
      </c>
      <c r="AH464" s="198" t="n">
        <v>-28</v>
      </c>
      <c r="AI464" s="198" t="n">
        <v>-37</v>
      </c>
      <c r="AJ464" s="198" t="n">
        <v>7</v>
      </c>
      <c r="AK464" s="198" t="n">
        <v>4</v>
      </c>
      <c r="AL464" s="198" t="n">
        <v>-8</v>
      </c>
      <c r="AM464" s="198" t="n">
        <v>-24</v>
      </c>
      <c r="AN464" s="198" t="n">
        <v>-13</v>
      </c>
      <c r="AO464" s="198" t="n">
        <v>-6</v>
      </c>
      <c r="AP464" s="211" t="n">
        <v>-7</v>
      </c>
      <c r="AR464" s="195"/>
      <c r="AS464" s="196" t="s">
        <v>1365</v>
      </c>
      <c r="AT464" s="199" t="inlineStr">
        <f aca="false">IF(AT186,1,"")</f>
        <is>
          <t/>
        </is>
      </c>
      <c r="AU464" s="235" t="n">
        <f aca="false">IF(OR(ISBLANK(appSymptome!E190),appSymptome!E190=appSymptome!$C$1,AT464),0,$AR$5-appSymptome!E190)</f>
        <v>8</v>
      </c>
      <c r="AV464" s="196"/>
      <c r="AW464" s="196"/>
      <c r="AX464" s="199"/>
      <c r="AY464" s="196"/>
      <c r="AZ464" s="196" t="n">
        <f aca="false">IF(AND(AU464=0,AU186=0,AX186&gt;0),$AR$5,AU464)</f>
        <v>8</v>
      </c>
      <c r="BA464" s="200" t="n">
        <f aca="false">IF(AND(AZ464=0,AZ186=0,AY186&gt;0),$AR$5-AY186,AZ464)</f>
        <v>8</v>
      </c>
      <c r="BB464" s="201" t="n">
        <f aca="false">BA464*D464</f>
        <v>0.000490918016691213</v>
      </c>
      <c r="BC464" s="202" t="n">
        <f aca="false">(SUMIF(E464:AP464,"&gt;0",E464:AP464)-SUMIF(E464:AP464,"&lt;0",E464:AP464))*D464</f>
        <v>0.0313573883161512</v>
      </c>
      <c r="BD464" s="196"/>
      <c r="BE464" s="196"/>
      <c r="BF464" s="196"/>
      <c r="BG464" s="204"/>
      <c r="BH464" s="205" t="n">
        <f aca="false">SUMPRODUCT(E464:AP464,heilmittel!E$411:AP$411)*D464</f>
        <v>0.000691838487972509</v>
      </c>
      <c r="BI464" s="206"/>
      <c r="BJ464" s="206"/>
      <c r="BK464" s="206"/>
      <c r="BL464" s="206"/>
      <c r="BM464" s="200"/>
    </row>
    <row r="465" customFormat="false" ht="12.8" hidden="false" customHeight="false" outlineLevel="0" collapsed="false">
      <c r="B465" s="0" t="n">
        <f aca="false">1/D465</f>
        <v>15729</v>
      </c>
      <c r="C465" s="208" t="s">
        <v>1366</v>
      </c>
      <c r="D465" s="209" t="n">
        <v>6.35768326021998E-005</v>
      </c>
      <c r="E465" s="210" t="n">
        <v>-7</v>
      </c>
      <c r="F465" s="198" t="n">
        <v>12</v>
      </c>
      <c r="G465" s="198" t="n">
        <v>32</v>
      </c>
      <c r="H465" s="198" t="n">
        <v>-65</v>
      </c>
      <c r="I465" s="198" t="n">
        <v>29</v>
      </c>
      <c r="J465" s="198" t="n">
        <v>-11</v>
      </c>
      <c r="K465" s="198" t="n">
        <v>20</v>
      </c>
      <c r="L465" s="198" t="n">
        <v>57</v>
      </c>
      <c r="M465" s="198" t="n">
        <v>-1</v>
      </c>
      <c r="N465" s="198" t="n">
        <v>70</v>
      </c>
      <c r="O465" s="198" t="n">
        <v>-34</v>
      </c>
      <c r="P465" s="198" t="n">
        <v>10</v>
      </c>
      <c r="Q465" s="198" t="n">
        <v>-19</v>
      </c>
      <c r="R465" s="198" t="n">
        <v>9</v>
      </c>
      <c r="S465" s="198" t="n">
        <v>-39</v>
      </c>
      <c r="T465" s="198" t="n">
        <v>4</v>
      </c>
      <c r="U465" s="198" t="n">
        <v>-2</v>
      </c>
      <c r="V465" s="198" t="n">
        <v>-36</v>
      </c>
      <c r="W465" s="198" t="n">
        <v>21</v>
      </c>
      <c r="X465" s="198" t="n">
        <v>20</v>
      </c>
      <c r="Y465" s="198" t="n">
        <v>25</v>
      </c>
      <c r="Z465" s="198" t="n">
        <v>16</v>
      </c>
      <c r="AA465" s="198" t="n">
        <v>13</v>
      </c>
      <c r="AB465" s="198" t="n">
        <v>13</v>
      </c>
      <c r="AC465" s="198" t="n">
        <v>-11</v>
      </c>
      <c r="AD465" s="198" t="n">
        <v>9</v>
      </c>
      <c r="AE465" s="198" t="n">
        <v>-19</v>
      </c>
      <c r="AF465" s="198" t="n">
        <v>-11</v>
      </c>
      <c r="AG465" s="198" t="n">
        <v>-13</v>
      </c>
      <c r="AH465" s="198" t="n">
        <v>-6</v>
      </c>
      <c r="AI465" s="198" t="n">
        <v>-7</v>
      </c>
      <c r="AJ465" s="198" t="n">
        <v>-33</v>
      </c>
      <c r="AK465" s="198" t="n">
        <v>14</v>
      </c>
      <c r="AL465" s="198" t="n">
        <v>4</v>
      </c>
      <c r="AM465" s="198" t="n">
        <v>14</v>
      </c>
      <c r="AN465" s="198" t="n">
        <v>18</v>
      </c>
      <c r="AO465" s="198" t="n">
        <v>-20</v>
      </c>
      <c r="AP465" s="211" t="n">
        <v>15</v>
      </c>
      <c r="AR465" s="195"/>
      <c r="AS465" s="196" t="s">
        <v>1366</v>
      </c>
      <c r="AT465" s="199" t="inlineStr">
        <f aca="false">IF(AT187,1,"")</f>
        <is>
          <t/>
        </is>
      </c>
      <c r="AU465" s="235" t="n">
        <f aca="false">IF(OR(ISBLANK(appSymptome!E191),appSymptome!E191=appSymptome!$C$1,AT465),0,$AR$5-appSymptome!E191)</f>
        <v>8</v>
      </c>
      <c r="AV465" s="196"/>
      <c r="AW465" s="196"/>
      <c r="AX465" s="199"/>
      <c r="AY465" s="196"/>
      <c r="AZ465" s="196" t="n">
        <f aca="false">IF(AND(AU465=0,AU187=0,AX187&gt;0),$AR$5,AU465)</f>
        <v>8</v>
      </c>
      <c r="BA465" s="200" t="n">
        <f aca="false">IF(AND(AZ465=0,AZ187=0,AY187&gt;0),$AR$5-AY187,AZ465)</f>
        <v>8</v>
      </c>
      <c r="BB465" s="201" t="n">
        <f aca="false">BA465*D465</f>
        <v>0.000508614660817598</v>
      </c>
      <c r="BC465" s="202" t="n">
        <f aca="false">(SUMIF(E465:AP465,"&gt;0",E465:AP465)-SUMIF(E465:AP465,"&lt;0",E465:AP465))*D465</f>
        <v>0.0482548159450696</v>
      </c>
      <c r="BD465" s="196"/>
      <c r="BE465" s="196"/>
      <c r="BF465" s="196"/>
      <c r="BG465" s="204"/>
      <c r="BH465" s="205" t="n">
        <f aca="false">SUMPRODUCT(E465:AP465,heilmittel!E$411:AP$411)*D465</f>
        <v>0.000251516307457563</v>
      </c>
      <c r="BI465" s="206"/>
      <c r="BJ465" s="206"/>
      <c r="BK465" s="206"/>
      <c r="BL465" s="206"/>
      <c r="BM465" s="200"/>
    </row>
    <row r="466" customFormat="false" ht="12.8" hidden="false" customHeight="false" outlineLevel="0" collapsed="false">
      <c r="B466" s="0" t="n">
        <f aca="false">1/D466</f>
        <v>14545</v>
      </c>
      <c r="C466" s="208" t="s">
        <v>1367</v>
      </c>
      <c r="D466" s="209" t="n">
        <v>6.87521485046408E-005</v>
      </c>
      <c r="E466" s="210" t="n">
        <v>-15</v>
      </c>
      <c r="F466" s="198" t="n">
        <v>15</v>
      </c>
      <c r="G466" s="198" t="n">
        <v>39</v>
      </c>
      <c r="H466" s="198" t="n">
        <v>-52</v>
      </c>
      <c r="I466" s="198" t="n">
        <v>25</v>
      </c>
      <c r="J466" s="198" t="n">
        <v>-20</v>
      </c>
      <c r="K466" s="198" t="n">
        <v>14</v>
      </c>
      <c r="L466" s="198" t="n">
        <v>46</v>
      </c>
      <c r="M466" s="198" t="n">
        <v>0</v>
      </c>
      <c r="N466" s="198" t="n">
        <v>61</v>
      </c>
      <c r="O466" s="198" t="n">
        <v>-25</v>
      </c>
      <c r="P466" s="198" t="n">
        <v>11</v>
      </c>
      <c r="Q466" s="198" t="n">
        <v>-25</v>
      </c>
      <c r="R466" s="198" t="n">
        <v>15</v>
      </c>
      <c r="S466" s="198" t="n">
        <v>-25</v>
      </c>
      <c r="T466" s="198" t="n">
        <v>-1</v>
      </c>
      <c r="U466" s="198" t="n">
        <v>-5</v>
      </c>
      <c r="V466" s="198" t="n">
        <v>-39</v>
      </c>
      <c r="W466" s="198" t="n">
        <v>14</v>
      </c>
      <c r="X466" s="198" t="n">
        <v>-6</v>
      </c>
      <c r="Y466" s="198" t="n">
        <v>1</v>
      </c>
      <c r="Z466" s="198" t="n">
        <v>-2</v>
      </c>
      <c r="AA466" s="198" t="n">
        <v>7</v>
      </c>
      <c r="AB466" s="198" t="n">
        <v>26</v>
      </c>
      <c r="AC466" s="198" t="n">
        <v>-10</v>
      </c>
      <c r="AD466" s="198" t="n">
        <v>11</v>
      </c>
      <c r="AE466" s="198" t="n">
        <v>0</v>
      </c>
      <c r="AF466" s="198" t="n">
        <v>8</v>
      </c>
      <c r="AG466" s="198" t="n">
        <v>7</v>
      </c>
      <c r="AH466" s="198" t="n">
        <v>7</v>
      </c>
      <c r="AI466" s="198" t="n">
        <v>-23</v>
      </c>
      <c r="AJ466" s="198" t="n">
        <v>-4</v>
      </c>
      <c r="AK466" s="198" t="n">
        <v>-9</v>
      </c>
      <c r="AL466" s="198" t="n">
        <v>19</v>
      </c>
      <c r="AM466" s="198" t="n">
        <v>14</v>
      </c>
      <c r="AN466" s="198" t="n">
        <v>9</v>
      </c>
      <c r="AO466" s="198" t="n">
        <v>-15</v>
      </c>
      <c r="AP466" s="211" t="n">
        <v>-2</v>
      </c>
      <c r="AR466" s="195"/>
      <c r="AS466" s="196" t="s">
        <v>1367</v>
      </c>
      <c r="AT466" s="199" t="inlineStr">
        <f aca="false">IF(AT188,1,"")</f>
        <is>
          <t/>
        </is>
      </c>
      <c r="AU466" s="235" t="n">
        <f aca="false">IF(OR(ISBLANK(appSymptome!E192),appSymptome!E192=appSymptome!$C$1,AT466),0,$AR$5-appSymptome!E192)</f>
        <v>3</v>
      </c>
      <c r="AV466" s="196"/>
      <c r="AW466" s="196"/>
      <c r="AX466" s="199"/>
      <c r="AY466" s="196"/>
      <c r="AZ466" s="196" t="n">
        <f aca="false">IF(AND(AU466=0,AU188=0,AX188&gt;0),$AR$5,AU466)</f>
        <v>3</v>
      </c>
      <c r="BA466" s="200" t="n">
        <f aca="false">IF(AND(AZ466=0,AZ188=0,AY188&gt;0),$AR$5-AY188,AZ466)</f>
        <v>3</v>
      </c>
      <c r="BB466" s="201" t="n">
        <f aca="false">BA466*D466</f>
        <v>0.000206256445513922</v>
      </c>
      <c r="BC466" s="202" t="n">
        <f aca="false">(SUMIF(E466:AP466,"&gt;0",E466:AP466)-SUMIF(E466:AP466,"&lt;0",E466:AP466))*D466</f>
        <v>0.0431075971124098</v>
      </c>
      <c r="BD466" s="196"/>
      <c r="BE466" s="196"/>
      <c r="BF466" s="196"/>
      <c r="BG466" s="204"/>
      <c r="BH466" s="205" t="n">
        <f aca="false">SUMPRODUCT(E466:AP466,heilmittel!E$411:AP$411)*D466</f>
        <v>-0.000737256789274665</v>
      </c>
      <c r="BI466" s="206"/>
      <c r="BJ466" s="206"/>
      <c r="BK466" s="206"/>
      <c r="BL466" s="206"/>
      <c r="BM466" s="200"/>
    </row>
    <row r="467" customFormat="false" ht="12.8" hidden="false" customHeight="false" outlineLevel="0" collapsed="false">
      <c r="B467" s="0" t="n">
        <f aca="false">1/D467</f>
        <v>15364</v>
      </c>
      <c r="C467" s="208" t="s">
        <v>1368</v>
      </c>
      <c r="D467" s="209" t="n">
        <v>6.50872168706066E-005</v>
      </c>
      <c r="E467" s="210" t="n">
        <v>-7</v>
      </c>
      <c r="F467" s="198" t="n">
        <v>5</v>
      </c>
      <c r="G467" s="198" t="n">
        <v>26</v>
      </c>
      <c r="H467" s="198" t="n">
        <v>-28</v>
      </c>
      <c r="I467" s="198" t="n">
        <v>18</v>
      </c>
      <c r="J467" s="198" t="n">
        <v>-12</v>
      </c>
      <c r="K467" s="198" t="n">
        <v>5</v>
      </c>
      <c r="L467" s="198" t="n">
        <v>25</v>
      </c>
      <c r="M467" s="198" t="n">
        <v>-3</v>
      </c>
      <c r="N467" s="198" t="n">
        <v>31</v>
      </c>
      <c r="O467" s="198" t="n">
        <v>-14</v>
      </c>
      <c r="P467" s="198" t="n">
        <v>12</v>
      </c>
      <c r="Q467" s="198" t="n">
        <v>-25</v>
      </c>
      <c r="R467" s="198" t="n">
        <v>15</v>
      </c>
      <c r="S467" s="198" t="n">
        <v>-16</v>
      </c>
      <c r="T467" s="198" t="n">
        <v>-4</v>
      </c>
      <c r="U467" s="198" t="n">
        <v>3</v>
      </c>
      <c r="V467" s="198" t="n">
        <v>-15</v>
      </c>
      <c r="W467" s="198" t="n">
        <v>1</v>
      </c>
      <c r="X467" s="198" t="n">
        <v>-15</v>
      </c>
      <c r="Y467" s="198" t="n">
        <v>15</v>
      </c>
      <c r="Z467" s="198" t="n">
        <v>2</v>
      </c>
      <c r="AA467" s="198" t="n">
        <v>0</v>
      </c>
      <c r="AB467" s="198" t="n">
        <v>13</v>
      </c>
      <c r="AC467" s="198" t="n">
        <v>2</v>
      </c>
      <c r="AD467" s="198" t="n">
        <v>17</v>
      </c>
      <c r="AE467" s="198" t="n">
        <v>11</v>
      </c>
      <c r="AF467" s="198" t="n">
        <v>3</v>
      </c>
      <c r="AG467" s="198" t="n">
        <v>6</v>
      </c>
      <c r="AH467" s="198" t="n">
        <v>-4</v>
      </c>
      <c r="AI467" s="198" t="n">
        <v>-16</v>
      </c>
      <c r="AJ467" s="198" t="n">
        <v>3</v>
      </c>
      <c r="AK467" s="198" t="n">
        <v>-10</v>
      </c>
      <c r="AL467" s="198" t="n">
        <v>7</v>
      </c>
      <c r="AM467" s="198" t="n">
        <v>17</v>
      </c>
      <c r="AN467" s="198" t="n">
        <v>9</v>
      </c>
      <c r="AO467" s="198" t="n">
        <v>-18</v>
      </c>
      <c r="AP467" s="211" t="n">
        <v>1</v>
      </c>
      <c r="AR467" s="195"/>
      <c r="AS467" s="196" t="s">
        <v>1368</v>
      </c>
      <c r="AT467" s="199" t="inlineStr">
        <f aca="false">IF(AT189,1,"")</f>
        <is>
          <t/>
        </is>
      </c>
      <c r="AU467" s="235" t="n">
        <f aca="false">IF(OR(ISBLANK(appSymptome!E193),appSymptome!E193=appSymptome!$C$1,AT467),0,$AR$5-appSymptome!E193)</f>
        <v>8</v>
      </c>
      <c r="AV467" s="196"/>
      <c r="AW467" s="196"/>
      <c r="AX467" s="199"/>
      <c r="AY467" s="196"/>
      <c r="AZ467" s="196" t="n">
        <f aca="false">IF(AND(AU467=0,AU189=0,AX189&gt;0),$AR$5,AU467)</f>
        <v>8</v>
      </c>
      <c r="BA467" s="200" t="n">
        <f aca="false">IF(AND(AZ467=0,AZ189=0,AY189&gt;0),$AR$5-AY189,AZ467)</f>
        <v>8</v>
      </c>
      <c r="BB467" s="201" t="n">
        <f aca="false">BA467*D467</f>
        <v>0.000520697734964853</v>
      </c>
      <c r="BC467" s="202" t="n">
        <f aca="false">(SUMIF(E467:AP467,"&gt;0",E467:AP467)-SUMIF(E467:AP467,"&lt;0",E467:AP467))*D467</f>
        <v>0.0282478521218433</v>
      </c>
      <c r="BD467" s="196"/>
      <c r="BE467" s="196"/>
      <c r="BF467" s="196"/>
      <c r="BG467" s="204"/>
      <c r="BH467" s="205" t="n">
        <f aca="false">SUMPRODUCT(E467:AP467,heilmittel!E$411:AP$411)*D467</f>
        <v>-0.000601900546732622</v>
      </c>
      <c r="BI467" s="206"/>
      <c r="BJ467" s="206"/>
      <c r="BK467" s="206"/>
      <c r="BL467" s="206"/>
      <c r="BM467" s="200"/>
    </row>
    <row r="468" customFormat="false" ht="12.8" hidden="false" customHeight="false" outlineLevel="0" collapsed="false">
      <c r="B468" s="0" t="n">
        <f aca="false">1/D468</f>
        <v>18440</v>
      </c>
      <c r="C468" s="208" t="s">
        <v>1369</v>
      </c>
      <c r="D468" s="209" t="n">
        <v>5.42299349240781E-005</v>
      </c>
      <c r="E468" s="210" t="n">
        <v>-5</v>
      </c>
      <c r="F468" s="198" t="n">
        <v>-8</v>
      </c>
      <c r="G468" s="198" t="n">
        <v>23</v>
      </c>
      <c r="H468" s="198" t="n">
        <v>-33</v>
      </c>
      <c r="I468" s="198" t="n">
        <v>27</v>
      </c>
      <c r="J468" s="198" t="n">
        <v>-5</v>
      </c>
      <c r="K468" s="198" t="n">
        <v>26</v>
      </c>
      <c r="L468" s="198" t="n">
        <v>42</v>
      </c>
      <c r="M468" s="198" t="n">
        <v>-5</v>
      </c>
      <c r="N468" s="198" t="n">
        <v>29</v>
      </c>
      <c r="O468" s="198" t="n">
        <v>-29</v>
      </c>
      <c r="P468" s="198" t="n">
        <v>4</v>
      </c>
      <c r="Q468" s="198" t="n">
        <v>-5</v>
      </c>
      <c r="R468" s="198" t="n">
        <v>14</v>
      </c>
      <c r="S468" s="198" t="n">
        <v>-18</v>
      </c>
      <c r="T468" s="198" t="n">
        <v>18</v>
      </c>
      <c r="U468" s="198" t="n">
        <v>-12</v>
      </c>
      <c r="V468" s="198" t="n">
        <v>-7</v>
      </c>
      <c r="W468" s="198" t="n">
        <v>5</v>
      </c>
      <c r="X468" s="198" t="n">
        <v>1</v>
      </c>
      <c r="Y468" s="198" t="n">
        <v>-4</v>
      </c>
      <c r="Z468" s="198" t="n">
        <v>18</v>
      </c>
      <c r="AA468" s="198" t="n">
        <v>8</v>
      </c>
      <c r="AB468" s="198" t="n">
        <v>17</v>
      </c>
      <c r="AC468" s="198" t="n">
        <v>-17</v>
      </c>
      <c r="AD468" s="198" t="n">
        <v>18</v>
      </c>
      <c r="AE468" s="198" t="n">
        <v>-15</v>
      </c>
      <c r="AF468" s="198" t="n">
        <v>-11</v>
      </c>
      <c r="AG468" s="198" t="n">
        <v>-17</v>
      </c>
      <c r="AH468" s="198" t="n">
        <v>7</v>
      </c>
      <c r="AI468" s="198" t="n">
        <v>7</v>
      </c>
      <c r="AJ468" s="198" t="n">
        <v>-16</v>
      </c>
      <c r="AK468" s="198" t="n">
        <v>7</v>
      </c>
      <c r="AL468" s="198" t="n">
        <v>-1</v>
      </c>
      <c r="AM468" s="198" t="n">
        <v>12</v>
      </c>
      <c r="AN468" s="198" t="n">
        <v>4</v>
      </c>
      <c r="AO468" s="198" t="n">
        <v>-19</v>
      </c>
      <c r="AP468" s="211" t="n">
        <v>0</v>
      </c>
      <c r="AR468" s="195"/>
      <c r="AS468" s="196" t="s">
        <v>1369</v>
      </c>
      <c r="AT468" s="199" t="inlineStr">
        <f aca="false">IF(AT190,1,"")</f>
        <is>
          <t/>
        </is>
      </c>
      <c r="AU468" s="235" t="n">
        <f aca="false">IF(OR(ISBLANK(appSymptome!E194),appSymptome!E194=appSymptome!$C$1,AT468),0,$AR$5-appSymptome!E194)</f>
        <v>1</v>
      </c>
      <c r="AV468" s="196"/>
      <c r="AW468" s="196"/>
      <c r="AX468" s="199"/>
      <c r="AY468" s="196"/>
      <c r="AZ468" s="196" t="n">
        <f aca="false">IF(AND(AU468=0,AU190=0,AX190&gt;0),$AR$5,AU468)</f>
        <v>1</v>
      </c>
      <c r="BA468" s="200" t="n">
        <f aca="false">IF(AND(AZ468=0,AZ190=0,AY190&gt;0),$AR$5-AY190,AZ468)</f>
        <v>1</v>
      </c>
      <c r="BB468" s="201" t="n">
        <f aca="false">BA468*D468</f>
        <v>5.42299349240781E-005</v>
      </c>
      <c r="BC468" s="202" t="n">
        <f aca="false">(SUMIF(E468:AP468,"&gt;0",E468:AP468)-SUMIF(E468:AP468,"&lt;0",E468:AP468))*D468</f>
        <v>0.0278741865509761</v>
      </c>
      <c r="BD468" s="196"/>
      <c r="BE468" s="196"/>
      <c r="BF468" s="196"/>
      <c r="BG468" s="204"/>
      <c r="BH468" s="205" t="n">
        <f aca="false">SUMPRODUCT(E468:AP468,heilmittel!E$411:AP$411)*D468</f>
        <v>3.49078091106291E-005</v>
      </c>
      <c r="BI468" s="206"/>
      <c r="BJ468" s="206"/>
      <c r="BK468" s="206"/>
      <c r="BL468" s="206"/>
      <c r="BM468" s="200"/>
    </row>
    <row r="469" customFormat="false" ht="12.8" hidden="false" customHeight="false" outlineLevel="0" collapsed="false">
      <c r="B469" s="0" t="n">
        <f aca="false">1/D469</f>
        <v>19630</v>
      </c>
      <c r="C469" s="208" t="s">
        <v>1370</v>
      </c>
      <c r="D469" s="209" t="n">
        <v>5.09424350483953E-005</v>
      </c>
      <c r="E469" s="210" t="n">
        <v>12</v>
      </c>
      <c r="F469" s="198" t="n">
        <v>-1</v>
      </c>
      <c r="G469" s="198" t="n">
        <v>29</v>
      </c>
      <c r="H469" s="198" t="n">
        <v>-28</v>
      </c>
      <c r="I469" s="198" t="n">
        <v>10</v>
      </c>
      <c r="J469" s="198" t="n">
        <v>0</v>
      </c>
      <c r="K469" s="198" t="n">
        <v>15</v>
      </c>
      <c r="L469" s="198" t="n">
        <v>26</v>
      </c>
      <c r="M469" s="198" t="n">
        <v>3</v>
      </c>
      <c r="N469" s="198" t="n">
        <v>33</v>
      </c>
      <c r="O469" s="198" t="n">
        <v>-28</v>
      </c>
      <c r="P469" s="198" t="n">
        <v>0</v>
      </c>
      <c r="Q469" s="198" t="n">
        <v>-34</v>
      </c>
      <c r="R469" s="198" t="n">
        <v>9</v>
      </c>
      <c r="S469" s="198" t="n">
        <v>-7</v>
      </c>
      <c r="T469" s="198" t="n">
        <v>10</v>
      </c>
      <c r="U469" s="198" t="n">
        <v>8</v>
      </c>
      <c r="V469" s="198" t="n">
        <v>1</v>
      </c>
      <c r="W469" s="198" t="n">
        <v>7</v>
      </c>
      <c r="X469" s="198" t="n">
        <v>26</v>
      </c>
      <c r="Y469" s="198" t="n">
        <v>27</v>
      </c>
      <c r="Z469" s="198" t="n">
        <v>-7</v>
      </c>
      <c r="AA469" s="198" t="n">
        <v>-21</v>
      </c>
      <c r="AB469" s="198" t="n">
        <v>5</v>
      </c>
      <c r="AC469" s="198" t="n">
        <v>-17</v>
      </c>
      <c r="AD469" s="198" t="n">
        <v>-4</v>
      </c>
      <c r="AE469" s="198" t="n">
        <v>14</v>
      </c>
      <c r="AF469" s="198" t="n">
        <v>13</v>
      </c>
      <c r="AG469" s="198" t="n">
        <v>2</v>
      </c>
      <c r="AH469" s="198" t="n">
        <v>-5</v>
      </c>
      <c r="AI469" s="198" t="n">
        <v>3</v>
      </c>
      <c r="AJ469" s="198" t="n">
        <v>-6</v>
      </c>
      <c r="AK469" s="198" t="n">
        <v>-3</v>
      </c>
      <c r="AL469" s="198" t="n">
        <v>4</v>
      </c>
      <c r="AM469" s="198" t="n">
        <v>15</v>
      </c>
      <c r="AN469" s="198" t="n">
        <v>-2</v>
      </c>
      <c r="AO469" s="198" t="n">
        <v>-42</v>
      </c>
      <c r="AP469" s="211" t="n">
        <v>-9</v>
      </c>
      <c r="AR469" s="195"/>
      <c r="AS469" s="196" t="s">
        <v>1370</v>
      </c>
      <c r="AT469" s="199" t="inlineStr">
        <f aca="false">IF(AT191,1,"")</f>
        <is>
          <t/>
        </is>
      </c>
      <c r="AU469" s="235" t="n">
        <f aca="false">IF(OR(ISBLANK(appSymptome!E195),appSymptome!E195=appSymptome!$C$1,AT469),0,$AR$5-appSymptome!E195)</f>
        <v>8</v>
      </c>
      <c r="AV469" s="196"/>
      <c r="AW469" s="196"/>
      <c r="AX469" s="199"/>
      <c r="AY469" s="196"/>
      <c r="AZ469" s="196" t="n">
        <f aca="false">IF(AND(AU469=0,AU191=0,AX191&gt;0),$AR$5,AU469)</f>
        <v>8</v>
      </c>
      <c r="BA469" s="200" t="n">
        <f aca="false">IF(AND(AZ469=0,AZ191=0,AY191&gt;0),$AR$5-AY191,AZ469)</f>
        <v>8</v>
      </c>
      <c r="BB469" s="201" t="n">
        <f aca="false">BA469*D469</f>
        <v>0.000407539480387162</v>
      </c>
      <c r="BC469" s="202" t="n">
        <f aca="false">(SUMIF(E469:AP469,"&gt;0",E469:AP469)-SUMIF(E469:AP469,"&lt;0",E469:AP469))*D469</f>
        <v>0.0247580234335201</v>
      </c>
      <c r="BD469" s="196"/>
      <c r="BE469" s="196"/>
      <c r="BF469" s="196"/>
      <c r="BG469" s="204"/>
      <c r="BH469" s="205" t="n">
        <f aca="false">SUMPRODUCT(E469:AP469,heilmittel!E$411:AP$411)*D469</f>
        <v>0.000198110035659705</v>
      </c>
      <c r="BI469" s="206"/>
      <c r="BJ469" s="206"/>
      <c r="BK469" s="206"/>
      <c r="BL469" s="206"/>
      <c r="BM469" s="200"/>
    </row>
    <row r="470" customFormat="false" ht="12.8" hidden="false" customHeight="false" outlineLevel="0" collapsed="false">
      <c r="B470" s="0" t="n">
        <f aca="false">1/D470</f>
        <v>18997</v>
      </c>
      <c r="C470" s="208" t="s">
        <v>1371</v>
      </c>
      <c r="D470" s="209" t="n">
        <v>5.26398905090277E-005</v>
      </c>
      <c r="E470" s="210" t="n">
        <v>4</v>
      </c>
      <c r="F470" s="198" t="n">
        <v>-9</v>
      </c>
      <c r="G470" s="198" t="n">
        <v>18</v>
      </c>
      <c r="H470" s="198" t="n">
        <v>-7</v>
      </c>
      <c r="I470" s="198" t="n">
        <v>0</v>
      </c>
      <c r="J470" s="198" t="n">
        <v>-2</v>
      </c>
      <c r="K470" s="198" t="n">
        <v>1</v>
      </c>
      <c r="L470" s="198" t="n">
        <v>9</v>
      </c>
      <c r="M470" s="198" t="n">
        <v>7</v>
      </c>
      <c r="N470" s="198" t="n">
        <v>23</v>
      </c>
      <c r="O470" s="198" t="n">
        <v>-21</v>
      </c>
      <c r="P470" s="198" t="n">
        <v>25</v>
      </c>
      <c r="Q470" s="198" t="n">
        <v>-36</v>
      </c>
      <c r="R470" s="198" t="n">
        <v>-6</v>
      </c>
      <c r="S470" s="198" t="n">
        <v>-2</v>
      </c>
      <c r="T470" s="198" t="n">
        <v>27</v>
      </c>
      <c r="U470" s="198" t="n">
        <v>19</v>
      </c>
      <c r="V470" s="198" t="n">
        <v>-5</v>
      </c>
      <c r="W470" s="198" t="n">
        <v>0</v>
      </c>
      <c r="X470" s="198" t="n">
        <v>31</v>
      </c>
      <c r="Y470" s="198" t="n">
        <v>-8</v>
      </c>
      <c r="Z470" s="198" t="n">
        <v>10</v>
      </c>
      <c r="AA470" s="198" t="n">
        <v>-24</v>
      </c>
      <c r="AB470" s="198" t="n">
        <v>-17</v>
      </c>
      <c r="AC470" s="198" t="n">
        <v>-28</v>
      </c>
      <c r="AD470" s="198" t="n">
        <v>29</v>
      </c>
      <c r="AE470" s="198" t="n">
        <v>-7</v>
      </c>
      <c r="AF470" s="198" t="n">
        <v>-38</v>
      </c>
      <c r="AG470" s="198" t="n">
        <v>-14</v>
      </c>
      <c r="AH470" s="198" t="n">
        <v>17</v>
      </c>
      <c r="AI470" s="198" t="n">
        <v>4</v>
      </c>
      <c r="AJ470" s="198" t="n">
        <v>0</v>
      </c>
      <c r="AK470" s="198" t="n">
        <v>-17</v>
      </c>
      <c r="AL470" s="198" t="n">
        <v>4</v>
      </c>
      <c r="AM470" s="198" t="n">
        <v>13</v>
      </c>
      <c r="AN470" s="198" t="n">
        <v>-23</v>
      </c>
      <c r="AO470" s="198" t="n">
        <v>2</v>
      </c>
      <c r="AP470" s="211" t="n">
        <v>23</v>
      </c>
      <c r="AR470" s="195"/>
      <c r="AS470" s="196" t="s">
        <v>1371</v>
      </c>
      <c r="AT470" s="199" t="inlineStr">
        <f aca="false">IF(AT192,1,"")</f>
        <is>
          <t/>
        </is>
      </c>
      <c r="AU470" s="235" t="n">
        <f aca="false">IF(OR(ISBLANK(appSymptome!E196),appSymptome!E196=appSymptome!$C$1,AT470),0,$AR$5-appSymptome!E196)</f>
        <v>8</v>
      </c>
      <c r="AV470" s="196"/>
      <c r="AW470" s="196"/>
      <c r="AX470" s="199"/>
      <c r="AY470" s="196"/>
      <c r="AZ470" s="196" t="n">
        <f aca="false">IF(AND(AU470=0,AU192=0,AX192&gt;0),$AR$5,AU470)</f>
        <v>8</v>
      </c>
      <c r="BA470" s="200" t="n">
        <f aca="false">IF(AND(AZ470=0,AZ192=0,AY192&gt;0),$AR$5-AY192,AZ470)</f>
        <v>8</v>
      </c>
      <c r="BB470" s="201" t="n">
        <f aca="false">BA470*D470</f>
        <v>0.000421119124072222</v>
      </c>
      <c r="BC470" s="202" t="n">
        <f aca="false">(SUMIF(E470:AP470,"&gt;0",E470:AP470)-SUMIF(E470:AP470,"&lt;0",E470:AP470))*D470</f>
        <v>0.0278991419697847</v>
      </c>
      <c r="BD470" s="196"/>
      <c r="BE470" s="196"/>
      <c r="BF470" s="196"/>
      <c r="BG470" s="204"/>
      <c r="BH470" s="205" t="n">
        <f aca="false">SUMPRODUCT(E470:AP470,heilmittel!E$411:AP$411)*D470</f>
        <v>-0.00123502658314471</v>
      </c>
      <c r="BI470" s="206"/>
      <c r="BJ470" s="206"/>
      <c r="BK470" s="206"/>
      <c r="BL470" s="206"/>
      <c r="BM470" s="200"/>
    </row>
    <row r="471" customFormat="false" ht="12.8" hidden="false" customHeight="false" outlineLevel="0" collapsed="false">
      <c r="B471" s="0" t="n">
        <f aca="false">1/D471</f>
        <v>19352</v>
      </c>
      <c r="C471" s="208" t="s">
        <v>1372</v>
      </c>
      <c r="D471" s="209" t="n">
        <v>5.16742455560149E-005</v>
      </c>
      <c r="E471" s="210" t="n">
        <v>2</v>
      </c>
      <c r="F471" s="198" t="n">
        <v>34</v>
      </c>
      <c r="G471" s="198" t="n">
        <v>17</v>
      </c>
      <c r="H471" s="198" t="n">
        <v>-58</v>
      </c>
      <c r="I471" s="198" t="n">
        <v>-15</v>
      </c>
      <c r="J471" s="198" t="n">
        <v>0</v>
      </c>
      <c r="K471" s="198" t="n">
        <v>16</v>
      </c>
      <c r="L471" s="198" t="n">
        <v>11</v>
      </c>
      <c r="M471" s="198" t="n">
        <v>0</v>
      </c>
      <c r="N471" s="198" t="n">
        <v>25</v>
      </c>
      <c r="O471" s="198" t="n">
        <v>-30</v>
      </c>
      <c r="P471" s="198" t="n">
        <v>-4</v>
      </c>
      <c r="Q471" s="198" t="n">
        <v>12</v>
      </c>
      <c r="R471" s="198" t="n">
        <v>4</v>
      </c>
      <c r="S471" s="198" t="n">
        <v>-1</v>
      </c>
      <c r="T471" s="198" t="n">
        <v>15</v>
      </c>
      <c r="U471" s="198" t="n">
        <v>-1</v>
      </c>
      <c r="V471" s="198" t="n">
        <v>-11</v>
      </c>
      <c r="W471" s="198" t="n">
        <v>1</v>
      </c>
      <c r="X471" s="198" t="n">
        <v>2</v>
      </c>
      <c r="Y471" s="198" t="n">
        <v>-9</v>
      </c>
      <c r="Z471" s="198" t="n">
        <v>5</v>
      </c>
      <c r="AA471" s="198" t="n">
        <v>1</v>
      </c>
      <c r="AB471" s="198" t="n">
        <v>-32</v>
      </c>
      <c r="AC471" s="198" t="n">
        <v>-19</v>
      </c>
      <c r="AD471" s="198" t="n">
        <v>-29</v>
      </c>
      <c r="AE471" s="198" t="n">
        <v>-2</v>
      </c>
      <c r="AF471" s="198" t="n">
        <v>-12</v>
      </c>
      <c r="AG471" s="198" t="n">
        <v>13</v>
      </c>
      <c r="AH471" s="198" t="n">
        <v>-20</v>
      </c>
      <c r="AI471" s="198" t="n">
        <v>-10</v>
      </c>
      <c r="AJ471" s="198" t="n">
        <v>-14</v>
      </c>
      <c r="AK471" s="198" t="n">
        <v>-17</v>
      </c>
      <c r="AL471" s="198" t="n">
        <v>4</v>
      </c>
      <c r="AM471" s="198" t="n">
        <v>-13</v>
      </c>
      <c r="AN471" s="198" t="n">
        <v>5</v>
      </c>
      <c r="AO471" s="198" t="n">
        <v>27</v>
      </c>
      <c r="AP471" s="211" t="n">
        <v>-7</v>
      </c>
      <c r="AR471" s="195"/>
      <c r="AS471" s="196" t="s">
        <v>1372</v>
      </c>
      <c r="AT471" s="199" t="inlineStr">
        <f aca="false">IF(AT193,1,"")</f>
        <is>
          <t/>
        </is>
      </c>
      <c r="AU471" s="235" t="n">
        <f aca="false">IF(OR(ISBLANK(appSymptome!E197),appSymptome!E197=appSymptome!$C$1,AT471),0,$AR$5-appSymptome!E197)</f>
        <v>8</v>
      </c>
      <c r="AV471" s="196"/>
      <c r="AW471" s="196"/>
      <c r="AX471" s="199"/>
      <c r="AY471" s="196"/>
      <c r="AZ471" s="196" t="n">
        <f aca="false">IF(AND(AU471=0,AU193=0,AX193&gt;0),$AR$5,AU471)</f>
        <v>8</v>
      </c>
      <c r="BA471" s="200" t="n">
        <f aca="false">IF(AND(AZ471=0,AZ193=0,AY193&gt;0),$AR$5-AY193,AZ471)</f>
        <v>8</v>
      </c>
      <c r="BB471" s="201" t="n">
        <f aca="false">BA471*D471</f>
        <v>0.000413393964448119</v>
      </c>
      <c r="BC471" s="202" t="n">
        <f aca="false">(SUMIF(E471:AP471,"&gt;0",E471:AP471)-SUMIF(E471:AP471,"&lt;0",E471:AP471))*D471</f>
        <v>0.0257337742868954</v>
      </c>
      <c r="BD471" s="196"/>
      <c r="BE471" s="196"/>
      <c r="BF471" s="196"/>
      <c r="BG471" s="204"/>
      <c r="BH471" s="205" t="n">
        <f aca="false">SUMPRODUCT(E471:AP471,heilmittel!E$411:AP$411)*D471</f>
        <v>0.000784027490698636</v>
      </c>
      <c r="BI471" s="206"/>
      <c r="BJ471" s="206"/>
      <c r="BK471" s="206"/>
      <c r="BL471" s="206"/>
      <c r="BM471" s="200"/>
    </row>
    <row r="472" customFormat="false" ht="12.8" hidden="false" customHeight="false" outlineLevel="0" collapsed="false">
      <c r="B472" s="0" t="n">
        <f aca="false">1/D472</f>
        <v>19861</v>
      </c>
      <c r="C472" s="208" t="s">
        <v>1373</v>
      </c>
      <c r="D472" s="209" t="n">
        <v>5.03499320275918E-005</v>
      </c>
      <c r="E472" s="210" t="n">
        <v>9</v>
      </c>
      <c r="F472" s="198" t="n">
        <v>-8</v>
      </c>
      <c r="G472" s="198" t="n">
        <v>-1</v>
      </c>
      <c r="H472" s="198" t="n">
        <v>-12</v>
      </c>
      <c r="I472" s="198" t="n">
        <v>0</v>
      </c>
      <c r="J472" s="198" t="n">
        <v>6</v>
      </c>
      <c r="K472" s="198" t="n">
        <v>15</v>
      </c>
      <c r="L472" s="198" t="n">
        <v>10</v>
      </c>
      <c r="M472" s="198" t="n">
        <v>-12</v>
      </c>
      <c r="N472" s="198" t="n">
        <v>3</v>
      </c>
      <c r="O472" s="198" t="n">
        <v>-14</v>
      </c>
      <c r="P472" s="198" t="n">
        <v>12</v>
      </c>
      <c r="Q472" s="198" t="n">
        <v>13</v>
      </c>
      <c r="R472" s="198" t="n">
        <v>2</v>
      </c>
      <c r="S472" s="198" t="n">
        <v>-9</v>
      </c>
      <c r="T472" s="198" t="n">
        <v>4</v>
      </c>
      <c r="U472" s="198" t="n">
        <v>-11</v>
      </c>
      <c r="V472" s="198" t="n">
        <v>3</v>
      </c>
      <c r="W472" s="198" t="n">
        <v>-1</v>
      </c>
      <c r="X472" s="198" t="n">
        <v>-13</v>
      </c>
      <c r="Y472" s="198" t="n">
        <v>-5</v>
      </c>
      <c r="Z472" s="198" t="n">
        <v>8</v>
      </c>
      <c r="AA472" s="198" t="n">
        <v>-16</v>
      </c>
      <c r="AB472" s="198" t="n">
        <v>-24</v>
      </c>
      <c r="AC472" s="198" t="n">
        <v>-21</v>
      </c>
      <c r="AD472" s="198" t="n">
        <v>8</v>
      </c>
      <c r="AE472" s="198" t="n">
        <v>-16</v>
      </c>
      <c r="AF472" s="198" t="n">
        <v>18</v>
      </c>
      <c r="AG472" s="198" t="n">
        <v>1</v>
      </c>
      <c r="AH472" s="198" t="n">
        <v>14</v>
      </c>
      <c r="AI472" s="198" t="n">
        <v>-9</v>
      </c>
      <c r="AJ472" s="198" t="n">
        <v>19</v>
      </c>
      <c r="AK472" s="198" t="n">
        <v>-33</v>
      </c>
      <c r="AL472" s="198" t="n">
        <v>-16</v>
      </c>
      <c r="AM472" s="198" t="n">
        <v>-37</v>
      </c>
      <c r="AN472" s="198" t="n">
        <v>-13</v>
      </c>
      <c r="AO472" s="198" t="n">
        <v>-2</v>
      </c>
      <c r="AP472" s="211" t="n">
        <v>-18</v>
      </c>
      <c r="AR472" s="195"/>
      <c r="AS472" s="196" t="s">
        <v>1373</v>
      </c>
      <c r="AT472" s="199" t="inlineStr">
        <f aca="false">IF(AT194,1,"")</f>
        <is>
          <t/>
        </is>
      </c>
      <c r="AU472" s="235" t="n">
        <f aca="false">IF(OR(ISBLANK(appSymptome!E198),appSymptome!E198=appSymptome!$C$1,AT472),0,$AR$5-appSymptome!E198)</f>
        <v>8</v>
      </c>
      <c r="AV472" s="196"/>
      <c r="AW472" s="196"/>
      <c r="AX472" s="199"/>
      <c r="AY472" s="196"/>
      <c r="AZ472" s="196" t="n">
        <f aca="false">IF(AND(AU472=0,AU194=0,AX194&gt;0),$AR$5,AU472)</f>
        <v>8</v>
      </c>
      <c r="BA472" s="200" t="n">
        <f aca="false">IF(AND(AZ472=0,AZ194=0,AY194&gt;0),$AR$5-AY194,AZ472)</f>
        <v>8</v>
      </c>
      <c r="BB472" s="201" t="n">
        <f aca="false">BA472*D472</f>
        <v>0.000402799456220734</v>
      </c>
      <c r="BC472" s="202" t="n">
        <f aca="false">(SUMIF(E472:AP472,"&gt;0",E472:AP472)-SUMIF(E472:AP472,"&lt;0",E472:AP472))*D472</f>
        <v>0.02195257036403</v>
      </c>
      <c r="BD472" s="196"/>
      <c r="BE472" s="196"/>
      <c r="BF472" s="196"/>
      <c r="BG472" s="204"/>
      <c r="BH472" s="205" t="n">
        <f aca="false">SUMPRODUCT(E472:AP472,heilmittel!E$411:AP$411)*D472</f>
        <v>0.000108715573233976</v>
      </c>
      <c r="BI472" s="206"/>
      <c r="BJ472" s="206"/>
      <c r="BK472" s="206"/>
      <c r="BL472" s="206"/>
      <c r="BM472" s="200"/>
    </row>
    <row r="473" customFormat="false" ht="12.8" hidden="false" customHeight="false" outlineLevel="0" collapsed="false">
      <c r="B473" s="0" t="n">
        <f aca="false">1/D473</f>
        <v>19606</v>
      </c>
      <c r="C473" s="208" t="s">
        <v>1374</v>
      </c>
      <c r="D473" s="209" t="n">
        <v>5.10047944506784E-005</v>
      </c>
      <c r="E473" s="210" t="n">
        <v>-2</v>
      </c>
      <c r="F473" s="198" t="n">
        <v>18</v>
      </c>
      <c r="G473" s="198" t="n">
        <v>-1</v>
      </c>
      <c r="H473" s="198" t="n">
        <v>-48</v>
      </c>
      <c r="I473" s="198" t="n">
        <v>-3</v>
      </c>
      <c r="J473" s="198" t="n">
        <v>-6</v>
      </c>
      <c r="K473" s="198" t="n">
        <v>5</v>
      </c>
      <c r="L473" s="198" t="n">
        <v>30</v>
      </c>
      <c r="M473" s="198" t="n">
        <v>-11</v>
      </c>
      <c r="N473" s="198" t="n">
        <v>24</v>
      </c>
      <c r="O473" s="198" t="n">
        <v>-9</v>
      </c>
      <c r="P473" s="198" t="n">
        <v>11</v>
      </c>
      <c r="Q473" s="198" t="n">
        <v>2</v>
      </c>
      <c r="R473" s="198" t="n">
        <v>-1</v>
      </c>
      <c r="S473" s="198" t="n">
        <v>-7</v>
      </c>
      <c r="T473" s="198" t="n">
        <v>-4</v>
      </c>
      <c r="U473" s="198" t="n">
        <v>21</v>
      </c>
      <c r="V473" s="198" t="n">
        <v>-3</v>
      </c>
      <c r="W473" s="198" t="n">
        <v>7</v>
      </c>
      <c r="X473" s="198" t="n">
        <v>20</v>
      </c>
      <c r="Y473" s="198" t="n">
        <v>-1</v>
      </c>
      <c r="Z473" s="198" t="n">
        <v>16</v>
      </c>
      <c r="AA473" s="198" t="n">
        <v>16</v>
      </c>
      <c r="AB473" s="198" t="n">
        <v>-6</v>
      </c>
      <c r="AC473" s="198" t="n">
        <v>2</v>
      </c>
      <c r="AD473" s="198" t="n">
        <v>-15</v>
      </c>
      <c r="AE473" s="198" t="n">
        <v>-18</v>
      </c>
      <c r="AF473" s="198" t="n">
        <v>-1</v>
      </c>
      <c r="AG473" s="198" t="n">
        <v>-1</v>
      </c>
      <c r="AH473" s="198" t="n">
        <v>-13</v>
      </c>
      <c r="AI473" s="198" t="n">
        <v>-23</v>
      </c>
      <c r="AJ473" s="198" t="n">
        <v>-20</v>
      </c>
      <c r="AK473" s="198" t="n">
        <v>12</v>
      </c>
      <c r="AL473" s="198" t="n">
        <v>-3</v>
      </c>
      <c r="AM473" s="198" t="n">
        <v>-4</v>
      </c>
      <c r="AN473" s="198" t="n">
        <v>-17</v>
      </c>
      <c r="AO473" s="198" t="n">
        <v>-7</v>
      </c>
      <c r="AP473" s="211" t="n">
        <v>12</v>
      </c>
      <c r="AR473" s="195"/>
      <c r="AS473" s="196" t="s">
        <v>1374</v>
      </c>
      <c r="AT473" s="199" t="inlineStr">
        <f aca="false">IF(AT195,1,"")</f>
        <is>
          <t/>
        </is>
      </c>
      <c r="AU473" s="235" t="n">
        <f aca="false">IF(OR(ISBLANK(appSymptome!E199),appSymptome!E199=appSymptome!$C$1,AT473),0,$AR$5-appSymptome!E199)</f>
        <v>8</v>
      </c>
      <c r="AV473" s="196"/>
      <c r="AW473" s="196"/>
      <c r="AX473" s="199"/>
      <c r="AY473" s="196"/>
      <c r="AZ473" s="196" t="n">
        <f aca="false">IF(AND(AU473=0,AU195=0,AX195&gt;0),$AR$5,AU473)</f>
        <v>8</v>
      </c>
      <c r="BA473" s="200" t="n">
        <f aca="false">IF(AND(AZ473=0,AZ195=0,AY195&gt;0),$AR$5-AY195,AZ473)</f>
        <v>8</v>
      </c>
      <c r="BB473" s="201" t="n">
        <f aca="false">BA473*D473</f>
        <v>0.000408038355605427</v>
      </c>
      <c r="BC473" s="202" t="n">
        <f aca="false">(SUMIF(E473:AP473,"&gt;0",E473:AP473)-SUMIF(E473:AP473,"&lt;0",E473:AP473))*D473</f>
        <v>0.0214220136692849</v>
      </c>
      <c r="BD473" s="196"/>
      <c r="BE473" s="196"/>
      <c r="BF473" s="196"/>
      <c r="BG473" s="204"/>
      <c r="BH473" s="205" t="n">
        <f aca="false">SUMPRODUCT(E473:AP473,heilmittel!E$411:AP$411)*D473</f>
        <v>0.00090850249923493</v>
      </c>
      <c r="BI473" s="206"/>
      <c r="BJ473" s="206"/>
      <c r="BK473" s="206"/>
      <c r="BL473" s="206"/>
      <c r="BM473" s="200"/>
    </row>
    <row r="474" customFormat="false" ht="12.8" hidden="false" customHeight="false" outlineLevel="0" collapsed="false">
      <c r="B474" s="0" t="n">
        <f aca="false">1/D474</f>
        <v>20099</v>
      </c>
      <c r="C474" s="208" t="s">
        <v>1375</v>
      </c>
      <c r="D474" s="209" t="n">
        <v>4.9753719090502E-005</v>
      </c>
      <c r="E474" s="210" t="n">
        <v>1</v>
      </c>
      <c r="F474" s="198" t="n">
        <v>25</v>
      </c>
      <c r="G474" s="198" t="n">
        <v>14</v>
      </c>
      <c r="H474" s="198" t="n">
        <v>-30</v>
      </c>
      <c r="I474" s="198" t="n">
        <v>-2</v>
      </c>
      <c r="J474" s="198" t="n">
        <v>2</v>
      </c>
      <c r="K474" s="198" t="n">
        <v>-4</v>
      </c>
      <c r="L474" s="198" t="n">
        <v>11</v>
      </c>
      <c r="M474" s="198" t="n">
        <v>-15</v>
      </c>
      <c r="N474" s="198" t="n">
        <v>-4</v>
      </c>
      <c r="O474" s="198" t="n">
        <v>-19</v>
      </c>
      <c r="P474" s="198" t="n">
        <v>15</v>
      </c>
      <c r="Q474" s="198" t="n">
        <v>11</v>
      </c>
      <c r="R474" s="198" t="n">
        <v>-10</v>
      </c>
      <c r="S474" s="198" t="n">
        <v>-2</v>
      </c>
      <c r="T474" s="198" t="n">
        <v>20</v>
      </c>
      <c r="U474" s="198" t="n">
        <v>-8</v>
      </c>
      <c r="V474" s="198" t="n">
        <v>-9</v>
      </c>
      <c r="W474" s="198" t="n">
        <v>26</v>
      </c>
      <c r="X474" s="198" t="n">
        <v>4</v>
      </c>
      <c r="Y474" s="198" t="n">
        <v>-15</v>
      </c>
      <c r="Z474" s="198" t="n">
        <v>-14</v>
      </c>
      <c r="AA474" s="198" t="n">
        <v>12</v>
      </c>
      <c r="AB474" s="198" t="n">
        <v>-29</v>
      </c>
      <c r="AC474" s="198" t="n">
        <v>-22</v>
      </c>
      <c r="AD474" s="198" t="n">
        <v>-14</v>
      </c>
      <c r="AE474" s="198" t="n">
        <v>-19</v>
      </c>
      <c r="AF474" s="198" t="n">
        <v>3</v>
      </c>
      <c r="AG474" s="198" t="n">
        <v>-13</v>
      </c>
      <c r="AH474" s="198" t="n">
        <v>-8</v>
      </c>
      <c r="AI474" s="198" t="n">
        <v>-9</v>
      </c>
      <c r="AJ474" s="198" t="n">
        <v>6</v>
      </c>
      <c r="AK474" s="198" t="n">
        <v>0</v>
      </c>
      <c r="AL474" s="198" t="n">
        <v>-21</v>
      </c>
      <c r="AM474" s="198" t="n">
        <v>-28</v>
      </c>
      <c r="AN474" s="198" t="n">
        <v>-26</v>
      </c>
      <c r="AO474" s="198" t="n">
        <v>7</v>
      </c>
      <c r="AP474" s="211" t="n">
        <v>-11</v>
      </c>
      <c r="AR474" s="195"/>
      <c r="AS474" s="196" t="s">
        <v>1375</v>
      </c>
      <c r="AT474" s="199" t="inlineStr">
        <f aca="false">IF(AT196,1,"")</f>
        <is>
          <t/>
        </is>
      </c>
      <c r="AU474" s="235" t="n">
        <f aca="false">IF(OR(ISBLANK(appSymptome!E200),appSymptome!E200=appSymptome!$C$1,AT474),0,$AR$5-appSymptome!E200)</f>
        <v>8</v>
      </c>
      <c r="AV474" s="196"/>
      <c r="AW474" s="196"/>
      <c r="AX474" s="199"/>
      <c r="AY474" s="196"/>
      <c r="AZ474" s="196" t="n">
        <f aca="false">IF(AND(AU474=0,AU196=0,AX196&gt;0),$AR$5,AU474)</f>
        <v>8</v>
      </c>
      <c r="BA474" s="200" t="n">
        <f aca="false">IF(AND(AZ474=0,AZ196=0,AY196&gt;0),$AR$5-AY196,AZ474)</f>
        <v>8</v>
      </c>
      <c r="BB474" s="201" t="n">
        <f aca="false">BA474*D474</f>
        <v>0.000398029752724016</v>
      </c>
      <c r="BC474" s="202" t="n">
        <f aca="false">(SUMIF(E474:AP474,"&gt;0",E474:AP474)-SUMIF(E474:AP474,"&lt;0",E474:AP474))*D474</f>
        <v>0.0243295686352555</v>
      </c>
      <c r="BD474" s="196"/>
      <c r="BE474" s="196"/>
      <c r="BF474" s="196"/>
      <c r="BG474" s="204"/>
      <c r="BH474" s="205" t="n">
        <f aca="false">SUMPRODUCT(E474:AP474,heilmittel!E$411:AP$411)*D474</f>
        <v>0.000416896363003134</v>
      </c>
      <c r="BI474" s="206"/>
      <c r="BJ474" s="206"/>
      <c r="BK474" s="206"/>
      <c r="BL474" s="206"/>
      <c r="BM474" s="200"/>
    </row>
    <row r="475" customFormat="false" ht="12.8" hidden="false" customHeight="false" outlineLevel="0" collapsed="false">
      <c r="B475" s="0" t="n">
        <f aca="false">1/D475</f>
        <v>19824</v>
      </c>
      <c r="C475" s="208" t="s">
        <v>1376</v>
      </c>
      <c r="D475" s="209" t="n">
        <v>5.04439063761098E-005</v>
      </c>
      <c r="E475" s="210" t="n">
        <v>-3</v>
      </c>
      <c r="F475" s="198" t="n">
        <v>-5</v>
      </c>
      <c r="G475" s="198" t="n">
        <v>-9</v>
      </c>
      <c r="H475" s="198" t="n">
        <v>-38</v>
      </c>
      <c r="I475" s="198" t="n">
        <v>-10</v>
      </c>
      <c r="J475" s="198" t="n">
        <v>5</v>
      </c>
      <c r="K475" s="198" t="n">
        <v>8</v>
      </c>
      <c r="L475" s="198" t="n">
        <v>19</v>
      </c>
      <c r="M475" s="198" t="n">
        <v>-12</v>
      </c>
      <c r="N475" s="198" t="n">
        <v>3</v>
      </c>
      <c r="O475" s="198" t="n">
        <v>-22</v>
      </c>
      <c r="P475" s="198" t="n">
        <v>19</v>
      </c>
      <c r="Q475" s="198" t="n">
        <v>-13</v>
      </c>
      <c r="R475" s="198" t="n">
        <v>3</v>
      </c>
      <c r="S475" s="198" t="n">
        <v>-9</v>
      </c>
      <c r="T475" s="198" t="n">
        <v>17</v>
      </c>
      <c r="U475" s="198" t="n">
        <v>1</v>
      </c>
      <c r="V475" s="198" t="n">
        <v>3</v>
      </c>
      <c r="W475" s="198" t="n">
        <v>-34</v>
      </c>
      <c r="X475" s="198" t="n">
        <v>19</v>
      </c>
      <c r="Y475" s="198" t="n">
        <v>30</v>
      </c>
      <c r="Z475" s="198" t="n">
        <v>3</v>
      </c>
      <c r="AA475" s="198" t="n">
        <v>16</v>
      </c>
      <c r="AB475" s="198" t="n">
        <v>-34</v>
      </c>
      <c r="AC475" s="198" t="n">
        <v>-4</v>
      </c>
      <c r="AD475" s="198" t="n">
        <v>-6</v>
      </c>
      <c r="AE475" s="198" t="n">
        <v>-20</v>
      </c>
      <c r="AF475" s="198" t="n">
        <v>-10</v>
      </c>
      <c r="AG475" s="198" t="n">
        <v>-14</v>
      </c>
      <c r="AH475" s="198" t="n">
        <v>13</v>
      </c>
      <c r="AI475" s="198" t="n">
        <v>-15</v>
      </c>
      <c r="AJ475" s="198" t="n">
        <v>-1</v>
      </c>
      <c r="AK475" s="198" t="n">
        <v>-6</v>
      </c>
      <c r="AL475" s="198" t="n">
        <v>14</v>
      </c>
      <c r="AM475" s="198" t="n">
        <v>2</v>
      </c>
      <c r="AN475" s="198" t="n">
        <v>-37</v>
      </c>
      <c r="AO475" s="198" t="n">
        <v>20</v>
      </c>
      <c r="AP475" s="211" t="n">
        <v>0</v>
      </c>
      <c r="AR475" s="195"/>
      <c r="AS475" s="196" t="s">
        <v>1376</v>
      </c>
      <c r="AT475" s="199" t="inlineStr">
        <f aca="false">IF(AT197,1,"")</f>
        <is>
          <t/>
        </is>
      </c>
      <c r="AU475" s="235" t="n">
        <f aca="false">IF(OR(ISBLANK(appSymptome!E201),appSymptome!E201=appSymptome!$C$1,AT475),0,$AR$5-appSymptome!E201)</f>
        <v>8</v>
      </c>
      <c r="AV475" s="196"/>
      <c r="AW475" s="196"/>
      <c r="AX475" s="199"/>
      <c r="AY475" s="196"/>
      <c r="AZ475" s="196" t="n">
        <f aca="false">IF(AND(AU475=0,AU197=0,AX197&gt;0),$AR$5,AU475)</f>
        <v>8</v>
      </c>
      <c r="BA475" s="200" t="n">
        <f aca="false">IF(AND(AZ475=0,AZ197=0,AY197&gt;0),$AR$5-AY197,AZ475)</f>
        <v>8</v>
      </c>
      <c r="BB475" s="201" t="n">
        <f aca="false">BA475*D475</f>
        <v>0.000403551251008878</v>
      </c>
      <c r="BC475" s="202" t="n">
        <f aca="false">(SUMIF(E475:AP475,"&gt;0",E475:AP475)-SUMIF(E475:AP475,"&lt;0",E475:AP475))*D475</f>
        <v>0.0250706214689266</v>
      </c>
      <c r="BD475" s="196"/>
      <c r="BE475" s="196"/>
      <c r="BF475" s="196"/>
      <c r="BG475" s="204"/>
      <c r="BH475" s="205" t="n">
        <f aca="false">SUMPRODUCT(E475:AP475,heilmittel!E$411:AP$411)*D475</f>
        <v>0.000865814164648911</v>
      </c>
      <c r="BI475" s="206"/>
      <c r="BJ475" s="206"/>
      <c r="BK475" s="206"/>
      <c r="BL475" s="206"/>
      <c r="BM475" s="200"/>
    </row>
    <row r="476" customFormat="false" ht="12.8" hidden="false" customHeight="false" outlineLevel="0" collapsed="false">
      <c r="B476" s="0" t="n">
        <f aca="false">1/D476</f>
        <v>22424</v>
      </c>
      <c r="C476" s="208" t="s">
        <v>1377</v>
      </c>
      <c r="D476" s="209" t="n">
        <v>4.45950767035319E-005</v>
      </c>
      <c r="E476" s="210" t="n">
        <v>15</v>
      </c>
      <c r="F476" s="198" t="n">
        <v>6</v>
      </c>
      <c r="G476" s="198" t="n">
        <v>13</v>
      </c>
      <c r="H476" s="198" t="n">
        <v>17</v>
      </c>
      <c r="I476" s="198" t="n">
        <v>-5</v>
      </c>
      <c r="J476" s="198" t="n">
        <v>14</v>
      </c>
      <c r="K476" s="198" t="n">
        <v>10</v>
      </c>
      <c r="L476" s="198" t="n">
        <v>5</v>
      </c>
      <c r="M476" s="198" t="n">
        <v>10</v>
      </c>
      <c r="N476" s="198" t="n">
        <v>-13</v>
      </c>
      <c r="O476" s="198" t="n">
        <v>9</v>
      </c>
      <c r="P476" s="198" t="n">
        <v>-6</v>
      </c>
      <c r="Q476" s="198" t="n">
        <v>-4</v>
      </c>
      <c r="R476" s="198" t="n">
        <v>6</v>
      </c>
      <c r="S476" s="198" t="n">
        <v>7</v>
      </c>
      <c r="T476" s="198" t="n">
        <v>12</v>
      </c>
      <c r="U476" s="198" t="n">
        <v>11</v>
      </c>
      <c r="V476" s="198" t="n">
        <v>-7</v>
      </c>
      <c r="W476" s="198" t="n">
        <v>9</v>
      </c>
      <c r="X476" s="198" t="n">
        <v>-4</v>
      </c>
      <c r="Y476" s="198" t="n">
        <v>11</v>
      </c>
      <c r="Z476" s="198" t="n">
        <v>10</v>
      </c>
      <c r="AA476" s="198" t="n">
        <v>5</v>
      </c>
      <c r="AB476" s="198" t="n">
        <v>-2</v>
      </c>
      <c r="AC476" s="198" t="n">
        <v>-12</v>
      </c>
      <c r="AD476" s="198" t="n">
        <v>18</v>
      </c>
      <c r="AE476" s="198" t="n">
        <v>3</v>
      </c>
      <c r="AF476" s="198" t="n">
        <v>-8</v>
      </c>
      <c r="AG476" s="198" t="n">
        <v>3</v>
      </c>
      <c r="AH476" s="198" t="n">
        <v>8</v>
      </c>
      <c r="AI476" s="198" t="n">
        <v>21</v>
      </c>
      <c r="AJ476" s="198" t="n">
        <v>5</v>
      </c>
      <c r="AK476" s="198" t="n">
        <v>-1</v>
      </c>
      <c r="AL476" s="198" t="n">
        <v>0</v>
      </c>
      <c r="AM476" s="198" t="n">
        <v>11</v>
      </c>
      <c r="AN476" s="198" t="n">
        <v>-4</v>
      </c>
      <c r="AO476" s="198" t="n">
        <v>17</v>
      </c>
      <c r="AP476" s="211" t="n">
        <v>-4</v>
      </c>
      <c r="AR476" s="195"/>
      <c r="AS476" s="196" t="s">
        <v>1377</v>
      </c>
      <c r="AT476" s="199" t="inlineStr">
        <f aca="false">IF(AT198,1,"")</f>
        <is>
          <t/>
        </is>
      </c>
      <c r="AU476" s="235" t="n">
        <f aca="false">IF(OR(ISBLANK(appSymptome!E202),appSymptome!E202=appSymptome!$C$1,AT476),0,$AR$5-appSymptome!E202)</f>
        <v>8</v>
      </c>
      <c r="AV476" s="196"/>
      <c r="AW476" s="196"/>
      <c r="AX476" s="199"/>
      <c r="AY476" s="196"/>
      <c r="AZ476" s="196" t="n">
        <f aca="false">IF(AND(AU476=0,AU198=0,AX198&gt;0),$AR$5,AU476)</f>
        <v>8</v>
      </c>
      <c r="BA476" s="200" t="n">
        <f aca="false">IF(AND(AZ476=0,AZ198=0,AY198&gt;0),$AR$5-AY198,AZ476)</f>
        <v>8</v>
      </c>
      <c r="BB476" s="201" t="n">
        <f aca="false">BA476*D476</f>
        <v>0.000356760613628255</v>
      </c>
      <c r="BC476" s="202" t="n">
        <f aca="false">(SUMIF(E476:AP476,"&gt;0",E476:AP476)-SUMIF(E476:AP476,"&lt;0",E476:AP476))*D476</f>
        <v>0.0145379950053514</v>
      </c>
      <c r="BD476" s="196"/>
      <c r="BE476" s="196"/>
      <c r="BF476" s="196"/>
      <c r="BG476" s="204"/>
      <c r="BH476" s="205" t="n">
        <f aca="false">SUMPRODUCT(E476:AP476,heilmittel!E$411:AP$411)*D476</f>
        <v>-0.000102350160542276</v>
      </c>
      <c r="BI476" s="206"/>
      <c r="BJ476" s="206"/>
      <c r="BK476" s="206"/>
      <c r="BL476" s="206"/>
      <c r="BM476" s="200"/>
    </row>
    <row r="477" customFormat="false" ht="12.8" hidden="false" customHeight="false" outlineLevel="0" collapsed="false">
      <c r="B477" s="0" t="n">
        <f aca="false">1/D477</f>
        <v>23680</v>
      </c>
      <c r="C477" s="208" t="s">
        <v>1378</v>
      </c>
      <c r="D477" s="209" t="n">
        <v>4.22297297297297E-005</v>
      </c>
      <c r="E477" s="210" t="n">
        <v>0</v>
      </c>
      <c r="F477" s="198" t="n">
        <v>10</v>
      </c>
      <c r="G477" s="198" t="n">
        <v>-3</v>
      </c>
      <c r="H477" s="198" t="n">
        <v>-6</v>
      </c>
      <c r="I477" s="198" t="n">
        <v>0</v>
      </c>
      <c r="J477" s="198" t="n">
        <v>8</v>
      </c>
      <c r="K477" s="198" t="n">
        <v>2</v>
      </c>
      <c r="L477" s="198" t="n">
        <v>6</v>
      </c>
      <c r="M477" s="198" t="n">
        <v>4</v>
      </c>
      <c r="N477" s="198" t="n">
        <v>-12</v>
      </c>
      <c r="O477" s="198" t="n">
        <v>-7</v>
      </c>
      <c r="P477" s="198" t="n">
        <v>7</v>
      </c>
      <c r="Q477" s="198" t="n">
        <v>-8</v>
      </c>
      <c r="R477" s="198" t="n">
        <v>-7</v>
      </c>
      <c r="S477" s="198" t="n">
        <v>-7</v>
      </c>
      <c r="T477" s="198" t="n">
        <v>-8</v>
      </c>
      <c r="U477" s="198" t="n">
        <v>-7</v>
      </c>
      <c r="V477" s="198" t="n">
        <v>-5</v>
      </c>
      <c r="W477" s="198" t="n">
        <v>4</v>
      </c>
      <c r="X477" s="198" t="n">
        <v>-2</v>
      </c>
      <c r="Y477" s="198" t="n">
        <v>18</v>
      </c>
      <c r="Z477" s="198" t="n">
        <v>19</v>
      </c>
      <c r="AA477" s="198" t="n">
        <v>-1</v>
      </c>
      <c r="AB477" s="198" t="n">
        <v>-2</v>
      </c>
      <c r="AC477" s="198" t="n">
        <v>0</v>
      </c>
      <c r="AD477" s="198" t="n">
        <v>-6</v>
      </c>
      <c r="AE477" s="198" t="n">
        <v>-11</v>
      </c>
      <c r="AF477" s="198" t="n">
        <v>6</v>
      </c>
      <c r="AG477" s="198" t="n">
        <v>12</v>
      </c>
      <c r="AH477" s="198" t="n">
        <v>-6</v>
      </c>
      <c r="AI477" s="198" t="n">
        <v>3</v>
      </c>
      <c r="AJ477" s="198" t="n">
        <v>-18</v>
      </c>
      <c r="AK477" s="198" t="n">
        <v>-6</v>
      </c>
      <c r="AL477" s="198" t="n">
        <v>-14</v>
      </c>
      <c r="AM477" s="198" t="n">
        <v>-19</v>
      </c>
      <c r="AN477" s="198" t="n">
        <v>15</v>
      </c>
      <c r="AO477" s="198" t="n">
        <v>-13</v>
      </c>
      <c r="AP477" s="211" t="n">
        <v>1</v>
      </c>
      <c r="AR477" s="195"/>
      <c r="AS477" s="196" t="s">
        <v>1378</v>
      </c>
      <c r="AT477" s="199" t="inlineStr">
        <f aca="false">IF(AT199,1,"")</f>
        <is>
          <t/>
        </is>
      </c>
      <c r="AU477" s="235" t="n">
        <f aca="false">IF(OR(ISBLANK(appSymptome!E203),appSymptome!E203=appSymptome!$C$1,AT477),0,$AR$5-appSymptome!E203)</f>
        <v>8</v>
      </c>
      <c r="AV477" s="196"/>
      <c r="AW477" s="196"/>
      <c r="AX477" s="199"/>
      <c r="AY477" s="196"/>
      <c r="AZ477" s="196" t="n">
        <f aca="false">IF(AND(AU477=0,AU199=0,AX199&gt;0),$AR$5,AU477)</f>
        <v>8</v>
      </c>
      <c r="BA477" s="200" t="n">
        <f aca="false">IF(AND(AZ477=0,AZ199=0,AY199&gt;0),$AR$5-AY199,AZ477)</f>
        <v>8</v>
      </c>
      <c r="BB477" s="201" t="n">
        <f aca="false">BA477*D477</f>
        <v>0.000337837837837838</v>
      </c>
      <c r="BC477" s="202" t="n">
        <f aca="false">(SUMIF(E477:AP477,"&gt;0",E477:AP477)-SUMIF(E477:AP477,"&lt;0",E477:AP477))*D477</f>
        <v>0.0119510135135135</v>
      </c>
      <c r="BD477" s="196"/>
      <c r="BE477" s="196"/>
      <c r="BF477" s="196"/>
      <c r="BG477" s="204"/>
      <c r="BH477" s="205" t="n">
        <f aca="false">SUMPRODUCT(E477:AP477,heilmittel!E$411:AP$411)*D477</f>
        <v>0.000485472972972973</v>
      </c>
      <c r="BI477" s="206"/>
      <c r="BJ477" s="206"/>
      <c r="BK477" s="206"/>
      <c r="BL477" s="206"/>
      <c r="BM477" s="200"/>
    </row>
    <row r="478" customFormat="false" ht="12.8" hidden="false" customHeight="false" outlineLevel="0" collapsed="false">
      <c r="B478" s="0" t="n">
        <f aca="false">1/D478</f>
        <v>16257</v>
      </c>
      <c r="C478" s="208" t="s">
        <v>1379</v>
      </c>
      <c r="D478" s="209" t="n">
        <v>6.1511964077013E-005</v>
      </c>
      <c r="E478" s="210" t="n">
        <v>6</v>
      </c>
      <c r="F478" s="198" t="n">
        <v>-2</v>
      </c>
      <c r="G478" s="198" t="n">
        <v>-3</v>
      </c>
      <c r="H478" s="198" t="n">
        <v>5</v>
      </c>
      <c r="I478" s="198" t="n">
        <v>-5</v>
      </c>
      <c r="J478" s="198" t="n">
        <v>22</v>
      </c>
      <c r="K478" s="198" t="n">
        <v>31</v>
      </c>
      <c r="L478" s="198" t="n">
        <v>9</v>
      </c>
      <c r="M478" s="198" t="n">
        <v>-1</v>
      </c>
      <c r="N478" s="198" t="n">
        <v>-26</v>
      </c>
      <c r="O478" s="198" t="n">
        <v>-1</v>
      </c>
      <c r="P478" s="198" t="n">
        <v>-5</v>
      </c>
      <c r="Q478" s="198" t="n">
        <v>-12</v>
      </c>
      <c r="R478" s="198" t="n">
        <v>-9</v>
      </c>
      <c r="S478" s="198" t="n">
        <v>11</v>
      </c>
      <c r="T478" s="198" t="n">
        <v>-5</v>
      </c>
      <c r="U478" s="198" t="n">
        <v>0</v>
      </c>
      <c r="V478" s="198" t="n">
        <v>0</v>
      </c>
      <c r="W478" s="198" t="n">
        <v>19</v>
      </c>
      <c r="X478" s="198" t="n">
        <v>-19</v>
      </c>
      <c r="Y478" s="198" t="n">
        <v>14</v>
      </c>
      <c r="Z478" s="198" t="n">
        <v>24</v>
      </c>
      <c r="AA478" s="198" t="n">
        <v>10</v>
      </c>
      <c r="AB478" s="198" t="n">
        <v>-8</v>
      </c>
      <c r="AC478" s="198" t="n">
        <v>-2</v>
      </c>
      <c r="AD478" s="198" t="n">
        <v>21</v>
      </c>
      <c r="AE478" s="198" t="n">
        <v>-3</v>
      </c>
      <c r="AF478" s="198" t="n">
        <v>9</v>
      </c>
      <c r="AG478" s="198" t="n">
        <v>13</v>
      </c>
      <c r="AH478" s="198" t="n">
        <v>9</v>
      </c>
      <c r="AI478" s="198" t="n">
        <v>6</v>
      </c>
      <c r="AJ478" s="198" t="n">
        <v>-3</v>
      </c>
      <c r="AK478" s="198" t="n">
        <v>-7</v>
      </c>
      <c r="AL478" s="198" t="n">
        <v>-10</v>
      </c>
      <c r="AM478" s="198" t="n">
        <v>13</v>
      </c>
      <c r="AN478" s="198" t="n">
        <v>-3</v>
      </c>
      <c r="AO478" s="198" t="n">
        <v>17</v>
      </c>
      <c r="AP478" s="211" t="n">
        <v>-9</v>
      </c>
      <c r="AR478" s="195"/>
      <c r="AS478" s="196" t="s">
        <v>1379</v>
      </c>
      <c r="AT478" s="199" t="inlineStr">
        <f aca="false">IF(AT200,1,"")</f>
        <is>
          <t/>
        </is>
      </c>
      <c r="AU478" s="235" t="n">
        <f aca="false">IF(OR(ISBLANK(appSymptome!E204),appSymptome!E204=appSymptome!$C$1,AT478),0,$AR$5-appSymptome!E204)</f>
        <v>4</v>
      </c>
      <c r="AV478" s="196"/>
      <c r="AW478" s="196"/>
      <c r="AX478" s="199"/>
      <c r="AY478" s="196"/>
      <c r="AZ478" s="196" t="n">
        <f aca="false">IF(AND(AU478=0,AU200=0,AX200&gt;0),$AR$5,AU478)</f>
        <v>4</v>
      </c>
      <c r="BA478" s="200" t="n">
        <f aca="false">IF(AND(AZ478=0,AZ200=0,AY200&gt;0),$AR$5-AY200,AZ478)</f>
        <v>4</v>
      </c>
      <c r="BB478" s="201" t="n">
        <f aca="false">BA478*D478</f>
        <v>0.000246047856308052</v>
      </c>
      <c r="BC478" s="202" t="n">
        <f aca="false">(SUMIF(E478:AP478,"&gt;0",E478:AP478)-SUMIF(E478:AP478,"&lt;0",E478:AP478))*D478</f>
        <v>0.0228824506366488</v>
      </c>
      <c r="BD478" s="196"/>
      <c r="BE478" s="196"/>
      <c r="BF478" s="196"/>
      <c r="BG478" s="204"/>
      <c r="BH478" s="205" t="n">
        <f aca="false">SUMPRODUCT(E478:AP478,heilmittel!E$411:AP$411)*D478</f>
        <v>0.00040069508519407</v>
      </c>
      <c r="BI478" s="206"/>
      <c r="BJ478" s="206"/>
      <c r="BK478" s="206"/>
      <c r="BL478" s="206"/>
      <c r="BM478" s="200"/>
    </row>
    <row r="479" customFormat="false" ht="12.8" hidden="false" customHeight="false" outlineLevel="0" collapsed="false">
      <c r="B479" s="0" t="n">
        <f aca="false">1/D479</f>
        <v>15444</v>
      </c>
      <c r="C479" s="208" t="s">
        <v>1380</v>
      </c>
      <c r="D479" s="209" t="n">
        <v>6.47500647500647E-005</v>
      </c>
      <c r="E479" s="210" t="n">
        <v>10</v>
      </c>
      <c r="F479" s="198" t="n">
        <v>-6</v>
      </c>
      <c r="G479" s="198" t="n">
        <v>-25</v>
      </c>
      <c r="H479" s="198" t="n">
        <v>-20</v>
      </c>
      <c r="I479" s="198" t="n">
        <v>0</v>
      </c>
      <c r="J479" s="198" t="n">
        <v>42</v>
      </c>
      <c r="K479" s="198" t="n">
        <v>30</v>
      </c>
      <c r="L479" s="198" t="n">
        <v>0</v>
      </c>
      <c r="M479" s="198" t="n">
        <v>-2</v>
      </c>
      <c r="N479" s="198" t="n">
        <v>-19</v>
      </c>
      <c r="O479" s="198" t="n">
        <v>-18</v>
      </c>
      <c r="P479" s="198" t="n">
        <v>-14</v>
      </c>
      <c r="Q479" s="198" t="n">
        <v>-16</v>
      </c>
      <c r="R479" s="198" t="n">
        <v>-5</v>
      </c>
      <c r="S479" s="198" t="n">
        <v>20</v>
      </c>
      <c r="T479" s="198" t="n">
        <v>4</v>
      </c>
      <c r="U479" s="198" t="n">
        <v>11</v>
      </c>
      <c r="V479" s="198" t="n">
        <v>-15</v>
      </c>
      <c r="W479" s="198" t="n">
        <v>1</v>
      </c>
      <c r="X479" s="198" t="n">
        <v>-29</v>
      </c>
      <c r="Y479" s="198" t="n">
        <v>15</v>
      </c>
      <c r="Z479" s="198" t="n">
        <v>7</v>
      </c>
      <c r="AA479" s="198" t="n">
        <v>1</v>
      </c>
      <c r="AB479" s="198" t="n">
        <v>2</v>
      </c>
      <c r="AC479" s="198" t="n">
        <v>8</v>
      </c>
      <c r="AD479" s="198" t="n">
        <v>36</v>
      </c>
      <c r="AE479" s="198" t="n">
        <v>-19</v>
      </c>
      <c r="AF479" s="198" t="n">
        <v>11</v>
      </c>
      <c r="AG479" s="198" t="n">
        <v>3</v>
      </c>
      <c r="AH479" s="198" t="n">
        <v>-6</v>
      </c>
      <c r="AI479" s="198" t="n">
        <v>-9</v>
      </c>
      <c r="AJ479" s="198" t="n">
        <v>6</v>
      </c>
      <c r="AK479" s="198" t="n">
        <v>-3</v>
      </c>
      <c r="AL479" s="198" t="n">
        <v>-19</v>
      </c>
      <c r="AM479" s="198" t="n">
        <v>5</v>
      </c>
      <c r="AN479" s="198" t="n">
        <v>5</v>
      </c>
      <c r="AO479" s="198" t="n">
        <v>15</v>
      </c>
      <c r="AP479" s="211" t="n">
        <v>-23</v>
      </c>
      <c r="AR479" s="195"/>
      <c r="AS479" s="196" t="s">
        <v>1380</v>
      </c>
      <c r="AT479" s="199" t="inlineStr">
        <f aca="false">IF(AT201,1,"")</f>
        <is>
          <t/>
        </is>
      </c>
      <c r="AU479" s="235" t="n">
        <f aca="false">IF(OR(ISBLANK(appSymptome!E205),appSymptome!E205=appSymptome!$C$1,AT479),0,$AR$5-appSymptome!E205)</f>
        <v>8</v>
      </c>
      <c r="AV479" s="196"/>
      <c r="AW479" s="196"/>
      <c r="AX479" s="199"/>
      <c r="AY479" s="196"/>
      <c r="AZ479" s="196" t="n">
        <f aca="false">IF(AND(AU479=0,AU201=0,AX201&gt;0),$AR$5,AU479)</f>
        <v>8</v>
      </c>
      <c r="BA479" s="200" t="n">
        <f aca="false">IF(AND(AZ479=0,AZ201=0,AY201&gt;0),$AR$5-AY201,AZ479)</f>
        <v>8</v>
      </c>
      <c r="BB479" s="201" t="n">
        <f aca="false">BA479*D479</f>
        <v>0.000518000518000518</v>
      </c>
      <c r="BC479" s="202" t="n">
        <f aca="false">(SUMIF(E479:AP479,"&gt;0",E479:AP479)-SUMIF(E479:AP479,"&lt;0",E479:AP479))*D479</f>
        <v>0.0310800310800311</v>
      </c>
      <c r="BD479" s="196"/>
      <c r="BE479" s="196"/>
      <c r="BF479" s="196"/>
      <c r="BG479" s="204"/>
      <c r="BH479" s="205" t="n">
        <f aca="false">SUMPRODUCT(E479:AP479,heilmittel!E$411:AP$411)*D479</f>
        <v>0.000202447552447552</v>
      </c>
      <c r="BI479" s="206"/>
      <c r="BJ479" s="206"/>
      <c r="BK479" s="206"/>
      <c r="BL479" s="206"/>
      <c r="BM479" s="200"/>
    </row>
    <row r="480" customFormat="false" ht="12.8" hidden="false" customHeight="false" outlineLevel="0" collapsed="false">
      <c r="B480" s="0" t="n">
        <f aca="false">1/D480</f>
        <v>14982</v>
      </c>
      <c r="C480" s="208" t="s">
        <v>1381</v>
      </c>
      <c r="D480" s="209" t="n">
        <v>6.67467627820051E-005</v>
      </c>
      <c r="E480" s="210" t="n">
        <v>-6</v>
      </c>
      <c r="F480" s="198" t="n">
        <v>-27</v>
      </c>
      <c r="G480" s="198" t="n">
        <v>-31</v>
      </c>
      <c r="H480" s="198" t="n">
        <v>-43</v>
      </c>
      <c r="I480" s="198" t="n">
        <v>23</v>
      </c>
      <c r="J480" s="198" t="n">
        <v>25</v>
      </c>
      <c r="K480" s="198" t="n">
        <v>29</v>
      </c>
      <c r="L480" s="198" t="n">
        <v>31</v>
      </c>
      <c r="M480" s="198" t="n">
        <v>-13</v>
      </c>
      <c r="N480" s="198" t="n">
        <v>1</v>
      </c>
      <c r="O480" s="198" t="n">
        <v>-5</v>
      </c>
      <c r="P480" s="198" t="n">
        <v>4</v>
      </c>
      <c r="Q480" s="198" t="n">
        <v>-46</v>
      </c>
      <c r="R480" s="198" t="n">
        <v>-27</v>
      </c>
      <c r="S480" s="198" t="n">
        <v>41</v>
      </c>
      <c r="T480" s="198" t="n">
        <v>-6</v>
      </c>
      <c r="U480" s="198" t="n">
        <v>-9</v>
      </c>
      <c r="V480" s="198" t="n">
        <v>13</v>
      </c>
      <c r="W480" s="198" t="n">
        <v>-8</v>
      </c>
      <c r="X480" s="198" t="n">
        <v>-5</v>
      </c>
      <c r="Y480" s="198" t="n">
        <v>18</v>
      </c>
      <c r="Z480" s="198" t="n">
        <v>22</v>
      </c>
      <c r="AA480" s="198" t="n">
        <v>10</v>
      </c>
      <c r="AB480" s="198" t="n">
        <v>1</v>
      </c>
      <c r="AC480" s="198" t="n">
        <v>11</v>
      </c>
      <c r="AD480" s="198" t="n">
        <v>-6</v>
      </c>
      <c r="AE480" s="198" t="n">
        <v>-4</v>
      </c>
      <c r="AF480" s="198" t="n">
        <v>-46</v>
      </c>
      <c r="AG480" s="198" t="n">
        <v>-12</v>
      </c>
      <c r="AH480" s="198" t="n">
        <v>-21</v>
      </c>
      <c r="AI480" s="198" t="n">
        <v>26</v>
      </c>
      <c r="AJ480" s="198" t="n">
        <v>8</v>
      </c>
      <c r="AK480" s="198" t="n">
        <v>14</v>
      </c>
      <c r="AL480" s="198" t="n">
        <v>-4</v>
      </c>
      <c r="AM480" s="198" t="n">
        <v>-42</v>
      </c>
      <c r="AN480" s="198" t="n">
        <v>58</v>
      </c>
      <c r="AO480" s="198" t="n">
        <v>5</v>
      </c>
      <c r="AP480" s="211" t="n">
        <v>-30</v>
      </c>
      <c r="AR480" s="195"/>
      <c r="AS480" s="196" t="s">
        <v>1381</v>
      </c>
      <c r="AT480" s="199" t="inlineStr">
        <f aca="false">IF(AT202,1,"")</f>
        <is>
          <t/>
        </is>
      </c>
      <c r="AU480" s="235" t="n">
        <f aca="false">IF(OR(ISBLANK(appSymptome!E206),appSymptome!E206=appSymptome!$C$1,AT480),0,$AR$5-appSymptome!E206)</f>
        <v>3</v>
      </c>
      <c r="AV480" s="196"/>
      <c r="AW480" s="196"/>
      <c r="AX480" s="199"/>
      <c r="AY480" s="196"/>
      <c r="AZ480" s="196" t="n">
        <f aca="false">IF(AND(AU480=0,AU202=0,AX202&gt;0),$AR$5,AU480)</f>
        <v>3</v>
      </c>
      <c r="BA480" s="200" t="n">
        <f aca="false">IF(AND(AZ480=0,AZ202=0,AY202&gt;0),$AR$5-AY202,AZ480)</f>
        <v>3</v>
      </c>
      <c r="BB480" s="201" t="n">
        <f aca="false">BA480*D480</f>
        <v>0.000200240288346015</v>
      </c>
      <c r="BC480" s="202" t="n">
        <f aca="false">(SUMIF(E480:AP480,"&gt;0",E480:AP480)-SUMIF(E480:AP480,"&lt;0",E480:AP480))*D480</f>
        <v>0.0487918835936457</v>
      </c>
      <c r="BD480" s="196"/>
      <c r="BE480" s="196"/>
      <c r="BF480" s="196"/>
      <c r="BG480" s="204"/>
      <c r="BH480" s="205" t="n">
        <f aca="false">SUMPRODUCT(E480:AP480,heilmittel!E$411:AP$411)*D480</f>
        <v>-0.00202324789747697</v>
      </c>
      <c r="BI480" s="206"/>
      <c r="BJ480" s="206"/>
      <c r="BK480" s="206"/>
      <c r="BL480" s="206"/>
      <c r="BM480" s="200"/>
    </row>
    <row r="481" customFormat="false" ht="12.8" hidden="false" customHeight="false" outlineLevel="0" collapsed="false">
      <c r="B481" s="0" t="n">
        <f aca="false">1/D481</f>
        <v>16985</v>
      </c>
      <c r="C481" s="208" t="s">
        <v>1382</v>
      </c>
      <c r="D481" s="209" t="n">
        <v>5.88754783632617E-005</v>
      </c>
      <c r="E481" s="210" t="n">
        <v>-4</v>
      </c>
      <c r="F481" s="198" t="n">
        <v>-2</v>
      </c>
      <c r="G481" s="198" t="n">
        <v>6</v>
      </c>
      <c r="H481" s="198" t="n">
        <v>0</v>
      </c>
      <c r="I481" s="198" t="n">
        <v>0</v>
      </c>
      <c r="J481" s="198" t="n">
        <v>9</v>
      </c>
      <c r="K481" s="198" t="n">
        <v>-1</v>
      </c>
      <c r="L481" s="198" t="n">
        <v>8</v>
      </c>
      <c r="M481" s="198" t="n">
        <v>0</v>
      </c>
      <c r="N481" s="198" t="n">
        <v>-5</v>
      </c>
      <c r="O481" s="198" t="n">
        <v>6</v>
      </c>
      <c r="P481" s="198" t="n">
        <v>4</v>
      </c>
      <c r="Q481" s="198" t="n">
        <v>-12</v>
      </c>
      <c r="R481" s="198" t="n">
        <v>-2</v>
      </c>
      <c r="S481" s="198" t="n">
        <v>16</v>
      </c>
      <c r="T481" s="198" t="n">
        <v>-2</v>
      </c>
      <c r="U481" s="198" t="n">
        <v>13</v>
      </c>
      <c r="V481" s="198" t="n">
        <v>-4</v>
      </c>
      <c r="W481" s="198" t="n">
        <v>11</v>
      </c>
      <c r="X481" s="198" t="n">
        <v>-13</v>
      </c>
      <c r="Y481" s="198" t="n">
        <v>10</v>
      </c>
      <c r="Z481" s="198" t="n">
        <v>-4</v>
      </c>
      <c r="AA481" s="198" t="n">
        <v>4</v>
      </c>
      <c r="AB481" s="198" t="n">
        <v>7</v>
      </c>
      <c r="AC481" s="198" t="n">
        <v>0</v>
      </c>
      <c r="AD481" s="198" t="n">
        <v>13</v>
      </c>
      <c r="AE481" s="198" t="n">
        <v>9</v>
      </c>
      <c r="AF481" s="198" t="n">
        <v>-5</v>
      </c>
      <c r="AG481" s="198" t="n">
        <v>12</v>
      </c>
      <c r="AH481" s="198" t="n">
        <v>7</v>
      </c>
      <c r="AI481" s="198" t="n">
        <v>-1</v>
      </c>
      <c r="AJ481" s="198" t="n">
        <v>9</v>
      </c>
      <c r="AK481" s="198" t="n">
        <v>-4</v>
      </c>
      <c r="AL481" s="198" t="n">
        <v>-8</v>
      </c>
      <c r="AM481" s="198" t="n">
        <v>-2</v>
      </c>
      <c r="AN481" s="198" t="n">
        <v>0</v>
      </c>
      <c r="AO481" s="198" t="n">
        <v>6</v>
      </c>
      <c r="AP481" s="211" t="n">
        <v>-12</v>
      </c>
      <c r="AR481" s="195"/>
      <c r="AS481" s="196" t="s">
        <v>1382</v>
      </c>
      <c r="AT481" s="199" t="inlineStr">
        <f aca="false">IF(AT203,1,"")</f>
        <is>
          <t/>
        </is>
      </c>
      <c r="AU481" s="235" t="n">
        <f aca="false">IF(OR(ISBLANK(appSymptome!E207),appSymptome!E207=appSymptome!$C$1,AT481),0,$AR$5-appSymptome!E207)</f>
        <v>8</v>
      </c>
      <c r="AV481" s="196"/>
      <c r="AW481" s="196"/>
      <c r="AX481" s="199"/>
      <c r="AY481" s="196"/>
      <c r="AZ481" s="196" t="n">
        <f aca="false">IF(AND(AU481=0,AU203=0,AX203&gt;0),$AR$5,AU481)</f>
        <v>8</v>
      </c>
      <c r="BA481" s="200" t="n">
        <f aca="false">IF(AND(AZ481=0,AZ203=0,AY203&gt;0),$AR$5-AY203,AZ481)</f>
        <v>8</v>
      </c>
      <c r="BB481" s="201" t="n">
        <f aca="false">BA481*D481</f>
        <v>0.000471003826906094</v>
      </c>
      <c r="BC481" s="202" t="n">
        <f aca="false">(SUMIF(E481:AP481,"&gt;0",E481:AP481)-SUMIF(E481:AP481,"&lt;0",E481:AP481))*D481</f>
        <v>0.0136002355019135</v>
      </c>
      <c r="BD481" s="196"/>
      <c r="BE481" s="196"/>
      <c r="BF481" s="196"/>
      <c r="BG481" s="204"/>
      <c r="BH481" s="205" t="n">
        <f aca="false">SUMPRODUCT(E481:AP481,heilmittel!E$411:AP$411)*D481</f>
        <v>-0.000458745952310863</v>
      </c>
      <c r="BI481" s="206"/>
      <c r="BJ481" s="206"/>
      <c r="BK481" s="206"/>
      <c r="BL481" s="206"/>
      <c r="BM481" s="200"/>
    </row>
    <row r="482" customFormat="false" ht="12.8" hidden="false" customHeight="false" outlineLevel="0" collapsed="false">
      <c r="B482" s="0" t="n">
        <f aca="false">1/D482</f>
        <v>14150</v>
      </c>
      <c r="C482" s="208" t="s">
        <v>1383</v>
      </c>
      <c r="D482" s="209" t="n">
        <v>7.06713780918728E-005</v>
      </c>
      <c r="E482" s="210" t="n">
        <v>1</v>
      </c>
      <c r="F482" s="198" t="n">
        <v>1</v>
      </c>
      <c r="G482" s="198" t="n">
        <v>-9</v>
      </c>
      <c r="H482" s="198" t="n">
        <v>-28</v>
      </c>
      <c r="I482" s="198" t="n">
        <v>8</v>
      </c>
      <c r="J482" s="198" t="n">
        <v>31</v>
      </c>
      <c r="K482" s="198" t="n">
        <v>26</v>
      </c>
      <c r="L482" s="198" t="n">
        <v>16</v>
      </c>
      <c r="M482" s="198" t="n">
        <v>-3</v>
      </c>
      <c r="N482" s="198" t="n">
        <v>-29</v>
      </c>
      <c r="O482" s="198" t="n">
        <v>-7</v>
      </c>
      <c r="P482" s="198" t="n">
        <v>16</v>
      </c>
      <c r="Q482" s="198" t="n">
        <v>-23</v>
      </c>
      <c r="R482" s="198" t="n">
        <v>-21</v>
      </c>
      <c r="S482" s="198" t="n">
        <v>49</v>
      </c>
      <c r="T482" s="198" t="n">
        <v>-19</v>
      </c>
      <c r="U482" s="198" t="n">
        <v>5</v>
      </c>
      <c r="V482" s="198" t="n">
        <v>-8</v>
      </c>
      <c r="W482" s="198" t="n">
        <v>-9</v>
      </c>
      <c r="X482" s="198" t="n">
        <v>-18</v>
      </c>
      <c r="Y482" s="198" t="n">
        <v>14</v>
      </c>
      <c r="Z482" s="198" t="n">
        <v>14</v>
      </c>
      <c r="AA482" s="198" t="n">
        <v>-3</v>
      </c>
      <c r="AB482" s="198" t="n">
        <v>1</v>
      </c>
      <c r="AC482" s="198" t="n">
        <v>11</v>
      </c>
      <c r="AD482" s="198" t="n">
        <v>0</v>
      </c>
      <c r="AE482" s="198" t="n">
        <v>-17</v>
      </c>
      <c r="AF482" s="198" t="n">
        <v>-16</v>
      </c>
      <c r="AG482" s="198" t="n">
        <v>0</v>
      </c>
      <c r="AH482" s="198" t="n">
        <v>-2</v>
      </c>
      <c r="AI482" s="198" t="n">
        <v>17</v>
      </c>
      <c r="AJ482" s="198" t="n">
        <v>6</v>
      </c>
      <c r="AK482" s="198" t="n">
        <v>-8</v>
      </c>
      <c r="AL482" s="198" t="n">
        <v>-17</v>
      </c>
      <c r="AM482" s="198" t="n">
        <v>-6</v>
      </c>
      <c r="AN482" s="198" t="n">
        <v>34</v>
      </c>
      <c r="AO482" s="198" t="n">
        <v>16</v>
      </c>
      <c r="AP482" s="211" t="n">
        <v>-29</v>
      </c>
      <c r="AR482" s="195"/>
      <c r="AS482" s="196" t="s">
        <v>1383</v>
      </c>
      <c r="AT482" s="199" t="inlineStr">
        <f aca="false">IF(AT204,1,"")</f>
        <is>
          <t/>
        </is>
      </c>
      <c r="AU482" s="235" t="n">
        <f aca="false">IF(OR(ISBLANK(appSymptome!E208),appSymptome!E208=appSymptome!$C$1,AT482),0,$AR$5-appSymptome!E208)</f>
        <v>8</v>
      </c>
      <c r="AV482" s="196"/>
      <c r="AW482" s="196"/>
      <c r="AX482" s="199"/>
      <c r="AY482" s="196"/>
      <c r="AZ482" s="196" t="n">
        <f aca="false">IF(AND(AU482=0,AU204=0,AX204&gt;0),$AR$5,AU482)</f>
        <v>8</v>
      </c>
      <c r="BA482" s="200" t="n">
        <f aca="false">IF(AND(AZ482=0,AZ204=0,AY204&gt;0),$AR$5-AY204,AZ482)</f>
        <v>8</v>
      </c>
      <c r="BB482" s="201" t="n">
        <f aca="false">BA482*D482</f>
        <v>0.000565371024734982</v>
      </c>
      <c r="BC482" s="202" t="n">
        <f aca="false">(SUMIF(E482:AP482,"&gt;0",E482:AP482)-SUMIF(E482:AP482,"&lt;0",E482:AP482))*D482</f>
        <v>0.0380212014134276</v>
      </c>
      <c r="BD482" s="196"/>
      <c r="BE482" s="196"/>
      <c r="BF482" s="196"/>
      <c r="BG482" s="204"/>
      <c r="BH482" s="205" t="n">
        <f aca="false">SUMPRODUCT(E482:AP482,heilmittel!E$411:AP$411)*D482</f>
        <v>-0.00132649469964664</v>
      </c>
      <c r="BI482" s="206"/>
      <c r="BJ482" s="206"/>
      <c r="BK482" s="206"/>
      <c r="BL482" s="206"/>
      <c r="BM482" s="200"/>
    </row>
    <row r="483" customFormat="false" ht="12.8" hidden="false" customHeight="false" outlineLevel="0" collapsed="false">
      <c r="B483" s="0" t="n">
        <f aca="false">1/D483</f>
        <v>14939</v>
      </c>
      <c r="C483" s="208" t="s">
        <v>1384</v>
      </c>
      <c r="D483" s="209" t="n">
        <v>6.69388847981793E-005</v>
      </c>
      <c r="E483" s="210" t="n">
        <v>4</v>
      </c>
      <c r="F483" s="198" t="n">
        <v>4</v>
      </c>
      <c r="G483" s="198" t="n">
        <v>-14</v>
      </c>
      <c r="H483" s="198" t="n">
        <v>-13</v>
      </c>
      <c r="I483" s="198" t="n">
        <v>12</v>
      </c>
      <c r="J483" s="198" t="n">
        <v>19</v>
      </c>
      <c r="K483" s="198" t="n">
        <v>4</v>
      </c>
      <c r="L483" s="198" t="n">
        <v>26</v>
      </c>
      <c r="M483" s="198" t="n">
        <v>-6</v>
      </c>
      <c r="N483" s="198" t="n">
        <v>-12</v>
      </c>
      <c r="O483" s="198" t="n">
        <v>-1</v>
      </c>
      <c r="P483" s="198" t="n">
        <v>-3</v>
      </c>
      <c r="Q483" s="198" t="n">
        <v>-9</v>
      </c>
      <c r="R483" s="198" t="n">
        <v>-2</v>
      </c>
      <c r="S483" s="198" t="n">
        <v>21</v>
      </c>
      <c r="T483" s="198" t="n">
        <v>-3</v>
      </c>
      <c r="U483" s="198" t="n">
        <v>-6</v>
      </c>
      <c r="V483" s="198" t="n">
        <v>2</v>
      </c>
      <c r="W483" s="198" t="n">
        <v>3</v>
      </c>
      <c r="X483" s="198" t="n">
        <v>13</v>
      </c>
      <c r="Y483" s="198" t="n">
        <v>20</v>
      </c>
      <c r="Z483" s="198" t="n">
        <v>4</v>
      </c>
      <c r="AA483" s="198" t="n">
        <v>1</v>
      </c>
      <c r="AB483" s="198" t="n">
        <v>-1</v>
      </c>
      <c r="AC483" s="198" t="n">
        <v>6</v>
      </c>
      <c r="AD483" s="198" t="n">
        <v>12</v>
      </c>
      <c r="AE483" s="198" t="n">
        <v>2</v>
      </c>
      <c r="AF483" s="198" t="n">
        <v>-19</v>
      </c>
      <c r="AG483" s="198" t="n">
        <v>2</v>
      </c>
      <c r="AH483" s="198" t="n">
        <v>-5</v>
      </c>
      <c r="AI483" s="198" t="n">
        <v>4</v>
      </c>
      <c r="AJ483" s="198" t="n">
        <v>15</v>
      </c>
      <c r="AK483" s="198" t="n">
        <v>-16</v>
      </c>
      <c r="AL483" s="198" t="n">
        <v>-9</v>
      </c>
      <c r="AM483" s="198" t="n">
        <v>13</v>
      </c>
      <c r="AN483" s="198" t="n">
        <v>4</v>
      </c>
      <c r="AO483" s="198" t="n">
        <v>-3</v>
      </c>
      <c r="AP483" s="211" t="n">
        <v>-10</v>
      </c>
      <c r="AR483" s="195"/>
      <c r="AS483" s="196" t="s">
        <v>1384</v>
      </c>
      <c r="AT483" s="199" t="inlineStr">
        <f aca="false">IF(AT205,1,"")</f>
        <is>
          <t/>
        </is>
      </c>
      <c r="AU483" s="235" t="n">
        <f aca="false">IF(OR(ISBLANK(appSymptome!E209),appSymptome!E209=appSymptome!$C$1,AT483),0,$AR$5-appSymptome!E209)</f>
        <v>8</v>
      </c>
      <c r="AV483" s="196"/>
      <c r="AW483" s="196"/>
      <c r="AX483" s="199"/>
      <c r="AY483" s="196"/>
      <c r="AZ483" s="196" t="n">
        <f aca="false">IF(AND(AU483=0,AU205=0,AX205&gt;0),$AR$5,AU483)</f>
        <v>8</v>
      </c>
      <c r="BA483" s="200" t="n">
        <f aca="false">IF(AND(AZ483=0,AZ205=0,AY205&gt;0),$AR$5-AY205,AZ483)</f>
        <v>8</v>
      </c>
      <c r="BB483" s="201" t="n">
        <f aca="false">BA483*D483</f>
        <v>0.000535511078385434</v>
      </c>
      <c r="BC483" s="202" t="n">
        <f aca="false">(SUMIF(E483:AP483,"&gt;0",E483:AP483)-SUMIF(E483:AP483,"&lt;0",E483:AP483))*D483</f>
        <v>0.0216212597898119</v>
      </c>
      <c r="BD483" s="196"/>
      <c r="BE483" s="196"/>
      <c r="BF483" s="196"/>
      <c r="BG483" s="204"/>
      <c r="BH483" s="205" t="n">
        <f aca="false">SUMPRODUCT(E483:AP483,heilmittel!E$411:AP$411)*D483</f>
        <v>0.000141328067474396</v>
      </c>
      <c r="BI483" s="206"/>
      <c r="BJ483" s="206"/>
      <c r="BK483" s="206"/>
      <c r="BL483" s="206"/>
      <c r="BM483" s="200"/>
    </row>
    <row r="484" customFormat="false" ht="12.8" hidden="false" customHeight="false" outlineLevel="0" collapsed="false">
      <c r="B484" s="0" t="n">
        <f aca="false">1/D484</f>
        <v>17621</v>
      </c>
      <c r="C484" s="208" t="s">
        <v>1385</v>
      </c>
      <c r="D484" s="209" t="n">
        <v>5.67504681913626E-005</v>
      </c>
      <c r="E484" s="210" t="n">
        <v>0</v>
      </c>
      <c r="F484" s="198" t="n">
        <v>-4</v>
      </c>
      <c r="G484" s="198" t="n">
        <v>1</v>
      </c>
      <c r="H484" s="198" t="n">
        <v>7</v>
      </c>
      <c r="I484" s="198" t="n">
        <v>9</v>
      </c>
      <c r="J484" s="198" t="n">
        <v>10</v>
      </c>
      <c r="K484" s="198" t="n">
        <v>-3</v>
      </c>
      <c r="L484" s="198" t="n">
        <v>-7</v>
      </c>
      <c r="M484" s="198" t="n">
        <v>-2</v>
      </c>
      <c r="N484" s="198" t="n">
        <v>-9</v>
      </c>
      <c r="O484" s="198" t="n">
        <v>-2</v>
      </c>
      <c r="P484" s="198" t="n">
        <v>3</v>
      </c>
      <c r="Q484" s="198" t="n">
        <v>-11</v>
      </c>
      <c r="R484" s="198" t="n">
        <v>0</v>
      </c>
      <c r="S484" s="198" t="n">
        <v>15</v>
      </c>
      <c r="T484" s="198" t="n">
        <v>-7</v>
      </c>
      <c r="U484" s="198" t="n">
        <v>2</v>
      </c>
      <c r="V484" s="198" t="n">
        <v>1</v>
      </c>
      <c r="W484" s="198" t="n">
        <v>4</v>
      </c>
      <c r="X484" s="198" t="n">
        <v>4</v>
      </c>
      <c r="Y484" s="198" t="n">
        <v>13</v>
      </c>
      <c r="Z484" s="198" t="n">
        <v>-6</v>
      </c>
      <c r="AA484" s="198" t="n">
        <v>4</v>
      </c>
      <c r="AB484" s="198" t="n">
        <v>15</v>
      </c>
      <c r="AC484" s="198" t="n">
        <v>8</v>
      </c>
      <c r="AD484" s="198" t="n">
        <v>-11</v>
      </c>
      <c r="AE484" s="198" t="n">
        <v>-10</v>
      </c>
      <c r="AF484" s="198" t="n">
        <v>-15</v>
      </c>
      <c r="AG484" s="198" t="n">
        <v>1</v>
      </c>
      <c r="AH484" s="198" t="n">
        <v>-10</v>
      </c>
      <c r="AI484" s="198" t="n">
        <v>-2</v>
      </c>
      <c r="AJ484" s="198" t="n">
        <v>-7</v>
      </c>
      <c r="AK484" s="198" t="n">
        <v>5</v>
      </c>
      <c r="AL484" s="198" t="n">
        <v>2</v>
      </c>
      <c r="AM484" s="198" t="n">
        <v>-27</v>
      </c>
      <c r="AN484" s="198" t="n">
        <v>11</v>
      </c>
      <c r="AO484" s="198" t="n">
        <v>-6</v>
      </c>
      <c r="AP484" s="211" t="n">
        <v>0</v>
      </c>
      <c r="AR484" s="195"/>
      <c r="AS484" s="196" t="s">
        <v>1385</v>
      </c>
      <c r="AT484" s="199" t="inlineStr">
        <f aca="false">IF(AT206,1,"")</f>
        <is>
          <t/>
        </is>
      </c>
      <c r="AU484" s="235" t="n">
        <f aca="false">IF(OR(ISBLANK(appSymptome!E210),appSymptome!E210=appSymptome!$C$1,AT484),0,$AR$5-appSymptome!E210)</f>
        <v>8</v>
      </c>
      <c r="AV484" s="196"/>
      <c r="AW484" s="196"/>
      <c r="AX484" s="199"/>
      <c r="AY484" s="196"/>
      <c r="AZ484" s="196" t="n">
        <f aca="false">IF(AND(AU484=0,AU206=0,AX206&gt;0),$AR$5,AU484)</f>
        <v>8</v>
      </c>
      <c r="BA484" s="200" t="n">
        <f aca="false">IF(AND(AZ484=0,AZ206=0,AY206&gt;0),$AR$5-AY206,AZ484)</f>
        <v>8</v>
      </c>
      <c r="BB484" s="201" t="n">
        <f aca="false">BA484*D484</f>
        <v>0.000454003745530901</v>
      </c>
      <c r="BC484" s="202" t="n">
        <f aca="false">(SUMIF(E484:AP484,"&gt;0",E484:AP484)-SUMIF(E484:AP484,"&lt;0",E484:AP484))*D484</f>
        <v>0.0144146189206061</v>
      </c>
      <c r="BD484" s="196"/>
      <c r="BE484" s="196"/>
      <c r="BF484" s="196"/>
      <c r="BG484" s="204"/>
      <c r="BH484" s="205" t="n">
        <f aca="false">SUMPRODUCT(E484:AP484,heilmittel!E$411:AP$411)*D484</f>
        <v>-0.00047996140968163</v>
      </c>
      <c r="BI484" s="206"/>
      <c r="BJ484" s="206"/>
      <c r="BK484" s="206"/>
      <c r="BL484" s="206"/>
      <c r="BM484" s="200"/>
    </row>
    <row r="485" customFormat="false" ht="12.8" hidden="false" customHeight="false" outlineLevel="0" collapsed="false">
      <c r="B485" s="0" t="n">
        <f aca="false">1/D485</f>
        <v>16745</v>
      </c>
      <c r="C485" s="208" t="s">
        <v>1386</v>
      </c>
      <c r="D485" s="209" t="n">
        <v>5.97193191997611E-005</v>
      </c>
      <c r="E485" s="210" t="n">
        <v>-5</v>
      </c>
      <c r="F485" s="198" t="n">
        <v>-4</v>
      </c>
      <c r="G485" s="198" t="n">
        <v>10</v>
      </c>
      <c r="H485" s="198" t="n">
        <v>10</v>
      </c>
      <c r="I485" s="198" t="n">
        <v>22</v>
      </c>
      <c r="J485" s="198" t="n">
        <v>15</v>
      </c>
      <c r="K485" s="198" t="n">
        <v>10</v>
      </c>
      <c r="L485" s="198" t="n">
        <v>-12</v>
      </c>
      <c r="M485" s="198" t="n">
        <v>-7</v>
      </c>
      <c r="N485" s="198" t="n">
        <v>-17</v>
      </c>
      <c r="O485" s="198" t="n">
        <v>-7</v>
      </c>
      <c r="P485" s="198" t="n">
        <v>7</v>
      </c>
      <c r="Q485" s="198" t="n">
        <v>-18</v>
      </c>
      <c r="R485" s="198" t="n">
        <v>7</v>
      </c>
      <c r="S485" s="198" t="n">
        <v>9</v>
      </c>
      <c r="T485" s="198" t="n">
        <v>13</v>
      </c>
      <c r="U485" s="198" t="n">
        <v>6</v>
      </c>
      <c r="V485" s="198" t="n">
        <v>-3</v>
      </c>
      <c r="W485" s="198" t="n">
        <v>5</v>
      </c>
      <c r="X485" s="198" t="n">
        <v>0</v>
      </c>
      <c r="Y485" s="198" t="n">
        <v>-8</v>
      </c>
      <c r="Z485" s="198" t="n">
        <v>-5</v>
      </c>
      <c r="AA485" s="198" t="n">
        <v>8</v>
      </c>
      <c r="AB485" s="198" t="n">
        <v>19</v>
      </c>
      <c r="AC485" s="198" t="n">
        <v>8</v>
      </c>
      <c r="AD485" s="198" t="n">
        <v>4</v>
      </c>
      <c r="AE485" s="198" t="n">
        <v>-12</v>
      </c>
      <c r="AF485" s="198" t="n">
        <v>-2</v>
      </c>
      <c r="AG485" s="198" t="n">
        <v>11</v>
      </c>
      <c r="AH485" s="198" t="n">
        <v>0</v>
      </c>
      <c r="AI485" s="198" t="n">
        <v>15</v>
      </c>
      <c r="AJ485" s="198" t="n">
        <v>-8</v>
      </c>
      <c r="AK485" s="198" t="n">
        <v>-1</v>
      </c>
      <c r="AL485" s="198" t="n">
        <v>12</v>
      </c>
      <c r="AM485" s="198" t="n">
        <v>5</v>
      </c>
      <c r="AN485" s="198" t="n">
        <v>5</v>
      </c>
      <c r="AO485" s="198" t="n">
        <v>4</v>
      </c>
      <c r="AP485" s="211" t="n">
        <v>10</v>
      </c>
      <c r="AR485" s="195"/>
      <c r="AS485" s="196" t="s">
        <v>1386</v>
      </c>
      <c r="AT485" s="199" t="inlineStr">
        <f aca="false">IF(AT207,1,"")</f>
        <is>
          <t/>
        </is>
      </c>
      <c r="AU485" s="235" t="n">
        <f aca="false">IF(OR(ISBLANK(appSymptome!E211),appSymptome!E211=appSymptome!$C$1,AT485),0,$AR$5-appSymptome!E211)</f>
        <v>8</v>
      </c>
      <c r="AV485" s="196"/>
      <c r="AW485" s="196"/>
      <c r="AX485" s="199"/>
      <c r="AY485" s="196"/>
      <c r="AZ485" s="196" t="n">
        <f aca="false">IF(AND(AU485=0,AU207=0,AX207&gt;0),$AR$5,AU485)</f>
        <v>8</v>
      </c>
      <c r="BA485" s="200" t="n">
        <f aca="false">IF(AND(AZ485=0,AZ207=0,AY207&gt;0),$AR$5-AY207,AZ485)</f>
        <v>8</v>
      </c>
      <c r="BB485" s="201" t="n">
        <f aca="false">BA485*D485</f>
        <v>0.000477754553598089</v>
      </c>
      <c r="BC485" s="202" t="n">
        <f aca="false">(SUMIF(E485:AP485,"&gt;0",E485:AP485)-SUMIF(E485:AP485,"&lt;0",E485:AP485))*D485</f>
        <v>0.0193490594207226</v>
      </c>
      <c r="BD485" s="196"/>
      <c r="BE485" s="196"/>
      <c r="BF485" s="196"/>
      <c r="BG485" s="204"/>
      <c r="BH485" s="205" t="n">
        <f aca="false">SUMPRODUCT(E485:AP485,heilmittel!E$411:AP$411)*D485</f>
        <v>-0.00114632427590325</v>
      </c>
      <c r="BI485" s="206"/>
      <c r="BJ485" s="206"/>
      <c r="BK485" s="206"/>
      <c r="BL485" s="206"/>
      <c r="BM485" s="200"/>
    </row>
    <row r="486" customFormat="false" ht="12.8" hidden="false" customHeight="false" outlineLevel="0" collapsed="false">
      <c r="B486" s="0" t="n">
        <f aca="false">1/D486</f>
        <v>17446</v>
      </c>
      <c r="C486" s="208" t="s">
        <v>1387</v>
      </c>
      <c r="D486" s="209" t="n">
        <v>5.7319729450877E-005</v>
      </c>
      <c r="E486" s="210" t="n">
        <v>-12</v>
      </c>
      <c r="F486" s="198" t="n">
        <v>-7</v>
      </c>
      <c r="G486" s="198" t="n">
        <v>6</v>
      </c>
      <c r="H486" s="198" t="n">
        <v>7</v>
      </c>
      <c r="I486" s="198" t="n">
        <v>16</v>
      </c>
      <c r="J486" s="198" t="n">
        <v>-4</v>
      </c>
      <c r="K486" s="198" t="n">
        <v>8</v>
      </c>
      <c r="L486" s="198" t="n">
        <v>-7</v>
      </c>
      <c r="M486" s="198" t="n">
        <v>-3</v>
      </c>
      <c r="N486" s="198" t="n">
        <v>-20</v>
      </c>
      <c r="O486" s="198" t="n">
        <v>-6</v>
      </c>
      <c r="P486" s="198" t="n">
        <v>17</v>
      </c>
      <c r="Q486" s="198" t="n">
        <v>-15</v>
      </c>
      <c r="R486" s="198" t="n">
        <v>-3</v>
      </c>
      <c r="S486" s="198" t="n">
        <v>24</v>
      </c>
      <c r="T486" s="198" t="n">
        <v>3</v>
      </c>
      <c r="U486" s="198" t="n">
        <v>-8</v>
      </c>
      <c r="V486" s="198" t="n">
        <v>-16</v>
      </c>
      <c r="W486" s="198" t="n">
        <v>-5</v>
      </c>
      <c r="X486" s="198" t="n">
        <v>8</v>
      </c>
      <c r="Y486" s="198" t="n">
        <v>-22</v>
      </c>
      <c r="Z486" s="198" t="n">
        <v>4</v>
      </c>
      <c r="AA486" s="198" t="n">
        <v>11</v>
      </c>
      <c r="AB486" s="198" t="n">
        <v>9</v>
      </c>
      <c r="AC486" s="198" t="n">
        <v>2</v>
      </c>
      <c r="AD486" s="198" t="n">
        <v>-8</v>
      </c>
      <c r="AE486" s="198" t="n">
        <v>-3</v>
      </c>
      <c r="AF486" s="198" t="n">
        <v>-18</v>
      </c>
      <c r="AG486" s="198" t="n">
        <v>-1</v>
      </c>
      <c r="AH486" s="198" t="n">
        <v>-3</v>
      </c>
      <c r="AI486" s="198" t="n">
        <v>2</v>
      </c>
      <c r="AJ486" s="198" t="n">
        <v>4</v>
      </c>
      <c r="AK486" s="198" t="n">
        <v>12</v>
      </c>
      <c r="AL486" s="198" t="n">
        <v>22</v>
      </c>
      <c r="AM486" s="198" t="n">
        <v>8</v>
      </c>
      <c r="AN486" s="198" t="n">
        <v>11</v>
      </c>
      <c r="AO486" s="198" t="n">
        <v>-7</v>
      </c>
      <c r="AP486" s="211" t="n">
        <v>7</v>
      </c>
      <c r="AR486" s="195"/>
      <c r="AS486" s="196" t="s">
        <v>1387</v>
      </c>
      <c r="AT486" s="199" t="inlineStr">
        <f aca="false">IF(AT208,1,"")</f>
        <is>
          <t/>
        </is>
      </c>
      <c r="AU486" s="235" t="n">
        <f aca="false">IF(OR(ISBLANK(appSymptome!E212),appSymptome!E212=appSymptome!$C$1,AT486),0,$AR$5-appSymptome!E212)</f>
        <v>8</v>
      </c>
      <c r="AV486" s="196"/>
      <c r="AW486" s="196"/>
      <c r="AX486" s="199"/>
      <c r="AY486" s="196"/>
      <c r="AZ486" s="196" t="n">
        <f aca="false">IF(AND(AU486=0,AU208=0,AX208&gt;0),$AR$5,AU486)</f>
        <v>8</v>
      </c>
      <c r="BA486" s="200" t="n">
        <f aca="false">IF(AND(AZ486=0,AZ208=0,AY208&gt;0),$AR$5-AY208,AZ486)</f>
        <v>8</v>
      </c>
      <c r="BB486" s="201" t="n">
        <f aca="false">BA486*D486</f>
        <v>0.000458557835607016</v>
      </c>
      <c r="BC486" s="202" t="n">
        <f aca="false">(SUMIF(E486:AP486,"&gt;0",E486:AP486)-SUMIF(E486:AP486,"&lt;0",E486:AP486))*D486</f>
        <v>0.0200045855783561</v>
      </c>
      <c r="BD486" s="196"/>
      <c r="BE486" s="196"/>
      <c r="BF486" s="196"/>
      <c r="BG486" s="204"/>
      <c r="BH486" s="205" t="n">
        <f aca="false">SUMPRODUCT(E486:AP486,heilmittel!E$411:AP$411)*D486</f>
        <v>-0.0016181416943712</v>
      </c>
      <c r="BI486" s="206"/>
      <c r="BJ486" s="206"/>
      <c r="BK486" s="206"/>
      <c r="BL486" s="206"/>
      <c r="BM486" s="200"/>
    </row>
    <row r="487" customFormat="false" ht="12.8" hidden="false" customHeight="false" outlineLevel="0" collapsed="false">
      <c r="B487" s="0" t="n">
        <f aca="false">1/D487</f>
        <v>23633</v>
      </c>
      <c r="C487" s="208" t="s">
        <v>1388</v>
      </c>
      <c r="D487" s="209" t="n">
        <v>4.23137138746668E-005</v>
      </c>
      <c r="E487" s="210" t="n">
        <v>-3</v>
      </c>
      <c r="F487" s="198" t="n">
        <v>-4</v>
      </c>
      <c r="G487" s="198" t="n">
        <v>-12</v>
      </c>
      <c r="H487" s="198" t="n">
        <v>2</v>
      </c>
      <c r="I487" s="198" t="n">
        <v>13</v>
      </c>
      <c r="J487" s="198" t="n">
        <v>-8</v>
      </c>
      <c r="K487" s="198" t="n">
        <v>13</v>
      </c>
      <c r="L487" s="198" t="n">
        <v>-19</v>
      </c>
      <c r="M487" s="198" t="n">
        <v>-7</v>
      </c>
      <c r="N487" s="198" t="n">
        <v>10</v>
      </c>
      <c r="O487" s="198" t="n">
        <v>25</v>
      </c>
      <c r="P487" s="198" t="n">
        <v>12</v>
      </c>
      <c r="Q487" s="198" t="n">
        <v>-25</v>
      </c>
      <c r="R487" s="198" t="n">
        <v>-5</v>
      </c>
      <c r="S487" s="198" t="n">
        <v>-3</v>
      </c>
      <c r="T487" s="198" t="n">
        <v>-3</v>
      </c>
      <c r="U487" s="198" t="n">
        <v>6</v>
      </c>
      <c r="V487" s="198" t="n">
        <v>-6</v>
      </c>
      <c r="W487" s="198" t="n">
        <v>-5</v>
      </c>
      <c r="X487" s="198" t="n">
        <v>-3</v>
      </c>
      <c r="Y487" s="198" t="n">
        <v>1</v>
      </c>
      <c r="Z487" s="198" t="n">
        <v>17</v>
      </c>
      <c r="AA487" s="198" t="n">
        <v>-11</v>
      </c>
      <c r="AB487" s="198" t="n">
        <v>-17</v>
      </c>
      <c r="AC487" s="198" t="n">
        <v>9</v>
      </c>
      <c r="AD487" s="198" t="n">
        <v>21</v>
      </c>
      <c r="AE487" s="198" t="n">
        <v>-25</v>
      </c>
      <c r="AF487" s="198" t="n">
        <v>1</v>
      </c>
      <c r="AG487" s="198" t="n">
        <v>14</v>
      </c>
      <c r="AH487" s="198" t="n">
        <v>25</v>
      </c>
      <c r="AI487" s="198" t="n">
        <v>13</v>
      </c>
      <c r="AJ487" s="198" t="n">
        <v>-4</v>
      </c>
      <c r="AK487" s="198" t="n">
        <v>4</v>
      </c>
      <c r="AL487" s="198" t="n">
        <v>5</v>
      </c>
      <c r="AM487" s="198" t="n">
        <v>-8</v>
      </c>
      <c r="AN487" s="198" t="n">
        <v>-21</v>
      </c>
      <c r="AO487" s="198" t="n">
        <v>14</v>
      </c>
      <c r="AP487" s="211" t="n">
        <v>-8</v>
      </c>
      <c r="AR487" s="195"/>
      <c r="AS487" s="196" t="s">
        <v>1388</v>
      </c>
      <c r="AT487" s="199" t="inlineStr">
        <f aca="false">IF(AT209,1,"")</f>
        <is>
          <t/>
        </is>
      </c>
      <c r="AU487" s="235" t="n">
        <f aca="false">IF(OR(ISBLANK(appSymptome!E213),appSymptome!E213=appSymptome!$C$1,AT487),0,$AR$5-appSymptome!E213)</f>
        <v>8</v>
      </c>
      <c r="AV487" s="196"/>
      <c r="AW487" s="196"/>
      <c r="AX487" s="199"/>
      <c r="AY487" s="196"/>
      <c r="AZ487" s="196" t="n">
        <f aca="false">IF(AND(AU487=0,AU209=0,AX209&gt;0),$AR$5,AU487)</f>
        <v>8</v>
      </c>
      <c r="BA487" s="200" t="n">
        <f aca="false">IF(AND(AZ487=0,AZ209=0,AY209&gt;0),$AR$5-AY209,AZ487)</f>
        <v>8</v>
      </c>
      <c r="BB487" s="201" t="n">
        <f aca="false">BA487*D487</f>
        <v>0.000338509710997334</v>
      </c>
      <c r="BC487" s="202" t="n">
        <f aca="false">(SUMIF(E487:AP487,"&gt;0",E487:AP487)-SUMIF(E487:AP487,"&lt;0",E487:AP487))*D487</f>
        <v>0.017010112977616</v>
      </c>
      <c r="BD487" s="196"/>
      <c r="BE487" s="196"/>
      <c r="BF487" s="196"/>
      <c r="BG487" s="204"/>
      <c r="BH487" s="205" t="n">
        <f aca="false">SUMPRODUCT(E487:AP487,heilmittel!E$411:AP$411)*D487</f>
        <v>-0.00133223458722972</v>
      </c>
      <c r="BI487" s="206"/>
      <c r="BJ487" s="206"/>
      <c r="BK487" s="206"/>
      <c r="BL487" s="206"/>
      <c r="BM487" s="200"/>
    </row>
    <row r="488" customFormat="false" ht="12.8" hidden="false" customHeight="false" outlineLevel="0" collapsed="false">
      <c r="B488" s="0" t="n">
        <f aca="false">1/D488</f>
        <v>22183</v>
      </c>
      <c r="C488" s="208" t="s">
        <v>1389</v>
      </c>
      <c r="D488" s="209" t="n">
        <v>4.50795654329892E-005</v>
      </c>
      <c r="E488" s="210" t="n">
        <v>19</v>
      </c>
      <c r="F488" s="198" t="n">
        <v>2</v>
      </c>
      <c r="G488" s="198" t="n">
        <v>-21</v>
      </c>
      <c r="H488" s="198" t="n">
        <v>-8</v>
      </c>
      <c r="I488" s="198" t="n">
        <v>-40</v>
      </c>
      <c r="J488" s="198" t="n">
        <v>-17</v>
      </c>
      <c r="K488" s="198" t="n">
        <v>6</v>
      </c>
      <c r="L488" s="198" t="n">
        <v>3</v>
      </c>
      <c r="M488" s="198" t="n">
        <v>6</v>
      </c>
      <c r="N488" s="198" t="n">
        <v>6</v>
      </c>
      <c r="O488" s="198" t="n">
        <v>28</v>
      </c>
      <c r="P488" s="198" t="n">
        <v>-7</v>
      </c>
      <c r="Q488" s="198" t="n">
        <v>5</v>
      </c>
      <c r="R488" s="198" t="n">
        <v>9</v>
      </c>
      <c r="S488" s="198" t="n">
        <v>1</v>
      </c>
      <c r="T488" s="198" t="n">
        <v>6</v>
      </c>
      <c r="U488" s="198" t="n">
        <v>4</v>
      </c>
      <c r="V488" s="198" t="n">
        <v>-33</v>
      </c>
      <c r="W488" s="198" t="n">
        <v>4</v>
      </c>
      <c r="X488" s="198" t="n">
        <v>-7</v>
      </c>
      <c r="Y488" s="198" t="n">
        <v>28</v>
      </c>
      <c r="Z488" s="198" t="n">
        <v>16</v>
      </c>
      <c r="AA488" s="198" t="n">
        <v>-8</v>
      </c>
      <c r="AB488" s="198" t="n">
        <v>-13</v>
      </c>
      <c r="AC488" s="198" t="n">
        <v>-9</v>
      </c>
      <c r="AD488" s="198" t="n">
        <v>2</v>
      </c>
      <c r="AE488" s="198" t="n">
        <v>-7</v>
      </c>
      <c r="AF488" s="198" t="n">
        <v>4</v>
      </c>
      <c r="AG488" s="198" t="n">
        <v>11</v>
      </c>
      <c r="AH488" s="198" t="n">
        <v>-15</v>
      </c>
      <c r="AI488" s="198" t="n">
        <v>13</v>
      </c>
      <c r="AJ488" s="198" t="n">
        <v>-32</v>
      </c>
      <c r="AK488" s="198" t="n">
        <v>11</v>
      </c>
      <c r="AL488" s="198" t="n">
        <v>3</v>
      </c>
      <c r="AM488" s="198" t="n">
        <v>-15</v>
      </c>
      <c r="AN488" s="198" t="n">
        <v>15</v>
      </c>
      <c r="AO488" s="198" t="n">
        <v>-5</v>
      </c>
      <c r="AP488" s="211" t="n">
        <v>1</v>
      </c>
      <c r="AR488" s="195"/>
      <c r="AS488" s="196" t="s">
        <v>1389</v>
      </c>
      <c r="AT488" s="199" t="inlineStr">
        <f aca="false">IF(AT210,1,"")</f>
        <is>
          <t/>
        </is>
      </c>
      <c r="AU488" s="235" t="n">
        <f aca="false">IF(OR(ISBLANK(appSymptome!E214),appSymptome!E214=appSymptome!$C$1,AT488),0,$AR$5-appSymptome!E214)</f>
        <v>8</v>
      </c>
      <c r="AV488" s="196"/>
      <c r="AW488" s="196"/>
      <c r="AX488" s="199"/>
      <c r="AY488" s="196"/>
      <c r="AZ488" s="196" t="n">
        <f aca="false">IF(AND(AU488=0,AU210=0,AX210&gt;0),$AR$5,AU488)</f>
        <v>8</v>
      </c>
      <c r="BA488" s="200" t="n">
        <f aca="false">IF(AND(AZ488=0,AZ210=0,AY210&gt;0),$AR$5-AY210,AZ488)</f>
        <v>8</v>
      </c>
      <c r="BB488" s="201" t="n">
        <f aca="false">BA488*D488</f>
        <v>0.000360636523463914</v>
      </c>
      <c r="BC488" s="202" t="n">
        <f aca="false">(SUMIF(E488:AP488,"&gt;0",E488:AP488)-SUMIF(E488:AP488,"&lt;0",E488:AP488))*D488</f>
        <v>0.0198350087905153</v>
      </c>
      <c r="BD488" s="196"/>
      <c r="BE488" s="196"/>
      <c r="BF488" s="196"/>
      <c r="BG488" s="204"/>
      <c r="BH488" s="205" t="n">
        <f aca="false">SUMPRODUCT(E488:AP488,heilmittel!E$411:AP$411)*D488</f>
        <v>0.000585989271063427</v>
      </c>
      <c r="BI488" s="206"/>
      <c r="BJ488" s="206"/>
      <c r="BK488" s="206"/>
      <c r="BL488" s="206"/>
      <c r="BM488" s="200"/>
    </row>
    <row r="489" customFormat="false" ht="12.8" hidden="false" customHeight="false" outlineLevel="0" collapsed="false">
      <c r="B489" s="0" t="n">
        <f aca="false">1/D489</f>
        <v>19995</v>
      </c>
      <c r="C489" s="208" t="s">
        <v>1390</v>
      </c>
      <c r="D489" s="209" t="n">
        <v>5.00125031257814E-005</v>
      </c>
      <c r="E489" s="210" t="n">
        <v>-9</v>
      </c>
      <c r="F489" s="198" t="n">
        <v>-10</v>
      </c>
      <c r="G489" s="198" t="n">
        <v>9</v>
      </c>
      <c r="H489" s="198" t="n">
        <v>5</v>
      </c>
      <c r="I489" s="198" t="n">
        <v>-26</v>
      </c>
      <c r="J489" s="198" t="n">
        <v>-2</v>
      </c>
      <c r="K489" s="198" t="n">
        <v>-2</v>
      </c>
      <c r="L489" s="198" t="n">
        <v>12</v>
      </c>
      <c r="M489" s="198" t="n">
        <v>-2</v>
      </c>
      <c r="N489" s="198" t="n">
        <v>-6</v>
      </c>
      <c r="O489" s="198" t="n">
        <v>22</v>
      </c>
      <c r="P489" s="198" t="n">
        <v>-18</v>
      </c>
      <c r="Q489" s="198" t="n">
        <v>9</v>
      </c>
      <c r="R489" s="198" t="n">
        <v>1</v>
      </c>
      <c r="S489" s="198" t="n">
        <v>-2</v>
      </c>
      <c r="T489" s="198" t="n">
        <v>-2</v>
      </c>
      <c r="U489" s="198" t="n">
        <v>6</v>
      </c>
      <c r="V489" s="198" t="n">
        <v>-29</v>
      </c>
      <c r="W489" s="198" t="n">
        <v>-14</v>
      </c>
      <c r="X489" s="198" t="n">
        <v>-11</v>
      </c>
      <c r="Y489" s="198" t="n">
        <v>27</v>
      </c>
      <c r="Z489" s="198" t="n">
        <v>3</v>
      </c>
      <c r="AA489" s="198" t="n">
        <v>-8</v>
      </c>
      <c r="AB489" s="198" t="n">
        <v>-8</v>
      </c>
      <c r="AC489" s="198" t="n">
        <v>-8</v>
      </c>
      <c r="AD489" s="198" t="n">
        <v>-13</v>
      </c>
      <c r="AE489" s="198" t="n">
        <v>-20</v>
      </c>
      <c r="AF489" s="198" t="n">
        <v>-1</v>
      </c>
      <c r="AG489" s="198" t="n">
        <v>24</v>
      </c>
      <c r="AH489" s="198" t="n">
        <v>6</v>
      </c>
      <c r="AI489" s="198" t="n">
        <v>-1</v>
      </c>
      <c r="AJ489" s="198" t="n">
        <v>-14</v>
      </c>
      <c r="AK489" s="198" t="n">
        <v>-14</v>
      </c>
      <c r="AL489" s="198" t="n">
        <v>15</v>
      </c>
      <c r="AM489" s="198" t="n">
        <v>-23</v>
      </c>
      <c r="AN489" s="198" t="n">
        <v>-1</v>
      </c>
      <c r="AO489" s="198" t="n">
        <v>23</v>
      </c>
      <c r="AP489" s="211" t="n">
        <v>-6</v>
      </c>
      <c r="AR489" s="195"/>
      <c r="AS489" s="196" t="s">
        <v>1390</v>
      </c>
      <c r="AT489" s="199" t="inlineStr">
        <f aca="false">IF(AT211,1,"")</f>
        <is>
          <t/>
        </is>
      </c>
      <c r="AU489" s="235" t="n">
        <f aca="false">IF(OR(ISBLANK(appSymptome!E215),appSymptome!E215=appSymptome!$C$1,AT489),0,$AR$5-appSymptome!E215)</f>
        <v>6</v>
      </c>
      <c r="AV489" s="196"/>
      <c r="AW489" s="196"/>
      <c r="AX489" s="199"/>
      <c r="AY489" s="196"/>
      <c r="AZ489" s="196" t="n">
        <f aca="false">IF(AND(AU489=0,AU211=0,AX211&gt;0),$AR$5,AU489)</f>
        <v>6</v>
      </c>
      <c r="BA489" s="200" t="n">
        <f aca="false">IF(AND(AZ489=0,AZ211=0,AY211&gt;0),$AR$5-AY211,AZ489)</f>
        <v>6</v>
      </c>
      <c r="BB489" s="201" t="n">
        <f aca="false">BA489*D489</f>
        <v>0.000300075018754688</v>
      </c>
      <c r="BC489" s="202" t="n">
        <f aca="false">(SUMIF(E489:AP489,"&gt;0",E489:AP489)-SUMIF(E489:AP489,"&lt;0",E489:AP489))*D489</f>
        <v>0.020605151287822</v>
      </c>
      <c r="BD489" s="196"/>
      <c r="BE489" s="196"/>
      <c r="BF489" s="196"/>
      <c r="BG489" s="204"/>
      <c r="BH489" s="205" t="n">
        <f aca="false">SUMPRODUCT(E489:AP489,heilmittel!E$411:AP$411)*D489</f>
        <v>0.000121810452613153</v>
      </c>
      <c r="BI489" s="206"/>
      <c r="BJ489" s="206"/>
      <c r="BK489" s="206"/>
      <c r="BL489" s="206"/>
      <c r="BM489" s="200"/>
    </row>
    <row r="490" customFormat="false" ht="12.8" hidden="false" customHeight="false" outlineLevel="0" collapsed="false">
      <c r="B490" s="0" t="n">
        <f aca="false">1/D490</f>
        <v>21238</v>
      </c>
      <c r="C490" s="208" t="s">
        <v>1391</v>
      </c>
      <c r="D490" s="209" t="n">
        <v>4.70854129390715E-005</v>
      </c>
      <c r="E490" s="210" t="n">
        <v>73</v>
      </c>
      <c r="F490" s="198" t="n">
        <v>-3</v>
      </c>
      <c r="G490" s="198" t="n">
        <v>41</v>
      </c>
      <c r="H490" s="198" t="n">
        <v>16</v>
      </c>
      <c r="I490" s="198" t="n">
        <v>-3</v>
      </c>
      <c r="J490" s="198" t="n">
        <v>14</v>
      </c>
      <c r="K490" s="198" t="n">
        <v>-18</v>
      </c>
      <c r="L490" s="198" t="n">
        <v>8</v>
      </c>
      <c r="M490" s="198" t="n">
        <v>50</v>
      </c>
      <c r="N490" s="198" t="n">
        <v>6</v>
      </c>
      <c r="O490" s="198" t="n">
        <v>28</v>
      </c>
      <c r="P490" s="198" t="n">
        <v>-35</v>
      </c>
      <c r="Q490" s="198" t="n">
        <v>-15</v>
      </c>
      <c r="R490" s="198" t="n">
        <v>27</v>
      </c>
      <c r="S490" s="198" t="n">
        <v>24</v>
      </c>
      <c r="T490" s="198" t="n">
        <v>21</v>
      </c>
      <c r="U490" s="198" t="n">
        <v>22</v>
      </c>
      <c r="V490" s="198" t="n">
        <v>-10</v>
      </c>
      <c r="W490" s="198" t="n">
        <v>-19</v>
      </c>
      <c r="X490" s="198" t="n">
        <v>30</v>
      </c>
      <c r="Y490" s="198" t="n">
        <v>-10</v>
      </c>
      <c r="Z490" s="198" t="n">
        <v>-15</v>
      </c>
      <c r="AA490" s="198" t="n">
        <v>25</v>
      </c>
      <c r="AB490" s="198" t="n">
        <v>2</v>
      </c>
      <c r="AC490" s="198" t="n">
        <v>-35</v>
      </c>
      <c r="AD490" s="198" t="n">
        <v>15</v>
      </c>
      <c r="AE490" s="198" t="n">
        <v>-12</v>
      </c>
      <c r="AF490" s="198" t="n">
        <v>1</v>
      </c>
      <c r="AG490" s="198" t="n">
        <v>-32</v>
      </c>
      <c r="AH490" s="198" t="n">
        <v>-7</v>
      </c>
      <c r="AI490" s="198" t="n">
        <v>9</v>
      </c>
      <c r="AJ490" s="198" t="n">
        <v>25</v>
      </c>
      <c r="AK490" s="198" t="n">
        <v>26</v>
      </c>
      <c r="AL490" s="198" t="n">
        <v>0</v>
      </c>
      <c r="AM490" s="198" t="n">
        <v>-17</v>
      </c>
      <c r="AN490" s="198" t="n">
        <v>-9</v>
      </c>
      <c r="AO490" s="198" t="n">
        <v>4</v>
      </c>
      <c r="AP490" s="211" t="n">
        <v>11</v>
      </c>
      <c r="AR490" s="195"/>
      <c r="AS490" s="196" t="s">
        <v>1391</v>
      </c>
      <c r="AT490" s="199" t="inlineStr">
        <f aca="false">IF(AT212,1,"")</f>
        <is>
          <t/>
        </is>
      </c>
      <c r="AU490" s="235" t="n">
        <f aca="false">IF(OR(ISBLANK(appSymptome!E216),appSymptome!E216=appSymptome!$C$1,AT490),0,$AR$5-appSymptome!E216)</f>
        <v>8</v>
      </c>
      <c r="AV490" s="196"/>
      <c r="AW490" s="196"/>
      <c r="AX490" s="199"/>
      <c r="AY490" s="196"/>
      <c r="AZ490" s="196" t="n">
        <f aca="false">IF(AND(AU490=0,AU212=0,AX212&gt;0),$AR$5,AU490)</f>
        <v>8</v>
      </c>
      <c r="BA490" s="200" t="n">
        <f aca="false">IF(AND(AZ490=0,AZ212=0,AY212&gt;0),$AR$5-AY212,AZ490)</f>
        <v>8</v>
      </c>
      <c r="BB490" s="201" t="n">
        <f aca="false">BA490*D490</f>
        <v>0.000376683303512572</v>
      </c>
      <c r="BC490" s="202" t="n">
        <f aca="false">(SUMIF(E490:AP490,"&gt;0",E490:AP490)-SUMIF(E490:AP490,"&lt;0",E490:AP490))*D490</f>
        <v>0.0338073264902533</v>
      </c>
      <c r="BD490" s="196"/>
      <c r="BE490" s="196"/>
      <c r="BF490" s="196"/>
      <c r="BG490" s="204"/>
      <c r="BH490" s="205" t="n">
        <f aca="false">SUMPRODUCT(E490:AP490,heilmittel!E$411:AP$411)*D490</f>
        <v>0.000196835860250495</v>
      </c>
      <c r="BI490" s="206"/>
      <c r="BJ490" s="206"/>
      <c r="BK490" s="206"/>
      <c r="BL490" s="206"/>
      <c r="BM490" s="200"/>
    </row>
    <row r="491" customFormat="false" ht="12.8" hidden="false" customHeight="false" outlineLevel="0" collapsed="false">
      <c r="B491" s="0" t="n">
        <f aca="false">1/D491</f>
        <v>21109</v>
      </c>
      <c r="C491" s="208" t="s">
        <v>1392</v>
      </c>
      <c r="D491" s="209" t="n">
        <v>4.73731583684684E-005</v>
      </c>
      <c r="E491" s="210" t="n">
        <v>45</v>
      </c>
      <c r="F491" s="198" t="n">
        <v>-12</v>
      </c>
      <c r="G491" s="198" t="n">
        <v>36</v>
      </c>
      <c r="H491" s="198" t="n">
        <v>-1</v>
      </c>
      <c r="I491" s="198" t="n">
        <v>-11</v>
      </c>
      <c r="J491" s="198" t="n">
        <v>10</v>
      </c>
      <c r="K491" s="198" t="n">
        <v>2</v>
      </c>
      <c r="L491" s="198" t="n">
        <v>-16</v>
      </c>
      <c r="M491" s="198" t="n">
        <v>2</v>
      </c>
      <c r="N491" s="198" t="n">
        <v>2</v>
      </c>
      <c r="O491" s="198" t="n">
        <v>-18</v>
      </c>
      <c r="P491" s="198" t="n">
        <v>-25</v>
      </c>
      <c r="Q491" s="198" t="n">
        <v>4</v>
      </c>
      <c r="R491" s="198" t="n">
        <v>-34</v>
      </c>
      <c r="S491" s="198" t="n">
        <v>55</v>
      </c>
      <c r="T491" s="198" t="n">
        <v>12</v>
      </c>
      <c r="U491" s="198" t="n">
        <v>-16</v>
      </c>
      <c r="V491" s="198" t="n">
        <v>-8</v>
      </c>
      <c r="W491" s="198" t="n">
        <v>15</v>
      </c>
      <c r="X491" s="198" t="n">
        <v>19</v>
      </c>
      <c r="Y491" s="198" t="n">
        <v>-35</v>
      </c>
      <c r="Z491" s="198" t="n">
        <v>-19</v>
      </c>
      <c r="AA491" s="198" t="n">
        <v>-31</v>
      </c>
      <c r="AB491" s="198" t="n">
        <v>19</v>
      </c>
      <c r="AC491" s="198" t="n">
        <v>6</v>
      </c>
      <c r="AD491" s="198" t="n">
        <v>24</v>
      </c>
      <c r="AE491" s="198" t="n">
        <v>-25</v>
      </c>
      <c r="AF491" s="198" t="n">
        <v>15</v>
      </c>
      <c r="AG491" s="198" t="n">
        <v>8</v>
      </c>
      <c r="AH491" s="198" t="n">
        <v>-15</v>
      </c>
      <c r="AI491" s="198" t="n">
        <v>10</v>
      </c>
      <c r="AJ491" s="198" t="n">
        <v>-10</v>
      </c>
      <c r="AK491" s="198" t="n">
        <v>-7</v>
      </c>
      <c r="AL491" s="198" t="n">
        <v>5</v>
      </c>
      <c r="AM491" s="198" t="n">
        <v>9</v>
      </c>
      <c r="AN491" s="198" t="n">
        <v>0</v>
      </c>
      <c r="AO491" s="198" t="n">
        <v>-7</v>
      </c>
      <c r="AP491" s="211" t="n">
        <v>35</v>
      </c>
      <c r="AR491" s="195"/>
      <c r="AS491" s="196" t="s">
        <v>1392</v>
      </c>
      <c r="AT491" s="199" t="inlineStr">
        <f aca="false">IF(AT213,1,"")</f>
        <is>
          <t/>
        </is>
      </c>
      <c r="AU491" s="235" t="n">
        <f aca="false">IF(OR(ISBLANK(appSymptome!E217),appSymptome!E217=appSymptome!$C$1,AT491),0,$AR$5-appSymptome!E217)</f>
        <v>8</v>
      </c>
      <c r="AV491" s="196"/>
      <c r="AW491" s="196"/>
      <c r="AX491" s="199"/>
      <c r="AY491" s="196"/>
      <c r="AZ491" s="196" t="n">
        <f aca="false">IF(AND(AU491=0,AU213=0,AX213&gt;0),$AR$5,AU491)</f>
        <v>8</v>
      </c>
      <c r="BA491" s="200" t="n">
        <f aca="false">IF(AND(AZ491=0,AZ213=0,AY213&gt;0),$AR$5-AY213,AZ491)</f>
        <v>8</v>
      </c>
      <c r="BB491" s="201" t="n">
        <f aca="false">BA491*D491</f>
        <v>0.000378985266947747</v>
      </c>
      <c r="BC491" s="202" t="n">
        <f aca="false">(SUMIF(E491:AP491,"&gt;0",E491:AP491)-SUMIF(E491:AP491,"&lt;0",E491:AP491))*D491</f>
        <v>0.0295134776635558</v>
      </c>
      <c r="BD491" s="196"/>
      <c r="BE491" s="196"/>
      <c r="BF491" s="196"/>
      <c r="BG491" s="204"/>
      <c r="BH491" s="205" t="n">
        <f aca="false">SUMPRODUCT(E491:AP491,heilmittel!E$411:AP$411)*D491</f>
        <v>-0.00139125965228102</v>
      </c>
      <c r="BI491" s="206"/>
      <c r="BJ491" s="206"/>
      <c r="BK491" s="206"/>
      <c r="BL491" s="206"/>
      <c r="BM491" s="200"/>
    </row>
    <row r="492" customFormat="false" ht="12.8" hidden="false" customHeight="false" outlineLevel="0" collapsed="false">
      <c r="B492" s="0" t="n">
        <f aca="false">1/D492</f>
        <v>21532</v>
      </c>
      <c r="C492" s="208" t="s">
        <v>1393</v>
      </c>
      <c r="D492" s="209" t="n">
        <v>4.64425041798254E-005</v>
      </c>
      <c r="E492" s="210" t="n">
        <v>-6</v>
      </c>
      <c r="F492" s="198" t="n">
        <v>12</v>
      </c>
      <c r="G492" s="198" t="n">
        <v>-9</v>
      </c>
      <c r="H492" s="198" t="n">
        <v>-13</v>
      </c>
      <c r="I492" s="198" t="n">
        <v>2</v>
      </c>
      <c r="J492" s="198" t="n">
        <v>-9</v>
      </c>
      <c r="K492" s="198" t="n">
        <v>21</v>
      </c>
      <c r="L492" s="198" t="n">
        <v>11</v>
      </c>
      <c r="M492" s="198" t="n">
        <v>-8</v>
      </c>
      <c r="N492" s="198" t="n">
        <v>-22</v>
      </c>
      <c r="O492" s="198" t="n">
        <v>-10</v>
      </c>
      <c r="P492" s="198" t="n">
        <v>9</v>
      </c>
      <c r="Q492" s="198" t="n">
        <v>-2</v>
      </c>
      <c r="R492" s="198" t="n">
        <v>10</v>
      </c>
      <c r="S492" s="198" t="n">
        <v>2</v>
      </c>
      <c r="T492" s="198" t="n">
        <v>3</v>
      </c>
      <c r="U492" s="198" t="n">
        <v>2</v>
      </c>
      <c r="V492" s="198" t="n">
        <v>-13</v>
      </c>
      <c r="W492" s="198" t="n">
        <v>-9</v>
      </c>
      <c r="X492" s="198" t="n">
        <v>8</v>
      </c>
      <c r="Y492" s="198" t="n">
        <v>-19</v>
      </c>
      <c r="Z492" s="198" t="n">
        <v>-4</v>
      </c>
      <c r="AA492" s="198" t="n">
        <v>18</v>
      </c>
      <c r="AB492" s="198" t="n">
        <v>-8</v>
      </c>
      <c r="AC492" s="198" t="n">
        <v>-26</v>
      </c>
      <c r="AD492" s="198" t="n">
        <v>-17</v>
      </c>
      <c r="AE492" s="198" t="n">
        <v>8</v>
      </c>
      <c r="AF492" s="198" t="n">
        <v>16</v>
      </c>
      <c r="AG492" s="198" t="n">
        <v>-15</v>
      </c>
      <c r="AH492" s="198" t="n">
        <v>-1</v>
      </c>
      <c r="AI492" s="198" t="n">
        <v>9</v>
      </c>
      <c r="AJ492" s="198" t="n">
        <v>-1</v>
      </c>
      <c r="AK492" s="198" t="n">
        <v>12</v>
      </c>
      <c r="AL492" s="198" t="n">
        <v>21</v>
      </c>
      <c r="AM492" s="198" t="n">
        <v>0</v>
      </c>
      <c r="AN492" s="198" t="n">
        <v>-11</v>
      </c>
      <c r="AO492" s="198" t="n">
        <v>32</v>
      </c>
      <c r="AP492" s="211" t="n">
        <v>-4</v>
      </c>
      <c r="AR492" s="195"/>
      <c r="AS492" s="196" t="s">
        <v>1393</v>
      </c>
      <c r="AT492" s="199" t="inlineStr">
        <f aca="false">IF(AT214,1,"")</f>
        <is>
          <t/>
        </is>
      </c>
      <c r="AU492" s="235" t="n">
        <f aca="false">IF(OR(ISBLANK(appSymptome!E218),appSymptome!E218=appSymptome!$C$1,AT492),0,$AR$5-appSymptome!E218)</f>
        <v>8</v>
      </c>
      <c r="AV492" s="196"/>
      <c r="AW492" s="196"/>
      <c r="AX492" s="199"/>
      <c r="AY492" s="196"/>
      <c r="AZ492" s="196" t="n">
        <f aca="false">IF(AND(AU492=0,AU214=0,AX214&gt;0),$AR$5,AU492)</f>
        <v>8</v>
      </c>
      <c r="BA492" s="200" t="n">
        <f aca="false">IF(AND(AZ492=0,AZ214=0,AY214&gt;0),$AR$5-AY214,AZ492)</f>
        <v>8</v>
      </c>
      <c r="BB492" s="201" t="n">
        <f aca="false">BA492*D492</f>
        <v>0.000371540033438603</v>
      </c>
      <c r="BC492" s="202" t="n">
        <f aca="false">(SUMIF(E492:AP492,"&gt;0",E492:AP492)-SUMIF(E492:AP492,"&lt;0",E492:AP492))*D492</f>
        <v>0.0187163291844696</v>
      </c>
      <c r="BD492" s="196"/>
      <c r="BE492" s="196"/>
      <c r="BF492" s="196"/>
      <c r="BG492" s="204"/>
      <c r="BH492" s="205" t="n">
        <f aca="false">SUMPRODUCT(E492:AP492,heilmittel!E$411:AP$411)*D492</f>
        <v>0.000355628831506595</v>
      </c>
      <c r="BI492" s="206"/>
      <c r="BJ492" s="206"/>
      <c r="BK492" s="206"/>
      <c r="BL492" s="206"/>
      <c r="BM492" s="200"/>
    </row>
    <row r="493" customFormat="false" ht="12.8" hidden="false" customHeight="false" outlineLevel="0" collapsed="false">
      <c r="B493" s="0" t="n">
        <f aca="false">1/D493</f>
        <v>22999</v>
      </c>
      <c r="C493" s="208" t="s">
        <v>1394</v>
      </c>
      <c r="D493" s="209" t="n">
        <v>4.34801513109266E-005</v>
      </c>
      <c r="E493" s="210" t="n">
        <v>-17</v>
      </c>
      <c r="F493" s="198" t="n">
        <v>-3</v>
      </c>
      <c r="G493" s="198" t="n">
        <v>-20</v>
      </c>
      <c r="H493" s="198" t="n">
        <v>-24</v>
      </c>
      <c r="I493" s="198" t="n">
        <v>-1</v>
      </c>
      <c r="J493" s="198" t="n">
        <v>-34</v>
      </c>
      <c r="K493" s="198" t="n">
        <v>11</v>
      </c>
      <c r="L493" s="198" t="n">
        <v>-2</v>
      </c>
      <c r="M493" s="198" t="n">
        <v>7</v>
      </c>
      <c r="N493" s="198" t="n">
        <v>-13</v>
      </c>
      <c r="O493" s="198" t="n">
        <v>13</v>
      </c>
      <c r="P493" s="198" t="n">
        <v>-3</v>
      </c>
      <c r="Q493" s="198" t="n">
        <v>10</v>
      </c>
      <c r="R493" s="198" t="n">
        <v>5</v>
      </c>
      <c r="S493" s="198" t="n">
        <v>35</v>
      </c>
      <c r="T493" s="198" t="n">
        <v>-23</v>
      </c>
      <c r="U493" s="198" t="n">
        <v>55</v>
      </c>
      <c r="V493" s="198" t="n">
        <v>19</v>
      </c>
      <c r="W493" s="198" t="n">
        <v>-13</v>
      </c>
      <c r="X493" s="198" t="n">
        <v>15</v>
      </c>
      <c r="Y493" s="198" t="n">
        <v>45</v>
      </c>
      <c r="Z493" s="198" t="n">
        <v>-14</v>
      </c>
      <c r="AA493" s="198" t="n">
        <v>2</v>
      </c>
      <c r="AB493" s="198" t="n">
        <v>-13</v>
      </c>
      <c r="AC493" s="198" t="n">
        <v>-6</v>
      </c>
      <c r="AD493" s="198" t="n">
        <v>19</v>
      </c>
      <c r="AE493" s="198" t="n">
        <v>25</v>
      </c>
      <c r="AF493" s="198" t="n">
        <v>5</v>
      </c>
      <c r="AG493" s="198" t="n">
        <v>-5</v>
      </c>
      <c r="AH493" s="198" t="n">
        <v>37</v>
      </c>
      <c r="AI493" s="198" t="n">
        <v>-6</v>
      </c>
      <c r="AJ493" s="198" t="n">
        <v>-13</v>
      </c>
      <c r="AK493" s="198" t="n">
        <v>-20</v>
      </c>
      <c r="AL493" s="198" t="n">
        <v>23</v>
      </c>
      <c r="AM493" s="198" t="n">
        <v>-29</v>
      </c>
      <c r="AN493" s="198" t="n">
        <v>13</v>
      </c>
      <c r="AO493" s="198" t="n">
        <v>-15</v>
      </c>
      <c r="AP493" s="211" t="n">
        <v>40</v>
      </c>
      <c r="AR493" s="195"/>
      <c r="AS493" s="196" t="s">
        <v>1394</v>
      </c>
      <c r="AT493" s="199" t="inlineStr">
        <f aca="false">IF(AT215,1,"")</f>
        <is>
          <t/>
        </is>
      </c>
      <c r="AU493" s="235" t="n">
        <f aca="false">IF(OR(ISBLANK(appSymptome!E219),appSymptome!E219=appSymptome!$C$1,AT493),0,$AR$5-appSymptome!E219)</f>
        <v>8</v>
      </c>
      <c r="AV493" s="196"/>
      <c r="AW493" s="196"/>
      <c r="AX493" s="199"/>
      <c r="AY493" s="196"/>
      <c r="AZ493" s="196" t="n">
        <f aca="false">IF(AND(AU493=0,AU215=0,AX215&gt;0),$AR$5,AU493)</f>
        <v>8</v>
      </c>
      <c r="BA493" s="200" t="n">
        <f aca="false">IF(AND(AZ493=0,AZ215=0,AY215&gt;0),$AR$5-AY215,AZ493)</f>
        <v>8</v>
      </c>
      <c r="BB493" s="201" t="n">
        <f aca="false">BA493*D493</f>
        <v>0.000347841210487413</v>
      </c>
      <c r="BC493" s="202" t="n">
        <f aca="false">(SUMIF(E493:AP493,"&gt;0",E493:AP493)-SUMIF(E493:AP493,"&lt;0",E493:AP493))*D493</f>
        <v>0.028392538806035</v>
      </c>
      <c r="BD493" s="196"/>
      <c r="BE493" s="196"/>
      <c r="BF493" s="196"/>
      <c r="BG493" s="204"/>
      <c r="BH493" s="205" t="n">
        <f aca="false">SUMPRODUCT(E493:AP493,heilmittel!E$411:AP$411)*D493</f>
        <v>0.000439614765859386</v>
      </c>
      <c r="BI493" s="206"/>
      <c r="BJ493" s="206"/>
      <c r="BK493" s="206"/>
      <c r="BL493" s="206"/>
      <c r="BM493" s="200"/>
    </row>
    <row r="494" customFormat="false" ht="12.8" hidden="false" customHeight="false" outlineLevel="0" collapsed="false">
      <c r="B494" s="0" t="n">
        <f aca="false">1/D494</f>
        <v>14498</v>
      </c>
      <c r="C494" s="208" t="s">
        <v>1395</v>
      </c>
      <c r="D494" s="209" t="n">
        <v>6.8975031038764E-005</v>
      </c>
      <c r="E494" s="210" t="n">
        <v>2</v>
      </c>
      <c r="F494" s="198" t="n">
        <v>4</v>
      </c>
      <c r="G494" s="198" t="n">
        <v>-9</v>
      </c>
      <c r="H494" s="198" t="n">
        <v>1</v>
      </c>
      <c r="I494" s="198" t="n">
        <v>35</v>
      </c>
      <c r="J494" s="198" t="n">
        <v>34</v>
      </c>
      <c r="K494" s="198" t="n">
        <v>-1</v>
      </c>
      <c r="L494" s="198" t="n">
        <v>26</v>
      </c>
      <c r="M494" s="198" t="n">
        <v>7</v>
      </c>
      <c r="N494" s="198" t="n">
        <v>-32</v>
      </c>
      <c r="O494" s="198" t="n">
        <v>-1</v>
      </c>
      <c r="P494" s="198" t="n">
        <v>-14</v>
      </c>
      <c r="Q494" s="198" t="n">
        <v>-25</v>
      </c>
      <c r="R494" s="198" t="n">
        <v>0</v>
      </c>
      <c r="S494" s="198" t="n">
        <v>28</v>
      </c>
      <c r="T494" s="198" t="n">
        <v>-16</v>
      </c>
      <c r="U494" s="198" t="n">
        <v>-21</v>
      </c>
      <c r="V494" s="198" t="n">
        <v>-9</v>
      </c>
      <c r="W494" s="198" t="n">
        <v>13</v>
      </c>
      <c r="X494" s="198" t="n">
        <v>2</v>
      </c>
      <c r="Y494" s="198" t="n">
        <v>21</v>
      </c>
      <c r="Z494" s="198" t="n">
        <v>15</v>
      </c>
      <c r="AA494" s="198" t="n">
        <v>-13</v>
      </c>
      <c r="AB494" s="198" t="n">
        <v>-11</v>
      </c>
      <c r="AC494" s="198" t="n">
        <v>14</v>
      </c>
      <c r="AD494" s="198" t="n">
        <v>6</v>
      </c>
      <c r="AE494" s="198" t="n">
        <v>-6</v>
      </c>
      <c r="AF494" s="198" t="n">
        <v>-12</v>
      </c>
      <c r="AG494" s="198" t="n">
        <v>-7</v>
      </c>
      <c r="AH494" s="198" t="n">
        <v>-9</v>
      </c>
      <c r="AI494" s="198" t="n">
        <v>11</v>
      </c>
      <c r="AJ494" s="198" t="n">
        <v>28</v>
      </c>
      <c r="AK494" s="198" t="n">
        <v>8</v>
      </c>
      <c r="AL494" s="198" t="n">
        <v>1</v>
      </c>
      <c r="AM494" s="198" t="n">
        <v>-47</v>
      </c>
      <c r="AN494" s="198" t="n">
        <v>-3</v>
      </c>
      <c r="AO494" s="198" t="n">
        <v>2</v>
      </c>
      <c r="AP494" s="211" t="n">
        <v>8</v>
      </c>
      <c r="AR494" s="195"/>
      <c r="AS494" s="196" t="s">
        <v>1395</v>
      </c>
      <c r="AT494" s="199" t="inlineStr">
        <f aca="false">IF(AT216,1,"")</f>
        <is>
          <t/>
        </is>
      </c>
      <c r="AU494" s="235" t="n">
        <f aca="false">IF(OR(ISBLANK(appSymptome!E220),appSymptome!E220=appSymptome!$C$1,AT494),0,$AR$5-appSymptome!E220)</f>
        <v>8</v>
      </c>
      <c r="AV494" s="196"/>
      <c r="AW494" s="196"/>
      <c r="AX494" s="199"/>
      <c r="AY494" s="196"/>
      <c r="AZ494" s="196" t="n">
        <f aca="false">IF(AND(AU494=0,AU216=0,AX216&gt;0),$AR$5,AU494)</f>
        <v>8</v>
      </c>
      <c r="BA494" s="200" t="n">
        <f aca="false">IF(AND(AZ494=0,AZ216=0,AY216&gt;0),$AR$5-AY216,AZ494)</f>
        <v>8</v>
      </c>
      <c r="BB494" s="201" t="n">
        <f aca="false">BA494*D494</f>
        <v>0.000551800248310112</v>
      </c>
      <c r="BC494" s="202" t="n">
        <f aca="false">(SUMIF(E494:AP494,"&gt;0",E494:AP494)-SUMIF(E494:AP494,"&lt;0",E494:AP494))*D494</f>
        <v>0.0346254655814595</v>
      </c>
      <c r="BD494" s="196"/>
      <c r="BE494" s="196"/>
      <c r="BF494" s="196"/>
      <c r="BG494" s="204"/>
      <c r="BH494" s="205" t="n">
        <f aca="false">SUMPRODUCT(E494:AP494,heilmittel!E$411:AP$411)*D494</f>
        <v>-0.00204524762036143</v>
      </c>
      <c r="BI494" s="206"/>
      <c r="BJ494" s="206"/>
      <c r="BK494" s="206"/>
      <c r="BL494" s="206"/>
      <c r="BM494" s="200"/>
    </row>
    <row r="495" customFormat="false" ht="12.8" hidden="false" customHeight="false" outlineLevel="0" collapsed="false">
      <c r="B495" s="0" t="n">
        <f aca="false">1/D495</f>
        <v>11990</v>
      </c>
      <c r="C495" s="208" t="s">
        <v>1396</v>
      </c>
      <c r="D495" s="209" t="n">
        <v>8.34028356964137E-005</v>
      </c>
      <c r="E495" s="210" t="n">
        <v>-45</v>
      </c>
      <c r="F495" s="198" t="n">
        <v>-3</v>
      </c>
      <c r="G495" s="198" t="n">
        <v>-31</v>
      </c>
      <c r="H495" s="198" t="n">
        <v>-1</v>
      </c>
      <c r="I495" s="198" t="n">
        <v>24</v>
      </c>
      <c r="J495" s="198" t="n">
        <v>30</v>
      </c>
      <c r="K495" s="198" t="n">
        <v>66</v>
      </c>
      <c r="L495" s="198" t="n">
        <v>27</v>
      </c>
      <c r="M495" s="198" t="n">
        <v>-27</v>
      </c>
      <c r="N495" s="198" t="n">
        <v>-43</v>
      </c>
      <c r="O495" s="198" t="n">
        <v>-25</v>
      </c>
      <c r="P495" s="198" t="n">
        <v>46</v>
      </c>
      <c r="Q495" s="198" t="n">
        <v>-41</v>
      </c>
      <c r="R495" s="198" t="n">
        <v>3</v>
      </c>
      <c r="S495" s="198" t="n">
        <v>89</v>
      </c>
      <c r="T495" s="198" t="n">
        <v>-3</v>
      </c>
      <c r="U495" s="198" t="n">
        <v>-17</v>
      </c>
      <c r="V495" s="198" t="n">
        <v>-45</v>
      </c>
      <c r="W495" s="198" t="n">
        <v>-10</v>
      </c>
      <c r="X495" s="198" t="n">
        <v>25</v>
      </c>
      <c r="Y495" s="198" t="n">
        <v>22</v>
      </c>
      <c r="Z495" s="198" t="n">
        <v>27</v>
      </c>
      <c r="AA495" s="198" t="n">
        <v>17</v>
      </c>
      <c r="AB495" s="198" t="n">
        <v>-40</v>
      </c>
      <c r="AC495" s="198" t="n">
        <v>-23</v>
      </c>
      <c r="AD495" s="198" t="n">
        <v>-27</v>
      </c>
      <c r="AE495" s="198" t="n">
        <v>-30</v>
      </c>
      <c r="AF495" s="198" t="n">
        <v>1</v>
      </c>
      <c r="AG495" s="198" t="n">
        <v>-32</v>
      </c>
      <c r="AH495" s="198" t="n">
        <v>2</v>
      </c>
      <c r="AI495" s="198" t="n">
        <v>15</v>
      </c>
      <c r="AJ495" s="198" t="n">
        <v>77</v>
      </c>
      <c r="AK495" s="198" t="n">
        <v>3</v>
      </c>
      <c r="AL495" s="198" t="n">
        <v>34</v>
      </c>
      <c r="AM495" s="198" t="n">
        <v>28</v>
      </c>
      <c r="AN495" s="198" t="n">
        <v>30</v>
      </c>
      <c r="AO495" s="198" t="n">
        <v>47</v>
      </c>
      <c r="AP495" s="211" t="n">
        <v>19</v>
      </c>
      <c r="AR495" s="195"/>
      <c r="AS495" s="196" t="s">
        <v>1396</v>
      </c>
      <c r="AT495" s="199" t="inlineStr">
        <f aca="false">IF(AT217,1,"")</f>
        <is>
          <t/>
        </is>
      </c>
      <c r="AU495" s="235" t="n">
        <f aca="false">IF(OR(ISBLANK(appSymptome!E221),appSymptome!E221=appSymptome!$C$1,AT495),0,$AR$5-appSymptome!E221)</f>
        <v>8</v>
      </c>
      <c r="AV495" s="196"/>
      <c r="AW495" s="196"/>
      <c r="AX495" s="199"/>
      <c r="AY495" s="196"/>
      <c r="AZ495" s="196" t="n">
        <f aca="false">IF(AND(AU495=0,AU217=0,AX217&gt;0),$AR$5,AU495)</f>
        <v>8</v>
      </c>
      <c r="BA495" s="200" t="n">
        <f aca="false">IF(AND(AZ495=0,AZ217=0,AY217&gt;0),$AR$5-AY217,AZ495)</f>
        <v>8</v>
      </c>
      <c r="BB495" s="201" t="n">
        <f aca="false">BA495*D495</f>
        <v>0.00066722268557131</v>
      </c>
      <c r="BC495" s="202" t="n">
        <f aca="false">(SUMIF(E495:AP495,"&gt;0",E495:AP495)-SUMIF(E495:AP495,"&lt;0",E495:AP495))*D495</f>
        <v>0.0896580483736447</v>
      </c>
      <c r="BD495" s="196"/>
      <c r="BE495" s="196"/>
      <c r="BF495" s="196"/>
      <c r="BG495" s="204"/>
      <c r="BH495" s="205" t="n">
        <f aca="false">SUMPRODUCT(E495:AP495,heilmittel!E$411:AP$411)*D495</f>
        <v>-0.00388764804003336</v>
      </c>
      <c r="BI495" s="206"/>
      <c r="BJ495" s="206"/>
      <c r="BK495" s="206"/>
      <c r="BL495" s="206"/>
      <c r="BM495" s="200"/>
    </row>
    <row r="496" customFormat="false" ht="12.8" hidden="false" customHeight="false" outlineLevel="0" collapsed="false">
      <c r="B496" s="0" t="n">
        <f aca="false">1/D496</f>
        <v>12973</v>
      </c>
      <c r="C496" s="208" t="s">
        <v>1397</v>
      </c>
      <c r="D496" s="209" t="n">
        <v>7.70831727433901E-005</v>
      </c>
      <c r="E496" s="210" t="n">
        <v>-29</v>
      </c>
      <c r="F496" s="198" t="n">
        <v>-3</v>
      </c>
      <c r="G496" s="198" t="n">
        <v>1</v>
      </c>
      <c r="H496" s="198" t="n">
        <v>-5</v>
      </c>
      <c r="I496" s="198" t="n">
        <v>12</v>
      </c>
      <c r="J496" s="198" t="n">
        <v>39</v>
      </c>
      <c r="K496" s="198" t="n">
        <v>58</v>
      </c>
      <c r="L496" s="198" t="n">
        <v>22</v>
      </c>
      <c r="M496" s="198" t="n">
        <v>-26</v>
      </c>
      <c r="N496" s="198" t="n">
        <v>-43</v>
      </c>
      <c r="O496" s="198" t="n">
        <v>-19</v>
      </c>
      <c r="P496" s="198" t="n">
        <v>43</v>
      </c>
      <c r="Q496" s="198" t="n">
        <v>39</v>
      </c>
      <c r="R496" s="198" t="n">
        <v>3</v>
      </c>
      <c r="S496" s="198" t="n">
        <v>113</v>
      </c>
      <c r="T496" s="198" t="n">
        <v>-37</v>
      </c>
      <c r="U496" s="198" t="n">
        <v>10</v>
      </c>
      <c r="V496" s="198" t="n">
        <v>-24</v>
      </c>
      <c r="W496" s="198" t="n">
        <v>29</v>
      </c>
      <c r="X496" s="198" t="n">
        <v>16</v>
      </c>
      <c r="Y496" s="198" t="n">
        <v>-8</v>
      </c>
      <c r="Z496" s="198" t="n">
        <v>32</v>
      </c>
      <c r="AA496" s="198" t="n">
        <v>-13</v>
      </c>
      <c r="AB496" s="198" t="n">
        <v>-10</v>
      </c>
      <c r="AC496" s="198" t="n">
        <v>2</v>
      </c>
      <c r="AD496" s="198" t="n">
        <v>-12</v>
      </c>
      <c r="AE496" s="198" t="n">
        <v>-6</v>
      </c>
      <c r="AF496" s="198" t="n">
        <v>0</v>
      </c>
      <c r="AG496" s="198" t="n">
        <v>-2</v>
      </c>
      <c r="AH496" s="198" t="n">
        <v>30</v>
      </c>
      <c r="AI496" s="198" t="n">
        <v>-20</v>
      </c>
      <c r="AJ496" s="198" t="n">
        <v>20</v>
      </c>
      <c r="AK496" s="198" t="n">
        <v>-26</v>
      </c>
      <c r="AL496" s="198" t="n">
        <v>-32</v>
      </c>
      <c r="AM496" s="198" t="n">
        <v>-12</v>
      </c>
      <c r="AN496" s="198" t="n">
        <v>48</v>
      </c>
      <c r="AO496" s="198" t="n">
        <v>-6</v>
      </c>
      <c r="AP496" s="211" t="n">
        <v>-39</v>
      </c>
      <c r="AR496" s="195"/>
      <c r="AS496" s="196" t="s">
        <v>1397</v>
      </c>
      <c r="AT496" s="199" t="inlineStr">
        <f aca="false">IF(AT218,1,"")</f>
        <is>
          <t/>
        </is>
      </c>
      <c r="AU496" s="235" t="n">
        <f aca="false">IF(OR(ISBLANK(appSymptome!E222),appSymptome!E222=appSymptome!$C$1,AT496),0,$AR$5-appSymptome!E222)</f>
        <v>8</v>
      </c>
      <c r="AV496" s="196"/>
      <c r="AW496" s="196"/>
      <c r="AX496" s="199"/>
      <c r="AY496" s="196"/>
      <c r="AZ496" s="196" t="n">
        <f aca="false">IF(AND(AU496=0,AU218=0,AX218&gt;0),$AR$5,AU496)</f>
        <v>8</v>
      </c>
      <c r="BA496" s="200" t="n">
        <f aca="false">IF(AND(AZ496=0,AZ218=0,AY218&gt;0),$AR$5-AY218,AZ496)</f>
        <v>8</v>
      </c>
      <c r="BB496" s="201" t="n">
        <f aca="false">BA496*D496</f>
        <v>0.000616665381947121</v>
      </c>
      <c r="BC496" s="202" t="n">
        <f aca="false">(SUMIF(E496:AP496,"&gt;0",E496:AP496)-SUMIF(E496:AP496,"&lt;0",E496:AP496))*D496</f>
        <v>0.0685269405688738</v>
      </c>
      <c r="BD496" s="196"/>
      <c r="BE496" s="196"/>
      <c r="BF496" s="196"/>
      <c r="BG496" s="204"/>
      <c r="BH496" s="205" t="n">
        <f aca="false">SUMPRODUCT(E496:AP496,heilmittel!E$411:AP$411)*D496</f>
        <v>-0.00156870423186618</v>
      </c>
      <c r="BI496" s="206"/>
      <c r="BJ496" s="206"/>
      <c r="BK496" s="206"/>
      <c r="BL496" s="206"/>
      <c r="BM496" s="200"/>
    </row>
    <row r="497" customFormat="false" ht="12.8" hidden="false" customHeight="false" outlineLevel="0" collapsed="false">
      <c r="B497" s="0" t="n">
        <f aca="false">1/D497</f>
        <v>14404</v>
      </c>
      <c r="C497" s="208" t="s">
        <v>1398</v>
      </c>
      <c r="D497" s="209" t="n">
        <v>6.94251596778673E-005</v>
      </c>
      <c r="E497" s="210" t="n">
        <v>27</v>
      </c>
      <c r="F497" s="198" t="n">
        <v>-5</v>
      </c>
      <c r="G497" s="198" t="n">
        <v>-3</v>
      </c>
      <c r="H497" s="198" t="n">
        <v>-4</v>
      </c>
      <c r="I497" s="198" t="n">
        <v>8</v>
      </c>
      <c r="J497" s="198" t="n">
        <v>12</v>
      </c>
      <c r="K497" s="198" t="n">
        <v>11</v>
      </c>
      <c r="L497" s="198" t="n">
        <v>14</v>
      </c>
      <c r="M497" s="198" t="n">
        <v>-8</v>
      </c>
      <c r="N497" s="198" t="n">
        <v>-21</v>
      </c>
      <c r="O497" s="198" t="n">
        <v>20</v>
      </c>
      <c r="P497" s="198" t="n">
        <v>-4</v>
      </c>
      <c r="Q497" s="198" t="n">
        <v>-11</v>
      </c>
      <c r="R497" s="198" t="n">
        <v>-8</v>
      </c>
      <c r="S497" s="198" t="n">
        <v>15</v>
      </c>
      <c r="T497" s="198" t="n">
        <v>15</v>
      </c>
      <c r="U497" s="198" t="n">
        <v>-6</v>
      </c>
      <c r="V497" s="198" t="n">
        <v>15</v>
      </c>
      <c r="W497" s="198" t="n">
        <v>11</v>
      </c>
      <c r="X497" s="198" t="n">
        <v>1</v>
      </c>
      <c r="Y497" s="198" t="n">
        <v>7</v>
      </c>
      <c r="Z497" s="198" t="n">
        <v>-21</v>
      </c>
      <c r="AA497" s="198" t="n">
        <v>-50</v>
      </c>
      <c r="AB497" s="198" t="n">
        <v>4</v>
      </c>
      <c r="AC497" s="198" t="n">
        <v>16</v>
      </c>
      <c r="AD497" s="198" t="n">
        <v>-8</v>
      </c>
      <c r="AE497" s="198" t="n">
        <v>4</v>
      </c>
      <c r="AF497" s="198" t="n">
        <v>-6</v>
      </c>
      <c r="AG497" s="198" t="n">
        <v>20</v>
      </c>
      <c r="AH497" s="198" t="n">
        <v>-12</v>
      </c>
      <c r="AI497" s="198" t="n">
        <v>-8</v>
      </c>
      <c r="AJ497" s="198" t="n">
        <v>-22</v>
      </c>
      <c r="AK497" s="198" t="n">
        <v>28</v>
      </c>
      <c r="AL497" s="198" t="n">
        <v>3</v>
      </c>
      <c r="AM497" s="198" t="n">
        <v>-3</v>
      </c>
      <c r="AN497" s="198" t="n">
        <v>-23</v>
      </c>
      <c r="AO497" s="198" t="n">
        <v>-10</v>
      </c>
      <c r="AP497" s="211" t="n">
        <v>-10</v>
      </c>
      <c r="AR497" s="195"/>
      <c r="AS497" s="196" t="s">
        <v>1398</v>
      </c>
      <c r="AT497" s="199" t="inlineStr">
        <f aca="false">IF(AT219,1,"")</f>
        <is>
          <t/>
        </is>
      </c>
      <c r="AU497" s="235" t="n">
        <f aca="false">IF(OR(ISBLANK(appSymptome!E223),appSymptome!E223=appSymptome!$C$1,AT497),0,$AR$5-appSymptome!E223)</f>
        <v>8</v>
      </c>
      <c r="AV497" s="196"/>
      <c r="AW497" s="196"/>
      <c r="AX497" s="199"/>
      <c r="AY497" s="196"/>
      <c r="AZ497" s="196" t="n">
        <f aca="false">IF(AND(AU497=0,AU219=0,AX219&gt;0),$AR$5,AU497)</f>
        <v>8</v>
      </c>
      <c r="BA497" s="200" t="n">
        <f aca="false">IF(AND(AZ497=0,AZ219=0,AY219&gt;0),$AR$5-AY219,AZ497)</f>
        <v>8</v>
      </c>
      <c r="BB497" s="201" t="n">
        <f aca="false">BA497*D497</f>
        <v>0.000555401277422938</v>
      </c>
      <c r="BC497" s="202" t="n">
        <f aca="false">(SUMIF(E497:AP497,"&gt;0",E497:AP497)-SUMIF(E497:AP497,"&lt;0",E497:AP497))*D497</f>
        <v>0.0329075256873091</v>
      </c>
      <c r="BD497" s="196"/>
      <c r="BE497" s="196"/>
      <c r="BF497" s="196"/>
      <c r="BG497" s="204"/>
      <c r="BH497" s="205" t="n">
        <f aca="false">SUMPRODUCT(E497:AP497,heilmittel!E$411:AP$411)*D497</f>
        <v>-0.000412781171896696</v>
      </c>
      <c r="BI497" s="206"/>
      <c r="BJ497" s="206"/>
      <c r="BK497" s="206"/>
      <c r="BL497" s="206"/>
      <c r="BM497" s="200"/>
    </row>
    <row r="498" customFormat="false" ht="12.8" hidden="false" customHeight="false" outlineLevel="0" collapsed="false">
      <c r="B498" s="0" t="n">
        <f aca="false">1/D498</f>
        <v>14204</v>
      </c>
      <c r="C498" s="208" t="s">
        <v>1399</v>
      </c>
      <c r="D498" s="209" t="n">
        <v>7.0402703463813E-005</v>
      </c>
      <c r="E498" s="210" t="n">
        <v>41</v>
      </c>
      <c r="F498" s="198" t="n">
        <v>-3</v>
      </c>
      <c r="G498" s="198" t="n">
        <v>0</v>
      </c>
      <c r="H498" s="198" t="n">
        <v>5</v>
      </c>
      <c r="I498" s="198" t="n">
        <v>4</v>
      </c>
      <c r="J498" s="198" t="n">
        <v>32</v>
      </c>
      <c r="K498" s="198" t="n">
        <v>-23</v>
      </c>
      <c r="L498" s="198" t="n">
        <v>35</v>
      </c>
      <c r="M498" s="198" t="n">
        <v>36</v>
      </c>
      <c r="N498" s="198" t="n">
        <v>-10</v>
      </c>
      <c r="O498" s="198" t="n">
        <v>25</v>
      </c>
      <c r="P498" s="198" t="n">
        <v>-34</v>
      </c>
      <c r="Q498" s="198" t="n">
        <v>-30</v>
      </c>
      <c r="R498" s="198" t="n">
        <v>14</v>
      </c>
      <c r="S498" s="198" t="n">
        <v>33</v>
      </c>
      <c r="T498" s="198" t="n">
        <v>22</v>
      </c>
      <c r="U498" s="198" t="n">
        <v>7</v>
      </c>
      <c r="V498" s="198" t="n">
        <v>-2</v>
      </c>
      <c r="W498" s="198" t="n">
        <v>9</v>
      </c>
      <c r="X498" s="198" t="n">
        <v>9</v>
      </c>
      <c r="Y498" s="198" t="n">
        <v>15</v>
      </c>
      <c r="Z498" s="198" t="n">
        <v>22</v>
      </c>
      <c r="AA498" s="198" t="n">
        <v>-8</v>
      </c>
      <c r="AB498" s="198" t="n">
        <v>-4</v>
      </c>
      <c r="AC498" s="198" t="n">
        <v>11</v>
      </c>
      <c r="AD498" s="198" t="n">
        <v>-3</v>
      </c>
      <c r="AE498" s="198" t="n">
        <v>-5</v>
      </c>
      <c r="AF498" s="198" t="n">
        <v>8</v>
      </c>
      <c r="AG498" s="198" t="n">
        <v>-27</v>
      </c>
      <c r="AH498" s="198" t="n">
        <v>10</v>
      </c>
      <c r="AI498" s="198" t="n">
        <v>14</v>
      </c>
      <c r="AJ498" s="198" t="n">
        <v>-22</v>
      </c>
      <c r="AK498" s="198" t="n">
        <v>-16</v>
      </c>
      <c r="AL498" s="198" t="n">
        <v>15</v>
      </c>
      <c r="AM498" s="198" t="n">
        <v>-8</v>
      </c>
      <c r="AN498" s="198" t="n">
        <v>19</v>
      </c>
      <c r="AO498" s="198" t="n">
        <v>-16</v>
      </c>
      <c r="AP498" s="211" t="n">
        <v>5</v>
      </c>
      <c r="AR498" s="195"/>
      <c r="AS498" s="196" t="s">
        <v>1399</v>
      </c>
      <c r="AT498" s="199" t="inlineStr">
        <f aca="false">IF(AT220,1,"")</f>
        <is>
          <t/>
        </is>
      </c>
      <c r="AU498" s="235" t="n">
        <f aca="false">IF(OR(ISBLANK(appSymptome!E224),appSymptome!E224=appSymptome!$C$1,AT498),0,$AR$5-appSymptome!E224)</f>
        <v>8</v>
      </c>
      <c r="AV498" s="196"/>
      <c r="AW498" s="196"/>
      <c r="AX498" s="199"/>
      <c r="AY498" s="196"/>
      <c r="AZ498" s="196" t="n">
        <f aca="false">IF(AND(AU498=0,AU220=0,AX220&gt;0),$AR$5,AU498)</f>
        <v>8</v>
      </c>
      <c r="BA498" s="200" t="n">
        <f aca="false">IF(AND(AZ498=0,AZ220=0,AY220&gt;0),$AR$5-AY220,AZ498)</f>
        <v>8</v>
      </c>
      <c r="BB498" s="201" t="n">
        <f aca="false">BA498*D498</f>
        <v>0.000563221627710504</v>
      </c>
      <c r="BC498" s="202" t="n">
        <f aca="false">(SUMIF(E498:AP498,"&gt;0",E498:AP498)-SUMIF(E498:AP498,"&lt;0",E498:AP498))*D498</f>
        <v>0.0423824274852154</v>
      </c>
      <c r="BD498" s="196"/>
      <c r="BE498" s="196"/>
      <c r="BF498" s="196"/>
      <c r="BG498" s="204"/>
      <c r="BH498" s="205" t="n">
        <f aca="false">SUMPRODUCT(E498:AP498,heilmittel!E$411:AP$411)*D498</f>
        <v>-0.000217157138834131</v>
      </c>
      <c r="BI498" s="206"/>
      <c r="BJ498" s="206"/>
      <c r="BK498" s="206"/>
      <c r="BL498" s="206"/>
      <c r="BM498" s="200"/>
    </row>
    <row r="499" customFormat="false" ht="12.8" hidden="false" customHeight="false" outlineLevel="0" collapsed="false">
      <c r="B499" s="0" t="n">
        <f aca="false">1/D499</f>
        <v>13082</v>
      </c>
      <c r="C499" s="208" t="s">
        <v>1400</v>
      </c>
      <c r="D499" s="209" t="n">
        <v>7.64409111756612E-005</v>
      </c>
      <c r="E499" s="210" t="n">
        <v>46</v>
      </c>
      <c r="F499" s="198" t="n">
        <v>-17</v>
      </c>
      <c r="G499" s="198" t="n">
        <v>16</v>
      </c>
      <c r="H499" s="198" t="n">
        <v>-20</v>
      </c>
      <c r="I499" s="198" t="n">
        <v>-39</v>
      </c>
      <c r="J499" s="198" t="n">
        <v>26</v>
      </c>
      <c r="K499" s="198" t="n">
        <v>26</v>
      </c>
      <c r="L499" s="198" t="n">
        <v>4</v>
      </c>
      <c r="M499" s="198" t="n">
        <v>7</v>
      </c>
      <c r="N499" s="198" t="n">
        <v>-12</v>
      </c>
      <c r="O499" s="198" t="n">
        <v>-28</v>
      </c>
      <c r="P499" s="198" t="n">
        <v>-26</v>
      </c>
      <c r="Q499" s="198" t="n">
        <v>-10</v>
      </c>
      <c r="R499" s="198" t="n">
        <v>-36</v>
      </c>
      <c r="S499" s="198" t="n">
        <v>49</v>
      </c>
      <c r="T499" s="198" t="n">
        <v>10</v>
      </c>
      <c r="U499" s="198" t="n">
        <v>-6</v>
      </c>
      <c r="V499" s="198" t="n">
        <v>19</v>
      </c>
      <c r="W499" s="198" t="n">
        <v>26</v>
      </c>
      <c r="X499" s="198" t="n">
        <v>27</v>
      </c>
      <c r="Y499" s="198" t="n">
        <v>-25</v>
      </c>
      <c r="Z499" s="198" t="n">
        <v>-36</v>
      </c>
      <c r="AA499" s="198" t="n">
        <v>-36</v>
      </c>
      <c r="AB499" s="198" t="n">
        <v>3</v>
      </c>
      <c r="AC499" s="198" t="n">
        <v>-2</v>
      </c>
      <c r="AD499" s="198" t="n">
        <v>16</v>
      </c>
      <c r="AE499" s="198" t="n">
        <v>7</v>
      </c>
      <c r="AF499" s="198" t="n">
        <v>30</v>
      </c>
      <c r="AG499" s="198" t="n">
        <v>-16</v>
      </c>
      <c r="AH499" s="198" t="n">
        <v>-9</v>
      </c>
      <c r="AI499" s="198" t="n">
        <v>13</v>
      </c>
      <c r="AJ499" s="198" t="n">
        <v>-15</v>
      </c>
      <c r="AK499" s="198" t="n">
        <v>42</v>
      </c>
      <c r="AL499" s="198" t="n">
        <v>28</v>
      </c>
      <c r="AM499" s="198" t="n">
        <v>25</v>
      </c>
      <c r="AN499" s="198" t="n">
        <v>0</v>
      </c>
      <c r="AO499" s="198" t="n">
        <v>-18</v>
      </c>
      <c r="AP499" s="211" t="n">
        <v>5</v>
      </c>
      <c r="AR499" s="195"/>
      <c r="AS499" s="196" t="s">
        <v>1400</v>
      </c>
      <c r="AT499" s="199" t="inlineStr">
        <f aca="false">IF(AT221,1,"")</f>
        <is>
          <t/>
        </is>
      </c>
      <c r="AU499" s="235" t="n">
        <f aca="false">IF(OR(ISBLANK(appSymptome!E225),appSymptome!E225=appSymptome!$C$1,AT499),0,$AR$5-appSymptome!E225)</f>
        <v>8</v>
      </c>
      <c r="AV499" s="196"/>
      <c r="AW499" s="196"/>
      <c r="AX499" s="199"/>
      <c r="AY499" s="196"/>
      <c r="AZ499" s="196" t="n">
        <f aca="false">IF(AND(AU499=0,AU221=0,AX221&gt;0),$AR$5,AU499)</f>
        <v>8</v>
      </c>
      <c r="BA499" s="200" t="n">
        <f aca="false">IF(AND(AZ499=0,AZ221=0,AY221&gt;0),$AR$5-AY221,AZ499)</f>
        <v>8</v>
      </c>
      <c r="BB499" s="201" t="n">
        <f aca="false">BA499*D499</f>
        <v>0.00061152728940529</v>
      </c>
      <c r="BC499" s="202" t="n">
        <f aca="false">(SUMIF(E499:AP499,"&gt;0",E499:AP499)-SUMIF(E499:AP499,"&lt;0",E499:AP499))*D499</f>
        <v>0.0593181470723131</v>
      </c>
      <c r="BD499" s="196"/>
      <c r="BE499" s="196"/>
      <c r="BF499" s="196"/>
      <c r="BG499" s="204"/>
      <c r="BH499" s="205" t="n">
        <f aca="false">SUMPRODUCT(E499:AP499,heilmittel!E$411:AP$411)*D499</f>
        <v>0.000323834276104571</v>
      </c>
      <c r="BI499" s="206"/>
      <c r="BJ499" s="206"/>
      <c r="BK499" s="206"/>
      <c r="BL499" s="206"/>
      <c r="BM499" s="200"/>
    </row>
    <row r="500" customFormat="false" ht="12.8" hidden="false" customHeight="false" outlineLevel="0" collapsed="false">
      <c r="B500" s="0" t="n">
        <f aca="false">1/D500</f>
        <v>15874</v>
      </c>
      <c r="C500" s="208" t="s">
        <v>1401</v>
      </c>
      <c r="D500" s="209" t="n">
        <v>6.2996094242157E-005</v>
      </c>
      <c r="E500" s="210" t="n">
        <v>-6</v>
      </c>
      <c r="F500" s="198" t="n">
        <v>10</v>
      </c>
      <c r="G500" s="198" t="n">
        <v>-22</v>
      </c>
      <c r="H500" s="198" t="n">
        <v>-21</v>
      </c>
      <c r="I500" s="198" t="n">
        <v>16</v>
      </c>
      <c r="J500" s="198" t="n">
        <v>19</v>
      </c>
      <c r="K500" s="198" t="n">
        <v>10</v>
      </c>
      <c r="L500" s="198" t="n">
        <v>-45</v>
      </c>
      <c r="M500" s="198" t="n">
        <v>-5</v>
      </c>
      <c r="N500" s="198" t="n">
        <v>-8</v>
      </c>
      <c r="O500" s="198" t="n">
        <v>-23</v>
      </c>
      <c r="P500" s="198" t="n">
        <v>-33</v>
      </c>
      <c r="Q500" s="198" t="n">
        <v>26</v>
      </c>
      <c r="R500" s="198" t="n">
        <v>9</v>
      </c>
      <c r="S500" s="198" t="n">
        <v>-6</v>
      </c>
      <c r="T500" s="198" t="n">
        <v>39</v>
      </c>
      <c r="U500" s="198" t="n">
        <v>31</v>
      </c>
      <c r="V500" s="198" t="n">
        <v>-14</v>
      </c>
      <c r="W500" s="198" t="n">
        <v>-14</v>
      </c>
      <c r="X500" s="198" t="n">
        <v>-1</v>
      </c>
      <c r="Y500" s="198" t="n">
        <v>-11</v>
      </c>
      <c r="Z500" s="198" t="n">
        <v>7</v>
      </c>
      <c r="AA500" s="198" t="n">
        <v>-11</v>
      </c>
      <c r="AB500" s="198" t="n">
        <v>3</v>
      </c>
      <c r="AC500" s="198" t="n">
        <v>10</v>
      </c>
      <c r="AD500" s="198" t="n">
        <v>23</v>
      </c>
      <c r="AE500" s="198" t="n">
        <v>11</v>
      </c>
      <c r="AF500" s="198" t="n">
        <v>10</v>
      </c>
      <c r="AG500" s="198" t="n">
        <v>8</v>
      </c>
      <c r="AH500" s="198" t="n">
        <v>-36</v>
      </c>
      <c r="AI500" s="198" t="n">
        <v>-1</v>
      </c>
      <c r="AJ500" s="198" t="n">
        <v>-9</v>
      </c>
      <c r="AK500" s="198" t="n">
        <v>0</v>
      </c>
      <c r="AL500" s="198" t="n">
        <v>17</v>
      </c>
      <c r="AM500" s="198" t="n">
        <v>3</v>
      </c>
      <c r="AN500" s="198" t="n">
        <v>0</v>
      </c>
      <c r="AO500" s="198" t="n">
        <v>-18</v>
      </c>
      <c r="AP500" s="211" t="n">
        <v>5</v>
      </c>
      <c r="AR500" s="195"/>
      <c r="AS500" s="196" t="s">
        <v>1401</v>
      </c>
      <c r="AT500" s="199" t="inlineStr">
        <f aca="false">IF(AT222,1,"")</f>
        <is>
          <t/>
        </is>
      </c>
      <c r="AU500" s="235" t="n">
        <f aca="false">IF(OR(ISBLANK(appSymptome!E226),appSymptome!E226=appSymptome!$C$1,AT500),0,$AR$5-appSymptome!E226)</f>
        <v>8</v>
      </c>
      <c r="AV500" s="196"/>
      <c r="AW500" s="196"/>
      <c r="AX500" s="199"/>
      <c r="AY500" s="196"/>
      <c r="AZ500" s="196" t="n">
        <f aca="false">IF(AND(AU500=0,AU222=0,AX222&gt;0),$AR$5,AU500)</f>
        <v>8</v>
      </c>
      <c r="BA500" s="200" t="n">
        <f aca="false">IF(AND(AZ500=0,AZ222=0,AY222&gt;0),$AR$5-AY222,AZ500)</f>
        <v>8</v>
      </c>
      <c r="BB500" s="201" t="n">
        <f aca="false">BA500*D500</f>
        <v>0.000503968753937256</v>
      </c>
      <c r="BC500" s="202" t="n">
        <f aca="false">(SUMIF(E500:AP500,"&gt;0",E500:AP500)-SUMIF(E500:AP500,"&lt;0",E500:AP500))*D500</f>
        <v>0.0340808869850069</v>
      </c>
      <c r="BD500" s="196"/>
      <c r="BE500" s="196"/>
      <c r="BF500" s="196"/>
      <c r="BG500" s="204"/>
      <c r="BH500" s="205" t="n">
        <f aca="false">SUMPRODUCT(E500:AP500,heilmittel!E$411:AP$411)*D500</f>
        <v>-0.000380975179538869</v>
      </c>
      <c r="BI500" s="206"/>
      <c r="BJ500" s="206"/>
      <c r="BK500" s="206"/>
      <c r="BL500" s="206"/>
      <c r="BM500" s="200"/>
    </row>
    <row r="501" customFormat="false" ht="12.8" hidden="false" customHeight="false" outlineLevel="0" collapsed="false">
      <c r="B501" s="0" t="n">
        <f aca="false">1/D501</f>
        <v>15195</v>
      </c>
      <c r="C501" s="208" t="s">
        <v>1402</v>
      </c>
      <c r="D501" s="209" t="n">
        <v>6.58111220796315E-005</v>
      </c>
      <c r="E501" s="210" t="n">
        <v>-18</v>
      </c>
      <c r="F501" s="198" t="n">
        <v>34</v>
      </c>
      <c r="G501" s="198" t="n">
        <v>26</v>
      </c>
      <c r="H501" s="198" t="n">
        <v>-10</v>
      </c>
      <c r="I501" s="198" t="n">
        <v>8</v>
      </c>
      <c r="J501" s="198" t="n">
        <v>-28</v>
      </c>
      <c r="K501" s="198" t="n">
        <v>23</v>
      </c>
      <c r="L501" s="198" t="n">
        <v>-40</v>
      </c>
      <c r="M501" s="198" t="n">
        <v>28</v>
      </c>
      <c r="N501" s="198" t="n">
        <v>-13</v>
      </c>
      <c r="O501" s="198" t="n">
        <v>23</v>
      </c>
      <c r="P501" s="198" t="n">
        <v>30</v>
      </c>
      <c r="Q501" s="198" t="n">
        <v>-22</v>
      </c>
      <c r="R501" s="198" t="n">
        <v>-5</v>
      </c>
      <c r="S501" s="198" t="n">
        <v>37</v>
      </c>
      <c r="T501" s="198" t="n">
        <v>-22</v>
      </c>
      <c r="U501" s="198" t="n">
        <v>14</v>
      </c>
      <c r="V501" s="198" t="n">
        <v>16</v>
      </c>
      <c r="W501" s="198" t="n">
        <v>-31</v>
      </c>
      <c r="X501" s="198" t="n">
        <v>3</v>
      </c>
      <c r="Y501" s="198" t="n">
        <v>-12</v>
      </c>
      <c r="Z501" s="198" t="n">
        <v>11</v>
      </c>
      <c r="AA501" s="198" t="n">
        <v>21</v>
      </c>
      <c r="AB501" s="198" t="n">
        <v>-23</v>
      </c>
      <c r="AC501" s="198" t="n">
        <v>20</v>
      </c>
      <c r="AD501" s="198" t="n">
        <v>-5</v>
      </c>
      <c r="AE501" s="198" t="n">
        <v>-9</v>
      </c>
      <c r="AF501" s="198" t="n">
        <v>-32</v>
      </c>
      <c r="AG501" s="198" t="n">
        <v>-35</v>
      </c>
      <c r="AH501" s="198" t="n">
        <v>-70</v>
      </c>
      <c r="AI501" s="198" t="n">
        <v>15</v>
      </c>
      <c r="AJ501" s="198" t="n">
        <v>5</v>
      </c>
      <c r="AK501" s="198" t="n">
        <v>2</v>
      </c>
      <c r="AL501" s="198" t="n">
        <v>17</v>
      </c>
      <c r="AM501" s="198" t="n">
        <v>7</v>
      </c>
      <c r="AN501" s="198" t="n">
        <v>-35</v>
      </c>
      <c r="AO501" s="198" t="n">
        <v>-20</v>
      </c>
      <c r="AP501" s="211" t="n">
        <v>7</v>
      </c>
      <c r="AR501" s="195"/>
      <c r="AS501" s="196" t="s">
        <v>1402</v>
      </c>
      <c r="AT501" s="199" t="inlineStr">
        <f aca="false">IF(AT223,1,"")</f>
        <is>
          <t/>
        </is>
      </c>
      <c r="AU501" s="235" t="n">
        <f aca="false">IF(OR(ISBLANK(appSymptome!E227),appSymptome!E227=appSymptome!$C$1,AT501),0,$AR$5-appSymptome!E227)</f>
        <v>8</v>
      </c>
      <c r="AV501" s="196"/>
      <c r="AW501" s="196"/>
      <c r="AX501" s="199"/>
      <c r="AY501" s="196"/>
      <c r="AZ501" s="196" t="n">
        <f aca="false">IF(AND(AU501=0,AU223=0,AX223&gt;0),$AR$5,AU501)</f>
        <v>8</v>
      </c>
      <c r="BA501" s="200" t="n">
        <f aca="false">IF(AND(AZ501=0,AZ223=0,AY223&gt;0),$AR$5-AY223,AZ501)</f>
        <v>8</v>
      </c>
      <c r="BB501" s="201" t="n">
        <f aca="false">BA501*D501</f>
        <v>0.000526488976637052</v>
      </c>
      <c r="BC501" s="202" t="n">
        <f aca="false">(SUMIF(E501:AP501,"&gt;0",E501:AP501)-SUMIF(E501:AP501,"&lt;0",E501:AP501))*D501</f>
        <v>0.0511352418558737</v>
      </c>
      <c r="BD501" s="196"/>
      <c r="BE501" s="196"/>
      <c r="BF501" s="196"/>
      <c r="BG501" s="204"/>
      <c r="BH501" s="205" t="n">
        <f aca="false">SUMPRODUCT(E501:AP501,heilmittel!E$411:AP$411)*D501</f>
        <v>-0.00156188877920369</v>
      </c>
      <c r="BI501" s="206"/>
      <c r="BJ501" s="206"/>
      <c r="BK501" s="206"/>
      <c r="BL501" s="206"/>
      <c r="BM501" s="200"/>
    </row>
    <row r="502" customFormat="false" ht="12.8" hidden="false" customHeight="false" outlineLevel="0" collapsed="false">
      <c r="B502" s="0" t="n">
        <f aca="false">1/D502</f>
        <v>13910</v>
      </c>
      <c r="C502" s="208" t="s">
        <v>1403</v>
      </c>
      <c r="D502" s="209" t="n">
        <v>7.18907260963336E-005</v>
      </c>
      <c r="E502" s="210" t="n">
        <v>-18</v>
      </c>
      <c r="F502" s="198" t="n">
        <v>2</v>
      </c>
      <c r="G502" s="198" t="n">
        <v>10</v>
      </c>
      <c r="H502" s="198" t="n">
        <v>1</v>
      </c>
      <c r="I502" s="198" t="n">
        <v>-8</v>
      </c>
      <c r="J502" s="198" t="n">
        <v>-16</v>
      </c>
      <c r="K502" s="198" t="n">
        <v>-13</v>
      </c>
      <c r="L502" s="198" t="n">
        <v>-11</v>
      </c>
      <c r="M502" s="198" t="n">
        <v>-12</v>
      </c>
      <c r="N502" s="198" t="n">
        <v>-35</v>
      </c>
      <c r="O502" s="198" t="n">
        <v>13</v>
      </c>
      <c r="P502" s="198" t="n">
        <v>18</v>
      </c>
      <c r="Q502" s="198" t="n">
        <v>-58</v>
      </c>
      <c r="R502" s="198" t="n">
        <v>-14</v>
      </c>
      <c r="S502" s="198" t="n">
        <v>-43</v>
      </c>
      <c r="T502" s="198" t="n">
        <v>50</v>
      </c>
      <c r="U502" s="198" t="n">
        <v>-10</v>
      </c>
      <c r="V502" s="198" t="n">
        <v>21</v>
      </c>
      <c r="W502" s="198" t="n">
        <v>8</v>
      </c>
      <c r="X502" s="198" t="n">
        <v>34</v>
      </c>
      <c r="Y502" s="198" t="n">
        <v>33</v>
      </c>
      <c r="Z502" s="198" t="n">
        <v>5</v>
      </c>
      <c r="AA502" s="198" t="n">
        <v>-31</v>
      </c>
      <c r="AB502" s="198" t="n">
        <v>-14</v>
      </c>
      <c r="AC502" s="198" t="n">
        <v>25</v>
      </c>
      <c r="AD502" s="198" t="n">
        <v>-33</v>
      </c>
      <c r="AE502" s="198" t="n">
        <v>41</v>
      </c>
      <c r="AF502" s="198" t="n">
        <v>32</v>
      </c>
      <c r="AG502" s="198" t="n">
        <v>4</v>
      </c>
      <c r="AH502" s="198" t="n">
        <v>5</v>
      </c>
      <c r="AI502" s="198" t="n">
        <v>-13</v>
      </c>
      <c r="AJ502" s="198" t="n">
        <v>0</v>
      </c>
      <c r="AK502" s="198" t="n">
        <v>-5</v>
      </c>
      <c r="AL502" s="198" t="n">
        <v>11</v>
      </c>
      <c r="AM502" s="198" t="n">
        <v>-10</v>
      </c>
      <c r="AN502" s="198" t="n">
        <v>24</v>
      </c>
      <c r="AO502" s="198" t="n">
        <v>-12</v>
      </c>
      <c r="AP502" s="211" t="n">
        <v>13</v>
      </c>
      <c r="AR502" s="195"/>
      <c r="AS502" s="196" t="s">
        <v>1403</v>
      </c>
      <c r="AT502" s="199" t="inlineStr">
        <f aca="false">IF(AT224,1,"")</f>
        <is>
          <t/>
        </is>
      </c>
      <c r="AU502" s="235" t="n">
        <f aca="false">IF(OR(ISBLANK(appSymptome!E228),appSymptome!E228=appSymptome!$C$1,AT502),0,$AR$5-appSymptome!E228)</f>
        <v>8</v>
      </c>
      <c r="AV502" s="196"/>
      <c r="AW502" s="196"/>
      <c r="AX502" s="199"/>
      <c r="AY502" s="196"/>
      <c r="AZ502" s="196" t="n">
        <f aca="false">IF(AND(AU502=0,AU224=0,AX224&gt;0),$AR$5,AU502)</f>
        <v>8</v>
      </c>
      <c r="BA502" s="200" t="n">
        <f aca="false">IF(AND(AZ502=0,AZ224=0,AY224&gt;0),$AR$5-AY224,AZ502)</f>
        <v>8</v>
      </c>
      <c r="BB502" s="201" t="n">
        <f aca="false">BA502*D502</f>
        <v>0.000575125808770669</v>
      </c>
      <c r="BC502" s="202" t="n">
        <f aca="false">(SUMIF(E502:AP502,"&gt;0",E502:AP502)-SUMIF(E502:AP502,"&lt;0",E502:AP502))*D502</f>
        <v>0.0507548526240115</v>
      </c>
      <c r="BD502" s="196"/>
      <c r="BE502" s="196"/>
      <c r="BF502" s="196"/>
      <c r="BG502" s="204"/>
      <c r="BH502" s="205" t="n">
        <f aca="false">SUMPRODUCT(E502:AP502,heilmittel!E$411:AP$411)*D502</f>
        <v>0.00051079798705967</v>
      </c>
      <c r="BI502" s="206"/>
      <c r="BJ502" s="206"/>
      <c r="BK502" s="206"/>
      <c r="BL502" s="206"/>
      <c r="BM502" s="200"/>
    </row>
    <row r="503" customFormat="false" ht="12.8" hidden="false" customHeight="false" outlineLevel="0" collapsed="false">
      <c r="B503" s="0" t="n">
        <f aca="false">1/D503</f>
        <v>16219</v>
      </c>
      <c r="C503" s="208" t="s">
        <v>1404</v>
      </c>
      <c r="D503" s="209" t="n">
        <v>6.1656082372526E-005</v>
      </c>
      <c r="E503" s="210" t="n">
        <v>23</v>
      </c>
      <c r="F503" s="198" t="n">
        <v>26</v>
      </c>
      <c r="G503" s="198" t="n">
        <v>-13</v>
      </c>
      <c r="H503" s="198" t="n">
        <v>-25</v>
      </c>
      <c r="I503" s="198" t="n">
        <v>-54</v>
      </c>
      <c r="J503" s="198" t="n">
        <v>-18</v>
      </c>
      <c r="K503" s="198" t="n">
        <v>-31</v>
      </c>
      <c r="L503" s="198" t="n">
        <v>22</v>
      </c>
      <c r="M503" s="198" t="n">
        <v>13</v>
      </c>
      <c r="N503" s="198" t="n">
        <v>8</v>
      </c>
      <c r="O503" s="198" t="n">
        <v>38</v>
      </c>
      <c r="P503" s="198" t="n">
        <v>9</v>
      </c>
      <c r="Q503" s="198" t="n">
        <v>6</v>
      </c>
      <c r="R503" s="198" t="n">
        <v>20</v>
      </c>
      <c r="S503" s="198" t="n">
        <v>15</v>
      </c>
      <c r="T503" s="198" t="n">
        <v>-2</v>
      </c>
      <c r="U503" s="198" t="n">
        <v>4</v>
      </c>
      <c r="V503" s="198" t="n">
        <v>-32</v>
      </c>
      <c r="W503" s="198" t="n">
        <v>24</v>
      </c>
      <c r="X503" s="198" t="n">
        <v>-20</v>
      </c>
      <c r="Y503" s="198" t="n">
        <v>21</v>
      </c>
      <c r="Z503" s="198" t="n">
        <v>11</v>
      </c>
      <c r="AA503" s="198" t="n">
        <v>-22</v>
      </c>
      <c r="AB503" s="198" t="n">
        <v>8</v>
      </c>
      <c r="AC503" s="198" t="n">
        <v>0</v>
      </c>
      <c r="AD503" s="198" t="n">
        <v>-9</v>
      </c>
      <c r="AE503" s="198" t="n">
        <v>-1</v>
      </c>
      <c r="AF503" s="198" t="n">
        <v>23</v>
      </c>
      <c r="AG503" s="198" t="n">
        <v>-22</v>
      </c>
      <c r="AH503" s="198" t="n">
        <v>4</v>
      </c>
      <c r="AI503" s="198" t="n">
        <v>45</v>
      </c>
      <c r="AJ503" s="198" t="n">
        <v>-13</v>
      </c>
      <c r="AK503" s="198" t="n">
        <v>23</v>
      </c>
      <c r="AL503" s="198" t="n">
        <v>5</v>
      </c>
      <c r="AM503" s="198" t="n">
        <v>-5</v>
      </c>
      <c r="AN503" s="198" t="n">
        <v>12</v>
      </c>
      <c r="AO503" s="198" t="n">
        <v>-9</v>
      </c>
      <c r="AP503" s="211" t="n">
        <v>-5</v>
      </c>
      <c r="AR503" s="195"/>
      <c r="AS503" s="196" t="s">
        <v>1404</v>
      </c>
      <c r="AT503" s="199" t="inlineStr">
        <f aca="false">IF(AT225,1,"")</f>
        <is>
          <t/>
        </is>
      </c>
      <c r="AU503" s="235" t="n">
        <f aca="false">IF(OR(ISBLANK(appSymptome!E229),appSymptome!E229=appSymptome!$C$1,AT503),0,$AR$5-appSymptome!E229)</f>
        <v>8</v>
      </c>
      <c r="AV503" s="196"/>
      <c r="AW503" s="196"/>
      <c r="AX503" s="199"/>
      <c r="AY503" s="196"/>
      <c r="AZ503" s="196" t="n">
        <f aca="false">IF(AND(AU503=0,AU225=0,AX225&gt;0),$AR$5,AU503)</f>
        <v>8</v>
      </c>
      <c r="BA503" s="200" t="n">
        <f aca="false">IF(AND(AZ503=0,AZ225=0,AY225&gt;0),$AR$5-AY225,AZ503)</f>
        <v>8</v>
      </c>
      <c r="BB503" s="201" t="n">
        <f aca="false">BA503*D503</f>
        <v>0.000493248658980208</v>
      </c>
      <c r="BC503" s="202" t="n">
        <f aca="false">(SUMIF(E503:AP503,"&gt;0",E503:AP503)-SUMIF(E503:AP503,"&lt;0",E503:AP503))*D503</f>
        <v>0.0395215488007892</v>
      </c>
      <c r="BD503" s="196"/>
      <c r="BE503" s="196"/>
      <c r="BF503" s="196"/>
      <c r="BG503" s="204"/>
      <c r="BH503" s="205" t="n">
        <f aca="false">SUMPRODUCT(E503:AP503,heilmittel!E$411:AP$411)*D503</f>
        <v>9.81564831370612E-005</v>
      </c>
      <c r="BI503" s="206"/>
      <c r="BJ503" s="206"/>
      <c r="BK503" s="206"/>
      <c r="BL503" s="206"/>
      <c r="BM503" s="200"/>
    </row>
    <row r="504" customFormat="false" ht="12.8" hidden="false" customHeight="false" outlineLevel="0" collapsed="false">
      <c r="B504" s="0" t="n">
        <f aca="false">1/D504</f>
        <v>15185</v>
      </c>
      <c r="C504" s="208" t="s">
        <v>1405</v>
      </c>
      <c r="D504" s="209" t="n">
        <v>6.58544616397761E-005</v>
      </c>
      <c r="E504" s="210" t="n">
        <v>-55</v>
      </c>
      <c r="F504" s="198" t="n">
        <v>7</v>
      </c>
      <c r="G504" s="198" t="n">
        <v>28</v>
      </c>
      <c r="H504" s="198" t="n">
        <v>-13</v>
      </c>
      <c r="I504" s="198" t="n">
        <v>-13</v>
      </c>
      <c r="J504" s="198" t="n">
        <v>-23</v>
      </c>
      <c r="K504" s="198" t="n">
        <v>3</v>
      </c>
      <c r="L504" s="198" t="n">
        <v>-9</v>
      </c>
      <c r="M504" s="198" t="n">
        <v>5</v>
      </c>
      <c r="N504" s="198" t="n">
        <v>-3</v>
      </c>
      <c r="O504" s="198" t="n">
        <v>40</v>
      </c>
      <c r="P504" s="198" t="n">
        <v>-33</v>
      </c>
      <c r="Q504" s="198" t="n">
        <v>32</v>
      </c>
      <c r="R504" s="198" t="n">
        <v>6</v>
      </c>
      <c r="S504" s="198" t="n">
        <v>24</v>
      </c>
      <c r="T504" s="198" t="n">
        <v>-14</v>
      </c>
      <c r="U504" s="198" t="n">
        <v>51</v>
      </c>
      <c r="V504" s="198" t="n">
        <v>32</v>
      </c>
      <c r="W504" s="198" t="n">
        <v>43</v>
      </c>
      <c r="X504" s="198" t="n">
        <v>16</v>
      </c>
      <c r="Y504" s="198" t="n">
        <v>-7</v>
      </c>
      <c r="Z504" s="198" t="n">
        <v>-5</v>
      </c>
      <c r="AA504" s="198" t="n">
        <v>-1</v>
      </c>
      <c r="AB504" s="198" t="n">
        <v>2</v>
      </c>
      <c r="AC504" s="198" t="n">
        <v>18</v>
      </c>
      <c r="AD504" s="198" t="n">
        <v>-48</v>
      </c>
      <c r="AE504" s="198" t="n">
        <v>15</v>
      </c>
      <c r="AF504" s="198" t="n">
        <v>-5</v>
      </c>
      <c r="AG504" s="198" t="n">
        <v>17</v>
      </c>
      <c r="AH504" s="198" t="n">
        <v>22</v>
      </c>
      <c r="AI504" s="198" t="n">
        <v>-25</v>
      </c>
      <c r="AJ504" s="198" t="n">
        <v>8</v>
      </c>
      <c r="AK504" s="198" t="n">
        <v>-31</v>
      </c>
      <c r="AL504" s="198" t="n">
        <v>-23</v>
      </c>
      <c r="AM504" s="198" t="n">
        <v>1</v>
      </c>
      <c r="AN504" s="198" t="n">
        <v>27</v>
      </c>
      <c r="AO504" s="198" t="n">
        <v>29</v>
      </c>
      <c r="AP504" s="211" t="n">
        <v>-10</v>
      </c>
      <c r="AR504" s="195"/>
      <c r="AS504" s="196" t="s">
        <v>1405</v>
      </c>
      <c r="AT504" s="199" t="inlineStr">
        <f aca="false">IF(AT226,1,"")</f>
        <is>
          <t/>
        </is>
      </c>
      <c r="AU504" s="235" t="n">
        <f aca="false">IF(OR(ISBLANK(appSymptome!E230),appSymptome!E230=appSymptome!$C$1,AT504),0,$AR$5-appSymptome!E230)</f>
        <v>8</v>
      </c>
      <c r="AV504" s="196"/>
      <c r="AW504" s="196"/>
      <c r="AX504" s="199"/>
      <c r="AY504" s="196"/>
      <c r="AZ504" s="196" t="n">
        <f aca="false">IF(AND(AU504=0,AU226=0,AX226&gt;0),$AR$5,AU504)</f>
        <v>8</v>
      </c>
      <c r="BA504" s="200" t="n">
        <f aca="false">IF(AND(AZ504=0,AZ226=0,AY226&gt;0),$AR$5-AY226,AZ504)</f>
        <v>8</v>
      </c>
      <c r="BB504" s="201" t="n">
        <f aca="false">BA504*D504</f>
        <v>0.000526835693118209</v>
      </c>
      <c r="BC504" s="202" t="n">
        <f aca="false">(SUMIF(E504:AP504,"&gt;0",E504:AP504)-SUMIF(E504:AP504,"&lt;0",E504:AP504))*D504</f>
        <v>0.0489957194599934</v>
      </c>
      <c r="BD504" s="196"/>
      <c r="BE504" s="196"/>
      <c r="BF504" s="196"/>
      <c r="BG504" s="204"/>
      <c r="BH504" s="205" t="n">
        <f aca="false">SUMPRODUCT(E504:AP504,heilmittel!E$411:AP$411)*D504</f>
        <v>0.0012469278893645</v>
      </c>
      <c r="BI504" s="206"/>
      <c r="BJ504" s="206"/>
      <c r="BK504" s="206"/>
      <c r="BL504" s="206"/>
      <c r="BM504" s="200"/>
    </row>
    <row r="505" customFormat="false" ht="12.8" hidden="false" customHeight="false" outlineLevel="0" collapsed="false">
      <c r="B505" s="0" t="n">
        <f aca="false">1/D505</f>
        <v>16352</v>
      </c>
      <c r="C505" s="208" t="s">
        <v>1406</v>
      </c>
      <c r="D505" s="209" t="n">
        <v>6.11545988258317E-005</v>
      </c>
      <c r="E505" s="210" t="n">
        <v>-29</v>
      </c>
      <c r="F505" s="198" t="n">
        <v>-1</v>
      </c>
      <c r="G505" s="198" t="n">
        <v>20</v>
      </c>
      <c r="H505" s="198" t="n">
        <v>-7</v>
      </c>
      <c r="I505" s="198" t="n">
        <v>-18</v>
      </c>
      <c r="J505" s="198" t="n">
        <v>-13</v>
      </c>
      <c r="K505" s="198" t="n">
        <v>-7</v>
      </c>
      <c r="L505" s="198" t="n">
        <v>-2</v>
      </c>
      <c r="M505" s="198" t="n">
        <v>5</v>
      </c>
      <c r="N505" s="198" t="n">
        <v>-10</v>
      </c>
      <c r="O505" s="198" t="n">
        <v>44</v>
      </c>
      <c r="P505" s="198" t="n">
        <v>-15</v>
      </c>
      <c r="Q505" s="198" t="n">
        <v>-3</v>
      </c>
      <c r="R505" s="198" t="n">
        <v>6</v>
      </c>
      <c r="S505" s="198" t="n">
        <v>-5</v>
      </c>
      <c r="T505" s="198" t="n">
        <v>0</v>
      </c>
      <c r="U505" s="198" t="n">
        <v>38</v>
      </c>
      <c r="V505" s="198" t="n">
        <v>-4</v>
      </c>
      <c r="W505" s="198" t="n">
        <v>11</v>
      </c>
      <c r="X505" s="198" t="n">
        <v>12</v>
      </c>
      <c r="Y505" s="198" t="n">
        <v>25</v>
      </c>
      <c r="Z505" s="198" t="n">
        <v>-1</v>
      </c>
      <c r="AA505" s="198" t="n">
        <v>-17</v>
      </c>
      <c r="AB505" s="198" t="n">
        <v>16</v>
      </c>
      <c r="AC505" s="198" t="n">
        <v>23</v>
      </c>
      <c r="AD505" s="198" t="n">
        <v>-7</v>
      </c>
      <c r="AE505" s="198" t="n">
        <v>-4</v>
      </c>
      <c r="AF505" s="198" t="n">
        <v>27</v>
      </c>
      <c r="AG505" s="198" t="n">
        <v>24</v>
      </c>
      <c r="AH505" s="198" t="n">
        <v>14</v>
      </c>
      <c r="AI505" s="198" t="n">
        <v>23</v>
      </c>
      <c r="AJ505" s="198" t="n">
        <v>3</v>
      </c>
      <c r="AK505" s="198" t="n">
        <v>-17</v>
      </c>
      <c r="AL505" s="198" t="n">
        <v>-16</v>
      </c>
      <c r="AM505" s="198" t="n">
        <v>16</v>
      </c>
      <c r="AN505" s="198" t="n">
        <v>-5</v>
      </c>
      <c r="AO505" s="198" t="n">
        <v>4</v>
      </c>
      <c r="AP505" s="211" t="n">
        <v>-1</v>
      </c>
      <c r="AR505" s="195"/>
      <c r="AS505" s="196" t="s">
        <v>1406</v>
      </c>
      <c r="AT505" s="199" t="inlineStr">
        <f aca="false">IF(AT227,1,"")</f>
        <is>
          <t/>
        </is>
      </c>
      <c r="AU505" s="235" t="n">
        <f aca="false">IF(OR(ISBLANK(appSymptome!E231),appSymptome!E231=appSymptome!$C$1,AT505),0,$AR$5-appSymptome!E231)</f>
        <v>8</v>
      </c>
      <c r="AV505" s="196"/>
      <c r="AW505" s="196"/>
      <c r="AX505" s="199"/>
      <c r="AY505" s="196"/>
      <c r="AZ505" s="196" t="n">
        <f aca="false">IF(AND(AU505=0,AU227=0,AX227&gt;0),$AR$5,AU505)</f>
        <v>8</v>
      </c>
      <c r="BA505" s="200" t="n">
        <f aca="false">IF(AND(AZ505=0,AZ227=0,AY227&gt;0),$AR$5-AY227,AZ505)</f>
        <v>8</v>
      </c>
      <c r="BB505" s="201" t="n">
        <f aca="false">BA505*D505</f>
        <v>0.000489236790606654</v>
      </c>
      <c r="BC505" s="202" t="n">
        <f aca="false">(SUMIF(E505:AP505,"&gt;0",E505:AP505)-SUMIF(E505:AP505,"&lt;0",E505:AP505))*D505</f>
        <v>0.030149217221135</v>
      </c>
      <c r="BD505" s="196"/>
      <c r="BE505" s="196"/>
      <c r="BF505" s="196"/>
      <c r="BG505" s="204"/>
      <c r="BH505" s="205" t="n">
        <f aca="false">SUMPRODUCT(E505:AP505,heilmittel!E$411:AP$411)*D505</f>
        <v>0.000272559931506849</v>
      </c>
      <c r="BI505" s="206"/>
      <c r="BJ505" s="206"/>
      <c r="BK505" s="206"/>
      <c r="BL505" s="206"/>
      <c r="BM505" s="200"/>
    </row>
    <row r="506" customFormat="false" ht="12.8" hidden="false" customHeight="false" outlineLevel="0" collapsed="false">
      <c r="B506" s="0" t="n">
        <f aca="false">1/D506</f>
        <v>14507</v>
      </c>
      <c r="C506" s="208" t="s">
        <v>1407</v>
      </c>
      <c r="D506" s="209" t="n">
        <v>6.89322396084649E-005</v>
      </c>
      <c r="E506" s="210" t="n">
        <v>-51</v>
      </c>
      <c r="F506" s="198" t="n">
        <v>-11</v>
      </c>
      <c r="G506" s="198" t="n">
        <v>48</v>
      </c>
      <c r="H506" s="198" t="n">
        <v>-6</v>
      </c>
      <c r="I506" s="198" t="n">
        <v>-22</v>
      </c>
      <c r="J506" s="198" t="n">
        <v>-28</v>
      </c>
      <c r="K506" s="198" t="n">
        <v>-7</v>
      </c>
      <c r="L506" s="198" t="n">
        <v>-20</v>
      </c>
      <c r="M506" s="198" t="n">
        <v>11</v>
      </c>
      <c r="N506" s="198" t="n">
        <v>-33</v>
      </c>
      <c r="O506" s="198" t="n">
        <v>24</v>
      </c>
      <c r="P506" s="198" t="n">
        <v>-1</v>
      </c>
      <c r="Q506" s="198" t="n">
        <v>-12</v>
      </c>
      <c r="R506" s="198" t="n">
        <v>31</v>
      </c>
      <c r="S506" s="198" t="n">
        <v>5</v>
      </c>
      <c r="T506" s="198" t="n">
        <v>4</v>
      </c>
      <c r="U506" s="198" t="n">
        <v>1</v>
      </c>
      <c r="V506" s="198" t="n">
        <v>25</v>
      </c>
      <c r="W506" s="198" t="n">
        <v>-35</v>
      </c>
      <c r="X506" s="198" t="n">
        <v>3</v>
      </c>
      <c r="Y506" s="198" t="n">
        <v>9</v>
      </c>
      <c r="Z506" s="198" t="n">
        <v>47</v>
      </c>
      <c r="AA506" s="198" t="n">
        <v>-13</v>
      </c>
      <c r="AB506" s="198" t="n">
        <v>18</v>
      </c>
      <c r="AC506" s="198" t="n">
        <v>0</v>
      </c>
      <c r="AD506" s="198" t="n">
        <v>32</v>
      </c>
      <c r="AE506" s="198" t="n">
        <v>-35</v>
      </c>
      <c r="AF506" s="198" t="n">
        <v>4</v>
      </c>
      <c r="AG506" s="198" t="n">
        <v>-38</v>
      </c>
      <c r="AH506" s="198" t="n">
        <v>-63</v>
      </c>
      <c r="AI506" s="198" t="n">
        <v>-31</v>
      </c>
      <c r="AJ506" s="198" t="n">
        <v>49</v>
      </c>
      <c r="AK506" s="198" t="n">
        <v>9</v>
      </c>
      <c r="AL506" s="198" t="n">
        <v>-2</v>
      </c>
      <c r="AM506" s="198" t="n">
        <v>44</v>
      </c>
      <c r="AN506" s="198" t="n">
        <v>-30</v>
      </c>
      <c r="AO506" s="198" t="n">
        <v>12</v>
      </c>
      <c r="AP506" s="211" t="n">
        <v>-8</v>
      </c>
      <c r="AR506" s="195"/>
      <c r="AS506" s="196" t="s">
        <v>1407</v>
      </c>
      <c r="AT506" s="199" t="inlineStr">
        <f aca="false">IF(AT228,1,"")</f>
        <is>
          <t/>
        </is>
      </c>
      <c r="AU506" s="235" t="n">
        <f aca="false">IF(OR(ISBLANK(appSymptome!E232),appSymptome!E232=appSymptome!$C$1,AT506),0,$AR$5-appSymptome!E232)</f>
        <v>8</v>
      </c>
      <c r="AV506" s="196"/>
      <c r="AW506" s="196"/>
      <c r="AX506" s="199"/>
      <c r="AY506" s="196"/>
      <c r="AZ506" s="196" t="n">
        <f aca="false">IF(AND(AU506=0,AU228=0,AX228&gt;0),$AR$5,AU506)</f>
        <v>8</v>
      </c>
      <c r="BA506" s="200" t="n">
        <f aca="false">IF(AND(AZ506=0,AZ228=0,AY228&gt;0),$AR$5-AY228,AZ506)</f>
        <v>8</v>
      </c>
      <c r="BB506" s="201" t="n">
        <f aca="false">BA506*D506</f>
        <v>0.000551457916867719</v>
      </c>
      <c r="BC506" s="202" t="n">
        <f aca="false">(SUMIF(E506:AP506,"&gt;0",E506:AP506)-SUMIF(E506:AP506,"&lt;0",E506:AP506))*D506</f>
        <v>0.0566623009581581</v>
      </c>
      <c r="BD506" s="196"/>
      <c r="BE506" s="196"/>
      <c r="BF506" s="196"/>
      <c r="BG506" s="204"/>
      <c r="BH506" s="205" t="n">
        <f aca="false">SUMPRODUCT(E506:AP506,heilmittel!E$411:AP$411)*D506</f>
        <v>0.00134101468256704</v>
      </c>
      <c r="BI506" s="206"/>
      <c r="BJ506" s="206"/>
      <c r="BK506" s="206"/>
      <c r="BL506" s="206"/>
      <c r="BM506" s="200"/>
    </row>
    <row r="507" customFormat="false" ht="12.8" hidden="false" customHeight="false" outlineLevel="0" collapsed="false">
      <c r="B507" s="0" t="n">
        <f aca="false">1/D507</f>
        <v>15381</v>
      </c>
      <c r="C507" s="208" t="s">
        <v>1408</v>
      </c>
      <c r="D507" s="209" t="n">
        <v>6.50152785904688E-005</v>
      </c>
      <c r="E507" s="210" t="n">
        <v>-49</v>
      </c>
      <c r="F507" s="198" t="n">
        <v>-9</v>
      </c>
      <c r="G507" s="198" t="n">
        <v>48</v>
      </c>
      <c r="H507" s="198" t="n">
        <v>-34</v>
      </c>
      <c r="I507" s="198" t="n">
        <v>-8</v>
      </c>
      <c r="J507" s="198" t="n">
        <v>-5</v>
      </c>
      <c r="K507" s="198" t="n">
        <v>5</v>
      </c>
      <c r="L507" s="198" t="n">
        <v>-4</v>
      </c>
      <c r="M507" s="198" t="n">
        <v>9</v>
      </c>
      <c r="N507" s="198" t="n">
        <v>-34</v>
      </c>
      <c r="O507" s="198" t="n">
        <v>34</v>
      </c>
      <c r="P507" s="198" t="n">
        <v>1</v>
      </c>
      <c r="Q507" s="198" t="n">
        <v>-34</v>
      </c>
      <c r="R507" s="198" t="n">
        <v>28</v>
      </c>
      <c r="S507" s="198" t="n">
        <v>3</v>
      </c>
      <c r="T507" s="198" t="n">
        <v>12</v>
      </c>
      <c r="U507" s="198" t="n">
        <v>-8</v>
      </c>
      <c r="V507" s="198" t="n">
        <v>19</v>
      </c>
      <c r="W507" s="198" t="n">
        <v>-26</v>
      </c>
      <c r="X507" s="198" t="n">
        <v>-10</v>
      </c>
      <c r="Y507" s="198" t="n">
        <v>-22</v>
      </c>
      <c r="Z507" s="198" t="n">
        <v>39</v>
      </c>
      <c r="AA507" s="198" t="n">
        <v>27</v>
      </c>
      <c r="AB507" s="198" t="n">
        <v>19</v>
      </c>
      <c r="AC507" s="198" t="n">
        <v>3</v>
      </c>
      <c r="AD507" s="198" t="n">
        <v>-16</v>
      </c>
      <c r="AE507" s="198" t="n">
        <v>-14</v>
      </c>
      <c r="AF507" s="198" t="n">
        <v>-15</v>
      </c>
      <c r="AG507" s="198" t="n">
        <v>0</v>
      </c>
      <c r="AH507" s="198" t="n">
        <v>-52</v>
      </c>
      <c r="AI507" s="198" t="n">
        <v>-36</v>
      </c>
      <c r="AJ507" s="198" t="n">
        <v>71</v>
      </c>
      <c r="AK507" s="198" t="n">
        <v>4</v>
      </c>
      <c r="AL507" s="198" t="n">
        <v>-24</v>
      </c>
      <c r="AM507" s="198" t="n">
        <v>48</v>
      </c>
      <c r="AN507" s="198" t="n">
        <v>-19</v>
      </c>
      <c r="AO507" s="198" t="n">
        <v>-42</v>
      </c>
      <c r="AP507" s="211" t="n">
        <v>-6</v>
      </c>
      <c r="AR507" s="195"/>
      <c r="AS507" s="196" t="s">
        <v>1408</v>
      </c>
      <c r="AT507" s="199" t="inlineStr">
        <f aca="false">IF(AT229,1,"")</f>
        <is>
          <t/>
        </is>
      </c>
      <c r="AU507" s="235" t="n">
        <f aca="false">IF(OR(ISBLANK(appSymptome!E233),appSymptome!E233=appSymptome!$C$1,AT507),0,$AR$5-appSymptome!E233)</f>
        <v>8</v>
      </c>
      <c r="AV507" s="196"/>
      <c r="AW507" s="196"/>
      <c r="AX507" s="199"/>
      <c r="AY507" s="196"/>
      <c r="AZ507" s="196" t="n">
        <f aca="false">IF(AND(AU507=0,AU229=0,AX229&gt;0),$AR$5,AU507)</f>
        <v>8</v>
      </c>
      <c r="BA507" s="200" t="n">
        <f aca="false">IF(AND(AZ507=0,AZ229=0,AY229&gt;0),$AR$5-AY229,AZ507)</f>
        <v>8</v>
      </c>
      <c r="BB507" s="201" t="n">
        <f aca="false">BA507*D507</f>
        <v>0.00052012222872375</v>
      </c>
      <c r="BC507" s="202" t="n">
        <f aca="false">(SUMIF(E507:AP507,"&gt;0",E507:AP507)-SUMIF(E507:AP507,"&lt;0",E507:AP507))*D507</f>
        <v>0.0544177881802224</v>
      </c>
      <c r="BD507" s="196"/>
      <c r="BE507" s="196"/>
      <c r="BF507" s="196"/>
      <c r="BG507" s="204"/>
      <c r="BH507" s="205" t="n">
        <f aca="false">SUMPRODUCT(E507:AP507,heilmittel!E$411:AP$411)*D507</f>
        <v>0.000824959365450882</v>
      </c>
      <c r="BI507" s="206"/>
      <c r="BJ507" s="206"/>
      <c r="BK507" s="206"/>
      <c r="BL507" s="206"/>
      <c r="BM507" s="200"/>
    </row>
    <row r="508" customFormat="false" ht="12.8" hidden="false" customHeight="false" outlineLevel="0" collapsed="false">
      <c r="B508" s="0" t="n">
        <f aca="false">1/D508</f>
        <v>16377</v>
      </c>
      <c r="C508" s="208" t="s">
        <v>1409</v>
      </c>
      <c r="D508" s="209" t="n">
        <v>6.10612444281614E-005</v>
      </c>
      <c r="E508" s="210" t="n">
        <v>-31</v>
      </c>
      <c r="F508" s="198" t="n">
        <v>-24</v>
      </c>
      <c r="G508" s="198" t="n">
        <v>17</v>
      </c>
      <c r="H508" s="198" t="n">
        <v>9</v>
      </c>
      <c r="I508" s="198" t="n">
        <v>10</v>
      </c>
      <c r="J508" s="198" t="n">
        <v>17</v>
      </c>
      <c r="K508" s="198" t="n">
        <v>4</v>
      </c>
      <c r="L508" s="198" t="n">
        <v>14</v>
      </c>
      <c r="M508" s="198" t="n">
        <v>-20</v>
      </c>
      <c r="N508" s="198" t="n">
        <v>-5</v>
      </c>
      <c r="O508" s="198" t="n">
        <v>0</v>
      </c>
      <c r="P508" s="198" t="n">
        <v>14</v>
      </c>
      <c r="Q508" s="198" t="n">
        <v>4</v>
      </c>
      <c r="R508" s="198" t="n">
        <v>27</v>
      </c>
      <c r="S508" s="198" t="n">
        <v>17</v>
      </c>
      <c r="T508" s="198" t="n">
        <v>16</v>
      </c>
      <c r="U508" s="198" t="n">
        <v>18</v>
      </c>
      <c r="V508" s="198" t="n">
        <v>-21</v>
      </c>
      <c r="W508" s="198" t="n">
        <v>-23</v>
      </c>
      <c r="X508" s="198" t="n">
        <v>-10</v>
      </c>
      <c r="Y508" s="198" t="n">
        <v>-29</v>
      </c>
      <c r="Z508" s="198" t="n">
        <v>21</v>
      </c>
      <c r="AA508" s="198" t="n">
        <v>-15</v>
      </c>
      <c r="AB508" s="198" t="n">
        <v>-9</v>
      </c>
      <c r="AC508" s="198" t="n">
        <v>-23</v>
      </c>
      <c r="AD508" s="198" t="n">
        <v>-10</v>
      </c>
      <c r="AE508" s="198" t="n">
        <v>51</v>
      </c>
      <c r="AF508" s="198" t="n">
        <v>-5</v>
      </c>
      <c r="AG508" s="198" t="n">
        <v>18</v>
      </c>
      <c r="AH508" s="198" t="n">
        <v>-10</v>
      </c>
      <c r="AI508" s="198" t="n">
        <v>38</v>
      </c>
      <c r="AJ508" s="198" t="n">
        <v>5</v>
      </c>
      <c r="AK508" s="198" t="n">
        <v>-28</v>
      </c>
      <c r="AL508" s="198" t="n">
        <v>71</v>
      </c>
      <c r="AM508" s="198" t="n">
        <v>-19</v>
      </c>
      <c r="AN508" s="198" t="n">
        <v>-16</v>
      </c>
      <c r="AO508" s="198" t="n">
        <v>52</v>
      </c>
      <c r="AP508" s="211" t="n">
        <v>-2</v>
      </c>
      <c r="AR508" s="195"/>
      <c r="AS508" s="196" t="s">
        <v>1409</v>
      </c>
      <c r="AT508" s="199" t="inlineStr">
        <f aca="false">IF(AT230,1,"")</f>
        <is>
          <t/>
        </is>
      </c>
      <c r="AU508" s="235" t="n">
        <f aca="false">IF(OR(ISBLANK(appSymptome!E234),appSymptome!E234=appSymptome!$C$1,AT508),0,$AR$5-appSymptome!E234)</f>
        <v>8</v>
      </c>
      <c r="AV508" s="196"/>
      <c r="AW508" s="196"/>
      <c r="AX508" s="199"/>
      <c r="AY508" s="196"/>
      <c r="AZ508" s="196" t="n">
        <f aca="false">IF(AND(AU508=0,AU230=0,AX230&gt;0),$AR$5,AU508)</f>
        <v>8</v>
      </c>
      <c r="BA508" s="200" t="n">
        <f aca="false">IF(AND(AZ508=0,AZ230=0,AY230&gt;0),$AR$5-AY230,AZ508)</f>
        <v>8</v>
      </c>
      <c r="BB508" s="201" t="n">
        <f aca="false">BA508*D508</f>
        <v>0.000488489955425291</v>
      </c>
      <c r="BC508" s="202" t="n">
        <f aca="false">(SUMIF(E508:AP508,"&gt;0",E508:AP508)-SUMIF(E508:AP508,"&lt;0",E508:AP508))*D508</f>
        <v>0.0441472797215607</v>
      </c>
      <c r="BD508" s="196"/>
      <c r="BE508" s="196"/>
      <c r="BF508" s="196"/>
      <c r="BG508" s="204"/>
      <c r="BH508" s="205" t="n">
        <f aca="false">SUMPRODUCT(E508:AP508,heilmittel!E$411:AP$411)*D508</f>
        <v>-0.00335530927520303</v>
      </c>
      <c r="BI508" s="206"/>
      <c r="BJ508" s="206"/>
      <c r="BK508" s="206"/>
      <c r="BL508" s="206"/>
      <c r="BM508" s="200"/>
    </row>
    <row r="509" customFormat="false" ht="12.8" hidden="false" customHeight="false" outlineLevel="0" collapsed="false">
      <c r="B509" s="0" t="n">
        <f aca="false">1/D509</f>
        <v>9970.00000000004</v>
      </c>
      <c r="C509" s="208" t="s">
        <v>1410</v>
      </c>
      <c r="D509" s="209" t="n">
        <v>0.000100300902708124</v>
      </c>
      <c r="E509" s="210" t="n">
        <v>-25</v>
      </c>
      <c r="F509" s="198" t="n">
        <v>28</v>
      </c>
      <c r="G509" s="198" t="n">
        <v>24</v>
      </c>
      <c r="H509" s="198" t="n">
        <v>-24</v>
      </c>
      <c r="I509" s="198" t="n">
        <v>13</v>
      </c>
      <c r="J509" s="198" t="n">
        <v>-13</v>
      </c>
      <c r="K509" s="198" t="n">
        <v>-5</v>
      </c>
      <c r="L509" s="198" t="n">
        <v>-11</v>
      </c>
      <c r="M509" s="198" t="n">
        <v>14</v>
      </c>
      <c r="N509" s="198" t="n">
        <v>-7</v>
      </c>
      <c r="O509" s="198" t="n">
        <v>43</v>
      </c>
      <c r="P509" s="198" t="n">
        <v>6</v>
      </c>
      <c r="Q509" s="198" t="n">
        <v>-38</v>
      </c>
      <c r="R509" s="198" t="n">
        <v>21</v>
      </c>
      <c r="S509" s="198" t="n">
        <v>18</v>
      </c>
      <c r="T509" s="198" t="n">
        <v>4</v>
      </c>
      <c r="U509" s="198" t="n">
        <v>-1</v>
      </c>
      <c r="V509" s="198" t="n">
        <v>36</v>
      </c>
      <c r="W509" s="198" t="n">
        <v>-2</v>
      </c>
      <c r="X509" s="198" t="n">
        <v>6</v>
      </c>
      <c r="Y509" s="198" t="n">
        <v>-3</v>
      </c>
      <c r="Z509" s="198" t="n">
        <v>-5</v>
      </c>
      <c r="AA509" s="198" t="n">
        <v>10</v>
      </c>
      <c r="AB509" s="198" t="n">
        <v>-2</v>
      </c>
      <c r="AC509" s="198" t="n">
        <v>28</v>
      </c>
      <c r="AD509" s="198" t="n">
        <v>15</v>
      </c>
      <c r="AE509" s="198" t="n">
        <v>-25</v>
      </c>
      <c r="AF509" s="198" t="n">
        <v>-6</v>
      </c>
      <c r="AG509" s="198" t="n">
        <v>40</v>
      </c>
      <c r="AH509" s="198" t="n">
        <v>-24</v>
      </c>
      <c r="AI509" s="198" t="n">
        <v>-7</v>
      </c>
      <c r="AJ509" s="198" t="n">
        <v>3</v>
      </c>
      <c r="AK509" s="198" t="n">
        <v>8</v>
      </c>
      <c r="AL509" s="198" t="n">
        <v>-15</v>
      </c>
      <c r="AM509" s="198" t="n">
        <v>10</v>
      </c>
      <c r="AN509" s="198" t="n">
        <v>-22</v>
      </c>
      <c r="AO509" s="198" t="n">
        <v>-3</v>
      </c>
      <c r="AP509" s="211" t="n">
        <v>-16</v>
      </c>
      <c r="AR509" s="195"/>
      <c r="AS509" s="196" t="s">
        <v>1410</v>
      </c>
      <c r="AT509" s="199" t="inlineStr">
        <f aca="false">IF(AT231,1,"")</f>
        <is>
          <t/>
        </is>
      </c>
      <c r="AU509" s="235" t="n">
        <f aca="false">IF(OR(ISBLANK(appSymptome!E235),appSymptome!E235=appSymptome!$C$1,AT509),0,$AR$5-appSymptome!E235)</f>
        <v>8</v>
      </c>
      <c r="AV509" s="196"/>
      <c r="AW509" s="196"/>
      <c r="AX509" s="199"/>
      <c r="AY509" s="196"/>
      <c r="AZ509" s="196" t="n">
        <f aca="false">IF(AND(AU509=0,AU231=0,AX231&gt;0),$AR$5,AU509)</f>
        <v>8</v>
      </c>
      <c r="BA509" s="200" t="n">
        <f aca="false">IF(AND(AZ509=0,AZ231=0,AY231&gt;0),$AR$5-AY231,AZ509)</f>
        <v>8</v>
      </c>
      <c r="BB509" s="201" t="n">
        <f aca="false">BA509*D509</f>
        <v>0.000802407221664992</v>
      </c>
      <c r="BC509" s="202" t="n">
        <f aca="false">(SUMIF(E509:AP509,"&gt;0",E509:AP509)-SUMIF(E509:AP509,"&lt;0",E509:AP509))*D509</f>
        <v>0.0582748244734203</v>
      </c>
      <c r="BD509" s="196"/>
      <c r="BE509" s="196"/>
      <c r="BF509" s="196"/>
      <c r="BG509" s="204"/>
      <c r="BH509" s="205" t="n">
        <f aca="false">SUMPRODUCT(E509:AP509,heilmittel!E$411:AP$411)*D509</f>
        <v>0.00112264794383149</v>
      </c>
      <c r="BI509" s="206"/>
      <c r="BJ509" s="206"/>
      <c r="BK509" s="206"/>
      <c r="BL509" s="206"/>
      <c r="BM509" s="200"/>
    </row>
    <row r="510" customFormat="false" ht="12.8" hidden="false" customHeight="false" outlineLevel="0" collapsed="false">
      <c r="B510" s="0" t="n">
        <f aca="false">1/D510</f>
        <v>10392</v>
      </c>
      <c r="C510" s="208" t="s">
        <v>1411</v>
      </c>
      <c r="D510" s="209" t="n">
        <v>9.62278675904542E-005</v>
      </c>
      <c r="E510" s="210" t="n">
        <v>7</v>
      </c>
      <c r="F510" s="198" t="n">
        <v>9</v>
      </c>
      <c r="G510" s="198" t="n">
        <v>15</v>
      </c>
      <c r="H510" s="198" t="n">
        <v>1</v>
      </c>
      <c r="I510" s="198" t="n">
        <v>1</v>
      </c>
      <c r="J510" s="198" t="n">
        <v>1</v>
      </c>
      <c r="K510" s="198" t="n">
        <v>8</v>
      </c>
      <c r="L510" s="198" t="n">
        <v>-1</v>
      </c>
      <c r="M510" s="198" t="n">
        <v>11</v>
      </c>
      <c r="N510" s="198" t="n">
        <v>-3</v>
      </c>
      <c r="O510" s="198" t="n">
        <v>9</v>
      </c>
      <c r="P510" s="198" t="n">
        <v>8</v>
      </c>
      <c r="Q510" s="198" t="n">
        <v>-7</v>
      </c>
      <c r="R510" s="198" t="n">
        <v>7</v>
      </c>
      <c r="S510" s="198" t="n">
        <v>7</v>
      </c>
      <c r="T510" s="198" t="n">
        <v>8</v>
      </c>
      <c r="U510" s="198" t="n">
        <v>-4</v>
      </c>
      <c r="V510" s="198" t="n">
        <v>12</v>
      </c>
      <c r="W510" s="198" t="n">
        <v>15</v>
      </c>
      <c r="X510" s="198" t="n">
        <v>13</v>
      </c>
      <c r="Y510" s="198" t="n">
        <v>8</v>
      </c>
      <c r="Z510" s="198" t="n">
        <v>-7</v>
      </c>
      <c r="AA510" s="198" t="n">
        <v>-1</v>
      </c>
      <c r="AB510" s="198" t="n">
        <v>1</v>
      </c>
      <c r="AC510" s="198" t="n">
        <v>10</v>
      </c>
      <c r="AD510" s="198" t="n">
        <v>3</v>
      </c>
      <c r="AE510" s="198" t="n">
        <v>-8</v>
      </c>
      <c r="AF510" s="198" t="n">
        <v>0</v>
      </c>
      <c r="AG510" s="198" t="n">
        <v>24</v>
      </c>
      <c r="AH510" s="198" t="n">
        <v>-34</v>
      </c>
      <c r="AI510" s="198" t="n">
        <v>-6</v>
      </c>
      <c r="AJ510" s="198" t="n">
        <v>-16</v>
      </c>
      <c r="AK510" s="198" t="n">
        <v>3</v>
      </c>
      <c r="AL510" s="198" t="n">
        <v>17</v>
      </c>
      <c r="AM510" s="198" t="n">
        <v>-16</v>
      </c>
      <c r="AN510" s="198" t="n">
        <v>-14</v>
      </c>
      <c r="AO510" s="198" t="n">
        <v>13</v>
      </c>
      <c r="AP510" s="211" t="n">
        <v>7</v>
      </c>
      <c r="AR510" s="195"/>
      <c r="AS510" s="196" t="s">
        <v>1411</v>
      </c>
      <c r="AT510" s="199" t="inlineStr">
        <f aca="false">IF(AT232,1,"")</f>
        <is>
          <t/>
        </is>
      </c>
      <c r="AU510" s="235" t="n">
        <f aca="false">IF(OR(ISBLANK(appSymptome!E236),appSymptome!E236=appSymptome!$C$1,AT510),0,$AR$5-appSymptome!E236)</f>
        <v>8</v>
      </c>
      <c r="AV510" s="196"/>
      <c r="AW510" s="196"/>
      <c r="AX510" s="199"/>
      <c r="AY510" s="196"/>
      <c r="AZ510" s="196" t="n">
        <f aca="false">IF(AND(AU510=0,AU232=0,AX232&gt;0),$AR$5,AU510)</f>
        <v>8</v>
      </c>
      <c r="BA510" s="200" t="n">
        <f aca="false">IF(AND(AZ510=0,AZ232=0,AY232&gt;0),$AR$5-AY232,AZ510)</f>
        <v>8</v>
      </c>
      <c r="BB510" s="201" t="n">
        <f aca="false">BA510*D510</f>
        <v>0.000769822940723634</v>
      </c>
      <c r="BC510" s="202" t="n">
        <f aca="false">(SUMIF(E510:AP510,"&gt;0",E510:AP510)-SUMIF(E510:AP510,"&lt;0",E510:AP510))*D510</f>
        <v>0.0322363356428022</v>
      </c>
      <c r="BD510" s="196"/>
      <c r="BE510" s="196"/>
      <c r="BF510" s="196"/>
      <c r="BG510" s="204"/>
      <c r="BH510" s="205" t="n">
        <f aca="false">SUMPRODUCT(E510:AP510,heilmittel!E$411:AP$411)*D510</f>
        <v>0.000867090069284065</v>
      </c>
      <c r="BI510" s="206"/>
      <c r="BJ510" s="206"/>
      <c r="BK510" s="206"/>
      <c r="BL510" s="206"/>
      <c r="BM510" s="200"/>
    </row>
    <row r="511" customFormat="false" ht="12.8" hidden="false" customHeight="false" outlineLevel="0" collapsed="false">
      <c r="B511" s="0" t="n">
        <f aca="false">1/D511</f>
        <v>8640.99999999998</v>
      </c>
      <c r="C511" s="208" t="s">
        <v>1412</v>
      </c>
      <c r="D511" s="209" t="n">
        <v>0.000115727346371948</v>
      </c>
      <c r="E511" s="210" t="n">
        <v>-70</v>
      </c>
      <c r="F511" s="198" t="n">
        <v>-23</v>
      </c>
      <c r="G511" s="198" t="n">
        <v>45</v>
      </c>
      <c r="H511" s="198" t="n">
        <v>-29</v>
      </c>
      <c r="I511" s="198" t="n">
        <v>-8</v>
      </c>
      <c r="J511" s="198" t="n">
        <v>-13</v>
      </c>
      <c r="K511" s="198" t="n">
        <v>-19</v>
      </c>
      <c r="L511" s="198" t="n">
        <v>-24</v>
      </c>
      <c r="M511" s="198" t="n">
        <v>4</v>
      </c>
      <c r="N511" s="198" t="n">
        <v>-23</v>
      </c>
      <c r="O511" s="198" t="n">
        <v>33</v>
      </c>
      <c r="P511" s="198" t="n">
        <v>-1</v>
      </c>
      <c r="Q511" s="198" t="n">
        <v>-61</v>
      </c>
      <c r="R511" s="198" t="n">
        <v>59</v>
      </c>
      <c r="S511" s="198" t="n">
        <v>8</v>
      </c>
      <c r="T511" s="198" t="n">
        <v>2</v>
      </c>
      <c r="U511" s="198" t="n">
        <v>-20</v>
      </c>
      <c r="V511" s="198" t="n">
        <v>40</v>
      </c>
      <c r="W511" s="198" t="n">
        <v>-46</v>
      </c>
      <c r="X511" s="198" t="n">
        <v>15</v>
      </c>
      <c r="Y511" s="198" t="n">
        <v>-21</v>
      </c>
      <c r="Z511" s="198" t="n">
        <v>24</v>
      </c>
      <c r="AA511" s="198" t="n">
        <v>9</v>
      </c>
      <c r="AB511" s="198" t="n">
        <v>-29</v>
      </c>
      <c r="AC511" s="198" t="n">
        <v>10</v>
      </c>
      <c r="AD511" s="198" t="n">
        <v>12</v>
      </c>
      <c r="AE511" s="198" t="n">
        <v>-51</v>
      </c>
      <c r="AF511" s="198" t="n">
        <v>-28</v>
      </c>
      <c r="AG511" s="198" t="n">
        <v>7</v>
      </c>
      <c r="AH511" s="198" t="n">
        <v>-75</v>
      </c>
      <c r="AI511" s="198" t="n">
        <v>-9</v>
      </c>
      <c r="AJ511" s="198" t="n">
        <v>7</v>
      </c>
      <c r="AK511" s="198" t="n">
        <v>8</v>
      </c>
      <c r="AL511" s="198" t="n">
        <v>27</v>
      </c>
      <c r="AM511" s="198" t="n">
        <v>15</v>
      </c>
      <c r="AN511" s="198" t="n">
        <v>22</v>
      </c>
      <c r="AO511" s="198" t="n">
        <v>7</v>
      </c>
      <c r="AP511" s="211" t="n">
        <v>8</v>
      </c>
      <c r="AR511" s="195"/>
      <c r="AS511" s="196" t="s">
        <v>1412</v>
      </c>
      <c r="AT511" s="199" t="inlineStr">
        <f aca="false">IF(AT233,1,"")</f>
        <is>
          <t/>
        </is>
      </c>
      <c r="AU511" s="235" t="n">
        <f aca="false">IF(OR(ISBLANK(appSymptome!E237),appSymptome!E237=appSymptome!$C$1,AT511),0,$AR$5-appSymptome!E237)</f>
        <v>8</v>
      </c>
      <c r="AV511" s="196"/>
      <c r="AW511" s="196"/>
      <c r="AX511" s="199"/>
      <c r="AY511" s="196"/>
      <c r="AZ511" s="196" t="n">
        <f aca="false">IF(AND(AU511=0,AU233=0,AX233&gt;0),$AR$5,AU511)</f>
        <v>8</v>
      </c>
      <c r="BA511" s="200" t="n">
        <f aca="false">IF(AND(AZ511=0,AZ233=0,AY233&gt;0),$AR$5-AY233,AZ511)</f>
        <v>8</v>
      </c>
      <c r="BB511" s="201" t="n">
        <f aca="false">BA511*D511</f>
        <v>0.000925818770975584</v>
      </c>
      <c r="BC511" s="202" t="n">
        <f aca="false">(SUMIF(E511:AP511,"&gt;0",E511:AP511)-SUMIF(E511:AP511,"&lt;0",E511:AP511))*D511</f>
        <v>0.105543339891216</v>
      </c>
      <c r="BD511" s="196"/>
      <c r="BE511" s="196"/>
      <c r="BF511" s="196"/>
      <c r="BG511" s="204"/>
      <c r="BH511" s="205" t="n">
        <f aca="false">SUMPRODUCT(E511:AP511,heilmittel!E$411:AP$411)*D511</f>
        <v>0.00101752112024072</v>
      </c>
      <c r="BI511" s="206"/>
      <c r="BJ511" s="206"/>
      <c r="BK511" s="206"/>
      <c r="BL511" s="206"/>
      <c r="BM511" s="200"/>
    </row>
    <row r="512" customFormat="false" ht="12.8" hidden="false" customHeight="false" outlineLevel="0" collapsed="false">
      <c r="B512" s="0" t="n">
        <f aca="false">1/D512</f>
        <v>10707</v>
      </c>
      <c r="C512" s="208" t="s">
        <v>1413</v>
      </c>
      <c r="D512" s="209" t="n">
        <v>9.33968431867003E-005</v>
      </c>
      <c r="E512" s="210" t="n">
        <v>15</v>
      </c>
      <c r="F512" s="198" t="n">
        <v>-14</v>
      </c>
      <c r="G512" s="198" t="n">
        <v>8</v>
      </c>
      <c r="H512" s="198" t="n">
        <v>-4</v>
      </c>
      <c r="I512" s="198" t="n">
        <v>-12</v>
      </c>
      <c r="J512" s="198" t="n">
        <v>-6</v>
      </c>
      <c r="K512" s="198" t="n">
        <v>12</v>
      </c>
      <c r="L512" s="198" t="n">
        <v>-8</v>
      </c>
      <c r="M512" s="198" t="n">
        <v>12</v>
      </c>
      <c r="N512" s="198" t="n">
        <v>10</v>
      </c>
      <c r="O512" s="198" t="n">
        <v>10</v>
      </c>
      <c r="P512" s="198" t="n">
        <v>-9</v>
      </c>
      <c r="Q512" s="198" t="n">
        <v>-6</v>
      </c>
      <c r="R512" s="198" t="n">
        <v>-1</v>
      </c>
      <c r="S512" s="198" t="n">
        <v>11</v>
      </c>
      <c r="T512" s="198" t="n">
        <v>1</v>
      </c>
      <c r="U512" s="198" t="n">
        <v>1</v>
      </c>
      <c r="V512" s="198" t="n">
        <v>3</v>
      </c>
      <c r="W512" s="198" t="n">
        <v>5</v>
      </c>
      <c r="X512" s="198" t="n">
        <v>11</v>
      </c>
      <c r="Y512" s="198" t="n">
        <v>1</v>
      </c>
      <c r="Z512" s="198" t="n">
        <v>12</v>
      </c>
      <c r="AA512" s="198" t="n">
        <v>-22</v>
      </c>
      <c r="AB512" s="198" t="n">
        <v>3</v>
      </c>
      <c r="AC512" s="198" t="n">
        <v>-1</v>
      </c>
      <c r="AD512" s="198" t="n">
        <v>-5</v>
      </c>
      <c r="AE512" s="198" t="n">
        <v>-3</v>
      </c>
      <c r="AF512" s="198" t="n">
        <v>22</v>
      </c>
      <c r="AG512" s="198" t="n">
        <v>8</v>
      </c>
      <c r="AH512" s="198" t="n">
        <v>-9</v>
      </c>
      <c r="AI512" s="198" t="n">
        <v>-8</v>
      </c>
      <c r="AJ512" s="198" t="n">
        <v>-9</v>
      </c>
      <c r="AK512" s="198" t="n">
        <v>-7</v>
      </c>
      <c r="AL512" s="198" t="n">
        <v>-20</v>
      </c>
      <c r="AM512" s="198" t="n">
        <v>-5</v>
      </c>
      <c r="AN512" s="198" t="n">
        <v>-2</v>
      </c>
      <c r="AO512" s="198" t="n">
        <v>8</v>
      </c>
      <c r="AP512" s="211" t="n">
        <v>9</v>
      </c>
      <c r="AR512" s="195"/>
      <c r="AS512" s="196" t="s">
        <v>1413</v>
      </c>
      <c r="AT512" s="199" t="inlineStr">
        <f aca="false">IF(AT234,1,"")</f>
        <is>
          <t/>
        </is>
      </c>
      <c r="AU512" s="235" t="n">
        <f aca="false">IF(OR(ISBLANK(appSymptome!E238),appSymptome!E238=appSymptome!$C$1,AT512),0,$AR$5-appSymptome!E238)</f>
        <v>8</v>
      </c>
      <c r="AV512" s="196"/>
      <c r="AW512" s="196"/>
      <c r="AX512" s="199"/>
      <c r="AY512" s="196"/>
      <c r="AZ512" s="196" t="n">
        <f aca="false">IF(AND(AU512=0,AU234=0,AX234&gt;0),$AR$5,AU512)</f>
        <v>8</v>
      </c>
      <c r="BA512" s="200" t="n">
        <f aca="false">IF(AND(AZ512=0,AZ234=0,AY234&gt;0),$AR$5-AY234,AZ512)</f>
        <v>8</v>
      </c>
      <c r="BB512" s="201" t="n">
        <f aca="false">BA512*D512</f>
        <v>0.000747174745493603</v>
      </c>
      <c r="BC512" s="202" t="n">
        <f aca="false">(SUMIF(E512:AP512,"&gt;0",E512:AP512)-SUMIF(E512:AP512,"&lt;0",E512:AP512))*D512</f>
        <v>0.0292332119174372</v>
      </c>
      <c r="BD512" s="196"/>
      <c r="BE512" s="196"/>
      <c r="BF512" s="196"/>
      <c r="BG512" s="204"/>
      <c r="BH512" s="205" t="n">
        <f aca="false">SUMPRODUCT(E512:AP512,heilmittel!E$411:AP$411)*D512</f>
        <v>0.000537041188007846</v>
      </c>
      <c r="BI512" s="206"/>
      <c r="BJ512" s="206"/>
      <c r="BK512" s="206"/>
      <c r="BL512" s="206"/>
      <c r="BM512" s="200"/>
    </row>
    <row r="513" customFormat="false" ht="12.8" hidden="false" customHeight="false" outlineLevel="0" collapsed="false">
      <c r="B513" s="0" t="n">
        <f aca="false">1/D513</f>
        <v>6810.99999999999</v>
      </c>
      <c r="C513" s="208" t="s">
        <v>1414</v>
      </c>
      <c r="D513" s="209" t="n">
        <v>0.00014682131845544</v>
      </c>
      <c r="E513" s="210" t="n">
        <v>8</v>
      </c>
      <c r="F513" s="198" t="n">
        <v>-32</v>
      </c>
      <c r="G513" s="198" t="n">
        <v>-37</v>
      </c>
      <c r="H513" s="198" t="n">
        <v>-39</v>
      </c>
      <c r="I513" s="198" t="n">
        <v>-115</v>
      </c>
      <c r="J513" s="198" t="n">
        <v>17</v>
      </c>
      <c r="K513" s="198" t="n">
        <v>-51</v>
      </c>
      <c r="L513" s="198" t="n">
        <v>4</v>
      </c>
      <c r="M513" s="198" t="n">
        <v>-13</v>
      </c>
      <c r="N513" s="198" t="n">
        <v>30</v>
      </c>
      <c r="O513" s="198" t="n">
        <v>-28</v>
      </c>
      <c r="P513" s="198" t="n">
        <v>29</v>
      </c>
      <c r="Q513" s="198" t="n">
        <v>-9</v>
      </c>
      <c r="R513" s="198" t="n">
        <v>-79</v>
      </c>
      <c r="S513" s="198" t="n">
        <v>20</v>
      </c>
      <c r="T513" s="198" t="n">
        <v>-36</v>
      </c>
      <c r="U513" s="198" t="n">
        <v>-30</v>
      </c>
      <c r="V513" s="198" t="n">
        <v>42</v>
      </c>
      <c r="W513" s="198" t="n">
        <v>45</v>
      </c>
      <c r="X513" s="198" t="n">
        <v>31</v>
      </c>
      <c r="Y513" s="198" t="n">
        <v>1</v>
      </c>
      <c r="Z513" s="198" t="n">
        <v>12</v>
      </c>
      <c r="AA513" s="198" t="n">
        <v>29</v>
      </c>
      <c r="AB513" s="198" t="n">
        <v>-9</v>
      </c>
      <c r="AC513" s="198" t="n">
        <v>33</v>
      </c>
      <c r="AD513" s="198" t="n">
        <v>-7</v>
      </c>
      <c r="AE513" s="198" t="n">
        <v>15</v>
      </c>
      <c r="AF513" s="198" t="n">
        <v>8</v>
      </c>
      <c r="AG513" s="198" t="n">
        <v>-22</v>
      </c>
      <c r="AH513" s="198" t="n">
        <v>1</v>
      </c>
      <c r="AI513" s="198" t="n">
        <v>51</v>
      </c>
      <c r="AJ513" s="198" t="n">
        <v>14</v>
      </c>
      <c r="AK513" s="198" t="n">
        <v>-19</v>
      </c>
      <c r="AL513" s="198" t="n">
        <v>32</v>
      </c>
      <c r="AM513" s="198" t="n">
        <v>53</v>
      </c>
      <c r="AN513" s="198" t="n">
        <v>-1</v>
      </c>
      <c r="AO513" s="198" t="n">
        <v>-28</v>
      </c>
      <c r="AP513" s="211" t="n">
        <v>-33</v>
      </c>
      <c r="AR513" s="195"/>
      <c r="AS513" s="196" t="s">
        <v>1414</v>
      </c>
      <c r="AT513" s="199" t="inlineStr">
        <f aca="false">IF(AT235,1,"")</f>
        <is>
          <t/>
        </is>
      </c>
      <c r="AU513" s="235" t="n">
        <f aca="false">IF(OR(ISBLANK(appSymptome!E239),appSymptome!E239=appSymptome!$C$1,AT513),0,$AR$5-appSymptome!E239)</f>
        <v>8</v>
      </c>
      <c r="AV513" s="196"/>
      <c r="AW513" s="196"/>
      <c r="AX513" s="199"/>
      <c r="AY513" s="196"/>
      <c r="AZ513" s="196" t="n">
        <f aca="false">IF(AND(AU513=0,AU235=0,AX235&gt;0),$AR$5,AU513)</f>
        <v>8</v>
      </c>
      <c r="BA513" s="200" t="n">
        <f aca="false">IF(AND(AZ513=0,AZ235=0,AY235&gt;0),$AR$5-AY235,AZ513)</f>
        <v>8</v>
      </c>
      <c r="BB513" s="201" t="n">
        <f aca="false">BA513*D513</f>
        <v>0.00117457054764352</v>
      </c>
      <c r="BC513" s="202" t="n">
        <f aca="false">(SUMIF(E513:AP513,"&gt;0",E513:AP513)-SUMIF(E513:AP513,"&lt;0",E513:AP513))*D513</f>
        <v>0.156071061518132</v>
      </c>
      <c r="BD513" s="196"/>
      <c r="BE513" s="196"/>
      <c r="BF513" s="196"/>
      <c r="BG513" s="204"/>
      <c r="BH513" s="205" t="n">
        <f aca="false">SUMPRODUCT(E513:AP513,heilmittel!E$411:AP$411)*D513</f>
        <v>0.00235752459257085</v>
      </c>
      <c r="BI513" s="206"/>
      <c r="BJ513" s="206"/>
      <c r="BK513" s="206"/>
      <c r="BL513" s="206"/>
      <c r="BM513" s="200"/>
    </row>
    <row r="514" customFormat="false" ht="12.8" hidden="false" customHeight="false" outlineLevel="0" collapsed="false">
      <c r="B514" s="0" t="n">
        <f aca="false">1/D514</f>
        <v>7786.99999999998</v>
      </c>
      <c r="C514" s="208" t="s">
        <v>1415</v>
      </c>
      <c r="D514" s="209" t="n">
        <v>0.000128419160138693</v>
      </c>
      <c r="E514" s="210" t="n">
        <v>-29</v>
      </c>
      <c r="F514" s="198" t="n">
        <v>-21</v>
      </c>
      <c r="G514" s="198" t="n">
        <v>-1</v>
      </c>
      <c r="H514" s="198" t="n">
        <v>3</v>
      </c>
      <c r="I514" s="198" t="n">
        <v>-42</v>
      </c>
      <c r="J514" s="198" t="n">
        <v>5</v>
      </c>
      <c r="K514" s="198" t="n">
        <v>-45</v>
      </c>
      <c r="L514" s="198" t="n">
        <v>-1</v>
      </c>
      <c r="M514" s="198" t="n">
        <v>-49</v>
      </c>
      <c r="N514" s="198" t="n">
        <v>25</v>
      </c>
      <c r="O514" s="198" t="n">
        <v>17</v>
      </c>
      <c r="P514" s="198" t="n">
        <v>15</v>
      </c>
      <c r="Q514" s="198" t="n">
        <v>-8</v>
      </c>
      <c r="R514" s="198" t="n">
        <v>-36</v>
      </c>
      <c r="S514" s="198" t="n">
        <v>23</v>
      </c>
      <c r="T514" s="198" t="n">
        <v>85</v>
      </c>
      <c r="U514" s="198" t="n">
        <v>2</v>
      </c>
      <c r="V514" s="198" t="n">
        <v>-8</v>
      </c>
      <c r="W514" s="198" t="n">
        <v>41</v>
      </c>
      <c r="X514" s="198" t="n">
        <v>25</v>
      </c>
      <c r="Y514" s="198" t="n">
        <v>30</v>
      </c>
      <c r="Z514" s="198" t="n">
        <v>-11</v>
      </c>
      <c r="AA514" s="198" t="n">
        <v>-4</v>
      </c>
      <c r="AB514" s="198" t="n">
        <v>-26</v>
      </c>
      <c r="AC514" s="198" t="n">
        <v>-32</v>
      </c>
      <c r="AD514" s="198" t="n">
        <v>-2</v>
      </c>
      <c r="AE514" s="198" t="n">
        <v>-23</v>
      </c>
      <c r="AF514" s="198" t="n">
        <v>53</v>
      </c>
      <c r="AG514" s="198" t="n">
        <v>-16</v>
      </c>
      <c r="AH514" s="198" t="n">
        <v>22</v>
      </c>
      <c r="AI514" s="198" t="n">
        <v>-10</v>
      </c>
      <c r="AJ514" s="198" t="n">
        <v>3</v>
      </c>
      <c r="AK514" s="198" t="n">
        <v>-49</v>
      </c>
      <c r="AL514" s="198" t="n">
        <v>-10</v>
      </c>
      <c r="AM514" s="198" t="n">
        <v>7</v>
      </c>
      <c r="AN514" s="198" t="n">
        <v>31</v>
      </c>
      <c r="AO514" s="198" t="n">
        <v>-21</v>
      </c>
      <c r="AP514" s="211" t="n">
        <v>31</v>
      </c>
      <c r="AR514" s="195"/>
      <c r="AS514" s="196" t="s">
        <v>1415</v>
      </c>
      <c r="AT514" s="199" t="inlineStr">
        <f aca="false">IF(AT236,1,"")</f>
        <is>
          <t/>
        </is>
      </c>
      <c r="AU514" s="235" t="n">
        <f aca="false">IF(OR(ISBLANK(appSymptome!E240),appSymptome!E240=appSymptome!$C$1,AT514),0,$AR$5-appSymptome!E240)</f>
        <v>8</v>
      </c>
      <c r="AV514" s="196"/>
      <c r="AW514" s="196"/>
      <c r="AX514" s="199"/>
      <c r="AY514" s="196"/>
      <c r="AZ514" s="196" t="n">
        <f aca="false">IF(AND(AU514=0,AU236=0,AX236&gt;0),$AR$5,AU514)</f>
        <v>8</v>
      </c>
      <c r="BA514" s="200" t="n">
        <f aca="false">IF(AND(AZ514=0,AZ236=0,AY236&gt;0),$AR$5-AY236,AZ514)</f>
        <v>8</v>
      </c>
      <c r="BB514" s="201" t="n">
        <f aca="false">BA514*D514</f>
        <v>0.00102735328110954</v>
      </c>
      <c r="BC514" s="202" t="n">
        <f aca="false">(SUMIF(E514:AP514,"&gt;0",E514:AP514)-SUMIF(E514:AP514,"&lt;0",E514:AP514))*D514</f>
        <v>0.110697316039553</v>
      </c>
      <c r="BD514" s="196"/>
      <c r="BE514" s="196"/>
      <c r="BF514" s="196"/>
      <c r="BG514" s="204"/>
      <c r="BH514" s="205" t="n">
        <f aca="false">SUMPRODUCT(E514:AP514,heilmittel!E$411:AP$411)*D514</f>
        <v>0.000433427507384103</v>
      </c>
      <c r="BI514" s="206"/>
      <c r="BJ514" s="206"/>
      <c r="BK514" s="206"/>
      <c r="BL514" s="206"/>
      <c r="BM514" s="200"/>
    </row>
    <row r="515" customFormat="false" ht="12.8" hidden="false" customHeight="false" outlineLevel="0" collapsed="false">
      <c r="B515" s="0" t="n">
        <f aca="false">1/D515</f>
        <v>7406.00000000001</v>
      </c>
      <c r="C515" s="208" t="s">
        <v>1416</v>
      </c>
      <c r="D515" s="209" t="n">
        <v>0.000135025654874426</v>
      </c>
      <c r="E515" s="210" t="n">
        <v>-68</v>
      </c>
      <c r="F515" s="198" t="n">
        <v>-2</v>
      </c>
      <c r="G515" s="198" t="n">
        <v>47</v>
      </c>
      <c r="H515" s="198" t="n">
        <v>9</v>
      </c>
      <c r="I515" s="198" t="n">
        <v>-25</v>
      </c>
      <c r="J515" s="198" t="n">
        <v>-30</v>
      </c>
      <c r="K515" s="198" t="n">
        <v>8</v>
      </c>
      <c r="L515" s="198" t="n">
        <v>15</v>
      </c>
      <c r="M515" s="198" t="n">
        <v>15</v>
      </c>
      <c r="N515" s="198" t="n">
        <v>0</v>
      </c>
      <c r="O515" s="198" t="n">
        <v>3</v>
      </c>
      <c r="P515" s="198" t="n">
        <v>-35</v>
      </c>
      <c r="Q515" s="198" t="n">
        <v>17</v>
      </c>
      <c r="R515" s="198" t="n">
        <v>0</v>
      </c>
      <c r="S515" s="198" t="n">
        <v>0</v>
      </c>
      <c r="T515" s="198" t="n">
        <v>-15</v>
      </c>
      <c r="U515" s="198" t="n">
        <v>36</v>
      </c>
      <c r="V515" s="198" t="n">
        <v>-43</v>
      </c>
      <c r="W515" s="198" t="n">
        <v>11</v>
      </c>
      <c r="X515" s="198" t="n">
        <v>1</v>
      </c>
      <c r="Y515" s="198" t="n">
        <v>4</v>
      </c>
      <c r="Z515" s="198" t="n">
        <v>9</v>
      </c>
      <c r="AA515" s="198" t="n">
        <v>4</v>
      </c>
      <c r="AB515" s="198" t="n">
        <v>46</v>
      </c>
      <c r="AC515" s="198" t="n">
        <v>29</v>
      </c>
      <c r="AD515" s="198" t="n">
        <v>14</v>
      </c>
      <c r="AE515" s="198" t="n">
        <v>-23</v>
      </c>
      <c r="AF515" s="198" t="n">
        <v>13</v>
      </c>
      <c r="AG515" s="198" t="n">
        <v>-1</v>
      </c>
      <c r="AH515" s="198" t="n">
        <v>18</v>
      </c>
      <c r="AI515" s="198" t="n">
        <v>-12</v>
      </c>
      <c r="AJ515" s="198" t="n">
        <v>55</v>
      </c>
      <c r="AK515" s="198" t="n">
        <v>-4</v>
      </c>
      <c r="AL515" s="198" t="n">
        <v>-41</v>
      </c>
      <c r="AM515" s="198" t="n">
        <v>24</v>
      </c>
      <c r="AN515" s="198" t="n">
        <v>-37</v>
      </c>
      <c r="AO515" s="198" t="n">
        <v>-4</v>
      </c>
      <c r="AP515" s="211" t="n">
        <v>-29</v>
      </c>
      <c r="AR515" s="195"/>
      <c r="AS515" s="196" t="s">
        <v>1416</v>
      </c>
      <c r="AT515" s="199" t="inlineStr">
        <f aca="false">IF(AT237,1,"")</f>
        <is>
          <t/>
        </is>
      </c>
      <c r="AU515" s="235" t="n">
        <f aca="false">IF(OR(ISBLANK(appSymptome!E241),appSymptome!E241=appSymptome!$C$1,AT515),0,$AR$5-appSymptome!E241)</f>
        <v>8</v>
      </c>
      <c r="AV515" s="196"/>
      <c r="AW515" s="196"/>
      <c r="AX515" s="199"/>
      <c r="AY515" s="196"/>
      <c r="AZ515" s="196" t="n">
        <f aca="false">IF(AND(AU515=0,AU237=0,AX237&gt;0),$AR$5,AU515)</f>
        <v>8</v>
      </c>
      <c r="BA515" s="200" t="n">
        <f aca="false">IF(AND(AZ515=0,AZ237=0,AY237&gt;0),$AR$5-AY237,AZ515)</f>
        <v>8</v>
      </c>
      <c r="BB515" s="201" t="n">
        <f aca="false">BA515*D515</f>
        <v>0.00108020523899541</v>
      </c>
      <c r="BC515" s="202" t="n">
        <f aca="false">(SUMIF(E515:AP515,"&gt;0",E515:AP515)-SUMIF(E515:AP515,"&lt;0",E515:AP515))*D515</f>
        <v>0.100864164191196</v>
      </c>
      <c r="BD515" s="196"/>
      <c r="BE515" s="196"/>
      <c r="BF515" s="196"/>
      <c r="BG515" s="204"/>
      <c r="BH515" s="205" t="n">
        <f aca="false">SUMPRODUCT(E515:AP515,heilmittel!E$411:AP$411)*D515</f>
        <v>-0.000356737780178234</v>
      </c>
      <c r="BI515" s="206"/>
      <c r="BJ515" s="206"/>
      <c r="BK515" s="206"/>
      <c r="BL515" s="206"/>
      <c r="BM515" s="200"/>
    </row>
    <row r="516" customFormat="false" ht="12.8" hidden="false" customHeight="false" outlineLevel="0" collapsed="false">
      <c r="B516" s="0" t="n">
        <f aca="false">1/D516</f>
        <v>7991</v>
      </c>
      <c r="C516" s="208" t="s">
        <v>1417</v>
      </c>
      <c r="D516" s="209" t="n">
        <v>0.000125140783381304</v>
      </c>
      <c r="E516" s="210" t="n">
        <v>-27</v>
      </c>
      <c r="F516" s="198" t="n">
        <v>51</v>
      </c>
      <c r="G516" s="198" t="n">
        <v>19</v>
      </c>
      <c r="H516" s="198" t="n">
        <v>-53</v>
      </c>
      <c r="I516" s="198" t="n">
        <v>13</v>
      </c>
      <c r="J516" s="198" t="n">
        <v>-18</v>
      </c>
      <c r="K516" s="198" t="n">
        <v>-17</v>
      </c>
      <c r="L516" s="198" t="n">
        <v>-2</v>
      </c>
      <c r="M516" s="198" t="n">
        <v>15</v>
      </c>
      <c r="N516" s="198" t="n">
        <v>29</v>
      </c>
      <c r="O516" s="198" t="n">
        <v>33</v>
      </c>
      <c r="P516" s="198" t="n">
        <v>0</v>
      </c>
      <c r="Q516" s="198" t="n">
        <v>-41</v>
      </c>
      <c r="R516" s="198" t="n">
        <v>22</v>
      </c>
      <c r="S516" s="198" t="n">
        <v>31</v>
      </c>
      <c r="T516" s="198" t="n">
        <v>22</v>
      </c>
      <c r="U516" s="198" t="n">
        <v>8</v>
      </c>
      <c r="V516" s="198" t="n">
        <v>54</v>
      </c>
      <c r="W516" s="198" t="n">
        <v>39</v>
      </c>
      <c r="X516" s="198" t="n">
        <v>-34</v>
      </c>
      <c r="Y516" s="198" t="n">
        <v>2</v>
      </c>
      <c r="Z516" s="198" t="n">
        <v>-14</v>
      </c>
      <c r="AA516" s="198" t="n">
        <v>21</v>
      </c>
      <c r="AB516" s="198" t="n">
        <v>0</v>
      </c>
      <c r="AC516" s="198" t="n">
        <v>7</v>
      </c>
      <c r="AD516" s="198" t="n">
        <v>8</v>
      </c>
      <c r="AE516" s="198" t="n">
        <v>-38</v>
      </c>
      <c r="AF516" s="198" t="n">
        <v>34</v>
      </c>
      <c r="AG516" s="198" t="n">
        <v>55</v>
      </c>
      <c r="AH516" s="198" t="n">
        <v>21</v>
      </c>
      <c r="AI516" s="198" t="n">
        <v>17</v>
      </c>
      <c r="AJ516" s="198" t="n">
        <v>-1</v>
      </c>
      <c r="AK516" s="198" t="n">
        <v>-23</v>
      </c>
      <c r="AL516" s="198" t="n">
        <v>-17</v>
      </c>
      <c r="AM516" s="198" t="n">
        <v>-6</v>
      </c>
      <c r="AN516" s="198" t="n">
        <v>-23</v>
      </c>
      <c r="AO516" s="198" t="n">
        <v>12</v>
      </c>
      <c r="AP516" s="211" t="n">
        <v>-4</v>
      </c>
      <c r="AR516" s="195"/>
      <c r="AS516" s="196" t="s">
        <v>1417</v>
      </c>
      <c r="AT516" s="199" t="inlineStr">
        <f aca="false">IF(AT238,1,"")</f>
        <is>
          <t/>
        </is>
      </c>
      <c r="AU516" s="235" t="n">
        <f aca="false">IF(OR(ISBLANK(appSymptome!E242),appSymptome!E242=appSymptome!$C$1,AT516),0,$AR$5-appSymptome!E242)</f>
        <v>8</v>
      </c>
      <c r="AV516" s="196"/>
      <c r="AW516" s="196"/>
      <c r="AX516" s="199"/>
      <c r="AY516" s="196"/>
      <c r="AZ516" s="196" t="n">
        <f aca="false">IF(AND(AU516=0,AU238=0,AX238&gt;0),$AR$5,AU516)</f>
        <v>8</v>
      </c>
      <c r="BA516" s="200" t="n">
        <f aca="false">IF(AND(AZ516=0,AZ238=0,AY238&gt;0),$AR$5-AY238,AZ516)</f>
        <v>8</v>
      </c>
      <c r="BB516" s="201" t="n">
        <f aca="false">BA516*D516</f>
        <v>0.00100112626705043</v>
      </c>
      <c r="BC516" s="202" t="n">
        <f aca="false">(SUMIF(E516:AP516,"&gt;0",E516:AP516)-SUMIF(E516:AP516,"&lt;0",E516:AP516))*D516</f>
        <v>0.103991990989864</v>
      </c>
      <c r="BD516" s="196"/>
      <c r="BE516" s="196"/>
      <c r="BF516" s="196"/>
      <c r="BG516" s="204"/>
      <c r="BH516" s="205" t="n">
        <f aca="false">SUMPRODUCT(E516:AP516,heilmittel!E$411:AP$411)*D516</f>
        <v>0.00140998623451383</v>
      </c>
      <c r="BI516" s="206"/>
      <c r="BJ516" s="206"/>
      <c r="BK516" s="206"/>
      <c r="BL516" s="206"/>
      <c r="BM516" s="200"/>
    </row>
    <row r="517" customFormat="false" ht="12.8" hidden="false" customHeight="false" outlineLevel="0" collapsed="false">
      <c r="B517" s="0" t="n">
        <f aca="false">1/D517</f>
        <v>8157.99999999999</v>
      </c>
      <c r="C517" s="208" t="s">
        <v>1418</v>
      </c>
      <c r="D517" s="209" t="n">
        <v>0.000122579063495955</v>
      </c>
      <c r="E517" s="210" t="n">
        <v>60</v>
      </c>
      <c r="F517" s="198" t="n">
        <v>4</v>
      </c>
      <c r="G517" s="198" t="n">
        <v>-2</v>
      </c>
      <c r="H517" s="198" t="n">
        <v>10</v>
      </c>
      <c r="I517" s="198" t="n">
        <v>25</v>
      </c>
      <c r="J517" s="198" t="n">
        <v>27</v>
      </c>
      <c r="K517" s="198" t="n">
        <v>-36</v>
      </c>
      <c r="L517" s="198" t="n">
        <v>66</v>
      </c>
      <c r="M517" s="198" t="n">
        <v>41</v>
      </c>
      <c r="N517" s="198" t="n">
        <v>6</v>
      </c>
      <c r="O517" s="198" t="n">
        <v>34</v>
      </c>
      <c r="P517" s="198" t="n">
        <v>-49</v>
      </c>
      <c r="Q517" s="198" t="n">
        <v>2</v>
      </c>
      <c r="R517" s="198" t="n">
        <v>30</v>
      </c>
      <c r="S517" s="198" t="n">
        <v>27</v>
      </c>
      <c r="T517" s="198" t="n">
        <v>31</v>
      </c>
      <c r="U517" s="198" t="n">
        <v>-3</v>
      </c>
      <c r="V517" s="198" t="n">
        <v>0</v>
      </c>
      <c r="W517" s="198" t="n">
        <v>15</v>
      </c>
      <c r="X517" s="198" t="n">
        <v>-4</v>
      </c>
      <c r="Y517" s="198" t="n">
        <v>30</v>
      </c>
      <c r="Z517" s="198" t="n">
        <v>46</v>
      </c>
      <c r="AA517" s="198" t="n">
        <v>29</v>
      </c>
      <c r="AB517" s="198" t="n">
        <v>13</v>
      </c>
      <c r="AC517" s="198" t="n">
        <v>33</v>
      </c>
      <c r="AD517" s="198" t="n">
        <v>-19</v>
      </c>
      <c r="AE517" s="198" t="n">
        <v>-5</v>
      </c>
      <c r="AF517" s="198" t="n">
        <v>-15</v>
      </c>
      <c r="AG517" s="198" t="n">
        <v>-24</v>
      </c>
      <c r="AH517" s="198" t="n">
        <v>24</v>
      </c>
      <c r="AI517" s="198" t="n">
        <v>8</v>
      </c>
      <c r="AJ517" s="198" t="n">
        <v>-20</v>
      </c>
      <c r="AK517" s="198" t="n">
        <v>-19</v>
      </c>
      <c r="AL517" s="198" t="n">
        <v>23</v>
      </c>
      <c r="AM517" s="198" t="n">
        <v>2</v>
      </c>
      <c r="AN517" s="198" t="n">
        <v>14</v>
      </c>
      <c r="AO517" s="198" t="n">
        <v>-14</v>
      </c>
      <c r="AP517" s="211" t="n">
        <v>-16</v>
      </c>
      <c r="AR517" s="195"/>
      <c r="AS517" s="196" t="s">
        <v>1418</v>
      </c>
      <c r="AT517" s="199" t="inlineStr">
        <f aca="false">IF(AT239,1,"")</f>
        <is>
          <t/>
        </is>
      </c>
      <c r="AU517" s="235" t="n">
        <f aca="false">IF(OR(ISBLANK(appSymptome!E243),appSymptome!E243=appSymptome!$C$1,AT517),0,$AR$5-appSymptome!E243)</f>
        <v>8</v>
      </c>
      <c r="AV517" s="196"/>
      <c r="AW517" s="196"/>
      <c r="AX517" s="199"/>
      <c r="AY517" s="196"/>
      <c r="AZ517" s="196" t="n">
        <f aca="false">IF(AND(AU517=0,AU239=0,AX239&gt;0),$AR$5,AU517)</f>
        <v>8</v>
      </c>
      <c r="BA517" s="200" t="n">
        <f aca="false">IF(AND(AZ517=0,AZ239=0,AY239&gt;0),$AR$5-AY239,AZ517)</f>
        <v>8</v>
      </c>
      <c r="BB517" s="201" t="n">
        <f aca="false">BA517*D517</f>
        <v>0.00098063250796764</v>
      </c>
      <c r="BC517" s="202" t="n">
        <f aca="false">(SUMIF(E517:AP517,"&gt;0",E517:AP517)-SUMIF(E517:AP517,"&lt;0",E517:AP517))*D517</f>
        <v>0.101250306447659</v>
      </c>
      <c r="BD517" s="196"/>
      <c r="BE517" s="196"/>
      <c r="BF517" s="196"/>
      <c r="BG517" s="204"/>
      <c r="BH517" s="205" t="n">
        <f aca="false">SUMPRODUCT(E517:AP517,heilmittel!E$411:AP$411)*D517</f>
        <v>0.000279860259867615</v>
      </c>
      <c r="BI517" s="206"/>
      <c r="BJ517" s="206"/>
      <c r="BK517" s="206"/>
      <c r="BL517" s="206"/>
      <c r="BM517" s="200"/>
    </row>
    <row r="518" customFormat="false" ht="12.8" hidden="false" customHeight="false" outlineLevel="0" collapsed="false">
      <c r="B518" s="0" t="n">
        <f aca="false">1/D518</f>
        <v>8398.99999999997</v>
      </c>
      <c r="C518" s="208" t="s">
        <v>1419</v>
      </c>
      <c r="D518" s="209" t="n">
        <v>0.000119061793070604</v>
      </c>
      <c r="E518" s="210" t="n">
        <v>-5</v>
      </c>
      <c r="F518" s="198" t="n">
        <v>24</v>
      </c>
      <c r="G518" s="198" t="n">
        <v>-2</v>
      </c>
      <c r="H518" s="198" t="n">
        <v>-12</v>
      </c>
      <c r="I518" s="198" t="n">
        <v>2</v>
      </c>
      <c r="J518" s="198" t="n">
        <v>30</v>
      </c>
      <c r="K518" s="198" t="n">
        <v>54</v>
      </c>
      <c r="L518" s="198" t="n">
        <v>34</v>
      </c>
      <c r="M518" s="198" t="n">
        <v>14</v>
      </c>
      <c r="N518" s="198" t="n">
        <v>-19</v>
      </c>
      <c r="O518" s="198" t="n">
        <v>-10</v>
      </c>
      <c r="P518" s="198" t="n">
        <v>22</v>
      </c>
      <c r="Q518" s="198" t="n">
        <v>-1</v>
      </c>
      <c r="R518" s="198" t="n">
        <v>12</v>
      </c>
      <c r="S518" s="198" t="n">
        <v>56</v>
      </c>
      <c r="T518" s="198" t="n">
        <v>-28</v>
      </c>
      <c r="U518" s="198" t="n">
        <v>-2</v>
      </c>
      <c r="V518" s="198" t="n">
        <v>24</v>
      </c>
      <c r="W518" s="198" t="n">
        <v>-1</v>
      </c>
      <c r="X518" s="198" t="n">
        <v>12</v>
      </c>
      <c r="Y518" s="198" t="n">
        <v>-11</v>
      </c>
      <c r="Z518" s="198" t="n">
        <v>-1</v>
      </c>
      <c r="AA518" s="198" t="n">
        <v>-8</v>
      </c>
      <c r="AB518" s="198" t="n">
        <v>-2</v>
      </c>
      <c r="AC518" s="198" t="n">
        <v>10</v>
      </c>
      <c r="AD518" s="198" t="n">
        <v>-22</v>
      </c>
      <c r="AE518" s="198" t="n">
        <v>8</v>
      </c>
      <c r="AF518" s="198" t="n">
        <v>18</v>
      </c>
      <c r="AG518" s="198" t="n">
        <v>15</v>
      </c>
      <c r="AH518" s="198" t="n">
        <v>2</v>
      </c>
      <c r="AI518" s="198" t="n">
        <v>25</v>
      </c>
      <c r="AJ518" s="198" t="n">
        <v>9</v>
      </c>
      <c r="AK518" s="198" t="n">
        <v>-27</v>
      </c>
      <c r="AL518" s="198" t="n">
        <v>-16</v>
      </c>
      <c r="AM518" s="198" t="n">
        <v>5</v>
      </c>
      <c r="AN518" s="198" t="n">
        <v>36</v>
      </c>
      <c r="AO518" s="198" t="n">
        <v>-15</v>
      </c>
      <c r="AP518" s="211" t="n">
        <v>32</v>
      </c>
      <c r="AR518" s="195"/>
      <c r="AS518" s="196" t="s">
        <v>1419</v>
      </c>
      <c r="AT518" s="199" t="inlineStr">
        <f aca="false">IF(AT240,1,"")</f>
        <is>
          <t/>
        </is>
      </c>
      <c r="AU518" s="235" t="n">
        <f aca="false">IF(OR(ISBLANK(appSymptome!E244),appSymptome!E244=appSymptome!$C$1,AT518),0,$AR$5-appSymptome!E244)</f>
        <v>8</v>
      </c>
      <c r="AV518" s="196"/>
      <c r="AW518" s="196"/>
      <c r="AX518" s="199"/>
      <c r="AY518" s="196"/>
      <c r="AZ518" s="196" t="n">
        <f aca="false">IF(AND(AU518=0,AU240=0,AX240&gt;0),$AR$5,AU518)</f>
        <v>8</v>
      </c>
      <c r="BA518" s="200" t="n">
        <f aca="false">IF(AND(AZ518=0,AZ240=0,AY240&gt;0),$AR$5-AY240,AZ518)</f>
        <v>8</v>
      </c>
      <c r="BB518" s="201" t="n">
        <f aca="false">BA518*D518</f>
        <v>0.000952494344564832</v>
      </c>
      <c r="BC518" s="202" t="n">
        <f aca="false">(SUMIF(E518:AP518,"&gt;0",E518:AP518)-SUMIF(E518:AP518,"&lt;0",E518:AP518))*D518</f>
        <v>0.0745326824621979</v>
      </c>
      <c r="BD518" s="196"/>
      <c r="BE518" s="196"/>
      <c r="BF518" s="196"/>
      <c r="BG518" s="204"/>
      <c r="BH518" s="205" t="n">
        <f aca="false">SUMPRODUCT(E518:AP518,heilmittel!E$411:AP$411)*D518</f>
        <v>0.00172502678890345</v>
      </c>
      <c r="BI518" s="206"/>
      <c r="BJ518" s="206"/>
      <c r="BK518" s="206"/>
      <c r="BL518" s="206"/>
      <c r="BM518" s="200"/>
    </row>
    <row r="519" customFormat="false" ht="12.8" hidden="false" customHeight="false" outlineLevel="0" collapsed="false">
      <c r="B519" s="0" t="n">
        <f aca="false">1/D519</f>
        <v>6757</v>
      </c>
      <c r="C519" s="208" t="s">
        <v>1420</v>
      </c>
      <c r="D519" s="209" t="n">
        <v>0.000147994672191801</v>
      </c>
      <c r="E519" s="210" t="n">
        <v>9</v>
      </c>
      <c r="F519" s="198" t="n">
        <v>-37</v>
      </c>
      <c r="G519" s="198" t="n">
        <v>-37</v>
      </c>
      <c r="H519" s="198" t="n">
        <v>-34</v>
      </c>
      <c r="I519" s="198" t="n">
        <v>-107</v>
      </c>
      <c r="J519" s="198" t="n">
        <v>23</v>
      </c>
      <c r="K519" s="198" t="n">
        <v>-46</v>
      </c>
      <c r="L519" s="198" t="n">
        <v>-4</v>
      </c>
      <c r="M519" s="198" t="n">
        <v>-18</v>
      </c>
      <c r="N519" s="198" t="n">
        <v>40</v>
      </c>
      <c r="O519" s="198" t="n">
        <v>-24</v>
      </c>
      <c r="P519" s="198" t="n">
        <v>39</v>
      </c>
      <c r="Q519" s="198" t="n">
        <v>-19</v>
      </c>
      <c r="R519" s="198" t="n">
        <v>-80</v>
      </c>
      <c r="S519" s="198" t="n">
        <v>34</v>
      </c>
      <c r="T519" s="198" t="n">
        <v>-36</v>
      </c>
      <c r="U519" s="198" t="n">
        <v>-38</v>
      </c>
      <c r="V519" s="198" t="n">
        <v>40</v>
      </c>
      <c r="W519" s="198" t="n">
        <v>38</v>
      </c>
      <c r="X519" s="198" t="n">
        <v>26</v>
      </c>
      <c r="Y519" s="198" t="n">
        <v>7</v>
      </c>
      <c r="Z519" s="198" t="n">
        <v>16</v>
      </c>
      <c r="AA519" s="198" t="n">
        <v>31</v>
      </c>
      <c r="AB519" s="198" t="n">
        <v>-13</v>
      </c>
      <c r="AC519" s="198" t="n">
        <v>31</v>
      </c>
      <c r="AD519" s="198" t="n">
        <v>2</v>
      </c>
      <c r="AE519" s="198" t="n">
        <v>4</v>
      </c>
      <c r="AF519" s="198" t="n">
        <v>6</v>
      </c>
      <c r="AG519" s="198" t="n">
        <v>-35</v>
      </c>
      <c r="AH519" s="198" t="n">
        <v>-6</v>
      </c>
      <c r="AI519" s="198" t="n">
        <v>46</v>
      </c>
      <c r="AJ519" s="198" t="n">
        <v>11</v>
      </c>
      <c r="AK519" s="198" t="n">
        <v>-7</v>
      </c>
      <c r="AL519" s="198" t="n">
        <v>22</v>
      </c>
      <c r="AM519" s="198" t="n">
        <v>52</v>
      </c>
      <c r="AN519" s="198" t="n">
        <v>13</v>
      </c>
      <c r="AO519" s="198" t="n">
        <v>-35</v>
      </c>
      <c r="AP519" s="211" t="n">
        <v>-23</v>
      </c>
      <c r="AR519" s="195"/>
      <c r="AS519" s="196" t="s">
        <v>1420</v>
      </c>
      <c r="AT519" s="199" t="inlineStr">
        <f aca="false">IF(AT241,1,"")</f>
        <is>
          <t/>
        </is>
      </c>
      <c r="AU519" s="235" t="n">
        <f aca="false">IF(OR(ISBLANK(appSymptome!E245),appSymptome!E245=appSymptome!$C$1,AT519),0,$AR$5-appSymptome!E245)</f>
        <v>4</v>
      </c>
      <c r="AV519" s="196"/>
      <c r="AW519" s="196"/>
      <c r="AX519" s="199"/>
      <c r="AY519" s="196"/>
      <c r="AZ519" s="196" t="n">
        <f aca="false">IF(AND(AU519=0,AU241=0,AX241&gt;0),$AR$5,AU519)</f>
        <v>4</v>
      </c>
      <c r="BA519" s="200" t="n">
        <f aca="false">IF(AND(AZ519=0,AZ241=0,AY241&gt;0),$AR$5-AY241,AZ519)</f>
        <v>4</v>
      </c>
      <c r="BB519" s="201" t="n">
        <f aca="false">BA519*D519</f>
        <v>0.000591978688767204</v>
      </c>
      <c r="BC519" s="202" t="n">
        <f aca="false">(SUMIF(E519:AP519,"&gt;0",E519:AP519)-SUMIF(E519:AP519,"&lt;0",E519:AP519))*D519</f>
        <v>0.161166198016871</v>
      </c>
      <c r="BD519" s="196"/>
      <c r="BE519" s="196"/>
      <c r="BF519" s="196"/>
      <c r="BG519" s="204"/>
      <c r="BH519" s="205" t="n">
        <f aca="false">SUMPRODUCT(E519:AP519,heilmittel!E$411:AP$411)*D519</f>
        <v>0.000997883676187655</v>
      </c>
      <c r="BI519" s="206"/>
      <c r="BJ519" s="206"/>
      <c r="BK519" s="206"/>
      <c r="BL519" s="206"/>
      <c r="BM519" s="200"/>
    </row>
    <row r="520" customFormat="false" ht="12.8" hidden="false" customHeight="false" outlineLevel="0" collapsed="false">
      <c r="B520" s="0" t="n">
        <f aca="false">1/D520</f>
        <v>8698.00000000001</v>
      </c>
      <c r="C520" s="208" t="s">
        <v>1421</v>
      </c>
      <c r="D520" s="209" t="n">
        <v>0.000114968958381237</v>
      </c>
      <c r="E520" s="210" t="n">
        <v>-14</v>
      </c>
      <c r="F520" s="198" t="n">
        <v>13</v>
      </c>
      <c r="G520" s="198" t="n">
        <v>3</v>
      </c>
      <c r="H520" s="198" t="n">
        <v>-9</v>
      </c>
      <c r="I520" s="198" t="n">
        <v>12</v>
      </c>
      <c r="J520" s="198" t="n">
        <v>10</v>
      </c>
      <c r="K520" s="198" t="n">
        <v>17</v>
      </c>
      <c r="L520" s="198" t="n">
        <v>13</v>
      </c>
      <c r="M520" s="198" t="n">
        <v>5</v>
      </c>
      <c r="N520" s="198" t="n">
        <v>0</v>
      </c>
      <c r="O520" s="198" t="n">
        <v>-1</v>
      </c>
      <c r="P520" s="198" t="n">
        <v>-17</v>
      </c>
      <c r="Q520" s="198" t="n">
        <v>-4</v>
      </c>
      <c r="R520" s="198" t="n">
        <v>20</v>
      </c>
      <c r="S520" s="198" t="n">
        <v>0</v>
      </c>
      <c r="T520" s="198" t="n">
        <v>3</v>
      </c>
      <c r="U520" s="198" t="n">
        <v>6</v>
      </c>
      <c r="V520" s="198" t="n">
        <v>17</v>
      </c>
      <c r="W520" s="198" t="n">
        <v>-17</v>
      </c>
      <c r="X520" s="198" t="n">
        <v>0</v>
      </c>
      <c r="Y520" s="198" t="n">
        <v>-16</v>
      </c>
      <c r="Z520" s="198" t="n">
        <v>-37</v>
      </c>
      <c r="AA520" s="198" t="n">
        <v>24</v>
      </c>
      <c r="AB520" s="198" t="n">
        <v>10</v>
      </c>
      <c r="AC520" s="198" t="n">
        <v>2</v>
      </c>
      <c r="AD520" s="198" t="n">
        <v>-34</v>
      </c>
      <c r="AE520" s="198" t="n">
        <v>-5</v>
      </c>
      <c r="AF520" s="198" t="n">
        <v>16</v>
      </c>
      <c r="AG520" s="198" t="n">
        <v>57</v>
      </c>
      <c r="AH520" s="198" t="n">
        <v>-28</v>
      </c>
      <c r="AI520" s="198" t="n">
        <v>19</v>
      </c>
      <c r="AJ520" s="198" t="n">
        <v>-27</v>
      </c>
      <c r="AK520" s="198" t="n">
        <v>-21</v>
      </c>
      <c r="AL520" s="198" t="n">
        <v>2</v>
      </c>
      <c r="AM520" s="198" t="n">
        <v>3</v>
      </c>
      <c r="AN520" s="198" t="n">
        <v>26</v>
      </c>
      <c r="AO520" s="198" t="n">
        <v>46</v>
      </c>
      <c r="AP520" s="211" t="n">
        <v>4</v>
      </c>
      <c r="AR520" s="195"/>
      <c r="AS520" s="196" t="s">
        <v>1421</v>
      </c>
      <c r="AT520" s="199" t="inlineStr">
        <f aca="false">IF(AT242,1,"")</f>
        <is>
          <t/>
        </is>
      </c>
      <c r="AU520" s="235" t="n">
        <f aca="false">IF(OR(ISBLANK(appSymptome!E246),appSymptome!E246=appSymptome!$C$1,AT520),0,$AR$5-appSymptome!E246)</f>
        <v>8</v>
      </c>
      <c r="AV520" s="196"/>
      <c r="AW520" s="196"/>
      <c r="AX520" s="199"/>
      <c r="AY520" s="196"/>
      <c r="AZ520" s="196" t="n">
        <f aca="false">IF(AND(AU520=0,AU242=0,AX242&gt;0),$AR$5,AU520)</f>
        <v>8</v>
      </c>
      <c r="BA520" s="200" t="n">
        <f aca="false">IF(AND(AZ520=0,AZ242=0,AY242&gt;0),$AR$5-AY242,AZ520)</f>
        <v>8</v>
      </c>
      <c r="BB520" s="201" t="n">
        <f aca="false">BA520*D520</f>
        <v>0.000919751667049896</v>
      </c>
      <c r="BC520" s="202" t="n">
        <f aca="false">(SUMIF(E520:AP520,"&gt;0",E520:AP520)-SUMIF(E520:AP520,"&lt;0",E520:AP520))*D520</f>
        <v>0.0641526787767303</v>
      </c>
      <c r="BD520" s="196"/>
      <c r="BE520" s="196"/>
      <c r="BF520" s="196"/>
      <c r="BG520" s="204"/>
      <c r="BH520" s="205" t="n">
        <f aca="false">SUMPRODUCT(E520:AP520,heilmittel!E$411:AP$411)*D520</f>
        <v>0.00362305127615544</v>
      </c>
      <c r="BI520" s="206"/>
      <c r="BJ520" s="206"/>
      <c r="BK520" s="206"/>
      <c r="BL520" s="206"/>
      <c r="BM520" s="200"/>
    </row>
    <row r="521" customFormat="false" ht="12.8" hidden="false" customHeight="false" outlineLevel="0" collapsed="false">
      <c r="B521" s="0" t="n">
        <f aca="false">1/D521</f>
        <v>8817.99999999996</v>
      </c>
      <c r="C521" s="208" t="s">
        <v>1422</v>
      </c>
      <c r="D521" s="209" t="n">
        <v>0.000113404400090724</v>
      </c>
      <c r="E521" s="210" t="n">
        <v>-2</v>
      </c>
      <c r="F521" s="198" t="n">
        <v>-1</v>
      </c>
      <c r="G521" s="198" t="n">
        <v>-6</v>
      </c>
      <c r="H521" s="198" t="n">
        <v>0</v>
      </c>
      <c r="I521" s="198" t="n">
        <v>-2</v>
      </c>
      <c r="J521" s="198" t="n">
        <v>-32</v>
      </c>
      <c r="K521" s="198" t="n">
        <v>8</v>
      </c>
      <c r="L521" s="198" t="n">
        <v>-24</v>
      </c>
      <c r="M521" s="198" t="n">
        <v>-1</v>
      </c>
      <c r="N521" s="198" t="n">
        <v>27</v>
      </c>
      <c r="O521" s="198" t="n">
        <v>37</v>
      </c>
      <c r="P521" s="198" t="n">
        <v>9</v>
      </c>
      <c r="Q521" s="198" t="n">
        <v>-5</v>
      </c>
      <c r="R521" s="198" t="n">
        <v>6</v>
      </c>
      <c r="S521" s="198" t="n">
        <v>24</v>
      </c>
      <c r="T521" s="198" t="n">
        <v>24</v>
      </c>
      <c r="U521" s="198" t="n">
        <v>-17</v>
      </c>
      <c r="V521" s="198" t="n">
        <v>-7</v>
      </c>
      <c r="W521" s="198" t="n">
        <v>30</v>
      </c>
      <c r="X521" s="198" t="n">
        <v>14</v>
      </c>
      <c r="Y521" s="198" t="n">
        <v>19</v>
      </c>
      <c r="Z521" s="198" t="n">
        <v>15</v>
      </c>
      <c r="AA521" s="198" t="n">
        <v>-17</v>
      </c>
      <c r="AB521" s="198" t="n">
        <v>8</v>
      </c>
      <c r="AC521" s="198" t="n">
        <v>-3</v>
      </c>
      <c r="AD521" s="198" t="n">
        <v>1</v>
      </c>
      <c r="AE521" s="198" t="n">
        <v>-27</v>
      </c>
      <c r="AF521" s="198" t="n">
        <v>45</v>
      </c>
      <c r="AG521" s="198" t="n">
        <v>-23</v>
      </c>
      <c r="AH521" s="198" t="n">
        <v>9</v>
      </c>
      <c r="AI521" s="198" t="n">
        <v>7</v>
      </c>
      <c r="AJ521" s="198" t="n">
        <v>3</v>
      </c>
      <c r="AK521" s="198" t="n">
        <v>4</v>
      </c>
      <c r="AL521" s="198" t="n">
        <v>-7</v>
      </c>
      <c r="AM521" s="198" t="n">
        <v>-6</v>
      </c>
      <c r="AN521" s="198" t="n">
        <v>28</v>
      </c>
      <c r="AO521" s="198" t="n">
        <v>26</v>
      </c>
      <c r="AP521" s="211" t="n">
        <v>-6</v>
      </c>
      <c r="AR521" s="195"/>
      <c r="AS521" s="196" t="s">
        <v>1422</v>
      </c>
      <c r="AT521" s="199" t="inlineStr">
        <f aca="false">IF(AT243,1,"")</f>
        <is>
          <t/>
        </is>
      </c>
      <c r="AU521" s="235" t="n">
        <f aca="false">IF(OR(ISBLANK(appSymptome!E247),appSymptome!E247=appSymptome!$C$1,AT521),0,$AR$5-appSymptome!E247)</f>
        <v>8</v>
      </c>
      <c r="AV521" s="196"/>
      <c r="AW521" s="196"/>
      <c r="AX521" s="199"/>
      <c r="AY521" s="196"/>
      <c r="AZ521" s="196" t="n">
        <f aca="false">IF(AND(AU521=0,AU243=0,AX243&gt;0),$AR$5,AU521)</f>
        <v>8</v>
      </c>
      <c r="BA521" s="200" t="n">
        <f aca="false">IF(AND(AZ521=0,AZ243=0,AY243&gt;0),$AR$5-AY243,AZ521)</f>
        <v>8</v>
      </c>
      <c r="BB521" s="201" t="n">
        <f aca="false">BA521*D521</f>
        <v>0.000907235200725792</v>
      </c>
      <c r="BC521" s="202" t="n">
        <f aca="false">(SUMIF(E521:AP521,"&gt;0",E521:AP521)-SUMIF(E521:AP521,"&lt;0",E521:AP521))*D521</f>
        <v>0.0601043320480835</v>
      </c>
      <c r="BD521" s="196"/>
      <c r="BE521" s="196"/>
      <c r="BF521" s="196"/>
      <c r="BG521" s="204"/>
      <c r="BH521" s="205" t="n">
        <f aca="false">SUMPRODUCT(E521:AP521,heilmittel!E$411:AP$411)*D521</f>
        <v>-0.000996495804037201</v>
      </c>
      <c r="BI521" s="206"/>
      <c r="BJ521" s="206"/>
      <c r="BK521" s="206"/>
      <c r="BL521" s="206"/>
      <c r="BM521" s="200"/>
    </row>
    <row r="522" customFormat="false" ht="12.8" hidden="false" customHeight="false" outlineLevel="0" collapsed="false">
      <c r="B522" s="0" t="n">
        <f aca="false">1/D522</f>
        <v>7781.00000000001</v>
      </c>
      <c r="C522" s="208" t="s">
        <v>1423</v>
      </c>
      <c r="D522" s="209" t="n">
        <v>0.000128518185323223</v>
      </c>
      <c r="E522" s="210" t="n">
        <v>-29</v>
      </c>
      <c r="F522" s="198" t="n">
        <v>-18</v>
      </c>
      <c r="G522" s="198" t="n">
        <v>-8</v>
      </c>
      <c r="H522" s="198" t="n">
        <v>16</v>
      </c>
      <c r="I522" s="198" t="n">
        <v>-43</v>
      </c>
      <c r="J522" s="198" t="n">
        <v>27</v>
      </c>
      <c r="K522" s="198" t="n">
        <v>-28</v>
      </c>
      <c r="L522" s="198" t="n">
        <v>18</v>
      </c>
      <c r="M522" s="198" t="n">
        <v>4</v>
      </c>
      <c r="N522" s="198" t="n">
        <v>-25</v>
      </c>
      <c r="O522" s="198" t="n">
        <v>-8</v>
      </c>
      <c r="P522" s="198" t="n">
        <v>-17</v>
      </c>
      <c r="Q522" s="198" t="n">
        <v>-13</v>
      </c>
      <c r="R522" s="198" t="n">
        <v>-15</v>
      </c>
      <c r="S522" s="198" t="n">
        <v>-46</v>
      </c>
      <c r="T522" s="198" t="n">
        <v>-37</v>
      </c>
      <c r="U522" s="198" t="n">
        <v>4</v>
      </c>
      <c r="V522" s="198" t="n">
        <v>-24</v>
      </c>
      <c r="W522" s="198" t="n">
        <v>3</v>
      </c>
      <c r="X522" s="198" t="n">
        <v>16</v>
      </c>
      <c r="Y522" s="198" t="n">
        <v>23</v>
      </c>
      <c r="Z522" s="198" t="n">
        <v>-5</v>
      </c>
      <c r="AA522" s="198" t="n">
        <v>1</v>
      </c>
      <c r="AB522" s="198" t="n">
        <v>-18</v>
      </c>
      <c r="AC522" s="198" t="n">
        <v>-1</v>
      </c>
      <c r="AD522" s="198" t="n">
        <v>-33</v>
      </c>
      <c r="AE522" s="198" t="n">
        <v>5</v>
      </c>
      <c r="AF522" s="198" t="n">
        <v>17</v>
      </c>
      <c r="AG522" s="198" t="n">
        <v>5</v>
      </c>
      <c r="AH522" s="198" t="n">
        <v>-33</v>
      </c>
      <c r="AI522" s="198" t="n">
        <v>8</v>
      </c>
      <c r="AJ522" s="198" t="n">
        <v>-26</v>
      </c>
      <c r="AK522" s="198" t="n">
        <v>-11</v>
      </c>
      <c r="AL522" s="198" t="n">
        <v>-35</v>
      </c>
      <c r="AM522" s="198" t="n">
        <v>0</v>
      </c>
      <c r="AN522" s="198" t="n">
        <v>35</v>
      </c>
      <c r="AO522" s="198" t="n">
        <v>-35</v>
      </c>
      <c r="AP522" s="211" t="n">
        <v>-4</v>
      </c>
      <c r="AR522" s="195"/>
      <c r="AS522" s="196" t="s">
        <v>1423</v>
      </c>
      <c r="AT522" s="199" t="inlineStr">
        <f aca="false">IF(AT244,1,"")</f>
        <is>
          <t/>
        </is>
      </c>
      <c r="AU522" s="235" t="n">
        <f aca="false">IF(OR(ISBLANK(appSymptome!E248),appSymptome!E248=appSymptome!$C$1,AT522),0,$AR$5-appSymptome!E248)</f>
        <v>8</v>
      </c>
      <c r="AV522" s="196"/>
      <c r="AW522" s="196"/>
      <c r="AX522" s="199"/>
      <c r="AY522" s="196"/>
      <c r="AZ522" s="196" t="n">
        <f aca="false">IF(AND(AU522=0,AU244=0,AX244&gt;0),$AR$5,AU522)</f>
        <v>8</v>
      </c>
      <c r="BA522" s="200" t="n">
        <f aca="false">IF(AND(AZ522=0,AZ244=0,AY244&gt;0),$AR$5-AY244,AZ522)</f>
        <v>8</v>
      </c>
      <c r="BB522" s="201" t="n">
        <f aca="false">BA522*D522</f>
        <v>0.00102814548258578</v>
      </c>
      <c r="BC522" s="202" t="n">
        <f aca="false">(SUMIF(E522:AP522,"&gt;0",E522:AP522)-SUMIF(E522:AP522,"&lt;0",E522:AP522))*D522</f>
        <v>0.0891916206143169</v>
      </c>
      <c r="BD522" s="196"/>
      <c r="BE522" s="196"/>
      <c r="BF522" s="196"/>
      <c r="BG522" s="204"/>
      <c r="BH522" s="205" t="n">
        <f aca="false">SUMPRODUCT(E522:AP522,heilmittel!E$411:AP$411)*D522</f>
        <v>0.00581695154864412</v>
      </c>
      <c r="BI522" s="206"/>
      <c r="BJ522" s="206"/>
      <c r="BK522" s="206"/>
      <c r="BL522" s="206"/>
      <c r="BM522" s="200"/>
    </row>
    <row r="523" customFormat="false" ht="12.8" hidden="false" customHeight="false" outlineLevel="0" collapsed="false">
      <c r="B523" s="0" t="n">
        <f aca="false">1/D523</f>
        <v>7195.00000000001</v>
      </c>
      <c r="C523" s="208" t="s">
        <v>1424</v>
      </c>
      <c r="D523" s="209" t="n">
        <v>0.000138985406532314</v>
      </c>
      <c r="E523" s="210" t="n">
        <v>17</v>
      </c>
      <c r="F523" s="198" t="n">
        <v>54</v>
      </c>
      <c r="G523" s="198" t="n">
        <v>-14</v>
      </c>
      <c r="H523" s="198" t="n">
        <v>-8</v>
      </c>
      <c r="I523" s="198" t="n">
        <v>8</v>
      </c>
      <c r="J523" s="198" t="n">
        <v>20</v>
      </c>
      <c r="K523" s="198" t="n">
        <v>43</v>
      </c>
      <c r="L523" s="198" t="n">
        <v>-34</v>
      </c>
      <c r="M523" s="198" t="n">
        <v>64</v>
      </c>
      <c r="N523" s="198" t="n">
        <v>-10</v>
      </c>
      <c r="O523" s="198" t="n">
        <v>5</v>
      </c>
      <c r="P523" s="198" t="n">
        <v>48</v>
      </c>
      <c r="Q523" s="198" t="n">
        <v>12</v>
      </c>
      <c r="R523" s="198" t="n">
        <v>-5</v>
      </c>
      <c r="S523" s="198" t="n">
        <v>-12</v>
      </c>
      <c r="T523" s="198" t="n">
        <v>-24</v>
      </c>
      <c r="U523" s="198" t="n">
        <v>-47</v>
      </c>
      <c r="V523" s="198" t="n">
        <v>5</v>
      </c>
      <c r="W523" s="198" t="n">
        <v>5</v>
      </c>
      <c r="X523" s="198" t="n">
        <v>-6</v>
      </c>
      <c r="Y523" s="198" t="n">
        <v>21</v>
      </c>
      <c r="Z523" s="198" t="n">
        <v>22</v>
      </c>
      <c r="AA523" s="198" t="n">
        <v>-25</v>
      </c>
      <c r="AB523" s="198" t="n">
        <v>-35</v>
      </c>
      <c r="AC523" s="198" t="n">
        <v>1</v>
      </c>
      <c r="AD523" s="198" t="n">
        <v>-6</v>
      </c>
      <c r="AE523" s="198" t="n">
        <v>-15</v>
      </c>
      <c r="AF523" s="198" t="n">
        <v>-3</v>
      </c>
      <c r="AG523" s="198" t="n">
        <v>9</v>
      </c>
      <c r="AH523" s="198" t="n">
        <v>-6</v>
      </c>
      <c r="AI523" s="198" t="n">
        <v>30</v>
      </c>
      <c r="AJ523" s="198" t="n">
        <v>-34</v>
      </c>
      <c r="AK523" s="198" t="n">
        <v>-19</v>
      </c>
      <c r="AL523" s="198" t="n">
        <v>-16</v>
      </c>
      <c r="AM523" s="198" t="n">
        <v>11</v>
      </c>
      <c r="AN523" s="198" t="n">
        <v>9</v>
      </c>
      <c r="AO523" s="198" t="n">
        <v>-29</v>
      </c>
      <c r="AP523" s="211" t="n">
        <v>15</v>
      </c>
      <c r="AR523" s="195"/>
      <c r="AS523" s="196" t="s">
        <v>1424</v>
      </c>
      <c r="AT523" s="199" t="inlineStr">
        <f aca="false">IF(AT245,1,"")</f>
        <is>
          <t/>
        </is>
      </c>
      <c r="AU523" s="235" t="n">
        <f aca="false">IF(OR(ISBLANK(appSymptome!E249),appSymptome!E249=appSymptome!$C$1,AT523),0,$AR$5-appSymptome!E249)</f>
        <v>8</v>
      </c>
      <c r="AV523" s="196"/>
      <c r="AW523" s="196"/>
      <c r="AX523" s="199"/>
      <c r="AY523" s="196"/>
      <c r="AZ523" s="196" t="n">
        <f aca="false">IF(AND(AU523=0,AU245=0,AX245&gt;0),$AR$5,AU523)</f>
        <v>8</v>
      </c>
      <c r="BA523" s="200" t="n">
        <f aca="false">IF(AND(AZ523=0,AZ245=0,AY245&gt;0),$AR$5-AY245,AZ523)</f>
        <v>8</v>
      </c>
      <c r="BB523" s="201" t="n">
        <f aca="false">BA523*D523</f>
        <v>0.00111188325225851</v>
      </c>
      <c r="BC523" s="202" t="n">
        <f aca="false">(SUMIF(E523:AP523,"&gt;0",E523:AP523)-SUMIF(E523:AP523,"&lt;0",E523:AP523))*D523</f>
        <v>0.103822098679639</v>
      </c>
      <c r="BD523" s="196"/>
      <c r="BE523" s="196"/>
      <c r="BF523" s="196"/>
      <c r="BG523" s="204"/>
      <c r="BH523" s="205" t="n">
        <f aca="false">SUMPRODUCT(E523:AP523,heilmittel!E$411:AP$411)*D523</f>
        <v>0.00350332175121612</v>
      </c>
      <c r="BI523" s="206"/>
      <c r="BJ523" s="206"/>
      <c r="BK523" s="206"/>
      <c r="BL523" s="206"/>
      <c r="BM523" s="200"/>
    </row>
    <row r="524" customFormat="false" ht="12.8" hidden="false" customHeight="false" outlineLevel="0" collapsed="false">
      <c r="B524" s="0" t="n">
        <f aca="false">1/D524</f>
        <v>8990.99999999997</v>
      </c>
      <c r="C524" s="208" t="s">
        <v>1425</v>
      </c>
      <c r="D524" s="209" t="n">
        <v>0.000111222333444556</v>
      </c>
      <c r="E524" s="210" t="n">
        <v>0</v>
      </c>
      <c r="F524" s="198" t="n">
        <v>0</v>
      </c>
      <c r="G524" s="198" t="n">
        <v>-27</v>
      </c>
      <c r="H524" s="198" t="n">
        <v>1</v>
      </c>
      <c r="I524" s="198" t="n">
        <v>4</v>
      </c>
      <c r="J524" s="198" t="n">
        <v>-16</v>
      </c>
      <c r="K524" s="198" t="n">
        <v>18</v>
      </c>
      <c r="L524" s="198" t="n">
        <v>-18</v>
      </c>
      <c r="M524" s="198" t="n">
        <v>-22</v>
      </c>
      <c r="N524" s="198" t="n">
        <v>5</v>
      </c>
      <c r="O524" s="198" t="n">
        <v>28</v>
      </c>
      <c r="P524" s="198" t="n">
        <v>0</v>
      </c>
      <c r="Q524" s="198" t="n">
        <v>-11</v>
      </c>
      <c r="R524" s="198" t="n">
        <v>-6</v>
      </c>
      <c r="S524" s="198" t="n">
        <v>-20</v>
      </c>
      <c r="T524" s="198" t="n">
        <v>-19</v>
      </c>
      <c r="U524" s="198" t="n">
        <v>15</v>
      </c>
      <c r="V524" s="198" t="n">
        <v>14</v>
      </c>
      <c r="W524" s="198" t="n">
        <v>4</v>
      </c>
      <c r="X524" s="198" t="n">
        <v>25</v>
      </c>
      <c r="Y524" s="198" t="n">
        <v>-23</v>
      </c>
      <c r="Z524" s="198" t="n">
        <v>16</v>
      </c>
      <c r="AA524" s="198" t="n">
        <v>6</v>
      </c>
      <c r="AB524" s="198" t="n">
        <v>-8</v>
      </c>
      <c r="AC524" s="198" t="n">
        <v>-2</v>
      </c>
      <c r="AD524" s="198" t="n">
        <v>11</v>
      </c>
      <c r="AE524" s="198" t="n">
        <v>9</v>
      </c>
      <c r="AF524" s="198" t="n">
        <v>-11</v>
      </c>
      <c r="AG524" s="198" t="n">
        <v>-10</v>
      </c>
      <c r="AH524" s="198" t="n">
        <v>16</v>
      </c>
      <c r="AI524" s="198" t="n">
        <v>15</v>
      </c>
      <c r="AJ524" s="198" t="n">
        <v>-30</v>
      </c>
      <c r="AK524" s="198" t="n">
        <v>-15</v>
      </c>
      <c r="AL524" s="198" t="n">
        <v>-13</v>
      </c>
      <c r="AM524" s="198" t="n">
        <v>9</v>
      </c>
      <c r="AN524" s="198" t="n">
        <v>-14</v>
      </c>
      <c r="AO524" s="198" t="n">
        <v>16</v>
      </c>
      <c r="AP524" s="211" t="n">
        <v>-4</v>
      </c>
      <c r="AR524" s="195"/>
      <c r="AS524" s="196" t="s">
        <v>1425</v>
      </c>
      <c r="AT524" s="199" t="inlineStr">
        <f aca="false">IF(AT246,1,"")</f>
        <is>
          <t/>
        </is>
      </c>
      <c r="AU524" s="235" t="n">
        <f aca="false">IF(OR(ISBLANK(appSymptome!E250),appSymptome!E250=appSymptome!$C$1,AT524),0,$AR$5-appSymptome!E250)</f>
        <v>8</v>
      </c>
      <c r="AV524" s="196"/>
      <c r="AW524" s="196"/>
      <c r="AX524" s="199"/>
      <c r="AY524" s="196"/>
      <c r="AZ524" s="196" t="n">
        <f aca="false">IF(AND(AU524=0,AU246=0,AX246&gt;0),$AR$5,AU524)</f>
        <v>8</v>
      </c>
      <c r="BA524" s="200" t="n">
        <f aca="false">IF(AND(AZ524=0,AZ246=0,AY246&gt;0),$AR$5-AY246,AZ524)</f>
        <v>8</v>
      </c>
      <c r="BB524" s="201" t="n">
        <f aca="false">BA524*D524</f>
        <v>0.000889778667556448</v>
      </c>
      <c r="BC524" s="202" t="n">
        <f aca="false">(SUMIF(E524:AP524,"&gt;0",E524:AP524)-SUMIF(E524:AP524,"&lt;0",E524:AP524))*D524</f>
        <v>0.0534979423868313</v>
      </c>
      <c r="BD524" s="196"/>
      <c r="BE524" s="196"/>
      <c r="BF524" s="196"/>
      <c r="BG524" s="204"/>
      <c r="BH524" s="205" t="n">
        <f aca="false">SUMPRODUCT(E524:AP524,heilmittel!E$411:AP$411)*D524</f>
        <v>3.42787231676121E-005</v>
      </c>
      <c r="BI524" s="206"/>
      <c r="BJ524" s="206"/>
      <c r="BK524" s="206"/>
      <c r="BL524" s="206"/>
      <c r="BM524" s="200"/>
    </row>
    <row r="525" customFormat="false" ht="12.8" hidden="false" customHeight="false" outlineLevel="0" collapsed="false">
      <c r="B525" s="0" t="n">
        <f aca="false">1/D525</f>
        <v>7467.00000000003</v>
      </c>
      <c r="C525" s="208" t="s">
        <v>1426</v>
      </c>
      <c r="D525" s="209" t="n">
        <v>0.000133922592741395</v>
      </c>
      <c r="E525" s="210" t="n">
        <v>-13</v>
      </c>
      <c r="F525" s="198" t="n">
        <v>-30</v>
      </c>
      <c r="G525" s="198" t="n">
        <v>-27</v>
      </c>
      <c r="H525" s="198" t="n">
        <v>10</v>
      </c>
      <c r="I525" s="198" t="n">
        <v>12</v>
      </c>
      <c r="J525" s="198" t="n">
        <v>4</v>
      </c>
      <c r="K525" s="198" t="n">
        <v>12</v>
      </c>
      <c r="L525" s="198" t="n">
        <v>-30</v>
      </c>
      <c r="M525" s="198" t="n">
        <v>-17</v>
      </c>
      <c r="N525" s="198" t="n">
        <v>19</v>
      </c>
      <c r="O525" s="198" t="n">
        <v>-17</v>
      </c>
      <c r="P525" s="198" t="n">
        <v>-9</v>
      </c>
      <c r="Q525" s="198" t="n">
        <v>-41</v>
      </c>
      <c r="R525" s="198" t="n">
        <v>13</v>
      </c>
      <c r="S525" s="198" t="n">
        <v>2</v>
      </c>
      <c r="T525" s="198" t="n">
        <v>-2</v>
      </c>
      <c r="U525" s="198" t="n">
        <v>-1</v>
      </c>
      <c r="V525" s="198" t="n">
        <v>2</v>
      </c>
      <c r="W525" s="198" t="n">
        <v>7</v>
      </c>
      <c r="X525" s="198" t="n">
        <v>-34</v>
      </c>
      <c r="Y525" s="198" t="n">
        <v>-20</v>
      </c>
      <c r="Z525" s="198" t="n">
        <v>33</v>
      </c>
      <c r="AA525" s="198" t="n">
        <v>10</v>
      </c>
      <c r="AB525" s="198" t="n">
        <v>0</v>
      </c>
      <c r="AC525" s="198" t="n">
        <v>-13</v>
      </c>
      <c r="AD525" s="198" t="n">
        <v>-29</v>
      </c>
      <c r="AE525" s="198" t="n">
        <v>-9</v>
      </c>
      <c r="AF525" s="198" t="n">
        <v>-4</v>
      </c>
      <c r="AG525" s="198" t="n">
        <v>-20</v>
      </c>
      <c r="AH525" s="198" t="n">
        <v>4</v>
      </c>
      <c r="AI525" s="198" t="n">
        <v>5</v>
      </c>
      <c r="AJ525" s="198" t="n">
        <v>-3</v>
      </c>
      <c r="AK525" s="198" t="n">
        <v>-10</v>
      </c>
      <c r="AL525" s="198" t="n">
        <v>13</v>
      </c>
      <c r="AM525" s="198" t="n">
        <v>-13</v>
      </c>
      <c r="AN525" s="198" t="n">
        <v>-17</v>
      </c>
      <c r="AO525" s="198" t="n">
        <v>-15</v>
      </c>
      <c r="AP525" s="211" t="n">
        <v>9</v>
      </c>
      <c r="AR525" s="195"/>
      <c r="AS525" s="196" t="s">
        <v>1426</v>
      </c>
      <c r="AT525" s="199" t="inlineStr">
        <f aca="false">IF(AT247,1,"")</f>
        <is>
          <t/>
        </is>
      </c>
      <c r="AU525" s="235" t="n">
        <f aca="false">IF(OR(ISBLANK(appSymptome!E251),appSymptome!E251=appSymptome!$C$1,AT525),0,$AR$5-appSymptome!E251)</f>
        <v>8</v>
      </c>
      <c r="AV525" s="196"/>
      <c r="AW525" s="196"/>
      <c r="AX525" s="199"/>
      <c r="AY525" s="196"/>
      <c r="AZ525" s="196" t="n">
        <f aca="false">IF(AND(AU525=0,AU247=0,AX247&gt;0),$AR$5,AU525)</f>
        <v>8</v>
      </c>
      <c r="BA525" s="200" t="n">
        <f aca="false">IF(AND(AZ525=0,AZ247=0,AY247&gt;0),$AR$5-AY247,AZ525)</f>
        <v>8</v>
      </c>
      <c r="BB525" s="201" t="n">
        <f aca="false">BA525*D525</f>
        <v>0.00107138074193116</v>
      </c>
      <c r="BC525" s="202" t="n">
        <f aca="false">(SUMIF(E525:AP525,"&gt;0",E525:AP525)-SUMIF(E525:AP525,"&lt;0",E525:AP525))*D525</f>
        <v>0.0708450515601982</v>
      </c>
      <c r="BD525" s="196"/>
      <c r="BE525" s="196"/>
      <c r="BF525" s="196"/>
      <c r="BG525" s="204"/>
      <c r="BH525" s="205" t="n">
        <f aca="false">SUMPRODUCT(E525:AP525,heilmittel!E$411:AP$411)*D525</f>
        <v>-0.00528099638408998</v>
      </c>
      <c r="BI525" s="206"/>
      <c r="BJ525" s="206"/>
      <c r="BK525" s="206"/>
      <c r="BL525" s="206"/>
      <c r="BM525" s="200"/>
    </row>
    <row r="526" customFormat="false" ht="12.8" hidden="false" customHeight="false" outlineLevel="0" collapsed="false">
      <c r="B526" s="0" t="n">
        <f aca="false">1/D526</f>
        <v>7830.99999999997</v>
      </c>
      <c r="C526" s="208" t="s">
        <v>1427</v>
      </c>
      <c r="D526" s="209" t="n">
        <v>0.000127697612054655</v>
      </c>
      <c r="E526" s="210" t="n">
        <v>-2</v>
      </c>
      <c r="F526" s="198" t="n">
        <v>-9</v>
      </c>
      <c r="G526" s="198" t="n">
        <v>-20</v>
      </c>
      <c r="H526" s="198" t="n">
        <v>7</v>
      </c>
      <c r="I526" s="198" t="n">
        <v>8</v>
      </c>
      <c r="J526" s="198" t="n">
        <v>-4</v>
      </c>
      <c r="K526" s="198" t="n">
        <v>13</v>
      </c>
      <c r="L526" s="198" t="n">
        <v>-7</v>
      </c>
      <c r="M526" s="198" t="n">
        <v>21</v>
      </c>
      <c r="N526" s="198" t="n">
        <v>4</v>
      </c>
      <c r="O526" s="198" t="n">
        <v>-22</v>
      </c>
      <c r="P526" s="198" t="n">
        <v>5</v>
      </c>
      <c r="Q526" s="198" t="n">
        <v>-6</v>
      </c>
      <c r="R526" s="198" t="n">
        <v>17</v>
      </c>
      <c r="S526" s="198" t="n">
        <v>22</v>
      </c>
      <c r="T526" s="198" t="n">
        <v>7</v>
      </c>
      <c r="U526" s="198" t="n">
        <v>4</v>
      </c>
      <c r="V526" s="198" t="n">
        <v>12</v>
      </c>
      <c r="W526" s="198" t="n">
        <v>-11</v>
      </c>
      <c r="X526" s="198" t="n">
        <v>3</v>
      </c>
      <c r="Y526" s="198" t="n">
        <v>10</v>
      </c>
      <c r="Z526" s="198" t="n">
        <v>-2</v>
      </c>
      <c r="AA526" s="198" t="n">
        <v>5</v>
      </c>
      <c r="AB526" s="198" t="n">
        <v>-10</v>
      </c>
      <c r="AC526" s="198" t="n">
        <v>10</v>
      </c>
      <c r="AD526" s="198" t="n">
        <v>-16</v>
      </c>
      <c r="AE526" s="198" t="n">
        <v>-11</v>
      </c>
      <c r="AF526" s="198" t="n">
        <v>-3</v>
      </c>
      <c r="AG526" s="198" t="n">
        <v>3</v>
      </c>
      <c r="AH526" s="198" t="n">
        <v>11</v>
      </c>
      <c r="AI526" s="198" t="n">
        <v>-2</v>
      </c>
      <c r="AJ526" s="198" t="n">
        <v>-22</v>
      </c>
      <c r="AK526" s="198" t="n">
        <v>10</v>
      </c>
      <c r="AL526" s="198" t="n">
        <v>5</v>
      </c>
      <c r="AM526" s="198" t="n">
        <v>-5</v>
      </c>
      <c r="AN526" s="198" t="n">
        <v>-6</v>
      </c>
      <c r="AO526" s="198" t="n">
        <v>29</v>
      </c>
      <c r="AP526" s="211" t="n">
        <v>-10</v>
      </c>
      <c r="AR526" s="195"/>
      <c r="AS526" s="196" t="s">
        <v>1427</v>
      </c>
      <c r="AT526" s="199" t="inlineStr">
        <f aca="false">IF(AT248,1,"")</f>
        <is>
          <t/>
        </is>
      </c>
      <c r="AU526" s="235" t="n">
        <f aca="false">IF(OR(ISBLANK(appSymptome!E252),appSymptome!E252=appSymptome!$C$1,AT526),0,$AR$5-appSymptome!E252)</f>
        <v>8</v>
      </c>
      <c r="AV526" s="196"/>
      <c r="AW526" s="196"/>
      <c r="AX526" s="199"/>
      <c r="AY526" s="196"/>
      <c r="AZ526" s="196" t="n">
        <f aca="false">IF(AND(AU526=0,AU248=0,AX248&gt;0),$AR$5,AU526)</f>
        <v>8</v>
      </c>
      <c r="BA526" s="200" t="n">
        <f aca="false">IF(AND(AZ526=0,AZ248=0,AY248&gt;0),$AR$5-AY248,AZ526)</f>
        <v>8</v>
      </c>
      <c r="BB526" s="201" t="n">
        <f aca="false">BA526*D526</f>
        <v>0.00102158089643724</v>
      </c>
      <c r="BC526" s="202" t="n">
        <f aca="false">(SUMIF(E526:AP526,"&gt;0",E526:AP526)-SUMIF(E526:AP526,"&lt;0",E526:AP526))*D526</f>
        <v>0.0477589069084408</v>
      </c>
      <c r="BD526" s="196"/>
      <c r="BE526" s="196"/>
      <c r="BF526" s="196"/>
      <c r="BG526" s="204"/>
      <c r="BH526" s="205" t="n">
        <f aca="false">SUMPRODUCT(E526:AP526,heilmittel!E$411:AP$411)*D526</f>
        <v>0.000975494828246716</v>
      </c>
      <c r="BI526" s="206"/>
      <c r="BJ526" s="206"/>
      <c r="BK526" s="206"/>
      <c r="BL526" s="206"/>
      <c r="BM526" s="200"/>
    </row>
    <row r="527" customFormat="false" ht="12.8" hidden="false" customHeight="false" outlineLevel="0" collapsed="false">
      <c r="B527" s="0" t="n">
        <f aca="false">1/D527</f>
        <v>6706.00000000001</v>
      </c>
      <c r="C527" s="208" t="s">
        <v>1428</v>
      </c>
      <c r="D527" s="209" t="n">
        <v>0.000149120190873844</v>
      </c>
      <c r="E527" s="210" t="n">
        <v>-20</v>
      </c>
      <c r="F527" s="198" t="n">
        <v>30</v>
      </c>
      <c r="G527" s="198" t="n">
        <v>-4</v>
      </c>
      <c r="H527" s="198" t="n">
        <v>36</v>
      </c>
      <c r="I527" s="198" t="n">
        <v>10</v>
      </c>
      <c r="J527" s="198" t="n">
        <v>15</v>
      </c>
      <c r="K527" s="198" t="n">
        <v>-33</v>
      </c>
      <c r="L527" s="198" t="n">
        <v>12</v>
      </c>
      <c r="M527" s="198" t="n">
        <v>-12</v>
      </c>
      <c r="N527" s="198" t="n">
        <v>-9</v>
      </c>
      <c r="O527" s="198" t="n">
        <v>-22</v>
      </c>
      <c r="P527" s="198" t="n">
        <v>4</v>
      </c>
      <c r="Q527" s="198" t="n">
        <v>13</v>
      </c>
      <c r="R527" s="198" t="n">
        <v>30</v>
      </c>
      <c r="S527" s="198" t="n">
        <v>40</v>
      </c>
      <c r="T527" s="198" t="n">
        <v>-2</v>
      </c>
      <c r="U527" s="198" t="n">
        <v>-14</v>
      </c>
      <c r="V527" s="198" t="n">
        <v>17</v>
      </c>
      <c r="W527" s="198" t="n">
        <v>2</v>
      </c>
      <c r="X527" s="198" t="n">
        <v>69</v>
      </c>
      <c r="Y527" s="198" t="n">
        <v>-29</v>
      </c>
      <c r="Z527" s="198" t="n">
        <v>12</v>
      </c>
      <c r="AA527" s="198" t="n">
        <v>-2</v>
      </c>
      <c r="AB527" s="198" t="n">
        <v>-39</v>
      </c>
      <c r="AC527" s="198" t="n">
        <v>-9</v>
      </c>
      <c r="AD527" s="198" t="n">
        <v>15</v>
      </c>
      <c r="AE527" s="198" t="n">
        <v>21</v>
      </c>
      <c r="AF527" s="198" t="n">
        <v>-21</v>
      </c>
      <c r="AG527" s="198" t="n">
        <v>10</v>
      </c>
      <c r="AH527" s="198" t="n">
        <v>17</v>
      </c>
      <c r="AI527" s="198" t="n">
        <v>-43</v>
      </c>
      <c r="AJ527" s="198" t="n">
        <v>-24</v>
      </c>
      <c r="AK527" s="198" t="n">
        <v>3</v>
      </c>
      <c r="AL527" s="198" t="n">
        <v>7</v>
      </c>
      <c r="AM527" s="198" t="n">
        <v>49</v>
      </c>
      <c r="AN527" s="198" t="n">
        <v>4</v>
      </c>
      <c r="AO527" s="198" t="n">
        <v>20</v>
      </c>
      <c r="AP527" s="211" t="n">
        <v>-67</v>
      </c>
      <c r="AR527" s="195"/>
      <c r="AS527" s="196" t="s">
        <v>1428</v>
      </c>
      <c r="AT527" s="199" t="inlineStr">
        <f aca="false">IF(AT249,1,"")</f>
        <is>
          <t/>
        </is>
      </c>
      <c r="AU527" s="235" t="n">
        <f aca="false">IF(OR(ISBLANK(appSymptome!E253),appSymptome!E253=appSymptome!$C$1,AT527),0,$AR$5-appSymptome!E253)</f>
        <v>8</v>
      </c>
      <c r="AV527" s="196"/>
      <c r="AW527" s="196"/>
      <c r="AX527" s="199"/>
      <c r="AY527" s="196"/>
      <c r="AZ527" s="196" t="n">
        <f aca="false">IF(AND(AU527=0,AU249=0,AX249&gt;0),$AR$5,AU527)</f>
        <v>8</v>
      </c>
      <c r="BA527" s="200" t="n">
        <f aca="false">IF(AND(AZ527=0,AZ249=0,AY249&gt;0),$AR$5-AY249,AZ527)</f>
        <v>8</v>
      </c>
      <c r="BB527" s="201" t="n">
        <f aca="false">BA527*D527</f>
        <v>0.00119296152699075</v>
      </c>
      <c r="BC527" s="202" t="n">
        <f aca="false">(SUMIF(E527:AP527,"&gt;0",E527:AP527)-SUMIF(E527:AP527,"&lt;0",E527:AP527))*D527</f>
        <v>0.117208470026842</v>
      </c>
      <c r="BD527" s="196"/>
      <c r="BE527" s="196"/>
      <c r="BF527" s="196"/>
      <c r="BG527" s="204"/>
      <c r="BH527" s="205" t="n">
        <f aca="false">SUMPRODUCT(E527:AP527,heilmittel!E$411:AP$411)*D527</f>
        <v>0.00490414554130628</v>
      </c>
      <c r="BI527" s="206"/>
      <c r="BJ527" s="206"/>
      <c r="BK527" s="206"/>
      <c r="BL527" s="206"/>
      <c r="BM527" s="200"/>
    </row>
    <row r="528" customFormat="false" ht="12.8" hidden="false" customHeight="false" outlineLevel="0" collapsed="false">
      <c r="B528" s="0" t="n">
        <f aca="false">1/D528</f>
        <v>9735.99999999998</v>
      </c>
      <c r="C528" s="208" t="s">
        <v>1429</v>
      </c>
      <c r="D528" s="209" t="n">
        <v>0.000102711585866886</v>
      </c>
      <c r="E528" s="210" t="n">
        <v>-21</v>
      </c>
      <c r="F528" s="198" t="n">
        <v>5</v>
      </c>
      <c r="G528" s="198" t="n">
        <v>14</v>
      </c>
      <c r="H528" s="198" t="n">
        <v>42</v>
      </c>
      <c r="I528" s="198" t="n">
        <v>0</v>
      </c>
      <c r="J528" s="198" t="n">
        <v>28</v>
      </c>
      <c r="K528" s="198" t="n">
        <v>1</v>
      </c>
      <c r="L528" s="198" t="n">
        <v>0</v>
      </c>
      <c r="M528" s="198" t="n">
        <v>-30</v>
      </c>
      <c r="N528" s="198" t="n">
        <v>-3</v>
      </c>
      <c r="O528" s="198" t="n">
        <v>-9</v>
      </c>
      <c r="P528" s="198" t="n">
        <v>-8</v>
      </c>
      <c r="Q528" s="198" t="n">
        <v>-13</v>
      </c>
      <c r="R528" s="198" t="n">
        <v>3</v>
      </c>
      <c r="S528" s="198" t="n">
        <v>-47</v>
      </c>
      <c r="T528" s="198" t="n">
        <v>15</v>
      </c>
      <c r="U528" s="198" t="n">
        <v>22</v>
      </c>
      <c r="V528" s="198" t="n">
        <v>-17</v>
      </c>
      <c r="W528" s="198" t="n">
        <v>24</v>
      </c>
      <c r="X528" s="198" t="n">
        <v>40</v>
      </c>
      <c r="Y528" s="198" t="n">
        <v>18</v>
      </c>
      <c r="Z528" s="198" t="n">
        <v>9</v>
      </c>
      <c r="AA528" s="198" t="n">
        <v>-25</v>
      </c>
      <c r="AB528" s="198" t="n">
        <v>-7</v>
      </c>
      <c r="AC528" s="198" t="n">
        <v>51</v>
      </c>
      <c r="AD528" s="198" t="n">
        <v>-36</v>
      </c>
      <c r="AE528" s="198" t="n">
        <v>15</v>
      </c>
      <c r="AF528" s="198" t="n">
        <v>-24</v>
      </c>
      <c r="AG528" s="198" t="n">
        <v>7</v>
      </c>
      <c r="AH528" s="198" t="n">
        <v>-9</v>
      </c>
      <c r="AI528" s="198" t="n">
        <v>-1</v>
      </c>
      <c r="AJ528" s="198" t="n">
        <v>13</v>
      </c>
      <c r="AK528" s="198" t="n">
        <v>20</v>
      </c>
      <c r="AL528" s="198" t="n">
        <v>-4</v>
      </c>
      <c r="AM528" s="198" t="n">
        <v>0</v>
      </c>
      <c r="AN528" s="198" t="n">
        <v>9</v>
      </c>
      <c r="AO528" s="198" t="n">
        <v>-10</v>
      </c>
      <c r="AP528" s="211" t="n">
        <v>21</v>
      </c>
      <c r="AR528" s="195"/>
      <c r="AS528" s="196" t="s">
        <v>1429</v>
      </c>
      <c r="AT528" s="199" t="inlineStr">
        <f aca="false">IF(AT250,1,"")</f>
        <is>
          <t/>
        </is>
      </c>
      <c r="AU528" s="235" t="n">
        <f aca="false">IF(OR(ISBLANK(appSymptome!E254),appSymptome!E254=appSymptome!$C$1,AT528),0,$AR$5-appSymptome!E254)</f>
        <v>8</v>
      </c>
      <c r="AV528" s="196"/>
      <c r="AW528" s="196"/>
      <c r="AX528" s="199"/>
      <c r="AY528" s="196"/>
      <c r="AZ528" s="196" t="n">
        <f aca="false">IF(AND(AU528=0,AU250=0,AX250&gt;0),$AR$5,AU528)</f>
        <v>8</v>
      </c>
      <c r="BA528" s="200" t="n">
        <f aca="false">IF(AND(AZ528=0,AZ250=0,AY250&gt;0),$AR$5-AY250,AZ528)</f>
        <v>8</v>
      </c>
      <c r="BB528" s="201" t="n">
        <f aca="false">BA528*D528</f>
        <v>0.000821692686935088</v>
      </c>
      <c r="BC528" s="202" t="n">
        <f aca="false">(SUMIF(E528:AP528,"&gt;0",E528:AP528)-SUMIF(E528:AP528,"&lt;0",E528:AP528))*D528</f>
        <v>0.0637838948233361</v>
      </c>
      <c r="BD528" s="196"/>
      <c r="BE528" s="196"/>
      <c r="BF528" s="196"/>
      <c r="BG528" s="204"/>
      <c r="BH528" s="205" t="n">
        <f aca="false">SUMPRODUCT(E528:AP528,heilmittel!E$411:AP$411)*D528</f>
        <v>-0.00231916598192277</v>
      </c>
      <c r="BI528" s="206"/>
      <c r="BJ528" s="206"/>
      <c r="BK528" s="206"/>
      <c r="BL528" s="206"/>
      <c r="BM528" s="200"/>
    </row>
    <row r="529" customFormat="false" ht="12.8" hidden="false" customHeight="false" outlineLevel="0" collapsed="false">
      <c r="B529" s="0" t="n">
        <f aca="false">1/D529</f>
        <v>9058.99999999998</v>
      </c>
      <c r="C529" s="208" t="s">
        <v>1430</v>
      </c>
      <c r="D529" s="209" t="n">
        <v>0.000110387459984546</v>
      </c>
      <c r="E529" s="210" t="n">
        <v>-47</v>
      </c>
      <c r="F529" s="198" t="n">
        <v>-4</v>
      </c>
      <c r="G529" s="198" t="n">
        <v>-3</v>
      </c>
      <c r="H529" s="198" t="n">
        <v>27</v>
      </c>
      <c r="I529" s="198" t="n">
        <v>-15</v>
      </c>
      <c r="J529" s="198" t="n">
        <v>27</v>
      </c>
      <c r="K529" s="198" t="n">
        <v>20</v>
      </c>
      <c r="L529" s="198" t="n">
        <v>35</v>
      </c>
      <c r="M529" s="198" t="n">
        <v>-21</v>
      </c>
      <c r="N529" s="198" t="n">
        <v>-40</v>
      </c>
      <c r="O529" s="198" t="n">
        <v>8</v>
      </c>
      <c r="P529" s="198" t="n">
        <v>32</v>
      </c>
      <c r="Q529" s="198" t="n">
        <v>17</v>
      </c>
      <c r="R529" s="198" t="n">
        <v>-8</v>
      </c>
      <c r="S529" s="198" t="n">
        <v>15</v>
      </c>
      <c r="T529" s="198" t="n">
        <v>-28</v>
      </c>
      <c r="U529" s="198" t="n">
        <v>-30</v>
      </c>
      <c r="V529" s="198" t="n">
        <v>-56</v>
      </c>
      <c r="W529" s="198" t="n">
        <v>-4</v>
      </c>
      <c r="X529" s="198" t="n">
        <v>29</v>
      </c>
      <c r="Y529" s="198" t="n">
        <v>-10</v>
      </c>
      <c r="Z529" s="198" t="n">
        <v>60</v>
      </c>
      <c r="AA529" s="198" t="n">
        <v>-8</v>
      </c>
      <c r="AB529" s="198" t="n">
        <v>-2</v>
      </c>
      <c r="AC529" s="198" t="n">
        <v>-2</v>
      </c>
      <c r="AD529" s="198" t="n">
        <v>-33</v>
      </c>
      <c r="AE529" s="198" t="n">
        <v>45</v>
      </c>
      <c r="AF529" s="198" t="n">
        <v>44</v>
      </c>
      <c r="AG529" s="198" t="n">
        <v>42</v>
      </c>
      <c r="AH529" s="198" t="n">
        <v>-45</v>
      </c>
      <c r="AI529" s="198" t="n">
        <v>-35</v>
      </c>
      <c r="AJ529" s="198" t="n">
        <v>14</v>
      </c>
      <c r="AK529" s="198" t="n">
        <v>69</v>
      </c>
      <c r="AL529" s="198" t="n">
        <v>9</v>
      </c>
      <c r="AM529" s="198" t="n">
        <v>-1</v>
      </c>
      <c r="AN529" s="198" t="n">
        <v>-26</v>
      </c>
      <c r="AO529" s="198" t="n">
        <v>-1</v>
      </c>
      <c r="AP529" s="211" t="n">
        <v>35</v>
      </c>
      <c r="AR529" s="195"/>
      <c r="AS529" s="196" t="s">
        <v>1430</v>
      </c>
      <c r="AT529" s="199" t="inlineStr">
        <f aca="false">IF(AT251,1,"")</f>
        <is>
          <t/>
        </is>
      </c>
      <c r="AU529" s="235" t="n">
        <f aca="false">IF(OR(ISBLANK(appSymptome!E255),appSymptome!E255=appSymptome!$C$1,AT529),0,$AR$5-appSymptome!E255)</f>
        <v>8</v>
      </c>
      <c r="AV529" s="196"/>
      <c r="AW529" s="196"/>
      <c r="AX529" s="199"/>
      <c r="AY529" s="196"/>
      <c r="AZ529" s="196" t="n">
        <f aca="false">IF(AND(AU529=0,AU251=0,AX251&gt;0),$AR$5,AU529)</f>
        <v>8</v>
      </c>
      <c r="BA529" s="200" t="n">
        <f aca="false">IF(AND(AZ529=0,AZ251=0,AY251&gt;0),$AR$5-AY251,AZ529)</f>
        <v>8</v>
      </c>
      <c r="BB529" s="201" t="n">
        <f aca="false">BA529*D529</f>
        <v>0.000883099679876368</v>
      </c>
      <c r="BC529" s="202" t="n">
        <f aca="false">(SUMIF(E529:AP529,"&gt;0",E529:AP529)-SUMIF(E529:AP529,"&lt;0",E529:AP529))*D529</f>
        <v>0.104536924605365</v>
      </c>
      <c r="BD529" s="196"/>
      <c r="BE529" s="196"/>
      <c r="BF529" s="196"/>
      <c r="BG529" s="204"/>
      <c r="BH529" s="205" t="n">
        <f aca="false">SUMPRODUCT(E529:AP529,heilmittel!E$411:AP$411)*D529</f>
        <v>-0.000123391102770726</v>
      </c>
      <c r="BI529" s="206"/>
      <c r="BJ529" s="206"/>
      <c r="BK529" s="206"/>
      <c r="BL529" s="206"/>
      <c r="BM529" s="200"/>
    </row>
    <row r="530" customFormat="false" ht="12.8" hidden="false" customHeight="false" outlineLevel="0" collapsed="false">
      <c r="B530" s="0" t="n">
        <f aca="false">1/D530</f>
        <v>9658.00000000001</v>
      </c>
      <c r="C530" s="208" t="s">
        <v>1431</v>
      </c>
      <c r="D530" s="209" t="n">
        <v>0.00010354110581901</v>
      </c>
      <c r="E530" s="210" t="n">
        <v>-19</v>
      </c>
      <c r="F530" s="198" t="n">
        <v>-13</v>
      </c>
      <c r="G530" s="198" t="n">
        <v>-23</v>
      </c>
      <c r="H530" s="198" t="n">
        <v>3</v>
      </c>
      <c r="I530" s="198" t="n">
        <v>-2</v>
      </c>
      <c r="J530" s="198" t="n">
        <v>-3</v>
      </c>
      <c r="K530" s="198" t="n">
        <v>26</v>
      </c>
      <c r="L530" s="198" t="n">
        <v>-12</v>
      </c>
      <c r="M530" s="198" t="n">
        <v>-2</v>
      </c>
      <c r="N530" s="198" t="n">
        <v>-1</v>
      </c>
      <c r="O530" s="198" t="n">
        <v>19</v>
      </c>
      <c r="P530" s="198" t="n">
        <v>16</v>
      </c>
      <c r="Q530" s="198" t="n">
        <v>27</v>
      </c>
      <c r="R530" s="198" t="n">
        <v>4</v>
      </c>
      <c r="S530" s="198" t="n">
        <v>35</v>
      </c>
      <c r="T530" s="198" t="n">
        <v>-10</v>
      </c>
      <c r="U530" s="198" t="n">
        <v>-45</v>
      </c>
      <c r="V530" s="198" t="n">
        <v>-15</v>
      </c>
      <c r="W530" s="198" t="n">
        <v>8</v>
      </c>
      <c r="X530" s="198" t="n">
        <v>6</v>
      </c>
      <c r="Y530" s="198" t="n">
        <v>5</v>
      </c>
      <c r="Z530" s="198" t="n">
        <v>31</v>
      </c>
      <c r="AA530" s="198" t="n">
        <v>19</v>
      </c>
      <c r="AB530" s="198" t="n">
        <v>42</v>
      </c>
      <c r="AC530" s="198" t="n">
        <v>-34</v>
      </c>
      <c r="AD530" s="198" t="n">
        <v>-12</v>
      </c>
      <c r="AE530" s="198" t="n">
        <v>33</v>
      </c>
      <c r="AF530" s="198" t="n">
        <v>45</v>
      </c>
      <c r="AG530" s="198" t="n">
        <v>4</v>
      </c>
      <c r="AH530" s="198" t="n">
        <v>-21</v>
      </c>
      <c r="AI530" s="198" t="n">
        <v>-21</v>
      </c>
      <c r="AJ530" s="198" t="n">
        <v>2</v>
      </c>
      <c r="AK530" s="198" t="n">
        <v>19</v>
      </c>
      <c r="AL530" s="198" t="n">
        <v>41</v>
      </c>
      <c r="AM530" s="198" t="n">
        <v>16</v>
      </c>
      <c r="AN530" s="198" t="n">
        <v>-28</v>
      </c>
      <c r="AO530" s="198" t="n">
        <v>-13</v>
      </c>
      <c r="AP530" s="211" t="n">
        <v>25</v>
      </c>
      <c r="AR530" s="195"/>
      <c r="AS530" s="196" t="s">
        <v>1431</v>
      </c>
      <c r="AT530" s="199" t="inlineStr">
        <f aca="false">IF(AT252,1,"")</f>
        <is>
          <t/>
        </is>
      </c>
      <c r="AU530" s="235" t="n">
        <f aca="false">IF(OR(ISBLANK(appSymptome!E256),appSymptome!E256=appSymptome!$C$1,AT530),0,$AR$5-appSymptome!E256)</f>
        <v>8</v>
      </c>
      <c r="AV530" s="196"/>
      <c r="AW530" s="196"/>
      <c r="AX530" s="199"/>
      <c r="AY530" s="196"/>
      <c r="AZ530" s="196" t="n">
        <f aca="false">IF(AND(AU530=0,AU252=0,AX252&gt;0),$AR$5,AU530)</f>
        <v>8</v>
      </c>
      <c r="BA530" s="200" t="n">
        <f aca="false">IF(AND(AZ530=0,AZ252=0,AY252&gt;0),$AR$5-AY252,AZ530)</f>
        <v>8</v>
      </c>
      <c r="BB530" s="201" t="n">
        <f aca="false">BA530*D530</f>
        <v>0.00082832884655208</v>
      </c>
      <c r="BC530" s="202" t="n">
        <f aca="false">(SUMIF(E530:AP530,"&gt;0",E530:AP530)-SUMIF(E530:AP530,"&lt;0",E530:AP530))*D530</f>
        <v>0.0724787740733071</v>
      </c>
      <c r="BD530" s="196"/>
      <c r="BE530" s="196"/>
      <c r="BF530" s="196"/>
      <c r="BG530" s="204"/>
      <c r="BH530" s="205" t="n">
        <f aca="false">SUMPRODUCT(E530:AP530,heilmittel!E$411:AP$411)*D530</f>
        <v>0.00104245185338579</v>
      </c>
      <c r="BI530" s="206"/>
      <c r="BJ530" s="206"/>
      <c r="BK530" s="206"/>
      <c r="BL530" s="206"/>
      <c r="BM530" s="200"/>
    </row>
    <row r="531" customFormat="false" ht="12.8" hidden="false" customHeight="false" outlineLevel="0" collapsed="false">
      <c r="B531" s="0" t="n">
        <f aca="false">1/D531</f>
        <v>9819.00000000004</v>
      </c>
      <c r="C531" s="208" t="s">
        <v>1432</v>
      </c>
      <c r="D531" s="209" t="n">
        <v>0.000101843364904776</v>
      </c>
      <c r="E531" s="210" t="n">
        <v>5</v>
      </c>
      <c r="F531" s="198" t="n">
        <v>-11</v>
      </c>
      <c r="G531" s="198" t="n">
        <v>-5</v>
      </c>
      <c r="H531" s="198" t="n">
        <v>7</v>
      </c>
      <c r="I531" s="198" t="n">
        <v>5</v>
      </c>
      <c r="J531" s="198" t="n">
        <v>-1</v>
      </c>
      <c r="K531" s="198" t="n">
        <v>25</v>
      </c>
      <c r="L531" s="198" t="n">
        <v>-43</v>
      </c>
      <c r="M531" s="198" t="n">
        <v>-1</v>
      </c>
      <c r="N531" s="198" t="n">
        <v>20</v>
      </c>
      <c r="O531" s="198" t="n">
        <v>21</v>
      </c>
      <c r="P531" s="198" t="n">
        <v>-3</v>
      </c>
      <c r="Q531" s="198" t="n">
        <v>12</v>
      </c>
      <c r="R531" s="198" t="n">
        <v>4</v>
      </c>
      <c r="S531" s="198" t="n">
        <v>-13</v>
      </c>
      <c r="T531" s="198" t="n">
        <v>17</v>
      </c>
      <c r="U531" s="198" t="n">
        <v>-43</v>
      </c>
      <c r="V531" s="198" t="n">
        <v>4</v>
      </c>
      <c r="W531" s="198" t="n">
        <v>32</v>
      </c>
      <c r="X531" s="198" t="n">
        <v>-7</v>
      </c>
      <c r="Y531" s="198" t="n">
        <v>5</v>
      </c>
      <c r="Z531" s="198" t="n">
        <v>3</v>
      </c>
      <c r="AA531" s="198" t="n">
        <v>41</v>
      </c>
      <c r="AB531" s="198" t="n">
        <v>56</v>
      </c>
      <c r="AC531" s="198" t="n">
        <v>-24</v>
      </c>
      <c r="AD531" s="198" t="n">
        <v>-21</v>
      </c>
      <c r="AE531" s="198" t="n">
        <v>18</v>
      </c>
      <c r="AF531" s="198" t="n">
        <v>1</v>
      </c>
      <c r="AG531" s="198" t="n">
        <v>-28</v>
      </c>
      <c r="AH531" s="198" t="n">
        <v>-16</v>
      </c>
      <c r="AI531" s="198" t="n">
        <v>10</v>
      </c>
      <c r="AJ531" s="198" t="n">
        <v>20</v>
      </c>
      <c r="AK531" s="198" t="n">
        <v>-11</v>
      </c>
      <c r="AL531" s="198" t="n">
        <v>35</v>
      </c>
      <c r="AM531" s="198" t="n">
        <v>14</v>
      </c>
      <c r="AN531" s="198" t="n">
        <v>5</v>
      </c>
      <c r="AO531" s="198" t="n">
        <v>8</v>
      </c>
      <c r="AP531" s="211" t="n">
        <v>-5</v>
      </c>
      <c r="AR531" s="195"/>
      <c r="AS531" s="196" t="s">
        <v>1432</v>
      </c>
      <c r="AT531" s="199" t="inlineStr">
        <f aca="false">IF(AT253,1,"")</f>
        <is>
          <t/>
        </is>
      </c>
      <c r="AU531" s="235" t="n">
        <f aca="false">IF(OR(ISBLANK(appSymptome!E257),appSymptome!E257=appSymptome!$C$1,AT531),0,$AR$5-appSymptome!E257)</f>
        <v>8</v>
      </c>
      <c r="AV531" s="196"/>
      <c r="AW531" s="196"/>
      <c r="AX531" s="199"/>
      <c r="AY531" s="196"/>
      <c r="AZ531" s="196" t="n">
        <f aca="false">IF(AND(AU531=0,AU253=0,AX253&gt;0),$AR$5,AU531)</f>
        <v>8</v>
      </c>
      <c r="BA531" s="200" t="n">
        <f aca="false">IF(AND(AZ531=0,AZ253=0,AY253&gt;0),$AR$5-AY253,AZ531)</f>
        <v>8</v>
      </c>
      <c r="BB531" s="201" t="n">
        <f aca="false">BA531*D531</f>
        <v>0.000814746919238208</v>
      </c>
      <c r="BC531" s="202" t="n">
        <f aca="false">(SUMIF(E531:AP531,"&gt;0",E531:AP531)-SUMIF(E531:AP531,"&lt;0",E531:AP531))*D531</f>
        <v>0.0611060189428659</v>
      </c>
      <c r="BD531" s="196"/>
      <c r="BE531" s="196"/>
      <c r="BF531" s="196"/>
      <c r="BG531" s="204"/>
      <c r="BH531" s="205" t="n">
        <f aca="false">SUMPRODUCT(E531:AP531,heilmittel!E$411:AP$411)*D531</f>
        <v>-3.93319075262243E-005</v>
      </c>
      <c r="BI531" s="206"/>
      <c r="BJ531" s="206"/>
      <c r="BK531" s="206"/>
      <c r="BL531" s="206"/>
      <c r="BM531" s="200"/>
    </row>
    <row r="532" customFormat="false" ht="12.8" hidden="false" customHeight="false" outlineLevel="0" collapsed="false">
      <c r="B532" s="0" t="n">
        <f aca="false">1/D532</f>
        <v>9092</v>
      </c>
      <c r="C532" s="208" t="s">
        <v>1433</v>
      </c>
      <c r="D532" s="209" t="n">
        <v>0.00010998680158381</v>
      </c>
      <c r="E532" s="210" t="n">
        <v>-16</v>
      </c>
      <c r="F532" s="198" t="n">
        <v>-5</v>
      </c>
      <c r="G532" s="198" t="n">
        <v>-22</v>
      </c>
      <c r="H532" s="198" t="n">
        <v>25</v>
      </c>
      <c r="I532" s="198" t="n">
        <v>20</v>
      </c>
      <c r="J532" s="198" t="n">
        <v>-75</v>
      </c>
      <c r="K532" s="198" t="n">
        <v>34</v>
      </c>
      <c r="L532" s="198" t="n">
        <v>-48</v>
      </c>
      <c r="M532" s="198" t="n">
        <v>1</v>
      </c>
      <c r="N532" s="198" t="n">
        <v>43</v>
      </c>
      <c r="O532" s="198" t="n">
        <v>35</v>
      </c>
      <c r="P532" s="198" t="n">
        <v>8</v>
      </c>
      <c r="Q532" s="198" t="n">
        <v>2</v>
      </c>
      <c r="R532" s="198" t="n">
        <v>28</v>
      </c>
      <c r="S532" s="198" t="n">
        <v>38</v>
      </c>
      <c r="T532" s="198" t="n">
        <v>48</v>
      </c>
      <c r="U532" s="198" t="n">
        <v>-47</v>
      </c>
      <c r="V532" s="198" t="n">
        <v>24</v>
      </c>
      <c r="W532" s="198" t="n">
        <v>21</v>
      </c>
      <c r="X532" s="198" t="n">
        <v>14</v>
      </c>
      <c r="Y532" s="198" t="n">
        <v>26</v>
      </c>
      <c r="Z532" s="198" t="n">
        <v>4</v>
      </c>
      <c r="AA532" s="198" t="n">
        <v>-20</v>
      </c>
      <c r="AB532" s="198" t="n">
        <v>53</v>
      </c>
      <c r="AC532" s="198" t="n">
        <v>-16</v>
      </c>
      <c r="AD532" s="198" t="n">
        <v>-6</v>
      </c>
      <c r="AE532" s="198" t="n">
        <v>-33</v>
      </c>
      <c r="AF532" s="198" t="n">
        <v>41</v>
      </c>
      <c r="AG532" s="198" t="n">
        <v>-7</v>
      </c>
      <c r="AH532" s="198" t="n">
        <v>-20</v>
      </c>
      <c r="AI532" s="198" t="n">
        <v>15</v>
      </c>
      <c r="AJ532" s="198" t="n">
        <v>-3</v>
      </c>
      <c r="AK532" s="198" t="n">
        <v>12</v>
      </c>
      <c r="AL532" s="198" t="n">
        <v>24</v>
      </c>
      <c r="AM532" s="198" t="n">
        <v>9</v>
      </c>
      <c r="AN532" s="198" t="n">
        <v>0</v>
      </c>
      <c r="AO532" s="198" t="n">
        <v>43</v>
      </c>
      <c r="AP532" s="211" t="n">
        <v>-76</v>
      </c>
      <c r="AR532" s="195"/>
      <c r="AS532" s="196" t="s">
        <v>1433</v>
      </c>
      <c r="AT532" s="199" t="inlineStr">
        <f aca="false">IF(AT254,1,"")</f>
        <is>
          <t/>
        </is>
      </c>
      <c r="AU532" s="235" t="n">
        <f aca="false">IF(OR(ISBLANK(appSymptome!E258),appSymptome!E258=appSymptome!$C$1,AT532),0,$AR$5-appSymptome!E258)</f>
        <v>8</v>
      </c>
      <c r="AV532" s="196"/>
      <c r="AW532" s="196"/>
      <c r="AX532" s="199"/>
      <c r="AY532" s="196"/>
      <c r="AZ532" s="196" t="n">
        <f aca="false">IF(AND(AU532=0,AU254=0,AX254&gt;0),$AR$5,AU532)</f>
        <v>8</v>
      </c>
      <c r="BA532" s="200" t="n">
        <f aca="false">IF(AND(AZ532=0,AZ254=0,AY254&gt;0),$AR$5-AY254,AZ532)</f>
        <v>8</v>
      </c>
      <c r="BB532" s="201" t="n">
        <f aca="false">BA532*D532</f>
        <v>0.00087989441267048</v>
      </c>
      <c r="BC532" s="202" t="n">
        <f aca="false">(SUMIF(E532:AP532,"&gt;0",E532:AP532)-SUMIF(E532:AP532,"&lt;0",E532:AP532))*D532</f>
        <v>0.105807303123625</v>
      </c>
      <c r="BD532" s="196"/>
      <c r="BE532" s="196"/>
      <c r="BF532" s="196"/>
      <c r="BG532" s="204"/>
      <c r="BH532" s="205" t="n">
        <f aca="false">SUMPRODUCT(E532:AP532,heilmittel!E$411:AP$411)*D532</f>
        <v>0.000157644082710074</v>
      </c>
      <c r="BI532" s="206"/>
      <c r="BJ532" s="206"/>
      <c r="BK532" s="206"/>
      <c r="BL532" s="206"/>
      <c r="BM532" s="200"/>
    </row>
    <row r="533" customFormat="false" ht="12.8" hidden="false" customHeight="false" outlineLevel="0" collapsed="false">
      <c r="B533" s="0" t="n">
        <f aca="false">1/D533</f>
        <v>8849.99999999999</v>
      </c>
      <c r="C533" s="208" t="s">
        <v>1434</v>
      </c>
      <c r="D533" s="209" t="n">
        <v>0.000112994350282486</v>
      </c>
      <c r="E533" s="210" t="n">
        <v>-23</v>
      </c>
      <c r="F533" s="198" t="n">
        <v>0</v>
      </c>
      <c r="G533" s="198" t="n">
        <v>6</v>
      </c>
      <c r="H533" s="198" t="n">
        <v>33</v>
      </c>
      <c r="I533" s="198" t="n">
        <v>-29</v>
      </c>
      <c r="J533" s="198" t="n">
        <v>51</v>
      </c>
      <c r="K533" s="198" t="n">
        <v>-37</v>
      </c>
      <c r="L533" s="198" t="n">
        <v>28</v>
      </c>
      <c r="M533" s="198" t="n">
        <v>-9</v>
      </c>
      <c r="N533" s="198" t="n">
        <v>-29</v>
      </c>
      <c r="O533" s="198" t="n">
        <v>-19</v>
      </c>
      <c r="P533" s="198" t="n">
        <v>-10</v>
      </c>
      <c r="Q533" s="198" t="n">
        <v>-15</v>
      </c>
      <c r="R533" s="198" t="n">
        <v>-10</v>
      </c>
      <c r="S533" s="198" t="n">
        <v>-41</v>
      </c>
      <c r="T533" s="198" t="n">
        <v>-43</v>
      </c>
      <c r="U533" s="198" t="n">
        <v>31</v>
      </c>
      <c r="V533" s="198" t="n">
        <v>-23</v>
      </c>
      <c r="W533" s="198" t="n">
        <v>3</v>
      </c>
      <c r="X533" s="198" t="n">
        <v>24</v>
      </c>
      <c r="Y533" s="198" t="n">
        <v>26</v>
      </c>
      <c r="Z533" s="198" t="n">
        <v>32</v>
      </c>
      <c r="AA533" s="198" t="n">
        <v>38</v>
      </c>
      <c r="AB533" s="198" t="n">
        <v>-29</v>
      </c>
      <c r="AC533" s="198" t="n">
        <v>29</v>
      </c>
      <c r="AD533" s="198" t="n">
        <v>-33</v>
      </c>
      <c r="AE533" s="198" t="n">
        <v>3</v>
      </c>
      <c r="AF533" s="198" t="n">
        <v>1</v>
      </c>
      <c r="AG533" s="198" t="n">
        <v>-4</v>
      </c>
      <c r="AH533" s="198" t="n">
        <v>-20</v>
      </c>
      <c r="AI533" s="198" t="n">
        <v>6</v>
      </c>
      <c r="AJ533" s="198" t="n">
        <v>10</v>
      </c>
      <c r="AK533" s="198" t="n">
        <v>19</v>
      </c>
      <c r="AL533" s="198" t="n">
        <v>-31</v>
      </c>
      <c r="AM533" s="198" t="n">
        <v>-30</v>
      </c>
      <c r="AN533" s="198" t="n">
        <v>39</v>
      </c>
      <c r="AO533" s="198" t="n">
        <v>10</v>
      </c>
      <c r="AP533" s="211" t="n">
        <v>28</v>
      </c>
      <c r="AR533" s="195"/>
      <c r="AS533" s="196" t="s">
        <v>1434</v>
      </c>
      <c r="AT533" s="199" t="inlineStr">
        <f aca="false">IF(AT255,1,"")</f>
        <is>
          <t/>
        </is>
      </c>
      <c r="AU533" s="235" t="n">
        <f aca="false">IF(OR(ISBLANK(appSymptome!E259),appSymptome!E259=appSymptome!$C$1,AT533),0,$AR$5-appSymptome!E259)</f>
        <v>8</v>
      </c>
      <c r="AV533" s="196"/>
      <c r="AW533" s="196"/>
      <c r="AX533" s="199"/>
      <c r="AY533" s="196"/>
      <c r="AZ533" s="196" t="n">
        <f aca="false">IF(AND(AU533=0,AU255=0,AX255&gt;0),$AR$5,AU533)</f>
        <v>8</v>
      </c>
      <c r="BA533" s="200" t="n">
        <f aca="false">IF(AND(AZ533=0,AZ255=0,AY255&gt;0),$AR$5-AY255,AZ533)</f>
        <v>8</v>
      </c>
      <c r="BB533" s="201" t="n">
        <f aca="false">BA533*D533</f>
        <v>0.000903954802259888</v>
      </c>
      <c r="BC533" s="202" t="n">
        <f aca="false">(SUMIF(E533:AP533,"&gt;0",E533:AP533)-SUMIF(E533:AP533,"&lt;0",E533:AP533))*D533</f>
        <v>0.096271186440678</v>
      </c>
      <c r="BD533" s="196"/>
      <c r="BE533" s="196"/>
      <c r="BF533" s="196"/>
      <c r="BG533" s="204"/>
      <c r="BH533" s="205" t="n">
        <f aca="false">SUMPRODUCT(E533:AP533,heilmittel!E$411:AP$411)*D533</f>
        <v>0.00197625988700565</v>
      </c>
      <c r="BI533" s="206"/>
      <c r="BJ533" s="206"/>
      <c r="BK533" s="206"/>
      <c r="BL533" s="206"/>
      <c r="BM533" s="200"/>
    </row>
    <row r="534" customFormat="false" ht="12.8" hidden="false" customHeight="false" outlineLevel="0" collapsed="false">
      <c r="B534" s="0" t="n">
        <f aca="false">1/D534</f>
        <v>9314.00000000002</v>
      </c>
      <c r="C534" s="208" t="s">
        <v>1435</v>
      </c>
      <c r="D534" s="209" t="n">
        <v>0.000107365256602963</v>
      </c>
      <c r="E534" s="210" t="n">
        <v>3</v>
      </c>
      <c r="F534" s="198" t="n">
        <v>-14</v>
      </c>
      <c r="G534" s="198" t="n">
        <v>-42</v>
      </c>
      <c r="H534" s="198" t="n">
        <v>13</v>
      </c>
      <c r="I534" s="198" t="n">
        <v>16</v>
      </c>
      <c r="J534" s="198" t="n">
        <v>-75</v>
      </c>
      <c r="K534" s="198" t="n">
        <v>3</v>
      </c>
      <c r="L534" s="198" t="n">
        <v>-23</v>
      </c>
      <c r="M534" s="198" t="n">
        <v>-27</v>
      </c>
      <c r="N534" s="198" t="n">
        <v>2</v>
      </c>
      <c r="O534" s="198" t="n">
        <v>14</v>
      </c>
      <c r="P534" s="198" t="n">
        <v>-9</v>
      </c>
      <c r="Q534" s="198" t="n">
        <v>-17</v>
      </c>
      <c r="R534" s="198" t="n">
        <v>28</v>
      </c>
      <c r="S534" s="198" t="n">
        <v>31</v>
      </c>
      <c r="T534" s="198" t="n">
        <v>12</v>
      </c>
      <c r="U534" s="198" t="n">
        <v>-38</v>
      </c>
      <c r="V534" s="198" t="n">
        <v>6</v>
      </c>
      <c r="W534" s="198" t="n">
        <v>14</v>
      </c>
      <c r="X534" s="198" t="n">
        <v>0</v>
      </c>
      <c r="Y534" s="198" t="n">
        <v>7</v>
      </c>
      <c r="Z534" s="198" t="n">
        <v>2</v>
      </c>
      <c r="AA534" s="198" t="n">
        <v>5</v>
      </c>
      <c r="AB534" s="198" t="n">
        <v>-6</v>
      </c>
      <c r="AC534" s="198" t="n">
        <v>-16</v>
      </c>
      <c r="AD534" s="198" t="n">
        <v>-4</v>
      </c>
      <c r="AE534" s="198" t="n">
        <v>3</v>
      </c>
      <c r="AF534" s="198" t="n">
        <v>29</v>
      </c>
      <c r="AG534" s="198" t="n">
        <v>4</v>
      </c>
      <c r="AH534" s="198" t="n">
        <v>-5</v>
      </c>
      <c r="AI534" s="198" t="n">
        <v>-15</v>
      </c>
      <c r="AJ534" s="198" t="n">
        <v>-21</v>
      </c>
      <c r="AK534" s="198" t="n">
        <v>24</v>
      </c>
      <c r="AL534" s="198" t="n">
        <v>-13</v>
      </c>
      <c r="AM534" s="198" t="n">
        <v>2</v>
      </c>
      <c r="AN534" s="198" t="n">
        <v>27</v>
      </c>
      <c r="AO534" s="198" t="n">
        <v>-20</v>
      </c>
      <c r="AP534" s="211" t="n">
        <v>-69</v>
      </c>
      <c r="AR534" s="195"/>
      <c r="AS534" s="196" t="s">
        <v>1435</v>
      </c>
      <c r="AT534" s="199" t="inlineStr">
        <f aca="false">IF(AT256,1,"")</f>
        <is>
          <t/>
        </is>
      </c>
      <c r="AU534" s="235" t="n">
        <f aca="false">IF(OR(ISBLANK(appSymptome!E260),appSymptome!E260=appSymptome!$C$1,AT534),0,$AR$5-appSymptome!E260)</f>
        <v>8</v>
      </c>
      <c r="AV534" s="196"/>
      <c r="AW534" s="196"/>
      <c r="AX534" s="199"/>
      <c r="AY534" s="196"/>
      <c r="AZ534" s="196" t="n">
        <f aca="false">IF(AND(AU534=0,AU256=0,AX256&gt;0),$AR$5,AU534)</f>
        <v>8</v>
      </c>
      <c r="BA534" s="200" t="n">
        <f aca="false">IF(AND(AZ534=0,AZ256=0,AY256&gt;0),$AR$5-AY256,AZ534)</f>
        <v>8</v>
      </c>
      <c r="BB534" s="201" t="n">
        <f aca="false">BA534*D534</f>
        <v>0.000858922052823704</v>
      </c>
      <c r="BC534" s="202" t="n">
        <f aca="false">(SUMIF(E534:AP534,"&gt;0",E534:AP534)-SUMIF(E534:AP534,"&lt;0",E534:AP534))*D534</f>
        <v>0.0707537041013528</v>
      </c>
      <c r="BD534" s="196"/>
      <c r="BE534" s="196"/>
      <c r="BF534" s="196"/>
      <c r="BG534" s="204"/>
      <c r="BH534" s="205" t="n">
        <f aca="false">SUMPRODUCT(E534:AP534,heilmittel!E$411:AP$411)*D534</f>
        <v>0.00113823276787631</v>
      </c>
      <c r="BI534" s="206"/>
      <c r="BJ534" s="206"/>
      <c r="BK534" s="206"/>
      <c r="BL534" s="206"/>
      <c r="BM534" s="200"/>
    </row>
    <row r="535" customFormat="false" ht="12.8" hidden="false" customHeight="false" outlineLevel="0" collapsed="false">
      <c r="B535" s="0" t="n">
        <f aca="false">1/D535</f>
        <v>9670.00000000003</v>
      </c>
      <c r="C535" s="208" t="s">
        <v>1436</v>
      </c>
      <c r="D535" s="209" t="n">
        <v>0.000103412616339193</v>
      </c>
      <c r="E535" s="210" t="n">
        <v>-12</v>
      </c>
      <c r="F535" s="198" t="n">
        <v>3</v>
      </c>
      <c r="G535" s="198" t="n">
        <v>3</v>
      </c>
      <c r="H535" s="198" t="n">
        <v>32</v>
      </c>
      <c r="I535" s="198" t="n">
        <v>-3</v>
      </c>
      <c r="J535" s="198" t="n">
        <v>42</v>
      </c>
      <c r="K535" s="198" t="n">
        <v>13</v>
      </c>
      <c r="L535" s="198" t="n">
        <v>5</v>
      </c>
      <c r="M535" s="198" t="n">
        <v>15</v>
      </c>
      <c r="N535" s="198" t="n">
        <v>11</v>
      </c>
      <c r="O535" s="198" t="n">
        <v>5</v>
      </c>
      <c r="P535" s="198" t="n">
        <v>8</v>
      </c>
      <c r="Q535" s="198" t="n">
        <v>-1</v>
      </c>
      <c r="R535" s="198" t="n">
        <v>-6</v>
      </c>
      <c r="S535" s="198" t="n">
        <v>-32</v>
      </c>
      <c r="T535" s="198" t="n">
        <v>-10</v>
      </c>
      <c r="U535" s="198" t="n">
        <v>-3</v>
      </c>
      <c r="V535" s="198" t="n">
        <v>-8</v>
      </c>
      <c r="W535" s="198" t="n">
        <v>7</v>
      </c>
      <c r="X535" s="198" t="n">
        <v>19</v>
      </c>
      <c r="Y535" s="198" t="n">
        <v>13</v>
      </c>
      <c r="Z535" s="198" t="n">
        <v>-1</v>
      </c>
      <c r="AA535" s="198" t="n">
        <v>3</v>
      </c>
      <c r="AB535" s="198" t="n">
        <v>3</v>
      </c>
      <c r="AC535" s="198" t="n">
        <v>9</v>
      </c>
      <c r="AD535" s="198" t="n">
        <v>-8</v>
      </c>
      <c r="AE535" s="198" t="n">
        <v>-3</v>
      </c>
      <c r="AF535" s="198" t="n">
        <v>-11</v>
      </c>
      <c r="AG535" s="198" t="n">
        <v>-3</v>
      </c>
      <c r="AH535" s="198" t="n">
        <v>-17</v>
      </c>
      <c r="AI535" s="198" t="n">
        <v>-6</v>
      </c>
      <c r="AJ535" s="198" t="n">
        <v>1</v>
      </c>
      <c r="AK535" s="198" t="n">
        <v>20</v>
      </c>
      <c r="AL535" s="198" t="n">
        <v>3</v>
      </c>
      <c r="AM535" s="198" t="n">
        <v>2</v>
      </c>
      <c r="AN535" s="198" t="n">
        <v>5</v>
      </c>
      <c r="AO535" s="198" t="n">
        <v>-20</v>
      </c>
      <c r="AP535" s="211" t="n">
        <v>-12</v>
      </c>
      <c r="AR535" s="195"/>
      <c r="AS535" s="196" t="s">
        <v>1436</v>
      </c>
      <c r="AT535" s="199" t="inlineStr">
        <f aca="false">IF(AT257,1,"")</f>
        <is>
          <t/>
        </is>
      </c>
      <c r="AU535" s="235" t="n">
        <f aca="false">IF(OR(ISBLANK(appSymptome!E261),appSymptome!E261=appSymptome!$C$1,AT535),0,$AR$5-appSymptome!E261)</f>
        <v>8</v>
      </c>
      <c r="AV535" s="196"/>
      <c r="AW535" s="196"/>
      <c r="AX535" s="199"/>
      <c r="AY535" s="196"/>
      <c r="AZ535" s="196" t="n">
        <f aca="false">IF(AND(AU535=0,AU257=0,AX257&gt;0),$AR$5,AU535)</f>
        <v>8</v>
      </c>
      <c r="BA535" s="200" t="n">
        <f aca="false">IF(AND(AZ535=0,AZ257=0,AY257&gt;0),$AR$5-AY257,AZ535)</f>
        <v>8</v>
      </c>
      <c r="BB535" s="201" t="n">
        <f aca="false">BA535*D535</f>
        <v>0.000827300930713544</v>
      </c>
      <c r="BC535" s="202" t="n">
        <f aca="false">(SUMIF(E535:AP535,"&gt;0",E535:AP535)-SUMIF(E535:AP535,"&lt;0",E535:AP535))*D535</f>
        <v>0.0390899689762151</v>
      </c>
      <c r="BD535" s="196"/>
      <c r="BE535" s="196"/>
      <c r="BF535" s="196"/>
      <c r="BG535" s="204"/>
      <c r="BH535" s="205" t="n">
        <f aca="false">SUMPRODUCT(E535:AP535,heilmittel!E$411:AP$411)*D535</f>
        <v>0.00144956566701137</v>
      </c>
      <c r="BI535" s="206"/>
      <c r="BJ535" s="206"/>
      <c r="BK535" s="206"/>
      <c r="BL535" s="206"/>
      <c r="BM535" s="200"/>
    </row>
    <row r="536" customFormat="false" ht="12.8" hidden="false" customHeight="false" outlineLevel="0" collapsed="false">
      <c r="B536" s="0" t="n">
        <f aca="false">1/D536</f>
        <v>8482.00000000002</v>
      </c>
      <c r="C536" s="208" t="s">
        <v>1437</v>
      </c>
      <c r="D536" s="209" t="n">
        <v>0.000117896722471115</v>
      </c>
      <c r="E536" s="210" t="n">
        <v>-6</v>
      </c>
      <c r="F536" s="198" t="n">
        <v>-19</v>
      </c>
      <c r="G536" s="198" t="n">
        <v>-26</v>
      </c>
      <c r="H536" s="198" t="n">
        <v>-1</v>
      </c>
      <c r="I536" s="198" t="n">
        <v>-11</v>
      </c>
      <c r="J536" s="198" t="n">
        <v>9</v>
      </c>
      <c r="K536" s="198" t="n">
        <v>-22</v>
      </c>
      <c r="L536" s="198" t="n">
        <v>-5</v>
      </c>
      <c r="M536" s="198" t="n">
        <v>2</v>
      </c>
      <c r="N536" s="198" t="n">
        <v>7</v>
      </c>
      <c r="O536" s="198" t="n">
        <v>19</v>
      </c>
      <c r="P536" s="198" t="n">
        <v>-3</v>
      </c>
      <c r="Q536" s="198" t="n">
        <v>9</v>
      </c>
      <c r="R536" s="198" t="n">
        <v>-9</v>
      </c>
      <c r="S536" s="198" t="n">
        <v>-3</v>
      </c>
      <c r="T536" s="198" t="n">
        <v>12</v>
      </c>
      <c r="U536" s="198" t="n">
        <v>-28</v>
      </c>
      <c r="V536" s="198" t="n">
        <v>-28</v>
      </c>
      <c r="W536" s="198" t="n">
        <v>-13</v>
      </c>
      <c r="X536" s="198" t="n">
        <v>28</v>
      </c>
      <c r="Y536" s="198" t="n">
        <v>21</v>
      </c>
      <c r="Z536" s="198" t="n">
        <v>-1</v>
      </c>
      <c r="AA536" s="198" t="n">
        <v>42</v>
      </c>
      <c r="AB536" s="198" t="n">
        <v>25</v>
      </c>
      <c r="AC536" s="198" t="n">
        <v>-17</v>
      </c>
      <c r="AD536" s="198" t="n">
        <v>23</v>
      </c>
      <c r="AE536" s="198" t="n">
        <v>18</v>
      </c>
      <c r="AF536" s="198" t="n">
        <v>-24</v>
      </c>
      <c r="AG536" s="198" t="n">
        <v>6</v>
      </c>
      <c r="AH536" s="198" t="n">
        <v>-16</v>
      </c>
      <c r="AI536" s="198" t="n">
        <v>9</v>
      </c>
      <c r="AJ536" s="198" t="n">
        <v>4</v>
      </c>
      <c r="AK536" s="198" t="n">
        <v>-32</v>
      </c>
      <c r="AL536" s="198" t="n">
        <v>-4</v>
      </c>
      <c r="AM536" s="198" t="n">
        <v>8</v>
      </c>
      <c r="AN536" s="198" t="n">
        <v>10</v>
      </c>
      <c r="AO536" s="198" t="n">
        <v>-23</v>
      </c>
      <c r="AP536" s="211" t="n">
        <v>-18</v>
      </c>
      <c r="AR536" s="195"/>
      <c r="AS536" s="196" t="s">
        <v>1437</v>
      </c>
      <c r="AT536" s="199" t="inlineStr">
        <f aca="false">IF(AT258,1,"")</f>
        <is>
          <t/>
        </is>
      </c>
      <c r="AU536" s="235" t="n">
        <f aca="false">IF(OR(ISBLANK(appSymptome!E262),appSymptome!E262=appSymptome!$C$1,AT536),0,$AR$5-appSymptome!E262)</f>
        <v>0</v>
      </c>
      <c r="AV536" s="196"/>
      <c r="AW536" s="196"/>
      <c r="AX536" s="199"/>
      <c r="AY536" s="196"/>
      <c r="AZ536" s="196" t="n">
        <f aca="false">IF(AND(AU536=0,AU258=0,AX258&gt;0),$AR$5,AU536)</f>
        <v>0</v>
      </c>
      <c r="BA536" s="200" t="n">
        <f aca="false">IF(AND(AZ536=0,AZ258=0,AY258&gt;0),$AR$5-AY258,AZ536)</f>
        <v>0</v>
      </c>
      <c r="BB536" s="201" t="n">
        <f aca="false">BA536*D536</f>
        <v>0</v>
      </c>
      <c r="BC536" s="202" t="n">
        <f aca="false">(SUMIF(E536:AP536,"&gt;0",E536:AP536)-SUMIF(E536:AP536,"&lt;0",E536:AP536))*D536</f>
        <v>0.0661400613062957</v>
      </c>
      <c r="BD536" s="196"/>
      <c r="BE536" s="196"/>
      <c r="BF536" s="196"/>
      <c r="BG536" s="204"/>
      <c r="BH536" s="205" t="n">
        <f aca="false">SUMPRODUCT(E536:AP536,heilmittel!E$411:AP$411)*D536</f>
        <v>0.00211032775288847</v>
      </c>
      <c r="BI536" s="206"/>
      <c r="BJ536" s="206"/>
      <c r="BK536" s="206"/>
      <c r="BL536" s="206"/>
      <c r="BM536" s="200"/>
    </row>
    <row r="537" customFormat="false" ht="12.8" hidden="false" customHeight="false" outlineLevel="0" collapsed="false">
      <c r="B537" s="0" t="n">
        <f aca="false">1/D537</f>
        <v>8379.99999999998</v>
      </c>
      <c r="C537" s="208" t="s">
        <v>1438</v>
      </c>
      <c r="D537" s="209" t="n">
        <v>0.000119331742243437</v>
      </c>
      <c r="E537" s="210" t="n">
        <v>15</v>
      </c>
      <c r="F537" s="198" t="n">
        <v>-6</v>
      </c>
      <c r="G537" s="198" t="n">
        <v>-4</v>
      </c>
      <c r="H537" s="198" t="n">
        <v>-1</v>
      </c>
      <c r="I537" s="198" t="n">
        <v>1</v>
      </c>
      <c r="J537" s="198" t="n">
        <v>1</v>
      </c>
      <c r="K537" s="198" t="n">
        <v>-4</v>
      </c>
      <c r="L537" s="198" t="n">
        <v>-17</v>
      </c>
      <c r="M537" s="198" t="n">
        <v>-17</v>
      </c>
      <c r="N537" s="198" t="n">
        <v>-3</v>
      </c>
      <c r="O537" s="198" t="n">
        <v>7</v>
      </c>
      <c r="P537" s="198" t="n">
        <v>-7</v>
      </c>
      <c r="Q537" s="198" t="n">
        <v>-13</v>
      </c>
      <c r="R537" s="198" t="n">
        <v>16</v>
      </c>
      <c r="S537" s="198" t="n">
        <v>0</v>
      </c>
      <c r="T537" s="198" t="n">
        <v>-40</v>
      </c>
      <c r="U537" s="198" t="n">
        <v>11</v>
      </c>
      <c r="V537" s="198" t="n">
        <v>3</v>
      </c>
      <c r="W537" s="198" t="n">
        <v>22</v>
      </c>
      <c r="X537" s="198" t="n">
        <v>8</v>
      </c>
      <c r="Y537" s="198" t="n">
        <v>24</v>
      </c>
      <c r="Z537" s="198" t="n">
        <v>-31</v>
      </c>
      <c r="AA537" s="198" t="n">
        <v>7</v>
      </c>
      <c r="AB537" s="198" t="n">
        <v>27</v>
      </c>
      <c r="AC537" s="198" t="n">
        <v>-11</v>
      </c>
      <c r="AD537" s="198" t="n">
        <v>12</v>
      </c>
      <c r="AE537" s="198" t="n">
        <v>7</v>
      </c>
      <c r="AF537" s="198" t="n">
        <v>-2</v>
      </c>
      <c r="AG537" s="198" t="n">
        <v>-2</v>
      </c>
      <c r="AH537" s="198" t="n">
        <v>-26</v>
      </c>
      <c r="AI537" s="198" t="n">
        <v>-5</v>
      </c>
      <c r="AJ537" s="198" t="n">
        <v>-1</v>
      </c>
      <c r="AK537" s="198" t="n">
        <v>-8</v>
      </c>
      <c r="AL537" s="198" t="n">
        <v>-6</v>
      </c>
      <c r="AM537" s="198" t="n">
        <v>-30</v>
      </c>
      <c r="AN537" s="198" t="n">
        <v>-10</v>
      </c>
      <c r="AO537" s="198" t="n">
        <v>-11</v>
      </c>
      <c r="AP537" s="211" t="n">
        <v>6</v>
      </c>
      <c r="AR537" s="195"/>
      <c r="AS537" s="196" t="s">
        <v>1438</v>
      </c>
      <c r="AT537" s="199" t="inlineStr">
        <f aca="false">IF(AT259,1,"")</f>
        <is>
          <t/>
        </is>
      </c>
      <c r="AU537" s="235" t="n">
        <f aca="false">IF(OR(ISBLANK(appSymptome!E263),appSymptome!E263=appSymptome!$C$1,AT537),0,$AR$5-appSymptome!E263)</f>
        <v>8</v>
      </c>
      <c r="AV537" s="196"/>
      <c r="AW537" s="196"/>
      <c r="AX537" s="199"/>
      <c r="AY537" s="196"/>
      <c r="AZ537" s="196" t="n">
        <f aca="false">IF(AND(AU537=0,AU259=0,AX259&gt;0),$AR$5,AU537)</f>
        <v>8</v>
      </c>
      <c r="BA537" s="200" t="n">
        <f aca="false">IF(AND(AZ537=0,AZ259=0,AY259&gt;0),$AR$5-AY259,AZ537)</f>
        <v>8</v>
      </c>
      <c r="BB537" s="201" t="n">
        <f aca="false">BA537*D537</f>
        <v>0.000954653937947496</v>
      </c>
      <c r="BC537" s="202" t="n">
        <f aca="false">(SUMIF(E537:AP537,"&gt;0",E537:AP537)-SUMIF(E537:AP537,"&lt;0",E537:AP537))*D537</f>
        <v>0.0503579952267303</v>
      </c>
      <c r="BD537" s="196"/>
      <c r="BE537" s="196"/>
      <c r="BF537" s="196"/>
      <c r="BG537" s="204"/>
      <c r="BH537" s="205" t="n">
        <f aca="false">SUMPRODUCT(E537:AP537,heilmittel!E$411:AP$411)*D537</f>
        <v>0.000765071599045348</v>
      </c>
      <c r="BI537" s="206"/>
      <c r="BJ537" s="206"/>
      <c r="BK537" s="206"/>
      <c r="BL537" s="206"/>
      <c r="BM537" s="200"/>
    </row>
    <row r="538" customFormat="false" ht="12.8" hidden="false" customHeight="false" outlineLevel="0" collapsed="false">
      <c r="B538" s="0" t="n">
        <f aca="false">1/D538</f>
        <v>8585</v>
      </c>
      <c r="C538" s="208" t="s">
        <v>1439</v>
      </c>
      <c r="D538" s="209" t="n">
        <v>0.00011648223645894</v>
      </c>
      <c r="E538" s="210" t="n">
        <v>-6</v>
      </c>
      <c r="F538" s="198" t="n">
        <v>-5</v>
      </c>
      <c r="G538" s="198" t="n">
        <v>-9</v>
      </c>
      <c r="H538" s="198" t="n">
        <v>0</v>
      </c>
      <c r="I538" s="198" t="n">
        <v>2</v>
      </c>
      <c r="J538" s="198" t="n">
        <v>1</v>
      </c>
      <c r="K538" s="198" t="n">
        <v>-4</v>
      </c>
      <c r="L538" s="198" t="n">
        <v>-2</v>
      </c>
      <c r="M538" s="198" t="n">
        <v>2</v>
      </c>
      <c r="N538" s="198" t="n">
        <v>-3</v>
      </c>
      <c r="O538" s="198" t="n">
        <v>-19</v>
      </c>
      <c r="P538" s="198" t="n">
        <v>-3</v>
      </c>
      <c r="Q538" s="198" t="n">
        <v>-16</v>
      </c>
      <c r="R538" s="198" t="n">
        <v>4</v>
      </c>
      <c r="S538" s="198" t="n">
        <v>-5</v>
      </c>
      <c r="T538" s="198" t="n">
        <v>16</v>
      </c>
      <c r="U538" s="198" t="n">
        <v>-11</v>
      </c>
      <c r="V538" s="198" t="n">
        <v>1</v>
      </c>
      <c r="W538" s="198" t="n">
        <v>-10</v>
      </c>
      <c r="X538" s="198" t="n">
        <v>8</v>
      </c>
      <c r="Y538" s="198" t="n">
        <v>12</v>
      </c>
      <c r="Z538" s="198" t="n">
        <v>-5</v>
      </c>
      <c r="AA538" s="198" t="n">
        <v>3</v>
      </c>
      <c r="AB538" s="198" t="n">
        <v>7</v>
      </c>
      <c r="AC538" s="198" t="n">
        <v>6</v>
      </c>
      <c r="AD538" s="198" t="n">
        <v>-7</v>
      </c>
      <c r="AE538" s="198" t="n">
        <v>31</v>
      </c>
      <c r="AF538" s="198" t="n">
        <v>3</v>
      </c>
      <c r="AG538" s="198" t="n">
        <v>-1</v>
      </c>
      <c r="AH538" s="198" t="n">
        <v>13</v>
      </c>
      <c r="AI538" s="198" t="n">
        <v>18</v>
      </c>
      <c r="AJ538" s="198" t="n">
        <v>14</v>
      </c>
      <c r="AK538" s="198" t="n">
        <v>-7</v>
      </c>
      <c r="AL538" s="198" t="n">
        <v>5</v>
      </c>
      <c r="AM538" s="198" t="n">
        <v>10</v>
      </c>
      <c r="AN538" s="198" t="n">
        <v>-10</v>
      </c>
      <c r="AO538" s="198" t="n">
        <v>4</v>
      </c>
      <c r="AP538" s="211" t="n">
        <v>0</v>
      </c>
      <c r="AR538" s="195"/>
      <c r="AS538" s="196" t="s">
        <v>1439</v>
      </c>
      <c r="AT538" s="199" t="inlineStr">
        <f aca="false">IF(AT260,1,"")</f>
        <is>
          <t/>
        </is>
      </c>
      <c r="AU538" s="235" t="n">
        <f aca="false">IF(OR(ISBLANK(appSymptome!E264),appSymptome!E264=appSymptome!$C$1,AT538),0,$AR$5-appSymptome!E264)</f>
        <v>1</v>
      </c>
      <c r="AV538" s="196"/>
      <c r="AW538" s="196"/>
      <c r="AX538" s="199"/>
      <c r="AY538" s="196"/>
      <c r="AZ538" s="196" t="n">
        <f aca="false">IF(AND(AU538=0,AU260=0,AX260&gt;0),$AR$5,AU538)</f>
        <v>1</v>
      </c>
      <c r="BA538" s="200" t="n">
        <f aca="false">IF(AND(AZ538=0,AZ260=0,AY260&gt;0),$AR$5-AY260,AZ538)</f>
        <v>1</v>
      </c>
      <c r="BB538" s="201" t="n">
        <f aca="false">BA538*D538</f>
        <v>0.00011648223645894</v>
      </c>
      <c r="BC538" s="202" t="n">
        <f aca="false">(SUMIF(E538:AP538,"&gt;0",E538:AP538)-SUMIF(E538:AP538,"&lt;0",E538:AP538))*D538</f>
        <v>0.03296447291788</v>
      </c>
      <c r="BD538" s="196"/>
      <c r="BE538" s="196"/>
      <c r="BF538" s="196"/>
      <c r="BG538" s="204"/>
      <c r="BH538" s="205" t="n">
        <f aca="false">SUMPRODUCT(E538:AP538,heilmittel!E$411:AP$411)*D538</f>
        <v>-0.000517449039021549</v>
      </c>
      <c r="BI538" s="206"/>
      <c r="BJ538" s="206"/>
      <c r="BK538" s="206"/>
      <c r="BL538" s="206"/>
      <c r="BM538" s="200"/>
    </row>
    <row r="539" customFormat="false" ht="12.8" hidden="false" customHeight="false" outlineLevel="0" collapsed="false">
      <c r="B539" s="0" t="n">
        <f aca="false">1/D539</f>
        <v>8646.00000000003</v>
      </c>
      <c r="C539" s="208" t="s">
        <v>1440</v>
      </c>
      <c r="D539" s="209" t="n">
        <v>0.000115660421003932</v>
      </c>
      <c r="E539" s="210" t="n">
        <v>-2</v>
      </c>
      <c r="F539" s="198" t="n">
        <v>6</v>
      </c>
      <c r="G539" s="198" t="n">
        <v>-10</v>
      </c>
      <c r="H539" s="198" t="n">
        <v>0</v>
      </c>
      <c r="I539" s="198" t="n">
        <v>1</v>
      </c>
      <c r="J539" s="198" t="n">
        <v>4</v>
      </c>
      <c r="K539" s="198" t="n">
        <v>-18</v>
      </c>
      <c r="L539" s="198" t="n">
        <v>-1</v>
      </c>
      <c r="M539" s="198" t="n">
        <v>6</v>
      </c>
      <c r="N539" s="198" t="n">
        <v>-8</v>
      </c>
      <c r="O539" s="198" t="n">
        <v>-8</v>
      </c>
      <c r="P539" s="198" t="n">
        <v>18</v>
      </c>
      <c r="Q539" s="198" t="n">
        <v>5</v>
      </c>
      <c r="R539" s="198" t="n">
        <v>1</v>
      </c>
      <c r="S539" s="198" t="n">
        <v>-7</v>
      </c>
      <c r="T539" s="198" t="n">
        <v>2</v>
      </c>
      <c r="U539" s="198" t="n">
        <v>-6</v>
      </c>
      <c r="V539" s="198" t="n">
        <v>-2</v>
      </c>
      <c r="W539" s="198" t="n">
        <v>0</v>
      </c>
      <c r="X539" s="198" t="n">
        <v>-5</v>
      </c>
      <c r="Y539" s="198" t="n">
        <v>0</v>
      </c>
      <c r="Z539" s="198" t="n">
        <v>-10</v>
      </c>
      <c r="AA539" s="198" t="n">
        <v>0</v>
      </c>
      <c r="AB539" s="198" t="n">
        <v>10</v>
      </c>
      <c r="AC539" s="198" t="n">
        <v>8</v>
      </c>
      <c r="AD539" s="198" t="n">
        <v>12</v>
      </c>
      <c r="AE539" s="198" t="n">
        <v>18</v>
      </c>
      <c r="AF539" s="198" t="n">
        <v>2</v>
      </c>
      <c r="AG539" s="198" t="n">
        <v>-8</v>
      </c>
      <c r="AH539" s="198" t="n">
        <v>5</v>
      </c>
      <c r="AI539" s="198" t="n">
        <v>-3</v>
      </c>
      <c r="AJ539" s="198" t="n">
        <v>2</v>
      </c>
      <c r="AK539" s="198" t="n">
        <v>6</v>
      </c>
      <c r="AL539" s="198" t="n">
        <v>0</v>
      </c>
      <c r="AM539" s="198" t="n">
        <v>4</v>
      </c>
      <c r="AN539" s="198" t="n">
        <v>-14</v>
      </c>
      <c r="AO539" s="198" t="n">
        <v>10</v>
      </c>
      <c r="AP539" s="211" t="n">
        <v>18</v>
      </c>
      <c r="AR539" s="195"/>
      <c r="AS539" s="196" t="s">
        <v>1440</v>
      </c>
      <c r="AT539" s="199" t="inlineStr">
        <f aca="false">IF(AT261,1,"")</f>
        <is>
          <t/>
        </is>
      </c>
      <c r="AU539" s="235" t="n">
        <f aca="false">IF(OR(ISBLANK(appSymptome!E265),appSymptome!E265=appSymptome!$C$1,AT539),0,$AR$5-appSymptome!E265)</f>
        <v>8</v>
      </c>
      <c r="AV539" s="196"/>
      <c r="AW539" s="196"/>
      <c r="AX539" s="199"/>
      <c r="AY539" s="196"/>
      <c r="AZ539" s="196" t="n">
        <f aca="false">IF(AND(AU539=0,AU261=0,AX261&gt;0),$AR$5,AU539)</f>
        <v>8</v>
      </c>
      <c r="BA539" s="200" t="n">
        <f aca="false">IF(AND(AZ539=0,AZ261=0,AY261&gt;0),$AR$5-AY261,AZ539)</f>
        <v>8</v>
      </c>
      <c r="BB539" s="201" t="n">
        <f aca="false">BA539*D539</f>
        <v>0.000925283368031456</v>
      </c>
      <c r="BC539" s="202" t="n">
        <f aca="false">(SUMIF(E539:AP539,"&gt;0",E539:AP539)-SUMIF(E539:AP539,"&lt;0",E539:AP539))*D539</f>
        <v>0.0277585010409438</v>
      </c>
      <c r="BD539" s="196"/>
      <c r="BE539" s="196"/>
      <c r="BF539" s="196"/>
      <c r="BG539" s="204"/>
      <c r="BH539" s="205" t="n">
        <f aca="false">SUMPRODUCT(E539:AP539,heilmittel!E$411:AP$411)*D539</f>
        <v>0.000242748091603052</v>
      </c>
      <c r="BI539" s="206"/>
      <c r="BJ539" s="206"/>
      <c r="BK539" s="206"/>
      <c r="BL539" s="206"/>
      <c r="BM539" s="200"/>
    </row>
    <row r="540" customFormat="false" ht="12.8" hidden="false" customHeight="false" outlineLevel="0" collapsed="false">
      <c r="B540" s="0" t="n">
        <f aca="false">1/D540</f>
        <v>8593.99999999999</v>
      </c>
      <c r="C540" s="208" t="s">
        <v>1441</v>
      </c>
      <c r="D540" s="209" t="n">
        <v>0.000116360251338143</v>
      </c>
      <c r="E540" s="210" t="n">
        <v>-9</v>
      </c>
      <c r="F540" s="198" t="n">
        <v>-7</v>
      </c>
      <c r="G540" s="198" t="n">
        <v>-21</v>
      </c>
      <c r="H540" s="198" t="n">
        <v>1</v>
      </c>
      <c r="I540" s="198" t="n">
        <v>1</v>
      </c>
      <c r="J540" s="198" t="n">
        <v>-26</v>
      </c>
      <c r="K540" s="198" t="n">
        <v>-8</v>
      </c>
      <c r="L540" s="198" t="n">
        <v>-2</v>
      </c>
      <c r="M540" s="198" t="n">
        <v>24</v>
      </c>
      <c r="N540" s="198" t="n">
        <v>-7</v>
      </c>
      <c r="O540" s="198" t="n">
        <v>-9</v>
      </c>
      <c r="P540" s="198" t="n">
        <v>2</v>
      </c>
      <c r="Q540" s="198" t="n">
        <v>6</v>
      </c>
      <c r="R540" s="198" t="n">
        <v>15</v>
      </c>
      <c r="S540" s="198" t="n">
        <v>-5</v>
      </c>
      <c r="T540" s="198" t="n">
        <v>-1</v>
      </c>
      <c r="U540" s="198" t="n">
        <v>15</v>
      </c>
      <c r="V540" s="198" t="n">
        <v>2</v>
      </c>
      <c r="W540" s="198" t="n">
        <v>12</v>
      </c>
      <c r="X540" s="198" t="n">
        <v>-10</v>
      </c>
      <c r="Y540" s="198" t="n">
        <v>6</v>
      </c>
      <c r="Z540" s="198" t="n">
        <v>-11</v>
      </c>
      <c r="AA540" s="198" t="n">
        <v>-8</v>
      </c>
      <c r="AB540" s="198" t="n">
        <v>-1</v>
      </c>
      <c r="AC540" s="198" t="n">
        <v>-16</v>
      </c>
      <c r="AD540" s="198" t="n">
        <v>-2</v>
      </c>
      <c r="AE540" s="198" t="n">
        <v>14</v>
      </c>
      <c r="AF540" s="198" t="n">
        <v>-28</v>
      </c>
      <c r="AG540" s="198" t="n">
        <v>18</v>
      </c>
      <c r="AH540" s="198" t="n">
        <v>-6</v>
      </c>
      <c r="AI540" s="198" t="n">
        <v>-16</v>
      </c>
      <c r="AJ540" s="198" t="n">
        <v>5</v>
      </c>
      <c r="AK540" s="198" t="n">
        <v>-1</v>
      </c>
      <c r="AL540" s="198" t="n">
        <v>18</v>
      </c>
      <c r="AM540" s="198" t="n">
        <v>17</v>
      </c>
      <c r="AN540" s="198" t="n">
        <v>9</v>
      </c>
      <c r="AO540" s="198" t="n">
        <v>-7</v>
      </c>
      <c r="AP540" s="211" t="n">
        <v>13</v>
      </c>
      <c r="AR540" s="195"/>
      <c r="AS540" s="196" t="s">
        <v>1441</v>
      </c>
      <c r="AT540" s="199" t="inlineStr">
        <f aca="false">IF(AT262,1,"")</f>
        <is>
          <t/>
        </is>
      </c>
      <c r="AU540" s="235" t="n">
        <f aca="false">IF(OR(ISBLANK(appSymptome!E266),appSymptome!E266=appSymptome!$C$1,AT540),0,$AR$5-appSymptome!E266)</f>
        <v>8</v>
      </c>
      <c r="AV540" s="196"/>
      <c r="AW540" s="196"/>
      <c r="AX540" s="199"/>
      <c r="AY540" s="196"/>
      <c r="AZ540" s="196" t="n">
        <f aca="false">IF(AND(AU540=0,AU262=0,AX262&gt;0),$AR$5,AU540)</f>
        <v>8</v>
      </c>
      <c r="BA540" s="200" t="n">
        <f aca="false">IF(AND(AZ540=0,AZ262=0,AY262&gt;0),$AR$5-AY262,AZ540)</f>
        <v>8</v>
      </c>
      <c r="BB540" s="201" t="n">
        <f aca="false">BA540*D540</f>
        <v>0.000930882010705144</v>
      </c>
      <c r="BC540" s="202" t="n">
        <f aca="false">(SUMIF(E540:AP540,"&gt;0",E540:AP540)-SUMIF(E540:AP540,"&lt;0",E540:AP540))*D540</f>
        <v>0.0441005352571562</v>
      </c>
      <c r="BD540" s="196"/>
      <c r="BE540" s="196"/>
      <c r="BF540" s="196"/>
      <c r="BG540" s="204"/>
      <c r="BH540" s="205" t="n">
        <f aca="false">SUMPRODUCT(E540:AP540,heilmittel!E$411:AP$411)*D540</f>
        <v>0.0011474517104957</v>
      </c>
      <c r="BI540" s="206"/>
      <c r="BJ540" s="206"/>
      <c r="BK540" s="206"/>
      <c r="BL540" s="206"/>
      <c r="BM540" s="200"/>
    </row>
    <row r="541" customFormat="false" ht="12.8" hidden="false" customHeight="false" outlineLevel="0" collapsed="false">
      <c r="B541" s="0" t="n">
        <f aca="false">1/D541</f>
        <v>9434</v>
      </c>
      <c r="C541" s="208" t="s">
        <v>1442</v>
      </c>
      <c r="D541" s="209" t="n">
        <v>0.000105999576001696</v>
      </c>
      <c r="E541" s="210" t="n">
        <v>-5</v>
      </c>
      <c r="F541" s="198" t="n">
        <v>-13</v>
      </c>
      <c r="G541" s="198" t="n">
        <v>-18</v>
      </c>
      <c r="H541" s="198" t="n">
        <v>7</v>
      </c>
      <c r="I541" s="198" t="n">
        <v>32</v>
      </c>
      <c r="J541" s="198" t="n">
        <v>-24</v>
      </c>
      <c r="K541" s="198" t="n">
        <v>-6</v>
      </c>
      <c r="L541" s="198" t="n">
        <v>-9</v>
      </c>
      <c r="M541" s="198" t="n">
        <v>4</v>
      </c>
      <c r="N541" s="198" t="n">
        <v>-16</v>
      </c>
      <c r="O541" s="198" t="n">
        <v>-17</v>
      </c>
      <c r="P541" s="198" t="n">
        <v>24</v>
      </c>
      <c r="Q541" s="198" t="n">
        <v>-5</v>
      </c>
      <c r="R541" s="198" t="n">
        <v>-2</v>
      </c>
      <c r="S541" s="198" t="n">
        <v>67</v>
      </c>
      <c r="T541" s="198" t="n">
        <v>-6</v>
      </c>
      <c r="U541" s="198" t="n">
        <v>-36</v>
      </c>
      <c r="V541" s="198" t="n">
        <v>-10</v>
      </c>
      <c r="W541" s="198" t="n">
        <v>-17</v>
      </c>
      <c r="X541" s="198" t="n">
        <v>57</v>
      </c>
      <c r="Y541" s="198" t="n">
        <v>-10</v>
      </c>
      <c r="Z541" s="198" t="n">
        <v>33</v>
      </c>
      <c r="AA541" s="198" t="n">
        <v>-18</v>
      </c>
      <c r="AB541" s="198" t="n">
        <v>-18</v>
      </c>
      <c r="AC541" s="198" t="n">
        <v>-24</v>
      </c>
      <c r="AD541" s="198" t="n">
        <v>23</v>
      </c>
      <c r="AE541" s="198" t="n">
        <v>-16</v>
      </c>
      <c r="AF541" s="198" t="n">
        <v>-39</v>
      </c>
      <c r="AG541" s="198" t="n">
        <v>3</v>
      </c>
      <c r="AH541" s="198" t="n">
        <v>30</v>
      </c>
      <c r="AI541" s="198" t="n">
        <v>-24</v>
      </c>
      <c r="AJ541" s="198" t="n">
        <v>10</v>
      </c>
      <c r="AK541" s="198" t="n">
        <v>-5</v>
      </c>
      <c r="AL541" s="198" t="n">
        <v>-34</v>
      </c>
      <c r="AM541" s="198" t="n">
        <v>-8</v>
      </c>
      <c r="AN541" s="198" t="n">
        <v>19</v>
      </c>
      <c r="AO541" s="198" t="n">
        <v>-12</v>
      </c>
      <c r="AP541" s="211" t="n">
        <v>7</v>
      </c>
      <c r="AR541" s="195"/>
      <c r="AS541" s="196" t="s">
        <v>1442</v>
      </c>
      <c r="AT541" s="199" t="inlineStr">
        <f aca="false">IF(AT263,1,"")</f>
        <is>
          <t/>
        </is>
      </c>
      <c r="AU541" s="235" t="n">
        <f aca="false">IF(OR(ISBLANK(appSymptome!E267),appSymptome!E267=appSymptome!$C$1,AT541),0,$AR$5-appSymptome!E267)</f>
        <v>8</v>
      </c>
      <c r="AV541" s="196"/>
      <c r="AW541" s="196"/>
      <c r="AX541" s="199"/>
      <c r="AY541" s="196"/>
      <c r="AZ541" s="196" t="n">
        <f aca="false">IF(AND(AU541=0,AU263=0,AX263&gt;0),$AR$5,AU541)</f>
        <v>8</v>
      </c>
      <c r="BA541" s="200" t="n">
        <f aca="false">IF(AND(AZ541=0,AZ263=0,AY263&gt;0),$AR$5-AY263,AZ541)</f>
        <v>8</v>
      </c>
      <c r="BB541" s="201" t="n">
        <f aca="false">BA541*D541</f>
        <v>0.000847996608013568</v>
      </c>
      <c r="BC541" s="202" t="n">
        <f aca="false">(SUMIF(E541:AP541,"&gt;0",E541:AP541)-SUMIF(E541:AP541,"&lt;0",E541:AP541))*D541</f>
        <v>0.0750476998092008</v>
      </c>
      <c r="BD541" s="196"/>
      <c r="BE541" s="196"/>
      <c r="BF541" s="196"/>
      <c r="BG541" s="204"/>
      <c r="BH541" s="205" t="n">
        <f aca="false">SUMPRODUCT(E541:AP541,heilmittel!E$411:AP$411)*D541</f>
        <v>-0.00196606953572186</v>
      </c>
      <c r="BI541" s="206"/>
      <c r="BJ541" s="206"/>
      <c r="BK541" s="206"/>
      <c r="BL541" s="206"/>
      <c r="BM541" s="200"/>
    </row>
    <row r="542" customFormat="false" ht="12.8" hidden="false" customHeight="false" outlineLevel="0" collapsed="false">
      <c r="B542" s="0" t="n">
        <f aca="false">1/D542</f>
        <v>9029.00000000003</v>
      </c>
      <c r="C542" s="208" t="s">
        <v>1443</v>
      </c>
      <c r="D542" s="209" t="n">
        <v>0.00011075423634954</v>
      </c>
      <c r="E542" s="210" t="n">
        <v>19</v>
      </c>
      <c r="F542" s="198" t="n">
        <v>21</v>
      </c>
      <c r="G542" s="198" t="n">
        <v>-35</v>
      </c>
      <c r="H542" s="198" t="n">
        <v>-9</v>
      </c>
      <c r="I542" s="198" t="n">
        <v>-1</v>
      </c>
      <c r="J542" s="198" t="n">
        <v>21</v>
      </c>
      <c r="K542" s="198" t="n">
        <v>24</v>
      </c>
      <c r="L542" s="198" t="n">
        <v>21</v>
      </c>
      <c r="M542" s="198" t="n">
        <v>-32</v>
      </c>
      <c r="N542" s="198" t="n">
        <v>-14</v>
      </c>
      <c r="O542" s="198" t="n">
        <v>16</v>
      </c>
      <c r="P542" s="198" t="n">
        <v>8</v>
      </c>
      <c r="Q542" s="198" t="n">
        <v>4</v>
      </c>
      <c r="R542" s="198" t="n">
        <v>-11</v>
      </c>
      <c r="S542" s="198" t="n">
        <v>-11</v>
      </c>
      <c r="T542" s="198" t="n">
        <v>-1</v>
      </c>
      <c r="U542" s="198" t="n">
        <v>21</v>
      </c>
      <c r="V542" s="198" t="n">
        <v>-9</v>
      </c>
      <c r="W542" s="198" t="n">
        <v>11</v>
      </c>
      <c r="X542" s="198" t="n">
        <v>-32</v>
      </c>
      <c r="Y542" s="198" t="n">
        <v>15</v>
      </c>
      <c r="Z542" s="198" t="n">
        <v>-18</v>
      </c>
      <c r="AA542" s="198" t="n">
        <v>14</v>
      </c>
      <c r="AB542" s="198" t="n">
        <v>22</v>
      </c>
      <c r="AC542" s="198" t="n">
        <v>9</v>
      </c>
      <c r="AD542" s="198" t="n">
        <v>-28</v>
      </c>
      <c r="AE542" s="198" t="n">
        <v>-44</v>
      </c>
      <c r="AF542" s="198" t="n">
        <v>46</v>
      </c>
      <c r="AG542" s="198" t="n">
        <v>2</v>
      </c>
      <c r="AH542" s="198" t="n">
        <v>-12</v>
      </c>
      <c r="AI542" s="198" t="n">
        <v>35</v>
      </c>
      <c r="AJ542" s="198" t="n">
        <v>28</v>
      </c>
      <c r="AK542" s="198" t="n">
        <v>19</v>
      </c>
      <c r="AL542" s="198" t="n">
        <v>38</v>
      </c>
      <c r="AM542" s="198" t="n">
        <v>26</v>
      </c>
      <c r="AN542" s="198" t="n">
        <v>29</v>
      </c>
      <c r="AO542" s="198" t="n">
        <v>54</v>
      </c>
      <c r="AP542" s="211" t="n">
        <v>-13</v>
      </c>
      <c r="AR542" s="195"/>
      <c r="AS542" s="196" t="s">
        <v>1443</v>
      </c>
      <c r="AT542" s="199" t="inlineStr">
        <f aca="false">IF(AT264,1,"")</f>
        <is>
          <t/>
        </is>
      </c>
      <c r="AU542" s="235" t="n">
        <f aca="false">IF(OR(ISBLANK(appSymptome!E268),appSymptome!E268=appSymptome!$C$1,AT542),0,$AR$5-appSymptome!E268)</f>
        <v>8</v>
      </c>
      <c r="AV542" s="196"/>
      <c r="AW542" s="196"/>
      <c r="AX542" s="199"/>
      <c r="AY542" s="196"/>
      <c r="AZ542" s="196" t="n">
        <f aca="false">IF(AND(AU542=0,AU264=0,AX264&gt;0),$AR$5,AU542)</f>
        <v>8</v>
      </c>
      <c r="BA542" s="200" t="n">
        <f aca="false">IF(AND(AZ542=0,AZ264=0,AY264&gt;0),$AR$5-AY264,AZ542)</f>
        <v>8</v>
      </c>
      <c r="BB542" s="201" t="n">
        <f aca="false">BA542*D542</f>
        <v>0.00088603389079632</v>
      </c>
      <c r="BC542" s="202" t="n">
        <f aca="false">(SUMIF(E542:AP542,"&gt;0",E542:AP542)-SUMIF(E542:AP542,"&lt;0",E542:AP542))*D542</f>
        <v>0.0856130246981947</v>
      </c>
      <c r="BD542" s="196"/>
      <c r="BE542" s="196"/>
      <c r="BF542" s="196"/>
      <c r="BG542" s="204"/>
      <c r="BH542" s="205" t="n">
        <f aca="false">SUMPRODUCT(E542:AP542,heilmittel!E$411:AP$411)*D542</f>
        <v>-0.000169055266363938</v>
      </c>
      <c r="BI542" s="206"/>
      <c r="BJ542" s="206"/>
      <c r="BK542" s="206"/>
      <c r="BL542" s="206"/>
      <c r="BM542" s="200"/>
    </row>
    <row r="543" customFormat="false" ht="12.8" hidden="false" customHeight="false" outlineLevel="0" collapsed="false">
      <c r="B543" s="0" t="n">
        <f aca="false">1/D543</f>
        <v>11084</v>
      </c>
      <c r="C543" s="208" t="s">
        <v>1444</v>
      </c>
      <c r="D543" s="209" t="n">
        <v>9.02201371346084E-005</v>
      </c>
      <c r="E543" s="210" t="n">
        <v>-8</v>
      </c>
      <c r="F543" s="198" t="n">
        <v>-1</v>
      </c>
      <c r="G543" s="198" t="n">
        <v>-13</v>
      </c>
      <c r="H543" s="198" t="n">
        <v>-5</v>
      </c>
      <c r="I543" s="198" t="n">
        <v>26</v>
      </c>
      <c r="J543" s="198" t="n">
        <v>4</v>
      </c>
      <c r="K543" s="198" t="n">
        <v>8</v>
      </c>
      <c r="L543" s="198" t="n">
        <v>-10</v>
      </c>
      <c r="M543" s="198" t="n">
        <v>8</v>
      </c>
      <c r="N543" s="198" t="n">
        <v>-14</v>
      </c>
      <c r="O543" s="198" t="n">
        <v>-25</v>
      </c>
      <c r="P543" s="198" t="n">
        <v>-22</v>
      </c>
      <c r="Q543" s="198" t="n">
        <v>8</v>
      </c>
      <c r="R543" s="198" t="n">
        <v>-14</v>
      </c>
      <c r="S543" s="198" t="n">
        <v>-7</v>
      </c>
      <c r="T543" s="198" t="n">
        <v>15</v>
      </c>
      <c r="U543" s="198" t="n">
        <v>13</v>
      </c>
      <c r="V543" s="198" t="n">
        <v>7</v>
      </c>
      <c r="W543" s="198" t="n">
        <v>-9</v>
      </c>
      <c r="X543" s="198" t="n">
        <v>5</v>
      </c>
      <c r="Y543" s="198" t="n">
        <v>24</v>
      </c>
      <c r="Z543" s="198" t="n">
        <v>2</v>
      </c>
      <c r="AA543" s="198" t="n">
        <v>38</v>
      </c>
      <c r="AB543" s="198" t="n">
        <v>-34</v>
      </c>
      <c r="AC543" s="198" t="n">
        <v>-7</v>
      </c>
      <c r="AD543" s="198" t="n">
        <v>33</v>
      </c>
      <c r="AE543" s="198" t="n">
        <v>-1</v>
      </c>
      <c r="AF543" s="198" t="n">
        <v>66</v>
      </c>
      <c r="AG543" s="198" t="n">
        <v>1</v>
      </c>
      <c r="AH543" s="198" t="n">
        <v>30</v>
      </c>
      <c r="AI543" s="198" t="n">
        <v>8</v>
      </c>
      <c r="AJ543" s="198" t="n">
        <v>14</v>
      </c>
      <c r="AK543" s="198" t="n">
        <v>33</v>
      </c>
      <c r="AL543" s="198" t="n">
        <v>26</v>
      </c>
      <c r="AM543" s="198" t="n">
        <v>19</v>
      </c>
      <c r="AN543" s="198" t="n">
        <v>-23</v>
      </c>
      <c r="AO543" s="198" t="n">
        <v>16</v>
      </c>
      <c r="AP543" s="211" t="n">
        <v>-4</v>
      </c>
      <c r="AR543" s="195"/>
      <c r="AS543" s="196" t="s">
        <v>1444</v>
      </c>
      <c r="AT543" s="199" t="inlineStr">
        <f aca="false">IF(AT265,1,"")</f>
        <is>
          <t/>
        </is>
      </c>
      <c r="AU543" s="235" t="n">
        <f aca="false">IF(OR(ISBLANK(appSymptome!E269),appSymptome!E269=appSymptome!$C$1,AT543),0,$AR$5-appSymptome!E269)</f>
        <v>8</v>
      </c>
      <c r="AV543" s="196"/>
      <c r="AW543" s="196"/>
      <c r="AX543" s="199"/>
      <c r="AY543" s="196"/>
      <c r="AZ543" s="196" t="n">
        <f aca="false">IF(AND(AU543=0,AU265=0,AX265&gt;0),$AR$5,AU543)</f>
        <v>8</v>
      </c>
      <c r="BA543" s="200" t="n">
        <f aca="false">IF(AND(AZ543=0,AZ265=0,AY265&gt;0),$AR$5-AY265,AZ543)</f>
        <v>8</v>
      </c>
      <c r="BB543" s="201" t="n">
        <f aca="false">BA543*D543</f>
        <v>0.000721761097076867</v>
      </c>
      <c r="BC543" s="202" t="n">
        <f aca="false">(SUMIF(E543:AP543,"&gt;0",E543:AP543)-SUMIF(E543:AP543,"&lt;0",E543:AP543))*D543</f>
        <v>0.0542223024178997</v>
      </c>
      <c r="BD543" s="196"/>
      <c r="BE543" s="196"/>
      <c r="BF543" s="196"/>
      <c r="BG543" s="204"/>
      <c r="BH543" s="205" t="n">
        <f aca="false">SUMPRODUCT(E543:AP543,heilmittel!E$411:AP$411)*D543</f>
        <v>0.00125105557560447</v>
      </c>
      <c r="BI543" s="206"/>
      <c r="BJ543" s="206"/>
      <c r="BK543" s="206"/>
      <c r="BL543" s="206"/>
      <c r="BM543" s="200"/>
    </row>
    <row r="544" customFormat="false" ht="12.8" hidden="false" customHeight="false" outlineLevel="0" collapsed="false">
      <c r="B544" s="0" t="n">
        <f aca="false">1/D544</f>
        <v>10882</v>
      </c>
      <c r="C544" s="208" t="s">
        <v>1445</v>
      </c>
      <c r="D544" s="209" t="n">
        <v>9.18948722661276E-005</v>
      </c>
      <c r="E544" s="210" t="n">
        <v>4</v>
      </c>
      <c r="F544" s="198" t="n">
        <v>-7</v>
      </c>
      <c r="G544" s="198" t="n">
        <v>-15</v>
      </c>
      <c r="H544" s="198" t="n">
        <v>9</v>
      </c>
      <c r="I544" s="198" t="n">
        <v>31</v>
      </c>
      <c r="J544" s="198" t="n">
        <v>-13</v>
      </c>
      <c r="K544" s="198" t="n">
        <v>24</v>
      </c>
      <c r="L544" s="198" t="n">
        <v>15</v>
      </c>
      <c r="M544" s="198" t="n">
        <v>-40</v>
      </c>
      <c r="N544" s="198" t="n">
        <v>-11</v>
      </c>
      <c r="O544" s="198" t="n">
        <v>13</v>
      </c>
      <c r="P544" s="198" t="n">
        <v>-35</v>
      </c>
      <c r="Q544" s="198" t="n">
        <v>-9</v>
      </c>
      <c r="R544" s="198" t="n">
        <v>-5</v>
      </c>
      <c r="S544" s="198" t="n">
        <v>13</v>
      </c>
      <c r="T544" s="198" t="n">
        <v>-19</v>
      </c>
      <c r="U544" s="198" t="n">
        <v>-26</v>
      </c>
      <c r="V544" s="198" t="n">
        <v>-7</v>
      </c>
      <c r="W544" s="198" t="n">
        <v>10</v>
      </c>
      <c r="X544" s="198" t="n">
        <v>-43</v>
      </c>
      <c r="Y544" s="198" t="n">
        <v>-1</v>
      </c>
      <c r="Z544" s="198" t="n">
        <v>14</v>
      </c>
      <c r="AA544" s="198" t="n">
        <v>14</v>
      </c>
      <c r="AB544" s="198" t="n">
        <v>21</v>
      </c>
      <c r="AC544" s="198" t="n">
        <v>4</v>
      </c>
      <c r="AD544" s="198" t="n">
        <v>-7</v>
      </c>
      <c r="AE544" s="198" t="n">
        <v>3</v>
      </c>
      <c r="AF544" s="198" t="n">
        <v>-27</v>
      </c>
      <c r="AG544" s="198" t="n">
        <v>7</v>
      </c>
      <c r="AH544" s="198" t="n">
        <v>-24</v>
      </c>
      <c r="AI544" s="198" t="n">
        <v>6</v>
      </c>
      <c r="AJ544" s="198" t="n">
        <v>-37</v>
      </c>
      <c r="AK544" s="198" t="n">
        <v>-53</v>
      </c>
      <c r="AL544" s="198" t="n">
        <v>-6</v>
      </c>
      <c r="AM544" s="198" t="n">
        <v>23</v>
      </c>
      <c r="AN544" s="198" t="n">
        <v>-60</v>
      </c>
      <c r="AO544" s="198" t="n">
        <v>25</v>
      </c>
      <c r="AP544" s="211" t="n">
        <v>41</v>
      </c>
      <c r="AR544" s="195"/>
      <c r="AS544" s="196" t="s">
        <v>1445</v>
      </c>
      <c r="AT544" s="199" t="inlineStr">
        <f aca="false">IF(AT266,1,"")</f>
        <is>
          <t/>
        </is>
      </c>
      <c r="AU544" s="235" t="n">
        <f aca="false">IF(OR(ISBLANK(appSymptome!E270),appSymptome!E270=appSymptome!$C$1,AT544),0,$AR$5-appSymptome!E270)</f>
        <v>8</v>
      </c>
      <c r="AV544" s="196"/>
      <c r="AW544" s="196"/>
      <c r="AX544" s="199"/>
      <c r="AY544" s="196"/>
      <c r="AZ544" s="196" t="n">
        <f aca="false">IF(AND(AU544=0,AU266=0,AX266&gt;0),$AR$5,AU544)</f>
        <v>8</v>
      </c>
      <c r="BA544" s="200" t="n">
        <f aca="false">IF(AND(AZ544=0,AZ266=0,AY266&gt;0),$AR$5-AY266,AZ544)</f>
        <v>8</v>
      </c>
      <c r="BB544" s="201" t="n">
        <f aca="false">BA544*D544</f>
        <v>0.000735158978129021</v>
      </c>
      <c r="BC544" s="202" t="n">
        <f aca="false">(SUMIF(E544:AP544,"&gt;0",E544:AP544)-SUMIF(E544:AP544,"&lt;0",E544:AP544))*D544</f>
        <v>0.0663480977761441</v>
      </c>
      <c r="BD544" s="196"/>
      <c r="BE544" s="196"/>
      <c r="BF544" s="196"/>
      <c r="BG544" s="204"/>
      <c r="BH544" s="205" t="n">
        <f aca="false">SUMPRODUCT(E544:AP544,heilmittel!E$411:AP$411)*D544</f>
        <v>-0.00232471053115236</v>
      </c>
      <c r="BI544" s="206"/>
      <c r="BJ544" s="206"/>
      <c r="BK544" s="206"/>
      <c r="BL544" s="206"/>
      <c r="BM544" s="200"/>
    </row>
    <row r="545" customFormat="false" ht="12.8" hidden="false" customHeight="false" outlineLevel="0" collapsed="false">
      <c r="B545" s="0" t="n">
        <f aca="false">1/D545</f>
        <v>7332.99999999998</v>
      </c>
      <c r="C545" s="208" t="s">
        <v>1446</v>
      </c>
      <c r="D545" s="209" t="n">
        <v>0.0001363698349925</v>
      </c>
      <c r="E545" s="210" t="n">
        <v>12</v>
      </c>
      <c r="F545" s="198" t="n">
        <v>-10</v>
      </c>
      <c r="G545" s="198" t="n">
        <v>-46</v>
      </c>
      <c r="H545" s="198" t="n">
        <v>14</v>
      </c>
      <c r="I545" s="198" t="n">
        <v>48</v>
      </c>
      <c r="J545" s="198" t="n">
        <v>24</v>
      </c>
      <c r="K545" s="198" t="n">
        <v>-48</v>
      </c>
      <c r="L545" s="198" t="n">
        <v>49</v>
      </c>
      <c r="M545" s="198" t="n">
        <v>26</v>
      </c>
      <c r="N545" s="198" t="n">
        <v>-33</v>
      </c>
      <c r="O545" s="198" t="n">
        <v>30</v>
      </c>
      <c r="P545" s="198" t="n">
        <v>-1</v>
      </c>
      <c r="Q545" s="198" t="n">
        <v>-28</v>
      </c>
      <c r="R545" s="198" t="n">
        <v>-42</v>
      </c>
      <c r="S545" s="198" t="n">
        <v>-19</v>
      </c>
      <c r="T545" s="198" t="n">
        <v>16</v>
      </c>
      <c r="U545" s="198" t="n">
        <v>-18</v>
      </c>
      <c r="V545" s="198" t="n">
        <v>8</v>
      </c>
      <c r="W545" s="198" t="n">
        <v>25</v>
      </c>
      <c r="X545" s="198" t="n">
        <v>-17</v>
      </c>
      <c r="Y545" s="198" t="n">
        <v>-20</v>
      </c>
      <c r="Z545" s="198" t="n">
        <v>65</v>
      </c>
      <c r="AA545" s="198" t="n">
        <v>-5</v>
      </c>
      <c r="AB545" s="198" t="n">
        <v>-14</v>
      </c>
      <c r="AC545" s="198" t="n">
        <v>-30</v>
      </c>
      <c r="AD545" s="198" t="n">
        <v>25</v>
      </c>
      <c r="AE545" s="198" t="n">
        <v>-33</v>
      </c>
      <c r="AF545" s="198" t="n">
        <v>44</v>
      </c>
      <c r="AG545" s="198" t="n">
        <v>-6</v>
      </c>
      <c r="AH545" s="198" t="n">
        <v>-21</v>
      </c>
      <c r="AI545" s="198" t="n">
        <v>17</v>
      </c>
      <c r="AJ545" s="198" t="n">
        <v>-19</v>
      </c>
      <c r="AK545" s="198" t="n">
        <v>-8</v>
      </c>
      <c r="AL545" s="198" t="n">
        <v>-25</v>
      </c>
      <c r="AM545" s="198" t="n">
        <v>8</v>
      </c>
      <c r="AN545" s="198" t="n">
        <v>-29</v>
      </c>
      <c r="AO545" s="198" t="n">
        <v>-32</v>
      </c>
      <c r="AP545" s="211" t="n">
        <v>-43</v>
      </c>
      <c r="AR545" s="195"/>
      <c r="AS545" s="196" t="s">
        <v>1446</v>
      </c>
      <c r="AT545" s="199" t="inlineStr">
        <f aca="false">IF(AT267,1,"")</f>
        <is>
          <t/>
        </is>
      </c>
      <c r="AU545" s="235" t="n">
        <f aca="false">IF(OR(ISBLANK(appSymptome!E271),appSymptome!E271=appSymptome!$C$1,AT545),0,$AR$5-appSymptome!E271)</f>
        <v>8</v>
      </c>
      <c r="AV545" s="196"/>
      <c r="AW545" s="196"/>
      <c r="AX545" s="199"/>
      <c r="AY545" s="196"/>
      <c r="AZ545" s="196" t="n">
        <f aca="false">IF(AND(AU545=0,AU267=0,AX267&gt;0),$AR$5,AU545)</f>
        <v>8</v>
      </c>
      <c r="BA545" s="200" t="n">
        <f aca="false">IF(AND(AZ545=0,AZ267=0,AY267&gt;0),$AR$5-AY267,AZ545)</f>
        <v>8</v>
      </c>
      <c r="BB545" s="201" t="n">
        <f aca="false">BA545*D545</f>
        <v>0.00109095867994</v>
      </c>
      <c r="BC545" s="202" t="n">
        <f aca="false">(SUMIF(E545:AP545,"&gt;0",E545:AP545)-SUMIF(E545:AP545,"&lt;0",E545:AP545))*D545</f>
        <v>0.130642301922815</v>
      </c>
      <c r="BD545" s="196"/>
      <c r="BE545" s="196"/>
      <c r="BF545" s="196"/>
      <c r="BG545" s="204"/>
      <c r="BH545" s="205" t="n">
        <f aca="false">SUMPRODUCT(E545:AP545,heilmittel!E$411:AP$411)*D545</f>
        <v>0.00114168825855721</v>
      </c>
      <c r="BI545" s="206"/>
      <c r="BJ545" s="206"/>
      <c r="BK545" s="206"/>
      <c r="BL545" s="206"/>
      <c r="BM545" s="200"/>
    </row>
    <row r="546" customFormat="false" ht="12.8" hidden="false" customHeight="false" outlineLevel="0" collapsed="false">
      <c r="B546" s="0" t="n">
        <f aca="false">1/D546</f>
        <v>6060</v>
      </c>
      <c r="C546" s="208" t="s">
        <v>1447</v>
      </c>
      <c r="D546" s="209" t="n">
        <v>0.000165016501650165</v>
      </c>
      <c r="E546" s="210" t="n">
        <v>1</v>
      </c>
      <c r="F546" s="198" t="n">
        <v>17</v>
      </c>
      <c r="G546" s="198" t="n">
        <v>4</v>
      </c>
      <c r="H546" s="198" t="n">
        <v>36</v>
      </c>
      <c r="I546" s="198" t="n">
        <v>3</v>
      </c>
      <c r="J546" s="198" t="n">
        <v>25</v>
      </c>
      <c r="K546" s="198" t="n">
        <v>22</v>
      </c>
      <c r="L546" s="198" t="n">
        <v>8</v>
      </c>
      <c r="M546" s="198" t="n">
        <v>2</v>
      </c>
      <c r="N546" s="198" t="n">
        <v>-2</v>
      </c>
      <c r="O546" s="198" t="n">
        <v>1</v>
      </c>
      <c r="P546" s="198" t="n">
        <v>15</v>
      </c>
      <c r="Q546" s="198" t="n">
        <v>-13</v>
      </c>
      <c r="R546" s="198" t="n">
        <v>2</v>
      </c>
      <c r="S546" s="198" t="n">
        <v>-20</v>
      </c>
      <c r="T546" s="198" t="n">
        <v>24</v>
      </c>
      <c r="U546" s="198" t="n">
        <v>-7</v>
      </c>
      <c r="V546" s="198" t="n">
        <v>0</v>
      </c>
      <c r="W546" s="198" t="n">
        <v>5</v>
      </c>
      <c r="X546" s="198" t="n">
        <v>13</v>
      </c>
      <c r="Y546" s="198" t="n">
        <v>36</v>
      </c>
      <c r="Z546" s="198" t="n">
        <v>0</v>
      </c>
      <c r="AA546" s="198" t="n">
        <v>-4</v>
      </c>
      <c r="AB546" s="198" t="n">
        <v>8</v>
      </c>
      <c r="AC546" s="198" t="n">
        <v>15</v>
      </c>
      <c r="AD546" s="198" t="n">
        <v>1</v>
      </c>
      <c r="AE546" s="198" t="n">
        <v>21</v>
      </c>
      <c r="AF546" s="198" t="n">
        <v>-17</v>
      </c>
      <c r="AG546" s="198" t="n">
        <v>1</v>
      </c>
      <c r="AH546" s="198" t="n">
        <v>-9</v>
      </c>
      <c r="AI546" s="198" t="n">
        <v>10</v>
      </c>
      <c r="AJ546" s="198" t="n">
        <v>-2</v>
      </c>
      <c r="AK546" s="198" t="n">
        <v>27</v>
      </c>
      <c r="AL546" s="198" t="n">
        <v>22</v>
      </c>
      <c r="AM546" s="198" t="n">
        <v>-9</v>
      </c>
      <c r="AN546" s="198" t="n">
        <v>-4</v>
      </c>
      <c r="AO546" s="198" t="n">
        <v>-1</v>
      </c>
      <c r="AP546" s="211" t="n">
        <v>6</v>
      </c>
      <c r="AR546" s="195"/>
      <c r="AS546" s="196" t="s">
        <v>1447</v>
      </c>
      <c r="AT546" s="199" t="inlineStr">
        <f aca="false">IF(AT268,1,"")</f>
        <is>
          <t/>
        </is>
      </c>
      <c r="AU546" s="235" t="n">
        <f aca="false">IF(OR(ISBLANK(appSymptome!E272),appSymptome!E272=appSymptome!$C$1,AT546),0,$AR$5-appSymptome!E272)</f>
        <v>8</v>
      </c>
      <c r="AV546" s="196"/>
      <c r="AW546" s="196"/>
      <c r="AX546" s="199"/>
      <c r="AY546" s="196"/>
      <c r="AZ546" s="196" t="n">
        <f aca="false">IF(AND(AU546=0,AU268=0,AX268&gt;0),$AR$5,AU546)</f>
        <v>8</v>
      </c>
      <c r="BA546" s="200" t="n">
        <f aca="false">IF(AND(AZ546=0,AZ268=0,AY268&gt;0),$AR$5-AY268,AZ546)</f>
        <v>8</v>
      </c>
      <c r="BB546" s="201" t="n">
        <f aca="false">BA546*D546</f>
        <v>0.00132013201320132</v>
      </c>
      <c r="BC546" s="202" t="n">
        <f aca="false">(SUMIF(E546:AP546,"&gt;0",E546:AP546)-SUMIF(E546:AP546,"&lt;0",E546:AP546))*D546</f>
        <v>0.0681518151815182</v>
      </c>
      <c r="BD546" s="196"/>
      <c r="BE546" s="196"/>
      <c r="BF546" s="196"/>
      <c r="BG546" s="204"/>
      <c r="BH546" s="205" t="n">
        <f aca="false">SUMPRODUCT(E546:AP546,heilmittel!E$411:AP$411)*D546</f>
        <v>-0.000146386138613861</v>
      </c>
      <c r="BI546" s="206"/>
      <c r="BJ546" s="206"/>
      <c r="BK546" s="206"/>
      <c r="BL546" s="206"/>
      <c r="BM546" s="200"/>
    </row>
    <row r="547" customFormat="false" ht="12.8" hidden="false" customHeight="false" outlineLevel="0" collapsed="false">
      <c r="B547" s="0" t="n">
        <f aca="false">1/D547</f>
        <v>6254.99999999998</v>
      </c>
      <c r="C547" s="208" t="s">
        <v>1448</v>
      </c>
      <c r="D547" s="209" t="n">
        <v>0.000159872102318146</v>
      </c>
      <c r="E547" s="210" t="n">
        <v>-4</v>
      </c>
      <c r="F547" s="198" t="n">
        <v>-2</v>
      </c>
      <c r="G547" s="198" t="n">
        <v>9</v>
      </c>
      <c r="H547" s="198" t="n">
        <v>-4</v>
      </c>
      <c r="I547" s="198" t="n">
        <v>-1</v>
      </c>
      <c r="J547" s="198" t="n">
        <v>4</v>
      </c>
      <c r="K547" s="198" t="n">
        <v>-29</v>
      </c>
      <c r="L547" s="198" t="n">
        <v>-4</v>
      </c>
      <c r="M547" s="198" t="n">
        <v>-2</v>
      </c>
      <c r="N547" s="198" t="n">
        <v>-6</v>
      </c>
      <c r="O547" s="198" t="n">
        <v>-2</v>
      </c>
      <c r="P547" s="198" t="n">
        <v>-8</v>
      </c>
      <c r="Q547" s="198" t="n">
        <v>4</v>
      </c>
      <c r="R547" s="198" t="n">
        <v>14</v>
      </c>
      <c r="S547" s="198" t="n">
        <v>12</v>
      </c>
      <c r="T547" s="198" t="n">
        <v>-21</v>
      </c>
      <c r="U547" s="198" t="n">
        <v>10</v>
      </c>
      <c r="V547" s="198" t="n">
        <v>-18</v>
      </c>
      <c r="W547" s="198" t="n">
        <v>13</v>
      </c>
      <c r="X547" s="198" t="n">
        <v>-10</v>
      </c>
      <c r="Y547" s="198" t="n">
        <v>19</v>
      </c>
      <c r="Z547" s="198" t="n">
        <v>0</v>
      </c>
      <c r="AA547" s="198" t="n">
        <v>0</v>
      </c>
      <c r="AB547" s="198" t="n">
        <v>12</v>
      </c>
      <c r="AC547" s="198" t="n">
        <v>-31</v>
      </c>
      <c r="AD547" s="198" t="n">
        <v>-27</v>
      </c>
      <c r="AE547" s="198" t="n">
        <v>7</v>
      </c>
      <c r="AF547" s="198" t="n">
        <v>10</v>
      </c>
      <c r="AG547" s="198" t="n">
        <v>10</v>
      </c>
      <c r="AH547" s="198" t="n">
        <v>-9</v>
      </c>
      <c r="AI547" s="198" t="n">
        <v>-4</v>
      </c>
      <c r="AJ547" s="198" t="n">
        <v>-7</v>
      </c>
      <c r="AK547" s="198" t="n">
        <v>-19</v>
      </c>
      <c r="AL547" s="198" t="n">
        <v>18</v>
      </c>
      <c r="AM547" s="198" t="n">
        <v>-4</v>
      </c>
      <c r="AN547" s="198" t="n">
        <v>-18</v>
      </c>
      <c r="AO547" s="198" t="n">
        <v>-6</v>
      </c>
      <c r="AP547" s="211" t="n">
        <v>11</v>
      </c>
      <c r="AR547" s="195"/>
      <c r="AS547" s="196" t="s">
        <v>1448</v>
      </c>
      <c r="AT547" s="199" t="inlineStr">
        <f aca="false">IF(AT269,1,"")</f>
        <is>
          <t/>
        </is>
      </c>
      <c r="AU547" s="235" t="n">
        <f aca="false">IF(OR(ISBLANK(appSymptome!E273),appSymptome!E273=appSymptome!$C$1,AT547),0,$AR$5-appSymptome!E273)</f>
        <v>8</v>
      </c>
      <c r="AV547" s="196"/>
      <c r="AW547" s="196"/>
      <c r="AX547" s="199"/>
      <c r="AY547" s="196"/>
      <c r="AZ547" s="196" t="n">
        <f aca="false">IF(AND(AU547=0,AU269=0,AX269&gt;0),$AR$5,AU547)</f>
        <v>8</v>
      </c>
      <c r="BA547" s="200" t="n">
        <f aca="false">IF(AND(AZ547=0,AZ269=0,AY269&gt;0),$AR$5-AY269,AZ547)</f>
        <v>8</v>
      </c>
      <c r="BB547" s="201" t="n">
        <f aca="false">BA547*D547</f>
        <v>0.00127897681854517</v>
      </c>
      <c r="BC547" s="202" t="n">
        <f aca="false">(SUMIF(E547:AP547,"&gt;0",E547:AP547)-SUMIF(E547:AP547,"&lt;0",E547:AP547))*D547</f>
        <v>0.0621902478017586</v>
      </c>
      <c r="BD547" s="196"/>
      <c r="BE547" s="196"/>
      <c r="BF547" s="196"/>
      <c r="BG547" s="204"/>
      <c r="BH547" s="205" t="n">
        <f aca="false">SUMPRODUCT(E547:AP547,heilmittel!E$411:AP$411)*D547</f>
        <v>-0.000532390087929658</v>
      </c>
      <c r="BI547" s="206"/>
      <c r="BJ547" s="206"/>
      <c r="BK547" s="206"/>
      <c r="BL547" s="206"/>
      <c r="BM547" s="200"/>
    </row>
    <row r="548" customFormat="false" ht="12.8" hidden="false" customHeight="false" outlineLevel="0" collapsed="false">
      <c r="B548" s="0" t="n">
        <f aca="false">1/D548</f>
        <v>6013</v>
      </c>
      <c r="C548" s="208" t="s">
        <v>1449</v>
      </c>
      <c r="D548" s="209" t="n">
        <v>0.000166306336271412</v>
      </c>
      <c r="E548" s="210" t="n">
        <v>-1</v>
      </c>
      <c r="F548" s="198" t="n">
        <v>13</v>
      </c>
      <c r="G548" s="198" t="n">
        <v>20</v>
      </c>
      <c r="H548" s="198" t="n">
        <v>-20</v>
      </c>
      <c r="I548" s="198" t="n">
        <v>-4</v>
      </c>
      <c r="J548" s="198" t="n">
        <v>2</v>
      </c>
      <c r="K548" s="198" t="n">
        <v>20</v>
      </c>
      <c r="L548" s="198" t="n">
        <v>16</v>
      </c>
      <c r="M548" s="198" t="n">
        <v>4</v>
      </c>
      <c r="N548" s="198" t="n">
        <v>-8</v>
      </c>
      <c r="O548" s="198" t="n">
        <v>8</v>
      </c>
      <c r="P548" s="198" t="n">
        <v>38</v>
      </c>
      <c r="Q548" s="198" t="n">
        <v>12</v>
      </c>
      <c r="R548" s="198" t="n">
        <v>17</v>
      </c>
      <c r="S548" s="198" t="n">
        <v>27</v>
      </c>
      <c r="T548" s="198" t="n">
        <v>-25</v>
      </c>
      <c r="U548" s="198" t="n">
        <v>42</v>
      </c>
      <c r="V548" s="198" t="n">
        <v>11</v>
      </c>
      <c r="W548" s="198" t="n">
        <v>-28</v>
      </c>
      <c r="X548" s="198" t="n">
        <v>22</v>
      </c>
      <c r="Y548" s="198" t="n">
        <v>-19</v>
      </c>
      <c r="Z548" s="198" t="n">
        <v>-12</v>
      </c>
      <c r="AA548" s="198" t="n">
        <v>9</v>
      </c>
      <c r="AB548" s="198" t="n">
        <v>45</v>
      </c>
      <c r="AC548" s="198" t="n">
        <v>-3</v>
      </c>
      <c r="AD548" s="198" t="n">
        <v>15</v>
      </c>
      <c r="AE548" s="198" t="n">
        <v>33</v>
      </c>
      <c r="AF548" s="198" t="n">
        <v>31</v>
      </c>
      <c r="AG548" s="198" t="n">
        <v>-31</v>
      </c>
      <c r="AH548" s="198" t="n">
        <v>9</v>
      </c>
      <c r="AI548" s="198" t="n">
        <v>74</v>
      </c>
      <c r="AJ548" s="198" t="n">
        <v>16</v>
      </c>
      <c r="AK548" s="198" t="n">
        <v>36</v>
      </c>
      <c r="AL548" s="198" t="n">
        <v>-6</v>
      </c>
      <c r="AM548" s="198" t="n">
        <v>-18</v>
      </c>
      <c r="AN548" s="198" t="n">
        <v>-2</v>
      </c>
      <c r="AO548" s="198" t="n">
        <v>-36</v>
      </c>
      <c r="AP548" s="211" t="n">
        <v>47</v>
      </c>
      <c r="AR548" s="195"/>
      <c r="AS548" s="196" t="s">
        <v>1449</v>
      </c>
      <c r="AT548" s="199" t="inlineStr">
        <f aca="false">IF(AT270,1,"")</f>
        <is>
          <t/>
        </is>
      </c>
      <c r="AU548" s="235" t="n">
        <f aca="false">IF(OR(ISBLANK(appSymptome!E274),appSymptome!E274=appSymptome!$C$1,AT548),0,$AR$5-appSymptome!E274)</f>
        <v>8</v>
      </c>
      <c r="AV548" s="196"/>
      <c r="AW548" s="196"/>
      <c r="AX548" s="199"/>
      <c r="AY548" s="196"/>
      <c r="AZ548" s="196" t="n">
        <f aca="false">IF(AND(AU548=0,AU270=0,AX270&gt;0),$AR$5,AU548)</f>
        <v>8</v>
      </c>
      <c r="BA548" s="200" t="n">
        <f aca="false">IF(AND(AZ548=0,AZ270=0,AY270&gt;0),$AR$5-AY270,AZ548)</f>
        <v>8</v>
      </c>
      <c r="BB548" s="201" t="n">
        <f aca="false">BA548*D548</f>
        <v>0.0013304506901713</v>
      </c>
      <c r="BC548" s="202" t="n">
        <f aca="false">(SUMIF(E548:AP548,"&gt;0",E548:AP548)-SUMIF(E548:AP548,"&lt;0",E548:AP548))*D548</f>
        <v>0.129718942291701</v>
      </c>
      <c r="BD548" s="196"/>
      <c r="BE548" s="196"/>
      <c r="BF548" s="196"/>
      <c r="BG548" s="204"/>
      <c r="BH548" s="205" t="n">
        <f aca="false">SUMPRODUCT(E548:AP548,heilmittel!E$411:AP$411)*D548</f>
        <v>-0.00179555962082156</v>
      </c>
      <c r="BI548" s="206"/>
      <c r="BJ548" s="206"/>
      <c r="BK548" s="206"/>
      <c r="BL548" s="206"/>
      <c r="BM548" s="200"/>
    </row>
    <row r="549" customFormat="false" ht="12.8" hidden="false" customHeight="false" outlineLevel="0" collapsed="false">
      <c r="B549" s="0" t="n">
        <f aca="false">1/D549</f>
        <v>6211</v>
      </c>
      <c r="C549" s="208" t="s">
        <v>1450</v>
      </c>
      <c r="D549" s="209" t="n">
        <v>0.000161004669135405</v>
      </c>
      <c r="E549" s="210" t="n">
        <v>25</v>
      </c>
      <c r="F549" s="198" t="n">
        <v>-20</v>
      </c>
      <c r="G549" s="198" t="n">
        <v>14</v>
      </c>
      <c r="H549" s="198" t="n">
        <v>1</v>
      </c>
      <c r="I549" s="198" t="n">
        <v>-4</v>
      </c>
      <c r="J549" s="198" t="n">
        <v>4</v>
      </c>
      <c r="K549" s="198" t="n">
        <v>5</v>
      </c>
      <c r="L549" s="198" t="n">
        <v>-2</v>
      </c>
      <c r="M549" s="198" t="n">
        <v>-2</v>
      </c>
      <c r="N549" s="198" t="n">
        <v>-2</v>
      </c>
      <c r="O549" s="198" t="n">
        <v>-23</v>
      </c>
      <c r="P549" s="198" t="n">
        <v>30</v>
      </c>
      <c r="Q549" s="198" t="n">
        <v>32</v>
      </c>
      <c r="R549" s="198" t="n">
        <v>14</v>
      </c>
      <c r="S549" s="198" t="n">
        <v>-6</v>
      </c>
      <c r="T549" s="198" t="n">
        <v>2</v>
      </c>
      <c r="U549" s="198" t="n">
        <v>-7</v>
      </c>
      <c r="V549" s="198" t="n">
        <v>30</v>
      </c>
      <c r="W549" s="198" t="n">
        <v>9</v>
      </c>
      <c r="X549" s="198" t="n">
        <v>-6</v>
      </c>
      <c r="Y549" s="198" t="n">
        <v>-14</v>
      </c>
      <c r="Z549" s="198" t="n">
        <v>19</v>
      </c>
      <c r="AA549" s="198" t="n">
        <v>8</v>
      </c>
      <c r="AB549" s="198" t="n">
        <v>-1</v>
      </c>
      <c r="AC549" s="198" t="n">
        <v>15</v>
      </c>
      <c r="AD549" s="198" t="n">
        <v>11</v>
      </c>
      <c r="AE549" s="198" t="n">
        <v>-3</v>
      </c>
      <c r="AF549" s="198" t="n">
        <v>25</v>
      </c>
      <c r="AG549" s="198" t="n">
        <v>19</v>
      </c>
      <c r="AH549" s="198" t="n">
        <v>-8</v>
      </c>
      <c r="AI549" s="198" t="n">
        <v>-6</v>
      </c>
      <c r="AJ549" s="198" t="n">
        <v>7</v>
      </c>
      <c r="AK549" s="198" t="n">
        <v>-29</v>
      </c>
      <c r="AL549" s="198" t="n">
        <v>-8</v>
      </c>
      <c r="AM549" s="198" t="n">
        <v>-33</v>
      </c>
      <c r="AN549" s="198" t="n">
        <v>-4</v>
      </c>
      <c r="AO549" s="198" t="n">
        <v>-3</v>
      </c>
      <c r="AP549" s="211" t="n">
        <v>-2</v>
      </c>
      <c r="AR549" s="195"/>
      <c r="AS549" s="196" t="s">
        <v>1450</v>
      </c>
      <c r="AT549" s="199" t="inlineStr">
        <f aca="false">IF(AT271,1,"")</f>
        <is>
          <t/>
        </is>
      </c>
      <c r="AU549" s="235" t="n">
        <f aca="false">IF(OR(ISBLANK(appSymptome!E275),appSymptome!E275=appSymptome!$C$1,AT549),0,$AR$5-appSymptome!E275)</f>
        <v>8</v>
      </c>
      <c r="AV549" s="196"/>
      <c r="AW549" s="196"/>
      <c r="AX549" s="199"/>
      <c r="AY549" s="196"/>
      <c r="AZ549" s="196" t="n">
        <f aca="false">IF(AND(AU549=0,AU271=0,AX271&gt;0),$AR$5,AU549)</f>
        <v>8</v>
      </c>
      <c r="BA549" s="200" t="n">
        <f aca="false">IF(AND(AZ549=0,AZ271=0,AY271&gt;0),$AR$5-AY271,AZ549)</f>
        <v>8</v>
      </c>
      <c r="BB549" s="201" t="n">
        <f aca="false">BA549*D549</f>
        <v>0.00128803735308324</v>
      </c>
      <c r="BC549" s="202" t="n">
        <f aca="false">(SUMIF(E549:AP549,"&gt;0",E549:AP549)-SUMIF(E549:AP549,"&lt;0",E549:AP549))*D549</f>
        <v>0.0729351151183384</v>
      </c>
      <c r="BD549" s="196"/>
      <c r="BE549" s="196"/>
      <c r="BF549" s="196"/>
      <c r="BG549" s="204"/>
      <c r="BH549" s="205" t="n">
        <f aca="false">SUMPRODUCT(E549:AP549,heilmittel!E$411:AP$411)*D549</f>
        <v>0.00189505715665754</v>
      </c>
      <c r="BI549" s="206"/>
      <c r="BJ549" s="206"/>
      <c r="BK549" s="206"/>
      <c r="BL549" s="206"/>
      <c r="BM549" s="200"/>
    </row>
    <row r="550" customFormat="false" ht="12.8" hidden="false" customHeight="false" outlineLevel="0" collapsed="false">
      <c r="B550" s="0" t="n">
        <f aca="false">1/D550</f>
        <v>6156.00000000001</v>
      </c>
      <c r="C550" s="208" t="s">
        <v>1451</v>
      </c>
      <c r="D550" s="209" t="n">
        <v>0.000162443144899285</v>
      </c>
      <c r="E550" s="210" t="n">
        <v>39</v>
      </c>
      <c r="F550" s="198" t="n">
        <v>-11</v>
      </c>
      <c r="G550" s="198" t="n">
        <v>19</v>
      </c>
      <c r="H550" s="198" t="n">
        <v>13</v>
      </c>
      <c r="I550" s="198" t="n">
        <v>-3</v>
      </c>
      <c r="J550" s="198" t="n">
        <v>-2</v>
      </c>
      <c r="K550" s="198" t="n">
        <v>18</v>
      </c>
      <c r="L550" s="198" t="n">
        <v>-9</v>
      </c>
      <c r="M550" s="198" t="n">
        <v>8</v>
      </c>
      <c r="N550" s="198" t="n">
        <v>-1</v>
      </c>
      <c r="O550" s="198" t="n">
        <v>-9</v>
      </c>
      <c r="P550" s="198" t="n">
        <v>18</v>
      </c>
      <c r="Q550" s="198" t="n">
        <v>11</v>
      </c>
      <c r="R550" s="198" t="n">
        <v>12</v>
      </c>
      <c r="S550" s="198" t="n">
        <v>-4</v>
      </c>
      <c r="T550" s="198" t="n">
        <v>21</v>
      </c>
      <c r="U550" s="198" t="n">
        <v>5</v>
      </c>
      <c r="V550" s="198" t="n">
        <v>13</v>
      </c>
      <c r="W550" s="198" t="n">
        <v>3</v>
      </c>
      <c r="X550" s="198" t="n">
        <v>32</v>
      </c>
      <c r="Y550" s="198" t="n">
        <v>-5</v>
      </c>
      <c r="Z550" s="198" t="n">
        <v>3</v>
      </c>
      <c r="AA550" s="198" t="n">
        <v>3</v>
      </c>
      <c r="AB550" s="198" t="n">
        <v>4</v>
      </c>
      <c r="AC550" s="198" t="n">
        <v>28</v>
      </c>
      <c r="AD550" s="198" t="n">
        <v>9</v>
      </c>
      <c r="AE550" s="198" t="n">
        <v>-6</v>
      </c>
      <c r="AF550" s="198" t="n">
        <v>14</v>
      </c>
      <c r="AG550" s="198" t="n">
        <v>29</v>
      </c>
      <c r="AH550" s="198" t="n">
        <v>-7</v>
      </c>
      <c r="AI550" s="198" t="n">
        <v>-4</v>
      </c>
      <c r="AJ550" s="198" t="n">
        <v>4</v>
      </c>
      <c r="AK550" s="198" t="n">
        <v>-19</v>
      </c>
      <c r="AL550" s="198" t="n">
        <v>-6</v>
      </c>
      <c r="AM550" s="198" t="n">
        <v>-46</v>
      </c>
      <c r="AN550" s="198" t="n">
        <v>-34</v>
      </c>
      <c r="AO550" s="198" t="n">
        <v>-19</v>
      </c>
      <c r="AP550" s="211" t="n">
        <v>9</v>
      </c>
      <c r="AR550" s="195"/>
      <c r="AS550" s="196" t="s">
        <v>1451</v>
      </c>
      <c r="AT550" s="199" t="inlineStr">
        <f aca="false">IF(AT272,1,"")</f>
        <is>
          <t/>
        </is>
      </c>
      <c r="AU550" s="235" t="n">
        <f aca="false">IF(OR(ISBLANK(appSymptome!E276),appSymptome!E276=appSymptome!$C$1,AT550),0,$AR$5-appSymptome!E276)</f>
        <v>8</v>
      </c>
      <c r="AV550" s="196"/>
      <c r="AW550" s="196"/>
      <c r="AX550" s="199"/>
      <c r="AY550" s="196"/>
      <c r="AZ550" s="196" t="n">
        <f aca="false">IF(AND(AU550=0,AU272=0,AX272&gt;0),$AR$5,AU550)</f>
        <v>8</v>
      </c>
      <c r="BA550" s="200" t="n">
        <f aca="false">IF(AND(AZ550=0,AZ272=0,AY272&gt;0),$AR$5-AY272,AZ550)</f>
        <v>8</v>
      </c>
      <c r="BB550" s="201" t="n">
        <f aca="false">BA550*D550</f>
        <v>0.00129954515919428</v>
      </c>
      <c r="BC550" s="202" t="n">
        <f aca="false">(SUMIF(E550:AP550,"&gt;0",E550:AP550)-SUMIF(E550:AP550,"&lt;0",E550:AP550))*D550</f>
        <v>0.0812215724496426</v>
      </c>
      <c r="BD550" s="196"/>
      <c r="BE550" s="196"/>
      <c r="BF550" s="196"/>
      <c r="BG550" s="204"/>
      <c r="BH550" s="205" t="n">
        <f aca="false">SUMPRODUCT(E550:AP550,heilmittel!E$411:AP$411)*D550</f>
        <v>0.000427599090318388</v>
      </c>
      <c r="BI550" s="206"/>
      <c r="BJ550" s="206"/>
      <c r="BK550" s="206"/>
      <c r="BL550" s="206"/>
      <c r="BM550" s="200"/>
    </row>
    <row r="551" customFormat="false" ht="12.8" hidden="false" customHeight="false" outlineLevel="0" collapsed="false">
      <c r="B551" s="0" t="n">
        <f aca="false">1/D551</f>
        <v>5955.00000000001</v>
      </c>
      <c r="C551" s="208" t="s">
        <v>1452</v>
      </c>
      <c r="D551" s="209" t="n">
        <v>0.000167926112510495</v>
      </c>
      <c r="E551" s="210" t="n">
        <v>25</v>
      </c>
      <c r="F551" s="198" t="n">
        <v>-51</v>
      </c>
      <c r="G551" s="198" t="n">
        <v>24</v>
      </c>
      <c r="H551" s="198" t="n">
        <v>16</v>
      </c>
      <c r="I551" s="198" t="n">
        <v>-22</v>
      </c>
      <c r="J551" s="198" t="n">
        <v>38</v>
      </c>
      <c r="K551" s="198" t="n">
        <v>-11</v>
      </c>
      <c r="L551" s="198" t="n">
        <v>-15</v>
      </c>
      <c r="M551" s="198" t="n">
        <v>-19</v>
      </c>
      <c r="N551" s="198" t="n">
        <v>-2</v>
      </c>
      <c r="O551" s="198" t="n">
        <v>-16</v>
      </c>
      <c r="P551" s="198" t="n">
        <v>22</v>
      </c>
      <c r="Q551" s="198" t="n">
        <v>9</v>
      </c>
      <c r="R551" s="198" t="n">
        <v>-2</v>
      </c>
      <c r="S551" s="198" t="n">
        <v>17</v>
      </c>
      <c r="T551" s="198" t="n">
        <v>11</v>
      </c>
      <c r="U551" s="198" t="n">
        <v>-2</v>
      </c>
      <c r="V551" s="198" t="n">
        <v>8</v>
      </c>
      <c r="W551" s="198" t="n">
        <v>24</v>
      </c>
      <c r="X551" s="198" t="n">
        <v>-13</v>
      </c>
      <c r="Y551" s="198" t="n">
        <v>13</v>
      </c>
      <c r="Z551" s="198" t="n">
        <v>-28</v>
      </c>
      <c r="AA551" s="198" t="n">
        <v>53</v>
      </c>
      <c r="AB551" s="198" t="n">
        <v>3</v>
      </c>
      <c r="AC551" s="198" t="n">
        <v>21</v>
      </c>
      <c r="AD551" s="198" t="n">
        <v>7</v>
      </c>
      <c r="AE551" s="198" t="n">
        <v>-28</v>
      </c>
      <c r="AF551" s="198" t="n">
        <v>-2</v>
      </c>
      <c r="AG551" s="198" t="n">
        <v>-9</v>
      </c>
      <c r="AH551" s="198" t="n">
        <v>-12</v>
      </c>
      <c r="AI551" s="198" t="n">
        <v>-36</v>
      </c>
      <c r="AJ551" s="198" t="n">
        <v>-24</v>
      </c>
      <c r="AK551" s="198" t="n">
        <v>13</v>
      </c>
      <c r="AL551" s="198" t="n">
        <v>9</v>
      </c>
      <c r="AM551" s="198" t="n">
        <v>9</v>
      </c>
      <c r="AN551" s="198" t="n">
        <v>-12</v>
      </c>
      <c r="AO551" s="198" t="n">
        <v>-16</v>
      </c>
      <c r="AP551" s="211" t="n">
        <v>-11</v>
      </c>
      <c r="AR551" s="195"/>
      <c r="AS551" s="196" t="s">
        <v>1452</v>
      </c>
      <c r="AT551" s="199" t="inlineStr">
        <f aca="false">IF(AT273,1,"")</f>
        <is>
          <t/>
        </is>
      </c>
      <c r="AU551" s="235" t="n">
        <f aca="false">IF(OR(ISBLANK(appSymptome!E277),appSymptome!E277=appSymptome!$C$1,AT551),0,$AR$5-appSymptome!E277)</f>
        <v>2</v>
      </c>
      <c r="AV551" s="196"/>
      <c r="AW551" s="196"/>
      <c r="AX551" s="199"/>
      <c r="AY551" s="196"/>
      <c r="AZ551" s="196" t="n">
        <f aca="false">IF(AND(AU551=0,AU273=0,AX273&gt;0),$AR$5,AU551)</f>
        <v>2</v>
      </c>
      <c r="BA551" s="200" t="n">
        <f aca="false">IF(AND(AZ551=0,AZ273=0,AY273&gt;0),$AR$5-AY273,AZ551)</f>
        <v>2</v>
      </c>
      <c r="BB551" s="201" t="n">
        <f aca="false">BA551*D551</f>
        <v>0.00033585222502099</v>
      </c>
      <c r="BC551" s="202" t="n">
        <f aca="false">(SUMIF(E551:AP551,"&gt;0",E551:AP551)-SUMIF(E551:AP551,"&lt;0",E551:AP551))*D551</f>
        <v>0.109655751469354</v>
      </c>
      <c r="BD551" s="196"/>
      <c r="BE551" s="196"/>
      <c r="BF551" s="196"/>
      <c r="BG551" s="204"/>
      <c r="BH551" s="205" t="n">
        <f aca="false">SUMPRODUCT(E551:AP551,heilmittel!E$411:AP$411)*D551</f>
        <v>0.00196251889168765</v>
      </c>
      <c r="BI551" s="206"/>
      <c r="BJ551" s="206"/>
      <c r="BK551" s="206"/>
      <c r="BL551" s="206"/>
      <c r="BM551" s="200"/>
    </row>
    <row r="552" customFormat="false" ht="12.8" hidden="false" customHeight="false" outlineLevel="0" collapsed="false">
      <c r="B552" s="0" t="n">
        <f aca="false">1/D552</f>
        <v>6226</v>
      </c>
      <c r="C552" s="208" t="s">
        <v>1453</v>
      </c>
      <c r="D552" s="209" t="n">
        <v>0.00016061676839062</v>
      </c>
      <c r="E552" s="210" t="n">
        <v>13</v>
      </c>
      <c r="F552" s="198" t="n">
        <v>-24</v>
      </c>
      <c r="G552" s="198" t="n">
        <v>17</v>
      </c>
      <c r="H552" s="198" t="n">
        <v>4</v>
      </c>
      <c r="I552" s="198" t="n">
        <v>-3</v>
      </c>
      <c r="J552" s="198" t="n">
        <v>11</v>
      </c>
      <c r="K552" s="198" t="n">
        <v>-8</v>
      </c>
      <c r="L552" s="198" t="n">
        <v>-2</v>
      </c>
      <c r="M552" s="198" t="n">
        <v>-13</v>
      </c>
      <c r="N552" s="198" t="n">
        <v>-5</v>
      </c>
      <c r="O552" s="198" t="n">
        <v>-23</v>
      </c>
      <c r="P552" s="198" t="n">
        <v>24</v>
      </c>
      <c r="Q552" s="198" t="n">
        <v>18</v>
      </c>
      <c r="R552" s="198" t="n">
        <v>16</v>
      </c>
      <c r="S552" s="198" t="n">
        <v>-8</v>
      </c>
      <c r="T552" s="198" t="n">
        <v>11</v>
      </c>
      <c r="U552" s="198" t="n">
        <v>5</v>
      </c>
      <c r="V552" s="198" t="n">
        <v>32</v>
      </c>
      <c r="W552" s="198" t="n">
        <v>3</v>
      </c>
      <c r="X552" s="198" t="n">
        <v>-16</v>
      </c>
      <c r="Y552" s="198" t="n">
        <v>-2</v>
      </c>
      <c r="Z552" s="198" t="n">
        <v>7</v>
      </c>
      <c r="AA552" s="198" t="n">
        <v>15</v>
      </c>
      <c r="AB552" s="198" t="n">
        <v>0</v>
      </c>
      <c r="AC552" s="198" t="n">
        <v>16</v>
      </c>
      <c r="AD552" s="198" t="n">
        <v>7</v>
      </c>
      <c r="AE552" s="198" t="n">
        <v>6</v>
      </c>
      <c r="AF552" s="198" t="n">
        <v>9</v>
      </c>
      <c r="AG552" s="198" t="n">
        <v>-9</v>
      </c>
      <c r="AH552" s="198" t="n">
        <v>9</v>
      </c>
      <c r="AI552" s="198" t="n">
        <v>-4</v>
      </c>
      <c r="AJ552" s="198" t="n">
        <v>3</v>
      </c>
      <c r="AK552" s="198" t="n">
        <v>-19</v>
      </c>
      <c r="AL552" s="198" t="n">
        <v>4</v>
      </c>
      <c r="AM552" s="198" t="n">
        <v>-6</v>
      </c>
      <c r="AN552" s="198" t="n">
        <v>7</v>
      </c>
      <c r="AO552" s="198" t="n">
        <v>-4</v>
      </c>
      <c r="AP552" s="211" t="n">
        <v>-7</v>
      </c>
      <c r="AR552" s="195"/>
      <c r="AS552" s="196" t="s">
        <v>1453</v>
      </c>
      <c r="AT552" s="199" t="inlineStr">
        <f aca="false">IF(AT274,1,"")</f>
        <is>
          <t/>
        </is>
      </c>
      <c r="AU552" s="235" t="n">
        <f aca="false">IF(OR(ISBLANK(appSymptome!E278),appSymptome!E278=appSymptome!$C$1,AT552),0,$AR$5-appSymptome!E278)</f>
        <v>8</v>
      </c>
      <c r="AV552" s="196"/>
      <c r="AW552" s="196"/>
      <c r="AX552" s="199"/>
      <c r="AY552" s="196"/>
      <c r="AZ552" s="196" t="n">
        <f aca="false">IF(AND(AU552=0,AU274=0,AX274&gt;0),$AR$5,AU552)</f>
        <v>8</v>
      </c>
      <c r="BA552" s="200" t="n">
        <f aca="false">IF(AND(AZ552=0,AZ274=0,AY274&gt;0),$AR$5-AY274,AZ552)</f>
        <v>8</v>
      </c>
      <c r="BB552" s="201" t="n">
        <f aca="false">BA552*D552</f>
        <v>0.00128493414712496</v>
      </c>
      <c r="BC552" s="202" t="n">
        <f aca="false">(SUMIF(E552:AP552,"&gt;0",E552:AP552)-SUMIF(E552:AP552,"&lt;0",E552:AP552))*D552</f>
        <v>0.0626405396723418</v>
      </c>
      <c r="BD552" s="196"/>
      <c r="BE552" s="196"/>
      <c r="BF552" s="196"/>
      <c r="BG552" s="204"/>
      <c r="BH552" s="205" t="n">
        <f aca="false">SUMPRODUCT(E552:AP552,heilmittel!E$411:AP$411)*D552</f>
        <v>0.000819547060713139</v>
      </c>
      <c r="BI552" s="206"/>
      <c r="BJ552" s="206"/>
      <c r="BK552" s="206"/>
      <c r="BL552" s="206"/>
      <c r="BM552" s="200"/>
    </row>
    <row r="553" customFormat="false" ht="12.8" hidden="false" customHeight="false" outlineLevel="0" collapsed="false">
      <c r="B553" s="0" t="n">
        <f aca="false">1/D553</f>
        <v>6201.00000000002</v>
      </c>
      <c r="C553" s="208" t="s">
        <v>1454</v>
      </c>
      <c r="D553" s="209" t="n">
        <v>0.000161264312207708</v>
      </c>
      <c r="E553" s="210" t="n">
        <v>14</v>
      </c>
      <c r="F553" s="198" t="n">
        <v>-12</v>
      </c>
      <c r="G553" s="198" t="n">
        <v>3</v>
      </c>
      <c r="H553" s="198" t="n">
        <v>-3</v>
      </c>
      <c r="I553" s="198" t="n">
        <v>-13</v>
      </c>
      <c r="J553" s="198" t="n">
        <v>18</v>
      </c>
      <c r="K553" s="198" t="n">
        <v>-11</v>
      </c>
      <c r="L553" s="198" t="n">
        <v>-6</v>
      </c>
      <c r="M553" s="198" t="n">
        <v>-5</v>
      </c>
      <c r="N553" s="198" t="n">
        <v>-5</v>
      </c>
      <c r="O553" s="198" t="n">
        <v>-7</v>
      </c>
      <c r="P553" s="198" t="n">
        <v>-8</v>
      </c>
      <c r="Q553" s="198" t="n">
        <v>-16</v>
      </c>
      <c r="R553" s="198" t="n">
        <v>1</v>
      </c>
      <c r="S553" s="198" t="n">
        <v>13</v>
      </c>
      <c r="T553" s="198" t="n">
        <v>-2</v>
      </c>
      <c r="U553" s="198" t="n">
        <v>3</v>
      </c>
      <c r="V553" s="198" t="n">
        <v>11</v>
      </c>
      <c r="W553" s="198" t="n">
        <v>9</v>
      </c>
      <c r="X553" s="198" t="n">
        <v>8</v>
      </c>
      <c r="Y553" s="198" t="n">
        <v>7</v>
      </c>
      <c r="Z553" s="198" t="n">
        <v>-12</v>
      </c>
      <c r="AA553" s="198" t="n">
        <v>11</v>
      </c>
      <c r="AB553" s="198" t="n">
        <v>-8</v>
      </c>
      <c r="AC553" s="198" t="n">
        <v>10</v>
      </c>
      <c r="AD553" s="198" t="n">
        <v>-11</v>
      </c>
      <c r="AE553" s="198" t="n">
        <v>-5</v>
      </c>
      <c r="AF553" s="198" t="n">
        <v>-29</v>
      </c>
      <c r="AG553" s="198" t="n">
        <v>-8</v>
      </c>
      <c r="AH553" s="198" t="n">
        <v>-5</v>
      </c>
      <c r="AI553" s="198" t="n">
        <v>-18</v>
      </c>
      <c r="AJ553" s="198" t="n">
        <v>-4</v>
      </c>
      <c r="AK553" s="198" t="n">
        <v>-10</v>
      </c>
      <c r="AL553" s="198" t="n">
        <v>40</v>
      </c>
      <c r="AM553" s="198" t="n">
        <v>17</v>
      </c>
      <c r="AN553" s="198" t="n">
        <v>-8</v>
      </c>
      <c r="AO553" s="198" t="n">
        <v>13</v>
      </c>
      <c r="AP553" s="211" t="n">
        <v>-10</v>
      </c>
      <c r="AR553" s="195"/>
      <c r="AS553" s="196" t="s">
        <v>1454</v>
      </c>
      <c r="AT553" s="199" t="inlineStr">
        <f aca="false">IF(AT275,1,"")</f>
        <is>
          <t/>
        </is>
      </c>
      <c r="AU553" s="235" t="n">
        <f aca="false">IF(OR(ISBLANK(appSymptome!E279),appSymptome!E279=appSymptome!$C$1,AT553),0,$AR$5-appSymptome!E279)</f>
        <v>8</v>
      </c>
      <c r="AV553" s="196"/>
      <c r="AW553" s="196"/>
      <c r="AX553" s="199"/>
      <c r="AY553" s="196"/>
      <c r="AZ553" s="196" t="n">
        <f aca="false">IF(AND(AU553=0,AU275=0,AX275&gt;0),$AR$5,AU553)</f>
        <v>8</v>
      </c>
      <c r="BA553" s="200" t="n">
        <f aca="false">IF(AND(AZ553=0,AZ275=0,AY275&gt;0),$AR$5-AY275,AZ553)</f>
        <v>8</v>
      </c>
      <c r="BB553" s="201" t="n">
        <f aca="false">BA553*D553</f>
        <v>0.00129011449766166</v>
      </c>
      <c r="BC553" s="202" t="n">
        <f aca="false">(SUMIF(E553:AP553,"&gt;0",E553:AP553)-SUMIF(E553:AP553,"&lt;0",E553:AP553))*D553</f>
        <v>0.0635381390098371</v>
      </c>
      <c r="BD553" s="196"/>
      <c r="BE553" s="196"/>
      <c r="BF553" s="196"/>
      <c r="BG553" s="204"/>
      <c r="BH553" s="205" t="n">
        <f aca="false">SUMPRODUCT(E553:AP553,heilmittel!E$411:AP$411)*D553</f>
        <v>-0.000449169488792129</v>
      </c>
      <c r="BI553" s="206"/>
      <c r="BJ553" s="206"/>
      <c r="BK553" s="206"/>
      <c r="BL553" s="206"/>
      <c r="BM553" s="200"/>
    </row>
    <row r="554" customFormat="false" ht="12.8" hidden="false" customHeight="false" outlineLevel="0" collapsed="false">
      <c r="B554" s="0" t="n">
        <f aca="false">1/D554</f>
        <v>6136.99999999999</v>
      </c>
      <c r="C554" s="208" t="s">
        <v>1455</v>
      </c>
      <c r="D554" s="209" t="n">
        <v>0.000162946064852534</v>
      </c>
      <c r="E554" s="210" t="n">
        <v>11</v>
      </c>
      <c r="F554" s="198" t="n">
        <v>6</v>
      </c>
      <c r="G554" s="198" t="n">
        <v>8</v>
      </c>
      <c r="H554" s="198" t="n">
        <v>-8</v>
      </c>
      <c r="I554" s="198" t="n">
        <v>13</v>
      </c>
      <c r="J554" s="198" t="n">
        <v>4</v>
      </c>
      <c r="K554" s="198" t="n">
        <v>-7</v>
      </c>
      <c r="L554" s="198" t="n">
        <v>-34</v>
      </c>
      <c r="M554" s="198" t="n">
        <v>-17</v>
      </c>
      <c r="N554" s="198" t="n">
        <v>-2</v>
      </c>
      <c r="O554" s="198" t="n">
        <v>3</v>
      </c>
      <c r="P554" s="198" t="n">
        <v>-11</v>
      </c>
      <c r="Q554" s="198" t="n">
        <v>-13</v>
      </c>
      <c r="R554" s="198" t="n">
        <v>14</v>
      </c>
      <c r="S554" s="198" t="n">
        <v>-2</v>
      </c>
      <c r="T554" s="198" t="n">
        <v>-46</v>
      </c>
      <c r="U554" s="198" t="n">
        <v>21</v>
      </c>
      <c r="V554" s="198" t="n">
        <v>1</v>
      </c>
      <c r="W554" s="198" t="n">
        <v>29</v>
      </c>
      <c r="X554" s="198" t="n">
        <v>-6</v>
      </c>
      <c r="Y554" s="198" t="n">
        <v>11</v>
      </c>
      <c r="Z554" s="198" t="n">
        <v>-11</v>
      </c>
      <c r="AA554" s="198" t="n">
        <v>10</v>
      </c>
      <c r="AB554" s="198" t="n">
        <v>5</v>
      </c>
      <c r="AC554" s="198" t="n">
        <v>12</v>
      </c>
      <c r="AD554" s="198" t="n">
        <v>6</v>
      </c>
      <c r="AE554" s="198" t="n">
        <v>4</v>
      </c>
      <c r="AF554" s="198" t="n">
        <v>14</v>
      </c>
      <c r="AG554" s="198" t="n">
        <v>-35</v>
      </c>
      <c r="AH554" s="198" t="n">
        <v>-30</v>
      </c>
      <c r="AI554" s="198" t="n">
        <v>13</v>
      </c>
      <c r="AJ554" s="198" t="n">
        <v>-8</v>
      </c>
      <c r="AK554" s="198" t="n">
        <v>-12</v>
      </c>
      <c r="AL554" s="198" t="n">
        <v>-28</v>
      </c>
      <c r="AM554" s="198" t="n">
        <v>-15</v>
      </c>
      <c r="AN554" s="198" t="n">
        <v>-16</v>
      </c>
      <c r="AO554" s="198" t="n">
        <v>-5</v>
      </c>
      <c r="AP554" s="211" t="n">
        <v>0</v>
      </c>
      <c r="AR554" s="195"/>
      <c r="AS554" s="196" t="s">
        <v>1455</v>
      </c>
      <c r="AT554" s="199" t="inlineStr">
        <f aca="false">IF(AT276,1,"")</f>
        <is>
          <t/>
        </is>
      </c>
      <c r="AU554" s="235" t="n">
        <f aca="false">IF(OR(ISBLANK(appSymptome!E280),appSymptome!E280=appSymptome!$C$1,AT554),0,$AR$5-appSymptome!E280)</f>
        <v>2</v>
      </c>
      <c r="AV554" s="196"/>
      <c r="AW554" s="196"/>
      <c r="AX554" s="199"/>
      <c r="AY554" s="196"/>
      <c r="AZ554" s="196" t="n">
        <f aca="false">IF(AND(AU554=0,AU276=0,AX276&gt;0),$AR$5,AU554)</f>
        <v>2</v>
      </c>
      <c r="BA554" s="200" t="n">
        <f aca="false">IF(AND(AZ554=0,AZ276=0,AY276&gt;0),$AR$5-AY276,AZ554)</f>
        <v>2</v>
      </c>
      <c r="BB554" s="201" t="n">
        <f aca="false">BA554*D554</f>
        <v>0.000325892129705068</v>
      </c>
      <c r="BC554" s="202" t="n">
        <f aca="false">(SUMIF(E554:AP554,"&gt;0",E554:AP554)-SUMIF(E554:AP554,"&lt;0",E554:AP554))*D554</f>
        <v>0.0800065178425941</v>
      </c>
      <c r="BD554" s="196"/>
      <c r="BE554" s="196"/>
      <c r="BF554" s="196"/>
      <c r="BG554" s="204"/>
      <c r="BH554" s="205" t="n">
        <f aca="false">SUMPRODUCT(E554:AP554,heilmittel!E$411:AP$411)*D554</f>
        <v>-0.00179063060127098</v>
      </c>
      <c r="BI554" s="206"/>
      <c r="BJ554" s="206"/>
      <c r="BK554" s="206"/>
      <c r="BL554" s="206"/>
      <c r="BM554" s="200"/>
    </row>
    <row r="555" customFormat="false" ht="12.8" hidden="false" customHeight="false" outlineLevel="0" collapsed="false">
      <c r="B555" s="0" t="n">
        <f aca="false">1/D555</f>
        <v>6293.99999999998</v>
      </c>
      <c r="C555" s="208" t="s">
        <v>1456</v>
      </c>
      <c r="D555" s="209" t="n">
        <v>0.000158881474420083</v>
      </c>
      <c r="E555" s="210" t="n">
        <v>9</v>
      </c>
      <c r="F555" s="198" t="n">
        <v>-2</v>
      </c>
      <c r="G555" s="198" t="n">
        <v>-2</v>
      </c>
      <c r="H555" s="198" t="n">
        <v>-6</v>
      </c>
      <c r="I555" s="198" t="n">
        <v>-1</v>
      </c>
      <c r="J555" s="198" t="n">
        <v>3</v>
      </c>
      <c r="K555" s="198" t="n">
        <v>-7</v>
      </c>
      <c r="L555" s="198" t="n">
        <v>-2</v>
      </c>
      <c r="M555" s="198" t="n">
        <v>-13</v>
      </c>
      <c r="N555" s="198" t="n">
        <v>1</v>
      </c>
      <c r="O555" s="198" t="n">
        <v>-13</v>
      </c>
      <c r="P555" s="198" t="n">
        <v>-3</v>
      </c>
      <c r="Q555" s="198" t="n">
        <v>-8</v>
      </c>
      <c r="R555" s="198" t="n">
        <v>12</v>
      </c>
      <c r="S555" s="198" t="n">
        <v>-6</v>
      </c>
      <c r="T555" s="198" t="n">
        <v>-16</v>
      </c>
      <c r="U555" s="198" t="n">
        <v>-7</v>
      </c>
      <c r="V555" s="198" t="n">
        <v>6</v>
      </c>
      <c r="W555" s="198" t="n">
        <v>6</v>
      </c>
      <c r="X555" s="198" t="n">
        <v>-4</v>
      </c>
      <c r="Y555" s="198" t="n">
        <v>9</v>
      </c>
      <c r="Z555" s="198" t="n">
        <v>-4</v>
      </c>
      <c r="AA555" s="198" t="n">
        <v>-12</v>
      </c>
      <c r="AB555" s="198" t="n">
        <v>5</v>
      </c>
      <c r="AC555" s="198" t="n">
        <v>-8</v>
      </c>
      <c r="AD555" s="198" t="n">
        <v>17</v>
      </c>
      <c r="AE555" s="198" t="n">
        <v>-8</v>
      </c>
      <c r="AF555" s="198" t="n">
        <v>-4</v>
      </c>
      <c r="AG555" s="198" t="n">
        <v>0</v>
      </c>
      <c r="AH555" s="198" t="n">
        <v>-10</v>
      </c>
      <c r="AI555" s="198" t="n">
        <v>11</v>
      </c>
      <c r="AJ555" s="198" t="n">
        <v>10</v>
      </c>
      <c r="AK555" s="198" t="n">
        <v>-1</v>
      </c>
      <c r="AL555" s="198" t="n">
        <v>8</v>
      </c>
      <c r="AM555" s="198" t="n">
        <v>-6</v>
      </c>
      <c r="AN555" s="198" t="n">
        <v>11</v>
      </c>
      <c r="AO555" s="198" t="n">
        <v>18</v>
      </c>
      <c r="AP555" s="211" t="n">
        <v>15</v>
      </c>
      <c r="AR555" s="195"/>
      <c r="AS555" s="196" t="s">
        <v>1456</v>
      </c>
      <c r="AT555" s="199" t="inlineStr">
        <f aca="false">IF(AT277,1,"")</f>
        <is>
          <t/>
        </is>
      </c>
      <c r="AU555" s="235" t="n">
        <f aca="false">IF(OR(ISBLANK(appSymptome!E281),appSymptome!E281=appSymptome!$C$1,AT555),0,$AR$5-appSymptome!E281)</f>
        <v>8</v>
      </c>
      <c r="AV555" s="196"/>
      <c r="AW555" s="196"/>
      <c r="AX555" s="199"/>
      <c r="AY555" s="196"/>
      <c r="AZ555" s="196" t="n">
        <f aca="false">IF(AND(AU555=0,AU277=0,AX277&gt;0),$AR$5,AU555)</f>
        <v>8</v>
      </c>
      <c r="BA555" s="200" t="n">
        <f aca="false">IF(AND(AZ555=0,AZ277=0,AY277&gt;0),$AR$5-AY277,AZ555)</f>
        <v>8</v>
      </c>
      <c r="BB555" s="201" t="n">
        <f aca="false">BA555*D555</f>
        <v>0.00127105179536066</v>
      </c>
      <c r="BC555" s="202" t="n">
        <f aca="false">(SUMIF(E555:AP555,"&gt;0",E555:AP555)-SUMIF(E555:AP555,"&lt;0",E555:AP555))*D555</f>
        <v>0.0451223387353035</v>
      </c>
      <c r="BD555" s="196"/>
      <c r="BE555" s="196"/>
      <c r="BF555" s="196"/>
      <c r="BG555" s="204"/>
      <c r="BH555" s="205" t="n">
        <f aca="false">SUMPRODUCT(E555:AP555,heilmittel!E$411:AP$411)*D555</f>
        <v>-0.000718875119161108</v>
      </c>
      <c r="BI555" s="206"/>
      <c r="BJ555" s="206"/>
      <c r="BK555" s="206"/>
      <c r="BL555" s="206"/>
      <c r="BM555" s="200"/>
    </row>
    <row r="556" customFormat="false" ht="12.8" hidden="false" customHeight="false" outlineLevel="0" collapsed="false">
      <c r="B556" s="0" t="n">
        <f aca="false">1/D556</f>
        <v>6363.99999999999</v>
      </c>
      <c r="C556" s="208" t="s">
        <v>1457</v>
      </c>
      <c r="D556" s="209" t="n">
        <v>0.000157133878064111</v>
      </c>
      <c r="E556" s="210" t="n">
        <v>6</v>
      </c>
      <c r="F556" s="198" t="n">
        <v>2</v>
      </c>
      <c r="G556" s="198" t="n">
        <v>0</v>
      </c>
      <c r="H556" s="198" t="n">
        <v>5</v>
      </c>
      <c r="I556" s="198" t="n">
        <v>20</v>
      </c>
      <c r="J556" s="198" t="n">
        <v>11</v>
      </c>
      <c r="K556" s="198" t="n">
        <v>-10</v>
      </c>
      <c r="L556" s="198" t="n">
        <v>-1</v>
      </c>
      <c r="M556" s="198" t="n">
        <v>3</v>
      </c>
      <c r="N556" s="198" t="n">
        <v>9</v>
      </c>
      <c r="O556" s="198" t="n">
        <v>3</v>
      </c>
      <c r="P556" s="198" t="n">
        <v>1</v>
      </c>
      <c r="Q556" s="198" t="n">
        <v>2</v>
      </c>
      <c r="R556" s="198" t="n">
        <v>11</v>
      </c>
      <c r="S556" s="198" t="n">
        <v>-8</v>
      </c>
      <c r="T556" s="198" t="n">
        <v>-18</v>
      </c>
      <c r="U556" s="198" t="n">
        <v>-8</v>
      </c>
      <c r="V556" s="198" t="n">
        <v>7</v>
      </c>
      <c r="W556" s="198" t="n">
        <v>5</v>
      </c>
      <c r="X556" s="198" t="n">
        <v>7</v>
      </c>
      <c r="Y556" s="198" t="n">
        <v>13</v>
      </c>
      <c r="Z556" s="198" t="n">
        <v>-15</v>
      </c>
      <c r="AA556" s="198" t="n">
        <v>-28</v>
      </c>
      <c r="AB556" s="198" t="n">
        <v>-1</v>
      </c>
      <c r="AC556" s="198" t="n">
        <v>-13</v>
      </c>
      <c r="AD556" s="198" t="n">
        <v>-6</v>
      </c>
      <c r="AE556" s="198" t="n">
        <v>-10</v>
      </c>
      <c r="AF556" s="198" t="n">
        <v>-2</v>
      </c>
      <c r="AG556" s="198" t="n">
        <v>-6</v>
      </c>
      <c r="AH556" s="198" t="n">
        <v>-11</v>
      </c>
      <c r="AI556" s="198" t="n">
        <v>-16</v>
      </c>
      <c r="AJ556" s="198" t="n">
        <v>9</v>
      </c>
      <c r="AK556" s="198" t="n">
        <v>-1</v>
      </c>
      <c r="AL556" s="198" t="n">
        <v>7</v>
      </c>
      <c r="AM556" s="198" t="n">
        <v>-4</v>
      </c>
      <c r="AN556" s="198" t="n">
        <v>-4</v>
      </c>
      <c r="AO556" s="198" t="n">
        <v>4</v>
      </c>
      <c r="AP556" s="211" t="n">
        <v>2</v>
      </c>
      <c r="AR556" s="195"/>
      <c r="AS556" s="196" t="s">
        <v>1457</v>
      </c>
      <c r="AT556" s="199" t="inlineStr">
        <f aca="false">IF(AT278,1,"")</f>
        <is>
          <t/>
        </is>
      </c>
      <c r="AU556" s="235" t="n">
        <f aca="false">IF(OR(ISBLANK(appSymptome!E282),appSymptome!E282=appSymptome!$C$1,AT556),0,$AR$5-appSymptome!E282)</f>
        <v>8</v>
      </c>
      <c r="AV556" s="196"/>
      <c r="AW556" s="196"/>
      <c r="AX556" s="199"/>
      <c r="AY556" s="196"/>
      <c r="AZ556" s="196" t="n">
        <f aca="false">IF(AND(AU556=0,AU278=0,AX278&gt;0),$AR$5,AU556)</f>
        <v>8</v>
      </c>
      <c r="BA556" s="200" t="n">
        <f aca="false">IF(AND(AZ556=0,AZ278=0,AY278&gt;0),$AR$5-AY278,AZ556)</f>
        <v>8</v>
      </c>
      <c r="BB556" s="201" t="n">
        <f aca="false">BA556*D556</f>
        <v>0.00125707102451289</v>
      </c>
      <c r="BC556" s="202" t="n">
        <f aca="false">(SUMIF(E556:AP556,"&gt;0",E556:AP556)-SUMIF(E556:AP556,"&lt;0",E556:AP556))*D556</f>
        <v>0.045411690760528</v>
      </c>
      <c r="BD556" s="196"/>
      <c r="BE556" s="196"/>
      <c r="BF556" s="196"/>
      <c r="BG556" s="204"/>
      <c r="BH556" s="205" t="n">
        <f aca="false">SUMPRODUCT(E556:AP556,heilmittel!E$411:AP$411)*D556</f>
        <v>0.000125518541797612</v>
      </c>
      <c r="BI556" s="206"/>
      <c r="BJ556" s="206"/>
      <c r="BK556" s="206"/>
      <c r="BL556" s="206"/>
      <c r="BM556" s="200"/>
    </row>
    <row r="557" customFormat="false" ht="12.8" hidden="false" customHeight="false" outlineLevel="0" collapsed="false">
      <c r="B557" s="0" t="n">
        <f aca="false">1/D557</f>
        <v>6353.99999999998</v>
      </c>
      <c r="C557" s="237" t="s">
        <v>1458</v>
      </c>
      <c r="D557" s="238" t="n">
        <v>0.000157381177211206</v>
      </c>
      <c r="E557" s="239" t="n">
        <v>7</v>
      </c>
      <c r="F557" s="240" t="n">
        <v>4</v>
      </c>
      <c r="G557" s="240" t="n">
        <v>1</v>
      </c>
      <c r="H557" s="240" t="n">
        <v>0</v>
      </c>
      <c r="I557" s="240" t="n">
        <v>9</v>
      </c>
      <c r="J557" s="240" t="n">
        <v>10</v>
      </c>
      <c r="K557" s="240" t="n">
        <v>-14</v>
      </c>
      <c r="L557" s="240" t="n">
        <v>-7</v>
      </c>
      <c r="M557" s="240" t="n">
        <v>3</v>
      </c>
      <c r="N557" s="240" t="n">
        <v>0</v>
      </c>
      <c r="O557" s="240" t="n">
        <v>1</v>
      </c>
      <c r="P557" s="240" t="n">
        <v>1</v>
      </c>
      <c r="Q557" s="240" t="n">
        <v>-4</v>
      </c>
      <c r="R557" s="240" t="n">
        <v>6</v>
      </c>
      <c r="S557" s="240" t="n">
        <v>0</v>
      </c>
      <c r="T557" s="240" t="n">
        <v>-11</v>
      </c>
      <c r="U557" s="240" t="n">
        <v>-7</v>
      </c>
      <c r="V557" s="240" t="n">
        <v>2</v>
      </c>
      <c r="W557" s="240" t="n">
        <v>3</v>
      </c>
      <c r="X557" s="240" t="n">
        <v>10</v>
      </c>
      <c r="Y557" s="240" t="n">
        <v>13</v>
      </c>
      <c r="Z557" s="240" t="n">
        <v>-15</v>
      </c>
      <c r="AA557" s="240" t="n">
        <v>-23</v>
      </c>
      <c r="AB557" s="240" t="n">
        <v>0</v>
      </c>
      <c r="AC557" s="240" t="n">
        <v>-9</v>
      </c>
      <c r="AD557" s="240" t="n">
        <v>-6</v>
      </c>
      <c r="AE557" s="240" t="n">
        <v>-4</v>
      </c>
      <c r="AF557" s="240" t="n">
        <v>-3</v>
      </c>
      <c r="AG557" s="240" t="n">
        <v>-2</v>
      </c>
      <c r="AH557" s="240" t="n">
        <v>-10</v>
      </c>
      <c r="AI557" s="240" t="n">
        <v>-4</v>
      </c>
      <c r="AJ557" s="240" t="n">
        <v>1</v>
      </c>
      <c r="AK557" s="240" t="n">
        <v>0</v>
      </c>
      <c r="AL557" s="240" t="n">
        <v>6</v>
      </c>
      <c r="AM557" s="240" t="n">
        <v>-3</v>
      </c>
      <c r="AN557" s="240" t="n">
        <v>-13</v>
      </c>
      <c r="AO557" s="240" t="n">
        <v>4</v>
      </c>
      <c r="AP557" s="241" t="n">
        <v>4</v>
      </c>
      <c r="AR557" s="242"/>
      <c r="AS557" s="243" t="s">
        <v>1458</v>
      </c>
      <c r="AT557" s="243" t="inlineStr">
        <f aca="false">IF(AT279,1,"")</f>
        <is>
          <t/>
        </is>
      </c>
      <c r="AU557" s="244" t="n">
        <f aca="false">IF(OR(ISBLANK(appSymptome!E283),appSymptome!E283=appSymptome!$C$1,AT557),0,$AR$5-appSymptome!E283)</f>
        <v>8</v>
      </c>
      <c r="AV557" s="245"/>
      <c r="AW557" s="245"/>
      <c r="AX557" s="245"/>
      <c r="AY557" s="245"/>
      <c r="AZ557" s="245" t="n">
        <f aca="false">IF(AND(AU557=0,AU279=0,AX279&gt;0),$AR$5,AU557)</f>
        <v>8</v>
      </c>
      <c r="BA557" s="246" t="n">
        <f aca="false">IF(AND(AZ557=0,AZ279=0,AY279&gt;0),$AR$5-AY279,AZ557)</f>
        <v>8</v>
      </c>
      <c r="BB557" s="201" t="n">
        <f aca="false">BA557*D557</f>
        <v>0.00125904941768965</v>
      </c>
      <c r="BC557" s="247" t="n">
        <f aca="false">(SUMIF(E557:AP557,"&gt;0",E557:AP557)-SUMIF(E557:AP557,"&lt;0",E557:AP557))*D557</f>
        <v>0.0346238589864652</v>
      </c>
      <c r="BD557" s="245"/>
      <c r="BE557" s="245"/>
      <c r="BF557" s="245"/>
      <c r="BG557" s="248"/>
      <c r="BH557" s="249" t="n">
        <f aca="false">SUMPRODUCT(E557:AP557,heilmittel!E$411:AP$411)*D557</f>
        <v>-0.000250424929178471</v>
      </c>
      <c r="BI557" s="250"/>
      <c r="BJ557" s="250"/>
      <c r="BK557" s="250"/>
      <c r="BL557" s="250"/>
      <c r="BM557" s="246"/>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sheetPr filterMode="false">
    <pageSetUpPr fitToPage="false"/>
  </sheetPr>
  <dimension ref="A1:BM6553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6" activeCellId="0" sqref="E2:AP557"/>
    </sheetView>
  </sheetViews>
  <sheetFormatPr defaultRowHeight="12"/>
  <cols>
    <col collapsed="false" hidden="false" max="42" min="1" style="251" width="11.0056818181818"/>
    <col collapsed="false" hidden="false" max="43" min="43" style="251" width="10.7159090909091"/>
    <col collapsed="false" hidden="false" max="44" min="44" style="251" width="11.0056818181818"/>
    <col collapsed="false" hidden="false" max="45" min="45" style="251" width="21.4261363636364"/>
    <col collapsed="false" hidden="false" max="51" min="46" style="251" width="11.0056818181818"/>
    <col collapsed="false" hidden="false" max="52" min="52" style="251" width="11.4261363636364"/>
    <col collapsed="false" hidden="false" max="54" min="53" style="251" width="11.0056818181818"/>
    <col collapsed="false" hidden="false" max="55" min="55" style="252" width="10.7159090909091"/>
    <col collapsed="false" hidden="false" max="65" min="56" style="251" width="11.0056818181818"/>
    <col collapsed="false" hidden="true" max="1025" min="66" style="251" width="0"/>
  </cols>
  <sheetData>
    <row r="1" s="23" customFormat="true" ht="37.15" hidden="false" customHeight="true" outlineLevel="0" collapsed="false">
      <c r="D1" s="23" t="s">
        <v>1459</v>
      </c>
      <c r="E1" s="23" t="n">
        <v>1</v>
      </c>
      <c r="F1" s="23" t="n">
        <v>2</v>
      </c>
      <c r="G1" s="23" t="n">
        <v>3</v>
      </c>
      <c r="H1" s="23" t="n">
        <v>4</v>
      </c>
      <c r="I1" s="23" t="n">
        <v>5</v>
      </c>
      <c r="J1" s="23" t="n">
        <v>6</v>
      </c>
      <c r="K1" s="23" t="n">
        <v>7</v>
      </c>
      <c r="L1" s="23" t="n">
        <v>8</v>
      </c>
      <c r="M1" s="23" t="n">
        <v>9</v>
      </c>
      <c r="N1" s="23" t="n">
        <v>10</v>
      </c>
      <c r="O1" s="23" t="n">
        <v>11</v>
      </c>
      <c r="P1" s="23" t="n">
        <v>12</v>
      </c>
      <c r="Q1" s="23" t="n">
        <v>13</v>
      </c>
      <c r="R1" s="23" t="n">
        <v>14</v>
      </c>
      <c r="S1" s="23" t="n">
        <v>15</v>
      </c>
      <c r="T1" s="23" t="n">
        <v>16</v>
      </c>
      <c r="U1" s="23" t="n">
        <v>17</v>
      </c>
      <c r="V1" s="23" t="n">
        <v>18</v>
      </c>
      <c r="W1" s="23" t="n">
        <v>19</v>
      </c>
      <c r="X1" s="23" t="n">
        <v>20</v>
      </c>
      <c r="Y1" s="23" t="n">
        <v>21</v>
      </c>
      <c r="Z1" s="23" t="n">
        <v>22</v>
      </c>
      <c r="AA1" s="23" t="n">
        <v>23</v>
      </c>
      <c r="AB1" s="23" t="n">
        <v>24</v>
      </c>
      <c r="AC1" s="23" t="n">
        <v>25</v>
      </c>
      <c r="AD1" s="23" t="n">
        <v>26</v>
      </c>
      <c r="AE1" s="23" t="n">
        <v>27</v>
      </c>
      <c r="AF1" s="23" t="n">
        <v>28</v>
      </c>
      <c r="AG1" s="23" t="n">
        <v>29</v>
      </c>
      <c r="AH1" s="23" t="n">
        <v>30</v>
      </c>
      <c r="AI1" s="23" t="n">
        <v>31</v>
      </c>
      <c r="AJ1" s="23" t="n">
        <v>32</v>
      </c>
      <c r="AK1" s="23" t="n">
        <v>33</v>
      </c>
      <c r="AL1" s="23" t="n">
        <v>34</v>
      </c>
      <c r="AM1" s="23" t="n">
        <v>35</v>
      </c>
      <c r="AN1" s="23" t="n">
        <v>36</v>
      </c>
      <c r="AO1" s="23" t="n">
        <v>37</v>
      </c>
      <c r="AP1" s="23" t="n">
        <v>38</v>
      </c>
      <c r="AT1" s="253" t="s">
        <v>1460</v>
      </c>
      <c r="AU1" s="253"/>
      <c r="AV1" s="254"/>
      <c r="AW1" s="253" t="s">
        <v>1461</v>
      </c>
      <c r="AX1" s="253"/>
      <c r="AY1" s="253"/>
      <c r="AZ1" s="253"/>
      <c r="BA1" s="253"/>
      <c r="BB1" s="253"/>
      <c r="BC1" s="254"/>
      <c r="BD1" s="255"/>
      <c r="BE1" s="255"/>
      <c r="BF1" s="255"/>
      <c r="BG1" s="255"/>
    </row>
    <row r="2" customFormat="false" ht="85.6" hidden="false" customHeight="false" outlineLevel="0" collapsed="false">
      <c r="A2" s="256" t="s">
        <v>1462</v>
      </c>
      <c r="B2" s="257"/>
      <c r="C2" s="257"/>
      <c r="D2" s="257"/>
      <c r="E2" s="258" t="s">
        <v>1463</v>
      </c>
      <c r="F2" s="258"/>
      <c r="G2" s="258"/>
      <c r="H2" s="258"/>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T2" s="259" t="s">
        <v>1464</v>
      </c>
      <c r="AU2" s="260" t="s">
        <v>1465</v>
      </c>
      <c r="AV2" s="255"/>
      <c r="AW2" s="261" t="s">
        <v>1466</v>
      </c>
      <c r="AX2" s="255"/>
      <c r="AY2" s="252"/>
      <c r="AZ2" s="255" t="s">
        <v>1467</v>
      </c>
      <c r="BA2" s="255"/>
      <c r="BB2" s="260" t="s">
        <v>1468</v>
      </c>
      <c r="BC2" s="0"/>
      <c r="BD2" s="252"/>
      <c r="BE2" s="252"/>
      <c r="BF2" s="252"/>
      <c r="BG2" s="262" t="s">
        <v>1469</v>
      </c>
      <c r="BH2" s="254" t="s">
        <v>1470</v>
      </c>
      <c r="BI2" s="263" t="s">
        <v>1471</v>
      </c>
      <c r="BJ2" s="0"/>
      <c r="BK2" s="0"/>
      <c r="BL2" s="0"/>
      <c r="BM2" s="0"/>
    </row>
    <row r="3" customFormat="false" ht="12.8" hidden="false" customHeight="false" outlineLevel="0" collapsed="false">
      <c r="A3" s="264"/>
      <c r="B3" s="265"/>
      <c r="C3" s="0"/>
      <c r="D3" s="266" t="s">
        <v>1472</v>
      </c>
      <c r="E3" s="265" t="n">
        <f aca="false">SUMPRODUCT(profil!E2:E557,profil!$BB2:$BB557)</f>
        <v>-1.06359482164707</v>
      </c>
      <c r="F3" s="265" t="n">
        <f aca="false">SUMPRODUCT(profil!F2:F557,profil!$BB2:$BB557)</f>
        <v>3.28573425914931</v>
      </c>
      <c r="G3" s="265" t="n">
        <f aca="false">SUMPRODUCT(profil!G2:G557,profil!$BB2:$BB557)</f>
        <v>-0.863229934753516</v>
      </c>
      <c r="H3" s="265" t="n">
        <f aca="false">SUMPRODUCT(profil!H2:H557,profil!$BB2:$BB557)</f>
        <v>0.449840967667139</v>
      </c>
      <c r="I3" s="265" t="n">
        <f aca="false">SUMPRODUCT(profil!I2:I557,profil!$BB2:$BB557)</f>
        <v>-2.67400366370537</v>
      </c>
      <c r="J3" s="265" t="n">
        <f aca="false">SUMPRODUCT(profil!J2:J557,profil!$BB2:$BB557)</f>
        <v>1.51341110827692</v>
      </c>
      <c r="K3" s="265" t="n">
        <f aca="false">SUMPRODUCT(profil!K2:K557,profil!$BB2:$BB557)</f>
        <v>1.94308002869004</v>
      </c>
      <c r="L3" s="265" t="n">
        <f aca="false">SUMPRODUCT(profil!L2:L557,profil!$BB2:$BB557)</f>
        <v>3.76034881196022</v>
      </c>
      <c r="M3" s="265" t="n">
        <f aca="false">SUMPRODUCT(profil!M2:M557,profil!$BB2:$BB557)</f>
        <v>0.587380676719467</v>
      </c>
      <c r="N3" s="265" t="n">
        <f aca="false">SUMPRODUCT(profil!N2:N557,profil!$BB2:$BB557)</f>
        <v>-1.26954132917373</v>
      </c>
      <c r="O3" s="265" t="n">
        <f aca="false">SUMPRODUCT(profil!O2:O557,profil!$BB2:$BB557)</f>
        <v>1.9641101018292</v>
      </c>
      <c r="P3" s="265" t="n">
        <f aca="false">SUMPRODUCT(profil!P2:P557,profil!$BB2:$BB557)</f>
        <v>-0.18739297736001</v>
      </c>
      <c r="Q3" s="265" t="n">
        <f aca="false">SUMPRODUCT(profil!Q2:Q557,profil!$BB2:$BB557)</f>
        <v>0.409394108479637</v>
      </c>
      <c r="R3" s="265" t="n">
        <f aca="false">SUMPRODUCT(profil!R2:R557,profil!$BB2:$BB557)</f>
        <v>0.409506699641284</v>
      </c>
      <c r="S3" s="265" t="n">
        <f aca="false">SUMPRODUCT(profil!S2:S557,profil!$BB2:$BB557)</f>
        <v>-0.952740841881175</v>
      </c>
      <c r="T3" s="265" t="n">
        <f aca="false">SUMPRODUCT(profil!T2:T557,profil!$BB2:$BB557)</f>
        <v>1.17680594087723</v>
      </c>
      <c r="U3" s="265" t="n">
        <f aca="false">SUMPRODUCT(profil!U2:U557,profil!$BB2:$BB557)</f>
        <v>-0.493099600480861</v>
      </c>
      <c r="V3" s="265" t="n">
        <f aca="false">SUMPRODUCT(profil!V2:V557,profil!$BB2:$BB557)</f>
        <v>4.96815512036011</v>
      </c>
      <c r="W3" s="265" t="n">
        <f aca="false">SUMPRODUCT(profil!W2:W557,profil!$BB2:$BB557)</f>
        <v>-0.570860009385204</v>
      </c>
      <c r="X3" s="265" t="n">
        <f aca="false">SUMPRODUCT(profil!X2:X557,profil!$BB2:$BB557)</f>
        <v>1.27366803987726</v>
      </c>
      <c r="Y3" s="265" t="n">
        <f aca="false">SUMPRODUCT(profil!Y2:Y557,profil!$BB2:$BB557)</f>
        <v>-1.45563157603081</v>
      </c>
      <c r="Z3" s="265" t="n">
        <f aca="false">SUMPRODUCT(profil!Z2:Z557,profil!$BB2:$BB557)</f>
        <v>0.688287179628012</v>
      </c>
      <c r="AA3" s="265" t="n">
        <f aca="false">SUMPRODUCT(profil!AA2:AA557,profil!$BB2:$BB557)</f>
        <v>-0.00466426455280592</v>
      </c>
      <c r="AB3" s="265" t="n">
        <f aca="false">SUMPRODUCT(profil!AB2:AB557,profil!$BB2:$BB557)</f>
        <v>-0.031319437733753</v>
      </c>
      <c r="AC3" s="265" t="n">
        <f aca="false">SUMPRODUCT(profil!AC2:AC557,profil!$BB2:$BB557)</f>
        <v>-1.41977251983702</v>
      </c>
      <c r="AD3" s="265" t="n">
        <f aca="false">SUMPRODUCT(profil!AD2:AD557,profil!$BB2:$BB557)</f>
        <v>-0.190947270464847</v>
      </c>
      <c r="AE3" s="265" t="n">
        <f aca="false">SUMPRODUCT(profil!AE2:AE557,profil!$BB2:$BB557)</f>
        <v>-1.43229090850341</v>
      </c>
      <c r="AF3" s="265" t="n">
        <f aca="false">SUMPRODUCT(profil!AF2:AF557,profil!$BB2:$BB557)</f>
        <v>1.89833328932741</v>
      </c>
      <c r="AG3" s="265" t="n">
        <f aca="false">SUMPRODUCT(profil!AG2:AG557,profil!$BB2:$BB557)</f>
        <v>2.11654916161345</v>
      </c>
      <c r="AH3" s="265" t="n">
        <f aca="false">SUMPRODUCT(profil!AH2:AH557,profil!$BB2:$BB557)</f>
        <v>0.111048449150224</v>
      </c>
      <c r="AI3" s="265" t="n">
        <f aca="false">SUMPRODUCT(profil!AI2:AI557,profil!$BB2:$BB557)</f>
        <v>-2.25916314285675</v>
      </c>
      <c r="AJ3" s="265" t="n">
        <f aca="false">SUMPRODUCT(profil!AJ2:AJ557,profil!$BB2:$BB557)</f>
        <v>0.235686479762176</v>
      </c>
      <c r="AK3" s="265" t="n">
        <f aca="false">SUMPRODUCT(profil!AK2:AK557,profil!$BB2:$BB557)</f>
        <v>1.16693142605128</v>
      </c>
      <c r="AL3" s="265" t="n">
        <f aca="false">SUMPRODUCT(profil!AL2:AL557,profil!$BB2:$BB557)</f>
        <v>-0.482488733269905</v>
      </c>
      <c r="AM3" s="265" t="n">
        <f aca="false">SUMPRODUCT(profil!AM2:AM557,profil!$BB2:$BB557)</f>
        <v>-1.6303289555498</v>
      </c>
      <c r="AN3" s="265" t="n">
        <f aca="false">SUMPRODUCT(profil!AN2:AN557,profil!$BB2:$BB557)</f>
        <v>0.448804468002687</v>
      </c>
      <c r="AO3" s="265" t="n">
        <f aca="false">SUMPRODUCT(profil!AO2:AO557,profil!$BB2:$BB557)</f>
        <v>1.24156154681361</v>
      </c>
      <c r="AP3" s="265" t="n">
        <f aca="false">SUMPRODUCT(profil!AP2:AP557,profil!$BB2:$BB557)</f>
        <v>1.18739542265171</v>
      </c>
      <c r="AQ3" s="252"/>
      <c r="AR3" s="267" t="s">
        <v>1473</v>
      </c>
      <c r="AS3" s="268"/>
      <c r="AT3" s="269" t="n">
        <f aca="false">MAX(AT11:AT408)</f>
        <v>0.752195102482521</v>
      </c>
      <c r="AU3" s="270" t="n">
        <f aca="false">SQRT(SUM(AU11:AU408)/(AU5-1))</f>
        <v>0.216425230252326</v>
      </c>
      <c r="AV3" s="252"/>
      <c r="AW3" s="271" t="n">
        <v>201</v>
      </c>
      <c r="AX3" s="252"/>
      <c r="AY3" s="252"/>
      <c r="AZ3" s="252" t="n">
        <f aca="false">AU$5*2</f>
        <v>534</v>
      </c>
      <c r="BA3" s="252"/>
      <c r="BB3" s="270" t="n">
        <f aca="false">IF(SUM(BA11:BA211)&lt;2,2,SUM(BA11:BA211))</f>
        <v>6.56438062656988</v>
      </c>
      <c r="BD3" s="272"/>
      <c r="BE3" s="272"/>
      <c r="BF3" s="272"/>
      <c r="BG3" s="273"/>
      <c r="BH3" s="252" t="n">
        <f aca="false">AU$5*2</f>
        <v>534</v>
      </c>
      <c r="BI3" s="270" t="n">
        <f aca="false">398-BH3</f>
        <v>-136</v>
      </c>
      <c r="BK3" s="0"/>
      <c r="BL3" s="0"/>
      <c r="BM3" s="0"/>
    </row>
    <row r="4" customFormat="false" ht="64.65" hidden="false" customHeight="false" outlineLevel="0" collapsed="false">
      <c r="A4" s="269" t="s">
        <v>1474</v>
      </c>
      <c r="B4" s="274" t="n">
        <f aca="false">AVERAGE($E3:AP3)</f>
        <v>0.364604297351114</v>
      </c>
      <c r="C4" s="0"/>
      <c r="D4" s="275" t="s">
        <v>1475</v>
      </c>
      <c r="E4" s="252" t="n">
        <f aca="false">E3-$B$4</f>
        <v>-1.42819911899819</v>
      </c>
      <c r="F4" s="252" t="n">
        <f aca="false">F3-$B$4</f>
        <v>2.9211299617982</v>
      </c>
      <c r="G4" s="252" t="n">
        <f aca="false">G3-$B$4</f>
        <v>-1.22783423210463</v>
      </c>
      <c r="H4" s="252" t="n">
        <f aca="false">H3-$B$4</f>
        <v>0.0852366703160252</v>
      </c>
      <c r="I4" s="252" t="n">
        <f aca="false">I3-$B$4</f>
        <v>-3.03860796105648</v>
      </c>
      <c r="J4" s="252" t="n">
        <f aca="false">J3-$B$4</f>
        <v>1.1488068109258</v>
      </c>
      <c r="K4" s="252" t="n">
        <f aca="false">K3-$B$4</f>
        <v>1.57847573133893</v>
      </c>
      <c r="L4" s="252" t="n">
        <f aca="false">L3-$B$4</f>
        <v>3.39574451460911</v>
      </c>
      <c r="M4" s="252" t="n">
        <f aca="false">M3-$B$4</f>
        <v>0.222776379368353</v>
      </c>
      <c r="N4" s="252" t="n">
        <f aca="false">N3-$B$4</f>
        <v>-1.63414562652485</v>
      </c>
      <c r="O4" s="252" t="n">
        <f aca="false">O3-$B$4</f>
        <v>1.59950580447808</v>
      </c>
      <c r="P4" s="252" t="n">
        <f aca="false">P3-$B$4</f>
        <v>-0.551997274711124</v>
      </c>
      <c r="Q4" s="252" t="n">
        <f aca="false">Q3-$B$4</f>
        <v>0.0447898111285237</v>
      </c>
      <c r="R4" s="252" t="n">
        <f aca="false">R3-$B$4</f>
        <v>0.04490240229017</v>
      </c>
      <c r="S4" s="252" t="n">
        <f aca="false">S3-$B$4</f>
        <v>-1.31734513923229</v>
      </c>
      <c r="T4" s="252" t="n">
        <f aca="false">T3-$B$4</f>
        <v>0.812201643526118</v>
      </c>
      <c r="U4" s="252" t="n">
        <f aca="false">U3-$B$4</f>
        <v>-0.857703897831974</v>
      </c>
      <c r="V4" s="252" t="n">
        <f aca="false">V3-$B$4</f>
        <v>4.603550823009</v>
      </c>
      <c r="W4" s="252" t="n">
        <f aca="false">W3-$B$4</f>
        <v>-0.935464306736317</v>
      </c>
      <c r="X4" s="252" t="n">
        <f aca="false">X3-$B$4</f>
        <v>0.909063742526142</v>
      </c>
      <c r="Y4" s="252" t="n">
        <f aca="false">Y3-$B$4</f>
        <v>-1.82023587338193</v>
      </c>
      <c r="Z4" s="252" t="n">
        <f aca="false">Z3-$B$4</f>
        <v>0.323682882276899</v>
      </c>
      <c r="AA4" s="252" t="n">
        <f aca="false">AA3-$B$4</f>
        <v>-0.36926856190392</v>
      </c>
      <c r="AB4" s="252" t="n">
        <f aca="false">AB3-$B$4</f>
        <v>-0.395923735084867</v>
      </c>
      <c r="AC4" s="252" t="n">
        <f aca="false">AC3-$B$4</f>
        <v>-1.78437681718814</v>
      </c>
      <c r="AD4" s="252" t="n">
        <f aca="false">AD3-$B$4</f>
        <v>-0.555551567815961</v>
      </c>
      <c r="AE4" s="252" t="n">
        <f aca="false">AE3-$B$4</f>
        <v>-1.79689520585452</v>
      </c>
      <c r="AF4" s="252" t="n">
        <f aca="false">AF3-$B$4</f>
        <v>1.53372899197629</v>
      </c>
      <c r="AG4" s="252" t="n">
        <f aca="false">AG3-$B$4</f>
        <v>1.75194486426234</v>
      </c>
      <c r="AH4" s="252" t="n">
        <f aca="false">AH3-$B$4</f>
        <v>-0.25355584820089</v>
      </c>
      <c r="AI4" s="252" t="n">
        <f aca="false">AI3-$B$4</f>
        <v>-2.62376744020787</v>
      </c>
      <c r="AJ4" s="252" t="n">
        <f aca="false">AJ3-$B$4</f>
        <v>-0.128917817588938</v>
      </c>
      <c r="AK4" s="252" t="n">
        <f aca="false">AK3-$B$4</f>
        <v>0.802327128700161</v>
      </c>
      <c r="AL4" s="252" t="n">
        <f aca="false">AL3-$B$4</f>
        <v>-0.847093030621019</v>
      </c>
      <c r="AM4" s="252" t="n">
        <f aca="false">AM3-$B$4</f>
        <v>-1.99493325290091</v>
      </c>
      <c r="AN4" s="252" t="n">
        <f aca="false">AN3-$B$4</f>
        <v>0.0842001706515737</v>
      </c>
      <c r="AO4" s="252" t="n">
        <f aca="false">AO3-$B$4</f>
        <v>0.876957249462493</v>
      </c>
      <c r="AP4" s="270" t="n">
        <f aca="false">AP3-$B$4</f>
        <v>0.822791125300592</v>
      </c>
      <c r="AQ4" s="252"/>
      <c r="AR4" s="269" t="s">
        <v>1476</v>
      </c>
      <c r="AS4" s="270" t="n">
        <v>0.398942280401433</v>
      </c>
      <c r="AT4" s="259" t="s">
        <v>1477</v>
      </c>
      <c r="AU4" s="260" t="s">
        <v>1478</v>
      </c>
      <c r="AV4" s="255"/>
      <c r="AW4" s="259" t="s">
        <v>1479</v>
      </c>
      <c r="AX4" s="0"/>
      <c r="AY4" s="252"/>
      <c r="AZ4" s="255" t="s">
        <v>1480</v>
      </c>
      <c r="BA4" s="255"/>
      <c r="BB4" s="255" t="s">
        <v>1481</v>
      </c>
      <c r="BD4" s="252"/>
      <c r="BE4" s="252"/>
      <c r="BF4" s="252"/>
      <c r="BG4" s="269"/>
      <c r="BH4" s="252" t="s">
        <v>1482</v>
      </c>
      <c r="BI4" s="270" t="s">
        <v>1482</v>
      </c>
      <c r="BK4" s="0"/>
      <c r="BL4" s="0"/>
      <c r="BM4" s="0"/>
    </row>
    <row r="5" customFormat="false" ht="12.8" hidden="false" customHeight="false" outlineLevel="0" collapsed="false">
      <c r="A5" s="276" t="s">
        <v>1483</v>
      </c>
      <c r="B5" s="277" t="n">
        <f aca="false">SQRT(SUMPRODUCT(E4:AP4,E4:AP4))</f>
        <v>9.89387465890056</v>
      </c>
      <c r="C5" s="251" t="n">
        <f aca="false">IF(le_module&gt;0,le_module,1)</f>
        <v>9.89387465890056</v>
      </c>
      <c r="D5" s="278" t="s">
        <v>1484</v>
      </c>
      <c r="E5" s="279" t="n">
        <f aca="false">E4/$C$5</f>
        <v>-0.144351850840699</v>
      </c>
      <c r="F5" s="279" t="n">
        <f aca="false">F4/$C$5</f>
        <v>0.295246307691026</v>
      </c>
      <c r="G5" s="279" t="n">
        <f aca="false">G4/$C$5</f>
        <v>-0.124100443399095</v>
      </c>
      <c r="H5" s="279" t="n">
        <f aca="false">H4/$C$5</f>
        <v>0.00861509502137729</v>
      </c>
      <c r="I5" s="279" t="n">
        <f aca="false">I4/$C$5</f>
        <v>-0.307120118842716</v>
      </c>
      <c r="J5" s="279" t="n">
        <f aca="false">J4/$C$5</f>
        <v>0.116112933560598</v>
      </c>
      <c r="K5" s="279" t="n">
        <f aca="false">K4/$C$5</f>
        <v>0.159540704300204</v>
      </c>
      <c r="L5" s="279" t="n">
        <f aca="false">L4/$C$5</f>
        <v>0.343216852009974</v>
      </c>
      <c r="M5" s="279" t="n">
        <f aca="false">M4/$C$5</f>
        <v>0.0225165960807825</v>
      </c>
      <c r="N5" s="279" t="n">
        <f aca="false">N4/$C$5</f>
        <v>-0.16516740739734</v>
      </c>
      <c r="O5" s="279" t="n">
        <f aca="false">O4/$C$5</f>
        <v>0.161666269244594</v>
      </c>
      <c r="P5" s="279" t="n">
        <f aca="false">P4/$C$5</f>
        <v>-0.0557918200646038</v>
      </c>
      <c r="Q5" s="279" t="n">
        <f aca="false">Q4/$C$5</f>
        <v>0.00452702431278838</v>
      </c>
      <c r="R5" s="279" t="n">
        <f aca="false">R4/$C$5</f>
        <v>0.00453840419837699</v>
      </c>
      <c r="S5" s="279" t="n">
        <f aca="false">S4/$C$5</f>
        <v>-0.133147546805356</v>
      </c>
      <c r="T5" s="279" t="n">
        <f aca="false">T4/$C$5</f>
        <v>0.0820913617290935</v>
      </c>
      <c r="U5" s="279" t="n">
        <f aca="false">U4/$C$5</f>
        <v>-0.0866903945523892</v>
      </c>
      <c r="V5" s="279" t="n">
        <f aca="false">V4/$C$5</f>
        <v>0.465293020350488</v>
      </c>
      <c r="W5" s="279" t="n">
        <f aca="false">W4/$C$5</f>
        <v>-0.0945498441194392</v>
      </c>
      <c r="X5" s="279" t="n">
        <f aca="false">X4/$C$5</f>
        <v>0.091881469481559</v>
      </c>
      <c r="Y5" s="279" t="n">
        <f aca="false">Y4/$C$5</f>
        <v>-0.183976039331005</v>
      </c>
      <c r="Z5" s="279" t="n">
        <f aca="false">Z4/$C$5</f>
        <v>0.0327154824005894</v>
      </c>
      <c r="AA5" s="279" t="n">
        <f aca="false">AA4/$C$5</f>
        <v>-0.0373229472410715</v>
      </c>
      <c r="AB5" s="279" t="n">
        <f aca="false">AB4/$C$5</f>
        <v>-0.0400170558789819</v>
      </c>
      <c r="AC5" s="279" t="n">
        <f aca="false">AC4/$C$5</f>
        <v>-0.180351669968136</v>
      </c>
      <c r="AD5" s="279" t="n">
        <f aca="false">AD4/$C$5</f>
        <v>-0.05615106184069</v>
      </c>
      <c r="AE5" s="279" t="n">
        <f aca="false">AE4/$C$5</f>
        <v>-0.181616936519206</v>
      </c>
      <c r="AF5" s="279" t="n">
        <f aca="false">AF4/$C$5</f>
        <v>0.155018033364365</v>
      </c>
      <c r="AG5" s="279" t="n">
        <f aca="false">AG4/$C$5</f>
        <v>0.177073686969168</v>
      </c>
      <c r="AH5" s="279" t="n">
        <f aca="false">AH4/$C$5</f>
        <v>-0.0256275581551653</v>
      </c>
      <c r="AI5" s="279" t="n">
        <f aca="false">AI4/$C$5</f>
        <v>-0.265191093546704</v>
      </c>
      <c r="AJ5" s="279" t="n">
        <f aca="false">AJ4/$C$5</f>
        <v>-0.013030063754948</v>
      </c>
      <c r="AK5" s="279" t="n">
        <f aca="false">AK4/$C$5</f>
        <v>0.0810933184784573</v>
      </c>
      <c r="AL5" s="279" t="n">
        <f aca="false">AL4/$C$5</f>
        <v>-0.085617926224583</v>
      </c>
      <c r="AM5" s="279" t="n">
        <f aca="false">AM4/$C$5</f>
        <v>-0.201633164122032</v>
      </c>
      <c r="AN5" s="279" t="n">
        <f aca="false">AN4/$C$5</f>
        <v>0.00851033326724297</v>
      </c>
      <c r="AO5" s="279" t="n">
        <f aca="false">AO4/$C$5</f>
        <v>0.0886363815690327</v>
      </c>
      <c r="AP5" s="279" t="n">
        <f aca="false">AP4/$C$5</f>
        <v>0.0831616685744454</v>
      </c>
      <c r="AQ5" s="252"/>
      <c r="AR5" s="276" t="s">
        <v>1485</v>
      </c>
      <c r="AS5" s="280" t="n">
        <v>0.99999</v>
      </c>
      <c r="AT5" s="281" t="n">
        <f aca="false">MIN(AT11:AT408)</f>
        <v>-0.551866178878371</v>
      </c>
      <c r="AU5" s="282" t="n">
        <f aca="false">COUNT(AU11:AU408)</f>
        <v>267</v>
      </c>
      <c r="AV5" s="252"/>
      <c r="AW5" s="269" t="n">
        <f aca="false">(max_ath-min_ath)/(nb_classes-1)</f>
        <v>0.00652030640680446</v>
      </c>
      <c r="AX5" s="0"/>
      <c r="AY5" s="252"/>
      <c r="AZ5" s="252" t="n">
        <v>0</v>
      </c>
      <c r="BA5" s="252"/>
      <c r="BB5" s="252" t="n">
        <f aca="false">SUMPRODUCT(AW11:AW211,BA11:BA211)/BB3</f>
        <v>0.388832497022986</v>
      </c>
      <c r="BD5" s="272"/>
      <c r="BE5" s="272"/>
      <c r="BF5" s="272"/>
      <c r="BG5" s="273"/>
      <c r="BH5" s="252" t="n">
        <v>0</v>
      </c>
      <c r="BI5" s="270" t="n">
        <f aca="false">BB$5</f>
        <v>0.388832497022986</v>
      </c>
      <c r="BK5" s="0"/>
      <c r="BL5" s="0"/>
      <c r="BM5" s="0"/>
    </row>
    <row r="6" customFormat="false" ht="43.7" hidden="false" customHeight="false" outlineLevel="0" collapsed="false">
      <c r="AQ6" s="0"/>
      <c r="AR6" s="0"/>
      <c r="AS6" s="0"/>
      <c r="AT6" s="269"/>
      <c r="AU6" s="270"/>
      <c r="AV6" s="252"/>
      <c r="AW6" s="255" t="s">
        <v>1486</v>
      </c>
      <c r="AX6" s="252"/>
      <c r="AY6" s="252"/>
      <c r="AZ6" s="255" t="s">
        <v>1487</v>
      </c>
      <c r="BA6" s="255"/>
      <c r="BB6" s="255" t="s">
        <v>1488</v>
      </c>
      <c r="BD6" s="272"/>
      <c r="BE6" s="272"/>
      <c r="BF6" s="272"/>
      <c r="BG6" s="273"/>
      <c r="BH6" s="252" t="s">
        <v>1489</v>
      </c>
      <c r="BI6" s="270" t="s">
        <v>1489</v>
      </c>
      <c r="BK6" s="0"/>
      <c r="BL6" s="0"/>
      <c r="BM6" s="0"/>
    </row>
    <row r="7" customFormat="false" ht="12.8" hidden="false" customHeight="false" outlineLevel="0" collapsed="false">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281"/>
      <c r="AU7" s="282"/>
      <c r="AV7" s="252"/>
      <c r="AW7" s="252" t="n">
        <f aca="false">largeur_classes/2</f>
        <v>0.00326015320340223</v>
      </c>
      <c r="AX7" s="252"/>
      <c r="AY7" s="252"/>
      <c r="AZ7" s="252" t="n">
        <f aca="false">AU3</f>
        <v>0.216425230252326</v>
      </c>
      <c r="BA7" s="270"/>
      <c r="BB7" s="270" t="n">
        <f aca="false">SQRT(SUMPRODUCT(BB11:BB211,BB11:BB211,BA11:BA211)/($BB$3-1))</f>
        <v>0.258166349216076</v>
      </c>
      <c r="BC7" s="0"/>
      <c r="BD7" s="252"/>
      <c r="BE7" s="252"/>
      <c r="BF7" s="252"/>
      <c r="BG7" s="273"/>
      <c r="BH7" s="252" t="n">
        <f aca="false">$AZ$7</f>
        <v>0.216425230252326</v>
      </c>
      <c r="BI7" s="270" t="n">
        <f aca="false">BB$7</f>
        <v>0.258166349216076</v>
      </c>
      <c r="BJ7" s="0"/>
      <c r="BK7" s="0"/>
      <c r="BL7" s="0"/>
      <c r="BM7" s="0"/>
    </row>
    <row r="8" customFormat="false" ht="127.5" hidden="false" customHeight="false" outlineLevel="0" collapsed="false">
      <c r="A8" s="283" t="s">
        <v>1490</v>
      </c>
      <c r="B8" s="284" t="s">
        <v>1491</v>
      </c>
      <c r="C8" s="284"/>
      <c r="D8" s="285"/>
      <c r="E8" s="286" t="s">
        <v>1492</v>
      </c>
      <c r="F8" s="286"/>
      <c r="G8" s="286"/>
      <c r="H8" s="286"/>
      <c r="I8" s="286"/>
      <c r="J8" s="286"/>
      <c r="K8" s="286"/>
      <c r="L8" s="286"/>
      <c r="M8" s="286"/>
      <c r="N8" s="286"/>
      <c r="O8" s="286"/>
      <c r="P8" s="286"/>
      <c r="Q8" s="286"/>
      <c r="R8" s="286"/>
      <c r="S8" s="286"/>
      <c r="T8" s="286"/>
      <c r="U8" s="286"/>
      <c r="V8" s="284"/>
      <c r="W8" s="284"/>
      <c r="X8" s="284"/>
      <c r="Y8" s="284"/>
      <c r="Z8" s="284"/>
      <c r="AA8" s="284"/>
      <c r="AB8" s="284"/>
      <c r="AC8" s="284"/>
      <c r="AD8" s="284"/>
      <c r="AE8" s="284"/>
      <c r="AF8" s="284"/>
      <c r="AG8" s="284"/>
      <c r="AH8" s="284"/>
      <c r="AI8" s="284"/>
      <c r="AJ8" s="284"/>
      <c r="AK8" s="284"/>
      <c r="AL8" s="284"/>
      <c r="AM8" s="284"/>
      <c r="AN8" s="284"/>
      <c r="AO8" s="284"/>
      <c r="AP8" s="287"/>
      <c r="AQ8" s="252"/>
      <c r="AR8" s="288" t="s">
        <v>1493</v>
      </c>
      <c r="AS8" s="287" t="s">
        <v>1494</v>
      </c>
      <c r="AT8" s="289" t="s">
        <v>1495</v>
      </c>
      <c r="AU8" s="290" t="s">
        <v>1496</v>
      </c>
      <c r="AV8" s="255"/>
      <c r="AW8" s="289" t="s">
        <v>1497</v>
      </c>
      <c r="AX8" s="291" t="s">
        <v>1498</v>
      </c>
      <c r="AY8" s="291" t="s">
        <v>1499</v>
      </c>
      <c r="AZ8" s="291" t="s">
        <v>1500</v>
      </c>
      <c r="BA8" s="291" t="s">
        <v>1501</v>
      </c>
      <c r="BB8" s="290" t="s">
        <v>1502</v>
      </c>
      <c r="BC8" s="255"/>
      <c r="BD8" s="292" t="s">
        <v>1503</v>
      </c>
      <c r="BE8" s="293"/>
      <c r="BF8" s="294"/>
      <c r="BG8" s="294"/>
      <c r="BH8" s="254"/>
      <c r="BI8" s="254"/>
      <c r="BJ8" s="295"/>
      <c r="BK8" s="265"/>
      <c r="BL8" s="265"/>
      <c r="BM8" s="296"/>
    </row>
    <row r="9" customFormat="false" ht="33.2" hidden="false" customHeight="false" outlineLevel="0" collapsed="false">
      <c r="A9" s="269"/>
      <c r="B9" s="252"/>
      <c r="C9" s="252"/>
      <c r="D9" s="297"/>
      <c r="E9" s="298"/>
      <c r="F9" s="298"/>
      <c r="G9" s="298"/>
      <c r="H9" s="298"/>
      <c r="I9" s="298"/>
      <c r="J9" s="298"/>
      <c r="K9" s="298"/>
      <c r="L9" s="298"/>
      <c r="M9" s="298"/>
      <c r="N9" s="298"/>
      <c r="O9" s="298"/>
      <c r="P9" s="298"/>
      <c r="Q9" s="298"/>
      <c r="R9" s="298"/>
      <c r="S9" s="298"/>
      <c r="T9" s="298"/>
      <c r="U9" s="298"/>
      <c r="V9" s="252"/>
      <c r="W9" s="252"/>
      <c r="X9" s="252"/>
      <c r="Y9" s="252"/>
      <c r="Z9" s="252"/>
      <c r="AA9" s="252"/>
      <c r="AB9" s="252"/>
      <c r="AC9" s="252"/>
      <c r="AD9" s="252"/>
      <c r="AE9" s="252"/>
      <c r="AF9" s="252"/>
      <c r="AG9" s="252"/>
      <c r="AH9" s="252"/>
      <c r="AI9" s="252"/>
      <c r="AJ9" s="252"/>
      <c r="AK9" s="252"/>
      <c r="AL9" s="252"/>
      <c r="AM9" s="252"/>
      <c r="AN9" s="252"/>
      <c r="AO9" s="252"/>
      <c r="AP9" s="270"/>
      <c r="AQ9" s="252"/>
      <c r="AR9" s="259"/>
      <c r="AS9" s="270"/>
      <c r="AT9" s="259"/>
      <c r="AU9" s="260"/>
      <c r="AV9" s="255"/>
      <c r="AW9" s="299"/>
      <c r="AX9" s="300"/>
      <c r="AY9" s="300"/>
      <c r="AZ9" s="300" t="s">
        <v>1504</v>
      </c>
      <c r="BA9" s="300"/>
      <c r="BB9" s="301"/>
      <c r="BC9" s="255"/>
      <c r="BD9" s="302" t="s">
        <v>1505</v>
      </c>
      <c r="BE9" s="303" t="s">
        <v>1506</v>
      </c>
      <c r="BF9" s="304" t="s">
        <v>1494</v>
      </c>
      <c r="BG9" s="304" t="s">
        <v>1507</v>
      </c>
      <c r="BH9" s="303" t="s">
        <v>1508</v>
      </c>
      <c r="BI9" s="305" t="s">
        <v>1509</v>
      </c>
      <c r="BJ9" s="303" t="s">
        <v>1510</v>
      </c>
      <c r="BK9" s="303" t="s">
        <v>1511</v>
      </c>
      <c r="BL9" s="303" t="s">
        <v>1512</v>
      </c>
      <c r="BM9" s="306" t="s">
        <v>1513</v>
      </c>
    </row>
    <row r="10" customFormat="false" ht="12.8" hidden="false" customHeight="false" outlineLevel="0" collapsed="false">
      <c r="A10" s="269" t="s">
        <v>1514</v>
      </c>
      <c r="B10" s="252" t="s">
        <v>1515</v>
      </c>
      <c r="C10" s="252"/>
      <c r="D10" s="297"/>
      <c r="E10" s="298" t="e">
        <f aca="false">{nan}</f>
        <v>#N/A</v>
      </c>
      <c r="F10" s="298" t="e">
        <f aca="false">{nan}</f>
        <v>#N/A</v>
      </c>
      <c r="G10" s="298" t="e">
        <f aca="false">{nan}</f>
        <v>#N/A</v>
      </c>
      <c r="H10" s="298" t="e">
        <f aca="false">{nan}</f>
        <v>#N/A</v>
      </c>
      <c r="I10" s="298" t="e">
        <f aca="false">{nan}</f>
        <v>#N/A</v>
      </c>
      <c r="J10" s="298" t="e">
        <f aca="false">{nan}</f>
        <v>#N/A</v>
      </c>
      <c r="K10" s="298" t="e">
        <f aca="false">{nan}</f>
        <v>#N/A</v>
      </c>
      <c r="L10" s="298" t="e">
        <f aca="false">{nan}</f>
        <v>#N/A</v>
      </c>
      <c r="M10" s="298" t="e">
        <f aca="false">{nan}</f>
        <v>#N/A</v>
      </c>
      <c r="N10" s="298" t="e">
        <f aca="false">{nan}</f>
        <v>#N/A</v>
      </c>
      <c r="O10" s="298" t="e">
        <f aca="false">{nan}</f>
        <v>#N/A</v>
      </c>
      <c r="P10" s="298" t="e">
        <f aca="false">{nan}</f>
        <v>#N/A</v>
      </c>
      <c r="Q10" s="298" t="e">
        <f aca="false">{nan}</f>
        <v>#N/A</v>
      </c>
      <c r="R10" s="298" t="e">
        <f aca="false">{nan}</f>
        <v>#N/A</v>
      </c>
      <c r="S10" s="298" t="e">
        <f aca="false">{nan}</f>
        <v>#N/A</v>
      </c>
      <c r="T10" s="298" t="e">
        <f aca="false">{nan}</f>
        <v>#N/A</v>
      </c>
      <c r="U10" s="298" t="e">
        <f aca="false">{nan}</f>
        <v>#N/A</v>
      </c>
      <c r="V10" s="298" t="e">
        <f aca="false">{nan}</f>
        <v>#N/A</v>
      </c>
      <c r="W10" s="298" t="e">
        <f aca="false">{nan}</f>
        <v>#N/A</v>
      </c>
      <c r="X10" s="298" t="e">
        <f aca="false">{nan}</f>
        <v>#N/A</v>
      </c>
      <c r="Y10" s="298" t="e">
        <f aca="false">{nan}</f>
        <v>#N/A</v>
      </c>
      <c r="Z10" s="298" t="e">
        <f aca="false">{nan}</f>
        <v>#N/A</v>
      </c>
      <c r="AA10" s="298" t="e">
        <f aca="false">{nan}</f>
        <v>#N/A</v>
      </c>
      <c r="AB10" s="298" t="e">
        <f aca="false">{nan}</f>
        <v>#N/A</v>
      </c>
      <c r="AC10" s="298" t="e">
        <f aca="false">{nan}</f>
        <v>#N/A</v>
      </c>
      <c r="AD10" s="298" t="e">
        <f aca="false">{nan}</f>
        <v>#N/A</v>
      </c>
      <c r="AE10" s="298" t="e">
        <f aca="false">{nan}</f>
        <v>#N/A</v>
      </c>
      <c r="AF10" s="298" t="e">
        <f aca="false">{nan}</f>
        <v>#N/A</v>
      </c>
      <c r="AG10" s="298" t="e">
        <f aca="false">{nan}</f>
        <v>#N/A</v>
      </c>
      <c r="AH10" s="298" t="e">
        <f aca="false">{nan}</f>
        <v>#N/A</v>
      </c>
      <c r="AI10" s="298" t="e">
        <f aca="false">{nan}</f>
        <v>#N/A</v>
      </c>
      <c r="AJ10" s="298" t="e">
        <f aca="false">{nan}</f>
        <v>#N/A</v>
      </c>
      <c r="AK10" s="298" t="e">
        <f aca="false">{nan}</f>
        <v>#N/A</v>
      </c>
      <c r="AL10" s="298" t="e">
        <f aca="false">{nan}</f>
        <v>#N/A</v>
      </c>
      <c r="AM10" s="298" t="e">
        <f aca="false">{nan}</f>
        <v>#N/A</v>
      </c>
      <c r="AN10" s="298" t="e">
        <f aca="false">{nan}</f>
        <v>#N/A</v>
      </c>
      <c r="AO10" s="298" t="e">
        <f aca="false">{nan}</f>
        <v>#N/A</v>
      </c>
      <c r="AP10" s="307" t="e">
        <f aca="false">{nan}</f>
        <v>#N/A</v>
      </c>
      <c r="AQ10" s="252"/>
      <c r="AR10" s="259" t="n">
        <v>0</v>
      </c>
      <c r="AS10" s="270" t="str">
        <f aca="false">RIGHT(B10,LEN(B10)-6)</f>
        <v>????</v>
      </c>
      <c r="AT10" s="269" t="n">
        <f aca="false">ATANH(MIN(AR10,max_correl))</f>
        <v>0</v>
      </c>
      <c r="AU10" s="260"/>
      <c r="AV10" s="255"/>
      <c r="AW10" s="299"/>
      <c r="AX10" s="300"/>
      <c r="AY10" s="300"/>
      <c r="AZ10" s="300" t="n">
        <f aca="false">$AZ$3*($AW$5/$AZ$7)*$AS$4</f>
        <v>6.41817330001976</v>
      </c>
      <c r="BA10" s="300"/>
      <c r="BB10" s="301"/>
      <c r="BC10" s="255"/>
      <c r="BD10" s="269"/>
      <c r="BE10" s="308"/>
      <c r="BF10" s="309"/>
      <c r="BG10" s="252"/>
      <c r="BH10" s="252"/>
      <c r="BI10" s="252"/>
      <c r="BJ10" s="310"/>
      <c r="BK10" s="308"/>
      <c r="BL10" s="252"/>
      <c r="BM10" s="270"/>
    </row>
    <row r="11" customFormat="false" ht="12.8" hidden="false" customHeight="false" outlineLevel="0" collapsed="false">
      <c r="A11" s="269" t="s">
        <v>435</v>
      </c>
      <c r="B11" s="298" t="s">
        <v>1516</v>
      </c>
      <c r="C11" s="298"/>
      <c r="D11" s="311"/>
      <c r="E11" s="312" t="n">
        <v>-0.2154</v>
      </c>
      <c r="F11" s="312" t="n">
        <v>0.3527</v>
      </c>
      <c r="G11" s="312" t="n">
        <v>-0.1886</v>
      </c>
      <c r="H11" s="312" t="n">
        <v>0.1467</v>
      </c>
      <c r="I11" s="312" t="n">
        <v>0.0454</v>
      </c>
      <c r="J11" s="312" t="n">
        <v>-0.1215</v>
      </c>
      <c r="K11" s="312" t="n">
        <v>-0.2863</v>
      </c>
      <c r="L11" s="312" t="n">
        <v>0.1327</v>
      </c>
      <c r="M11" s="312" t="n">
        <v>0.0407</v>
      </c>
      <c r="N11" s="312" t="n">
        <v>0.005</v>
      </c>
      <c r="O11" s="312" t="n">
        <v>-0.0362</v>
      </c>
      <c r="P11" s="312" t="n">
        <v>0.1499</v>
      </c>
      <c r="Q11" s="312" t="n">
        <v>0.0799</v>
      </c>
      <c r="R11" s="312" t="n">
        <v>0.2348</v>
      </c>
      <c r="S11" s="312" t="n">
        <v>0.0189</v>
      </c>
      <c r="T11" s="312" t="n">
        <v>0.1722</v>
      </c>
      <c r="U11" s="312" t="n">
        <v>0.177</v>
      </c>
      <c r="V11" s="312" t="n">
        <v>-0.0799</v>
      </c>
      <c r="W11" s="312" t="n">
        <v>0.0904</v>
      </c>
      <c r="X11" s="312" t="n">
        <v>-0.0285</v>
      </c>
      <c r="Y11" s="312" t="n">
        <v>-0.0884</v>
      </c>
      <c r="Z11" s="312" t="n">
        <v>0.0517</v>
      </c>
      <c r="AA11" s="312" t="n">
        <v>-0.0461</v>
      </c>
      <c r="AB11" s="312" t="n">
        <v>-0.1706</v>
      </c>
      <c r="AC11" s="312" t="n">
        <v>0.0166</v>
      </c>
      <c r="AD11" s="312" t="n">
        <v>0.061</v>
      </c>
      <c r="AE11" s="312" t="n">
        <v>0.1572</v>
      </c>
      <c r="AF11" s="312" t="n">
        <v>0.0618</v>
      </c>
      <c r="AG11" s="312" t="n">
        <v>-0.2536</v>
      </c>
      <c r="AH11" s="312" t="n">
        <v>-0.1542</v>
      </c>
      <c r="AI11" s="312" t="n">
        <v>0.1141</v>
      </c>
      <c r="AJ11" s="312" t="n">
        <v>0.1184</v>
      </c>
      <c r="AK11" s="312" t="n">
        <v>-0.0957</v>
      </c>
      <c r="AL11" s="312" t="n">
        <v>0.286</v>
      </c>
      <c r="AM11" s="312" t="n">
        <v>-0.0738</v>
      </c>
      <c r="AN11" s="312" t="n">
        <v>-0.0533</v>
      </c>
      <c r="AO11" s="312" t="n">
        <v>-0.3841</v>
      </c>
      <c r="AP11" s="313" t="n">
        <v>-0.2365</v>
      </c>
      <c r="AQ11" s="252"/>
      <c r="AR11" s="314" t="n">
        <f aca="false">ROUND(SUMPRODUCT(E11:AP11,E$5:AP$5),10)</f>
        <v>-0.0762269876</v>
      </c>
      <c r="AS11" s="315" t="str">
        <f aca="false">PROPER(RIGHT(B11,LEN(B11)-6))</f>
        <v>A.D.N. (D.N.A.)</v>
      </c>
      <c r="AT11" s="269" t="n">
        <f aca="false">ATANH(MIN(AR11,max_correl))</f>
        <v>-0.0763751448026371</v>
      </c>
      <c r="AU11" s="270" t="n">
        <f aca="false">IF(AT11&lt;0,(AT11^2),"")</f>
        <v>0.00583316274362379</v>
      </c>
      <c r="AV11" s="252"/>
      <c r="AW11" s="316" t="n">
        <f aca="false">min_ath+AW7</f>
        <v>-0.548606025674969</v>
      </c>
      <c r="AX11" s="317" t="n">
        <f aca="false">COUNTIF(AT$11:AT$408,CONCATENATE("&lt;=",AW11))</f>
        <v>1</v>
      </c>
      <c r="AY11" s="317" t="n">
        <f aca="false">AX11</f>
        <v>1</v>
      </c>
      <c r="AZ11" s="317" t="n">
        <f aca="false">$AZ$10*EXP(-(((AW11-$AW$7)/AZ$7)^2)/2)</f>
        <v>0.248601886411638</v>
      </c>
      <c r="BA11" s="317" t="n">
        <f aca="false">IF((AW11-$AW$7)&gt;0,IF((AY11-AZ11)&gt;0,AY11-AZ11,0),0)</f>
        <v>0</v>
      </c>
      <c r="BB11" s="318" t="n">
        <f aca="false">AW11-BB$5</f>
        <v>-0.937438522697955</v>
      </c>
      <c r="BC11" s="0"/>
      <c r="BD11" s="269" t="n">
        <v>1</v>
      </c>
      <c r="BE11" s="319" t="n">
        <f aca="false">LARGE(AR$10:AR$408,BD11)</f>
        <v>0.636456694</v>
      </c>
      <c r="BF11" s="320" t="str">
        <f aca="false">VLOOKUP(BE11,AR$10:AS$408,2,0)</f>
        <v>Medorrhinum</v>
      </c>
      <c r="BG11" s="308" t="n">
        <f aca="false">ATANH(MIN(BE11,max_correl))</f>
        <v>0.752195102482521</v>
      </c>
      <c r="BH11" s="252" t="n">
        <f aca="false">BH$3*AS$4*EXP(-(((BG11-BH$5)/BH$7)^2)/2)</f>
        <v>0.507509019113896</v>
      </c>
      <c r="BI11" s="252" t="n">
        <f aca="false">BI$3*AS$4*EXP(-(((BG11-BI$5)/BI$7)^2)/2)</f>
        <v>-20.1503938474671</v>
      </c>
      <c r="BJ11" s="321" t="n">
        <f aca="false">IF(ISNUMBER(BH11),BH11/(BH11+BI11),#N/A)</f>
        <v>-0.0258367863757639</v>
      </c>
      <c r="BK11" s="322" t="str">
        <f aca="false">IF(BJ11&lt;0.00001,"&lt; 0.001 %",IF(BJ11&lt;0.0001,"&lt; 0.01 %",IF(BJ11&lt;0.001,"&lt; 0.1 %",IF(BJ11&lt;0.01,"&lt; 1 %",BJ11))))</f>
        <v>&lt; 0.001 %</v>
      </c>
      <c r="BL11" s="323" t="n">
        <f aca="false">IF($BJ11&lt;0.00001,0,IF($BJ11&lt;0.0001,1,IF($BJ11&lt;0.001,2,IF($BJ11&lt;0.01,3,IF($BJ11&lt;0.1,4,IF($BJ11&lt;0.2,5,6))))))</f>
        <v>0</v>
      </c>
      <c r="BM11" s="324" t="str">
        <f aca="false">LOOKUP(BL11,$BF$23:$BF$29,$BG$23:$BG$29)</f>
        <v>heftigst</v>
      </c>
    </row>
    <row r="12" customFormat="false" ht="12.8" hidden="false" customHeight="false" outlineLevel="0" collapsed="false">
      <c r="A12" s="269" t="s">
        <v>436</v>
      </c>
      <c r="B12" s="298" t="s">
        <v>1517</v>
      </c>
      <c r="C12" s="298"/>
      <c r="D12" s="311"/>
      <c r="E12" s="312" t="n">
        <v>0.0185</v>
      </c>
      <c r="F12" s="312" t="n">
        <v>0.3912</v>
      </c>
      <c r="G12" s="312" t="n">
        <v>0.0138</v>
      </c>
      <c r="H12" s="312" t="n">
        <v>0.0824</v>
      </c>
      <c r="I12" s="312" t="n">
        <v>-0.0275</v>
      </c>
      <c r="J12" s="312" t="n">
        <v>0.0821</v>
      </c>
      <c r="K12" s="312" t="n">
        <v>0.0906</v>
      </c>
      <c r="L12" s="312" t="n">
        <v>0.1705</v>
      </c>
      <c r="M12" s="312" t="n">
        <v>-0.1791</v>
      </c>
      <c r="N12" s="312" t="n">
        <v>-0.1022</v>
      </c>
      <c r="O12" s="312" t="n">
        <v>-0.0391</v>
      </c>
      <c r="P12" s="312" t="n">
        <v>-0.1741</v>
      </c>
      <c r="Q12" s="312" t="n">
        <v>-0.0863</v>
      </c>
      <c r="R12" s="312" t="n">
        <v>0.0077</v>
      </c>
      <c r="S12" s="312" t="n">
        <v>-0.028</v>
      </c>
      <c r="T12" s="312" t="n">
        <v>0.1186</v>
      </c>
      <c r="U12" s="312" t="n">
        <v>-0.0596</v>
      </c>
      <c r="V12" s="312" t="n">
        <v>0.1623</v>
      </c>
      <c r="W12" s="312" t="n">
        <v>0.3352</v>
      </c>
      <c r="X12" s="312" t="n">
        <v>-0.0949</v>
      </c>
      <c r="Y12" s="312" t="n">
        <v>-0.1444</v>
      </c>
      <c r="Z12" s="312" t="n">
        <v>0.1401</v>
      </c>
      <c r="AA12" s="312" t="n">
        <v>-0.07</v>
      </c>
      <c r="AB12" s="312" t="n">
        <v>0.1118</v>
      </c>
      <c r="AC12" s="312" t="n">
        <v>-0.1532</v>
      </c>
      <c r="AD12" s="312" t="n">
        <v>0.1106</v>
      </c>
      <c r="AE12" s="312" t="n">
        <v>0.3352</v>
      </c>
      <c r="AF12" s="312" t="n">
        <v>0.2009</v>
      </c>
      <c r="AG12" s="312" t="n">
        <v>0.0359</v>
      </c>
      <c r="AH12" s="312" t="n">
        <v>-0.0149</v>
      </c>
      <c r="AI12" s="312" t="n">
        <v>-0.1313</v>
      </c>
      <c r="AJ12" s="312" t="n">
        <v>-0.0673</v>
      </c>
      <c r="AK12" s="312" t="n">
        <v>-0.2876</v>
      </c>
      <c r="AL12" s="312" t="n">
        <v>0.0211</v>
      </c>
      <c r="AM12" s="312" t="n">
        <v>-0.3205</v>
      </c>
      <c r="AN12" s="312" t="n">
        <v>-0.1975</v>
      </c>
      <c r="AO12" s="312" t="n">
        <v>-0.2281</v>
      </c>
      <c r="AP12" s="313" t="n">
        <v>-0.0201</v>
      </c>
      <c r="AQ12" s="252"/>
      <c r="AR12" s="314" t="n">
        <f aca="false">ROUND(SUMPRODUCT(E12:AP12,E$5:AP$5),10)</f>
        <v>0.3517302836</v>
      </c>
      <c r="AS12" s="315" t="str">
        <f aca="false">PROPER(RIGHT(B12,LEN(B12)-6))</f>
        <v>A.R.N  (R.N.A.)</v>
      </c>
      <c r="AT12" s="269" t="n">
        <f aca="false">ATANH(MIN(AR12,max_correl))</f>
        <v>0.367416951778603</v>
      </c>
      <c r="AU12" s="270" t="str">
        <f aca="false">IF(AT12&lt;0,(AT12^2),"")</f>
        <v/>
      </c>
      <c r="AV12" s="252"/>
      <c r="AW12" s="269" t="n">
        <f aca="false">AW11+largeur_classes</f>
        <v>-0.542085719268164</v>
      </c>
      <c r="AX12" s="317" t="n">
        <f aca="false">COUNTIF(AT$11:AT$408,CONCATENATE("&lt;=",AW12))</f>
        <v>2</v>
      </c>
      <c r="AY12" s="252" t="n">
        <f aca="false">AX12-AX11</f>
        <v>1</v>
      </c>
      <c r="AZ12" s="317" t="n">
        <f aca="false">$AZ$10*EXP(-(((AW12-$AW$7)/AZ$7)^2)/2)</f>
        <v>0.268330924233804</v>
      </c>
      <c r="BA12" s="317" t="n">
        <f aca="false">IF((AW12-$AW$7)&gt;0,IF((AY12-AZ12)&gt;0,AY12-AZ12,0),0)</f>
        <v>0</v>
      </c>
      <c r="BB12" s="318" t="n">
        <f aca="false">AW12-BB$5</f>
        <v>-0.93091821629115</v>
      </c>
      <c r="BC12" s="0"/>
      <c r="BD12" s="269" t="n">
        <v>2</v>
      </c>
      <c r="BE12" s="319" t="n">
        <f aca="false">LARGE(AR$11:AR$408,BD12)</f>
        <v>0.4788946178</v>
      </c>
      <c r="BF12" s="320" t="str">
        <f aca="false">VLOOKUP(BE12,AR$10:AS$408,2,0)</f>
        <v>Cannabis Indica</v>
      </c>
      <c r="BG12" s="308" t="n">
        <f aca="false">ATANH(MIN(BE12,max_correl))</f>
        <v>0.521548958720977</v>
      </c>
      <c r="BH12" s="252" t="n">
        <f aca="false">BH$3*AS$4*EXP(-(((BG12-BH$5)/BH$7)^2)/2)</f>
        <v>11.6791646684913</v>
      </c>
      <c r="BI12" s="252" t="n">
        <f aca="false">BI$3*AS$4*EXP(-(((BG12-BI$5)/BI$7)^2)/2)</f>
        <v>-47.5404346507318</v>
      </c>
      <c r="BJ12" s="321" t="n">
        <f aca="false">IF(ISNUMBER(BH12),BH12/(BH12+BI12),#N/A)</f>
        <v>-0.32567627064728</v>
      </c>
      <c r="BK12" s="322" t="str">
        <f aca="false">IF(BJ12&lt;0.00001,"&lt; 0.001 %",IF(BJ12&lt;0.0001,"&lt; 0.01 %",IF(BJ12&lt;0.001,"&lt; 0.1 %",IF(BJ12&lt;0.01,"&lt; 1 %",BJ12))))</f>
        <v>&lt; 0.001 %</v>
      </c>
      <c r="BL12" s="323" t="n">
        <f aca="false">IF($BJ12&lt;0.00001,0,IF($BJ12&lt;0.0001,1,IF($BJ12&lt;0.001,2,IF($BJ12&lt;0.01,3,IF($BJ12&lt;0.1,4,IF($BJ12&lt;0.2,5,6))))))</f>
        <v>0</v>
      </c>
      <c r="BM12" s="324" t="str">
        <f aca="false">LOOKUP(BL12,$BF$23:$BF$29,$BG$23:$BG$29)</f>
        <v>heftigst</v>
      </c>
    </row>
    <row r="13" customFormat="false" ht="12.8" hidden="false" customHeight="false" outlineLevel="0" collapsed="false">
      <c r="A13" s="269" t="s">
        <v>437</v>
      </c>
      <c r="B13" s="298" t="s">
        <v>1518</v>
      </c>
      <c r="C13" s="298"/>
      <c r="D13" s="311"/>
      <c r="E13" s="312" t="n">
        <v>0.3373</v>
      </c>
      <c r="F13" s="312" t="n">
        <v>0.046</v>
      </c>
      <c r="G13" s="312" t="n">
        <v>0.1291</v>
      </c>
      <c r="H13" s="312" t="n">
        <v>-0.0027</v>
      </c>
      <c r="I13" s="312" t="n">
        <v>0.3744</v>
      </c>
      <c r="J13" s="312" t="n">
        <v>-0.1477</v>
      </c>
      <c r="K13" s="312" t="n">
        <v>0.2895</v>
      </c>
      <c r="L13" s="312" t="n">
        <v>-0.0339</v>
      </c>
      <c r="M13" s="312" t="n">
        <v>0.214</v>
      </c>
      <c r="N13" s="312" t="n">
        <v>0.02</v>
      </c>
      <c r="O13" s="312" t="n">
        <v>-0.1094</v>
      </c>
      <c r="P13" s="312" t="n">
        <v>-0.219</v>
      </c>
      <c r="Q13" s="312" t="n">
        <v>0.0472</v>
      </c>
      <c r="R13" s="312" t="n">
        <v>0.028</v>
      </c>
      <c r="S13" s="312" t="n">
        <v>-0.0616</v>
      </c>
      <c r="T13" s="312" t="n">
        <v>-0.3098</v>
      </c>
      <c r="U13" s="312" t="n">
        <v>0.0734</v>
      </c>
      <c r="V13" s="312" t="n">
        <v>0.1011</v>
      </c>
      <c r="W13" s="312" t="n">
        <v>-0.0657</v>
      </c>
      <c r="X13" s="312" t="n">
        <v>-0.2137</v>
      </c>
      <c r="Y13" s="312" t="n">
        <v>-0.0504</v>
      </c>
      <c r="Z13" s="312" t="n">
        <v>0.036</v>
      </c>
      <c r="AA13" s="312" t="n">
        <v>-0.0849</v>
      </c>
      <c r="AB13" s="312" t="n">
        <v>0.2137</v>
      </c>
      <c r="AC13" s="312" t="n">
        <v>0.0369</v>
      </c>
      <c r="AD13" s="312" t="n">
        <v>0.1418</v>
      </c>
      <c r="AE13" s="312" t="n">
        <v>0.0389</v>
      </c>
      <c r="AF13" s="312" t="n">
        <v>-0.1969</v>
      </c>
      <c r="AG13" s="312" t="n">
        <v>0.1595</v>
      </c>
      <c r="AH13" s="312" t="n">
        <v>-0.1167</v>
      </c>
      <c r="AI13" s="312" t="n">
        <v>0.0596</v>
      </c>
      <c r="AJ13" s="312" t="n">
        <v>-0.0914</v>
      </c>
      <c r="AK13" s="312" t="n">
        <v>0.0186</v>
      </c>
      <c r="AL13" s="312" t="n">
        <v>-0.0825</v>
      </c>
      <c r="AM13" s="312" t="n">
        <v>-0.0855</v>
      </c>
      <c r="AN13" s="312" t="n">
        <v>-0.2933</v>
      </c>
      <c r="AO13" s="312" t="n">
        <v>0.0722</v>
      </c>
      <c r="AP13" s="313" t="n">
        <v>-0.2659</v>
      </c>
      <c r="AQ13" s="252"/>
      <c r="AR13" s="314" t="n">
        <f aca="false">ROUND(SUMPRODUCT(E13:AP13,E$5:AP$5),10)</f>
        <v>-0.1652400325</v>
      </c>
      <c r="AS13" s="315" t="str">
        <f aca="false">PROPER(RIGHT(B13,LEN(B13)-6))</f>
        <v>Abrotanum</v>
      </c>
      <c r="AT13" s="269" t="n">
        <f aca="false">ATANH(MIN(AR13,max_correl))</f>
        <v>-0.166769080902302</v>
      </c>
      <c r="AU13" s="270" t="n">
        <f aca="false">IF(AT13&lt;0,(AT13^2),"")</f>
        <v>0.0278119263449986</v>
      </c>
      <c r="AV13" s="252"/>
      <c r="AW13" s="269" t="n">
        <f aca="false">AW12+largeur_classes</f>
        <v>-0.53556541286136</v>
      </c>
      <c r="AX13" s="317" t="n">
        <f aca="false">COUNTIF(AT$11:AT$408,CONCATENATE("&lt;=",AW13))</f>
        <v>2</v>
      </c>
      <c r="AY13" s="252" t="n">
        <f aca="false">AX13-AX12</f>
        <v>0</v>
      </c>
      <c r="AZ13" s="317" t="n">
        <f aca="false">$AZ$10*EXP(-(((AW13-$AW$7)/AZ$7)^2)/2)</f>
        <v>0.289362897306946</v>
      </c>
      <c r="BA13" s="317" t="n">
        <f aca="false">IF((AW13-$AW$7)&gt;0,IF((AY13-AZ13)&gt;0,AY13-AZ13,0),0)</f>
        <v>0</v>
      </c>
      <c r="BB13" s="318" t="n">
        <f aca="false">AW13-BB$5</f>
        <v>-0.924397909884346</v>
      </c>
      <c r="BC13" s="0"/>
      <c r="BD13" s="269" t="n">
        <v>3</v>
      </c>
      <c r="BE13" s="319" t="n">
        <f aca="false">LARGE(AR$11:AR$408,BD13)</f>
        <v>0.4738690487</v>
      </c>
      <c r="BF13" s="320" t="str">
        <f aca="false">VLOOKUP(BE13,AR$10:AS$408,2,0)</f>
        <v>Lachesis Mutus</v>
      </c>
      <c r="BG13" s="308" t="n">
        <f aca="false">ATANH(MIN(BE13,max_correl))</f>
        <v>0.515048044716049</v>
      </c>
      <c r="BH13" s="252" t="n">
        <f aca="false">BH$3*AS$4*EXP(-(((BG13-BH$5)/BH$7)^2)/2)</f>
        <v>12.550257502071</v>
      </c>
      <c r="BI13" s="252" t="n">
        <f aca="false">BI$3*AS$4*EXP(-(((BG13-BI$5)/BI$7)^2)/2)</f>
        <v>-48.1445766747242</v>
      </c>
      <c r="BJ13" s="321" t="n">
        <f aca="false">IF(ISNUMBER(BH13),BH13/(BH13+BI13),#N/A)</f>
        <v>-0.352591587472005</v>
      </c>
      <c r="BK13" s="322" t="str">
        <f aca="false">IF(BJ13&lt;0.00001,"&lt; 0.001 %",IF(BJ13&lt;0.0001,"&lt; 0.01 %",IF(BJ13&lt;0.001,"&lt; 0.1 %",IF(BJ13&lt;0.01,"&lt; 1 %",BJ13))))</f>
        <v>&lt; 0.001 %</v>
      </c>
      <c r="BL13" s="323" t="n">
        <f aca="false">IF($BJ13&lt;0.00001,0,IF($BJ13&lt;0.0001,1,IF($BJ13&lt;0.001,2,IF($BJ13&lt;0.01,3,IF($BJ13&lt;0.1,4,IF($BJ13&lt;0.2,5,6))))))</f>
        <v>0</v>
      </c>
      <c r="BM13" s="324" t="str">
        <f aca="false">LOOKUP(BL13,$BF$23:$BF$29,$BG$23:$BG$29)</f>
        <v>heftigst</v>
      </c>
    </row>
    <row r="14" customFormat="false" ht="12.8" hidden="false" customHeight="false" outlineLevel="0" collapsed="false">
      <c r="A14" s="269" t="s">
        <v>438</v>
      </c>
      <c r="B14" s="298" t="s">
        <v>1519</v>
      </c>
      <c r="C14" s="298"/>
      <c r="D14" s="311"/>
      <c r="E14" s="312" t="n">
        <v>-0.123</v>
      </c>
      <c r="F14" s="312" t="n">
        <v>-0.2504</v>
      </c>
      <c r="G14" s="312" t="n">
        <v>0.0621</v>
      </c>
      <c r="H14" s="312" t="n">
        <v>0.2396</v>
      </c>
      <c r="I14" s="312" t="n">
        <v>0.313</v>
      </c>
      <c r="J14" s="312" t="n">
        <v>-0.1808</v>
      </c>
      <c r="K14" s="312" t="n">
        <v>0.1601</v>
      </c>
      <c r="L14" s="312" t="n">
        <v>0.1532</v>
      </c>
      <c r="M14" s="312" t="n">
        <v>-0.0426</v>
      </c>
      <c r="N14" s="312" t="n">
        <v>-0.1873</v>
      </c>
      <c r="O14" s="312" t="n">
        <v>-0.2266</v>
      </c>
      <c r="P14" s="312" t="n">
        <v>-0.3135</v>
      </c>
      <c r="Q14" s="312" t="n">
        <v>0.0043</v>
      </c>
      <c r="R14" s="312" t="n">
        <v>0.0816</v>
      </c>
      <c r="S14" s="312" t="n">
        <v>0.001</v>
      </c>
      <c r="T14" s="312" t="n">
        <v>0.0051</v>
      </c>
      <c r="U14" s="312" t="n">
        <v>0.0113</v>
      </c>
      <c r="V14" s="312" t="n">
        <v>0.105</v>
      </c>
      <c r="W14" s="312" t="n">
        <v>-0.0715</v>
      </c>
      <c r="X14" s="312" t="n">
        <v>0.0592</v>
      </c>
      <c r="Y14" s="312" t="n">
        <v>0.0436</v>
      </c>
      <c r="Z14" s="312" t="n">
        <v>0.0048</v>
      </c>
      <c r="AA14" s="312" t="n">
        <v>0.3268</v>
      </c>
      <c r="AB14" s="312" t="n">
        <v>-0.0067</v>
      </c>
      <c r="AC14" s="312" t="n">
        <v>-0.065</v>
      </c>
      <c r="AD14" s="312" t="n">
        <v>0.2642</v>
      </c>
      <c r="AE14" s="312" t="n">
        <v>-0.0501</v>
      </c>
      <c r="AF14" s="312" t="n">
        <v>-0.1281</v>
      </c>
      <c r="AG14" s="312" t="n">
        <v>0.1873</v>
      </c>
      <c r="AH14" s="312" t="n">
        <v>-0.3034</v>
      </c>
      <c r="AI14" s="312" t="n">
        <v>-0.2468</v>
      </c>
      <c r="AJ14" s="312" t="n">
        <v>-0.0046</v>
      </c>
      <c r="AK14" s="312" t="n">
        <v>0.0154</v>
      </c>
      <c r="AL14" s="312" t="n">
        <v>-0.1358</v>
      </c>
      <c r="AM14" s="312" t="n">
        <v>0.0359</v>
      </c>
      <c r="AN14" s="312" t="n">
        <v>0.1782</v>
      </c>
      <c r="AO14" s="312" t="n">
        <v>0.1505</v>
      </c>
      <c r="AP14" s="313" t="n">
        <v>-0.0624</v>
      </c>
      <c r="AQ14" s="252"/>
      <c r="AR14" s="314" t="n">
        <f aca="false">ROUND(SUMPRODUCT(E14:AP14,E$5:AP$5),10)</f>
        <v>0.0588597557</v>
      </c>
      <c r="AS14" s="315" t="str">
        <f aca="false">PROPER(RIGHT(B14,LEN(B14)-6))</f>
        <v>Aceticum Acidum</v>
      </c>
      <c r="AT14" s="269" t="n">
        <f aca="false">ATANH(MIN(AR14,max_correl))</f>
        <v>0.0589278699799</v>
      </c>
      <c r="AU14" s="270" t="str">
        <f aca="false">IF(AT14&lt;0,(AT14^2),"")</f>
        <v/>
      </c>
      <c r="AV14" s="252"/>
      <c r="AW14" s="269" t="n">
        <f aca="false">AW13+largeur_classes</f>
        <v>-0.529045106454556</v>
      </c>
      <c r="AX14" s="317" t="n">
        <f aca="false">COUNTIF(AT$11:AT$408,CONCATENATE("&lt;=",AW14))</f>
        <v>2</v>
      </c>
      <c r="AY14" s="252" t="n">
        <f aca="false">AX14-AX13</f>
        <v>0</v>
      </c>
      <c r="AZ14" s="317" t="n">
        <f aca="false">$AZ$10*EXP(-(((AW14-$AW$7)/AZ$7)^2)/2)</f>
        <v>0.311760272875147</v>
      </c>
      <c r="BA14" s="317" t="n">
        <f aca="false">IF((AW14-$AW$7)&gt;0,IF((AY14-AZ14)&gt;0,AY14-AZ14,0),0)</f>
        <v>0</v>
      </c>
      <c r="BB14" s="318" t="n">
        <f aca="false">AW14-BB$5</f>
        <v>-0.917877603477541</v>
      </c>
      <c r="BC14" s="0"/>
      <c r="BD14" s="269" t="n">
        <v>4</v>
      </c>
      <c r="BE14" s="319" t="n">
        <f aca="false">LARGE(AR$11:AR$408,BD14)</f>
        <v>0.4517680595</v>
      </c>
      <c r="BF14" s="320" t="str">
        <f aca="false">VLOOKUP(BE14,AR$10:AS$408,2,0)</f>
        <v>Haloperidol</v>
      </c>
      <c r="BG14" s="308" t="n">
        <f aca="false">ATANH(MIN(BE14,max_correl))</f>
        <v>0.486919498748913</v>
      </c>
      <c r="BH14" s="252" t="n">
        <f aca="false">BH$3*AS$4*EXP(-(((BG14-BH$5)/BH$7)^2)/2)</f>
        <v>16.9555421388034</v>
      </c>
      <c r="BI14" s="252" t="n">
        <f aca="false">BI$3*AS$4*EXP(-(((BG14-BI$5)/BI$7)^2)/2)</f>
        <v>-50.4781319501635</v>
      </c>
      <c r="BJ14" s="321" t="n">
        <f aca="false">IF(ISNUMBER(BH14),BH14/(BH14+BI14),#N/A)</f>
        <v>-0.505794517494515</v>
      </c>
      <c r="BK14" s="322" t="str">
        <f aca="false">IF(BJ14&lt;0.00001,"&lt; 0.001 %",IF(BJ14&lt;0.0001,"&lt; 0.01 %",IF(BJ14&lt;0.001,"&lt; 0.1 %",IF(BJ14&lt;0.01,"&lt; 1 %",BJ14))))</f>
        <v>&lt; 0.001 %</v>
      </c>
      <c r="BL14" s="323" t="n">
        <f aca="false">IF($BJ14&lt;0.00001,0,IF($BJ14&lt;0.0001,1,IF($BJ14&lt;0.001,2,IF($BJ14&lt;0.01,3,IF($BJ14&lt;0.1,4,IF($BJ14&lt;0.2,5,6))))))</f>
        <v>0</v>
      </c>
      <c r="BM14" s="324" t="str">
        <f aca="false">LOOKUP(BL14,$BF$23:$BF$29,$BG$23:$BG$29)</f>
        <v>heftigst</v>
      </c>
    </row>
    <row r="15" customFormat="false" ht="12.8" hidden="false" customHeight="false" outlineLevel="0" collapsed="false">
      <c r="A15" s="269" t="s">
        <v>439</v>
      </c>
      <c r="B15" s="298" t="s">
        <v>1520</v>
      </c>
      <c r="C15" s="298"/>
      <c r="D15" s="311"/>
      <c r="E15" s="312" t="n">
        <v>0.1561</v>
      </c>
      <c r="F15" s="312" t="n">
        <v>-0.1416</v>
      </c>
      <c r="G15" s="312" t="n">
        <v>0.1443</v>
      </c>
      <c r="H15" s="312" t="n">
        <v>0.1591</v>
      </c>
      <c r="I15" s="312" t="n">
        <v>0.0589</v>
      </c>
      <c r="J15" s="312" t="n">
        <v>-0.0196</v>
      </c>
      <c r="K15" s="312" t="n">
        <v>-0.1372</v>
      </c>
      <c r="L15" s="312" t="n">
        <v>-0.1323</v>
      </c>
      <c r="M15" s="312" t="n">
        <v>-0.0608</v>
      </c>
      <c r="N15" s="312" t="n">
        <v>0.0344</v>
      </c>
      <c r="O15" s="312" t="n">
        <v>-0.0625</v>
      </c>
      <c r="P15" s="312" t="n">
        <v>-0.1828</v>
      </c>
      <c r="Q15" s="312" t="n">
        <v>-0.0139</v>
      </c>
      <c r="R15" s="312" t="n">
        <v>-0.1236</v>
      </c>
      <c r="S15" s="312" t="n">
        <v>-0.1462</v>
      </c>
      <c r="T15" s="312" t="n">
        <v>0.2458</v>
      </c>
      <c r="U15" s="312" t="n">
        <v>-0.4043</v>
      </c>
      <c r="V15" s="312" t="n">
        <v>-0.0117</v>
      </c>
      <c r="W15" s="312" t="n">
        <v>0.1921</v>
      </c>
      <c r="X15" s="312" t="n">
        <v>-0.0824</v>
      </c>
      <c r="Y15" s="312" t="n">
        <v>0.2035</v>
      </c>
      <c r="Z15" s="312" t="n">
        <v>0.2783</v>
      </c>
      <c r="AA15" s="312" t="n">
        <v>0.0409</v>
      </c>
      <c r="AB15" s="312" t="n">
        <v>-0.0336</v>
      </c>
      <c r="AC15" s="312" t="n">
        <v>0.1432</v>
      </c>
      <c r="AD15" s="312" t="n">
        <v>-0.081</v>
      </c>
      <c r="AE15" s="312" t="n">
        <v>-0.0693</v>
      </c>
      <c r="AF15" s="312" t="n">
        <v>-0.1091</v>
      </c>
      <c r="AG15" s="312" t="n">
        <v>0.221</v>
      </c>
      <c r="AH15" s="312" t="n">
        <v>-0.0221</v>
      </c>
      <c r="AI15" s="312" t="n">
        <v>-0.2412</v>
      </c>
      <c r="AJ15" s="312" t="n">
        <v>0.0641</v>
      </c>
      <c r="AK15" s="312" t="n">
        <v>-0.2013</v>
      </c>
      <c r="AL15" s="312" t="n">
        <v>-0.0216</v>
      </c>
      <c r="AM15" s="312" t="n">
        <v>0.2406</v>
      </c>
      <c r="AN15" s="312" t="n">
        <v>0.114</v>
      </c>
      <c r="AO15" s="312" t="n">
        <v>0.2592</v>
      </c>
      <c r="AP15" s="313" t="n">
        <v>-0.2575</v>
      </c>
      <c r="AQ15" s="252"/>
      <c r="AR15" s="314" t="n">
        <f aca="false">ROUND(SUMPRODUCT(E15:AP15,E$5:AP$5),10)</f>
        <v>-0.1443533031</v>
      </c>
      <c r="AS15" s="315" t="str">
        <f aca="false">PROPER(RIGHT(B15,LEN(B15)-6))</f>
        <v>Achillea Millefolium</v>
      </c>
      <c r="AT15" s="269" t="n">
        <f aca="false">ATANH(MIN(AR15,max_correl))</f>
        <v>-0.145368700983175</v>
      </c>
      <c r="AU15" s="270" t="n">
        <f aca="false">IF(AT15&lt;0,(AT15^2),"")</f>
        <v>0.0211320592255357</v>
      </c>
      <c r="AV15" s="252"/>
      <c r="AW15" s="269" t="n">
        <f aca="false">AW14+largeur_classes</f>
        <v>-0.522524800047751</v>
      </c>
      <c r="AX15" s="317" t="n">
        <f aca="false">COUNTIF(AT$11:AT$408,CONCATENATE("&lt;=",AW15))</f>
        <v>2</v>
      </c>
      <c r="AY15" s="252" t="n">
        <f aca="false">AX15-AX14</f>
        <v>0</v>
      </c>
      <c r="AZ15" s="317" t="n">
        <f aca="false">$AZ$10*EXP(-(((AW15-$AW$7)/AZ$7)^2)/2)</f>
        <v>0.335586523850634</v>
      </c>
      <c r="BA15" s="317" t="n">
        <f aca="false">IF((AW15-$AW$7)&gt;0,IF((AY15-AZ15)&gt;0,AY15-AZ15,0),0)</f>
        <v>0</v>
      </c>
      <c r="BB15" s="318" t="n">
        <f aca="false">AW15-BB$5</f>
        <v>-0.911357297070737</v>
      </c>
      <c r="BC15" s="0"/>
      <c r="BD15" s="269" t="n">
        <v>5</v>
      </c>
      <c r="BE15" s="319" t="n">
        <f aca="false">LARGE(AR$11:AR$408,BD15)</f>
        <v>0.4171695976</v>
      </c>
      <c r="BF15" s="320" t="str">
        <f aca="false">VLOOKUP(BE15,AR$10:AS$408,2,0)</f>
        <v>Asarum Europaeum</v>
      </c>
      <c r="BG15" s="308" t="n">
        <f aca="false">ATANH(MIN(BE15,max_correl))</f>
        <v>0.444260340632307</v>
      </c>
      <c r="BH15" s="252" t="n">
        <f aca="false">BH$3*AS$4*EXP(-(((BG15-BH$5)/BH$7)^2)/2)</f>
        <v>25.9099782925723</v>
      </c>
      <c r="BI15" s="252" t="n">
        <f aca="false">BI$3*AS$4*EXP(-(((BG15-BI$5)/BI$7)^2)/2)</f>
        <v>-53.0199734285272</v>
      </c>
      <c r="BJ15" s="321" t="n">
        <f aca="false">IF(ISNUMBER(BH15),BH15/(BH15+BI15),#N/A)</f>
        <v>-0.955735261575498</v>
      </c>
      <c r="BK15" s="322" t="str">
        <f aca="false">IF(BJ15&lt;0.00001,"&lt; 0.001 %",IF(BJ15&lt;0.0001,"&lt; 0.01 %",IF(BJ15&lt;0.001,"&lt; 0.1 %",IF(BJ15&lt;0.01,"&lt; 1 %",BJ15))))</f>
        <v>&lt; 0.001 %</v>
      </c>
      <c r="BL15" s="323" t="n">
        <f aca="false">IF($BJ15&lt;0.00001,0,IF($BJ15&lt;0.0001,1,IF($BJ15&lt;0.001,2,IF($BJ15&lt;0.01,3,IF($BJ15&lt;0.1,4,IF($BJ15&lt;0.2,5,6))))))</f>
        <v>0</v>
      </c>
      <c r="BM15" s="324" t="str">
        <f aca="false">LOOKUP(BL15,$BF$23:$BF$29,$BG$23:$BG$29)</f>
        <v>heftigst</v>
      </c>
    </row>
    <row r="16" customFormat="false" ht="12.8" hidden="false" customHeight="false" outlineLevel="0" collapsed="false">
      <c r="A16" s="269" t="s">
        <v>440</v>
      </c>
      <c r="B16" s="298" t="s">
        <v>1521</v>
      </c>
      <c r="C16" s="298"/>
      <c r="D16" s="311"/>
      <c r="E16" s="312" t="n">
        <v>-0.2045</v>
      </c>
      <c r="F16" s="312" t="n">
        <v>-0.3811</v>
      </c>
      <c r="G16" s="312" t="n">
        <v>-0.0683</v>
      </c>
      <c r="H16" s="312" t="n">
        <v>-0.2056</v>
      </c>
      <c r="I16" s="312" t="n">
        <v>-0.1588</v>
      </c>
      <c r="J16" s="312" t="n">
        <v>-0.0339</v>
      </c>
      <c r="K16" s="312" t="n">
        <v>-0.1194</v>
      </c>
      <c r="L16" s="312" t="n">
        <v>0.1731</v>
      </c>
      <c r="M16" s="312" t="n">
        <v>0.1478</v>
      </c>
      <c r="N16" s="312" t="n">
        <v>0.1901</v>
      </c>
      <c r="O16" s="312" t="n">
        <v>-0.018</v>
      </c>
      <c r="P16" s="312" t="n">
        <v>-0.2099</v>
      </c>
      <c r="Q16" s="312" t="n">
        <v>0.1333</v>
      </c>
      <c r="R16" s="312" t="n">
        <v>0.0667</v>
      </c>
      <c r="S16" s="312" t="n">
        <v>0.31</v>
      </c>
      <c r="T16" s="312" t="n">
        <v>-0.2883</v>
      </c>
      <c r="U16" s="312" t="n">
        <v>0.0403</v>
      </c>
      <c r="V16" s="312" t="n">
        <v>0.0351</v>
      </c>
      <c r="W16" s="312" t="n">
        <v>0.0811</v>
      </c>
      <c r="X16" s="312" t="n">
        <v>-0.1839</v>
      </c>
      <c r="Y16" s="312" t="n">
        <v>-0.1326</v>
      </c>
      <c r="Z16" s="312" t="n">
        <v>0.145</v>
      </c>
      <c r="AA16" s="312" t="n">
        <v>0.1704</v>
      </c>
      <c r="AB16" s="312" t="n">
        <v>-0.0948</v>
      </c>
      <c r="AC16" s="312" t="n">
        <v>-0.2526</v>
      </c>
      <c r="AD16" s="312" t="n">
        <v>0.032</v>
      </c>
      <c r="AE16" s="312" t="n">
        <v>-0.0865</v>
      </c>
      <c r="AF16" s="312" t="n">
        <v>0.2682</v>
      </c>
      <c r="AG16" s="312" t="n">
        <v>-0.1036</v>
      </c>
      <c r="AH16" s="312" t="n">
        <v>0.0398</v>
      </c>
      <c r="AI16" s="312" t="n">
        <v>0.0658</v>
      </c>
      <c r="AJ16" s="312" t="n">
        <v>0.1849</v>
      </c>
      <c r="AK16" s="312" t="n">
        <v>0.036</v>
      </c>
      <c r="AL16" s="312" t="n">
        <v>-0.0235</v>
      </c>
      <c r="AM16" s="312" t="n">
        <v>0.1529</v>
      </c>
      <c r="AN16" s="312" t="n">
        <v>0.1636</v>
      </c>
      <c r="AO16" s="312" t="n">
        <v>0.1546</v>
      </c>
      <c r="AP16" s="313" t="n">
        <v>-0.0276</v>
      </c>
      <c r="AQ16" s="252"/>
      <c r="AR16" s="314" t="n">
        <f aca="false">ROUND(SUMPRODUCT(E16:AP16,E$5:AP$5),10)</f>
        <v>-0.0108338096</v>
      </c>
      <c r="AS16" s="315" t="str">
        <f aca="false">PROPER(RIGHT(B16,LEN(B16)-6))</f>
        <v>Aconitum Napellus</v>
      </c>
      <c r="AT16" s="269" t="n">
        <f aca="false">ATANH(MIN(AR16,max_correl))</f>
        <v>-0.0108342334897619</v>
      </c>
      <c r="AU16" s="270" t="n">
        <f aca="false">IF(AT16&lt;0,(AT16^2),"")</f>
        <v>0.000117380615310679</v>
      </c>
      <c r="AV16" s="252"/>
      <c r="AW16" s="269" t="n">
        <f aca="false">AW15+largeur_classes</f>
        <v>-0.516004493640947</v>
      </c>
      <c r="AX16" s="317" t="n">
        <f aca="false">COUNTIF(AT$11:AT$408,CONCATENATE("&lt;=",AW16))</f>
        <v>2</v>
      </c>
      <c r="AY16" s="252" t="n">
        <f aca="false">AX16-AX15</f>
        <v>0</v>
      </c>
      <c r="AZ16" s="317" t="n">
        <f aca="false">$AZ$10*EXP(-(((AW16-$AW$7)/AZ$7)^2)/2)</f>
        <v>0.360905967542513</v>
      </c>
      <c r="BA16" s="317" t="n">
        <f aca="false">IF((AW16-$AW$7)&gt;0,IF((AY16-AZ16)&gt;0,AY16-AZ16,0),0)</f>
        <v>0</v>
      </c>
      <c r="BB16" s="318" t="n">
        <f aca="false">AW16-BB$5</f>
        <v>-0.904836990663932</v>
      </c>
      <c r="BC16" s="0"/>
      <c r="BD16" s="269" t="n">
        <v>6</v>
      </c>
      <c r="BE16" s="319" t="n">
        <f aca="false">LARGE(AR$11:AR$408,BD16)</f>
        <v>0.4127850449</v>
      </c>
      <c r="BF16" s="320" t="str">
        <f aca="false">VLOOKUP(BE16,AR$10:AS$408,2,0)</f>
        <v>Luesinum(Syphilinum)</v>
      </c>
      <c r="BG16" s="308" t="n">
        <f aca="false">ATANH(MIN(BE16,max_correl))</f>
        <v>0.438963649444974</v>
      </c>
      <c r="BH16" s="252" t="n">
        <f aca="false">BH$3*AS$4*EXP(-(((BG16-BH$5)/BH$7)^2)/2)</f>
        <v>27.2367181501521</v>
      </c>
      <c r="BI16" s="252" t="n">
        <f aca="false">BI$3*AS$4*EXP(-(((BG16-BI$5)/BI$7)^2)/2)</f>
        <v>-53.2428278576139</v>
      </c>
      <c r="BJ16" s="321" t="n">
        <f aca="false">IF(ISNUMBER(BH16),BH16/(BH16+BI16),#N/A)</f>
        <v>-1.04731997428809</v>
      </c>
      <c r="BK16" s="322" t="str">
        <f aca="false">IF(BJ16&lt;0.00001,"&lt; 0.001 %",IF(BJ16&lt;0.0001,"&lt; 0.01 %",IF(BJ16&lt;0.001,"&lt; 0.1 %",IF(BJ16&lt;0.01,"&lt; 1 %",BJ16))))</f>
        <v>&lt; 0.001 %</v>
      </c>
      <c r="BL16" s="323" t="n">
        <f aca="false">IF($BJ16&lt;0.00001,0,IF($BJ16&lt;0.0001,1,IF($BJ16&lt;0.001,2,IF($BJ16&lt;0.01,3,IF($BJ16&lt;0.1,4,IF($BJ16&lt;0.2,5,6))))))</f>
        <v>0</v>
      </c>
      <c r="BM16" s="324" t="str">
        <f aca="false">LOOKUP(BL16,$BF$23:$BF$29,$BG$23:$BG$29)</f>
        <v>heftigst</v>
      </c>
    </row>
    <row r="17" customFormat="false" ht="12.8" hidden="false" customHeight="false" outlineLevel="0" collapsed="false">
      <c r="A17" s="269" t="s">
        <v>441</v>
      </c>
      <c r="B17" s="298" t="s">
        <v>1522</v>
      </c>
      <c r="C17" s="298"/>
      <c r="D17" s="311"/>
      <c r="E17" s="312" t="n">
        <v>-0.4131</v>
      </c>
      <c r="F17" s="312" t="n">
        <v>0.123</v>
      </c>
      <c r="G17" s="312" t="n">
        <v>0.0713</v>
      </c>
      <c r="H17" s="312" t="n">
        <v>-0.1617</v>
      </c>
      <c r="I17" s="312" t="n">
        <v>-0.3705</v>
      </c>
      <c r="J17" s="312" t="n">
        <v>0.0835</v>
      </c>
      <c r="K17" s="312" t="n">
        <v>-0.0257</v>
      </c>
      <c r="L17" s="312" t="n">
        <v>-0.2472</v>
      </c>
      <c r="M17" s="312" t="n">
        <v>0.0899</v>
      </c>
      <c r="N17" s="312" t="n">
        <v>0.2979</v>
      </c>
      <c r="O17" s="312" t="n">
        <v>-0.0291</v>
      </c>
      <c r="P17" s="312" t="n">
        <v>0.1655</v>
      </c>
      <c r="Q17" s="312" t="n">
        <v>-0.0074</v>
      </c>
      <c r="R17" s="312" t="n">
        <v>0.2626</v>
      </c>
      <c r="S17" s="312" t="n">
        <v>-0.1008</v>
      </c>
      <c r="T17" s="312" t="n">
        <v>0.0339</v>
      </c>
      <c r="U17" s="312" t="n">
        <v>0.0341</v>
      </c>
      <c r="V17" s="312" t="n">
        <v>0.1626</v>
      </c>
      <c r="W17" s="312" t="n">
        <v>-0.0639</v>
      </c>
      <c r="X17" s="312" t="n">
        <v>0.114</v>
      </c>
      <c r="Y17" s="312" t="n">
        <v>0.0419</v>
      </c>
      <c r="Z17" s="312" t="n">
        <v>-0.3927</v>
      </c>
      <c r="AA17" s="312" t="n">
        <v>-0.1111</v>
      </c>
      <c r="AB17" s="312" t="n">
        <v>0.0834</v>
      </c>
      <c r="AC17" s="312" t="n">
        <v>-0.1196</v>
      </c>
      <c r="AD17" s="312" t="n">
        <v>0.0761</v>
      </c>
      <c r="AE17" s="312" t="n">
        <v>-0.0983</v>
      </c>
      <c r="AF17" s="312" t="n">
        <v>-0.0856</v>
      </c>
      <c r="AG17" s="312" t="n">
        <v>-0.041</v>
      </c>
      <c r="AH17" s="312" t="n">
        <v>0.1628</v>
      </c>
      <c r="AI17" s="312" t="n">
        <v>0.123</v>
      </c>
      <c r="AJ17" s="312" t="n">
        <v>0.104</v>
      </c>
      <c r="AK17" s="312" t="n">
        <v>0.0928</v>
      </c>
      <c r="AL17" s="312" t="n">
        <v>0.2107</v>
      </c>
      <c r="AM17" s="312" t="n">
        <v>-0.0831</v>
      </c>
      <c r="AN17" s="312" t="n">
        <v>-0.01</v>
      </c>
      <c r="AO17" s="312" t="n">
        <v>0.0196</v>
      </c>
      <c r="AP17" s="313" t="n">
        <v>0.0054</v>
      </c>
      <c r="AQ17" s="252"/>
      <c r="AR17" s="314" t="n">
        <f aca="false">ROUND(SUMPRODUCT(E17:AP17,E$5:AP$5),10)</f>
        <v>0.1307781307</v>
      </c>
      <c r="AS17" s="315" t="str">
        <f aca="false">PROPER(RIGHT(B17,LEN(B17)-6))</f>
        <v>Actaea Racemosa</v>
      </c>
      <c r="AT17" s="269" t="n">
        <f aca="false">ATANH(MIN(AR17,max_correl))</f>
        <v>0.131531438816661</v>
      </c>
      <c r="AU17" s="270" t="str">
        <f aca="false">IF(AT17&lt;0,(AT17^2),"")</f>
        <v/>
      </c>
      <c r="AV17" s="252"/>
      <c r="AW17" s="269" t="n">
        <f aca="false">AW16+largeur_classes</f>
        <v>-0.509484187234142</v>
      </c>
      <c r="AX17" s="317" t="n">
        <f aca="false">COUNTIF(AT$11:AT$408,CONCATENATE("&lt;=",AW17))</f>
        <v>2</v>
      </c>
      <c r="AY17" s="252" t="n">
        <f aca="false">AX17-AX16</f>
        <v>0</v>
      </c>
      <c r="AZ17" s="317" t="n">
        <f aca="false">$AZ$10*EXP(-(((AW17-$AW$7)/AZ$7)^2)/2)</f>
        <v>0.387783588012132</v>
      </c>
      <c r="BA17" s="317" t="n">
        <f aca="false">IF((AW17-$AW$7)&gt;0,IF((AY17-AZ17)&gt;0,AY17-AZ17,0),0)</f>
        <v>0</v>
      </c>
      <c r="BB17" s="318" t="n">
        <f aca="false">AW17-BB$5</f>
        <v>-0.898316684257128</v>
      </c>
      <c r="BC17" s="0"/>
      <c r="BD17" s="269" t="n">
        <v>7</v>
      </c>
      <c r="BE17" s="319" t="n">
        <f aca="false">LARGE(AR$11:AR$408,BD17)</f>
        <v>0.3826840242</v>
      </c>
      <c r="BF17" s="320" t="str">
        <f aca="false">VLOOKUP(BE17,AR$10:AS$408,2,0)</f>
        <v>Levomepromazine</v>
      </c>
      <c r="BG17" s="308" t="n">
        <f aca="false">ATANH(MIN(BE17,max_correl))</f>
        <v>0.403200412539423</v>
      </c>
      <c r="BH17" s="252" t="n">
        <f aca="false">BH$3*AS$4*EXP(-(((BG17-BH$5)/BH$7)^2)/2)</f>
        <v>37.5649340536405</v>
      </c>
      <c r="BI17" s="252" t="n">
        <f aca="false">BI$3*AS$4*EXP(-(((BG17-BI$5)/BI$7)^2)/2)</f>
        <v>-54.1721904114904</v>
      </c>
      <c r="BJ17" s="321" t="n">
        <f aca="false">IF(ISNUMBER(BH17),BH17/(BH17+BI17),#N/A)</f>
        <v>-2.26195906441129</v>
      </c>
      <c r="BK17" s="322" t="str">
        <f aca="false">IF(BJ17&lt;0.00001,"&lt; 0.001 %",IF(BJ17&lt;0.0001,"&lt; 0.01 %",IF(BJ17&lt;0.001,"&lt; 0.1 %",IF(BJ17&lt;0.01,"&lt; 1 %",BJ17))))</f>
        <v>&lt; 0.001 %</v>
      </c>
      <c r="BL17" s="323" t="n">
        <f aca="false">IF($BJ17&lt;0.00001,0,IF($BJ17&lt;0.0001,1,IF($BJ17&lt;0.001,2,IF($BJ17&lt;0.01,3,IF($BJ17&lt;0.1,4,IF($BJ17&lt;0.2,5,6))))))</f>
        <v>0</v>
      </c>
      <c r="BM17" s="324" t="str">
        <f aca="false">LOOKUP(BL17,$BF$23:$BF$29,$BG$23:$BG$29)</f>
        <v>heftigst</v>
      </c>
    </row>
    <row r="18" customFormat="false" ht="12.8" hidden="false" customHeight="false" outlineLevel="0" collapsed="false">
      <c r="A18" s="269" t="s">
        <v>442</v>
      </c>
      <c r="B18" s="298" t="s">
        <v>1523</v>
      </c>
      <c r="C18" s="298"/>
      <c r="D18" s="311"/>
      <c r="E18" s="312" t="n">
        <v>0.4409</v>
      </c>
      <c r="F18" s="312" t="n">
        <v>-0.3245</v>
      </c>
      <c r="G18" s="312" t="n">
        <v>0.2165</v>
      </c>
      <c r="H18" s="312" t="n">
        <v>-0.0551</v>
      </c>
      <c r="I18" s="312" t="n">
        <v>0.1428</v>
      </c>
      <c r="J18" s="312" t="n">
        <v>-0.1535</v>
      </c>
      <c r="K18" s="312" t="n">
        <v>-0.2047</v>
      </c>
      <c r="L18" s="312" t="n">
        <v>-0.1563</v>
      </c>
      <c r="M18" s="312" t="n">
        <v>0.0444</v>
      </c>
      <c r="N18" s="312" t="n">
        <v>0.2952</v>
      </c>
      <c r="O18" s="312" t="n">
        <v>0.0135</v>
      </c>
      <c r="P18" s="312" t="n">
        <v>-0.0506</v>
      </c>
      <c r="Q18" s="312" t="n">
        <v>-0.0489</v>
      </c>
      <c r="R18" s="312" t="n">
        <v>-0.0872</v>
      </c>
      <c r="S18" s="312" t="n">
        <v>0.0517</v>
      </c>
      <c r="T18" s="312" t="n">
        <v>-0.1001</v>
      </c>
      <c r="U18" s="312" t="n">
        <v>-0.1783</v>
      </c>
      <c r="V18" s="312" t="n">
        <v>0.2379</v>
      </c>
      <c r="W18" s="312" t="n">
        <v>-0.0135</v>
      </c>
      <c r="X18" s="312" t="n">
        <v>-0.0084</v>
      </c>
      <c r="Y18" s="312" t="n">
        <v>0.0798</v>
      </c>
      <c r="Z18" s="312" t="n">
        <v>0.2137</v>
      </c>
      <c r="AA18" s="312" t="n">
        <v>0.0388</v>
      </c>
      <c r="AB18" s="312" t="n">
        <v>0.1687</v>
      </c>
      <c r="AC18" s="312" t="n">
        <v>0.2671</v>
      </c>
      <c r="AD18" s="312" t="n">
        <v>-0.1479</v>
      </c>
      <c r="AE18" s="312" t="n">
        <v>-0.0129</v>
      </c>
      <c r="AF18" s="312" t="n">
        <v>-0.0821</v>
      </c>
      <c r="AG18" s="312" t="n">
        <v>0.0202</v>
      </c>
      <c r="AH18" s="312" t="n">
        <v>-0.135</v>
      </c>
      <c r="AI18" s="312" t="n">
        <v>0.0073</v>
      </c>
      <c r="AJ18" s="312" t="n">
        <v>-0.0163</v>
      </c>
      <c r="AK18" s="312" t="n">
        <v>-0.0624</v>
      </c>
      <c r="AL18" s="312" t="n">
        <v>-0.311</v>
      </c>
      <c r="AM18" s="312" t="n">
        <v>-0.0416</v>
      </c>
      <c r="AN18" s="312" t="n">
        <v>0.0455</v>
      </c>
      <c r="AO18" s="312" t="n">
        <v>-0.1569</v>
      </c>
      <c r="AP18" s="313" t="n">
        <v>0.0832</v>
      </c>
      <c r="AQ18" s="252"/>
      <c r="AR18" s="314" t="n">
        <f aca="false">ROUND(SUMPRODUCT(E18:AP18,E$5:AP$5),10)</f>
        <v>-0.3040661393</v>
      </c>
      <c r="AS18" s="315" t="str">
        <f aca="false">PROPER(RIGHT(B18,LEN(B18)-6))</f>
        <v>Actaea Spicata</v>
      </c>
      <c r="AT18" s="269" t="n">
        <f aca="false">ATANH(MIN(AR18,max_correl))</f>
        <v>-0.313993916716669</v>
      </c>
      <c r="AU18" s="270" t="n">
        <f aca="false">IF(AT18&lt;0,(AT18^2),"")</f>
        <v>0.0985921797350746</v>
      </c>
      <c r="AV18" s="252"/>
      <c r="AW18" s="269" t="n">
        <f aca="false">AW17+largeur_classes</f>
        <v>-0.502963880827338</v>
      </c>
      <c r="AX18" s="317" t="n">
        <f aca="false">COUNTIF(AT$11:AT$408,CONCATENATE("&lt;=",AW18))</f>
        <v>2</v>
      </c>
      <c r="AY18" s="252" t="n">
        <f aca="false">AX18-AX17</f>
        <v>0</v>
      </c>
      <c r="AZ18" s="317" t="n">
        <f aca="false">$AZ$10*EXP(-(((AW18-$AW$7)/AZ$7)^2)/2)</f>
        <v>0.416284841807293</v>
      </c>
      <c r="BA18" s="317" t="n">
        <f aca="false">IF((AW18-$AW$7)&gt;0,IF((AY18-AZ18)&gt;0,AY18-AZ18,0),0)</f>
        <v>0</v>
      </c>
      <c r="BB18" s="318" t="n">
        <f aca="false">AW18-BB$5</f>
        <v>-0.891796377850323</v>
      </c>
      <c r="BC18" s="0"/>
      <c r="BD18" s="269" t="n">
        <v>8</v>
      </c>
      <c r="BE18" s="319" t="n">
        <f aca="false">LARGE(AR$11:AR$408,BD18)</f>
        <v>0.38036846</v>
      </c>
      <c r="BF18" s="320" t="str">
        <f aca="false">VLOOKUP(BE18,AR$10:AS$408,2,0)</f>
        <v>Carcinosinum</v>
      </c>
      <c r="BG18" s="308" t="n">
        <f aca="false">ATANH(MIN(BE18,max_correl))</f>
        <v>0.400490365728513</v>
      </c>
      <c r="BH18" s="252" t="n">
        <f aca="false">BH$3*AS$4*EXP(-(((BG18-BH$5)/BH$7)^2)/2)</f>
        <v>38.4485449382508</v>
      </c>
      <c r="BI18" s="252" t="n">
        <f aca="false">BI$3*AS$4*EXP(-(((BG18-BI$5)/BI$7)^2)/2)</f>
        <v>-54.2008613990654</v>
      </c>
      <c r="BJ18" s="321" t="n">
        <f aca="false">IF(ISNUMBER(BH18),BH18/(BH18+BI18),#N/A)</f>
        <v>-2.44081846843892</v>
      </c>
      <c r="BK18" s="322" t="str">
        <f aca="false">IF(BJ18&lt;0.00001,"&lt; 0.001 %",IF(BJ18&lt;0.0001,"&lt; 0.01 %",IF(BJ18&lt;0.001,"&lt; 0.1 %",IF(BJ18&lt;0.01,"&lt; 1 %",BJ18))))</f>
        <v>&lt; 0.001 %</v>
      </c>
      <c r="BL18" s="323" t="n">
        <f aca="false">IF($BJ18&lt;0.00001,0,IF($BJ18&lt;0.0001,1,IF($BJ18&lt;0.001,2,IF($BJ18&lt;0.01,3,IF($BJ18&lt;0.1,4,IF($BJ18&lt;0.2,5,6))))))</f>
        <v>0</v>
      </c>
      <c r="BM18" s="324" t="str">
        <f aca="false">LOOKUP(BL18,$BF$23:$BF$29,$BG$23:$BG$29)</f>
        <v>heftigst</v>
      </c>
    </row>
    <row r="19" customFormat="false" ht="12.8" hidden="false" customHeight="false" outlineLevel="0" collapsed="false">
      <c r="A19" s="269" t="s">
        <v>443</v>
      </c>
      <c r="B19" s="298" t="s">
        <v>1524</v>
      </c>
      <c r="C19" s="298"/>
      <c r="D19" s="311"/>
      <c r="E19" s="312" t="n">
        <v>0.3687</v>
      </c>
      <c r="F19" s="312" t="n">
        <v>-0.0878</v>
      </c>
      <c r="G19" s="312" t="n">
        <v>0.2056</v>
      </c>
      <c r="H19" s="312" t="n">
        <v>0.2491</v>
      </c>
      <c r="I19" s="312" t="n">
        <v>-0.1737</v>
      </c>
      <c r="J19" s="312" t="n">
        <v>0.0003</v>
      </c>
      <c r="K19" s="312" t="n">
        <v>-0.3047</v>
      </c>
      <c r="L19" s="312" t="n">
        <v>0.1653</v>
      </c>
      <c r="M19" s="312" t="n">
        <v>0.0158</v>
      </c>
      <c r="N19" s="312" t="n">
        <v>0.0334</v>
      </c>
      <c r="O19" s="312" t="n">
        <v>-0.0579</v>
      </c>
      <c r="P19" s="312" t="n">
        <v>0.2166</v>
      </c>
      <c r="Q19" s="312" t="n">
        <v>0.2396</v>
      </c>
      <c r="R19" s="312" t="n">
        <v>-0.0945</v>
      </c>
      <c r="S19" s="312" t="n">
        <v>-0.305</v>
      </c>
      <c r="T19" s="312" t="n">
        <v>-0.0173</v>
      </c>
      <c r="U19" s="312" t="n">
        <v>0.0645</v>
      </c>
      <c r="V19" s="312" t="n">
        <v>-0.2941</v>
      </c>
      <c r="W19" s="312" t="n">
        <v>0.0541</v>
      </c>
      <c r="X19" s="312" t="n">
        <v>0.0703</v>
      </c>
      <c r="Y19" s="312" t="n">
        <v>-0.0084</v>
      </c>
      <c r="Z19" s="312" t="n">
        <v>0.1063</v>
      </c>
      <c r="AA19" s="312" t="n">
        <v>-0.1581</v>
      </c>
      <c r="AB19" s="312" t="n">
        <v>0</v>
      </c>
      <c r="AC19" s="312" t="n">
        <v>0.0671</v>
      </c>
      <c r="AD19" s="312" t="n">
        <v>0.1184</v>
      </c>
      <c r="AE19" s="312" t="n">
        <v>0.0994</v>
      </c>
      <c r="AF19" s="312" t="n">
        <v>0.0688</v>
      </c>
      <c r="AG19" s="312" t="n">
        <v>-0.2872</v>
      </c>
      <c r="AH19" s="312" t="n">
        <v>-0.1077</v>
      </c>
      <c r="AI19" s="312" t="n">
        <v>-0.1302</v>
      </c>
      <c r="AJ19" s="312" t="n">
        <v>0.0838</v>
      </c>
      <c r="AK19" s="312" t="n">
        <v>0.0418</v>
      </c>
      <c r="AL19" s="312" t="n">
        <v>-0.015</v>
      </c>
      <c r="AM19" s="312" t="n">
        <v>0.1374</v>
      </c>
      <c r="AN19" s="312" t="n">
        <v>-0.2578</v>
      </c>
      <c r="AO19" s="312" t="n">
        <v>-0.1273</v>
      </c>
      <c r="AP19" s="313" t="n">
        <v>0.0285</v>
      </c>
      <c r="AQ19" s="252"/>
      <c r="AR19" s="314" t="n">
        <f aca="false">ROUND(SUMPRODUCT(E19:AP19,E$5:AP$5),10)</f>
        <v>-0.2328719388</v>
      </c>
      <c r="AS19" s="315" t="str">
        <f aca="false">PROPER(RIGHT(B19,LEN(B19)-6))</f>
        <v>Aesculus Hippocasta.</v>
      </c>
      <c r="AT19" s="269" t="n">
        <f aca="false">ATANH(MIN(AR19,max_correl))</f>
        <v>-0.237223942554522</v>
      </c>
      <c r="AU19" s="270" t="n">
        <f aca="false">IF(AT19&lt;0,(AT19^2),"")</f>
        <v>0.0562751989211112</v>
      </c>
      <c r="AV19" s="252"/>
      <c r="AW19" s="269" t="n">
        <f aca="false">AW18+largeur_classes</f>
        <v>-0.496443574420533</v>
      </c>
      <c r="AX19" s="317" t="n">
        <f aca="false">COUNTIF(AT$11:AT$408,CONCATENATE("&lt;=",AW19))</f>
        <v>2</v>
      </c>
      <c r="AY19" s="252" t="n">
        <f aca="false">AX19-AX18</f>
        <v>0</v>
      </c>
      <c r="AZ19" s="317" t="n">
        <f aca="false">$AZ$10*EXP(-(((AW19-$AW$7)/AZ$7)^2)/2)</f>
        <v>0.446475446918141</v>
      </c>
      <c r="BA19" s="317" t="n">
        <f aca="false">IF((AW19-$AW$7)&gt;0,IF((AY19-AZ19)&gt;0,AY19-AZ19,0),0)</f>
        <v>0</v>
      </c>
      <c r="BB19" s="318" t="n">
        <f aca="false">AW19-BB$5</f>
        <v>-0.885276071443519</v>
      </c>
      <c r="BC19" s="0"/>
      <c r="BD19" s="269" t="n">
        <v>9</v>
      </c>
      <c r="BE19" s="319" t="n">
        <f aca="false">LARGE(AR$11:AR$408,BD19)</f>
        <v>0.3702855703</v>
      </c>
      <c r="BF19" s="320" t="str">
        <f aca="false">VLOOKUP(BE19,AR$10:AS$408,2,0)</f>
        <v>Hyosciamus Niger</v>
      </c>
      <c r="BG19" s="308" t="n">
        <f aca="false">ATANH(MIN(BE19,max_correl))</f>
        <v>0.388754006072511</v>
      </c>
      <c r="BH19" s="252" t="n">
        <f aca="false">BH$3*AS$4*EXP(-(((BG19-BH$5)/BH$7)^2)/2)</f>
        <v>42.4445589418594</v>
      </c>
      <c r="BI19" s="252" t="n">
        <f aca="false">BI$3*AS$4*EXP(-(((BG19-BI$5)/BI$7)^2)/2)</f>
        <v>-54.2561476269913</v>
      </c>
      <c r="BJ19" s="321" t="n">
        <f aca="false">IF(ISNUMBER(BH19),BH19/(BH19+BI19),#N/A)</f>
        <v>-3.59346740504833</v>
      </c>
      <c r="BK19" s="322" t="str">
        <f aca="false">IF(BJ19&lt;0.00001,"&lt; 0.001 %",IF(BJ19&lt;0.0001,"&lt; 0.01 %",IF(BJ19&lt;0.001,"&lt; 0.1 %",IF(BJ19&lt;0.01,"&lt; 1 %",BJ19))))</f>
        <v>&lt; 0.001 %</v>
      </c>
      <c r="BL19" s="323" t="n">
        <f aca="false">IF($BJ19&lt;0.00001,0,IF($BJ19&lt;0.0001,1,IF($BJ19&lt;0.001,2,IF($BJ19&lt;0.01,3,IF($BJ19&lt;0.1,4,IF($BJ19&lt;0.2,5,6))))))</f>
        <v>0</v>
      </c>
      <c r="BM19" s="324" t="str">
        <f aca="false">LOOKUP(BL19,$BF$23:$BF$29,$BG$23:$BG$29)</f>
        <v>heftigst</v>
      </c>
    </row>
    <row r="20" customFormat="false" ht="12.8" hidden="false" customHeight="false" outlineLevel="0" collapsed="false">
      <c r="A20" s="269" t="s">
        <v>444</v>
      </c>
      <c r="B20" s="298" t="s">
        <v>1525</v>
      </c>
      <c r="C20" s="298"/>
      <c r="D20" s="311"/>
      <c r="E20" s="312" t="n">
        <v>-0.1351</v>
      </c>
      <c r="F20" s="312" t="n">
        <v>0.1879</v>
      </c>
      <c r="G20" s="312" t="n">
        <v>0.0191</v>
      </c>
      <c r="H20" s="312" t="n">
        <v>0.054</v>
      </c>
      <c r="I20" s="312" t="n">
        <v>0.3467</v>
      </c>
      <c r="J20" s="312" t="n">
        <v>0.0098</v>
      </c>
      <c r="K20" s="312" t="n">
        <v>0.0946</v>
      </c>
      <c r="L20" s="312" t="n">
        <v>0.2677</v>
      </c>
      <c r="M20" s="312" t="n">
        <v>-0.2529</v>
      </c>
      <c r="N20" s="312" t="n">
        <v>-0.0479</v>
      </c>
      <c r="O20" s="312" t="n">
        <v>-0.0362</v>
      </c>
      <c r="P20" s="312" t="n">
        <v>-0.0659</v>
      </c>
      <c r="Q20" s="312" t="n">
        <v>-0.067</v>
      </c>
      <c r="R20" s="312" t="n">
        <v>0.0814</v>
      </c>
      <c r="S20" s="312" t="n">
        <v>0.0033</v>
      </c>
      <c r="T20" s="312" t="n">
        <v>-0.1291</v>
      </c>
      <c r="U20" s="312" t="n">
        <v>0.4415</v>
      </c>
      <c r="V20" s="312" t="n">
        <v>0.2119</v>
      </c>
      <c r="W20" s="312" t="n">
        <v>-0.1263</v>
      </c>
      <c r="X20" s="312" t="n">
        <v>-0.1557</v>
      </c>
      <c r="Y20" s="312" t="n">
        <v>-0.0262</v>
      </c>
      <c r="Z20" s="312" t="n">
        <v>0.0616</v>
      </c>
      <c r="AA20" s="312" t="n">
        <v>-0.3206</v>
      </c>
      <c r="AB20" s="312" t="n">
        <v>-0.2462</v>
      </c>
      <c r="AC20" s="312" t="n">
        <v>0.1631</v>
      </c>
      <c r="AD20" s="312" t="n">
        <v>-0.1347</v>
      </c>
      <c r="AE20" s="312" t="n">
        <v>-0.1603</v>
      </c>
      <c r="AF20" s="312" t="n">
        <v>0.0759</v>
      </c>
      <c r="AG20" s="312" t="n">
        <v>-0.0879</v>
      </c>
      <c r="AH20" s="312" t="n">
        <v>0.2336</v>
      </c>
      <c r="AI20" s="312" t="n">
        <v>0.008</v>
      </c>
      <c r="AJ20" s="312" t="n">
        <v>-0.0985</v>
      </c>
      <c r="AK20" s="312" t="n">
        <v>0.1189</v>
      </c>
      <c r="AL20" s="312" t="n">
        <v>-0.1191</v>
      </c>
      <c r="AM20" s="312" t="n">
        <v>-0.108</v>
      </c>
      <c r="AN20" s="312" t="n">
        <v>-0.0471</v>
      </c>
      <c r="AO20" s="312" t="n">
        <v>0.0397</v>
      </c>
      <c r="AP20" s="313" t="n">
        <v>-0.0514</v>
      </c>
      <c r="AQ20" s="252"/>
      <c r="AR20" s="314" t="n">
        <f aca="false">ROUND(SUMPRODUCT(E20:AP20,E$5:AP$5),10)</f>
        <v>0.1874825105</v>
      </c>
      <c r="AS20" s="315" t="str">
        <f aca="false">PROPER(RIGHT(B20,LEN(B20)-6))</f>
        <v>Aethusa Cynapium</v>
      </c>
      <c r="AT20" s="269" t="n">
        <f aca="false">ATANH(MIN(AR20,max_correl))</f>
        <v>0.189726684144828</v>
      </c>
      <c r="AU20" s="270" t="str">
        <f aca="false">IF(AT20&lt;0,(AT20^2),"")</f>
        <v/>
      </c>
      <c r="AV20" s="252"/>
      <c r="AW20" s="269" t="n">
        <f aca="false">AW19+largeur_classes</f>
        <v>-0.489923268013729</v>
      </c>
      <c r="AX20" s="317" t="n">
        <f aca="false">COUNTIF(AT$11:AT$408,CONCATENATE("&lt;=",AW20))</f>
        <v>2</v>
      </c>
      <c r="AY20" s="252" t="n">
        <f aca="false">AX20-AX19</f>
        <v>0</v>
      </c>
      <c r="AZ20" s="317" t="n">
        <f aca="false">$AZ$10*EXP(-(((AW20-$AW$7)/AZ$7)^2)/2)</f>
        <v>0.478421154896217</v>
      </c>
      <c r="BA20" s="317" t="n">
        <f aca="false">IF((AW20-$AW$7)&gt;0,IF((AY20-AZ20)&gt;0,AY20-AZ20,0),0)</f>
        <v>0</v>
      </c>
      <c r="BB20" s="318" t="n">
        <f aca="false">AW20-BB$5</f>
        <v>-0.878755765036714</v>
      </c>
      <c r="BC20" s="0"/>
      <c r="BD20" s="325" t="n">
        <v>10</v>
      </c>
      <c r="BE20" s="326" t="n">
        <f aca="false">LARGE(AR$11:AR$408,BD20)</f>
        <v>0.3626062506</v>
      </c>
      <c r="BF20" s="327" t="str">
        <f aca="false">VLOOKUP(BE20,AR$10:AS$408,2,0)</f>
        <v>Nux Vomica</v>
      </c>
      <c r="BG20" s="328" t="n">
        <f aca="false">ATANH(MIN(BE20,max_correl))</f>
        <v>0.379883455027274</v>
      </c>
      <c r="BH20" s="279" t="n">
        <f aca="false">BH$3*AS$4*EXP(-(((BG20-BH$5)/BH$7)^2)/2)</f>
        <v>45.6489738955359</v>
      </c>
      <c r="BI20" s="279" t="n">
        <f aca="false">BI$3*AS$4*EXP(-(((BG20-BI$5)/BI$7)^2)/2)</f>
        <v>-54.2235632869319</v>
      </c>
      <c r="BJ20" s="321" t="n">
        <f aca="false">IF(ISNUMBER(BH20),BH20/(BH20+BI20),#N/A)</f>
        <v>-5.32375042253819</v>
      </c>
      <c r="BK20" s="322" t="str">
        <f aca="false">IF(BJ20&lt;0.00001,"&lt; 0.001 %",IF(BJ20&lt;0.0001,"&lt; 0.01 %",IF(BJ20&lt;0.001,"&lt; 0.1 %",IF(BJ20&lt;0.01,"&lt; 1 %",BJ20))))</f>
        <v>&lt; 0.001 %</v>
      </c>
      <c r="BL20" s="329" t="n">
        <f aca="false">IF($BJ20&lt;0.00001,0,IF($BJ20&lt;0.0001,1,IF($BJ20&lt;0.001,2,IF($BJ20&lt;0.01,3,IF($BJ20&lt;0.1,4,IF($BJ20&lt;0.2,5,6))))))</f>
        <v>0</v>
      </c>
      <c r="BM20" s="330" t="str">
        <f aca="false">LOOKUP(BL20,$BF$23:$BF$29,$BG$23:$BG$29)</f>
        <v>heftigst</v>
      </c>
    </row>
    <row r="21" customFormat="false" ht="12.8" hidden="false" customHeight="false" outlineLevel="0" collapsed="false">
      <c r="A21" s="269" t="s">
        <v>445</v>
      </c>
      <c r="B21" s="298" t="s">
        <v>1526</v>
      </c>
      <c r="C21" s="298"/>
      <c r="D21" s="311"/>
      <c r="E21" s="312" t="n">
        <v>-0.4342</v>
      </c>
      <c r="F21" s="312" t="n">
        <v>0.2296</v>
      </c>
      <c r="G21" s="312" t="n">
        <v>-0.342</v>
      </c>
      <c r="H21" s="312" t="n">
        <v>0.0073</v>
      </c>
      <c r="I21" s="312" t="n">
        <v>0.0108</v>
      </c>
      <c r="J21" s="312" t="n">
        <v>-0.2204</v>
      </c>
      <c r="K21" s="312" t="n">
        <v>-0.0906</v>
      </c>
      <c r="L21" s="312" t="n">
        <v>0.2567</v>
      </c>
      <c r="M21" s="312" t="n">
        <v>-0.0928</v>
      </c>
      <c r="N21" s="312" t="n">
        <v>0.0824</v>
      </c>
      <c r="O21" s="312" t="n">
        <v>-0.0822</v>
      </c>
      <c r="P21" s="312" t="n">
        <v>0.1894</v>
      </c>
      <c r="Q21" s="312" t="n">
        <v>0.2985</v>
      </c>
      <c r="R21" s="312" t="n">
        <v>-0.0065</v>
      </c>
      <c r="S21" s="312" t="n">
        <v>-0.1747</v>
      </c>
      <c r="T21" s="312" t="n">
        <v>0.2763</v>
      </c>
      <c r="U21" s="312" t="n">
        <v>0.0178</v>
      </c>
      <c r="V21" s="312" t="n">
        <v>-0.0018</v>
      </c>
      <c r="W21" s="312" t="n">
        <v>-0.0063</v>
      </c>
      <c r="X21" s="312" t="n">
        <v>-0.012</v>
      </c>
      <c r="Y21" s="312" t="n">
        <v>-0.0614</v>
      </c>
      <c r="Z21" s="312" t="n">
        <v>-0.0165</v>
      </c>
      <c r="AA21" s="312" t="n">
        <v>-0.1865</v>
      </c>
      <c r="AB21" s="312" t="n">
        <v>-0.0294</v>
      </c>
      <c r="AC21" s="312" t="n">
        <v>-0.1298</v>
      </c>
      <c r="AD21" s="312" t="n">
        <v>0.0241</v>
      </c>
      <c r="AE21" s="312" t="n">
        <v>0.0382</v>
      </c>
      <c r="AF21" s="312" t="n">
        <v>-0.0529</v>
      </c>
      <c r="AG21" s="312" t="n">
        <v>0.0384</v>
      </c>
      <c r="AH21" s="312" t="n">
        <v>0.3289</v>
      </c>
      <c r="AI21" s="312" t="n">
        <v>0.0775</v>
      </c>
      <c r="AJ21" s="312" t="n">
        <v>0.1514</v>
      </c>
      <c r="AK21" s="312" t="n">
        <v>-0.1788</v>
      </c>
      <c r="AL21" s="312" t="n">
        <v>0.069</v>
      </c>
      <c r="AM21" s="312" t="n">
        <v>0.1233</v>
      </c>
      <c r="AN21" s="312" t="n">
        <v>0.0441</v>
      </c>
      <c r="AO21" s="312" t="n">
        <v>-0.0745</v>
      </c>
      <c r="AP21" s="313" t="n">
        <v>-0.0704</v>
      </c>
      <c r="AQ21" s="252"/>
      <c r="AR21" s="314" t="n">
        <f aca="false">ROUND(SUMPRODUCT(E21:AP21,E$5:AP$5),10)</f>
        <v>0.1668405186</v>
      </c>
      <c r="AS21" s="315" t="str">
        <f aca="false">PROPER(RIGHT(B21,LEN(B21)-6))</f>
        <v>Agaricus Muscarius</v>
      </c>
      <c r="AT21" s="269" t="n">
        <f aca="false">ATANH(MIN(AR21,max_correl))</f>
        <v>0.16841494277348</v>
      </c>
      <c r="AU21" s="270" t="str">
        <f aca="false">IF(AT21&lt;0,(AT21^2),"")</f>
        <v/>
      </c>
      <c r="AV21" s="252"/>
      <c r="AW21" s="269" t="n">
        <f aca="false">AW20+largeur_classes</f>
        <v>-0.483402961606924</v>
      </c>
      <c r="AX21" s="317" t="n">
        <f aca="false">COUNTIF(AT$11:AT$408,CONCATENATE("&lt;=",AW21))</f>
        <v>2</v>
      </c>
      <c r="AY21" s="252" t="n">
        <f aca="false">AX21-AX20</f>
        <v>0</v>
      </c>
      <c r="AZ21" s="317" t="n">
        <f aca="false">$AZ$10*EXP(-(((AW21-$AW$7)/AZ$7)^2)/2)</f>
        <v>0.512187506184596</v>
      </c>
      <c r="BA21" s="317" t="n">
        <f aca="false">IF((AW21-$AW$7)&gt;0,IF((AY21-AZ21)&gt;0,AY21-AZ21,0),0)</f>
        <v>0</v>
      </c>
      <c r="BB21" s="318" t="n">
        <f aca="false">AW21-BB$5</f>
        <v>-0.87223545862991</v>
      </c>
      <c r="BC21" s="0"/>
      <c r="BF21" s="0"/>
      <c r="BG21" s="0"/>
    </row>
    <row r="22" customFormat="false" ht="12.8" hidden="false" customHeight="false" outlineLevel="0" collapsed="false">
      <c r="A22" s="269" t="s">
        <v>446</v>
      </c>
      <c r="B22" s="298" t="s">
        <v>1527</v>
      </c>
      <c r="C22" s="298"/>
      <c r="D22" s="311"/>
      <c r="E22" s="312" t="n">
        <v>-0.035</v>
      </c>
      <c r="F22" s="312" t="n">
        <v>0.293</v>
      </c>
      <c r="G22" s="312" t="n">
        <v>-0.201</v>
      </c>
      <c r="H22" s="312" t="n">
        <v>0.1776</v>
      </c>
      <c r="I22" s="312" t="n">
        <v>0.2311</v>
      </c>
      <c r="J22" s="312" t="n">
        <v>0.0904</v>
      </c>
      <c r="K22" s="312" t="n">
        <v>-0.173</v>
      </c>
      <c r="L22" s="312" t="n">
        <v>-0.0931</v>
      </c>
      <c r="M22" s="312" t="n">
        <v>0.2021</v>
      </c>
      <c r="N22" s="312" t="n">
        <v>0.0043</v>
      </c>
      <c r="O22" s="312" t="n">
        <v>0.109</v>
      </c>
      <c r="P22" s="312" t="n">
        <v>0.1846</v>
      </c>
      <c r="Q22" s="312" t="n">
        <v>-0.0716</v>
      </c>
      <c r="R22" s="312" t="n">
        <v>0.2182</v>
      </c>
      <c r="S22" s="312" t="n">
        <v>0.0046</v>
      </c>
      <c r="T22" s="312" t="n">
        <v>0.1022</v>
      </c>
      <c r="U22" s="312" t="n">
        <v>0.0414</v>
      </c>
      <c r="V22" s="312" t="n">
        <v>-0.2876</v>
      </c>
      <c r="W22" s="312" t="n">
        <v>0.1464</v>
      </c>
      <c r="X22" s="312" t="n">
        <v>-0.0347</v>
      </c>
      <c r="Y22" s="312" t="n">
        <v>-0.1294</v>
      </c>
      <c r="Z22" s="312" t="n">
        <v>0.0942</v>
      </c>
      <c r="AA22" s="312" t="n">
        <v>0.2257</v>
      </c>
      <c r="AB22" s="312" t="n">
        <v>-0.2171</v>
      </c>
      <c r="AC22" s="312" t="n">
        <v>0.0124</v>
      </c>
      <c r="AD22" s="312" t="n">
        <v>-0.1232</v>
      </c>
      <c r="AE22" s="312" t="n">
        <v>-0.1195</v>
      </c>
      <c r="AF22" s="312" t="n">
        <v>0.2726</v>
      </c>
      <c r="AG22" s="312" t="n">
        <v>0.0648</v>
      </c>
      <c r="AH22" s="312" t="n">
        <v>-0.2502</v>
      </c>
      <c r="AI22" s="312" t="n">
        <v>0.0094</v>
      </c>
      <c r="AJ22" s="312" t="n">
        <v>0.1138</v>
      </c>
      <c r="AK22" s="312" t="n">
        <v>-0.2707</v>
      </c>
      <c r="AL22" s="312" t="n">
        <v>-0.1044</v>
      </c>
      <c r="AM22" s="312" t="n">
        <v>-0.0083</v>
      </c>
      <c r="AN22" s="312" t="n">
        <v>-0.0514</v>
      </c>
      <c r="AO22" s="312" t="n">
        <v>-0.2341</v>
      </c>
      <c r="AP22" s="313" t="n">
        <v>-0.1859</v>
      </c>
      <c r="AQ22" s="252"/>
      <c r="AR22" s="314" t="n">
        <f aca="false">ROUND(SUMPRODUCT(E22:AP22,E$5:AP$5),10)</f>
        <v>-0.0751118492</v>
      </c>
      <c r="AS22" s="315" t="str">
        <f aca="false">PROPER(RIGHT(B22,LEN(B22)-6))</f>
        <v>Agnus Castus</v>
      </c>
      <c r="AT22" s="269" t="n">
        <f aca="false">ATANH(MIN(AR22,max_correl))</f>
        <v>-0.0752535843848129</v>
      </c>
      <c r="AU22" s="270" t="n">
        <f aca="false">IF(AT22&lt;0,(AT22^2),"")</f>
        <v>0.00566310196276215</v>
      </c>
      <c r="AV22" s="252"/>
      <c r="AW22" s="269" t="n">
        <f aca="false">AW21+largeur_classes</f>
        <v>-0.47688265520012</v>
      </c>
      <c r="AX22" s="317" t="n">
        <f aca="false">COUNTIF(AT$11:AT$408,CONCATENATE("&lt;=",AW22))</f>
        <v>2</v>
      </c>
      <c r="AY22" s="252" t="n">
        <f aca="false">AX22-AX21</f>
        <v>0</v>
      </c>
      <c r="AZ22" s="317" t="n">
        <f aca="false">$AZ$10*EXP(-(((AW22-$AW$7)/AZ$7)^2)/2)</f>
        <v>0.547839568820907</v>
      </c>
      <c r="BA22" s="317" t="n">
        <f aca="false">IF((AW22-$AW$7)&gt;0,IF((AY22-AZ22)&gt;0,AY22-AZ22,0),0)</f>
        <v>0</v>
      </c>
      <c r="BB22" s="318" t="n">
        <f aca="false">AW22-BB$5</f>
        <v>-0.865715152223105</v>
      </c>
      <c r="BC22" s="0"/>
      <c r="BF22" s="0"/>
      <c r="BG22" s="0"/>
    </row>
    <row r="23" customFormat="false" ht="12.8" hidden="false" customHeight="false" outlineLevel="0" collapsed="false">
      <c r="A23" s="269" t="s">
        <v>447</v>
      </c>
      <c r="B23" s="298" t="s">
        <v>1528</v>
      </c>
      <c r="C23" s="298"/>
      <c r="D23" s="311"/>
      <c r="E23" s="312" t="n">
        <v>0.0175</v>
      </c>
      <c r="F23" s="312" t="n">
        <v>-0.3444</v>
      </c>
      <c r="G23" s="312" t="n">
        <v>-0.1817</v>
      </c>
      <c r="H23" s="312" t="n">
        <v>0.0409</v>
      </c>
      <c r="I23" s="312" t="n">
        <v>0.4594</v>
      </c>
      <c r="J23" s="312" t="n">
        <v>-0.0376</v>
      </c>
      <c r="K23" s="312" t="n">
        <v>-0.1567</v>
      </c>
      <c r="L23" s="312" t="n">
        <v>0.2339</v>
      </c>
      <c r="M23" s="312" t="n">
        <v>-0.2758</v>
      </c>
      <c r="N23" s="312" t="n">
        <v>-0.1194</v>
      </c>
      <c r="O23" s="312" t="n">
        <v>-0.0839</v>
      </c>
      <c r="P23" s="312" t="n">
        <v>0.0226</v>
      </c>
      <c r="Q23" s="312" t="n">
        <v>-0.1511</v>
      </c>
      <c r="R23" s="312" t="n">
        <v>0.3161</v>
      </c>
      <c r="S23" s="312" t="n">
        <v>0.0613</v>
      </c>
      <c r="T23" s="312" t="n">
        <v>0.2325</v>
      </c>
      <c r="U23" s="312" t="n">
        <v>0.268</v>
      </c>
      <c r="V23" s="312" t="n">
        <v>-0.0425</v>
      </c>
      <c r="W23" s="312" t="n">
        <v>-0.0094</v>
      </c>
      <c r="X23" s="312" t="n">
        <v>0.1737</v>
      </c>
      <c r="Y23" s="312" t="n">
        <v>0.0694</v>
      </c>
      <c r="Z23" s="312" t="n">
        <v>-0.0468</v>
      </c>
      <c r="AA23" s="312" t="n">
        <v>-0.1177</v>
      </c>
      <c r="AB23" s="312" t="n">
        <v>0.2185</v>
      </c>
      <c r="AC23" s="312" t="n">
        <v>-0.0567</v>
      </c>
      <c r="AD23" s="312" t="n">
        <v>-0.0347</v>
      </c>
      <c r="AE23" s="312" t="n">
        <v>-0.1788</v>
      </c>
      <c r="AF23" s="312" t="n">
        <v>0.1148</v>
      </c>
      <c r="AG23" s="312" t="n">
        <v>-0.0038</v>
      </c>
      <c r="AH23" s="312" t="n">
        <v>-0.0669</v>
      </c>
      <c r="AI23" s="312" t="n">
        <v>-0.1591</v>
      </c>
      <c r="AJ23" s="312" t="n">
        <v>-0.0032</v>
      </c>
      <c r="AK23" s="312" t="n">
        <v>-0.0737</v>
      </c>
      <c r="AL23" s="312" t="n">
        <v>-0.1325</v>
      </c>
      <c r="AM23" s="312" t="n">
        <v>0.0312</v>
      </c>
      <c r="AN23" s="312" t="n">
        <v>0.018</v>
      </c>
      <c r="AO23" s="312" t="n">
        <v>0.0067</v>
      </c>
      <c r="AP23" s="313" t="n">
        <v>-0.0048</v>
      </c>
      <c r="AQ23" s="252"/>
      <c r="AR23" s="314" t="n">
        <f aca="false">ROUND(SUMPRODUCT(E23:AP23,E$5:AP$5),10)</f>
        <v>-0.1007907014</v>
      </c>
      <c r="AS23" s="315" t="str">
        <f aca="false">PROPER(RIGHT(B23,LEN(B23)-6))</f>
        <v>Ailanthus Glandulosa</v>
      </c>
      <c r="AT23" s="269" t="n">
        <f aca="false">ATANH(MIN(AR23,max_correl))</f>
        <v>-0.101134099979166</v>
      </c>
      <c r="AU23" s="270" t="n">
        <f aca="false">IF(AT23&lt;0,(AT23^2),"")</f>
        <v>0.0102281061785959</v>
      </c>
      <c r="AV23" s="252"/>
      <c r="AW23" s="269" t="n">
        <f aca="false">AW22+largeur_classes</f>
        <v>-0.470362348793315</v>
      </c>
      <c r="AX23" s="317" t="n">
        <f aca="false">COUNTIF(AT$11:AT$408,CONCATENATE("&lt;=",AW23))</f>
        <v>3</v>
      </c>
      <c r="AY23" s="252" t="n">
        <f aca="false">AX23-AX22</f>
        <v>1</v>
      </c>
      <c r="AZ23" s="317" t="n">
        <f aca="false">$AZ$10*EXP(-(((AW23-$AW$7)/AZ$7)^2)/2)</f>
        <v>0.585441660795962</v>
      </c>
      <c r="BA23" s="317" t="n">
        <f aca="false">IF((AW23-$AW$7)&gt;0,IF((AY23-AZ23)&gt;0,AY23-AZ23,0),0)</f>
        <v>0</v>
      </c>
      <c r="BB23" s="318" t="n">
        <f aca="false">AW23-BB$5</f>
        <v>-0.859194845816301</v>
      </c>
      <c r="BC23" s="0"/>
      <c r="BF23" s="264" t="n">
        <v>0</v>
      </c>
      <c r="BG23" s="331" t="str">
        <f aca="false">LOOKUP(help!$A$5,texte_fragen!$C$2:$I$2,texte_fragen!$C482:$I482)</f>
        <v>heftigst</v>
      </c>
    </row>
    <row r="24" customFormat="false" ht="12.8" hidden="false" customHeight="false" outlineLevel="0" collapsed="false">
      <c r="A24" s="269" t="s">
        <v>448</v>
      </c>
      <c r="B24" s="298" t="s">
        <v>1529</v>
      </c>
      <c r="C24" s="298"/>
      <c r="D24" s="311"/>
      <c r="E24" s="312" t="n">
        <v>0.2889</v>
      </c>
      <c r="F24" s="312" t="n">
        <v>-0.3774</v>
      </c>
      <c r="G24" s="312" t="n">
        <v>0.1742</v>
      </c>
      <c r="H24" s="312" t="n">
        <v>-0.1934</v>
      </c>
      <c r="I24" s="312" t="n">
        <v>-0.1053</v>
      </c>
      <c r="J24" s="312" t="n">
        <v>0.0516</v>
      </c>
      <c r="K24" s="312" t="n">
        <v>-0.3292</v>
      </c>
      <c r="L24" s="312" t="n">
        <v>0.085</v>
      </c>
      <c r="M24" s="312" t="n">
        <v>-0.0516</v>
      </c>
      <c r="N24" s="312" t="n">
        <v>-0.0534</v>
      </c>
      <c r="O24" s="312" t="n">
        <v>-0.0416</v>
      </c>
      <c r="P24" s="312" t="n">
        <v>-0.0016</v>
      </c>
      <c r="Q24" s="312" t="n">
        <v>0.1126</v>
      </c>
      <c r="R24" s="312" t="n">
        <v>-0.2205</v>
      </c>
      <c r="S24" s="312" t="n">
        <v>-0.1355</v>
      </c>
      <c r="T24" s="312" t="n">
        <v>-0.0666</v>
      </c>
      <c r="U24" s="312" t="n">
        <v>0.1374</v>
      </c>
      <c r="V24" s="312" t="n">
        <v>-0.0468</v>
      </c>
      <c r="W24" s="312" t="n">
        <v>-0.045</v>
      </c>
      <c r="X24" s="312" t="n">
        <v>-0.0116</v>
      </c>
      <c r="Y24" s="312" t="n">
        <v>0.0142</v>
      </c>
      <c r="Z24" s="312" t="n">
        <v>0.0695</v>
      </c>
      <c r="AA24" s="312" t="n">
        <v>0.1032</v>
      </c>
      <c r="AB24" s="312" t="n">
        <v>-0.2492</v>
      </c>
      <c r="AC24" s="312" t="n">
        <v>0.2939</v>
      </c>
      <c r="AD24" s="312" t="n">
        <v>-0.0545</v>
      </c>
      <c r="AE24" s="312" t="n">
        <v>-0.065</v>
      </c>
      <c r="AF24" s="312" t="n">
        <v>-0.2597</v>
      </c>
      <c r="AG24" s="312" t="n">
        <v>0.0024</v>
      </c>
      <c r="AH24" s="312" t="n">
        <v>0.0558</v>
      </c>
      <c r="AI24" s="312" t="n">
        <v>0.0934</v>
      </c>
      <c r="AJ24" s="312" t="n">
        <v>0.3653</v>
      </c>
      <c r="AK24" s="312" t="n">
        <v>-0.0768</v>
      </c>
      <c r="AL24" s="312" t="n">
        <v>0.0753</v>
      </c>
      <c r="AM24" s="312" t="n">
        <v>0.1887</v>
      </c>
      <c r="AN24" s="312" t="n">
        <v>0.065</v>
      </c>
      <c r="AO24" s="312" t="n">
        <v>0.0513</v>
      </c>
      <c r="AP24" s="313" t="n">
        <v>0.156</v>
      </c>
      <c r="AQ24" s="252"/>
      <c r="AR24" s="314" t="n">
        <f aca="false">ROUND(SUMPRODUCT(E24:AP24,E$5:AP$5),10)</f>
        <v>-0.3146225686</v>
      </c>
      <c r="AS24" s="315" t="str">
        <f aca="false">PROPER(RIGHT(B24,LEN(B24)-6))</f>
        <v>Allium Cepa</v>
      </c>
      <c r="AT24" s="269" t="n">
        <f aca="false">ATANH(MIN(AR24,max_correl))</f>
        <v>-0.325667601036395</v>
      </c>
      <c r="AU24" s="270" t="n">
        <f aca="false">IF(AT24&lt;0,(AT24^2),"")</f>
        <v>0.106059386364801</v>
      </c>
      <c r="AV24" s="252"/>
      <c r="AW24" s="269" t="n">
        <f aca="false">AW23+largeur_classes</f>
        <v>-0.463842042386511</v>
      </c>
      <c r="AX24" s="317" t="n">
        <f aca="false">COUNTIF(AT$11:AT$408,CONCATENATE("&lt;=",AW24))</f>
        <v>3</v>
      </c>
      <c r="AY24" s="252" t="n">
        <f aca="false">AX24-AX23</f>
        <v>0</v>
      </c>
      <c r="AZ24" s="317" t="n">
        <f aca="false">$AZ$10*EXP(-(((AW24-$AW$7)/AZ$7)^2)/2)</f>
        <v>0.625057056478184</v>
      </c>
      <c r="BA24" s="317" t="n">
        <f aca="false">IF((AW24-$AW$7)&gt;0,IF((AY24-AZ24)&gt;0,AY24-AZ24,0),0)</f>
        <v>0</v>
      </c>
      <c r="BB24" s="318" t="n">
        <f aca="false">AW24-BB$5</f>
        <v>-0.852674539409497</v>
      </c>
      <c r="BC24" s="0"/>
      <c r="BF24" s="269" t="n">
        <v>1</v>
      </c>
      <c r="BG24" s="332" t="str">
        <f aca="false">LOOKUP(help!$A$5,texte_fragen!$C$2:$I$2,texte_fragen!$C483:$I483)</f>
        <v>sehr stark</v>
      </c>
    </row>
    <row r="25" customFormat="false" ht="12.8" hidden="false" customHeight="false" outlineLevel="0" collapsed="false">
      <c r="A25" s="269" t="s">
        <v>449</v>
      </c>
      <c r="B25" s="298" t="s">
        <v>1530</v>
      </c>
      <c r="C25" s="298"/>
      <c r="D25" s="311"/>
      <c r="E25" s="312" t="n">
        <v>0.2814</v>
      </c>
      <c r="F25" s="312" t="n">
        <v>0.0887</v>
      </c>
      <c r="G25" s="312" t="n">
        <v>0.1376</v>
      </c>
      <c r="H25" s="312" t="n">
        <v>-0.1092</v>
      </c>
      <c r="I25" s="312" t="n">
        <v>0.0489</v>
      </c>
      <c r="J25" s="312" t="n">
        <v>-0.1081</v>
      </c>
      <c r="K25" s="312" t="n">
        <v>0.1564</v>
      </c>
      <c r="L25" s="312" t="n">
        <v>-0.0177</v>
      </c>
      <c r="M25" s="312" t="n">
        <v>0.0583</v>
      </c>
      <c r="N25" s="312" t="n">
        <v>-0.0322</v>
      </c>
      <c r="O25" s="312" t="n">
        <v>-0.0675</v>
      </c>
      <c r="P25" s="312" t="n">
        <v>-0.1798</v>
      </c>
      <c r="Q25" s="312" t="n">
        <v>0.032</v>
      </c>
      <c r="R25" s="312" t="n">
        <v>-0.111</v>
      </c>
      <c r="S25" s="312" t="n">
        <v>-0.05</v>
      </c>
      <c r="T25" s="312" t="n">
        <v>-0.3049</v>
      </c>
      <c r="U25" s="312" t="n">
        <v>0.1271</v>
      </c>
      <c r="V25" s="312" t="n">
        <v>0.0647</v>
      </c>
      <c r="W25" s="312" t="n">
        <v>-0.1432</v>
      </c>
      <c r="X25" s="312" t="n">
        <v>0.2971</v>
      </c>
      <c r="Y25" s="312" t="n">
        <v>0.0545</v>
      </c>
      <c r="Z25" s="312" t="n">
        <v>-0.0056</v>
      </c>
      <c r="AA25" s="312" t="n">
        <v>-0.0032</v>
      </c>
      <c r="AB25" s="312" t="n">
        <v>0.1371</v>
      </c>
      <c r="AC25" s="312" t="n">
        <v>0.3284</v>
      </c>
      <c r="AD25" s="312" t="n">
        <v>-0.1486</v>
      </c>
      <c r="AE25" s="312" t="n">
        <v>-0.2478</v>
      </c>
      <c r="AF25" s="312" t="n">
        <v>0.0486</v>
      </c>
      <c r="AG25" s="312" t="n">
        <v>-0.1277</v>
      </c>
      <c r="AH25" s="312" t="n">
        <v>0.1167</v>
      </c>
      <c r="AI25" s="312" t="n">
        <v>0.1688</v>
      </c>
      <c r="AJ25" s="312" t="n">
        <v>-0.0909</v>
      </c>
      <c r="AK25" s="312" t="n">
        <v>-0.236</v>
      </c>
      <c r="AL25" s="312" t="n">
        <v>0.3256</v>
      </c>
      <c r="AM25" s="312" t="n">
        <v>-0.0414</v>
      </c>
      <c r="AN25" s="312" t="n">
        <v>-0.0293</v>
      </c>
      <c r="AO25" s="312" t="n">
        <v>-0.089</v>
      </c>
      <c r="AP25" s="313" t="n">
        <v>-0.3311</v>
      </c>
      <c r="AQ25" s="252"/>
      <c r="AR25" s="314" t="n">
        <f aca="false">ROUND(SUMPRODUCT(E25:AP25,E$5:AP$5),10)</f>
        <v>-0.1516445369</v>
      </c>
      <c r="AS25" s="315" t="str">
        <f aca="false">PROPER(RIGHT(B25,LEN(B25)-6))</f>
        <v>Allium Sativum</v>
      </c>
      <c r="AT25" s="269" t="n">
        <f aca="false">ATANH(MIN(AR25,max_correl))</f>
        <v>-0.152823252888445</v>
      </c>
      <c r="AU25" s="270" t="n">
        <f aca="false">IF(AT25&lt;0,(AT25^2),"")</f>
        <v>0.0233549466234057</v>
      </c>
      <c r="AV25" s="252"/>
      <c r="AW25" s="269" t="n">
        <f aca="false">AW24+largeur_classes</f>
        <v>-0.457321735979707</v>
      </c>
      <c r="AX25" s="317" t="n">
        <f aca="false">COUNTIF(AT$11:AT$408,CONCATENATE("&lt;=",AW25))</f>
        <v>3</v>
      </c>
      <c r="AY25" s="252" t="n">
        <f aca="false">AX25-AX24</f>
        <v>0</v>
      </c>
      <c r="AZ25" s="317" t="n">
        <f aca="false">$AZ$10*EXP(-(((AW25-$AW$7)/AZ$7)^2)/2)</f>
        <v>0.666747677647354</v>
      </c>
      <c r="BA25" s="317" t="n">
        <f aca="false">IF((AW25-$AW$7)&gt;0,IF((AY25-AZ25)&gt;0,AY25-AZ25,0),0)</f>
        <v>0</v>
      </c>
      <c r="BB25" s="318" t="n">
        <f aca="false">AW25-BB$5</f>
        <v>-0.846154233002692</v>
      </c>
      <c r="BC25" s="0"/>
      <c r="BF25" s="269" t="n">
        <v>2</v>
      </c>
      <c r="BG25" s="332" t="str">
        <f aca="false">LOOKUP(help!$A$5,texte_fragen!$C$2:$I$2,texte_fragen!$C484:$I484)</f>
        <v>stark</v>
      </c>
    </row>
    <row r="26" customFormat="false" ht="12.8" hidden="false" customHeight="false" outlineLevel="0" collapsed="false">
      <c r="A26" s="269" t="s">
        <v>450</v>
      </c>
      <c r="B26" s="298" t="s">
        <v>1531</v>
      </c>
      <c r="C26" s="298"/>
      <c r="D26" s="311"/>
      <c r="E26" s="312" t="n">
        <v>0.2222</v>
      </c>
      <c r="F26" s="312" t="n">
        <v>0.0741</v>
      </c>
      <c r="G26" s="312" t="n">
        <v>0.2785</v>
      </c>
      <c r="H26" s="312" t="n">
        <v>0.1524</v>
      </c>
      <c r="I26" s="312" t="n">
        <v>-0.0509</v>
      </c>
      <c r="J26" s="312" t="n">
        <v>-0.1453</v>
      </c>
      <c r="K26" s="312" t="n">
        <v>0.0441</v>
      </c>
      <c r="L26" s="312" t="n">
        <v>0.3107</v>
      </c>
      <c r="M26" s="312" t="n">
        <v>0.0392</v>
      </c>
      <c r="N26" s="312" t="n">
        <v>-0.1096</v>
      </c>
      <c r="O26" s="312" t="n">
        <v>-0.3066</v>
      </c>
      <c r="P26" s="312" t="n">
        <v>-0.1004</v>
      </c>
      <c r="Q26" s="312" t="n">
        <v>0.1326</v>
      </c>
      <c r="R26" s="312" t="n">
        <v>-0.158</v>
      </c>
      <c r="S26" s="312" t="n">
        <v>-0.0677</v>
      </c>
      <c r="T26" s="312" t="n">
        <v>0.0414</v>
      </c>
      <c r="U26" s="312" t="n">
        <v>0.1797</v>
      </c>
      <c r="V26" s="312" t="n">
        <v>-0.0414</v>
      </c>
      <c r="W26" s="312" t="n">
        <v>-0.2879</v>
      </c>
      <c r="X26" s="312" t="n">
        <v>0.2295</v>
      </c>
      <c r="Y26" s="312" t="n">
        <v>-0.0533</v>
      </c>
      <c r="Z26" s="312" t="n">
        <v>0.0785</v>
      </c>
      <c r="AA26" s="312" t="n">
        <v>-0.2344</v>
      </c>
      <c r="AB26" s="312" t="n">
        <v>-0.3615</v>
      </c>
      <c r="AC26" s="312" t="n">
        <v>0.167</v>
      </c>
      <c r="AD26" s="312" t="n">
        <v>0.2241</v>
      </c>
      <c r="AE26" s="312" t="n">
        <v>-0.0081</v>
      </c>
      <c r="AF26" s="312" t="n">
        <v>-0.1299</v>
      </c>
      <c r="AG26" s="312" t="n">
        <v>0.0777</v>
      </c>
      <c r="AH26" s="312" t="n">
        <v>-0.0276</v>
      </c>
      <c r="AI26" s="312" t="n">
        <v>-0.0641</v>
      </c>
      <c r="AJ26" s="312" t="n">
        <v>-0.0173</v>
      </c>
      <c r="AK26" s="312" t="n">
        <v>-0.013</v>
      </c>
      <c r="AL26" s="312" t="n">
        <v>-0.1865</v>
      </c>
      <c r="AM26" s="312" t="n">
        <v>0.1965</v>
      </c>
      <c r="AN26" s="312" t="n">
        <v>0.0371</v>
      </c>
      <c r="AO26" s="312" t="n">
        <v>-0.0216</v>
      </c>
      <c r="AP26" s="313" t="n">
        <v>-0.0996</v>
      </c>
      <c r="AQ26" s="252"/>
      <c r="AR26" s="314" t="n">
        <f aca="false">ROUND(SUMPRODUCT(E26:AP26,E$5:AP$5),10)</f>
        <v>0.0410918108</v>
      </c>
      <c r="AS26" s="315" t="str">
        <f aca="false">PROPER(RIGHT(B26,LEN(B26)-6))</f>
        <v>Aloe (Aloes Du Cap)</v>
      </c>
      <c r="AT26" s="269" t="n">
        <f aca="false">ATANH(MIN(AR26,max_correl))</f>
        <v>0.0411149626066159</v>
      </c>
      <c r="AU26" s="270" t="str">
        <f aca="false">IF(AT26&lt;0,(AT26^2),"")</f>
        <v/>
      </c>
      <c r="AV26" s="252"/>
      <c r="AW26" s="269" t="n">
        <f aca="false">AW25+largeur_classes</f>
        <v>-0.450801429572902</v>
      </c>
      <c r="AX26" s="317" t="n">
        <f aca="false">COUNTIF(AT$11:AT$408,CONCATENATE("&lt;=",AW26))</f>
        <v>4</v>
      </c>
      <c r="AY26" s="252" t="n">
        <f aca="false">AX26-AX25</f>
        <v>1</v>
      </c>
      <c r="AZ26" s="317" t="n">
        <f aca="false">$AZ$10*EXP(-(((AW26-$AW$7)/AZ$7)^2)/2)</f>
        <v>0.710573769819805</v>
      </c>
      <c r="BA26" s="317" t="n">
        <f aca="false">IF((AW26-$AW$7)&gt;0,IF((AY26-AZ26)&gt;0,AY26-AZ26,0),0)</f>
        <v>0</v>
      </c>
      <c r="BB26" s="318" t="n">
        <f aca="false">AW26-BB$5</f>
        <v>-0.839633926595888</v>
      </c>
      <c r="BC26" s="0"/>
      <c r="BF26" s="269" t="n">
        <v>3</v>
      </c>
      <c r="BG26" s="332" t="str">
        <f aca="false">LOOKUP(help!$A$5,texte_fragen!$C$2:$I$2,texte_fragen!$C485:$I485)</f>
        <v>deutlich bemerkbar</v>
      </c>
    </row>
    <row r="27" customFormat="false" ht="12.8" hidden="false" customHeight="false" outlineLevel="0" collapsed="false">
      <c r="A27" s="269" t="s">
        <v>451</v>
      </c>
      <c r="B27" s="298" t="s">
        <v>1532</v>
      </c>
      <c r="C27" s="298"/>
      <c r="D27" s="311"/>
      <c r="E27" s="312" t="n">
        <v>0.3604</v>
      </c>
      <c r="F27" s="312" t="n">
        <v>-0.0215</v>
      </c>
      <c r="G27" s="312" t="n">
        <v>0.1981</v>
      </c>
      <c r="H27" s="312" t="n">
        <v>-0.1668</v>
      </c>
      <c r="I27" s="312" t="n">
        <v>0.3984</v>
      </c>
      <c r="J27" s="312" t="n">
        <v>-0.0996</v>
      </c>
      <c r="K27" s="312" t="n">
        <v>0.2695</v>
      </c>
      <c r="L27" s="312" t="n">
        <v>-0.1135</v>
      </c>
      <c r="M27" s="312" t="n">
        <v>0.1367</v>
      </c>
      <c r="N27" s="312" t="n">
        <v>-0.1479</v>
      </c>
      <c r="O27" s="312" t="n">
        <v>0.0564</v>
      </c>
      <c r="P27" s="312" t="n">
        <v>0.0898</v>
      </c>
      <c r="Q27" s="312" t="n">
        <v>0.2477</v>
      </c>
      <c r="R27" s="312" t="n">
        <v>0.1827</v>
      </c>
      <c r="S27" s="312" t="n">
        <v>0.1035</v>
      </c>
      <c r="T27" s="312" t="n">
        <v>-0.2784</v>
      </c>
      <c r="U27" s="312" t="n">
        <v>-0.2134</v>
      </c>
      <c r="V27" s="312" t="n">
        <v>-0.1024</v>
      </c>
      <c r="W27" s="312" t="n">
        <v>-0.1983</v>
      </c>
      <c r="X27" s="312" t="n">
        <v>-0.108</v>
      </c>
      <c r="Y27" s="312" t="n">
        <v>-0.1699</v>
      </c>
      <c r="Z27" s="312" t="n">
        <v>-0.0985</v>
      </c>
      <c r="AA27" s="312" t="n">
        <v>-0.0271</v>
      </c>
      <c r="AB27" s="312" t="n">
        <v>0.0008</v>
      </c>
      <c r="AC27" s="312" t="n">
        <v>-0.0446</v>
      </c>
      <c r="AD27" s="312" t="n">
        <v>0.1607</v>
      </c>
      <c r="AE27" s="312" t="n">
        <v>-0.0932</v>
      </c>
      <c r="AF27" s="312" t="n">
        <v>-0.1465</v>
      </c>
      <c r="AG27" s="312" t="n">
        <v>0.1241</v>
      </c>
      <c r="AH27" s="312" t="n">
        <v>-0.1428</v>
      </c>
      <c r="AI27" s="312" t="n">
        <v>-0.1219</v>
      </c>
      <c r="AJ27" s="312" t="n">
        <v>-0.0547</v>
      </c>
      <c r="AK27" s="312" t="n">
        <v>0.1688</v>
      </c>
      <c r="AL27" s="312" t="n">
        <v>-0.0243</v>
      </c>
      <c r="AM27" s="312" t="n">
        <v>0.0536</v>
      </c>
      <c r="AN27" s="312" t="n">
        <v>-0.101</v>
      </c>
      <c r="AO27" s="312" t="n">
        <v>0.0349</v>
      </c>
      <c r="AP27" s="313" t="n">
        <v>-0.1113</v>
      </c>
      <c r="AQ27" s="252"/>
      <c r="AR27" s="314" t="n">
        <f aca="false">ROUND(SUMPRODUCT(E27:AP27,E$5:AP$5),10)</f>
        <v>-0.158799721</v>
      </c>
      <c r="AS27" s="315" t="str">
        <f aca="false">PROPER(RIGHT(B27,LEN(B27)-6))</f>
        <v>Alumen Crudum</v>
      </c>
      <c r="AT27" s="269" t="n">
        <f aca="false">ATANH(MIN(AR27,max_correl))</f>
        <v>-0.160155124815661</v>
      </c>
      <c r="AU27" s="270" t="n">
        <f aca="false">IF(AT27&lt;0,(AT27^2),"")</f>
        <v>0.02564966400472</v>
      </c>
      <c r="AV27" s="252"/>
      <c r="AW27" s="269" t="n">
        <f aca="false">AW26+largeur_classes</f>
        <v>-0.444281123166098</v>
      </c>
      <c r="AX27" s="317" t="n">
        <f aca="false">COUNTIF(AT$11:AT$408,CONCATENATE("&lt;=",AW27))</f>
        <v>4</v>
      </c>
      <c r="AY27" s="252" t="n">
        <f aca="false">AX27-AX26</f>
        <v>0</v>
      </c>
      <c r="AZ27" s="317" t="n">
        <f aca="false">$AZ$10*EXP(-(((AW27-$AW$7)/AZ$7)^2)/2)</f>
        <v>0.756593564690093</v>
      </c>
      <c r="BA27" s="317" t="n">
        <f aca="false">IF((AW27-$AW$7)&gt;0,IF((AY27-AZ27)&gt;0,AY27-AZ27,0),0)</f>
        <v>0</v>
      </c>
      <c r="BB27" s="318" t="n">
        <f aca="false">AW27-BB$5</f>
        <v>-0.833113620189083</v>
      </c>
      <c r="BC27" s="0"/>
      <c r="BF27" s="269" t="n">
        <v>4</v>
      </c>
      <c r="BG27" s="332" t="str">
        <f aca="false">LOOKUP(help!$A$5,texte_fragen!$C$2:$I$2,texte_fragen!$C486:$I486)</f>
        <v>leicht bemerkbar</v>
      </c>
    </row>
    <row r="28" customFormat="false" ht="12.8" hidden="false" customHeight="false" outlineLevel="0" collapsed="false">
      <c r="A28" s="269" t="s">
        <v>452</v>
      </c>
      <c r="B28" s="298" t="s">
        <v>1533</v>
      </c>
      <c r="C28" s="298"/>
      <c r="D28" s="311"/>
      <c r="E28" s="312" t="n">
        <v>0.0466</v>
      </c>
      <c r="F28" s="312" t="n">
        <v>0.2092</v>
      </c>
      <c r="G28" s="312" t="n">
        <v>-0.0858</v>
      </c>
      <c r="H28" s="312" t="n">
        <v>-0.1058</v>
      </c>
      <c r="I28" s="312" t="n">
        <v>-0.0186</v>
      </c>
      <c r="J28" s="312" t="n">
        <v>0.1304</v>
      </c>
      <c r="K28" s="312" t="n">
        <v>0.0701</v>
      </c>
      <c r="L28" s="312" t="n">
        <v>0.0726</v>
      </c>
      <c r="M28" s="312" t="n">
        <v>0.0367</v>
      </c>
      <c r="N28" s="312" t="n">
        <v>0.0167</v>
      </c>
      <c r="O28" s="312" t="n">
        <v>0.2061</v>
      </c>
      <c r="P28" s="312" t="n">
        <v>0.1671</v>
      </c>
      <c r="Q28" s="312" t="n">
        <v>0.4027</v>
      </c>
      <c r="R28" s="312" t="n">
        <v>0.2612</v>
      </c>
      <c r="S28" s="312" t="n">
        <v>0.0547</v>
      </c>
      <c r="T28" s="312" t="n">
        <v>-0.1042</v>
      </c>
      <c r="U28" s="312" t="n">
        <v>0.097</v>
      </c>
      <c r="V28" s="312" t="n">
        <v>0.019</v>
      </c>
      <c r="W28" s="312" t="n">
        <v>-0.1339</v>
      </c>
      <c r="X28" s="312" t="n">
        <v>-0.1805</v>
      </c>
      <c r="Y28" s="312" t="n">
        <v>-0.0054</v>
      </c>
      <c r="Z28" s="312" t="n">
        <v>0.0246</v>
      </c>
      <c r="AA28" s="312" t="n">
        <v>0.2125</v>
      </c>
      <c r="AB28" s="312" t="n">
        <v>-0.0452</v>
      </c>
      <c r="AC28" s="312" t="n">
        <v>-0.139</v>
      </c>
      <c r="AD28" s="312" t="n">
        <v>0.1865</v>
      </c>
      <c r="AE28" s="312" t="n">
        <v>-0.493</v>
      </c>
      <c r="AF28" s="312" t="n">
        <v>-0.1912</v>
      </c>
      <c r="AG28" s="312" t="n">
        <v>-0.0452</v>
      </c>
      <c r="AH28" s="312" t="n">
        <v>-0.222</v>
      </c>
      <c r="AI28" s="312" t="n">
        <v>-0.1628</v>
      </c>
      <c r="AJ28" s="312" t="n">
        <v>0.0309</v>
      </c>
      <c r="AK28" s="312" t="n">
        <v>0.084</v>
      </c>
      <c r="AL28" s="312" t="n">
        <v>-0.1547</v>
      </c>
      <c r="AM28" s="312" t="n">
        <v>-0.158</v>
      </c>
      <c r="AN28" s="312" t="n">
        <v>-0.1011</v>
      </c>
      <c r="AO28" s="312" t="n">
        <v>0.0592</v>
      </c>
      <c r="AP28" s="313" t="n">
        <v>-0.0355</v>
      </c>
      <c r="AQ28" s="252"/>
      <c r="AR28" s="314" t="n">
        <f aca="false">ROUND(SUMPRODUCT(E28:AP28,E$5:AP$5),10)</f>
        <v>0.2914492464</v>
      </c>
      <c r="AS28" s="315" t="str">
        <f aca="false">PROPER(RIGHT(B28,LEN(B28)-6))</f>
        <v>Alumina (Diaspore)</v>
      </c>
      <c r="AT28" s="269" t="n">
        <f aca="false">ATANH(MIN(AR28,max_correl))</f>
        <v>0.300149310866213</v>
      </c>
      <c r="AU28" s="270" t="str">
        <f aca="false">IF(AT28&lt;0,(AT28^2),"")</f>
        <v/>
      </c>
      <c r="AV28" s="252"/>
      <c r="AW28" s="269" t="n">
        <f aca="false">AW27+largeur_classes</f>
        <v>-0.437760816759293</v>
      </c>
      <c r="AX28" s="317" t="n">
        <f aca="false">COUNTIF(AT$11:AT$408,CONCATENATE("&lt;=",AW28))</f>
        <v>6</v>
      </c>
      <c r="AY28" s="252" t="n">
        <f aca="false">AX28-AX27</f>
        <v>2</v>
      </c>
      <c r="AZ28" s="317" t="n">
        <f aca="false">$AZ$10*EXP(-(((AW28-$AW$7)/AZ$7)^2)/2)</f>
        <v>0.804862929660639</v>
      </c>
      <c r="BA28" s="317" t="n">
        <f aca="false">IF((AW28-$AW$7)&gt;0,IF((AY28-AZ28)&gt;0,AY28-AZ28,0),0)</f>
        <v>0</v>
      </c>
      <c r="BB28" s="318" t="n">
        <f aca="false">AW28-BB$5</f>
        <v>-0.826593313782279</v>
      </c>
      <c r="BC28" s="0"/>
      <c r="BF28" s="269" t="n">
        <v>5</v>
      </c>
      <c r="BG28" s="332" t="str">
        <f aca="false">LOOKUP(help!$A$5,texte_fragen!$C$2:$I$2,texte_fragen!$C487:$I487)</f>
        <v>schwach</v>
      </c>
    </row>
    <row r="29" customFormat="false" ht="12.8" hidden="false" customHeight="false" outlineLevel="0" collapsed="false">
      <c r="A29" s="269" t="s">
        <v>453</v>
      </c>
      <c r="B29" s="298" t="s">
        <v>1534</v>
      </c>
      <c r="C29" s="298"/>
      <c r="D29" s="311"/>
      <c r="E29" s="312" t="n">
        <v>-0.4385</v>
      </c>
      <c r="F29" s="312" t="n">
        <v>0.5762</v>
      </c>
      <c r="G29" s="312" t="n">
        <v>-0.2137</v>
      </c>
      <c r="H29" s="312" t="n">
        <v>-0.1272</v>
      </c>
      <c r="I29" s="312" t="n">
        <v>-0.002</v>
      </c>
      <c r="J29" s="312" t="n">
        <v>0.1007</v>
      </c>
      <c r="K29" s="312" t="n">
        <v>0.0688</v>
      </c>
      <c r="L29" s="312" t="n">
        <v>0.1054</v>
      </c>
      <c r="M29" s="312" t="n">
        <v>0.1949</v>
      </c>
      <c r="N29" s="312" t="n">
        <v>-0.1766</v>
      </c>
      <c r="O29" s="312" t="n">
        <v>0.1898</v>
      </c>
      <c r="P29" s="312" t="n">
        <v>-0.0568</v>
      </c>
      <c r="Q29" s="312" t="n">
        <v>-0.1381</v>
      </c>
      <c r="R29" s="312" t="n">
        <v>0.0245</v>
      </c>
      <c r="S29" s="312" t="n">
        <v>-0.0271</v>
      </c>
      <c r="T29" s="312" t="n">
        <v>0.0016</v>
      </c>
      <c r="U29" s="312" t="n">
        <v>0.0586</v>
      </c>
      <c r="V29" s="312" t="n">
        <v>-0.1852</v>
      </c>
      <c r="W29" s="312" t="n">
        <v>0.118</v>
      </c>
      <c r="X29" s="312" t="n">
        <v>0.0014</v>
      </c>
      <c r="Y29" s="312" t="n">
        <v>0.065</v>
      </c>
      <c r="Z29" s="312" t="n">
        <v>-0.0985</v>
      </c>
      <c r="AA29" s="312" t="n">
        <v>-0.0722</v>
      </c>
      <c r="AB29" s="312" t="n">
        <v>-0.0223</v>
      </c>
      <c r="AC29" s="312" t="n">
        <v>-0.1152</v>
      </c>
      <c r="AD29" s="312" t="n">
        <v>0.183</v>
      </c>
      <c r="AE29" s="312" t="n">
        <v>0.067</v>
      </c>
      <c r="AF29" s="312" t="n">
        <v>-0.0879</v>
      </c>
      <c r="AG29" s="312" t="n">
        <v>-0.1874</v>
      </c>
      <c r="AH29" s="312" t="n">
        <v>-0.1082</v>
      </c>
      <c r="AI29" s="312" t="n">
        <v>0.1603</v>
      </c>
      <c r="AJ29" s="312" t="n">
        <v>0.0401</v>
      </c>
      <c r="AK29" s="312" t="n">
        <v>0.0132</v>
      </c>
      <c r="AL29" s="312" t="n">
        <v>-0.1212</v>
      </c>
      <c r="AM29" s="312" t="n">
        <v>-0.0231</v>
      </c>
      <c r="AN29" s="312" t="n">
        <v>-0.0379</v>
      </c>
      <c r="AO29" s="312" t="n">
        <v>0.1539</v>
      </c>
      <c r="AP29" s="313" t="n">
        <v>0.1186</v>
      </c>
      <c r="AQ29" s="252"/>
      <c r="AR29" s="314" t="n">
        <f aca="false">ROUND(SUMPRODUCT(E29:AP29,E$5:AP$5),10)</f>
        <v>0.2256131713</v>
      </c>
      <c r="AS29" s="315" t="str">
        <f aca="false">PROPER(RIGHT(B29,LEN(B29)-6))</f>
        <v>Ambra Grisea</v>
      </c>
      <c r="AT29" s="269" t="n">
        <f aca="false">ATANH(MIN(AR29,max_correl))</f>
        <v>0.229562509161169</v>
      </c>
      <c r="AU29" s="270" t="str">
        <f aca="false">IF(AT29&lt;0,(AT29^2),"")</f>
        <v/>
      </c>
      <c r="AV29" s="252"/>
      <c r="AW29" s="269" t="n">
        <f aca="false">AW28+largeur_classes</f>
        <v>-0.431240510352489</v>
      </c>
      <c r="AX29" s="317" t="n">
        <f aca="false">COUNTIF(AT$11:AT$408,CONCATENATE("&lt;=",AW29))</f>
        <v>7</v>
      </c>
      <c r="AY29" s="252" t="n">
        <f aca="false">AX29-AX28</f>
        <v>1</v>
      </c>
      <c r="AZ29" s="317" t="n">
        <f aca="false">$AZ$10*EXP(-(((AW29-$AW$7)/AZ$7)^2)/2)</f>
        <v>0.855435005579768</v>
      </c>
      <c r="BA29" s="317" t="n">
        <f aca="false">IF((AW29-$AW$7)&gt;0,IF((AY29-AZ29)&gt;0,AY29-AZ29,0),0)</f>
        <v>0</v>
      </c>
      <c r="BB29" s="318" t="n">
        <f aca="false">AW29-BB$5</f>
        <v>-0.820073007375474</v>
      </c>
      <c r="BC29" s="0"/>
      <c r="BF29" s="325" t="n">
        <v>6</v>
      </c>
      <c r="BG29" s="333" t="str">
        <f aca="false">LOOKUP(help!$A$5,texte_fragen!$C$2:$I$2,texte_fragen!$C488:$I488)</f>
        <v>sehr schwach</v>
      </c>
    </row>
    <row r="30" customFormat="false" ht="12.8" hidden="false" customHeight="false" outlineLevel="0" collapsed="false">
      <c r="A30" s="269" t="s">
        <v>454</v>
      </c>
      <c r="B30" s="298" t="s">
        <v>1535</v>
      </c>
      <c r="C30" s="298"/>
      <c r="D30" s="311"/>
      <c r="E30" s="312" t="n">
        <v>0.415</v>
      </c>
      <c r="F30" s="312" t="n">
        <v>-0.3443</v>
      </c>
      <c r="G30" s="312" t="n">
        <v>0.0938</v>
      </c>
      <c r="H30" s="312" t="n">
        <v>-0.3877</v>
      </c>
      <c r="I30" s="312" t="n">
        <v>0.3603</v>
      </c>
      <c r="J30" s="312" t="n">
        <v>-0.0699</v>
      </c>
      <c r="K30" s="312" t="n">
        <v>0.0564</v>
      </c>
      <c r="L30" s="312" t="n">
        <v>-0.1506</v>
      </c>
      <c r="M30" s="312" t="n">
        <v>-0.0712</v>
      </c>
      <c r="N30" s="312" t="n">
        <v>-0.2158</v>
      </c>
      <c r="O30" s="312" t="n">
        <v>0.2635</v>
      </c>
      <c r="P30" s="312" t="n">
        <v>0.1085</v>
      </c>
      <c r="Q30" s="312" t="n">
        <v>0.0677</v>
      </c>
      <c r="R30" s="312" t="n">
        <v>-0.1081</v>
      </c>
      <c r="S30" s="312" t="n">
        <v>0.1407</v>
      </c>
      <c r="T30" s="312" t="n">
        <v>-0.043</v>
      </c>
      <c r="U30" s="312" t="n">
        <v>-0.3252</v>
      </c>
      <c r="V30" s="312" t="n">
        <v>0.1255</v>
      </c>
      <c r="W30" s="312" t="n">
        <v>0.0443</v>
      </c>
      <c r="X30" s="312" t="n">
        <v>0.0764</v>
      </c>
      <c r="Y30" s="312" t="n">
        <v>0.0056</v>
      </c>
      <c r="Z30" s="312" t="n">
        <v>0.023</v>
      </c>
      <c r="AA30" s="312" t="n">
        <v>0.0599</v>
      </c>
      <c r="AB30" s="312" t="n">
        <v>-0.0629</v>
      </c>
      <c r="AC30" s="312" t="n">
        <v>0.0959</v>
      </c>
      <c r="AD30" s="312" t="n">
        <v>-0.1341</v>
      </c>
      <c r="AE30" s="312" t="n">
        <v>-0.0156</v>
      </c>
      <c r="AF30" s="312" t="n">
        <v>0.0247</v>
      </c>
      <c r="AG30" s="312" t="n">
        <v>-0.0191</v>
      </c>
      <c r="AH30" s="312" t="n">
        <v>-0.0764</v>
      </c>
      <c r="AI30" s="312" t="n">
        <v>-0.0287</v>
      </c>
      <c r="AJ30" s="312" t="n">
        <v>-0.023</v>
      </c>
      <c r="AK30" s="312" t="n">
        <v>-0.0577</v>
      </c>
      <c r="AL30" s="312" t="n">
        <v>0.066</v>
      </c>
      <c r="AM30" s="312" t="n">
        <v>0.1354</v>
      </c>
      <c r="AN30" s="312" t="n">
        <v>0.0716</v>
      </c>
      <c r="AO30" s="312" t="n">
        <v>-0.1168</v>
      </c>
      <c r="AP30" s="313" t="n">
        <v>0.0317</v>
      </c>
      <c r="AQ30" s="252"/>
      <c r="AR30" s="314" t="n">
        <f aca="false">ROUND(SUMPRODUCT(E30:AP30,E$5:AP$5),10)</f>
        <v>-0.2417989186</v>
      </c>
      <c r="AS30" s="315" t="str">
        <f aca="false">PROPER(RIGHT(B30,LEN(B30)-6))</f>
        <v>Ammoniacum (Gummi)</v>
      </c>
      <c r="AT30" s="269" t="n">
        <f aca="false">ATANH(MIN(AR30,max_correl))</f>
        <v>-0.246683859371891</v>
      </c>
      <c r="AU30" s="270" t="n">
        <f aca="false">IF(AT30&lt;0,(AT30^2),"")</f>
        <v>0.060852926474611</v>
      </c>
      <c r="AV30" s="252"/>
      <c r="AW30" s="269" t="n">
        <f aca="false">AW29+largeur_classes</f>
        <v>-0.424720203945684</v>
      </c>
      <c r="AX30" s="317" t="n">
        <f aca="false">COUNTIF(AT$11:AT$408,CONCATENATE("&lt;=",AW30))</f>
        <v>8</v>
      </c>
      <c r="AY30" s="252" t="n">
        <f aca="false">AX30-AX29</f>
        <v>1</v>
      </c>
      <c r="AZ30" s="317" t="n">
        <f aca="false">$AZ$10*EXP(-(((AW30-$AW$7)/AZ$7)^2)/2)</f>
        <v>0.908359833958832</v>
      </c>
      <c r="BA30" s="317" t="n">
        <f aca="false">IF((AW30-$AW$7)&gt;0,IF((AY30-AZ30)&gt;0,AY30-AZ30,0),0)</f>
        <v>0</v>
      </c>
      <c r="BB30" s="318" t="n">
        <f aca="false">AW30-BB$5</f>
        <v>-0.81355270096867</v>
      </c>
      <c r="BC30" s="0"/>
    </row>
    <row r="31" customFormat="false" ht="12.8" hidden="false" customHeight="false" outlineLevel="0" collapsed="false">
      <c r="A31" s="269" t="s">
        <v>455</v>
      </c>
      <c r="B31" s="298" t="s">
        <v>1536</v>
      </c>
      <c r="C31" s="298"/>
      <c r="D31" s="311"/>
      <c r="E31" s="312" t="n">
        <v>0.5156</v>
      </c>
      <c r="F31" s="312" t="n">
        <v>-0.3608</v>
      </c>
      <c r="G31" s="312" t="n">
        <v>0.1517</v>
      </c>
      <c r="H31" s="312" t="n">
        <v>-0.3445</v>
      </c>
      <c r="I31" s="312" t="n">
        <v>0.2792</v>
      </c>
      <c r="J31" s="312" t="n">
        <v>-0.1426</v>
      </c>
      <c r="K31" s="312" t="n">
        <v>-0.0719</v>
      </c>
      <c r="L31" s="312" t="n">
        <v>-0.1263</v>
      </c>
      <c r="M31" s="312" t="n">
        <v>0.0363</v>
      </c>
      <c r="N31" s="312" t="n">
        <v>-0.1209</v>
      </c>
      <c r="O31" s="312" t="n">
        <v>0.1946</v>
      </c>
      <c r="P31" s="312" t="n">
        <v>0.0471</v>
      </c>
      <c r="Q31" s="312" t="n">
        <v>0.0526</v>
      </c>
      <c r="R31" s="312" t="n">
        <v>-0.0683</v>
      </c>
      <c r="S31" s="312" t="n">
        <v>-0.1868</v>
      </c>
      <c r="T31" s="312" t="n">
        <v>-0.1263</v>
      </c>
      <c r="U31" s="312" t="n">
        <v>-0.1372</v>
      </c>
      <c r="V31" s="312" t="n">
        <v>-0.0145</v>
      </c>
      <c r="W31" s="312" t="n">
        <v>0.0363</v>
      </c>
      <c r="X31" s="312" t="n">
        <v>-0.0502</v>
      </c>
      <c r="Y31" s="312" t="n">
        <v>0.1058</v>
      </c>
      <c r="Z31" s="312" t="n">
        <v>0.2019</v>
      </c>
      <c r="AA31" s="312" t="n">
        <v>0.0671</v>
      </c>
      <c r="AB31" s="312" t="n">
        <v>0.1251</v>
      </c>
      <c r="AC31" s="312" t="n">
        <v>0.1094</v>
      </c>
      <c r="AD31" s="312" t="n">
        <v>-0.188</v>
      </c>
      <c r="AE31" s="312" t="n">
        <v>-0.0876</v>
      </c>
      <c r="AF31" s="312" t="n">
        <v>0.1148</v>
      </c>
      <c r="AG31" s="312" t="n">
        <v>0.032</v>
      </c>
      <c r="AH31" s="312" t="n">
        <v>-0.0792</v>
      </c>
      <c r="AI31" s="312" t="n">
        <v>0.0175</v>
      </c>
      <c r="AJ31" s="312" t="n">
        <v>0.0695</v>
      </c>
      <c r="AK31" s="312" t="n">
        <v>0.1287</v>
      </c>
      <c r="AL31" s="312" t="n">
        <v>-0.1378</v>
      </c>
      <c r="AM31" s="312" t="n">
        <v>-0.11</v>
      </c>
      <c r="AN31" s="312" t="n">
        <v>0.0206</v>
      </c>
      <c r="AO31" s="312" t="n">
        <v>-0.0157</v>
      </c>
      <c r="AP31" s="313" t="n">
        <v>0.0677</v>
      </c>
      <c r="AQ31" s="252"/>
      <c r="AR31" s="314" t="n">
        <f aca="false">ROUND(SUMPRODUCT(E31:AP31,E$5:AP$5),10)</f>
        <v>-0.2435788071</v>
      </c>
      <c r="AS31" s="315" t="str">
        <f aca="false">PROPER(RIGHT(B31,LEN(B31)-6))</f>
        <v>Ammonium Bromatum</v>
      </c>
      <c r="AT31" s="269" t="n">
        <f aca="false">ATANH(MIN(AR31,max_correl))</f>
        <v>-0.248575140981312</v>
      </c>
      <c r="AU31" s="270" t="n">
        <f aca="false">IF(AT31&lt;0,(AT31^2),"")</f>
        <v>0.0617896007138791</v>
      </c>
      <c r="AV31" s="252"/>
      <c r="AW31" s="269" t="n">
        <f aca="false">AW30+largeur_classes</f>
        <v>-0.41819989753888</v>
      </c>
      <c r="AX31" s="317" t="n">
        <f aca="false">COUNTIF(AT$11:AT$408,CONCATENATE("&lt;=",AW31))</f>
        <v>9</v>
      </c>
      <c r="AY31" s="252" t="n">
        <f aca="false">AX31-AX30</f>
        <v>1</v>
      </c>
      <c r="AZ31" s="317" t="n">
        <f aca="false">$AZ$10*EXP(-(((AW31-$AW$7)/AZ$7)^2)/2)</f>
        <v>0.963683975089701</v>
      </c>
      <c r="BA31" s="317" t="n">
        <f aca="false">IF((AW31-$AW$7)&gt;0,IF((AY31-AZ31)&gt;0,AY31-AZ31,0),0)</f>
        <v>0</v>
      </c>
      <c r="BB31" s="318" t="n">
        <f aca="false">AW31-BB$5</f>
        <v>-0.807032394561865</v>
      </c>
      <c r="BC31" s="0"/>
    </row>
    <row r="32" customFormat="false" ht="12.8" hidden="false" customHeight="false" outlineLevel="0" collapsed="false">
      <c r="A32" s="269" t="s">
        <v>456</v>
      </c>
      <c r="B32" s="298" t="s">
        <v>1537</v>
      </c>
      <c r="C32" s="298"/>
      <c r="D32" s="311"/>
      <c r="E32" s="312" t="n">
        <v>0.0641</v>
      </c>
      <c r="F32" s="312" t="n">
        <v>-0.2064</v>
      </c>
      <c r="G32" s="312" t="n">
        <v>0.2062</v>
      </c>
      <c r="H32" s="312" t="n">
        <v>-0.1043</v>
      </c>
      <c r="I32" s="312" t="n">
        <v>0.483</v>
      </c>
      <c r="J32" s="312" t="n">
        <v>0.1138</v>
      </c>
      <c r="K32" s="312" t="n">
        <v>0.2189</v>
      </c>
      <c r="L32" s="312" t="n">
        <v>-0.0847</v>
      </c>
      <c r="M32" s="312" t="n">
        <v>0.1673</v>
      </c>
      <c r="N32" s="312" t="n">
        <v>-0.139</v>
      </c>
      <c r="O32" s="312" t="n">
        <v>0.1083</v>
      </c>
      <c r="P32" s="312" t="n">
        <v>-0.0847</v>
      </c>
      <c r="Q32" s="312" t="n">
        <v>-0.0101</v>
      </c>
      <c r="R32" s="312" t="n">
        <v>0.0895</v>
      </c>
      <c r="S32" s="312" t="n">
        <v>-0.0728</v>
      </c>
      <c r="T32" s="312" t="n">
        <v>0.2191</v>
      </c>
      <c r="U32" s="312" t="n">
        <v>0.0352</v>
      </c>
      <c r="V32" s="312" t="n">
        <v>-0.1855</v>
      </c>
      <c r="W32" s="312" t="n">
        <v>0.0736</v>
      </c>
      <c r="X32" s="312" t="n">
        <v>-0.145</v>
      </c>
      <c r="Y32" s="312" t="n">
        <v>0.0386</v>
      </c>
      <c r="Z32" s="312" t="n">
        <v>-0.2414</v>
      </c>
      <c r="AA32" s="312" t="n">
        <v>0.0418</v>
      </c>
      <c r="AB32" s="312" t="n">
        <v>0.1027</v>
      </c>
      <c r="AC32" s="312" t="n">
        <v>0.0757</v>
      </c>
      <c r="AD32" s="312" t="n">
        <v>0.0363</v>
      </c>
      <c r="AE32" s="312" t="n">
        <v>-0.1641</v>
      </c>
      <c r="AF32" s="312" t="n">
        <v>0.0013</v>
      </c>
      <c r="AG32" s="312" t="n">
        <v>-0.1779</v>
      </c>
      <c r="AH32" s="312" t="n">
        <v>-0.0199</v>
      </c>
      <c r="AI32" s="312" t="n">
        <v>-0.0651</v>
      </c>
      <c r="AJ32" s="312" t="n">
        <v>-0.0431</v>
      </c>
      <c r="AK32" s="312" t="n">
        <v>-0.3197</v>
      </c>
      <c r="AL32" s="312" t="n">
        <v>-0.3107</v>
      </c>
      <c r="AM32" s="312" t="n">
        <v>-0.013</v>
      </c>
      <c r="AN32" s="312" t="n">
        <v>0.1874</v>
      </c>
      <c r="AO32" s="312" t="n">
        <v>-0.0437</v>
      </c>
      <c r="AP32" s="313" t="n">
        <v>0.1694</v>
      </c>
      <c r="AQ32" s="252"/>
      <c r="AR32" s="314" t="n">
        <f aca="false">ROUND(SUMPRODUCT(E32:AP32,E$5:AP$5),10)</f>
        <v>-0.2630126957</v>
      </c>
      <c r="AS32" s="315" t="str">
        <f aca="false">PROPER(RIGHT(B32,LEN(B32)-6))</f>
        <v>Ammonium Carbonicum</v>
      </c>
      <c r="AT32" s="269" t="n">
        <f aca="false">ATANH(MIN(AR32,max_correl))</f>
        <v>-0.269342254232627</v>
      </c>
      <c r="AU32" s="270" t="n">
        <f aca="false">IF(AT32&lt;0,(AT32^2),"")</f>
        <v>0.072545249915113</v>
      </c>
      <c r="AV32" s="252"/>
      <c r="AW32" s="269" t="n">
        <f aca="false">AW31+largeur_classes</f>
        <v>-0.411679591132075</v>
      </c>
      <c r="AX32" s="317" t="n">
        <f aca="false">COUNTIF(AT$11:AT$408,CONCATENATE("&lt;=",AW32))</f>
        <v>11</v>
      </c>
      <c r="AY32" s="252" t="n">
        <f aca="false">AX32-AX31</f>
        <v>2</v>
      </c>
      <c r="AZ32" s="317" t="n">
        <f aca="false">$AZ$10*EXP(-(((AW32-$AW$7)/AZ$7)^2)/2)</f>
        <v>1.02145011863334</v>
      </c>
      <c r="BA32" s="317" t="n">
        <f aca="false">IF((AW32-$AW$7)&gt;0,IF((AY32-AZ32)&gt;0,AY32-AZ32,0),0)</f>
        <v>0</v>
      </c>
      <c r="BB32" s="318" t="n">
        <f aca="false">AW32-BB$5</f>
        <v>-0.800512088155061</v>
      </c>
      <c r="BC32" s="0"/>
    </row>
    <row r="33" customFormat="false" ht="12.8" hidden="false" customHeight="false" outlineLevel="0" collapsed="false">
      <c r="A33" s="269" t="s">
        <v>457</v>
      </c>
      <c r="B33" s="298" t="s">
        <v>1538</v>
      </c>
      <c r="C33" s="298"/>
      <c r="D33" s="311"/>
      <c r="E33" s="312" t="n">
        <v>0.381</v>
      </c>
      <c r="F33" s="312" t="n">
        <v>-0.0294</v>
      </c>
      <c r="G33" s="312" t="n">
        <v>0.3341</v>
      </c>
      <c r="H33" s="312" t="n">
        <v>-0.2164</v>
      </c>
      <c r="I33" s="312" t="n">
        <v>-0.1465</v>
      </c>
      <c r="J33" s="312" t="n">
        <v>-0.3182</v>
      </c>
      <c r="K33" s="312" t="n">
        <v>0.1005</v>
      </c>
      <c r="L33" s="312" t="n">
        <v>-0.2167</v>
      </c>
      <c r="M33" s="312" t="n">
        <v>-0.0763</v>
      </c>
      <c r="N33" s="312" t="n">
        <v>-0.0487</v>
      </c>
      <c r="O33" s="312" t="n">
        <v>0.0512</v>
      </c>
      <c r="P33" s="312" t="n">
        <v>0.1186</v>
      </c>
      <c r="Q33" s="312" t="n">
        <v>0.2275</v>
      </c>
      <c r="R33" s="312" t="n">
        <v>-0.0993</v>
      </c>
      <c r="S33" s="312" t="n">
        <v>-0.1355</v>
      </c>
      <c r="T33" s="312" t="n">
        <v>0.0515</v>
      </c>
      <c r="U33" s="312" t="n">
        <v>-0.0227</v>
      </c>
      <c r="V33" s="312" t="n">
        <v>-0.1514</v>
      </c>
      <c r="W33" s="312" t="n">
        <v>0.1143</v>
      </c>
      <c r="X33" s="312" t="n">
        <v>-0.0215</v>
      </c>
      <c r="Y33" s="312" t="n">
        <v>-0.065</v>
      </c>
      <c r="Z33" s="312" t="n">
        <v>-0.076</v>
      </c>
      <c r="AA33" s="312" t="n">
        <v>-0.0135</v>
      </c>
      <c r="AB33" s="312" t="n">
        <v>0.0662</v>
      </c>
      <c r="AC33" s="312" t="n">
        <v>0.0276</v>
      </c>
      <c r="AD33" s="312" t="n">
        <v>0.2314</v>
      </c>
      <c r="AE33" s="312" t="n">
        <v>0.0046</v>
      </c>
      <c r="AF33" s="312" t="n">
        <v>-0.072</v>
      </c>
      <c r="AG33" s="312" t="n">
        <v>-0.1916</v>
      </c>
      <c r="AH33" s="312" t="n">
        <v>-0.008</v>
      </c>
      <c r="AI33" s="312" t="n">
        <v>-0.0331</v>
      </c>
      <c r="AJ33" s="312" t="n">
        <v>0.0776</v>
      </c>
      <c r="AK33" s="312" t="n">
        <v>-0.1634</v>
      </c>
      <c r="AL33" s="312" t="n">
        <v>-0.0199</v>
      </c>
      <c r="AM33" s="312" t="n">
        <v>0.4482</v>
      </c>
      <c r="AN33" s="312" t="n">
        <v>-0.1499</v>
      </c>
      <c r="AO33" s="312" t="n">
        <v>-0.0037</v>
      </c>
      <c r="AP33" s="313" t="n">
        <v>0.0521</v>
      </c>
      <c r="AQ33" s="252"/>
      <c r="AR33" s="314" t="n">
        <f aca="false">ROUND(SUMPRODUCT(E33:AP33,E$5:AP$5),10)</f>
        <v>-0.3555117423</v>
      </c>
      <c r="AS33" s="315" t="str">
        <f aca="false">PROPER(RIGHT(B33,LEN(B33)-6))</f>
        <v>Ammonium Muriaticum</v>
      </c>
      <c r="AT33" s="269" t="n">
        <f aca="false">ATANH(MIN(AR33,max_correl))</f>
        <v>-0.371738864317569</v>
      </c>
      <c r="AU33" s="270" t="n">
        <f aca="false">IF(AT33&lt;0,(AT33^2),"")</f>
        <v>0.138189783244116</v>
      </c>
      <c r="AV33" s="252"/>
      <c r="AW33" s="269" t="n">
        <f aca="false">AW32+largeur_classes</f>
        <v>-0.405159284725271</v>
      </c>
      <c r="AX33" s="317" t="n">
        <f aca="false">COUNTIF(AT$11:AT$408,CONCATENATE("&lt;=",AW33))</f>
        <v>12</v>
      </c>
      <c r="AY33" s="252" t="n">
        <f aca="false">AX33-AX32</f>
        <v>1</v>
      </c>
      <c r="AZ33" s="317" t="n">
        <f aca="false">$AZ$10*EXP(-(((AW33-$AW$7)/AZ$7)^2)/2)</f>
        <v>1.0816966883974</v>
      </c>
      <c r="BA33" s="317" t="n">
        <f aca="false">IF((AW33-$AW$7)&gt;0,IF((AY33-AZ33)&gt;0,AY33-AZ33,0),0)</f>
        <v>0</v>
      </c>
      <c r="BB33" s="318" t="n">
        <f aca="false">AW33-BB$5</f>
        <v>-0.793991781748256</v>
      </c>
      <c r="BC33" s="0"/>
    </row>
    <row r="34" customFormat="false" ht="12.8" hidden="false" customHeight="false" outlineLevel="0" collapsed="false">
      <c r="A34" s="269" t="s">
        <v>458</v>
      </c>
      <c r="B34" s="298" t="s">
        <v>1539</v>
      </c>
      <c r="C34" s="298"/>
      <c r="D34" s="311"/>
      <c r="E34" s="312" t="n">
        <v>0.3972</v>
      </c>
      <c r="F34" s="312" t="n">
        <v>-0.432</v>
      </c>
      <c r="G34" s="312" t="n">
        <v>-0.12</v>
      </c>
      <c r="H34" s="312" t="n">
        <v>-0.1812</v>
      </c>
      <c r="I34" s="312" t="n">
        <v>0.1422</v>
      </c>
      <c r="J34" s="312" t="n">
        <v>-0.0218</v>
      </c>
      <c r="K34" s="312" t="n">
        <v>-0.1124</v>
      </c>
      <c r="L34" s="312" t="n">
        <v>0.0398</v>
      </c>
      <c r="M34" s="312" t="n">
        <v>-0.138</v>
      </c>
      <c r="N34" s="312" t="n">
        <v>-0.1472</v>
      </c>
      <c r="O34" s="312" t="n">
        <v>0.0235</v>
      </c>
      <c r="P34" s="312" t="n">
        <v>0.211</v>
      </c>
      <c r="Q34" s="312" t="n">
        <v>-0.1611</v>
      </c>
      <c r="R34" s="312" t="n">
        <v>0.1325</v>
      </c>
      <c r="S34" s="312" t="n">
        <v>0.1699</v>
      </c>
      <c r="T34" s="312" t="n">
        <v>-0.06</v>
      </c>
      <c r="U34" s="312" t="n">
        <v>0.005</v>
      </c>
      <c r="V34" s="312" t="n">
        <v>-0.0071</v>
      </c>
      <c r="W34" s="312" t="n">
        <v>-0.0411</v>
      </c>
      <c r="X34" s="312" t="n">
        <v>0.2101</v>
      </c>
      <c r="Y34" s="312" t="n">
        <v>-0.0872</v>
      </c>
      <c r="Z34" s="312" t="n">
        <v>0.1439</v>
      </c>
      <c r="AA34" s="312" t="n">
        <v>-0.1527</v>
      </c>
      <c r="AB34" s="312" t="n">
        <v>0.302</v>
      </c>
      <c r="AC34" s="312" t="n">
        <v>0.0784</v>
      </c>
      <c r="AD34" s="312" t="n">
        <v>-0.1829</v>
      </c>
      <c r="AE34" s="312" t="n">
        <v>-0.0466</v>
      </c>
      <c r="AF34" s="312" t="n">
        <v>0.1208</v>
      </c>
      <c r="AG34" s="312" t="n">
        <v>-0.0478</v>
      </c>
      <c r="AH34" s="312" t="n">
        <v>-0.2085</v>
      </c>
      <c r="AI34" s="312" t="n">
        <v>-0.1812</v>
      </c>
      <c r="AJ34" s="312" t="n">
        <v>0.1116</v>
      </c>
      <c r="AK34" s="312" t="n">
        <v>0.0206</v>
      </c>
      <c r="AL34" s="312" t="n">
        <v>-0.1317</v>
      </c>
      <c r="AM34" s="312" t="n">
        <v>0.2257</v>
      </c>
      <c r="AN34" s="312" t="n">
        <v>0.0608</v>
      </c>
      <c r="AO34" s="312" t="n">
        <v>0.0491</v>
      </c>
      <c r="AP34" s="313" t="n">
        <v>0.0285</v>
      </c>
      <c r="AQ34" s="252"/>
      <c r="AR34" s="314" t="n">
        <f aca="false">ROUND(SUMPRODUCT(E34:AP34,E$5:AP$5),10)</f>
        <v>-0.1611779734</v>
      </c>
      <c r="AS34" s="315" t="str">
        <f aca="false">PROPER(RIGHT(B34,LEN(B34)-6))</f>
        <v>Amygdalus Com. Amara</v>
      </c>
      <c r="AT34" s="269" t="n">
        <f aca="false">ATANH(MIN(AR34,max_correl))</f>
        <v>-0.162595852402786</v>
      </c>
      <c r="AU34" s="270" t="n">
        <f aca="false">IF(AT34&lt;0,(AT34^2),"")</f>
        <v>0.0264374112185887</v>
      </c>
      <c r="AV34" s="252"/>
      <c r="AW34" s="269" t="n">
        <f aca="false">AW33+largeur_classes</f>
        <v>-0.398638978318466</v>
      </c>
      <c r="AX34" s="317" t="n">
        <f aca="false">COUNTIF(AT$11:AT$408,CONCATENATE("&lt;=",AW34))</f>
        <v>12</v>
      </c>
      <c r="AY34" s="252" t="n">
        <f aca="false">AX34-AX33</f>
        <v>0</v>
      </c>
      <c r="AZ34" s="317" t="n">
        <f aca="false">$AZ$10*EXP(-(((AW34-$AW$7)/AZ$7)^2)/2)</f>
        <v>1.14445744316404</v>
      </c>
      <c r="BA34" s="317" t="n">
        <f aca="false">IF((AW34-$AW$7)&gt;0,IF((AY34-AZ34)&gt;0,AY34-AZ34,0),0)</f>
        <v>0</v>
      </c>
      <c r="BB34" s="318" t="n">
        <f aca="false">AW34-BB$5</f>
        <v>-0.787471475341452</v>
      </c>
      <c r="BC34" s="0"/>
    </row>
    <row r="35" customFormat="false" ht="12.8" hidden="false" customHeight="false" outlineLevel="0" collapsed="false">
      <c r="A35" s="269" t="s">
        <v>459</v>
      </c>
      <c r="B35" s="298" t="s">
        <v>1540</v>
      </c>
      <c r="C35" s="298"/>
      <c r="D35" s="311"/>
      <c r="E35" s="312" t="n">
        <v>-0.1533</v>
      </c>
      <c r="F35" s="312" t="n">
        <v>-0.4042</v>
      </c>
      <c r="G35" s="312" t="n">
        <v>0.3005</v>
      </c>
      <c r="H35" s="312" t="n">
        <v>-0.1929</v>
      </c>
      <c r="I35" s="312" t="n">
        <v>0.0896</v>
      </c>
      <c r="J35" s="312" t="n">
        <v>0.3607</v>
      </c>
      <c r="K35" s="312" t="n">
        <v>-0.2067</v>
      </c>
      <c r="L35" s="312" t="n">
        <v>0.0588</v>
      </c>
      <c r="M35" s="312" t="n">
        <v>0.3189</v>
      </c>
      <c r="N35" s="312" t="n">
        <v>0.0181</v>
      </c>
      <c r="O35" s="312" t="n">
        <v>-0.2566</v>
      </c>
      <c r="P35" s="312" t="n">
        <v>-0.028</v>
      </c>
      <c r="Q35" s="312" t="n">
        <v>0.0627</v>
      </c>
      <c r="R35" s="312" t="n">
        <v>-0.1918</v>
      </c>
      <c r="S35" s="312" t="n">
        <v>0.2453</v>
      </c>
      <c r="T35" s="312" t="n">
        <v>-0.0513</v>
      </c>
      <c r="U35" s="312" t="n">
        <v>-0.177</v>
      </c>
      <c r="V35" s="312" t="n">
        <v>0.0329</v>
      </c>
      <c r="W35" s="312" t="n">
        <v>-0.0064</v>
      </c>
      <c r="X35" s="312" t="n">
        <v>-0.017</v>
      </c>
      <c r="Y35" s="312" t="n">
        <v>0.1865</v>
      </c>
      <c r="Z35" s="312" t="n">
        <v>0.1076</v>
      </c>
      <c r="AA35" s="312" t="n">
        <v>-0.0966</v>
      </c>
      <c r="AB35" s="312" t="n">
        <v>-0.0202</v>
      </c>
      <c r="AC35" s="312" t="n">
        <v>0.0287</v>
      </c>
      <c r="AD35" s="312" t="n">
        <v>-0.2149</v>
      </c>
      <c r="AE35" s="312" t="n">
        <v>-0.0619</v>
      </c>
      <c r="AF35" s="312" t="n">
        <v>0.1476</v>
      </c>
      <c r="AG35" s="312" t="n">
        <v>-0.0506</v>
      </c>
      <c r="AH35" s="312" t="n">
        <v>-0.1136</v>
      </c>
      <c r="AI35" s="312" t="n">
        <v>0.1306</v>
      </c>
      <c r="AJ35" s="312" t="n">
        <v>0.1274</v>
      </c>
      <c r="AK35" s="312" t="n">
        <v>0.0138</v>
      </c>
      <c r="AL35" s="312" t="n">
        <v>-0.0733</v>
      </c>
      <c r="AM35" s="312" t="n">
        <v>-0.0432</v>
      </c>
      <c r="AN35" s="312" t="n">
        <v>-0.0053</v>
      </c>
      <c r="AO35" s="312" t="n">
        <v>0.0927</v>
      </c>
      <c r="AP35" s="313" t="n">
        <v>0.0531</v>
      </c>
      <c r="AQ35" s="252"/>
      <c r="AR35" s="314" t="n">
        <f aca="false">ROUND(SUMPRODUCT(E35:AP35,E$5:AP$5),10)</f>
        <v>-0.1771032046</v>
      </c>
      <c r="AS35" s="315" t="str">
        <f aca="false">PROPER(RIGHT(B35,LEN(B35)-6))</f>
        <v>Amylium Nitrosum</v>
      </c>
      <c r="AT35" s="269" t="n">
        <f aca="false">ATANH(MIN(AR35,max_correl))</f>
        <v>-0.178990497770236</v>
      </c>
      <c r="AU35" s="270" t="n">
        <f aca="false">IF(AT35&lt;0,(AT35^2),"")</f>
        <v>0.0320375982920368</v>
      </c>
      <c r="AV35" s="252"/>
      <c r="AW35" s="269" t="n">
        <f aca="false">AW34+largeur_classes</f>
        <v>-0.392118671911662</v>
      </c>
      <c r="AX35" s="317" t="n">
        <f aca="false">COUNTIF(AT$11:AT$408,CONCATENATE("&lt;=",AW35))</f>
        <v>13</v>
      </c>
      <c r="AY35" s="252" t="n">
        <f aca="false">AX35-AX34</f>
        <v>1</v>
      </c>
      <c r="AZ35" s="317" t="n">
        <f aca="false">$AZ$10*EXP(-(((AW35-$AW$7)/AZ$7)^2)/2)</f>
        <v>1.20976107556755</v>
      </c>
      <c r="BA35" s="317" t="n">
        <f aca="false">IF((AW35-$AW$7)&gt;0,IF((AY35-AZ35)&gt;0,AY35-AZ35,0),0)</f>
        <v>0</v>
      </c>
      <c r="BB35" s="318" t="n">
        <f aca="false">AW35-BB$5</f>
        <v>-0.780951168934648</v>
      </c>
      <c r="BC35" s="0"/>
    </row>
    <row r="36" customFormat="false" ht="12.8" hidden="false" customHeight="false" outlineLevel="0" collapsed="false">
      <c r="A36" s="269" t="s">
        <v>460</v>
      </c>
      <c r="B36" s="298" t="s">
        <v>1541</v>
      </c>
      <c r="C36" s="298"/>
      <c r="D36" s="311"/>
      <c r="E36" s="312" t="n">
        <v>-0.1831</v>
      </c>
      <c r="F36" s="312" t="n">
        <v>0.4978</v>
      </c>
      <c r="G36" s="312" t="n">
        <v>-0.3755</v>
      </c>
      <c r="H36" s="312" t="n">
        <v>0.0216</v>
      </c>
      <c r="I36" s="312" t="n">
        <v>0.0495</v>
      </c>
      <c r="J36" s="312" t="n">
        <v>-0.0875</v>
      </c>
      <c r="K36" s="312" t="n">
        <v>0.0119</v>
      </c>
      <c r="L36" s="312" t="n">
        <v>0.1874</v>
      </c>
      <c r="M36" s="312" t="n">
        <v>0.0334</v>
      </c>
      <c r="N36" s="312" t="n">
        <v>0.0689</v>
      </c>
      <c r="O36" s="312" t="n">
        <v>0.0701</v>
      </c>
      <c r="P36" s="312" t="n">
        <v>0.1168</v>
      </c>
      <c r="Q36" s="312" t="n">
        <v>-0.0561</v>
      </c>
      <c r="R36" s="312" t="n">
        <v>0.0502</v>
      </c>
      <c r="S36" s="312" t="n">
        <v>0.0664</v>
      </c>
      <c r="T36" s="312" t="n">
        <v>0.0829</v>
      </c>
      <c r="U36" s="312" t="n">
        <v>0.0838</v>
      </c>
      <c r="V36" s="312" t="n">
        <v>0.0215</v>
      </c>
      <c r="W36" s="312" t="n">
        <v>0.1691</v>
      </c>
      <c r="X36" s="312" t="n">
        <v>-0.0225</v>
      </c>
      <c r="Y36" s="312" t="n">
        <v>-0.0167</v>
      </c>
      <c r="Z36" s="312" t="n">
        <v>-0.0811</v>
      </c>
      <c r="AA36" s="312" t="n">
        <v>-0.2539</v>
      </c>
      <c r="AB36" s="312" t="n">
        <v>0.0192</v>
      </c>
      <c r="AC36" s="312" t="n">
        <v>-0.1718</v>
      </c>
      <c r="AD36" s="312" t="n">
        <v>0.1846</v>
      </c>
      <c r="AE36" s="312" t="n">
        <v>0.1473</v>
      </c>
      <c r="AF36" s="312" t="n">
        <v>-0.0733</v>
      </c>
      <c r="AG36" s="312" t="n">
        <v>-0.0344</v>
      </c>
      <c r="AH36" s="312" t="n">
        <v>-0.0701</v>
      </c>
      <c r="AI36" s="312" t="n">
        <v>0.2046</v>
      </c>
      <c r="AJ36" s="312" t="n">
        <v>0.1157</v>
      </c>
      <c r="AK36" s="312" t="n">
        <v>-0.2004</v>
      </c>
      <c r="AL36" s="312" t="n">
        <v>0.0254</v>
      </c>
      <c r="AM36" s="312" t="n">
        <v>-0.4014</v>
      </c>
      <c r="AN36" s="312" t="n">
        <v>-0.1668</v>
      </c>
      <c r="AO36" s="312" t="n">
        <v>-0.0117</v>
      </c>
      <c r="AP36" s="313" t="n">
        <v>-0.0186</v>
      </c>
      <c r="AQ36" s="252"/>
      <c r="AR36" s="314" t="n">
        <f aca="false">ROUND(SUMPRODUCT(E36:AP36,E$5:AP$5),10)</f>
        <v>0.2279322336</v>
      </c>
      <c r="AS36" s="315" t="str">
        <f aca="false">PROPER(RIGHT(B36,LEN(B36)-6))</f>
        <v>Anacardium Orientale</v>
      </c>
      <c r="AT36" s="269" t="n">
        <f aca="false">ATANH(MIN(AR36,max_correl))</f>
        <v>0.232007298168181</v>
      </c>
      <c r="AU36" s="270" t="str">
        <f aca="false">IF(AT36&lt;0,(AT36^2),"")</f>
        <v/>
      </c>
      <c r="AV36" s="252"/>
      <c r="AW36" s="269" t="n">
        <f aca="false">AW35+largeur_classes</f>
        <v>-0.385598365504857</v>
      </c>
      <c r="AX36" s="317" t="n">
        <f aca="false">COUNTIF(AT$11:AT$408,CONCATENATE("&lt;=",AW36))</f>
        <v>13</v>
      </c>
      <c r="AY36" s="252" t="n">
        <f aca="false">AX36-AX35</f>
        <v>0</v>
      </c>
      <c r="AZ36" s="317" t="n">
        <f aca="false">$AZ$10*EXP(-(((AW36-$AW$7)/AZ$7)^2)/2)</f>
        <v>1.27763081115283</v>
      </c>
      <c r="BA36" s="317" t="n">
        <f aca="false">IF((AW36-$AW$7)&gt;0,IF((AY36-AZ36)&gt;0,AY36-AZ36,0),0)</f>
        <v>0</v>
      </c>
      <c r="BB36" s="318" t="n">
        <f aca="false">AW36-BB$5</f>
        <v>-0.774430862527843</v>
      </c>
      <c r="BC36" s="0"/>
    </row>
    <row r="37" customFormat="false" ht="12.8" hidden="false" customHeight="false" outlineLevel="0" collapsed="false">
      <c r="A37" s="269" t="s">
        <v>461</v>
      </c>
      <c r="B37" s="298" t="s">
        <v>1542</v>
      </c>
      <c r="C37" s="298"/>
      <c r="D37" s="311"/>
      <c r="E37" s="312" t="n">
        <v>0.5748</v>
      </c>
      <c r="F37" s="312" t="n">
        <v>-0.2066</v>
      </c>
      <c r="G37" s="312" t="n">
        <v>-0.2906</v>
      </c>
      <c r="H37" s="312" t="n">
        <v>0.1772</v>
      </c>
      <c r="I37" s="312" t="n">
        <v>0.08</v>
      </c>
      <c r="J37" s="312" t="n">
        <v>0.0461</v>
      </c>
      <c r="K37" s="312" t="n">
        <v>-0.0977</v>
      </c>
      <c r="L37" s="312" t="n">
        <v>-0.0044</v>
      </c>
      <c r="M37" s="312" t="n">
        <v>-0.1242</v>
      </c>
      <c r="N37" s="312" t="n">
        <v>0.1733</v>
      </c>
      <c r="O37" s="312" t="n">
        <v>-0.1841</v>
      </c>
      <c r="P37" s="312" t="n">
        <v>-0.0064</v>
      </c>
      <c r="Q37" s="312" t="n">
        <v>0.238</v>
      </c>
      <c r="R37" s="312" t="n">
        <v>-0.3254</v>
      </c>
      <c r="S37" s="312" t="n">
        <v>0.054</v>
      </c>
      <c r="T37" s="312" t="n">
        <v>-0.1649</v>
      </c>
      <c r="U37" s="312" t="n">
        <v>-0.242</v>
      </c>
      <c r="V37" s="312" t="n">
        <v>-0.0093</v>
      </c>
      <c r="W37" s="312" t="n">
        <v>0.1615</v>
      </c>
      <c r="X37" s="312" t="n">
        <v>-0.0618</v>
      </c>
      <c r="Y37" s="312" t="n">
        <v>0.1065</v>
      </c>
      <c r="Z37" s="312" t="n">
        <v>0.0344</v>
      </c>
      <c r="AA37" s="312" t="n">
        <v>-0.0275</v>
      </c>
      <c r="AB37" s="312" t="n">
        <v>0.0618</v>
      </c>
      <c r="AC37" s="312" t="n">
        <v>0.0589</v>
      </c>
      <c r="AD37" s="312" t="n">
        <v>-0.1463</v>
      </c>
      <c r="AE37" s="312" t="n">
        <v>-0.0486</v>
      </c>
      <c r="AF37" s="312" t="n">
        <v>0.0815</v>
      </c>
      <c r="AG37" s="312" t="n">
        <v>-0.0098</v>
      </c>
      <c r="AH37" s="312" t="n">
        <v>0.1276</v>
      </c>
      <c r="AI37" s="312" t="n">
        <v>0.0663</v>
      </c>
      <c r="AJ37" s="312" t="n">
        <v>-0.1119</v>
      </c>
      <c r="AK37" s="312" t="n">
        <v>-0.002</v>
      </c>
      <c r="AL37" s="312" t="n">
        <v>-0.1222</v>
      </c>
      <c r="AM37" s="312" t="n">
        <v>-0.0103</v>
      </c>
      <c r="AN37" s="312" t="n">
        <v>0.0177</v>
      </c>
      <c r="AO37" s="312" t="n">
        <v>0.1777</v>
      </c>
      <c r="AP37" s="313" t="n">
        <v>-0.0358</v>
      </c>
      <c r="AQ37" s="252"/>
      <c r="AR37" s="314" t="n">
        <f aca="false">ROUND(SUMPRODUCT(E37:AP37,E$5:AP$5),10)</f>
        <v>-0.2256336163</v>
      </c>
      <c r="AS37" s="315" t="str">
        <f aca="false">PROPER(RIGHT(B37,LEN(B37)-6))</f>
        <v>Anagallis Arvensis</v>
      </c>
      <c r="AT37" s="269" t="n">
        <f aca="false">ATANH(MIN(AR37,max_correl))</f>
        <v>-0.229584050755771</v>
      </c>
      <c r="AU37" s="270" t="n">
        <f aca="false">IF(AT37&lt;0,(AT37^2),"")</f>
        <v>0.0527088363614286</v>
      </c>
      <c r="AV37" s="252"/>
      <c r="AW37" s="269" t="n">
        <f aca="false">AW36+largeur_classes</f>
        <v>-0.379078059098053</v>
      </c>
      <c r="AX37" s="317" t="n">
        <f aca="false">COUNTIF(AT$11:AT$408,CONCATENATE("&lt;=",AW37))</f>
        <v>13</v>
      </c>
      <c r="AY37" s="252" t="n">
        <f aca="false">AX37-AX36</f>
        <v>0</v>
      </c>
      <c r="AZ37" s="317" t="n">
        <f aca="false">$AZ$10*EXP(-(((AW37-$AW$7)/AZ$7)^2)/2)</f>
        <v>1.34808400986923</v>
      </c>
      <c r="BA37" s="317" t="n">
        <f aca="false">IF((AW37-$AW$7)&gt;0,IF((AY37-AZ37)&gt;0,AY37-AZ37,0),0)</f>
        <v>0</v>
      </c>
      <c r="BB37" s="318" t="n">
        <f aca="false">AW37-BB$5</f>
        <v>-0.767910556121039</v>
      </c>
      <c r="BC37" s="0"/>
    </row>
    <row r="38" customFormat="false" ht="12.8" hidden="false" customHeight="false" outlineLevel="0" collapsed="false">
      <c r="A38" s="269" t="s">
        <v>462</v>
      </c>
      <c r="B38" s="298" t="s">
        <v>1543</v>
      </c>
      <c r="C38" s="298"/>
      <c r="D38" s="311"/>
      <c r="E38" s="312" t="n">
        <v>0.2585</v>
      </c>
      <c r="F38" s="312" t="n">
        <v>0.006</v>
      </c>
      <c r="G38" s="312" t="n">
        <v>-0.369</v>
      </c>
      <c r="H38" s="312" t="n">
        <v>-0.0096</v>
      </c>
      <c r="I38" s="312" t="n">
        <v>0.0109</v>
      </c>
      <c r="J38" s="312" t="n">
        <v>0.2419</v>
      </c>
      <c r="K38" s="312" t="n">
        <v>0.0801</v>
      </c>
      <c r="L38" s="312" t="n">
        <v>-0.0271</v>
      </c>
      <c r="M38" s="312" t="n">
        <v>-0.0453</v>
      </c>
      <c r="N38" s="312" t="n">
        <v>-0.0692</v>
      </c>
      <c r="O38" s="312" t="n">
        <v>-0.1618</v>
      </c>
      <c r="P38" s="312" t="n">
        <v>0.1052</v>
      </c>
      <c r="Q38" s="312" t="n">
        <v>-0.1704</v>
      </c>
      <c r="R38" s="312" t="n">
        <v>-0.0192</v>
      </c>
      <c r="S38" s="312" t="n">
        <v>0.0404</v>
      </c>
      <c r="T38" s="312" t="n">
        <v>0.041</v>
      </c>
      <c r="U38" s="312" t="n">
        <v>-0.2955</v>
      </c>
      <c r="V38" s="312" t="n">
        <v>0.1301</v>
      </c>
      <c r="W38" s="312" t="n">
        <v>0.1486</v>
      </c>
      <c r="X38" s="312" t="n">
        <v>0.2141</v>
      </c>
      <c r="Y38" s="312" t="n">
        <v>-0.0894</v>
      </c>
      <c r="Z38" s="312" t="n">
        <v>0.1344</v>
      </c>
      <c r="AA38" s="312" t="n">
        <v>0.1698</v>
      </c>
      <c r="AB38" s="312" t="n">
        <v>-0.0867</v>
      </c>
      <c r="AC38" s="312" t="n">
        <v>-0.0539</v>
      </c>
      <c r="AD38" s="312" t="n">
        <v>-0.285</v>
      </c>
      <c r="AE38" s="312" t="n">
        <v>-0.0414</v>
      </c>
      <c r="AF38" s="312" t="n">
        <v>0.0357</v>
      </c>
      <c r="AG38" s="312" t="n">
        <v>0.0556</v>
      </c>
      <c r="AH38" s="312" t="n">
        <v>0.0506</v>
      </c>
      <c r="AI38" s="312" t="n">
        <v>0.2469</v>
      </c>
      <c r="AJ38" s="312" t="n">
        <v>-0.1056</v>
      </c>
      <c r="AK38" s="312" t="n">
        <v>-0.2558</v>
      </c>
      <c r="AL38" s="312" t="n">
        <v>0.232</v>
      </c>
      <c r="AM38" s="312" t="n">
        <v>0.0592</v>
      </c>
      <c r="AN38" s="312" t="n">
        <v>-0.0999</v>
      </c>
      <c r="AO38" s="312" t="n">
        <v>-0.2863</v>
      </c>
      <c r="AP38" s="313" t="n">
        <v>0.2002</v>
      </c>
      <c r="AQ38" s="252"/>
      <c r="AR38" s="314" t="n">
        <f aca="false">ROUND(SUMPRODUCT(E38:AP38,E$5:AP$5),10)</f>
        <v>0.0447499637</v>
      </c>
      <c r="AS38" s="315" t="str">
        <f aca="false">PROPER(RIGHT(B38,LEN(B38)-6))</f>
        <v>Anantherum Muricatum</v>
      </c>
      <c r="AT38" s="269" t="n">
        <f aca="false">ATANH(MIN(AR38,max_correl))</f>
        <v>0.0447798711276689</v>
      </c>
      <c r="AU38" s="270" t="str">
        <f aca="false">IF(AT38&lt;0,(AT38^2),"")</f>
        <v/>
      </c>
      <c r="AV38" s="252"/>
      <c r="AW38" s="269" t="n">
        <f aca="false">AW37+largeur_classes</f>
        <v>-0.372557752691249</v>
      </c>
      <c r="AX38" s="317" t="n">
        <f aca="false">COUNTIF(AT$11:AT$408,CONCATENATE("&lt;=",AW38))</f>
        <v>13</v>
      </c>
      <c r="AY38" s="252" t="n">
        <f aca="false">AX38-AX37</f>
        <v>0</v>
      </c>
      <c r="AZ38" s="317" t="n">
        <f aca="false">$AZ$10*EXP(-(((AW38-$AW$7)/AZ$7)^2)/2)</f>
        <v>1.42113177236794</v>
      </c>
      <c r="BA38" s="317" t="n">
        <f aca="false">IF((AW38-$AW$7)&gt;0,IF((AY38-AZ38)&gt;0,AY38-AZ38,0),0)</f>
        <v>0</v>
      </c>
      <c r="BB38" s="318" t="n">
        <f aca="false">AW38-BB$5</f>
        <v>-0.761390249714234</v>
      </c>
      <c r="BC38" s="0"/>
    </row>
    <row r="39" customFormat="false" ht="12.8" hidden="false" customHeight="false" outlineLevel="0" collapsed="false">
      <c r="A39" s="269" t="s">
        <v>463</v>
      </c>
      <c r="B39" s="298" t="s">
        <v>1544</v>
      </c>
      <c r="C39" s="298"/>
      <c r="D39" s="311"/>
      <c r="E39" s="312" t="n">
        <v>-0.0815</v>
      </c>
      <c r="F39" s="312" t="n">
        <v>0.0088</v>
      </c>
      <c r="G39" s="312" t="n">
        <v>0.1886</v>
      </c>
      <c r="H39" s="312" t="n">
        <v>-0.0909</v>
      </c>
      <c r="I39" s="312" t="n">
        <v>-0.2834</v>
      </c>
      <c r="J39" s="312" t="n">
        <v>-0.3427</v>
      </c>
      <c r="K39" s="312" t="n">
        <v>0.2265</v>
      </c>
      <c r="L39" s="312" t="n">
        <v>-0.1559</v>
      </c>
      <c r="M39" s="312" t="n">
        <v>-0.1914</v>
      </c>
      <c r="N39" s="312" t="n">
        <v>0.0572</v>
      </c>
      <c r="O39" s="312" t="n">
        <v>-0.0973</v>
      </c>
      <c r="P39" s="312" t="n">
        <v>0.2247</v>
      </c>
      <c r="Q39" s="312" t="n">
        <v>0.0165</v>
      </c>
      <c r="R39" s="312" t="n">
        <v>-0.3884</v>
      </c>
      <c r="S39" s="312" t="n">
        <v>-0.1004</v>
      </c>
      <c r="T39" s="312" t="n">
        <v>0.2353</v>
      </c>
      <c r="U39" s="312" t="n">
        <v>-0.0249</v>
      </c>
      <c r="V39" s="312" t="n">
        <v>0.1127</v>
      </c>
      <c r="W39" s="312" t="n">
        <v>-0.0137</v>
      </c>
      <c r="X39" s="312" t="n">
        <v>-0.052</v>
      </c>
      <c r="Y39" s="312" t="n">
        <v>-0.1963</v>
      </c>
      <c r="Z39" s="312" t="n">
        <v>0.1808</v>
      </c>
      <c r="AA39" s="312" t="n">
        <v>0.1124</v>
      </c>
      <c r="AB39" s="312" t="n">
        <v>-0.0671</v>
      </c>
      <c r="AC39" s="312" t="n">
        <v>0.2855</v>
      </c>
      <c r="AD39" s="312" t="n">
        <v>0.1348</v>
      </c>
      <c r="AE39" s="312" t="n">
        <v>0.0906</v>
      </c>
      <c r="AF39" s="312" t="n">
        <v>0.0706</v>
      </c>
      <c r="AG39" s="312" t="n">
        <v>0.2188</v>
      </c>
      <c r="AH39" s="312" t="n">
        <v>-0.1004</v>
      </c>
      <c r="AI39" s="312" t="n">
        <v>-0.0137</v>
      </c>
      <c r="AJ39" s="312" t="n">
        <v>-0.0021</v>
      </c>
      <c r="AK39" s="312" t="n">
        <v>0.1331</v>
      </c>
      <c r="AL39" s="312" t="n">
        <v>-0.1563</v>
      </c>
      <c r="AM39" s="312" t="n">
        <v>-0.0158</v>
      </c>
      <c r="AN39" s="312" t="n">
        <v>-0.1229</v>
      </c>
      <c r="AO39" s="312" t="n">
        <v>0.1587</v>
      </c>
      <c r="AP39" s="313" t="n">
        <v>0.0386</v>
      </c>
      <c r="AQ39" s="252"/>
      <c r="AR39" s="314" t="n">
        <f aca="false">ROUND(SUMPRODUCT(E39:AP39,E$5:AP$5),10)</f>
        <v>0.1246547347</v>
      </c>
      <c r="AS39" s="315" t="str">
        <f aca="false">PROPER(RIGHT(B39,LEN(B39)-6))</f>
        <v>Angustura Vera</v>
      </c>
      <c r="AT39" s="269" t="n">
        <f aca="false">ATANH(MIN(AR39,max_correl))</f>
        <v>0.125306483801629</v>
      </c>
      <c r="AU39" s="270" t="str">
        <f aca="false">IF(AT39&lt;0,(AT39^2),"")</f>
        <v/>
      </c>
      <c r="AV39" s="252"/>
      <c r="AW39" s="269" t="n">
        <f aca="false">AW38+largeur_classes</f>
        <v>-0.366037446284444</v>
      </c>
      <c r="AX39" s="317" t="n">
        <f aca="false">COUNTIF(AT$11:AT$408,CONCATENATE("&lt;=",AW39))</f>
        <v>14</v>
      </c>
      <c r="AY39" s="252" t="n">
        <f aca="false">AX39-AX38</f>
        <v>1</v>
      </c>
      <c r="AZ39" s="317" t="n">
        <f aca="false">$AZ$10*EXP(-(((AW39-$AW$7)/AZ$7)^2)/2)</f>
        <v>1.4967785535739</v>
      </c>
      <c r="BA39" s="317" t="n">
        <f aca="false">IF((AW39-$AW$7)&gt;0,IF((AY39-AZ39)&gt;0,AY39-AZ39,0),0)</f>
        <v>0</v>
      </c>
      <c r="BB39" s="318" t="n">
        <f aca="false">AW39-BB$5</f>
        <v>-0.75486994330743</v>
      </c>
      <c r="BC39" s="0"/>
    </row>
    <row r="40" customFormat="false" ht="12.8" hidden="false" customHeight="false" outlineLevel="0" collapsed="false">
      <c r="A40" s="269" t="s">
        <v>464</v>
      </c>
      <c r="B40" s="298" t="s">
        <v>1545</v>
      </c>
      <c r="C40" s="298"/>
      <c r="D40" s="311"/>
      <c r="E40" s="312" t="n">
        <v>0.4366</v>
      </c>
      <c r="F40" s="312" t="n">
        <v>-0.3534</v>
      </c>
      <c r="G40" s="312" t="n">
        <v>-0.2825</v>
      </c>
      <c r="H40" s="312" t="n">
        <v>0.2509</v>
      </c>
      <c r="I40" s="312" t="n">
        <v>0.3556</v>
      </c>
      <c r="J40" s="312" t="n">
        <v>0.1316</v>
      </c>
      <c r="K40" s="312" t="n">
        <v>0.06</v>
      </c>
      <c r="L40" s="312" t="n">
        <v>0.1</v>
      </c>
      <c r="M40" s="312" t="n">
        <v>-0.1974</v>
      </c>
      <c r="N40" s="312" t="n">
        <v>0.0636</v>
      </c>
      <c r="O40" s="312" t="n">
        <v>-0.2472</v>
      </c>
      <c r="P40" s="312" t="n">
        <v>-0.0611</v>
      </c>
      <c r="Q40" s="312" t="n">
        <v>0.0484</v>
      </c>
      <c r="R40" s="312" t="n">
        <v>0.0149</v>
      </c>
      <c r="S40" s="312" t="n">
        <v>-0.0796</v>
      </c>
      <c r="T40" s="312" t="n">
        <v>0.0313</v>
      </c>
      <c r="U40" s="312" t="n">
        <v>-0.1283</v>
      </c>
      <c r="V40" s="312" t="n">
        <v>-0.1036</v>
      </c>
      <c r="W40" s="312" t="n">
        <v>0.0211</v>
      </c>
      <c r="X40" s="312" t="n">
        <v>0.0305</v>
      </c>
      <c r="Y40" s="312" t="n">
        <v>0.0694</v>
      </c>
      <c r="Z40" s="312" t="n">
        <v>0.0687</v>
      </c>
      <c r="AA40" s="312" t="n">
        <v>-0.0389</v>
      </c>
      <c r="AB40" s="312" t="n">
        <v>-0.0778</v>
      </c>
      <c r="AC40" s="312" t="n">
        <v>-0.152</v>
      </c>
      <c r="AD40" s="312" t="n">
        <v>-0.1131</v>
      </c>
      <c r="AE40" s="312" t="n">
        <v>0.0447</v>
      </c>
      <c r="AF40" s="312" t="n">
        <v>-0.0382</v>
      </c>
      <c r="AG40" s="312" t="n">
        <v>-0.0182</v>
      </c>
      <c r="AH40" s="312" t="n">
        <v>0.016</v>
      </c>
      <c r="AI40" s="312" t="n">
        <v>-0.1222</v>
      </c>
      <c r="AJ40" s="312" t="n">
        <v>-0.1712</v>
      </c>
      <c r="AK40" s="312" t="n">
        <v>0.0524</v>
      </c>
      <c r="AL40" s="312" t="n">
        <v>0.0607</v>
      </c>
      <c r="AM40" s="312" t="n">
        <v>-0.1636</v>
      </c>
      <c r="AN40" s="312" t="n">
        <v>0.212</v>
      </c>
      <c r="AO40" s="312" t="n">
        <v>0.2389</v>
      </c>
      <c r="AP40" s="313" t="n">
        <v>0.0396</v>
      </c>
      <c r="AQ40" s="252"/>
      <c r="AR40" s="314" t="n">
        <f aca="false">ROUND(SUMPRODUCT(E40:AP40,E$5:AP$5),10)</f>
        <v>-0.1514204044</v>
      </c>
      <c r="AS40" s="315" t="str">
        <f aca="false">PROPER(RIGHT(B40,LEN(B40)-6))</f>
        <v>Anthracinum</v>
      </c>
      <c r="AT40" s="269" t="n">
        <f aca="false">ATANH(MIN(AR40,max_correl))</f>
        <v>-0.152593852883922</v>
      </c>
      <c r="AU40" s="270" t="n">
        <f aca="false">IF(AT40&lt;0,(AT40^2),"")</f>
        <v>0.0232848839379602</v>
      </c>
      <c r="AV40" s="252"/>
      <c r="AW40" s="269" t="n">
        <f aca="false">AW39+largeur_classes</f>
        <v>-0.35951713987764</v>
      </c>
      <c r="AX40" s="317" t="n">
        <f aca="false">COUNTIF(AT$11:AT$408,CONCATENATE("&lt;=",AW40))</f>
        <v>15</v>
      </c>
      <c r="AY40" s="252" t="n">
        <f aca="false">AX40-AX39</f>
        <v>1</v>
      </c>
      <c r="AZ40" s="317" t="n">
        <f aca="false">$AZ$10*EXP(-(((AW40-$AW$7)/AZ$7)^2)/2)</f>
        <v>1.5750217860929</v>
      </c>
      <c r="BA40" s="317" t="n">
        <f aca="false">IF((AW40-$AW$7)&gt;0,IF((AY40-AZ40)&gt;0,AY40-AZ40,0),0)</f>
        <v>0</v>
      </c>
      <c r="BB40" s="318" t="n">
        <f aca="false">AW40-BB$5</f>
        <v>-0.748349636900625</v>
      </c>
      <c r="BC40" s="0"/>
    </row>
    <row r="41" customFormat="false" ht="12.8" hidden="false" customHeight="false" outlineLevel="0" collapsed="false">
      <c r="A41" s="269" t="s">
        <v>465</v>
      </c>
      <c r="B41" s="298" t="s">
        <v>1546</v>
      </c>
      <c r="C41" s="298"/>
      <c r="D41" s="311"/>
      <c r="E41" s="312" t="n">
        <v>0.5403</v>
      </c>
      <c r="F41" s="312" t="n">
        <v>-0.225</v>
      </c>
      <c r="G41" s="312" t="n">
        <v>-0.0585</v>
      </c>
      <c r="H41" s="312" t="n">
        <v>0.0705</v>
      </c>
      <c r="I41" s="312" t="n">
        <v>0.1785</v>
      </c>
      <c r="J41" s="312" t="n">
        <v>-0.0501</v>
      </c>
      <c r="K41" s="312" t="n">
        <v>-0.0089</v>
      </c>
      <c r="L41" s="312" t="n">
        <v>0.0856</v>
      </c>
      <c r="M41" s="312" t="n">
        <v>-0.2166</v>
      </c>
      <c r="N41" s="312" t="n">
        <v>0.1248</v>
      </c>
      <c r="O41" s="312" t="n">
        <v>-0.1785</v>
      </c>
      <c r="P41" s="312" t="n">
        <v>0.1472</v>
      </c>
      <c r="Q41" s="312" t="n">
        <v>-0.0157</v>
      </c>
      <c r="R41" s="312" t="n">
        <v>-0.3591</v>
      </c>
      <c r="S41" s="312" t="n">
        <v>0.106</v>
      </c>
      <c r="T41" s="312" t="n">
        <v>-0.2333</v>
      </c>
      <c r="U41" s="312" t="n">
        <v>-0.2114</v>
      </c>
      <c r="V41" s="312" t="n">
        <v>-0.0282</v>
      </c>
      <c r="W41" s="312" t="n">
        <v>0.1853</v>
      </c>
      <c r="X41" s="312" t="n">
        <v>0.0595</v>
      </c>
      <c r="Y41" s="312" t="n">
        <v>0.1096</v>
      </c>
      <c r="Z41" s="312" t="n">
        <v>0.0668</v>
      </c>
      <c r="AA41" s="312" t="n">
        <v>-0.0047</v>
      </c>
      <c r="AB41" s="312" t="n">
        <v>-0.0517</v>
      </c>
      <c r="AC41" s="312" t="n">
        <v>0.0355</v>
      </c>
      <c r="AD41" s="312" t="n">
        <v>-0.2741</v>
      </c>
      <c r="AE41" s="312" t="n">
        <v>-0.0506</v>
      </c>
      <c r="AF41" s="312" t="n">
        <v>0.0125</v>
      </c>
      <c r="AG41" s="312" t="n">
        <v>0.0151</v>
      </c>
      <c r="AH41" s="312" t="n">
        <v>0.0512</v>
      </c>
      <c r="AI41" s="312" t="n">
        <v>0.2234</v>
      </c>
      <c r="AJ41" s="312" t="n">
        <v>-0.153</v>
      </c>
      <c r="AK41" s="312" t="n">
        <v>-0.0679</v>
      </c>
      <c r="AL41" s="312" t="n">
        <v>-0.0177</v>
      </c>
      <c r="AM41" s="312" t="n">
        <v>-0.0637</v>
      </c>
      <c r="AN41" s="312" t="n">
        <v>0.13</v>
      </c>
      <c r="AO41" s="312" t="n">
        <v>0.1107</v>
      </c>
      <c r="AP41" s="313" t="n">
        <v>0.0209</v>
      </c>
      <c r="AQ41" s="252"/>
      <c r="AR41" s="314" t="n">
        <f aca="false">ROUND(SUMPRODUCT(E41:AP41,E$5:AP$5),10)</f>
        <v>-0.303606349</v>
      </c>
      <c r="AS41" s="315" t="str">
        <f aca="false">PROPER(RIGHT(B41,LEN(B41)-6))</f>
        <v>Anthrakokali</v>
      </c>
      <c r="AT41" s="269" t="n">
        <f aca="false">ATANH(MIN(AR41,max_correl))</f>
        <v>-0.313487363172462</v>
      </c>
      <c r="AU41" s="270" t="n">
        <f aca="false">IF(AT41&lt;0,(AT41^2),"")</f>
        <v>0.098274326868823</v>
      </c>
      <c r="AV41" s="252"/>
      <c r="AW41" s="269" t="n">
        <f aca="false">AW40+largeur_classes</f>
        <v>-0.352996833470835</v>
      </c>
      <c r="AX41" s="317" t="n">
        <f aca="false">COUNTIF(AT$11:AT$408,CONCATENATE("&lt;=",AW41))</f>
        <v>15</v>
      </c>
      <c r="AY41" s="252" t="n">
        <f aca="false">AX41-AX40</f>
        <v>0</v>
      </c>
      <c r="AZ41" s="317" t="n">
        <f aca="false">$AZ$10*EXP(-(((AW41-$AW$7)/AZ$7)^2)/2)</f>
        <v>1.6558515160904</v>
      </c>
      <c r="BA41" s="317" t="n">
        <f aca="false">IF((AW41-$AW$7)&gt;0,IF((AY41-AZ41)&gt;0,AY41-AZ41,0),0)</f>
        <v>0</v>
      </c>
      <c r="BB41" s="318" t="n">
        <f aca="false">AW41-BB$5</f>
        <v>-0.741829330493821</v>
      </c>
      <c r="BC41" s="0"/>
    </row>
    <row r="42" customFormat="false" ht="12.8" hidden="false" customHeight="false" outlineLevel="0" collapsed="false">
      <c r="A42" s="269" t="s">
        <v>466</v>
      </c>
      <c r="B42" s="298" t="s">
        <v>1547</v>
      </c>
      <c r="C42" s="298"/>
      <c r="D42" s="311"/>
      <c r="E42" s="312" t="n">
        <v>0.2622</v>
      </c>
      <c r="F42" s="312" t="n">
        <v>0.3918</v>
      </c>
      <c r="G42" s="312" t="n">
        <v>0.1021</v>
      </c>
      <c r="H42" s="312" t="n">
        <v>-0.0688</v>
      </c>
      <c r="I42" s="312" t="n">
        <v>-0.13</v>
      </c>
      <c r="J42" s="312" t="n">
        <v>0.0551</v>
      </c>
      <c r="K42" s="312" t="n">
        <v>0.1289</v>
      </c>
      <c r="L42" s="312" t="n">
        <v>0.209</v>
      </c>
      <c r="M42" s="312" t="n">
        <v>0.036</v>
      </c>
      <c r="N42" s="312" t="n">
        <v>-0.0655</v>
      </c>
      <c r="O42" s="312" t="n">
        <v>0.1146</v>
      </c>
      <c r="P42" s="312" t="n">
        <v>-0.1682</v>
      </c>
      <c r="Q42" s="312" t="n">
        <v>-0.2764</v>
      </c>
      <c r="R42" s="312" t="n">
        <v>-0.3766</v>
      </c>
      <c r="S42" s="312" t="n">
        <v>0.2976</v>
      </c>
      <c r="T42" s="312" t="n">
        <v>-0.0811</v>
      </c>
      <c r="U42" s="312" t="n">
        <v>0.0776</v>
      </c>
      <c r="V42" s="312" t="n">
        <v>-0.1424</v>
      </c>
      <c r="W42" s="312" t="n">
        <v>0.137</v>
      </c>
      <c r="X42" s="312" t="n">
        <v>0.1079</v>
      </c>
      <c r="Y42" s="312" t="n">
        <v>0.0291</v>
      </c>
      <c r="Z42" s="312" t="n">
        <v>-0.1102</v>
      </c>
      <c r="AA42" s="312" t="n">
        <v>-0.1127</v>
      </c>
      <c r="AB42" s="312" t="n">
        <v>-0.0844</v>
      </c>
      <c r="AC42" s="312" t="n">
        <v>0.0285</v>
      </c>
      <c r="AD42" s="312" t="n">
        <v>0.0709</v>
      </c>
      <c r="AE42" s="312" t="n">
        <v>-0.0516</v>
      </c>
      <c r="AF42" s="312" t="n">
        <v>-0.0349</v>
      </c>
      <c r="AG42" s="312" t="n">
        <v>0.1963</v>
      </c>
      <c r="AH42" s="312" t="n">
        <v>0.1797</v>
      </c>
      <c r="AI42" s="312" t="n">
        <v>-0.2013</v>
      </c>
      <c r="AJ42" s="312" t="n">
        <v>-0.2223</v>
      </c>
      <c r="AK42" s="312" t="n">
        <v>0.0996</v>
      </c>
      <c r="AL42" s="312" t="n">
        <v>-0.0077</v>
      </c>
      <c r="AM42" s="312" t="n">
        <v>-0.1031</v>
      </c>
      <c r="AN42" s="312" t="n">
        <v>-0.1797</v>
      </c>
      <c r="AO42" s="312" t="n">
        <v>-0.021</v>
      </c>
      <c r="AP42" s="313" t="n">
        <v>-0.0934</v>
      </c>
      <c r="AQ42" s="252"/>
      <c r="AR42" s="314" t="n">
        <f aca="false">ROUND(SUMPRODUCT(E42:AP42,E$5:AP$5),10)</f>
        <v>0.2157242241</v>
      </c>
      <c r="AS42" s="315" t="str">
        <f aca="false">PROPER(RIGHT(B42,LEN(B42)-6))</f>
        <v>Antimonium Crudum</v>
      </c>
      <c r="AT42" s="269" t="n">
        <f aca="false">ATANH(MIN(AR42,max_correl))</f>
        <v>0.219167266970221</v>
      </c>
      <c r="AU42" s="270" t="str">
        <f aca="false">IF(AT42&lt;0,(AT42^2),"")</f>
        <v/>
      </c>
      <c r="AV42" s="252"/>
      <c r="AW42" s="269" t="n">
        <f aca="false">AW41+largeur_classes</f>
        <v>-0.346476527064031</v>
      </c>
      <c r="AX42" s="317" t="n">
        <f aca="false">COUNTIF(AT$11:AT$408,CONCATENATE("&lt;=",AW42))</f>
        <v>18</v>
      </c>
      <c r="AY42" s="252" t="n">
        <f aca="false">AX42-AX41</f>
        <v>3</v>
      </c>
      <c r="AZ42" s="317" t="n">
        <f aca="false">$AZ$10*EXP(-(((AW42-$AW$7)/AZ$7)^2)/2)</f>
        <v>1.73925005433908</v>
      </c>
      <c r="BA42" s="317" t="n">
        <f aca="false">IF((AW42-$AW$7)&gt;0,IF((AY42-AZ42)&gt;0,AY42-AZ42,0),0)</f>
        <v>0</v>
      </c>
      <c r="BB42" s="318" t="n">
        <f aca="false">AW42-BB$5</f>
        <v>-0.735309024087016</v>
      </c>
      <c r="BC42" s="0"/>
    </row>
    <row r="43" customFormat="false" ht="12.8" hidden="false" customHeight="false" outlineLevel="0" collapsed="false">
      <c r="A43" s="269" t="s">
        <v>467</v>
      </c>
      <c r="B43" s="298" t="s">
        <v>1548</v>
      </c>
      <c r="C43" s="298"/>
      <c r="D43" s="311"/>
      <c r="E43" s="312" t="n">
        <v>-0.0218</v>
      </c>
      <c r="F43" s="312" t="n">
        <v>-0.212</v>
      </c>
      <c r="G43" s="312" t="n">
        <v>0.2047</v>
      </c>
      <c r="H43" s="312" t="n">
        <v>-0.04</v>
      </c>
      <c r="I43" s="312" t="n">
        <v>0.4957</v>
      </c>
      <c r="J43" s="312" t="n">
        <v>0.1305</v>
      </c>
      <c r="K43" s="312" t="n">
        <v>0.2343</v>
      </c>
      <c r="L43" s="312" t="n">
        <v>0.0985</v>
      </c>
      <c r="M43" s="312" t="n">
        <v>-0.2481</v>
      </c>
      <c r="N43" s="312" t="n">
        <v>-0.1436</v>
      </c>
      <c r="O43" s="312" t="n">
        <v>0.1691</v>
      </c>
      <c r="P43" s="312" t="n">
        <v>-0.1456</v>
      </c>
      <c r="Q43" s="312" t="n">
        <v>0.0049</v>
      </c>
      <c r="R43" s="312" t="n">
        <v>-0.042</v>
      </c>
      <c r="S43" s="312" t="n">
        <v>-0.0233</v>
      </c>
      <c r="T43" s="312" t="n">
        <v>0.0753</v>
      </c>
      <c r="U43" s="312" t="n">
        <v>0.0736</v>
      </c>
      <c r="V43" s="312" t="n">
        <v>0.1414</v>
      </c>
      <c r="W43" s="312" t="n">
        <v>-0.1167</v>
      </c>
      <c r="X43" s="312" t="n">
        <v>-0.034</v>
      </c>
      <c r="Y43" s="312" t="n">
        <v>-0.1049</v>
      </c>
      <c r="Z43" s="312" t="n">
        <v>-0.1276</v>
      </c>
      <c r="AA43" s="312" t="n">
        <v>0.092</v>
      </c>
      <c r="AB43" s="312" t="n">
        <v>-0.3261</v>
      </c>
      <c r="AC43" s="312" t="n">
        <v>0.128</v>
      </c>
      <c r="AD43" s="312" t="n">
        <v>-0.1527</v>
      </c>
      <c r="AE43" s="312" t="n">
        <v>-0.1631</v>
      </c>
      <c r="AF43" s="312" t="n">
        <v>0.1556</v>
      </c>
      <c r="AG43" s="312" t="n">
        <v>-0.0136</v>
      </c>
      <c r="AH43" s="312" t="n">
        <v>0.1049</v>
      </c>
      <c r="AI43" s="312" t="n">
        <v>-0.1454</v>
      </c>
      <c r="AJ43" s="312" t="n">
        <v>-0.2592</v>
      </c>
      <c r="AK43" s="312" t="n">
        <v>0.102</v>
      </c>
      <c r="AL43" s="312" t="n">
        <v>0.0351</v>
      </c>
      <c r="AM43" s="312" t="n">
        <v>-0.0313</v>
      </c>
      <c r="AN43" s="312" t="n">
        <v>0.0814</v>
      </c>
      <c r="AO43" s="312" t="n">
        <v>-0.1451</v>
      </c>
      <c r="AP43" s="313" t="n">
        <v>0.1767</v>
      </c>
      <c r="AQ43" s="252"/>
      <c r="AR43" s="314" t="n">
        <f aca="false">ROUND(SUMPRODUCT(E43:AP43,E$5:AP$5),10)</f>
        <v>0.0938529458</v>
      </c>
      <c r="AS43" s="315" t="str">
        <f aca="false">PROPER(RIGHT(B43,LEN(B43)-6))</f>
        <v>Antimonium Tartaric.</v>
      </c>
      <c r="AT43" s="269" t="n">
        <f aca="false">ATANH(MIN(AR43,max_correl))</f>
        <v>0.0941299753829996</v>
      </c>
      <c r="AU43" s="270" t="str">
        <f aca="false">IF(AT43&lt;0,(AT43^2),"")</f>
        <v/>
      </c>
      <c r="AV43" s="252"/>
      <c r="AW43" s="269" t="n">
        <f aca="false">AW42+largeur_classes</f>
        <v>-0.339956220657226</v>
      </c>
      <c r="AX43" s="317" t="n">
        <f aca="false">COUNTIF(AT$11:AT$408,CONCATENATE("&lt;=",AW43))</f>
        <v>21</v>
      </c>
      <c r="AY43" s="252" t="n">
        <f aca="false">AX43-AX42</f>
        <v>3</v>
      </c>
      <c r="AZ43" s="317" t="n">
        <f aca="false">$AZ$10*EXP(-(((AW43-$AW$7)/AZ$7)^2)/2)</f>
        <v>1.82519164517514</v>
      </c>
      <c r="BA43" s="317" t="n">
        <f aca="false">IF((AW43-$AW$7)&gt;0,IF((AY43-AZ43)&gt;0,AY43-AZ43,0),0)</f>
        <v>0</v>
      </c>
      <c r="BB43" s="318" t="n">
        <f aca="false">AW43-BB$5</f>
        <v>-0.728788717680212</v>
      </c>
      <c r="BC43" s="0"/>
    </row>
    <row r="44" customFormat="false" ht="12.8" hidden="false" customHeight="false" outlineLevel="0" collapsed="false">
      <c r="A44" s="269" t="s">
        <v>468</v>
      </c>
      <c r="B44" s="298" t="s">
        <v>1549</v>
      </c>
      <c r="C44" s="298"/>
      <c r="D44" s="311"/>
      <c r="E44" s="312" t="n">
        <v>0.0477</v>
      </c>
      <c r="F44" s="312" t="n">
        <v>-0.1717</v>
      </c>
      <c r="G44" s="312" t="n">
        <v>-0.1559</v>
      </c>
      <c r="H44" s="312" t="n">
        <v>0.152</v>
      </c>
      <c r="I44" s="312" t="n">
        <v>-0.105</v>
      </c>
      <c r="J44" s="312" t="n">
        <v>0.4338</v>
      </c>
      <c r="K44" s="312" t="n">
        <v>-0.1812</v>
      </c>
      <c r="L44" s="312" t="n">
        <v>0.1262</v>
      </c>
      <c r="M44" s="312" t="n">
        <v>-0.2597</v>
      </c>
      <c r="N44" s="312" t="n">
        <v>0.0575</v>
      </c>
      <c r="O44" s="312" t="n">
        <v>0.2091</v>
      </c>
      <c r="P44" s="312" t="n">
        <v>-0.1573</v>
      </c>
      <c r="Q44" s="312" t="n">
        <v>0.0131</v>
      </c>
      <c r="R44" s="312" t="n">
        <v>-0.0801</v>
      </c>
      <c r="S44" s="312" t="n">
        <v>-0.0461</v>
      </c>
      <c r="T44" s="312" t="n">
        <v>-0.1694</v>
      </c>
      <c r="U44" s="312" t="n">
        <v>0.2222</v>
      </c>
      <c r="V44" s="312" t="n">
        <v>-0.1223</v>
      </c>
      <c r="W44" s="312" t="n">
        <v>-0.1048</v>
      </c>
      <c r="X44" s="312" t="n">
        <v>-0.0076</v>
      </c>
      <c r="Y44" s="312" t="n">
        <v>0.0826</v>
      </c>
      <c r="Z44" s="312" t="n">
        <v>0.1473</v>
      </c>
      <c r="AA44" s="312" t="n">
        <v>-0.2141</v>
      </c>
      <c r="AB44" s="312" t="n">
        <v>0.0497</v>
      </c>
      <c r="AC44" s="312" t="n">
        <v>-0.0177</v>
      </c>
      <c r="AD44" s="312" t="n">
        <v>0.058</v>
      </c>
      <c r="AE44" s="312" t="n">
        <v>0.11</v>
      </c>
      <c r="AF44" s="312" t="n">
        <v>-0.207</v>
      </c>
      <c r="AG44" s="312" t="n">
        <v>-0.1902</v>
      </c>
      <c r="AH44" s="312" t="n">
        <v>0.3987</v>
      </c>
      <c r="AI44" s="312" t="n">
        <v>-0.119</v>
      </c>
      <c r="AJ44" s="312" t="n">
        <v>0.0896</v>
      </c>
      <c r="AK44" s="312" t="n">
        <v>0.1103</v>
      </c>
      <c r="AL44" s="312" t="n">
        <v>-0.0156</v>
      </c>
      <c r="AM44" s="312" t="n">
        <v>0.1153</v>
      </c>
      <c r="AN44" s="312" t="n">
        <v>0.123</v>
      </c>
      <c r="AO44" s="312" t="n">
        <v>-0.1473</v>
      </c>
      <c r="AP44" s="313" t="n">
        <v>-0.0743</v>
      </c>
      <c r="AQ44" s="252"/>
      <c r="AR44" s="314" t="n">
        <f aca="false">ROUND(SUMPRODUCT(E44:AP44,E$5:AP$5),10)</f>
        <v>-0.0888638521</v>
      </c>
      <c r="AS44" s="315" t="str">
        <f aca="false">PROPER(RIGHT(B44,LEN(B44)-6))</f>
        <v>Apis Mellifica</v>
      </c>
      <c r="AT44" s="269" t="n">
        <f aca="false">ATANH(MIN(AR44,max_correl))</f>
        <v>-0.0890988795738508</v>
      </c>
      <c r="AU44" s="270" t="n">
        <f aca="false">IF(AT44&lt;0,(AT44^2),"")</f>
        <v>0.00793861034131556</v>
      </c>
      <c r="AV44" s="252"/>
      <c r="AW44" s="269" t="n">
        <f aca="false">AW43+largeur_classes</f>
        <v>-0.333435914250422</v>
      </c>
      <c r="AX44" s="317" t="n">
        <f aca="false">COUNTIF(AT$11:AT$408,CONCATENATE("&lt;=",AW44))</f>
        <v>22</v>
      </c>
      <c r="AY44" s="252" t="n">
        <f aca="false">AX44-AX43</f>
        <v>1</v>
      </c>
      <c r="AZ44" s="317" t="n">
        <f aca="false">$AZ$10*EXP(-(((AW44-$AW$7)/AZ$7)^2)/2)</f>
        <v>1.91364215612901</v>
      </c>
      <c r="BA44" s="317" t="n">
        <f aca="false">IF((AW44-$AW$7)&gt;0,IF((AY44-AZ44)&gt;0,AY44-AZ44,0),0)</f>
        <v>0</v>
      </c>
      <c r="BB44" s="318" t="n">
        <f aca="false">AW44-BB$5</f>
        <v>-0.722268411273407</v>
      </c>
      <c r="BC44" s="0"/>
    </row>
    <row r="45" customFormat="false" ht="12.8" hidden="false" customHeight="false" outlineLevel="0" collapsed="false">
      <c r="A45" s="269" t="s">
        <v>469</v>
      </c>
      <c r="B45" s="298" t="s">
        <v>1550</v>
      </c>
      <c r="C45" s="298"/>
      <c r="D45" s="311"/>
      <c r="E45" s="312" t="n">
        <v>-0.0081</v>
      </c>
      <c r="F45" s="312" t="n">
        <v>-0.4924</v>
      </c>
      <c r="G45" s="312" t="n">
        <v>-0.0479</v>
      </c>
      <c r="H45" s="312" t="n">
        <v>0.2391</v>
      </c>
      <c r="I45" s="312" t="n">
        <v>0.3719</v>
      </c>
      <c r="J45" s="312" t="n">
        <v>-0.2266</v>
      </c>
      <c r="K45" s="312" t="n">
        <v>0.1784</v>
      </c>
      <c r="L45" s="312" t="n">
        <v>0.0653</v>
      </c>
      <c r="M45" s="312" t="n">
        <v>-0.0067</v>
      </c>
      <c r="N45" s="312" t="n">
        <v>0.1166</v>
      </c>
      <c r="O45" s="312" t="n">
        <v>0.0708</v>
      </c>
      <c r="P45" s="312" t="n">
        <v>-0.2347</v>
      </c>
      <c r="Q45" s="312" t="n">
        <v>0.0522</v>
      </c>
      <c r="R45" s="312" t="n">
        <v>0.0049</v>
      </c>
      <c r="S45" s="312" t="n">
        <v>0.3104</v>
      </c>
      <c r="T45" s="312" t="n">
        <v>-0.1668</v>
      </c>
      <c r="U45" s="312" t="n">
        <v>-0.0267</v>
      </c>
      <c r="V45" s="312" t="n">
        <v>0.0252</v>
      </c>
      <c r="W45" s="312" t="n">
        <v>-0.0862</v>
      </c>
      <c r="X45" s="312" t="n">
        <v>0.0026</v>
      </c>
      <c r="Y45" s="312" t="n">
        <v>-0.0696</v>
      </c>
      <c r="Z45" s="312" t="n">
        <v>0.065</v>
      </c>
      <c r="AA45" s="312" t="n">
        <v>0.2057</v>
      </c>
      <c r="AB45" s="312" t="n">
        <v>0.0119</v>
      </c>
      <c r="AC45" s="312" t="n">
        <v>-0.0891</v>
      </c>
      <c r="AD45" s="312" t="n">
        <v>0.2164</v>
      </c>
      <c r="AE45" s="312" t="n">
        <v>-0.1967</v>
      </c>
      <c r="AF45" s="312" t="n">
        <v>-0.0966</v>
      </c>
      <c r="AG45" s="312" t="n">
        <v>0.0937</v>
      </c>
      <c r="AH45" s="312" t="n">
        <v>-0.1776</v>
      </c>
      <c r="AI45" s="312" t="n">
        <v>-0.2043</v>
      </c>
      <c r="AJ45" s="312" t="n">
        <v>-0.0476</v>
      </c>
      <c r="AK45" s="312" t="n">
        <v>0.0209</v>
      </c>
      <c r="AL45" s="312" t="n">
        <v>-0.0331</v>
      </c>
      <c r="AM45" s="312" t="n">
        <v>0.1285</v>
      </c>
      <c r="AN45" s="312" t="n">
        <v>-0.0328</v>
      </c>
      <c r="AO45" s="312" t="n">
        <v>0.0711</v>
      </c>
      <c r="AP45" s="313" t="n">
        <v>-0.0026</v>
      </c>
      <c r="AQ45" s="252"/>
      <c r="AR45" s="314" t="n">
        <f aca="false">ROUND(SUMPRODUCT(E45:AP45,E$5:AP$5),10)</f>
        <v>-0.1612511253</v>
      </c>
      <c r="AS45" s="315" t="str">
        <f aca="false">PROPER(RIGHT(B45,LEN(B45)-6))</f>
        <v>Apocynum Cannabinum</v>
      </c>
      <c r="AT45" s="269" t="n">
        <f aca="false">ATANH(MIN(AR45,max_correl))</f>
        <v>-0.162670956261956</v>
      </c>
      <c r="AU45" s="270" t="n">
        <f aca="false">IF(AT45&lt;0,(AT45^2),"")</f>
        <v>0.0264618400111792</v>
      </c>
      <c r="AV45" s="252"/>
      <c r="AW45" s="269" t="n">
        <f aca="false">AW44+largeur_classes</f>
        <v>-0.326915607843617</v>
      </c>
      <c r="AX45" s="317" t="n">
        <f aca="false">COUNTIF(AT$11:AT$408,CONCATENATE("&lt;=",AW45))</f>
        <v>24</v>
      </c>
      <c r="AY45" s="252" t="n">
        <f aca="false">AX45-AX44</f>
        <v>2</v>
      </c>
      <c r="AZ45" s="317" t="n">
        <f aca="false">$AZ$10*EXP(-(((AW45-$AW$7)/AZ$7)^2)/2)</f>
        <v>2.00455879100202</v>
      </c>
      <c r="BA45" s="317" t="n">
        <f aca="false">IF((AW45-$AW$7)&gt;0,IF((AY45-AZ45)&gt;0,AY45-AZ45,0),0)</f>
        <v>0</v>
      </c>
      <c r="BB45" s="318" t="n">
        <f aca="false">AW45-BB$5</f>
        <v>-0.715748104866603</v>
      </c>
      <c r="BC45" s="0"/>
    </row>
    <row r="46" customFormat="false" ht="12.8" hidden="false" customHeight="false" outlineLevel="0" collapsed="false">
      <c r="A46" s="269" t="s">
        <v>470</v>
      </c>
      <c r="B46" s="298" t="s">
        <v>1551</v>
      </c>
      <c r="C46" s="298"/>
      <c r="D46" s="311"/>
      <c r="E46" s="312" t="n">
        <v>0.1018</v>
      </c>
      <c r="F46" s="312" t="n">
        <v>-0.1199</v>
      </c>
      <c r="G46" s="312" t="n">
        <v>0.2733</v>
      </c>
      <c r="H46" s="312" t="n">
        <v>-0.0679</v>
      </c>
      <c r="I46" s="312" t="n">
        <v>0.0061</v>
      </c>
      <c r="J46" s="312" t="n">
        <v>-0.1854</v>
      </c>
      <c r="K46" s="312" t="n">
        <v>0.0013</v>
      </c>
      <c r="L46" s="312" t="n">
        <v>-0.1881</v>
      </c>
      <c r="M46" s="312" t="n">
        <v>-0.049</v>
      </c>
      <c r="N46" s="312" t="n">
        <v>0.39</v>
      </c>
      <c r="O46" s="312" t="n">
        <v>-0.0458</v>
      </c>
      <c r="P46" s="312" t="n">
        <v>-0.1465</v>
      </c>
      <c r="Q46" s="312" t="n">
        <v>-0.0461</v>
      </c>
      <c r="R46" s="312" t="n">
        <v>0.1944</v>
      </c>
      <c r="S46" s="312" t="n">
        <v>-0.1484</v>
      </c>
      <c r="T46" s="312" t="n">
        <v>0.0743</v>
      </c>
      <c r="U46" s="312" t="n">
        <v>0.2253</v>
      </c>
      <c r="V46" s="312" t="n">
        <v>0.0471</v>
      </c>
      <c r="W46" s="312" t="n">
        <v>-0.1502</v>
      </c>
      <c r="X46" s="312" t="n">
        <v>-0.2437</v>
      </c>
      <c r="Y46" s="312" t="n">
        <v>0.0445</v>
      </c>
      <c r="Z46" s="312" t="n">
        <v>-0.2387</v>
      </c>
      <c r="AA46" s="312" t="n">
        <v>0.1276</v>
      </c>
      <c r="AB46" s="312" t="n">
        <v>0.0621</v>
      </c>
      <c r="AC46" s="312" t="n">
        <v>0.0661</v>
      </c>
      <c r="AD46" s="312" t="n">
        <v>-0.0764</v>
      </c>
      <c r="AE46" s="312" t="n">
        <v>-0.2517</v>
      </c>
      <c r="AF46" s="312" t="n">
        <v>-0.2834</v>
      </c>
      <c r="AG46" s="312" t="n">
        <v>-0.1556</v>
      </c>
      <c r="AH46" s="312" t="n">
        <v>0.1878</v>
      </c>
      <c r="AI46" s="312" t="n">
        <v>0.1284</v>
      </c>
      <c r="AJ46" s="312" t="n">
        <v>0.159</v>
      </c>
      <c r="AK46" s="312" t="n">
        <v>-0.1215</v>
      </c>
      <c r="AL46" s="312" t="n">
        <v>-0.0405</v>
      </c>
      <c r="AM46" s="312" t="n">
        <v>-0.0104</v>
      </c>
      <c r="AN46" s="312" t="n">
        <v>0.1244</v>
      </c>
      <c r="AO46" s="312" t="n">
        <v>0.2706</v>
      </c>
      <c r="AP46" s="313" t="n">
        <v>0.0796</v>
      </c>
      <c r="AQ46" s="252"/>
      <c r="AR46" s="314" t="n">
        <f aca="false">ROUND(SUMPRODUCT(E46:AP46,E$5:AP$5),10)</f>
        <v>-0.2865794825</v>
      </c>
      <c r="AS46" s="315" t="str">
        <f aca="false">PROPER(RIGHT(B46,LEN(B46)-6))</f>
        <v>Aranea Diadema</v>
      </c>
      <c r="AT46" s="269" t="n">
        <f aca="false">ATANH(MIN(AR46,max_correl))</f>
        <v>-0.29483568955306</v>
      </c>
      <c r="AU46" s="270" t="n">
        <f aca="false">IF(AT46&lt;0,(AT46^2),"")</f>
        <v>0.0869280838342285</v>
      </c>
      <c r="AV46" s="252"/>
      <c r="AW46" s="269" t="n">
        <f aca="false">AW45+largeur_classes</f>
        <v>-0.320395301436813</v>
      </c>
      <c r="AX46" s="317" t="n">
        <f aca="false">COUNTIF(AT$11:AT$408,CONCATENATE("&lt;=",AW46))</f>
        <v>27</v>
      </c>
      <c r="AY46" s="252" t="n">
        <f aca="false">AX46-AX45</f>
        <v>3</v>
      </c>
      <c r="AZ46" s="317" t="n">
        <f aca="false">$AZ$10*EXP(-(((AW46-$AW$7)/AZ$7)^2)/2)</f>
        <v>2.09788982914617</v>
      </c>
      <c r="BA46" s="317" t="n">
        <f aca="false">IF((AW46-$AW$7)&gt;0,IF((AY46-AZ46)&gt;0,AY46-AZ46,0),0)</f>
        <v>0</v>
      </c>
      <c r="BB46" s="318" t="n">
        <f aca="false">AW46-BB$5</f>
        <v>-0.709227798459799</v>
      </c>
      <c r="BC46" s="0"/>
    </row>
    <row r="47" customFormat="false" ht="12.8" hidden="false" customHeight="false" outlineLevel="0" collapsed="false">
      <c r="A47" s="269" t="s">
        <v>471</v>
      </c>
      <c r="B47" s="298" t="s">
        <v>1552</v>
      </c>
      <c r="C47" s="298"/>
      <c r="D47" s="311"/>
      <c r="E47" s="312" t="n">
        <v>0.0909</v>
      </c>
      <c r="F47" s="312" t="n">
        <v>0.1102</v>
      </c>
      <c r="G47" s="312" t="n">
        <v>-0.0045</v>
      </c>
      <c r="H47" s="312" t="n">
        <v>-0.1789</v>
      </c>
      <c r="I47" s="312" t="n">
        <v>0.0199</v>
      </c>
      <c r="J47" s="312" t="n">
        <v>0.0627</v>
      </c>
      <c r="K47" s="312" t="n">
        <v>-0.1079</v>
      </c>
      <c r="L47" s="312" t="n">
        <v>-0.298</v>
      </c>
      <c r="M47" s="312" t="n">
        <v>0.1643</v>
      </c>
      <c r="N47" s="312" t="n">
        <v>-0.1432</v>
      </c>
      <c r="O47" s="312" t="n">
        <v>0.1715</v>
      </c>
      <c r="P47" s="312" t="n">
        <v>0.2811</v>
      </c>
      <c r="Q47" s="312" t="n">
        <v>-0.0487</v>
      </c>
      <c r="R47" s="312" t="n">
        <v>0.4531</v>
      </c>
      <c r="S47" s="312" t="n">
        <v>-0.3916</v>
      </c>
      <c r="T47" s="312" t="n">
        <v>-0.1313</v>
      </c>
      <c r="U47" s="312" t="n">
        <v>0.0374</v>
      </c>
      <c r="V47" s="312" t="n">
        <v>-0.1911</v>
      </c>
      <c r="W47" s="312" t="n">
        <v>-0.0306</v>
      </c>
      <c r="X47" s="312" t="n">
        <v>0.0181</v>
      </c>
      <c r="Y47" s="312" t="n">
        <v>-0.0354</v>
      </c>
      <c r="Z47" s="312" t="n">
        <v>0.3334</v>
      </c>
      <c r="AA47" s="312" t="n">
        <v>-0.0199</v>
      </c>
      <c r="AB47" s="312" t="n">
        <v>-0.0395</v>
      </c>
      <c r="AC47" s="312" t="n">
        <v>-0.1304</v>
      </c>
      <c r="AD47" s="312" t="n">
        <v>-0.1628</v>
      </c>
      <c r="AE47" s="312" t="n">
        <v>0.1257</v>
      </c>
      <c r="AF47" s="312" t="n">
        <v>-0.0648</v>
      </c>
      <c r="AG47" s="312" t="n">
        <v>0.1477</v>
      </c>
      <c r="AH47" s="312" t="n">
        <v>0.0544</v>
      </c>
      <c r="AI47" s="312" t="n">
        <v>-0.0196</v>
      </c>
      <c r="AJ47" s="312" t="n">
        <v>0.0196</v>
      </c>
      <c r="AK47" s="312" t="n">
        <v>0.1073</v>
      </c>
      <c r="AL47" s="312" t="n">
        <v>-0.0912</v>
      </c>
      <c r="AM47" s="312" t="n">
        <v>-0.0193</v>
      </c>
      <c r="AN47" s="312" t="n">
        <v>0.0556</v>
      </c>
      <c r="AO47" s="312" t="n">
        <v>0.0606</v>
      </c>
      <c r="AP47" s="313" t="n">
        <v>-0.1973</v>
      </c>
      <c r="AQ47" s="252"/>
      <c r="AR47" s="314" t="n">
        <f aca="false">ROUND(SUMPRODUCT(E47:AP47,E$5:AP$5),10)</f>
        <v>-0.0458358789</v>
      </c>
      <c r="AS47" s="315" t="str">
        <f aca="false">PROPER(RIGHT(B47,LEN(B47)-6))</f>
        <v>Argentum Metallicum</v>
      </c>
      <c r="AT47" s="269" t="n">
        <f aca="false">ATANH(MIN(AR47,max_correl))</f>
        <v>-0.0458680187144518</v>
      </c>
      <c r="AU47" s="270" t="n">
        <f aca="false">IF(AT47&lt;0,(AT47^2),"")</f>
        <v>0.0021038751407893</v>
      </c>
      <c r="AV47" s="252"/>
      <c r="AW47" s="269" t="n">
        <f aca="false">AW46+largeur_classes</f>
        <v>-0.313874995030008</v>
      </c>
      <c r="AX47" s="317" t="n">
        <f aca="false">COUNTIF(AT$11:AT$408,CONCATENATE("&lt;=",AW47))</f>
        <v>33</v>
      </c>
      <c r="AY47" s="252" t="n">
        <f aca="false">AX47-AX46</f>
        <v>6</v>
      </c>
      <c r="AZ47" s="317" t="n">
        <f aca="false">$AZ$10*EXP(-(((AW47-$AW$7)/AZ$7)^2)/2)</f>
        <v>2.19357439366901</v>
      </c>
      <c r="BA47" s="317" t="n">
        <f aca="false">IF((AW47-$AW$7)&gt;0,IF((AY47-AZ47)&gt;0,AY47-AZ47,0),0)</f>
        <v>0</v>
      </c>
      <c r="BB47" s="318" t="n">
        <f aca="false">AW47-BB$5</f>
        <v>-0.702707492052994</v>
      </c>
      <c r="BC47" s="0"/>
    </row>
    <row r="48" customFormat="false" ht="12.8" hidden="false" customHeight="false" outlineLevel="0" collapsed="false">
      <c r="A48" s="269" t="s">
        <v>472</v>
      </c>
      <c r="B48" s="298" t="s">
        <v>1553</v>
      </c>
      <c r="C48" s="298"/>
      <c r="D48" s="311"/>
      <c r="E48" s="312" t="n">
        <v>-0.1677</v>
      </c>
      <c r="F48" s="312" t="n">
        <v>0.1853</v>
      </c>
      <c r="G48" s="312" t="n">
        <v>-0.1018</v>
      </c>
      <c r="H48" s="312" t="n">
        <v>-0.1755</v>
      </c>
      <c r="I48" s="312" t="n">
        <v>-0.195</v>
      </c>
      <c r="J48" s="312" t="n">
        <v>0.1977</v>
      </c>
      <c r="K48" s="312" t="n">
        <v>0.0646</v>
      </c>
      <c r="L48" s="312" t="n">
        <v>-0.0514</v>
      </c>
      <c r="M48" s="312" t="n">
        <v>0.1896</v>
      </c>
      <c r="N48" s="312" t="n">
        <v>-0.2207</v>
      </c>
      <c r="O48" s="312" t="n">
        <v>0.0584</v>
      </c>
      <c r="P48" s="312" t="n">
        <v>0.2089</v>
      </c>
      <c r="Q48" s="312" t="n">
        <v>0.1474</v>
      </c>
      <c r="R48" s="312" t="n">
        <v>0.1639</v>
      </c>
      <c r="S48" s="312" t="n">
        <v>-0.2258</v>
      </c>
      <c r="T48" s="312" t="n">
        <v>-0.1834</v>
      </c>
      <c r="U48" s="312" t="n">
        <v>0.2348</v>
      </c>
      <c r="V48" s="312" t="n">
        <v>0.1635</v>
      </c>
      <c r="W48" s="312" t="n">
        <v>0.0712</v>
      </c>
      <c r="X48" s="312" t="n">
        <v>-0.0697</v>
      </c>
      <c r="Y48" s="312" t="n">
        <v>0.3284</v>
      </c>
      <c r="Z48" s="312" t="n">
        <v>0.3766</v>
      </c>
      <c r="AA48" s="312" t="n">
        <v>-0.1549</v>
      </c>
      <c r="AB48" s="312" t="n">
        <v>-0.0479</v>
      </c>
      <c r="AC48" s="312" t="n">
        <v>-0.1404</v>
      </c>
      <c r="AD48" s="312" t="n">
        <v>-0.0944</v>
      </c>
      <c r="AE48" s="312" t="n">
        <v>0.0161</v>
      </c>
      <c r="AF48" s="312" t="n">
        <v>-0.169</v>
      </c>
      <c r="AG48" s="312" t="n">
        <v>-0.1805</v>
      </c>
      <c r="AH48" s="312" t="n">
        <v>-0.0853</v>
      </c>
      <c r="AI48" s="312" t="n">
        <v>-0.1453</v>
      </c>
      <c r="AJ48" s="312" t="n">
        <v>0.0576</v>
      </c>
      <c r="AK48" s="312" t="n">
        <v>0.0219</v>
      </c>
      <c r="AL48" s="312" t="n">
        <v>-0.0754</v>
      </c>
      <c r="AM48" s="312" t="n">
        <v>-0.126</v>
      </c>
      <c r="AN48" s="312" t="n">
        <v>-0.0693</v>
      </c>
      <c r="AO48" s="312" t="n">
        <v>0.1756</v>
      </c>
      <c r="AP48" s="313" t="n">
        <v>0.0214</v>
      </c>
      <c r="AQ48" s="252"/>
      <c r="AR48" s="314" t="n">
        <f aca="false">ROUND(SUMPRODUCT(E48:AP48,E$5:AP$5),10)</f>
        <v>0.2825587889</v>
      </c>
      <c r="AS48" s="315" t="str">
        <f aca="false">PROPER(RIGHT(B48,LEN(B48)-6))</f>
        <v>Argentum Nitricum</v>
      </c>
      <c r="AT48" s="269" t="n">
        <f aca="false">ATANH(MIN(AR48,max_correl))</f>
        <v>0.290460703382426</v>
      </c>
      <c r="AU48" s="270" t="str">
        <f aca="false">IF(AT48&lt;0,(AT48^2),"")</f>
        <v/>
      </c>
      <c r="AV48" s="252"/>
      <c r="AW48" s="269" t="n">
        <f aca="false">AW47+largeur_classes</f>
        <v>-0.307354688623204</v>
      </c>
      <c r="AX48" s="317" t="n">
        <f aca="false">COUNTIF(AT$11:AT$408,CONCATENATE("&lt;=",AW48))</f>
        <v>38</v>
      </c>
      <c r="AY48" s="252" t="n">
        <f aca="false">AX48-AX47</f>
        <v>5</v>
      </c>
      <c r="AZ48" s="317" t="n">
        <f aca="false">$AZ$10*EXP(-(((AW48-$AW$7)/AZ$7)^2)/2)</f>
        <v>2.29154225122772</v>
      </c>
      <c r="BA48" s="317" t="n">
        <f aca="false">IF((AW48-$AW$7)&gt;0,IF((AY48-AZ48)&gt;0,AY48-AZ48,0),0)</f>
        <v>0</v>
      </c>
      <c r="BB48" s="318" t="n">
        <f aca="false">AW48-BB$5</f>
        <v>-0.69618718564619</v>
      </c>
      <c r="BC48" s="0"/>
    </row>
    <row r="49" customFormat="false" ht="12.8" hidden="false" customHeight="false" outlineLevel="0" collapsed="false">
      <c r="A49" s="269" t="s">
        <v>473</v>
      </c>
      <c r="B49" s="298" t="s">
        <v>1554</v>
      </c>
      <c r="C49" s="298"/>
      <c r="D49" s="311"/>
      <c r="E49" s="312" t="n">
        <v>-0.2063</v>
      </c>
      <c r="F49" s="312" t="n">
        <v>0.1129</v>
      </c>
      <c r="G49" s="312" t="n">
        <v>-0.0046</v>
      </c>
      <c r="H49" s="312" t="n">
        <v>0.2559</v>
      </c>
      <c r="I49" s="312" t="n">
        <v>0.2432</v>
      </c>
      <c r="J49" s="312" t="n">
        <v>0.0887</v>
      </c>
      <c r="K49" s="312" t="n">
        <v>-0.2342</v>
      </c>
      <c r="L49" s="312" t="n">
        <v>-0.0675</v>
      </c>
      <c r="M49" s="312" t="n">
        <v>0.0227</v>
      </c>
      <c r="N49" s="312" t="n">
        <v>0.0409</v>
      </c>
      <c r="O49" s="312" t="n">
        <v>0.0257</v>
      </c>
      <c r="P49" s="312" t="n">
        <v>-0.2524</v>
      </c>
      <c r="Q49" s="312" t="n">
        <v>-0.1393</v>
      </c>
      <c r="R49" s="312" t="n">
        <v>0.0924</v>
      </c>
      <c r="S49" s="312" t="n">
        <v>-0.1197</v>
      </c>
      <c r="T49" s="312" t="n">
        <v>0.2794</v>
      </c>
      <c r="U49" s="312" t="n">
        <v>-0.1052</v>
      </c>
      <c r="V49" s="312" t="n">
        <v>-0.1188</v>
      </c>
      <c r="W49" s="312" t="n">
        <v>0.2834</v>
      </c>
      <c r="X49" s="312" t="n">
        <v>-0.2394</v>
      </c>
      <c r="Y49" s="312" t="n">
        <v>0.0923</v>
      </c>
      <c r="Z49" s="312" t="n">
        <v>-0.0585</v>
      </c>
      <c r="AA49" s="312" t="n">
        <v>0.0102</v>
      </c>
      <c r="AB49" s="312" t="n">
        <v>-0.1908</v>
      </c>
      <c r="AC49" s="312" t="n">
        <v>-0.0655</v>
      </c>
      <c r="AD49" s="312" t="n">
        <v>0.0732</v>
      </c>
      <c r="AE49" s="312" t="n">
        <v>0.0137</v>
      </c>
      <c r="AF49" s="312" t="n">
        <v>-0.0164</v>
      </c>
      <c r="AG49" s="312" t="n">
        <v>-0.0152</v>
      </c>
      <c r="AH49" s="312" t="n">
        <v>-0.0624</v>
      </c>
      <c r="AI49" s="312" t="n">
        <v>-0.2474</v>
      </c>
      <c r="AJ49" s="312" t="n">
        <v>-0.1917</v>
      </c>
      <c r="AK49" s="312" t="n">
        <v>0.0016</v>
      </c>
      <c r="AL49" s="312" t="n">
        <v>0.186</v>
      </c>
      <c r="AM49" s="312" t="n">
        <v>0.0921</v>
      </c>
      <c r="AN49" s="312" t="n">
        <v>0.1557</v>
      </c>
      <c r="AO49" s="312" t="n">
        <v>0.397</v>
      </c>
      <c r="AP49" s="313" t="n">
        <v>-0.1317</v>
      </c>
      <c r="AQ49" s="252"/>
      <c r="AR49" s="314" t="n">
        <f aca="false">ROUND(SUMPRODUCT(E49:AP49,E$5:AP$5),10)</f>
        <v>-0.0540874216</v>
      </c>
      <c r="AS49" s="315" t="str">
        <f aca="false">PROPER(RIGHT(B49,LEN(B49)-6))</f>
        <v>Arnica Montana</v>
      </c>
      <c r="AT49" s="269" t="n">
        <f aca="false">ATANH(MIN(AR49,max_correl))</f>
        <v>-0.054140257706966</v>
      </c>
      <c r="AU49" s="270" t="n">
        <f aca="false">IF(AT49&lt;0,(AT49^2),"")</f>
        <v>0.00293116750457669</v>
      </c>
      <c r="AV49" s="252"/>
      <c r="AW49" s="269" t="n">
        <f aca="false">AW48+largeur_classes</f>
        <v>-0.3008343822164</v>
      </c>
      <c r="AX49" s="317" t="n">
        <f aca="false">COUNTIF(AT$11:AT$408,CONCATENATE("&lt;=",AW49))</f>
        <v>43</v>
      </c>
      <c r="AY49" s="252" t="n">
        <f aca="false">AX49-AX48</f>
        <v>5</v>
      </c>
      <c r="AZ49" s="317" t="n">
        <f aca="false">$AZ$10*EXP(-(((AW49-$AW$7)/AZ$7)^2)/2)</f>
        <v>2.3917136459972</v>
      </c>
      <c r="BA49" s="317" t="n">
        <f aca="false">IF((AW49-$AW$7)&gt;0,IF((AY49-AZ49)&gt;0,AY49-AZ49,0),0)</f>
        <v>0</v>
      </c>
      <c r="BB49" s="318" t="n">
        <f aca="false">AW49-BB$5</f>
        <v>-0.689666879239385</v>
      </c>
      <c r="BC49" s="0"/>
    </row>
    <row r="50" customFormat="false" ht="12.8" hidden="false" customHeight="false" outlineLevel="0" collapsed="false">
      <c r="A50" s="269" t="s">
        <v>474</v>
      </c>
      <c r="B50" s="298" t="s">
        <v>1555</v>
      </c>
      <c r="C50" s="298"/>
      <c r="D50" s="311"/>
      <c r="E50" s="312" t="n">
        <v>-0.0594</v>
      </c>
      <c r="F50" s="312" t="n">
        <v>-0.4133</v>
      </c>
      <c r="G50" s="312" t="n">
        <v>-0.1632</v>
      </c>
      <c r="H50" s="312" t="n">
        <v>0.0803</v>
      </c>
      <c r="I50" s="312" t="n">
        <v>-0.1027</v>
      </c>
      <c r="J50" s="312" t="n">
        <v>0.0654</v>
      </c>
      <c r="K50" s="312" t="n">
        <v>0.6541</v>
      </c>
      <c r="L50" s="312" t="n">
        <v>0.0058</v>
      </c>
      <c r="M50" s="312" t="n">
        <v>0.0278</v>
      </c>
      <c r="N50" s="312" t="n">
        <v>0.3522</v>
      </c>
      <c r="O50" s="312" t="n">
        <v>0.2327</v>
      </c>
      <c r="P50" s="312" t="n">
        <v>-0.0851</v>
      </c>
      <c r="Q50" s="312" t="n">
        <v>0.0267</v>
      </c>
      <c r="R50" s="312" t="n">
        <v>0.0955</v>
      </c>
      <c r="S50" s="312" t="n">
        <v>-0.0735</v>
      </c>
      <c r="T50" s="312" t="n">
        <v>0.0674</v>
      </c>
      <c r="U50" s="312" t="n">
        <v>-0.1048</v>
      </c>
      <c r="V50" s="312" t="n">
        <v>-0.1226</v>
      </c>
      <c r="W50" s="312" t="n">
        <v>-0.0193</v>
      </c>
      <c r="X50" s="312" t="n">
        <v>0.024</v>
      </c>
      <c r="Y50" s="312" t="n">
        <v>-0.1431</v>
      </c>
      <c r="Z50" s="312" t="n">
        <v>0.0758</v>
      </c>
      <c r="AA50" s="312" t="n">
        <v>-0.0397</v>
      </c>
      <c r="AB50" s="312" t="n">
        <v>-0.0831</v>
      </c>
      <c r="AC50" s="312" t="n">
        <v>0.1669</v>
      </c>
      <c r="AD50" s="312" t="n">
        <v>-0.0736</v>
      </c>
      <c r="AE50" s="312" t="n">
        <v>-0.0712</v>
      </c>
      <c r="AF50" s="312" t="n">
        <v>-0.083</v>
      </c>
      <c r="AG50" s="312" t="n">
        <v>-0.0497</v>
      </c>
      <c r="AH50" s="312" t="n">
        <v>0.0091</v>
      </c>
      <c r="AI50" s="312" t="n">
        <v>-0.0202</v>
      </c>
      <c r="AJ50" s="312" t="n">
        <v>-0.0557</v>
      </c>
      <c r="AK50" s="312" t="n">
        <v>0.1163</v>
      </c>
      <c r="AL50" s="312" t="n">
        <v>-0.017</v>
      </c>
      <c r="AM50" s="312" t="n">
        <v>-0.0596</v>
      </c>
      <c r="AN50" s="312" t="n">
        <v>-0.0179</v>
      </c>
      <c r="AO50" s="312" t="n">
        <v>-0.0286</v>
      </c>
      <c r="AP50" s="313" t="n">
        <v>-0.1116</v>
      </c>
      <c r="AQ50" s="252"/>
      <c r="AR50" s="314" t="n">
        <f aca="false">ROUND(SUMPRODUCT(E50:AP50,E$5:AP$5),10)</f>
        <v>0.025436128</v>
      </c>
      <c r="AS50" s="315" t="str">
        <f aca="false">PROPER(RIGHT(B50,LEN(B50)-6))</f>
        <v>Arsenicum Album</v>
      </c>
      <c r="AT50" s="269" t="n">
        <f aca="false">ATANH(MIN(AR50,max_correl))</f>
        <v>0.0254416158266965</v>
      </c>
      <c r="AU50" s="270" t="str">
        <f aca="false">IF(AT50&lt;0,(AT50^2),"")</f>
        <v/>
      </c>
      <c r="AV50" s="252"/>
      <c r="AW50" s="269" t="n">
        <f aca="false">AW49+largeur_classes</f>
        <v>-0.294314075809595</v>
      </c>
      <c r="AX50" s="317" t="n">
        <f aca="false">COUNTIF(AT$11:AT$408,CONCATENATE("&lt;=",AW50))</f>
        <v>47</v>
      </c>
      <c r="AY50" s="252" t="n">
        <f aca="false">AX50-AX49</f>
        <v>4</v>
      </c>
      <c r="AZ50" s="317" t="n">
        <f aca="false">$AZ$10*EXP(-(((AW50-$AW$7)/AZ$7)^2)/2)</f>
        <v>2.49399917029358</v>
      </c>
      <c r="BA50" s="317" t="n">
        <f aca="false">IF((AW50-$AW$7)&gt;0,IF((AY50-AZ50)&gt;0,AY50-AZ50,0),0)</f>
        <v>0</v>
      </c>
      <c r="BB50" s="318" t="n">
        <f aca="false">AW50-BB$5</f>
        <v>-0.683146572832581</v>
      </c>
      <c r="BC50" s="0"/>
    </row>
    <row r="51" customFormat="false" ht="12.8" hidden="false" customHeight="false" outlineLevel="0" collapsed="false">
      <c r="A51" s="269" t="s">
        <v>475</v>
      </c>
      <c r="B51" s="298" t="s">
        <v>1556</v>
      </c>
      <c r="C51" s="298"/>
      <c r="D51" s="311"/>
      <c r="E51" s="312" t="n">
        <v>-0.3183</v>
      </c>
      <c r="F51" s="312" t="n">
        <v>-0.2445</v>
      </c>
      <c r="G51" s="312" t="n">
        <v>0.1221</v>
      </c>
      <c r="H51" s="312" t="n">
        <v>0.4004</v>
      </c>
      <c r="I51" s="312" t="n">
        <v>0.3091</v>
      </c>
      <c r="J51" s="312" t="n">
        <v>-0.2287</v>
      </c>
      <c r="K51" s="312" t="n">
        <v>-0.2153</v>
      </c>
      <c r="L51" s="312" t="n">
        <v>0.1169</v>
      </c>
      <c r="M51" s="312" t="n">
        <v>-0.1012</v>
      </c>
      <c r="N51" s="312" t="n">
        <v>0.018</v>
      </c>
      <c r="O51" s="312" t="n">
        <v>0.037</v>
      </c>
      <c r="P51" s="312" t="n">
        <v>0.0805</v>
      </c>
      <c r="Q51" s="312" t="n">
        <v>0.0099</v>
      </c>
      <c r="R51" s="312" t="n">
        <v>0.1554</v>
      </c>
      <c r="S51" s="312" t="n">
        <v>-0.1201</v>
      </c>
      <c r="T51" s="312" t="n">
        <v>0.0496</v>
      </c>
      <c r="U51" s="312" t="n">
        <v>0.0953</v>
      </c>
      <c r="V51" s="312" t="n">
        <v>0.0426</v>
      </c>
      <c r="W51" s="312" t="n">
        <v>-0.0508</v>
      </c>
      <c r="X51" s="312" t="n">
        <v>-0.0509</v>
      </c>
      <c r="Y51" s="312" t="n">
        <v>0.0073</v>
      </c>
      <c r="Z51" s="312" t="n">
        <v>-0.2362</v>
      </c>
      <c r="AA51" s="312" t="n">
        <v>0.0924</v>
      </c>
      <c r="AB51" s="312" t="n">
        <v>0.1575</v>
      </c>
      <c r="AC51" s="312" t="n">
        <v>-0.0529</v>
      </c>
      <c r="AD51" s="312" t="n">
        <v>-0.0989</v>
      </c>
      <c r="AE51" s="312" t="n">
        <v>-0.1478</v>
      </c>
      <c r="AF51" s="312" t="n">
        <v>-0.1428</v>
      </c>
      <c r="AG51" s="312" t="n">
        <v>-0.2301</v>
      </c>
      <c r="AH51" s="312" t="n">
        <v>0.2868</v>
      </c>
      <c r="AI51" s="312" t="n">
        <v>0.1491</v>
      </c>
      <c r="AJ51" s="312" t="n">
        <v>0.1409</v>
      </c>
      <c r="AK51" s="312" t="n">
        <v>0.1124</v>
      </c>
      <c r="AL51" s="312" t="n">
        <v>0.1106</v>
      </c>
      <c r="AM51" s="312" t="n">
        <v>-0.0274</v>
      </c>
      <c r="AN51" s="312" t="n">
        <v>-0.1749</v>
      </c>
      <c r="AO51" s="312" t="n">
        <v>0.0026</v>
      </c>
      <c r="AP51" s="313" t="n">
        <v>-0.0523</v>
      </c>
      <c r="AQ51" s="252"/>
      <c r="AR51" s="314" t="n">
        <f aca="false">ROUND(SUMPRODUCT(E51:AP51,E$5:AP$5),10)</f>
        <v>-0.2138478473</v>
      </c>
      <c r="AS51" s="315" t="str">
        <f aca="false">PROPER(RIGHT(B51,LEN(B51)-6))</f>
        <v>Arsenicum Hydrogeno.</v>
      </c>
      <c r="AT51" s="269" t="n">
        <f aca="false">ATANH(MIN(AR51,max_correl))</f>
        <v>-0.217200139928695</v>
      </c>
      <c r="AU51" s="270" t="n">
        <f aca="false">IF(AT51&lt;0,(AT51^2),"")</f>
        <v>0.0471759007850446</v>
      </c>
      <c r="AV51" s="252"/>
      <c r="AW51" s="269" t="n">
        <f aca="false">AW50+largeur_classes</f>
        <v>-0.287793769402791</v>
      </c>
      <c r="AX51" s="317" t="n">
        <f aca="false">COUNTIF(AT$11:AT$408,CONCATENATE("&lt;=",AW51))</f>
        <v>50</v>
      </c>
      <c r="AY51" s="252" t="n">
        <f aca="false">AX51-AX50</f>
        <v>3</v>
      </c>
      <c r="AZ51" s="317" t="n">
        <f aca="false">$AZ$10*EXP(-(((AW51-$AW$7)/AZ$7)^2)/2)</f>
        <v>2.59829967420916</v>
      </c>
      <c r="BA51" s="317" t="n">
        <f aca="false">IF((AW51-$AW$7)&gt;0,IF((AY51-AZ51)&gt;0,AY51-AZ51,0),0)</f>
        <v>0</v>
      </c>
      <c r="BB51" s="318" t="n">
        <f aca="false">AW51-BB$5</f>
        <v>-0.676626266425776</v>
      </c>
      <c r="BC51" s="0"/>
    </row>
    <row r="52" customFormat="false" ht="12.8" hidden="false" customHeight="false" outlineLevel="0" collapsed="false">
      <c r="A52" s="269" t="s">
        <v>476</v>
      </c>
      <c r="B52" s="298" t="s">
        <v>1557</v>
      </c>
      <c r="C52" s="298"/>
      <c r="D52" s="311"/>
      <c r="E52" s="312" t="n">
        <v>0.3051</v>
      </c>
      <c r="F52" s="312" t="n">
        <v>-0.441</v>
      </c>
      <c r="G52" s="312" t="n">
        <v>-0.0231</v>
      </c>
      <c r="H52" s="312" t="n">
        <v>-0.1439</v>
      </c>
      <c r="I52" s="312" t="n">
        <v>0.3817</v>
      </c>
      <c r="J52" s="312" t="n">
        <v>-0.0401</v>
      </c>
      <c r="K52" s="312" t="n">
        <v>0.2208</v>
      </c>
      <c r="L52" s="312" t="n">
        <v>0.0885</v>
      </c>
      <c r="M52" s="312" t="n">
        <v>0.2404</v>
      </c>
      <c r="N52" s="312" t="n">
        <v>0.016</v>
      </c>
      <c r="O52" s="312" t="n">
        <v>-0.1333</v>
      </c>
      <c r="P52" s="312" t="n">
        <v>-0.1535</v>
      </c>
      <c r="Q52" s="312" t="n">
        <v>0.158</v>
      </c>
      <c r="R52" s="312" t="n">
        <v>0.1279</v>
      </c>
      <c r="S52" s="312" t="n">
        <v>0.0519</v>
      </c>
      <c r="T52" s="312" t="n">
        <v>-0.3176</v>
      </c>
      <c r="U52" s="312" t="n">
        <v>0.0747</v>
      </c>
      <c r="V52" s="312" t="n">
        <v>-0.0035</v>
      </c>
      <c r="W52" s="312" t="n">
        <v>-0.1449</v>
      </c>
      <c r="X52" s="312" t="n">
        <v>0.0337</v>
      </c>
      <c r="Y52" s="312" t="n">
        <v>-0.142</v>
      </c>
      <c r="Z52" s="312" t="n">
        <v>0.1542</v>
      </c>
      <c r="AA52" s="312" t="n">
        <v>0.076</v>
      </c>
      <c r="AB52" s="312" t="n">
        <v>-0.0987</v>
      </c>
      <c r="AC52" s="312" t="n">
        <v>-0.159</v>
      </c>
      <c r="AD52" s="312" t="n">
        <v>0.1051</v>
      </c>
      <c r="AE52" s="312" t="n">
        <v>0.1343</v>
      </c>
      <c r="AF52" s="312" t="n">
        <v>-0.1548</v>
      </c>
      <c r="AG52" s="312" t="n">
        <v>0.0718</v>
      </c>
      <c r="AH52" s="312" t="n">
        <v>-0.0647</v>
      </c>
      <c r="AI52" s="312" t="n">
        <v>-0.0022</v>
      </c>
      <c r="AJ52" s="312" t="n">
        <v>-0.0878</v>
      </c>
      <c r="AK52" s="312" t="n">
        <v>0.0558</v>
      </c>
      <c r="AL52" s="312" t="n">
        <v>0.0516</v>
      </c>
      <c r="AM52" s="312" t="n">
        <v>-0.1442</v>
      </c>
      <c r="AN52" s="312" t="n">
        <v>-0.1728</v>
      </c>
      <c r="AO52" s="312" t="n">
        <v>0.0423</v>
      </c>
      <c r="AP52" s="313" t="n">
        <v>0.0471</v>
      </c>
      <c r="AQ52" s="252"/>
      <c r="AR52" s="314" t="n">
        <f aca="false">ROUND(SUMPRODUCT(E52:AP52,E$5:AP$5),10)</f>
        <v>-0.2039644998</v>
      </c>
      <c r="AS52" s="315" t="str">
        <f aca="false">PROPER(RIGHT(B52,LEN(B52)-6))</f>
        <v>Arsenicum Iodatum</v>
      </c>
      <c r="AT52" s="269" t="n">
        <f aca="false">ATANH(MIN(AR52,max_correl))</f>
        <v>-0.206865678563502</v>
      </c>
      <c r="AU52" s="270" t="n">
        <f aca="false">IF(AT52&lt;0,(AT52^2),"")</f>
        <v>0.0427934089675383</v>
      </c>
      <c r="AV52" s="252"/>
      <c r="AW52" s="269" t="n">
        <f aca="false">AW51+largeur_classes</f>
        <v>-0.281273462995986</v>
      </c>
      <c r="AX52" s="317" t="n">
        <f aca="false">COUNTIF(AT$11:AT$408,CONCATENATE("&lt;=",AW52))</f>
        <v>55</v>
      </c>
      <c r="AY52" s="252" t="n">
        <f aca="false">AX52-AX51</f>
        <v>5</v>
      </c>
      <c r="AZ52" s="317" t="n">
        <f aca="false">$AZ$10*EXP(-(((AW52-$AW$7)/AZ$7)^2)/2)</f>
        <v>2.70450621646548</v>
      </c>
      <c r="BA52" s="317" t="n">
        <f aca="false">IF((AW52-$AW$7)&gt;0,IF((AY52-AZ52)&gt;0,AY52-AZ52,0),0)</f>
        <v>0</v>
      </c>
      <c r="BB52" s="318" t="n">
        <f aca="false">AW52-BB$5</f>
        <v>-0.670105960018972</v>
      </c>
      <c r="BC52" s="0"/>
    </row>
    <row r="53" customFormat="false" ht="12.8" hidden="false" customHeight="false" outlineLevel="0" collapsed="false">
      <c r="A53" s="269" t="s">
        <v>477</v>
      </c>
      <c r="B53" s="298" t="s">
        <v>1558</v>
      </c>
      <c r="C53" s="298"/>
      <c r="D53" s="311"/>
      <c r="E53" s="312" t="n">
        <v>0.2235</v>
      </c>
      <c r="F53" s="312" t="n">
        <v>-0.1142</v>
      </c>
      <c r="G53" s="312" t="n">
        <v>-0.0174</v>
      </c>
      <c r="H53" s="312" t="n">
        <v>0.152</v>
      </c>
      <c r="I53" s="312" t="n">
        <v>-0.1483</v>
      </c>
      <c r="J53" s="312" t="n">
        <v>0.0622</v>
      </c>
      <c r="K53" s="312" t="n">
        <v>0.1451</v>
      </c>
      <c r="L53" s="312" t="n">
        <v>0.0515</v>
      </c>
      <c r="M53" s="312" t="n">
        <v>0.0274</v>
      </c>
      <c r="N53" s="312" t="n">
        <v>-0.0255</v>
      </c>
      <c r="O53" s="312" t="n">
        <v>-0.2597</v>
      </c>
      <c r="P53" s="312" t="n">
        <v>0.091</v>
      </c>
      <c r="Q53" s="312" t="n">
        <v>-0.1555</v>
      </c>
      <c r="R53" s="312" t="n">
        <v>0.3544</v>
      </c>
      <c r="S53" s="312" t="n">
        <v>-0.1372</v>
      </c>
      <c r="T53" s="312" t="n">
        <v>-0.0404</v>
      </c>
      <c r="U53" s="312" t="n">
        <v>-0.1752</v>
      </c>
      <c r="V53" s="312" t="n">
        <v>-0.178</v>
      </c>
      <c r="W53" s="312" t="n">
        <v>-0.1049</v>
      </c>
      <c r="X53" s="312" t="n">
        <v>0.0448</v>
      </c>
      <c r="Y53" s="312" t="n">
        <v>0.198</v>
      </c>
      <c r="Z53" s="312" t="n">
        <v>-0.0715</v>
      </c>
      <c r="AA53" s="312" t="n">
        <v>0.0074</v>
      </c>
      <c r="AB53" s="312" t="n">
        <v>-0.039</v>
      </c>
      <c r="AC53" s="312" t="n">
        <v>-0.0269</v>
      </c>
      <c r="AD53" s="312" t="n">
        <v>-0.1219</v>
      </c>
      <c r="AE53" s="312" t="n">
        <v>0.2117</v>
      </c>
      <c r="AF53" s="312" t="n">
        <v>0.0678</v>
      </c>
      <c r="AG53" s="312" t="n">
        <v>-0.2421</v>
      </c>
      <c r="AH53" s="312" t="n">
        <v>0.1372</v>
      </c>
      <c r="AI53" s="312" t="n">
        <v>-0.0037</v>
      </c>
      <c r="AJ53" s="312" t="n">
        <v>-0.0833</v>
      </c>
      <c r="AK53" s="312" t="n">
        <v>-0.2836</v>
      </c>
      <c r="AL53" s="312" t="n">
        <v>-0.3157</v>
      </c>
      <c r="AM53" s="312" t="n">
        <v>0.285</v>
      </c>
      <c r="AN53" s="312" t="n">
        <v>0.201</v>
      </c>
      <c r="AO53" s="312" t="n">
        <v>0.12</v>
      </c>
      <c r="AP53" s="313" t="n">
        <v>0.1725</v>
      </c>
      <c r="AQ53" s="252"/>
      <c r="AR53" s="314" t="n">
        <f aca="false">ROUND(SUMPRODUCT(E53:AP53,E$5:AP$5),10)</f>
        <v>-0.1736788283</v>
      </c>
      <c r="AS53" s="315" t="str">
        <f aca="false">PROPER(RIGHT(B53,LEN(B53)-6))</f>
        <v>Arsenicum Metallicum</v>
      </c>
      <c r="AT53" s="269" t="n">
        <f aca="false">ATANH(MIN(AR53,max_correl))</f>
        <v>-0.175457433423426</v>
      </c>
      <c r="AU53" s="270" t="n">
        <f aca="false">IF(AT53&lt;0,(AT53^2),"")</f>
        <v>0.0307853109435361</v>
      </c>
      <c r="AV53" s="252"/>
      <c r="AW53" s="269" t="n">
        <f aca="false">AW52+largeur_classes</f>
        <v>-0.274753156589182</v>
      </c>
      <c r="AX53" s="317" t="n">
        <f aca="false">COUNTIF(AT$11:AT$408,CONCATENATE("&lt;=",AW53))</f>
        <v>57</v>
      </c>
      <c r="AY53" s="252" t="n">
        <f aca="false">AX53-AX52</f>
        <v>2</v>
      </c>
      <c r="AZ53" s="317" t="n">
        <f aca="false">$AZ$10*EXP(-(((AW53-$AW$7)/AZ$7)^2)/2)</f>
        <v>2.81250005851962</v>
      </c>
      <c r="BA53" s="317" t="n">
        <f aca="false">IF((AW53-$AW$7)&gt;0,IF((AY53-AZ53)&gt;0,AY53-AZ53,0),0)</f>
        <v>0</v>
      </c>
      <c r="BB53" s="318" t="n">
        <f aca="false">AW53-BB$5</f>
        <v>-0.663585653612167</v>
      </c>
      <c r="BC53" s="0"/>
    </row>
    <row r="54" customFormat="false" ht="12.8" hidden="false" customHeight="false" outlineLevel="0" collapsed="false">
      <c r="A54" s="269" t="s">
        <v>478</v>
      </c>
      <c r="B54" s="298" t="s">
        <v>1559</v>
      </c>
      <c r="C54" s="298"/>
      <c r="D54" s="311"/>
      <c r="E54" s="312" t="n">
        <v>-0.1178</v>
      </c>
      <c r="F54" s="312" t="n">
        <v>-0.4798</v>
      </c>
      <c r="G54" s="312" t="n">
        <v>0.1913</v>
      </c>
      <c r="H54" s="312" t="n">
        <v>0.2009</v>
      </c>
      <c r="I54" s="312" t="n">
        <v>0.3929</v>
      </c>
      <c r="J54" s="312" t="n">
        <v>-0.2747</v>
      </c>
      <c r="K54" s="312" t="n">
        <v>-0.077</v>
      </c>
      <c r="L54" s="312" t="n">
        <v>-0.0397</v>
      </c>
      <c r="M54" s="312" t="n">
        <v>-0.1203</v>
      </c>
      <c r="N54" s="312" t="n">
        <v>-0.0383</v>
      </c>
      <c r="O54" s="312" t="n">
        <v>-0.1033</v>
      </c>
      <c r="P54" s="312" t="n">
        <v>0.2374</v>
      </c>
      <c r="Q54" s="312" t="n">
        <v>0.2183</v>
      </c>
      <c r="R54" s="312" t="n">
        <v>-0.2168</v>
      </c>
      <c r="S54" s="312" t="n">
        <v>-0.1569</v>
      </c>
      <c r="T54" s="312" t="n">
        <v>-0.0891</v>
      </c>
      <c r="U54" s="312" t="n">
        <v>-0.1111</v>
      </c>
      <c r="V54" s="312" t="n">
        <v>0.1324</v>
      </c>
      <c r="W54" s="312" t="n">
        <v>0.0252</v>
      </c>
      <c r="X54" s="312" t="n">
        <v>0.1494</v>
      </c>
      <c r="Y54" s="312" t="n">
        <v>0.1054</v>
      </c>
      <c r="Z54" s="312" t="n">
        <v>0.1114</v>
      </c>
      <c r="AA54" s="312" t="n">
        <v>0.1114</v>
      </c>
      <c r="AB54" s="312" t="n">
        <v>-0.0146</v>
      </c>
      <c r="AC54" s="312" t="n">
        <v>-0.0894</v>
      </c>
      <c r="AD54" s="312" t="n">
        <v>-0.1987</v>
      </c>
      <c r="AE54" s="312" t="n">
        <v>0.0028</v>
      </c>
      <c r="AF54" s="312" t="n">
        <v>0.0202</v>
      </c>
      <c r="AG54" s="312" t="n">
        <v>0.1331</v>
      </c>
      <c r="AH54" s="312" t="n">
        <v>-0.028</v>
      </c>
      <c r="AI54" s="312" t="n">
        <v>0.0185</v>
      </c>
      <c r="AJ54" s="312" t="n">
        <v>-0.1466</v>
      </c>
      <c r="AK54" s="312" t="n">
        <v>0.1703</v>
      </c>
      <c r="AL54" s="312" t="n">
        <v>0.0614</v>
      </c>
      <c r="AM54" s="312" t="n">
        <v>0.1072</v>
      </c>
      <c r="AN54" s="312" t="n">
        <v>-0.0969</v>
      </c>
      <c r="AO54" s="312" t="n">
        <v>-0.0149</v>
      </c>
      <c r="AP54" s="313" t="n">
        <v>0.0195</v>
      </c>
      <c r="AQ54" s="252"/>
      <c r="AR54" s="314" t="n">
        <f aca="false">ROUND(SUMPRODUCT(E54:AP54,E$5:AP$5),10)</f>
        <v>-0.2370166627</v>
      </c>
      <c r="AS54" s="315" t="str">
        <f aca="false">PROPER(RIGHT(B54,LEN(B54)-6))</f>
        <v>Arsenicum Sul. Flav.</v>
      </c>
      <c r="AT54" s="269" t="n">
        <f aca="false">ATANH(MIN(AR54,max_correl))</f>
        <v>-0.241610824953712</v>
      </c>
      <c r="AU54" s="270" t="n">
        <f aca="false">IF(AT54&lt;0,(AT54^2),"")</f>
        <v>0.0583757907348133</v>
      </c>
      <c r="AV54" s="252"/>
      <c r="AW54" s="269" t="n">
        <f aca="false">AW53+largeur_classes</f>
        <v>-0.268232850182377</v>
      </c>
      <c r="AX54" s="317" t="n">
        <f aca="false">COUNTIF(AT$11:AT$408,CONCATENATE("&lt;=",AW54))</f>
        <v>63</v>
      </c>
      <c r="AY54" s="252" t="n">
        <f aca="false">AX54-AX53</f>
        <v>6</v>
      </c>
      <c r="AZ54" s="317" t="n">
        <f aca="false">$AZ$10*EXP(-(((AW54-$AW$7)/AZ$7)^2)/2)</f>
        <v>2.92215270376439</v>
      </c>
      <c r="BA54" s="317" t="n">
        <f aca="false">IF((AW54-$AW$7)&gt;0,IF((AY54-AZ54)&gt;0,AY54-AZ54,0),0)</f>
        <v>0</v>
      </c>
      <c r="BB54" s="318" t="n">
        <f aca="false">AW54-BB$5</f>
        <v>-0.657065347205363</v>
      </c>
      <c r="BC54" s="0"/>
    </row>
    <row r="55" customFormat="false" ht="12.8" hidden="false" customHeight="false" outlineLevel="0" collapsed="false">
      <c r="A55" s="269" t="s">
        <v>479</v>
      </c>
      <c r="B55" s="298" t="s">
        <v>1560</v>
      </c>
      <c r="C55" s="298"/>
      <c r="D55" s="311"/>
      <c r="E55" s="312" t="n">
        <v>0.3229</v>
      </c>
      <c r="F55" s="312" t="n">
        <v>-0.2641</v>
      </c>
      <c r="G55" s="312" t="n">
        <v>0.0817</v>
      </c>
      <c r="H55" s="312" t="n">
        <v>-0.0076</v>
      </c>
      <c r="I55" s="312" t="n">
        <v>0.2649</v>
      </c>
      <c r="J55" s="312" t="n">
        <v>-0.4435</v>
      </c>
      <c r="K55" s="312" t="n">
        <v>-0.0023</v>
      </c>
      <c r="L55" s="312" t="n">
        <v>-0.2794</v>
      </c>
      <c r="M55" s="312" t="n">
        <v>-0.1649</v>
      </c>
      <c r="N55" s="312" t="n">
        <v>0.1374</v>
      </c>
      <c r="O55" s="312" t="n">
        <v>0.0939</v>
      </c>
      <c r="P55" s="312" t="n">
        <v>0.2557</v>
      </c>
      <c r="Q55" s="312" t="n">
        <v>0.0534</v>
      </c>
      <c r="R55" s="312" t="n">
        <v>-0.1206</v>
      </c>
      <c r="S55" s="312" t="n">
        <v>-0.0015</v>
      </c>
      <c r="T55" s="312" t="n">
        <v>0.2779</v>
      </c>
      <c r="U55" s="312" t="n">
        <v>0.0802</v>
      </c>
      <c r="V55" s="312" t="n">
        <v>0.0588</v>
      </c>
      <c r="W55" s="312" t="n">
        <v>-0.0786</v>
      </c>
      <c r="X55" s="312" t="n">
        <v>-0.1565</v>
      </c>
      <c r="Y55" s="312" t="n">
        <v>-0.0321</v>
      </c>
      <c r="Z55" s="312" t="n">
        <v>0.1588</v>
      </c>
      <c r="AA55" s="312" t="n">
        <v>-0.0115</v>
      </c>
      <c r="AB55" s="312" t="n">
        <v>0.0885</v>
      </c>
      <c r="AC55" s="312" t="n">
        <v>-0.1519</v>
      </c>
      <c r="AD55" s="312" t="n">
        <v>0.1687</v>
      </c>
      <c r="AE55" s="312" t="n">
        <v>0.1183</v>
      </c>
      <c r="AF55" s="312" t="n">
        <v>-0.1198</v>
      </c>
      <c r="AG55" s="312" t="n">
        <v>-0.1092</v>
      </c>
      <c r="AH55" s="312" t="n">
        <v>-0.0137</v>
      </c>
      <c r="AI55" s="312" t="n">
        <v>-0.0885</v>
      </c>
      <c r="AJ55" s="312" t="n">
        <v>-0.0305</v>
      </c>
      <c r="AK55" s="312" t="n">
        <v>-0.0344</v>
      </c>
      <c r="AL55" s="312" t="n">
        <v>0.1947</v>
      </c>
      <c r="AM55" s="312" t="n">
        <v>0.0481</v>
      </c>
      <c r="AN55" s="312" t="n">
        <v>-0.1939</v>
      </c>
      <c r="AO55" s="312" t="n">
        <v>-0.0504</v>
      </c>
      <c r="AP55" s="313" t="n">
        <v>-0.0489</v>
      </c>
      <c r="AQ55" s="252"/>
      <c r="AR55" s="314" t="n">
        <f aca="false">ROUND(SUMPRODUCT(E55:AP55,E$5:AP$5),10)</f>
        <v>-0.4018362095</v>
      </c>
      <c r="AS55" s="315" t="str">
        <f aca="false">PROPER(RIGHT(B55,LEN(B55)-6))</f>
        <v>Arsenicum Sul. Rubr.</v>
      </c>
      <c r="AT55" s="269" t="n">
        <f aca="false">ATANH(MIN(AR55,max_correl))</f>
        <v>-0.425836810422711</v>
      </c>
      <c r="AU55" s="270" t="n">
        <f aca="false">IF(AT55&lt;0,(AT55^2),"")</f>
        <v>0.181336989110988</v>
      </c>
      <c r="AV55" s="252"/>
      <c r="AW55" s="269" t="n">
        <f aca="false">AW54+largeur_classes</f>
        <v>-0.261712543775573</v>
      </c>
      <c r="AX55" s="317" t="n">
        <f aca="false">COUNTIF(AT$11:AT$408,CONCATENATE("&lt;=",AW55))</f>
        <v>67</v>
      </c>
      <c r="AY55" s="252" t="n">
        <f aca="false">AX55-AX54</f>
        <v>4</v>
      </c>
      <c r="AZ55" s="317" t="n">
        <f aca="false">$AZ$10*EXP(-(((AW55-$AW$7)/AZ$7)^2)/2)</f>
        <v>3.03332598344734</v>
      </c>
      <c r="BA55" s="317" t="n">
        <f aca="false">IF((AW55-$AW$7)&gt;0,IF((AY55-AZ55)&gt;0,AY55-AZ55,0),0)</f>
        <v>0</v>
      </c>
      <c r="BB55" s="318" t="n">
        <f aca="false">AW55-BB$5</f>
        <v>-0.650545040798558</v>
      </c>
      <c r="BC55" s="0"/>
    </row>
    <row r="56" customFormat="false" ht="12.8" hidden="false" customHeight="false" outlineLevel="0" collapsed="false">
      <c r="A56" s="269" t="s">
        <v>480</v>
      </c>
      <c r="B56" s="298" t="s">
        <v>1561</v>
      </c>
      <c r="C56" s="298"/>
      <c r="D56" s="311"/>
      <c r="E56" s="312" t="n">
        <v>-0.345</v>
      </c>
      <c r="F56" s="312" t="n">
        <v>0.1124</v>
      </c>
      <c r="G56" s="312" t="n">
        <v>-0.2434</v>
      </c>
      <c r="H56" s="312" t="n">
        <v>-0.0368</v>
      </c>
      <c r="I56" s="312" t="n">
        <v>0.1738</v>
      </c>
      <c r="J56" s="312" t="n">
        <v>-0.0258</v>
      </c>
      <c r="K56" s="312" t="n">
        <v>-0.0083</v>
      </c>
      <c r="L56" s="312" t="n">
        <v>-0.0349</v>
      </c>
      <c r="M56" s="312" t="n">
        <v>-0.1871</v>
      </c>
      <c r="N56" s="312" t="n">
        <v>0.097</v>
      </c>
      <c r="O56" s="312" t="n">
        <v>0.0099</v>
      </c>
      <c r="P56" s="312" t="n">
        <v>0.0282</v>
      </c>
      <c r="Q56" s="312" t="n">
        <v>-0.055</v>
      </c>
      <c r="R56" s="312" t="n">
        <v>0.0182</v>
      </c>
      <c r="S56" s="312" t="n">
        <v>0.0116</v>
      </c>
      <c r="T56" s="312" t="n">
        <v>-0.2398</v>
      </c>
      <c r="U56" s="312" t="n">
        <v>-0.1949</v>
      </c>
      <c r="V56" s="312" t="n">
        <v>0.1232</v>
      </c>
      <c r="W56" s="312" t="n">
        <v>0.1351</v>
      </c>
      <c r="X56" s="312" t="n">
        <v>-0.2671</v>
      </c>
      <c r="Y56" s="312" t="n">
        <v>0.177</v>
      </c>
      <c r="Z56" s="312" t="n">
        <v>0.1833</v>
      </c>
      <c r="AA56" s="312" t="n">
        <v>-0.0385</v>
      </c>
      <c r="AB56" s="312" t="n">
        <v>-0.1145</v>
      </c>
      <c r="AC56" s="312" t="n">
        <v>0.0449</v>
      </c>
      <c r="AD56" s="312" t="n">
        <v>-0.1357</v>
      </c>
      <c r="AE56" s="312" t="n">
        <v>0.1287</v>
      </c>
      <c r="AF56" s="312" t="n">
        <v>-0.047</v>
      </c>
      <c r="AG56" s="312" t="n">
        <v>-0.0891</v>
      </c>
      <c r="AH56" s="312" t="n">
        <v>-0.039</v>
      </c>
      <c r="AI56" s="312" t="n">
        <v>-0.1808</v>
      </c>
      <c r="AJ56" s="312" t="n">
        <v>-0.0351</v>
      </c>
      <c r="AK56" s="312" t="n">
        <v>0.0699</v>
      </c>
      <c r="AL56" s="312" t="n">
        <v>0.1581</v>
      </c>
      <c r="AM56" s="312" t="n">
        <v>0.3914</v>
      </c>
      <c r="AN56" s="312" t="n">
        <v>0.3598</v>
      </c>
      <c r="AO56" s="312" t="n">
        <v>0.2013</v>
      </c>
      <c r="AP56" s="313" t="n">
        <v>-0.1069</v>
      </c>
      <c r="AQ56" s="252"/>
      <c r="AR56" s="314" t="n">
        <f aca="false">ROUND(SUMPRODUCT(E56:AP56,E$5:AP$5),10)</f>
        <v>-0.0543305623</v>
      </c>
      <c r="AS56" s="315" t="str">
        <f aca="false">PROPER(RIGHT(B56,LEN(B56)-6))</f>
        <v>Artemisia Vulgaris</v>
      </c>
      <c r="AT56" s="269" t="n">
        <f aca="false">ATANH(MIN(AR56,max_correl))</f>
        <v>-0.0543841150108658</v>
      </c>
      <c r="AU56" s="270" t="n">
        <f aca="false">IF(AT56&lt;0,(AT56^2),"")</f>
        <v>0.00295763196551508</v>
      </c>
      <c r="AV56" s="252"/>
      <c r="AW56" s="269" t="n">
        <f aca="false">AW55+largeur_classes</f>
        <v>-0.255192237368768</v>
      </c>
      <c r="AX56" s="317" t="n">
        <f aca="false">COUNTIF(AT$11:AT$408,CONCATENATE("&lt;=",AW56))</f>
        <v>75</v>
      </c>
      <c r="AY56" s="252" t="n">
        <f aca="false">AX56-AX55</f>
        <v>8</v>
      </c>
      <c r="AZ56" s="317" t="n">
        <f aca="false">$AZ$10*EXP(-(((AW56-$AW$7)/AZ$7)^2)/2)</f>
        <v>3.14587219069641</v>
      </c>
      <c r="BA56" s="317" t="n">
        <f aca="false">IF((AW56-$AW$7)&gt;0,IF((AY56-AZ56)&gt;0,AY56-AZ56,0),0)</f>
        <v>0</v>
      </c>
      <c r="BB56" s="318" t="n">
        <f aca="false">AW56-BB$5</f>
        <v>-0.644024734391754</v>
      </c>
      <c r="BC56" s="0"/>
    </row>
    <row r="57" customFormat="false" ht="12.8" hidden="false" customHeight="false" outlineLevel="0" collapsed="false">
      <c r="A57" s="269" t="s">
        <v>481</v>
      </c>
      <c r="B57" s="298" t="s">
        <v>1562</v>
      </c>
      <c r="C57" s="298"/>
      <c r="D57" s="311"/>
      <c r="E57" s="312" t="n">
        <v>0.2731</v>
      </c>
      <c r="F57" s="312" t="n">
        <v>-0.473</v>
      </c>
      <c r="G57" s="312" t="n">
        <v>-0.003</v>
      </c>
      <c r="H57" s="312" t="n">
        <v>-0.3918</v>
      </c>
      <c r="I57" s="312" t="n">
        <v>0.1778</v>
      </c>
      <c r="J57" s="312" t="n">
        <v>-0.0545</v>
      </c>
      <c r="K57" s="312" t="n">
        <v>-0.2571</v>
      </c>
      <c r="L57" s="312" t="n">
        <v>-0.0812</v>
      </c>
      <c r="M57" s="312" t="n">
        <v>-0.0589</v>
      </c>
      <c r="N57" s="312" t="n">
        <v>-0.2844</v>
      </c>
      <c r="O57" s="312" t="n">
        <v>0.2202</v>
      </c>
      <c r="P57" s="312" t="n">
        <v>0.1737</v>
      </c>
      <c r="Q57" s="312" t="n">
        <v>0.1602</v>
      </c>
      <c r="R57" s="312" t="n">
        <v>0.0234</v>
      </c>
      <c r="S57" s="312" t="n">
        <v>0.0047</v>
      </c>
      <c r="T57" s="312" t="n">
        <v>0.0176</v>
      </c>
      <c r="U57" s="312" t="n">
        <v>0.1792</v>
      </c>
      <c r="V57" s="312" t="n">
        <v>-0.1641</v>
      </c>
      <c r="W57" s="312" t="n">
        <v>0.0518</v>
      </c>
      <c r="X57" s="312" t="n">
        <v>0.1357</v>
      </c>
      <c r="Y57" s="312" t="n">
        <v>-0.0694</v>
      </c>
      <c r="Z57" s="312" t="n">
        <v>0.1247</v>
      </c>
      <c r="AA57" s="312" t="n">
        <v>0.1192</v>
      </c>
      <c r="AB57" s="312" t="n">
        <v>0.0672</v>
      </c>
      <c r="AC57" s="312" t="n">
        <v>-0.0146</v>
      </c>
      <c r="AD57" s="312" t="n">
        <v>-0.1809</v>
      </c>
      <c r="AE57" s="312" t="n">
        <v>-0.0369</v>
      </c>
      <c r="AF57" s="312" t="n">
        <v>0.1649</v>
      </c>
      <c r="AG57" s="312" t="n">
        <v>-0.1363</v>
      </c>
      <c r="AH57" s="312" t="n">
        <v>-0.0523</v>
      </c>
      <c r="AI57" s="312" t="n">
        <v>-0.0405</v>
      </c>
      <c r="AJ57" s="312" t="n">
        <v>0.1154</v>
      </c>
      <c r="AK57" s="312" t="n">
        <v>-0.0143</v>
      </c>
      <c r="AL57" s="312" t="n">
        <v>-0.011</v>
      </c>
      <c r="AM57" s="312" t="n">
        <v>0.1448</v>
      </c>
      <c r="AN57" s="312" t="n">
        <v>0.0138</v>
      </c>
      <c r="AO57" s="312" t="n">
        <v>0.063</v>
      </c>
      <c r="AP57" s="313" t="n">
        <v>0.0944</v>
      </c>
      <c r="AQ57" s="252"/>
      <c r="AR57" s="314" t="n">
        <f aca="false">ROUND(SUMPRODUCT(E57:AP57,E$5:AP$5),10)</f>
        <v>-0.2976675524</v>
      </c>
      <c r="AS57" s="315" t="str">
        <f aca="false">PROPER(RIGHT(B57,LEN(B57)-6))</f>
        <v>Arum Dracunculus</v>
      </c>
      <c r="AT57" s="269" t="n">
        <f aca="false">ATANH(MIN(AR57,max_correl))</f>
        <v>-0.306958438747417</v>
      </c>
      <c r="AU57" s="270" t="n">
        <f aca="false">IF(AT57&lt;0,(AT57^2),"")</f>
        <v>0.0942234831182521</v>
      </c>
      <c r="AV57" s="252"/>
      <c r="AW57" s="269" t="n">
        <f aca="false">AW56+largeur_classes</f>
        <v>-0.248671930961964</v>
      </c>
      <c r="AX57" s="317" t="n">
        <f aca="false">COUNTIF(AT$11:AT$408,CONCATENATE("&lt;=",AW57))</f>
        <v>79</v>
      </c>
      <c r="AY57" s="252" t="n">
        <f aca="false">AX57-AX56</f>
        <v>4</v>
      </c>
      <c r="AZ57" s="317" t="n">
        <f aca="false">$AZ$10*EXP(-(((AW57-$AW$7)/AZ$7)^2)/2)</f>
        <v>3.25963426378364</v>
      </c>
      <c r="BA57" s="317" t="n">
        <f aca="false">IF((AW57-$AW$7)&gt;0,IF((AY57-AZ57)&gt;0,AY57-AZ57,0),0)</f>
        <v>0</v>
      </c>
      <c r="BB57" s="318" t="n">
        <f aca="false">AW57-BB$5</f>
        <v>-0.63750442798495</v>
      </c>
      <c r="BC57" s="0"/>
    </row>
    <row r="58" customFormat="false" ht="12.8" hidden="false" customHeight="false" outlineLevel="0" collapsed="false">
      <c r="A58" s="269" t="s">
        <v>482</v>
      </c>
      <c r="B58" s="298" t="s">
        <v>1563</v>
      </c>
      <c r="C58" s="298"/>
      <c r="D58" s="311"/>
      <c r="E58" s="312" t="n">
        <v>0.264</v>
      </c>
      <c r="F58" s="312" t="n">
        <v>-0.3333</v>
      </c>
      <c r="G58" s="312" t="n">
        <v>0.0569</v>
      </c>
      <c r="H58" s="312" t="n">
        <v>-0.2184</v>
      </c>
      <c r="I58" s="312" t="n">
        <v>0.3515</v>
      </c>
      <c r="J58" s="312" t="n">
        <v>-0.0306</v>
      </c>
      <c r="K58" s="312" t="n">
        <v>-0.0021</v>
      </c>
      <c r="L58" s="312" t="n">
        <v>-0.1352</v>
      </c>
      <c r="M58" s="312" t="n">
        <v>0.0241</v>
      </c>
      <c r="N58" s="312" t="n">
        <v>-0.2281</v>
      </c>
      <c r="O58" s="312" t="n">
        <v>-0.0204</v>
      </c>
      <c r="P58" s="312" t="n">
        <v>0.0521</v>
      </c>
      <c r="Q58" s="312" t="n">
        <v>0.058</v>
      </c>
      <c r="R58" s="312" t="n">
        <v>-0.1165</v>
      </c>
      <c r="S58" s="312" t="n">
        <v>-0.0687</v>
      </c>
      <c r="T58" s="312" t="n">
        <v>-0.0016</v>
      </c>
      <c r="U58" s="312" t="n">
        <v>-0.0848</v>
      </c>
      <c r="V58" s="312" t="n">
        <v>-0.2034</v>
      </c>
      <c r="W58" s="312" t="n">
        <v>0.1175</v>
      </c>
      <c r="X58" s="312" t="n">
        <v>0.1556</v>
      </c>
      <c r="Y58" s="312" t="n">
        <v>0.3107</v>
      </c>
      <c r="Z58" s="312" t="n">
        <v>-0.0032</v>
      </c>
      <c r="AA58" s="312" t="n">
        <v>0.0021</v>
      </c>
      <c r="AB58" s="312" t="n">
        <v>0.0494</v>
      </c>
      <c r="AC58" s="312" t="n">
        <v>0.0617</v>
      </c>
      <c r="AD58" s="312" t="n">
        <v>-0.0665</v>
      </c>
      <c r="AE58" s="312" t="n">
        <v>0.1851</v>
      </c>
      <c r="AF58" s="312" t="n">
        <v>0.0601</v>
      </c>
      <c r="AG58" s="312" t="n">
        <v>-0.1057</v>
      </c>
      <c r="AH58" s="312" t="n">
        <v>-0.0306</v>
      </c>
      <c r="AI58" s="312" t="n">
        <v>0.007</v>
      </c>
      <c r="AJ58" s="312" t="n">
        <v>-0.0204</v>
      </c>
      <c r="AK58" s="312" t="n">
        <v>0.3311</v>
      </c>
      <c r="AL58" s="312" t="n">
        <v>-0.3225</v>
      </c>
      <c r="AM58" s="312" t="n">
        <v>0.1111</v>
      </c>
      <c r="AN58" s="312" t="n">
        <v>-0.0011</v>
      </c>
      <c r="AO58" s="312" t="n">
        <v>0.0569</v>
      </c>
      <c r="AP58" s="313" t="n">
        <v>-0.2732</v>
      </c>
      <c r="AQ58" s="252"/>
      <c r="AR58" s="314" t="n">
        <f aca="false">ROUND(SUMPRODUCT(E58:AP58,E$5:AP$5),10)</f>
        <v>-0.4432048716</v>
      </c>
      <c r="AS58" s="315" t="str">
        <f aca="false">PROPER(RIGHT(B58,LEN(B58)-6))</f>
        <v>Arum Maculatum</v>
      </c>
      <c r="AT58" s="269" t="n">
        <f aca="false">ATANH(MIN(AR58,max_correl))</f>
        <v>-0.47621208257833</v>
      </c>
      <c r="AU58" s="270" t="n">
        <f aca="false">IF(AT58&lt;0,(AT58^2),"")</f>
        <v>0.22677794759359</v>
      </c>
      <c r="AV58" s="252"/>
      <c r="AW58" s="269" t="n">
        <f aca="false">AW57+largeur_classes</f>
        <v>-0.242151624555159</v>
      </c>
      <c r="AX58" s="317" t="n">
        <f aca="false">COUNTIF(AT$11:AT$408,CONCATENATE("&lt;=",AW58))</f>
        <v>82</v>
      </c>
      <c r="AY58" s="252" t="n">
        <f aca="false">AX58-AX57</f>
        <v>3</v>
      </c>
      <c r="AZ58" s="317" t="n">
        <f aca="false">$AZ$10*EXP(-(((AW58-$AW$7)/AZ$7)^2)/2)</f>
        <v>3.37444601948356</v>
      </c>
      <c r="BA58" s="317" t="n">
        <f aca="false">IF((AW58-$AW$7)&gt;0,IF((AY58-AZ58)&gt;0,AY58-AZ58,0),0)</f>
        <v>0</v>
      </c>
      <c r="BB58" s="318" t="n">
        <f aca="false">AW58-BB$5</f>
        <v>-0.630984121578145</v>
      </c>
      <c r="BC58" s="0"/>
    </row>
    <row r="59" customFormat="false" ht="12.8" hidden="false" customHeight="false" outlineLevel="0" collapsed="false">
      <c r="A59" s="269" t="s">
        <v>483</v>
      </c>
      <c r="B59" s="298" t="s">
        <v>1564</v>
      </c>
      <c r="C59" s="298"/>
      <c r="D59" s="311"/>
      <c r="E59" s="312" t="n">
        <v>0.2135</v>
      </c>
      <c r="F59" s="312" t="n">
        <v>-0.5563</v>
      </c>
      <c r="G59" s="312" t="n">
        <v>-0.2767</v>
      </c>
      <c r="H59" s="312" t="n">
        <v>-0.1082</v>
      </c>
      <c r="I59" s="312" t="n">
        <v>0.0962</v>
      </c>
      <c r="J59" s="312" t="n">
        <v>0.0073</v>
      </c>
      <c r="K59" s="312" t="n">
        <v>0.0278</v>
      </c>
      <c r="L59" s="312" t="n">
        <v>0.1422</v>
      </c>
      <c r="M59" s="312" t="n">
        <v>-0.175</v>
      </c>
      <c r="N59" s="312" t="n">
        <v>-0.1189</v>
      </c>
      <c r="O59" s="312" t="n">
        <v>-0.0622</v>
      </c>
      <c r="P59" s="312" t="n">
        <v>0.0972</v>
      </c>
      <c r="Q59" s="312" t="n">
        <v>0.0808</v>
      </c>
      <c r="R59" s="312" t="n">
        <v>0.191</v>
      </c>
      <c r="S59" s="312" t="n">
        <v>-0.0784</v>
      </c>
      <c r="T59" s="312" t="n">
        <v>0.0454</v>
      </c>
      <c r="U59" s="312" t="n">
        <v>0.2358</v>
      </c>
      <c r="V59" s="312" t="n">
        <v>-0.3233</v>
      </c>
      <c r="W59" s="312" t="n">
        <v>0.0354</v>
      </c>
      <c r="X59" s="312" t="n">
        <v>0.1183</v>
      </c>
      <c r="Y59" s="312" t="n">
        <v>-0.0217</v>
      </c>
      <c r="Z59" s="312" t="n">
        <v>0.1031</v>
      </c>
      <c r="AA59" s="312" t="n">
        <v>-0.0273</v>
      </c>
      <c r="AB59" s="312" t="n">
        <v>0.2806</v>
      </c>
      <c r="AC59" s="312" t="n">
        <v>0.0517</v>
      </c>
      <c r="AD59" s="312" t="n">
        <v>-0.0555</v>
      </c>
      <c r="AE59" s="312" t="n">
        <v>0.0227</v>
      </c>
      <c r="AF59" s="312" t="n">
        <v>0.1479</v>
      </c>
      <c r="AG59" s="312" t="n">
        <v>-0.2451</v>
      </c>
      <c r="AH59" s="312" t="n">
        <v>0.0932</v>
      </c>
      <c r="AI59" s="312" t="n">
        <v>-0.077</v>
      </c>
      <c r="AJ59" s="312" t="n">
        <v>-0.0073</v>
      </c>
      <c r="AK59" s="312" t="n">
        <v>0.1957</v>
      </c>
      <c r="AL59" s="312" t="n">
        <v>0.0249</v>
      </c>
      <c r="AM59" s="312" t="n">
        <v>0.0539</v>
      </c>
      <c r="AN59" s="312" t="n">
        <v>-0.0373</v>
      </c>
      <c r="AO59" s="312" t="n">
        <v>-0.0342</v>
      </c>
      <c r="AP59" s="313" t="n">
        <v>-0.0622</v>
      </c>
      <c r="AQ59" s="252"/>
      <c r="AR59" s="314" t="n">
        <f aca="false">ROUND(SUMPRODUCT(E59:AP59,E$5:AP$5),10)</f>
        <v>-0.3060192324</v>
      </c>
      <c r="AS59" s="315" t="str">
        <f aca="false">PROPER(RIGHT(B59,LEN(B59)-6))</f>
        <v>Arum Triphyllum</v>
      </c>
      <c r="AT59" s="269" t="n">
        <f aca="false">ATANH(MIN(AR59,max_correl))</f>
        <v>-0.316147394091949</v>
      </c>
      <c r="AU59" s="270" t="n">
        <f aca="false">IF(AT59&lt;0,(AT59^2),"")</f>
        <v>0.0999491747911304</v>
      </c>
      <c r="AV59" s="252"/>
      <c r="AW59" s="269" t="n">
        <f aca="false">AW58+largeur_classes</f>
        <v>-0.235631318148355</v>
      </c>
      <c r="AX59" s="317" t="n">
        <f aca="false">COUNTIF(AT$11:AT$408,CONCATENATE("&lt;=",AW59))</f>
        <v>87</v>
      </c>
      <c r="AY59" s="252" t="n">
        <f aca="false">AX59-AX58</f>
        <v>5</v>
      </c>
      <c r="AZ59" s="317" t="n">
        <f aca="false">$AZ$10*EXP(-(((AW59-$AW$7)/AZ$7)^2)/2)</f>
        <v>3.49013243709087</v>
      </c>
      <c r="BA59" s="317" t="n">
        <f aca="false">IF((AW59-$AW$7)&gt;0,IF((AY59-AZ59)&gt;0,AY59-AZ59,0),0)</f>
        <v>0</v>
      </c>
      <c r="BB59" s="318" t="n">
        <f aca="false">AW59-BB$5</f>
        <v>-0.624463815171341</v>
      </c>
      <c r="BC59" s="0"/>
    </row>
    <row r="60" customFormat="false" ht="12.8" hidden="false" customHeight="false" outlineLevel="0" collapsed="false">
      <c r="A60" s="269" t="s">
        <v>484</v>
      </c>
      <c r="B60" s="298" t="s">
        <v>1565</v>
      </c>
      <c r="C60" s="298"/>
      <c r="D60" s="311"/>
      <c r="E60" s="312" t="n">
        <v>0.3558</v>
      </c>
      <c r="F60" s="312" t="n">
        <v>-0.2799</v>
      </c>
      <c r="G60" s="312" t="n">
        <v>-0.0129</v>
      </c>
      <c r="H60" s="312" t="n">
        <v>0.133</v>
      </c>
      <c r="I60" s="312" t="n">
        <v>-0.0045</v>
      </c>
      <c r="J60" s="312" t="n">
        <v>0.1409</v>
      </c>
      <c r="K60" s="312" t="n">
        <v>-0.1305</v>
      </c>
      <c r="L60" s="312" t="n">
        <v>-0.2491</v>
      </c>
      <c r="M60" s="312" t="n">
        <v>-0.0834</v>
      </c>
      <c r="N60" s="312" t="n">
        <v>-0.2064</v>
      </c>
      <c r="O60" s="312" t="n">
        <v>-0.2546</v>
      </c>
      <c r="P60" s="312" t="n">
        <v>0.1801</v>
      </c>
      <c r="Q60" s="312" t="n">
        <v>0.0804</v>
      </c>
      <c r="R60" s="312" t="n">
        <v>0.0794</v>
      </c>
      <c r="S60" s="312" t="n">
        <v>0.0208</v>
      </c>
      <c r="T60" s="312" t="n">
        <v>-0.062</v>
      </c>
      <c r="U60" s="312" t="n">
        <v>-0.0089</v>
      </c>
      <c r="V60" s="312" t="n">
        <v>-0.0948</v>
      </c>
      <c r="W60" s="312" t="n">
        <v>0.0357</v>
      </c>
      <c r="X60" s="312" t="n">
        <v>0.1876</v>
      </c>
      <c r="Y60" s="312" t="n">
        <v>0.1245</v>
      </c>
      <c r="Z60" s="312" t="n">
        <v>-0.0129</v>
      </c>
      <c r="AA60" s="312" t="n">
        <v>0.0675</v>
      </c>
      <c r="AB60" s="312" t="n">
        <v>-0.1647</v>
      </c>
      <c r="AC60" s="312" t="n">
        <v>0.1573</v>
      </c>
      <c r="AD60" s="312" t="n">
        <v>-0.1811</v>
      </c>
      <c r="AE60" s="312" t="n">
        <v>0.0243</v>
      </c>
      <c r="AF60" s="312" t="n">
        <v>0.0159</v>
      </c>
      <c r="AG60" s="312" t="n">
        <v>-0.0566</v>
      </c>
      <c r="AH60" s="312" t="n">
        <v>0.0715</v>
      </c>
      <c r="AI60" s="312" t="n">
        <v>0.1905</v>
      </c>
      <c r="AJ60" s="312" t="n">
        <v>0.0888</v>
      </c>
      <c r="AK60" s="312" t="n">
        <v>-0.1697</v>
      </c>
      <c r="AL60" s="312" t="n">
        <v>0.0323</v>
      </c>
      <c r="AM60" s="312" t="n">
        <v>0.3702</v>
      </c>
      <c r="AN60" s="312" t="n">
        <v>-0.0675</v>
      </c>
      <c r="AO60" s="312" t="n">
        <v>-0.3687</v>
      </c>
      <c r="AP60" s="313" t="n">
        <v>0.0576</v>
      </c>
      <c r="AQ60" s="252"/>
      <c r="AR60" s="314" t="n">
        <f aca="false">ROUND(SUMPRODUCT(E60:AP60,E$5:AP$5),10)</f>
        <v>-0.4980046122</v>
      </c>
      <c r="AS60" s="315" t="str">
        <f aca="false">PROPER(RIGHT(B60,LEN(B60)-6))</f>
        <v>Arundo Mauritanica</v>
      </c>
      <c r="AT60" s="269" t="n">
        <f aca="false">ATANH(MIN(AR60,max_correl))</f>
        <v>-0.546649155488756</v>
      </c>
      <c r="AU60" s="270" t="n">
        <f aca="false">IF(AT60&lt;0,(AT60^2),"")</f>
        <v>0.29882529919657</v>
      </c>
      <c r="AV60" s="252"/>
      <c r="AW60" s="269" t="n">
        <f aca="false">AW59+largeur_classes</f>
        <v>-0.229111011741551</v>
      </c>
      <c r="AX60" s="317" t="n">
        <f aca="false">COUNTIF(AT$11:AT$408,CONCATENATE("&lt;=",AW60))</f>
        <v>89</v>
      </c>
      <c r="AY60" s="252" t="n">
        <f aca="false">AX60-AX59</f>
        <v>2</v>
      </c>
      <c r="AZ60" s="317" t="n">
        <f aca="false">$AZ$10*EXP(-(((AW60-$AW$7)/AZ$7)^2)/2)</f>
        <v>3.60650999335575</v>
      </c>
      <c r="BA60" s="317" t="n">
        <f aca="false">IF((AW60-$AW$7)&gt;0,IF((AY60-AZ60)&gt;0,AY60-AZ60,0),0)</f>
        <v>0</v>
      </c>
      <c r="BB60" s="318" t="n">
        <f aca="false">AW60-BB$5</f>
        <v>-0.617943508764536</v>
      </c>
      <c r="BC60" s="0"/>
    </row>
    <row r="61" customFormat="false" ht="12.8" hidden="false" customHeight="false" outlineLevel="0" collapsed="false">
      <c r="A61" s="269" t="s">
        <v>485</v>
      </c>
      <c r="B61" s="298" t="s">
        <v>1566</v>
      </c>
      <c r="C61" s="298"/>
      <c r="D61" s="311"/>
      <c r="E61" s="312" t="n">
        <v>-0.0746</v>
      </c>
      <c r="F61" s="312" t="n">
        <v>-0.1545</v>
      </c>
      <c r="G61" s="312" t="n">
        <v>0.1097</v>
      </c>
      <c r="H61" s="312" t="n">
        <v>-0.2416</v>
      </c>
      <c r="I61" s="312" t="n">
        <v>-0.2399</v>
      </c>
      <c r="J61" s="312" t="n">
        <v>0.2314</v>
      </c>
      <c r="K61" s="312" t="n">
        <v>0.1211</v>
      </c>
      <c r="L61" s="312" t="n">
        <v>-0.1368</v>
      </c>
      <c r="M61" s="312" t="n">
        <v>-0.055</v>
      </c>
      <c r="N61" s="312" t="n">
        <v>-0.0049</v>
      </c>
      <c r="O61" s="312" t="n">
        <v>-0.0809</v>
      </c>
      <c r="P61" s="312" t="n">
        <v>0.2897</v>
      </c>
      <c r="Q61" s="312" t="n">
        <v>0.0291</v>
      </c>
      <c r="R61" s="312" t="n">
        <v>-0.3742</v>
      </c>
      <c r="S61" s="312" t="n">
        <v>-0.3133</v>
      </c>
      <c r="T61" s="312" t="n">
        <v>0.1342</v>
      </c>
      <c r="U61" s="312" t="n">
        <v>-0.0229</v>
      </c>
      <c r="V61" s="312" t="n">
        <v>0.0779</v>
      </c>
      <c r="W61" s="312" t="n">
        <v>0.017</v>
      </c>
      <c r="X61" s="312" t="n">
        <v>-0.0196</v>
      </c>
      <c r="Y61" s="312" t="n">
        <v>0.2193</v>
      </c>
      <c r="Z61" s="312" t="n">
        <v>-0.0537</v>
      </c>
      <c r="AA61" s="312" t="n">
        <v>-0.0609</v>
      </c>
      <c r="AB61" s="312" t="n">
        <v>0.0321</v>
      </c>
      <c r="AC61" s="312" t="n">
        <v>0.0655</v>
      </c>
      <c r="AD61" s="312" t="n">
        <v>-0.0088</v>
      </c>
      <c r="AE61" s="312" t="n">
        <v>-0.0196</v>
      </c>
      <c r="AF61" s="312" t="n">
        <v>0.1486</v>
      </c>
      <c r="AG61" s="312" t="n">
        <v>0.0589</v>
      </c>
      <c r="AH61" s="312" t="n">
        <v>-0.327</v>
      </c>
      <c r="AI61" s="312" t="n">
        <v>0.2442</v>
      </c>
      <c r="AJ61" s="312" t="n">
        <v>-0.1136</v>
      </c>
      <c r="AK61" s="312" t="n">
        <v>0.0409</v>
      </c>
      <c r="AL61" s="312" t="n">
        <v>0.22</v>
      </c>
      <c r="AM61" s="312" t="n">
        <v>0.1015</v>
      </c>
      <c r="AN61" s="312" t="n">
        <v>-0.0517</v>
      </c>
      <c r="AO61" s="312" t="n">
        <v>-0.0507</v>
      </c>
      <c r="AP61" s="313" t="n">
        <v>0.2583</v>
      </c>
      <c r="AQ61" s="252"/>
      <c r="AR61" s="314" t="n">
        <f aca="false">ROUND(SUMPRODUCT(E61:AP61,E$5:AP$5),10)</f>
        <v>-0.0110550491</v>
      </c>
      <c r="AS61" s="315" t="str">
        <f aca="false">PROPER(RIGHT(B61,LEN(B61)-6))</f>
        <v>Asa Foetida</v>
      </c>
      <c r="AT61" s="269" t="n">
        <f aca="false">ATANH(MIN(AR61,max_correl))</f>
        <v>-0.011055499494025</v>
      </c>
      <c r="AU61" s="270" t="n">
        <f aca="false">IF(AT61&lt;0,(AT61^2),"")</f>
        <v>0.000122224069062387</v>
      </c>
      <c r="AV61" s="252"/>
      <c r="AW61" s="269" t="n">
        <f aca="false">AW60+largeur_classes</f>
        <v>-0.222590705334746</v>
      </c>
      <c r="AX61" s="317" t="n">
        <f aca="false">COUNTIF(AT$11:AT$408,CONCATENATE("&lt;=",AW61))</f>
        <v>94</v>
      </c>
      <c r="AY61" s="252" t="n">
        <f aca="false">AX61-AX60</f>
        <v>5</v>
      </c>
      <c r="AZ61" s="317" t="n">
        <f aca="false">$AZ$10*EXP(-(((AW61-$AW$7)/AZ$7)^2)/2)</f>
        <v>3.72338704827509</v>
      </c>
      <c r="BA61" s="317" t="n">
        <f aca="false">IF((AW61-$AW$7)&gt;0,IF((AY61-AZ61)&gt;0,AY61-AZ61,0),0)</f>
        <v>0</v>
      </c>
      <c r="BB61" s="318" t="n">
        <f aca="false">AW61-BB$5</f>
        <v>-0.611423202357732</v>
      </c>
      <c r="BC61" s="0"/>
    </row>
    <row r="62" customFormat="false" ht="12.8" hidden="false" customHeight="false" outlineLevel="0" collapsed="false">
      <c r="A62" s="269" t="s">
        <v>486</v>
      </c>
      <c r="B62" s="298" t="s">
        <v>1567</v>
      </c>
      <c r="C62" s="298"/>
      <c r="D62" s="311"/>
      <c r="E62" s="312" t="n">
        <v>-0.1787</v>
      </c>
      <c r="F62" s="312" t="n">
        <v>-0.0459</v>
      </c>
      <c r="G62" s="312" t="n">
        <v>-0.0248</v>
      </c>
      <c r="H62" s="312" t="n">
        <v>0.0448</v>
      </c>
      <c r="I62" s="312" t="n">
        <v>-0.2038</v>
      </c>
      <c r="J62" s="312" t="n">
        <v>-0.214</v>
      </c>
      <c r="K62" s="312" t="n">
        <v>-0.039</v>
      </c>
      <c r="L62" s="312" t="n">
        <v>0.3384</v>
      </c>
      <c r="M62" s="312" t="n">
        <v>0.097</v>
      </c>
      <c r="N62" s="312" t="n">
        <v>-0.0522</v>
      </c>
      <c r="O62" s="312" t="n">
        <v>-0.0671</v>
      </c>
      <c r="P62" s="312" t="n">
        <v>0.1079</v>
      </c>
      <c r="Q62" s="312" t="n">
        <v>0.2242</v>
      </c>
      <c r="R62" s="312" t="n">
        <v>-0.0258</v>
      </c>
      <c r="S62" s="312" t="n">
        <v>0.0722</v>
      </c>
      <c r="T62" s="312" t="n">
        <v>0.502</v>
      </c>
      <c r="U62" s="312" t="n">
        <v>-0.1583</v>
      </c>
      <c r="V62" s="312" t="n">
        <v>0.0555</v>
      </c>
      <c r="W62" s="312" t="n">
        <v>-0.2469</v>
      </c>
      <c r="X62" s="312" t="n">
        <v>0.0111</v>
      </c>
      <c r="Y62" s="312" t="n">
        <v>-0.0536</v>
      </c>
      <c r="Z62" s="312" t="n">
        <v>0.1184</v>
      </c>
      <c r="AA62" s="312" t="n">
        <v>-0.075</v>
      </c>
      <c r="AB62" s="312" t="n">
        <v>-0.1485</v>
      </c>
      <c r="AC62" s="312" t="n">
        <v>-0.197</v>
      </c>
      <c r="AD62" s="312" t="n">
        <v>-0.1553</v>
      </c>
      <c r="AE62" s="312" t="n">
        <v>-0.1112</v>
      </c>
      <c r="AF62" s="312" t="n">
        <v>0.0244</v>
      </c>
      <c r="AG62" s="312" t="n">
        <v>0.2627</v>
      </c>
      <c r="AH62" s="312" t="n">
        <v>0.0833</v>
      </c>
      <c r="AI62" s="312" t="n">
        <v>-0.2237</v>
      </c>
      <c r="AJ62" s="312" t="n">
        <v>0.0114</v>
      </c>
      <c r="AK62" s="312" t="n">
        <v>0.1337</v>
      </c>
      <c r="AL62" s="312" t="n">
        <v>0.2142</v>
      </c>
      <c r="AM62" s="312" t="n">
        <v>0.0826</v>
      </c>
      <c r="AN62" s="312" t="n">
        <v>-0.0875</v>
      </c>
      <c r="AO62" s="312" t="n">
        <v>0.023</v>
      </c>
      <c r="AP62" s="313" t="n">
        <v>-0.0956</v>
      </c>
      <c r="AQ62" s="252"/>
      <c r="AR62" s="314" t="n">
        <f aca="false">ROUND(SUMPRODUCT(E62:AP62,E$5:AP$5),10)</f>
        <v>0.4171695976</v>
      </c>
      <c r="AS62" s="315" t="str">
        <f aca="false">PROPER(RIGHT(B62,LEN(B62)-6))</f>
        <v>Asarum Europaeum</v>
      </c>
      <c r="AT62" s="269" t="n">
        <f aca="false">ATANH(MIN(AR62,max_correl))</f>
        <v>0.444260340632307</v>
      </c>
      <c r="AU62" s="270" t="str">
        <f aca="false">IF(AT62&lt;0,(AT62^2),"")</f>
        <v/>
      </c>
      <c r="AV62" s="252"/>
      <c r="AW62" s="269" t="n">
        <f aca="false">AW61+largeur_classes</f>
        <v>-0.216070398927942</v>
      </c>
      <c r="AX62" s="317" t="n">
        <f aca="false">COUNTIF(AT$11:AT$408,CONCATENATE("&lt;=",AW62))</f>
        <v>96</v>
      </c>
      <c r="AY62" s="252" t="n">
        <f aca="false">AX62-AX61</f>
        <v>2</v>
      </c>
      <c r="AZ62" s="317" t="n">
        <f aca="false">$AZ$10*EXP(-(((AW62-$AW$7)/AZ$7)^2)/2)</f>
        <v>3.84056428134783</v>
      </c>
      <c r="BA62" s="317" t="n">
        <f aca="false">IF((AW62-$AW$7)&gt;0,IF((AY62-AZ62)&gt;0,AY62-AZ62,0),0)</f>
        <v>0</v>
      </c>
      <c r="BB62" s="318" t="n">
        <f aca="false">AW62-BB$5</f>
        <v>-0.604902895950927</v>
      </c>
      <c r="BC62" s="0"/>
    </row>
    <row r="63" customFormat="false" ht="12.8" hidden="false" customHeight="false" outlineLevel="0" collapsed="false">
      <c r="A63" s="269" t="s">
        <v>487</v>
      </c>
      <c r="B63" s="298" t="s">
        <v>1568</v>
      </c>
      <c r="C63" s="298"/>
      <c r="D63" s="311"/>
      <c r="E63" s="312" t="n">
        <v>0.1054</v>
      </c>
      <c r="F63" s="312" t="n">
        <v>-0.4471</v>
      </c>
      <c r="G63" s="312" t="n">
        <v>0.2967</v>
      </c>
      <c r="H63" s="312" t="n">
        <v>0.1791</v>
      </c>
      <c r="I63" s="312" t="n">
        <v>0.1349</v>
      </c>
      <c r="J63" s="312" t="n">
        <v>-0.2012</v>
      </c>
      <c r="K63" s="312" t="n">
        <v>-0.3543</v>
      </c>
      <c r="L63" s="312" t="n">
        <v>-0.2982</v>
      </c>
      <c r="M63" s="312" t="n">
        <v>-0.1898</v>
      </c>
      <c r="N63" s="312" t="n">
        <v>0.0588</v>
      </c>
      <c r="O63" s="312" t="n">
        <v>0.0364</v>
      </c>
      <c r="P63" s="312" t="n">
        <v>-0.1128</v>
      </c>
      <c r="Q63" s="312" t="n">
        <v>0.0146</v>
      </c>
      <c r="R63" s="312" t="n">
        <v>-0.063</v>
      </c>
      <c r="S63" s="312" t="n">
        <v>-0.0898</v>
      </c>
      <c r="T63" s="312" t="n">
        <v>0.0239</v>
      </c>
      <c r="U63" s="312" t="n">
        <v>0.0597</v>
      </c>
      <c r="V63" s="312" t="n">
        <v>0.0645</v>
      </c>
      <c r="W63" s="312" t="n">
        <v>0.0367</v>
      </c>
      <c r="X63" s="312" t="n">
        <v>0.1481</v>
      </c>
      <c r="Y63" s="312" t="n">
        <v>0.0301</v>
      </c>
      <c r="Z63" s="312" t="n">
        <v>-0.1866</v>
      </c>
      <c r="AA63" s="312" t="n">
        <v>0.1409</v>
      </c>
      <c r="AB63" s="312" t="n">
        <v>0.0487</v>
      </c>
      <c r="AC63" s="312" t="n">
        <v>0.1961</v>
      </c>
      <c r="AD63" s="312" t="n">
        <v>0.0293</v>
      </c>
      <c r="AE63" s="312" t="n">
        <v>-0.014</v>
      </c>
      <c r="AF63" s="312" t="n">
        <v>0.0009</v>
      </c>
      <c r="AG63" s="312" t="n">
        <v>0.1272</v>
      </c>
      <c r="AH63" s="312" t="n">
        <v>0.006</v>
      </c>
      <c r="AI63" s="312" t="n">
        <v>-0.1036</v>
      </c>
      <c r="AJ63" s="312" t="n">
        <v>0.0454</v>
      </c>
      <c r="AK63" s="312" t="n">
        <v>0.2063</v>
      </c>
      <c r="AL63" s="312" t="n">
        <v>0.1794</v>
      </c>
      <c r="AM63" s="312" t="n">
        <v>0.1979</v>
      </c>
      <c r="AN63" s="312" t="n">
        <v>-0.1466</v>
      </c>
      <c r="AO63" s="312" t="n">
        <v>-0.1878</v>
      </c>
      <c r="AP63" s="313" t="n">
        <v>0.0358</v>
      </c>
      <c r="AQ63" s="252"/>
      <c r="AR63" s="314" t="n">
        <f aca="false">ROUND(SUMPRODUCT(E63:AP63,E$5:AP$5),10)</f>
        <v>-0.4166746404</v>
      </c>
      <c r="AS63" s="315" t="str">
        <f aca="false">PROPER(RIGHT(B63,LEN(B63)-6))</f>
        <v>Asclepias Cornuti</v>
      </c>
      <c r="AT63" s="269" t="n">
        <f aca="false">ATANH(MIN(AR63,max_correl))</f>
        <v>-0.443661246426639</v>
      </c>
      <c r="AU63" s="270" t="n">
        <f aca="false">IF(AT63&lt;0,(AT63^2),"")</f>
        <v>0.196835301580839</v>
      </c>
      <c r="AV63" s="252"/>
      <c r="AW63" s="269" t="n">
        <f aca="false">AW62+largeur_classes</f>
        <v>-0.209550092521137</v>
      </c>
      <c r="AX63" s="317" t="n">
        <f aca="false">COUNTIF(AT$11:AT$408,CONCATENATE("&lt;=",AW63))</f>
        <v>101</v>
      </c>
      <c r="AY63" s="252" t="n">
        <f aca="false">AX63-AX62</f>
        <v>5</v>
      </c>
      <c r="AZ63" s="317" t="n">
        <f aca="false">$AZ$10*EXP(-(((AW63-$AW$7)/AZ$7)^2)/2)</f>
        <v>3.95783517756335</v>
      </c>
      <c r="BA63" s="317" t="n">
        <f aca="false">IF((AW63-$AW$7)&gt;0,IF((AY63-AZ63)&gt;0,AY63-AZ63,0),0)</f>
        <v>0</v>
      </c>
      <c r="BB63" s="318" t="n">
        <f aca="false">AW63-BB$5</f>
        <v>-0.598382589544123</v>
      </c>
      <c r="BC63" s="0"/>
    </row>
    <row r="64" customFormat="false" ht="12.8" hidden="false" customHeight="false" outlineLevel="0" collapsed="false">
      <c r="A64" s="269" t="s">
        <v>488</v>
      </c>
      <c r="B64" s="298" t="s">
        <v>1569</v>
      </c>
      <c r="C64" s="298"/>
      <c r="D64" s="311"/>
      <c r="E64" s="312" t="n">
        <v>0.237</v>
      </c>
      <c r="F64" s="312" t="n">
        <v>-0.3363</v>
      </c>
      <c r="G64" s="312" t="n">
        <v>0.288</v>
      </c>
      <c r="H64" s="312" t="n">
        <v>-0.0467</v>
      </c>
      <c r="I64" s="312" t="n">
        <v>0.2113</v>
      </c>
      <c r="J64" s="312" t="n">
        <v>-0.1954</v>
      </c>
      <c r="K64" s="312" t="n">
        <v>-0.1575</v>
      </c>
      <c r="L64" s="312" t="n">
        <v>-0.1883</v>
      </c>
      <c r="M64" s="312" t="n">
        <v>0.2445</v>
      </c>
      <c r="N64" s="312" t="n">
        <v>0.0744</v>
      </c>
      <c r="O64" s="312" t="n">
        <v>-0.0364</v>
      </c>
      <c r="P64" s="312" t="n">
        <v>-0.0071</v>
      </c>
      <c r="Q64" s="312" t="n">
        <v>0.1772</v>
      </c>
      <c r="R64" s="312" t="n">
        <v>-0.1998</v>
      </c>
      <c r="S64" s="312" t="n">
        <v>-0.1507</v>
      </c>
      <c r="T64" s="312" t="n">
        <v>0.1472</v>
      </c>
      <c r="U64" s="312" t="n">
        <v>0.2006</v>
      </c>
      <c r="V64" s="312" t="n">
        <v>0.1155</v>
      </c>
      <c r="W64" s="312" t="n">
        <v>-0.019</v>
      </c>
      <c r="X64" s="312" t="n">
        <v>0.2318</v>
      </c>
      <c r="Y64" s="312" t="n">
        <v>0.0688</v>
      </c>
      <c r="Z64" s="312" t="n">
        <v>-0.07</v>
      </c>
      <c r="AA64" s="312" t="n">
        <v>0.0095</v>
      </c>
      <c r="AB64" s="312" t="n">
        <v>-0.1393</v>
      </c>
      <c r="AC64" s="312" t="n">
        <v>0.0538</v>
      </c>
      <c r="AD64" s="312" t="n">
        <v>-0.0142</v>
      </c>
      <c r="AE64" s="312" t="n">
        <v>0.0051</v>
      </c>
      <c r="AF64" s="312" t="n">
        <v>-0.0831</v>
      </c>
      <c r="AG64" s="312" t="n">
        <v>-0.1139</v>
      </c>
      <c r="AH64" s="312" t="n">
        <v>0.0882</v>
      </c>
      <c r="AI64" s="312" t="n">
        <v>0.2041</v>
      </c>
      <c r="AJ64" s="312" t="n">
        <v>0.0158</v>
      </c>
      <c r="AK64" s="312" t="n">
        <v>-0.0447</v>
      </c>
      <c r="AL64" s="312" t="n">
        <v>-0.129</v>
      </c>
      <c r="AM64" s="312" t="n">
        <v>0.0435</v>
      </c>
      <c r="AN64" s="312" t="n">
        <v>0.0732</v>
      </c>
      <c r="AO64" s="312" t="n">
        <v>-0.1717</v>
      </c>
      <c r="AP64" s="313" t="n">
        <v>-0.394</v>
      </c>
      <c r="AQ64" s="252"/>
      <c r="AR64" s="314" t="n">
        <f aca="false">ROUND(SUMPRODUCT(E64:AP64,E$5:AP$5),10)</f>
        <v>-0.4256804501</v>
      </c>
      <c r="AS64" s="315" t="str">
        <f aca="false">PROPER(RIGHT(B64,LEN(B64)-6))</f>
        <v>Asclepias Tuberosa</v>
      </c>
      <c r="AT64" s="269" t="n">
        <f aca="false">ATANH(MIN(AR64,max_correl))</f>
        <v>-0.45460926950765</v>
      </c>
      <c r="AU64" s="270" t="n">
        <f aca="false">IF(AT64&lt;0,(AT64^2),"")</f>
        <v>0.206669587922279</v>
      </c>
      <c r="AV64" s="252"/>
      <c r="AW64" s="269" t="n">
        <f aca="false">AW63+largeur_classes</f>
        <v>-0.203029786114333</v>
      </c>
      <c r="AX64" s="317" t="n">
        <f aca="false">COUNTIF(AT$11:AT$408,CONCATENATE("&lt;=",AW64))</f>
        <v>107</v>
      </c>
      <c r="AY64" s="252" t="n">
        <f aca="false">AX64-AX63</f>
        <v>6</v>
      </c>
      <c r="AZ64" s="317" t="n">
        <f aca="false">$AZ$10*EXP(-(((AW64-$AW$7)/AZ$7)^2)/2)</f>
        <v>4.07498656204733</v>
      </c>
      <c r="BA64" s="317" t="n">
        <f aca="false">IF((AW64-$AW$7)&gt;0,IF((AY64-AZ64)&gt;0,AY64-AZ64,0),0)</f>
        <v>0</v>
      </c>
      <c r="BB64" s="318" t="n">
        <f aca="false">AW64-BB$5</f>
        <v>-0.591862283137318</v>
      </c>
      <c r="BC64" s="0"/>
    </row>
    <row r="65" customFormat="false" ht="12.8" hidden="false" customHeight="false" outlineLevel="0" collapsed="false">
      <c r="A65" s="269" t="s">
        <v>489</v>
      </c>
      <c r="B65" s="298" t="s">
        <v>1570</v>
      </c>
      <c r="C65" s="298"/>
      <c r="D65" s="311"/>
      <c r="E65" s="312" t="n">
        <v>0.2604</v>
      </c>
      <c r="F65" s="312" t="n">
        <v>-0.5182</v>
      </c>
      <c r="G65" s="312" t="n">
        <v>-0.1816</v>
      </c>
      <c r="H65" s="312" t="n">
        <v>-0.0919</v>
      </c>
      <c r="I65" s="312" t="n">
        <v>0.1795</v>
      </c>
      <c r="J65" s="312" t="n">
        <v>-0.0849</v>
      </c>
      <c r="K65" s="312" t="n">
        <v>-0.0797</v>
      </c>
      <c r="L65" s="312" t="n">
        <v>0.0516</v>
      </c>
      <c r="M65" s="312" t="n">
        <v>-0.3143</v>
      </c>
      <c r="N65" s="312" t="n">
        <v>-0.0722</v>
      </c>
      <c r="O65" s="312" t="n">
        <v>-0.0565</v>
      </c>
      <c r="P65" s="312" t="n">
        <v>0.0341</v>
      </c>
      <c r="Q65" s="312" t="n">
        <v>-0.0783</v>
      </c>
      <c r="R65" s="312" t="n">
        <v>-0.1068</v>
      </c>
      <c r="S65" s="312" t="n">
        <v>0.0171</v>
      </c>
      <c r="T65" s="312" t="n">
        <v>-0.1598</v>
      </c>
      <c r="U65" s="312" t="n">
        <v>0.0429</v>
      </c>
      <c r="V65" s="312" t="n">
        <v>0.0039</v>
      </c>
      <c r="W65" s="312" t="n">
        <v>0.0959</v>
      </c>
      <c r="X65" s="312" t="n">
        <v>0.2924</v>
      </c>
      <c r="Y65" s="312" t="n">
        <v>-0.0757</v>
      </c>
      <c r="Z65" s="312" t="n">
        <v>-0.0626</v>
      </c>
      <c r="AA65" s="312" t="n">
        <v>0.0241</v>
      </c>
      <c r="AB65" s="312" t="n">
        <v>0.1379</v>
      </c>
      <c r="AC65" s="312" t="n">
        <v>-0.0893</v>
      </c>
      <c r="AD65" s="312" t="n">
        <v>0.0394</v>
      </c>
      <c r="AE65" s="312" t="n">
        <v>0.1282</v>
      </c>
      <c r="AF65" s="312" t="n">
        <v>0.1471</v>
      </c>
      <c r="AG65" s="312" t="n">
        <v>0.1112</v>
      </c>
      <c r="AH65" s="312" t="n">
        <v>-0.2145</v>
      </c>
      <c r="AI65" s="312" t="n">
        <v>0.0118</v>
      </c>
      <c r="AJ65" s="312" t="n">
        <v>0.0643</v>
      </c>
      <c r="AK65" s="312" t="n">
        <v>0.2823</v>
      </c>
      <c r="AL65" s="312" t="n">
        <v>-0.2149</v>
      </c>
      <c r="AM65" s="312" t="n">
        <v>0.1287</v>
      </c>
      <c r="AN65" s="312" t="n">
        <v>0.1567</v>
      </c>
      <c r="AO65" s="312" t="n">
        <v>0.102</v>
      </c>
      <c r="AP65" s="313" t="n">
        <v>0.0932</v>
      </c>
      <c r="AQ65" s="252"/>
      <c r="AR65" s="314" t="n">
        <f aca="false">ROUND(SUMPRODUCT(E65:AP65,E$5:AP$5),10)</f>
        <v>-0.1617990892</v>
      </c>
      <c r="AS65" s="315" t="str">
        <f aca="false">PROPER(RIGHT(B65,LEN(B65)-6))</f>
        <v>Asimina Triloba</v>
      </c>
      <c r="AT65" s="269" t="n">
        <f aca="false">ATANH(MIN(AR65,max_correl))</f>
        <v>-0.16323359974882</v>
      </c>
      <c r="AU65" s="270" t="n">
        <f aca="false">IF(AT65&lt;0,(AT65^2),"")</f>
        <v>0.026645208086958</v>
      </c>
      <c r="AV65" s="252"/>
      <c r="AW65" s="269" t="n">
        <f aca="false">AW64+largeur_classes</f>
        <v>-0.196509479707528</v>
      </c>
      <c r="AX65" s="317" t="n">
        <f aca="false">COUNTIF(AT$11:AT$408,CONCATENATE("&lt;=",AW65))</f>
        <v>111</v>
      </c>
      <c r="AY65" s="252" t="n">
        <f aca="false">AX65-AX64</f>
        <v>4</v>
      </c>
      <c r="AZ65" s="317" t="n">
        <f aca="false">$AZ$10*EXP(-(((AW65-$AW$7)/AZ$7)^2)/2)</f>
        <v>4.19179918194144</v>
      </c>
      <c r="BA65" s="317" t="n">
        <f aca="false">IF((AW65-$AW$7)&gt;0,IF((AY65-AZ65)&gt;0,AY65-AZ65,0),0)</f>
        <v>0</v>
      </c>
      <c r="BB65" s="318" t="n">
        <f aca="false">AW65-BB$5</f>
        <v>-0.585341976730514</v>
      </c>
      <c r="BC65" s="0"/>
    </row>
    <row r="66" customFormat="false" ht="12.8" hidden="false" customHeight="false" outlineLevel="0" collapsed="false">
      <c r="A66" s="269" t="s">
        <v>490</v>
      </c>
      <c r="B66" s="298" t="s">
        <v>1571</v>
      </c>
      <c r="C66" s="298"/>
      <c r="D66" s="311"/>
      <c r="E66" s="312" t="n">
        <v>-0.2823</v>
      </c>
      <c r="F66" s="312" t="n">
        <v>-0.3929</v>
      </c>
      <c r="G66" s="312" t="n">
        <v>0.007</v>
      </c>
      <c r="H66" s="312" t="n">
        <v>0.282</v>
      </c>
      <c r="I66" s="312" t="n">
        <v>0.2207</v>
      </c>
      <c r="J66" s="312" t="n">
        <v>0.1373</v>
      </c>
      <c r="K66" s="312" t="n">
        <v>-0.2188</v>
      </c>
      <c r="L66" s="312" t="n">
        <v>-0.3413</v>
      </c>
      <c r="M66" s="312" t="n">
        <v>0.4293</v>
      </c>
      <c r="N66" s="312" t="n">
        <v>0.0313</v>
      </c>
      <c r="O66" s="312" t="n">
        <v>0.0596</v>
      </c>
      <c r="P66" s="312" t="n">
        <v>0.0607</v>
      </c>
      <c r="Q66" s="312" t="n">
        <v>0.0626</v>
      </c>
      <c r="R66" s="312" t="n">
        <v>-0.1487</v>
      </c>
      <c r="S66" s="312" t="n">
        <v>0.0189</v>
      </c>
      <c r="T66" s="312" t="n">
        <v>-0.0907</v>
      </c>
      <c r="U66" s="312" t="n">
        <v>0.1519</v>
      </c>
      <c r="V66" s="312" t="n">
        <v>0.1635</v>
      </c>
      <c r="W66" s="312" t="n">
        <v>0.0332</v>
      </c>
      <c r="X66" s="312" t="n">
        <v>-0.0229</v>
      </c>
      <c r="Y66" s="312" t="n">
        <v>-0.0054</v>
      </c>
      <c r="Z66" s="312" t="n">
        <v>0.0845</v>
      </c>
      <c r="AA66" s="312" t="n">
        <v>0.0869</v>
      </c>
      <c r="AB66" s="312" t="n">
        <v>0.1311</v>
      </c>
      <c r="AC66" s="312" t="n">
        <v>-0.0216</v>
      </c>
      <c r="AD66" s="312" t="n">
        <v>-0.014</v>
      </c>
      <c r="AE66" s="312" t="n">
        <v>-0.0054</v>
      </c>
      <c r="AF66" s="312" t="n">
        <v>0.1077</v>
      </c>
      <c r="AG66" s="312" t="n">
        <v>-0.2823</v>
      </c>
      <c r="AH66" s="312" t="n">
        <v>-0.0173</v>
      </c>
      <c r="AI66" s="312" t="n">
        <v>-0.0167</v>
      </c>
      <c r="AJ66" s="312" t="n">
        <v>-0.1147</v>
      </c>
      <c r="AK66" s="312" t="n">
        <v>0.0294</v>
      </c>
      <c r="AL66" s="312" t="n">
        <v>0.0618</v>
      </c>
      <c r="AM66" s="312" t="n">
        <v>0.0059</v>
      </c>
      <c r="AN66" s="312" t="n">
        <v>-0.0623</v>
      </c>
      <c r="AO66" s="312" t="n">
        <v>-0.1668</v>
      </c>
      <c r="AP66" s="313" t="n">
        <v>0.0429</v>
      </c>
      <c r="AQ66" s="252"/>
      <c r="AR66" s="314" t="n">
        <f aca="false">ROUND(SUMPRODUCT(E66:AP66,E$5:AP$5),10)</f>
        <v>-0.2613606597</v>
      </c>
      <c r="AS66" s="315" t="str">
        <f aca="false">PROPER(RIGHT(B66,LEN(B66)-6))</f>
        <v>Asparagus Officinal.</v>
      </c>
      <c r="AT66" s="269" t="n">
        <f aca="false">ATANH(MIN(AR66,max_correl))</f>
        <v>-0.26756827079997</v>
      </c>
      <c r="AU66" s="270" t="n">
        <f aca="false">IF(AT66&lt;0,(AT66^2),"")</f>
        <v>0.071592779538886</v>
      </c>
      <c r="AV66" s="252"/>
      <c r="AW66" s="269" t="n">
        <f aca="false">AW65+largeur_classes</f>
        <v>-0.189989173300724</v>
      </c>
      <c r="AX66" s="317" t="n">
        <f aca="false">COUNTIF(AT$11:AT$408,CONCATENATE("&lt;=",AW66))</f>
        <v>118</v>
      </c>
      <c r="AY66" s="252" t="n">
        <f aca="false">AX66-AX65</f>
        <v>7</v>
      </c>
      <c r="AZ66" s="317" t="n">
        <f aca="false">$AZ$10*EXP(-(((AW66-$AW$7)/AZ$7)^2)/2)</f>
        <v>4.30804833374439</v>
      </c>
      <c r="BA66" s="317" t="n">
        <f aca="false">IF((AW66-$AW$7)&gt;0,IF((AY66-AZ66)&gt;0,AY66-AZ66,0),0)</f>
        <v>0</v>
      </c>
      <c r="BB66" s="318" t="n">
        <f aca="false">AW66-BB$5</f>
        <v>-0.578821670323709</v>
      </c>
      <c r="BC66" s="0"/>
    </row>
    <row r="67" customFormat="false" ht="12.8" hidden="false" customHeight="false" outlineLevel="0" collapsed="false">
      <c r="A67" s="269" t="s">
        <v>491</v>
      </c>
      <c r="B67" s="298" t="s">
        <v>1572</v>
      </c>
      <c r="C67" s="298"/>
      <c r="D67" s="311"/>
      <c r="E67" s="312" t="n">
        <v>0.36</v>
      </c>
      <c r="F67" s="312" t="n">
        <v>-0.4293</v>
      </c>
      <c r="G67" s="312" t="n">
        <v>-0.1728</v>
      </c>
      <c r="H67" s="312" t="n">
        <v>0.1859</v>
      </c>
      <c r="I67" s="312" t="n">
        <v>0.1056</v>
      </c>
      <c r="J67" s="312" t="n">
        <v>-0.2269</v>
      </c>
      <c r="K67" s="312" t="n">
        <v>-0.1547</v>
      </c>
      <c r="L67" s="312" t="n">
        <v>0.1816</v>
      </c>
      <c r="M67" s="312" t="n">
        <v>-0.2043</v>
      </c>
      <c r="N67" s="312" t="n">
        <v>0.0179</v>
      </c>
      <c r="O67" s="312" t="n">
        <v>-0.0968</v>
      </c>
      <c r="P67" s="312" t="n">
        <v>0.1075</v>
      </c>
      <c r="Q67" s="312" t="n">
        <v>-0.0048</v>
      </c>
      <c r="R67" s="312" t="n">
        <v>-0.2213</v>
      </c>
      <c r="S67" s="312" t="n">
        <v>0.0864</v>
      </c>
      <c r="T67" s="312" t="n">
        <v>0.208</v>
      </c>
      <c r="U67" s="312" t="n">
        <v>-0.1299</v>
      </c>
      <c r="V67" s="312" t="n">
        <v>-0.0381</v>
      </c>
      <c r="W67" s="312" t="n">
        <v>0.0229</v>
      </c>
      <c r="X67" s="312" t="n">
        <v>-0.0192</v>
      </c>
      <c r="Y67" s="312" t="n">
        <v>0.0043</v>
      </c>
      <c r="Z67" s="312" t="n">
        <v>-0.0152</v>
      </c>
      <c r="AA67" s="312" t="n">
        <v>-0.0731</v>
      </c>
      <c r="AB67" s="312" t="n">
        <v>0.2283</v>
      </c>
      <c r="AC67" s="312" t="n">
        <v>-0.0981</v>
      </c>
      <c r="AD67" s="312" t="n">
        <v>-0.1781</v>
      </c>
      <c r="AE67" s="312" t="n">
        <v>0.0245</v>
      </c>
      <c r="AF67" s="312" t="n">
        <v>0.0237</v>
      </c>
      <c r="AG67" s="312" t="n">
        <v>0.0325</v>
      </c>
      <c r="AH67" s="312" t="n">
        <v>0.4341</v>
      </c>
      <c r="AI67" s="312" t="n">
        <v>0.0397</v>
      </c>
      <c r="AJ67" s="312" t="n">
        <v>0.0563</v>
      </c>
      <c r="AK67" s="312" t="n">
        <v>-0.024</v>
      </c>
      <c r="AL67" s="312" t="n">
        <v>0.0675</v>
      </c>
      <c r="AM67" s="312" t="n">
        <v>-0.0536</v>
      </c>
      <c r="AN67" s="312" t="n">
        <v>-0.0643</v>
      </c>
      <c r="AO67" s="312" t="n">
        <v>0.0917</v>
      </c>
      <c r="AP67" s="313" t="n">
        <v>-0.0728</v>
      </c>
      <c r="AQ67" s="252"/>
      <c r="AR67" s="314" t="n">
        <f aca="false">ROUND(SUMPRODUCT(E67:AP67,E$5:AP$5),10)</f>
        <v>-0.204656643</v>
      </c>
      <c r="AS67" s="315" t="str">
        <f aca="false">PROPER(RIGHT(B67,LEN(B67)-6))</f>
        <v>Astacus Fluviatilis</v>
      </c>
      <c r="AT67" s="269" t="n">
        <f aca="false">ATANH(MIN(AR67,max_correl))</f>
        <v>-0.2075879723702</v>
      </c>
      <c r="AU67" s="270" t="n">
        <f aca="false">IF(AT67&lt;0,(AT67^2),"")</f>
        <v>0.043092766272771</v>
      </c>
      <c r="AV67" s="252"/>
      <c r="AW67" s="269" t="n">
        <f aca="false">AW66+largeur_classes</f>
        <v>-0.183468866893919</v>
      </c>
      <c r="AX67" s="317" t="n">
        <f aca="false">COUNTIF(AT$11:AT$408,CONCATENATE("&lt;=",AW67))</f>
        <v>122</v>
      </c>
      <c r="AY67" s="252" t="n">
        <f aca="false">AX67-AX66</f>
        <v>4</v>
      </c>
      <c r="AZ67" s="317" t="n">
        <f aca="false">$AZ$10*EXP(-(((AW67-$AW$7)/AZ$7)^2)/2)</f>
        <v>4.42350453399635</v>
      </c>
      <c r="BA67" s="317" t="n">
        <f aca="false">IF((AW67-$AW$7)&gt;0,IF((AY67-AZ67)&gt;0,AY67-AZ67,0),0)</f>
        <v>0</v>
      </c>
      <c r="BB67" s="318" t="n">
        <f aca="false">AW67-BB$5</f>
        <v>-0.572301363916905</v>
      </c>
      <c r="BC67" s="0"/>
    </row>
    <row r="68" customFormat="false" ht="12.8" hidden="false" customHeight="false" outlineLevel="0" collapsed="false">
      <c r="A68" s="269" t="s">
        <v>492</v>
      </c>
      <c r="B68" s="298" t="s">
        <v>1573</v>
      </c>
      <c r="C68" s="298"/>
      <c r="D68" s="311"/>
      <c r="E68" s="312" t="n">
        <v>-0.1499</v>
      </c>
      <c r="F68" s="312" t="n">
        <v>0.0716</v>
      </c>
      <c r="G68" s="312" t="n">
        <v>-0.0301</v>
      </c>
      <c r="H68" s="312" t="n">
        <v>-0.0961</v>
      </c>
      <c r="I68" s="312" t="n">
        <v>-0.3519</v>
      </c>
      <c r="J68" s="312" t="n">
        <v>0.0577</v>
      </c>
      <c r="K68" s="312" t="n">
        <v>-0.1013</v>
      </c>
      <c r="L68" s="312" t="n">
        <v>0.0398</v>
      </c>
      <c r="M68" s="312" t="n">
        <v>0.0468</v>
      </c>
      <c r="N68" s="312" t="n">
        <v>-0.0968</v>
      </c>
      <c r="O68" s="312" t="n">
        <v>-0.3708</v>
      </c>
      <c r="P68" s="312" t="n">
        <v>0.1321</v>
      </c>
      <c r="Q68" s="312" t="n">
        <v>0.029</v>
      </c>
      <c r="R68" s="312" t="n">
        <v>0.0052</v>
      </c>
      <c r="S68" s="312" t="n">
        <v>0.0849</v>
      </c>
      <c r="T68" s="312" t="n">
        <v>0.2439</v>
      </c>
      <c r="U68" s="312" t="n">
        <v>-0.1006</v>
      </c>
      <c r="V68" s="312" t="n">
        <v>-0.0308</v>
      </c>
      <c r="W68" s="312" t="n">
        <v>0.0968</v>
      </c>
      <c r="X68" s="312" t="n">
        <v>0.0989</v>
      </c>
      <c r="Y68" s="312" t="n">
        <v>-0.0999</v>
      </c>
      <c r="Z68" s="312" t="n">
        <v>0.1538</v>
      </c>
      <c r="AA68" s="312" t="n">
        <v>0.2656</v>
      </c>
      <c r="AB68" s="312" t="n">
        <v>-0.073</v>
      </c>
      <c r="AC68" s="312" t="n">
        <v>0.1663</v>
      </c>
      <c r="AD68" s="312" t="n">
        <v>0.05</v>
      </c>
      <c r="AE68" s="312" t="n">
        <v>-0.0772</v>
      </c>
      <c r="AF68" s="312" t="n">
        <v>0.1933</v>
      </c>
      <c r="AG68" s="312" t="n">
        <v>0.0958</v>
      </c>
      <c r="AH68" s="312" t="n">
        <v>0.2341</v>
      </c>
      <c r="AI68" s="312" t="n">
        <v>0.1796</v>
      </c>
      <c r="AJ68" s="312" t="n">
        <v>-0.1702</v>
      </c>
      <c r="AK68" s="312" t="n">
        <v>-0.0175</v>
      </c>
      <c r="AL68" s="312" t="n">
        <v>0.1677</v>
      </c>
      <c r="AM68" s="312" t="n">
        <v>-0.1985</v>
      </c>
      <c r="AN68" s="312" t="n">
        <v>0.0206</v>
      </c>
      <c r="AO68" s="312" t="n">
        <v>-0.4242</v>
      </c>
      <c r="AP68" s="313" t="n">
        <v>-0.05</v>
      </c>
      <c r="AQ68" s="252"/>
      <c r="AR68" s="314" t="n">
        <f aca="false">ROUND(SUMPRODUCT(E68:AP68,E$5:AP$5),10)</f>
        <v>0.0867059246</v>
      </c>
      <c r="AS68" s="315" t="str">
        <f aca="false">PROPER(RIGHT(B68,LEN(B68)-6))</f>
        <v>Asterias Rubens</v>
      </c>
      <c r="AT68" s="269" t="n">
        <f aca="false">ATANH(MIN(AR68,max_correl))</f>
        <v>0.0869241926605393</v>
      </c>
      <c r="AU68" s="270" t="str">
        <f aca="false">IF(AT68&lt;0,(AT68^2),"")</f>
        <v/>
      </c>
      <c r="AV68" s="252"/>
      <c r="AW68" s="269" t="n">
        <f aca="false">AW67+largeur_classes</f>
        <v>-0.176948560487115</v>
      </c>
      <c r="AX68" s="317" t="n">
        <f aca="false">COUNTIF(AT$11:AT$408,CONCATENATE("&lt;=",AW68))</f>
        <v>128</v>
      </c>
      <c r="AY68" s="252" t="n">
        <f aca="false">AX68-AX67</f>
        <v>6</v>
      </c>
      <c r="AZ68" s="317" t="n">
        <f aca="false">$AZ$10*EXP(-(((AW68-$AW$7)/AZ$7)^2)/2)</f>
        <v>4.53793423084742</v>
      </c>
      <c r="BA68" s="317" t="n">
        <f aca="false">IF((AW68-$AW$7)&gt;0,IF((AY68-AZ68)&gt;0,AY68-AZ68,0),0)</f>
        <v>0</v>
      </c>
      <c r="BB68" s="318" t="n">
        <f aca="false">AW68-BB$5</f>
        <v>-0.565781057510101</v>
      </c>
      <c r="BC68" s="0"/>
    </row>
    <row r="69" customFormat="false" ht="12.8" hidden="false" customHeight="false" outlineLevel="0" collapsed="false">
      <c r="A69" s="269" t="s">
        <v>493</v>
      </c>
      <c r="B69" s="298" t="s">
        <v>1574</v>
      </c>
      <c r="C69" s="298"/>
      <c r="D69" s="311"/>
      <c r="E69" s="312" t="n">
        <v>-0.17</v>
      </c>
      <c r="F69" s="312" t="n">
        <v>-0.3468</v>
      </c>
      <c r="G69" s="312" t="n">
        <v>-0.0803</v>
      </c>
      <c r="H69" s="312" t="n">
        <v>-0.0223</v>
      </c>
      <c r="I69" s="312" t="n">
        <v>-0.042</v>
      </c>
      <c r="J69" s="312" t="n">
        <v>-0.1195</v>
      </c>
      <c r="K69" s="312" t="n">
        <v>-0.2587</v>
      </c>
      <c r="L69" s="312" t="n">
        <v>-0.1231</v>
      </c>
      <c r="M69" s="312" t="n">
        <v>-0.2063</v>
      </c>
      <c r="N69" s="312" t="n">
        <v>0.2664</v>
      </c>
      <c r="O69" s="312" t="n">
        <v>-0.1089</v>
      </c>
      <c r="P69" s="312" t="n">
        <v>0.2467</v>
      </c>
      <c r="Q69" s="312" t="n">
        <v>-0.0026</v>
      </c>
      <c r="R69" s="312" t="n">
        <v>-0.0428</v>
      </c>
      <c r="S69" s="312" t="n">
        <v>-0.0238</v>
      </c>
      <c r="T69" s="312" t="n">
        <v>-0.0275</v>
      </c>
      <c r="U69" s="312" t="n">
        <v>-0.1052</v>
      </c>
      <c r="V69" s="312" t="n">
        <v>0.2076</v>
      </c>
      <c r="W69" s="312" t="n">
        <v>0.0682</v>
      </c>
      <c r="X69" s="312" t="n">
        <v>0.0638</v>
      </c>
      <c r="Y69" s="312" t="n">
        <v>0.2789</v>
      </c>
      <c r="Z69" s="312" t="n">
        <v>0.1508</v>
      </c>
      <c r="AA69" s="312" t="n">
        <v>-0.2644</v>
      </c>
      <c r="AB69" s="312" t="n">
        <v>0.071</v>
      </c>
      <c r="AC69" s="312" t="n">
        <v>0.4206</v>
      </c>
      <c r="AD69" s="312" t="n">
        <v>0.0433</v>
      </c>
      <c r="AE69" s="312" t="n">
        <v>-0.0117</v>
      </c>
      <c r="AF69" s="312" t="n">
        <v>-0.1285</v>
      </c>
      <c r="AG69" s="312" t="n">
        <v>0.0583</v>
      </c>
      <c r="AH69" s="312" t="n">
        <v>-0.0614</v>
      </c>
      <c r="AI69" s="312" t="n">
        <v>-0.035</v>
      </c>
      <c r="AJ69" s="312" t="n">
        <v>0.0765</v>
      </c>
      <c r="AK69" s="312" t="n">
        <v>-0.0941</v>
      </c>
      <c r="AL69" s="312" t="n">
        <v>0.0459</v>
      </c>
      <c r="AM69" s="312" t="n">
        <v>0.0658</v>
      </c>
      <c r="AN69" s="312" t="n">
        <v>0.0319</v>
      </c>
      <c r="AO69" s="312" t="n">
        <v>-0.1107</v>
      </c>
      <c r="AP69" s="313" t="n">
        <v>0.2825</v>
      </c>
      <c r="AQ69" s="252"/>
      <c r="AR69" s="314" t="n">
        <f aca="false">ROUND(SUMPRODUCT(E69:AP69,E$5:AP$5),10)</f>
        <v>-0.252885752</v>
      </c>
      <c r="AS69" s="315" t="str">
        <f aca="false">PROPER(RIGHT(B69,LEN(B69)-6))</f>
        <v>Atropinum</v>
      </c>
      <c r="AT69" s="269" t="n">
        <f aca="false">ATANH(MIN(AR69,max_correl))</f>
        <v>-0.258493327647598</v>
      </c>
      <c r="AU69" s="270" t="n">
        <f aca="false">IF(AT69&lt;0,(AT69^2),"")</f>
        <v>0.0668188004383286</v>
      </c>
      <c r="AV69" s="252"/>
      <c r="AW69" s="269" t="n">
        <f aca="false">AW68+largeur_classes</f>
        <v>-0.17042825408031</v>
      </c>
      <c r="AX69" s="317" t="n">
        <f aca="false">COUNTIF(AT$11:AT$408,CONCATENATE("&lt;=",AW69))</f>
        <v>134</v>
      </c>
      <c r="AY69" s="252" t="n">
        <f aca="false">AX69-AX68</f>
        <v>6</v>
      </c>
      <c r="AZ69" s="317" t="n">
        <f aca="false">$AZ$10*EXP(-(((AW69-$AW$7)/AZ$7)^2)/2)</f>
        <v>4.65110055371891</v>
      </c>
      <c r="BA69" s="317" t="n">
        <f aca="false">IF((AW69-$AW$7)&gt;0,IF((AY69-AZ69)&gt;0,AY69-AZ69,0),0)</f>
        <v>0</v>
      </c>
      <c r="BB69" s="318" t="n">
        <f aca="false">AW69-BB$5</f>
        <v>-0.559260751103296</v>
      </c>
      <c r="BC69" s="0"/>
    </row>
    <row r="70" customFormat="false" ht="12.8" hidden="false" customHeight="false" outlineLevel="0" collapsed="false">
      <c r="A70" s="269" t="s">
        <v>494</v>
      </c>
      <c r="B70" s="298" t="s">
        <v>1575</v>
      </c>
      <c r="C70" s="298"/>
      <c r="D70" s="311"/>
      <c r="E70" s="312" t="n">
        <v>-0.5109</v>
      </c>
      <c r="F70" s="312" t="n">
        <v>-0.0838</v>
      </c>
      <c r="G70" s="312" t="n">
        <v>-0.1605</v>
      </c>
      <c r="H70" s="312" t="n">
        <v>0.1967</v>
      </c>
      <c r="I70" s="312" t="n">
        <v>0.0352</v>
      </c>
      <c r="J70" s="312" t="n">
        <v>0.0279</v>
      </c>
      <c r="K70" s="312" t="n">
        <v>-0.149</v>
      </c>
      <c r="L70" s="312" t="n">
        <v>0.0906</v>
      </c>
      <c r="M70" s="312" t="n">
        <v>-0.0376</v>
      </c>
      <c r="N70" s="312" t="n">
        <v>0.1088</v>
      </c>
      <c r="O70" s="312" t="n">
        <v>0.0115</v>
      </c>
      <c r="P70" s="312" t="n">
        <v>-0.0086</v>
      </c>
      <c r="Q70" s="312" t="n">
        <v>0.0611</v>
      </c>
      <c r="R70" s="312" t="n">
        <v>0.2715</v>
      </c>
      <c r="S70" s="312" t="n">
        <v>0.0545</v>
      </c>
      <c r="T70" s="312" t="n">
        <v>-0.0234</v>
      </c>
      <c r="U70" s="312" t="n">
        <v>0.0115</v>
      </c>
      <c r="V70" s="312" t="n">
        <v>0.025</v>
      </c>
      <c r="W70" s="312" t="n">
        <v>0.2905</v>
      </c>
      <c r="X70" s="312" t="n">
        <v>-0.0212</v>
      </c>
      <c r="Y70" s="312" t="n">
        <v>0.0699</v>
      </c>
      <c r="Z70" s="312" t="n">
        <v>-0.0629</v>
      </c>
      <c r="AA70" s="312" t="n">
        <v>0.0205</v>
      </c>
      <c r="AB70" s="312" t="n">
        <v>0.1262</v>
      </c>
      <c r="AC70" s="312" t="n">
        <v>0.3585</v>
      </c>
      <c r="AD70" s="312" t="n">
        <v>0.169</v>
      </c>
      <c r="AE70" s="312" t="n">
        <v>-0.1399</v>
      </c>
      <c r="AF70" s="312" t="n">
        <v>-0.1629</v>
      </c>
      <c r="AG70" s="312" t="n">
        <v>0.0503</v>
      </c>
      <c r="AH70" s="312" t="n">
        <v>-0.2812</v>
      </c>
      <c r="AI70" s="312" t="n">
        <v>-0.1728</v>
      </c>
      <c r="AJ70" s="312" t="n">
        <v>-0.2614</v>
      </c>
      <c r="AK70" s="312" t="n">
        <v>0.016</v>
      </c>
      <c r="AL70" s="312" t="n">
        <v>0.1503</v>
      </c>
      <c r="AM70" s="312" t="n">
        <v>0.0392</v>
      </c>
      <c r="AN70" s="312" t="n">
        <v>0.0119</v>
      </c>
      <c r="AO70" s="312" t="n">
        <v>0.0225</v>
      </c>
      <c r="AP70" s="313" t="n">
        <v>-0.1476</v>
      </c>
      <c r="AQ70" s="252"/>
      <c r="AR70" s="314" t="n">
        <f aca="false">ROUND(SUMPRODUCT(E70:AP70,E$5:AP$5),10)</f>
        <v>-0.0315850132</v>
      </c>
      <c r="AS70" s="315" t="str">
        <f aca="false">PROPER(RIGHT(B70,LEN(B70)-6))</f>
        <v>Atropinum Sulfuricum</v>
      </c>
      <c r="AT70" s="269" t="n">
        <f aca="false">ATANH(MIN(AR70,max_correl))</f>
        <v>-0.0315955226985761</v>
      </c>
      <c r="AU70" s="270" t="n">
        <f aca="false">IF(AT70&lt;0,(AT70^2),"")</f>
        <v>0.000998277054596237</v>
      </c>
      <c r="AV70" s="252"/>
      <c r="AW70" s="269" t="n">
        <f aca="false">AW69+largeur_classes</f>
        <v>-0.163907947673506</v>
      </c>
      <c r="AX70" s="317" t="n">
        <f aca="false">COUNTIF(AT$11:AT$408,CONCATENATE("&lt;=",AW70))</f>
        <v>138</v>
      </c>
      <c r="AY70" s="252" t="n">
        <f aca="false">AX70-AX69</f>
        <v>4</v>
      </c>
      <c r="AZ70" s="317" t="n">
        <f aca="false">$AZ$10*EXP(-(((AW70-$AW$7)/AZ$7)^2)/2)</f>
        <v>4.76276409794473</v>
      </c>
      <c r="BA70" s="317" t="n">
        <f aca="false">IF((AW70-$AW$7)&gt;0,IF((AY70-AZ70)&gt;0,AY70-AZ70,0),0)</f>
        <v>0</v>
      </c>
      <c r="BB70" s="318" t="n">
        <f aca="false">AW70-BB$5</f>
        <v>-0.552740444696492</v>
      </c>
      <c r="BC70" s="0"/>
    </row>
    <row r="71" customFormat="false" ht="12.8" hidden="false" customHeight="false" outlineLevel="0" collapsed="false">
      <c r="A71" s="269" t="s">
        <v>495</v>
      </c>
      <c r="B71" s="298" t="s">
        <v>1576</v>
      </c>
      <c r="C71" s="298"/>
      <c r="D71" s="311"/>
      <c r="E71" s="312" t="n">
        <v>-0.1405</v>
      </c>
      <c r="F71" s="312" t="n">
        <v>0.178</v>
      </c>
      <c r="G71" s="312" t="n">
        <v>-0.2342</v>
      </c>
      <c r="H71" s="312" t="n">
        <v>-0.1406</v>
      </c>
      <c r="I71" s="312" t="n">
        <v>-0.3029</v>
      </c>
      <c r="J71" s="312" t="n">
        <v>0.084</v>
      </c>
      <c r="K71" s="312" t="n">
        <v>-0.0539</v>
      </c>
      <c r="L71" s="312" t="n">
        <v>0.0979</v>
      </c>
      <c r="M71" s="312" t="n">
        <v>0.3788</v>
      </c>
      <c r="N71" s="312" t="n">
        <v>0.1832</v>
      </c>
      <c r="O71" s="312" t="n">
        <v>0.2277</v>
      </c>
      <c r="P71" s="312" t="n">
        <v>0.0393</v>
      </c>
      <c r="Q71" s="312" t="n">
        <v>-0.3413</v>
      </c>
      <c r="R71" s="312" t="n">
        <v>-0.229</v>
      </c>
      <c r="S71" s="312" t="n">
        <v>0.0046</v>
      </c>
      <c r="T71" s="312" t="n">
        <v>0.1962</v>
      </c>
      <c r="U71" s="312" t="n">
        <v>-0.0251</v>
      </c>
      <c r="V71" s="312" t="n">
        <v>-0.0016</v>
      </c>
      <c r="W71" s="312" t="n">
        <v>-0.0446</v>
      </c>
      <c r="X71" s="312" t="n">
        <v>-0.2182</v>
      </c>
      <c r="Y71" s="312" t="n">
        <v>0.0442</v>
      </c>
      <c r="Z71" s="312" t="n">
        <v>0.053</v>
      </c>
      <c r="AA71" s="312" t="n">
        <v>-0.1459</v>
      </c>
      <c r="AB71" s="312" t="n">
        <v>0.1364</v>
      </c>
      <c r="AC71" s="312" t="n">
        <v>-0.1362</v>
      </c>
      <c r="AD71" s="312" t="n">
        <v>0.2005</v>
      </c>
      <c r="AE71" s="312" t="n">
        <v>-0.0412</v>
      </c>
      <c r="AF71" s="312" t="n">
        <v>-0.2083</v>
      </c>
      <c r="AG71" s="312" t="n">
        <v>0.211</v>
      </c>
      <c r="AH71" s="312" t="n">
        <v>-0.0789</v>
      </c>
      <c r="AI71" s="312" t="n">
        <v>0.0287</v>
      </c>
      <c r="AJ71" s="312" t="n">
        <v>0.0395</v>
      </c>
      <c r="AK71" s="312" t="n">
        <v>-0.0506</v>
      </c>
      <c r="AL71" s="312" t="n">
        <v>0.2123</v>
      </c>
      <c r="AM71" s="312" t="n">
        <v>-0.0967</v>
      </c>
      <c r="AN71" s="312" t="n">
        <v>0.0072</v>
      </c>
      <c r="AO71" s="312" t="n">
        <v>0.1093</v>
      </c>
      <c r="AP71" s="313" t="n">
        <v>0.0622</v>
      </c>
      <c r="AQ71" s="252"/>
      <c r="AR71" s="314" t="n">
        <f aca="false">ROUND(SUMPRODUCT(E71:AP71,E$5:AP$5),10)</f>
        <v>0.2653548477</v>
      </c>
      <c r="AS71" s="315" t="str">
        <f aca="false">PROPER(RIGHT(B71,LEN(B71)-6))</f>
        <v>Aurum Metallicum</v>
      </c>
      <c r="AT71" s="269" t="n">
        <f aca="false">ATANH(MIN(AR71,max_correl))</f>
        <v>0.271860138596763</v>
      </c>
      <c r="AU71" s="270" t="str">
        <f aca="false">IF(AT71&lt;0,(AT71^2),"")</f>
        <v/>
      </c>
      <c r="AV71" s="252"/>
      <c r="AW71" s="269" t="n">
        <f aca="false">AW70+largeur_classes</f>
        <v>-0.157387641266702</v>
      </c>
      <c r="AX71" s="317" t="n">
        <f aca="false">COUNTIF(AT$11:AT$408,CONCATENATE("&lt;=",AW71))</f>
        <v>144</v>
      </c>
      <c r="AY71" s="252" t="n">
        <f aca="false">AX71-AX70</f>
        <v>6</v>
      </c>
      <c r="AZ71" s="317" t="n">
        <f aca="false">$AZ$10*EXP(-(((AW71-$AW$7)/AZ$7)^2)/2)</f>
        <v>4.8726837409736</v>
      </c>
      <c r="BA71" s="317" t="n">
        <f aca="false">IF((AW71-$AW$7)&gt;0,IF((AY71-AZ71)&gt;0,AY71-AZ71,0),0)</f>
        <v>0</v>
      </c>
      <c r="BB71" s="318" t="n">
        <f aca="false">AW71-BB$5</f>
        <v>-0.546220138289687</v>
      </c>
      <c r="BC71" s="0"/>
    </row>
    <row r="72" customFormat="false" ht="12.8" hidden="false" customHeight="false" outlineLevel="0" collapsed="false">
      <c r="A72" s="269" t="s">
        <v>496</v>
      </c>
      <c r="B72" s="298" t="s">
        <v>1577</v>
      </c>
      <c r="C72" s="298"/>
      <c r="D72" s="311"/>
      <c r="E72" s="312" t="n">
        <v>0.1078</v>
      </c>
      <c r="F72" s="312" t="n">
        <v>-0.0274</v>
      </c>
      <c r="G72" s="312" t="n">
        <v>-0.0531</v>
      </c>
      <c r="H72" s="312" t="n">
        <v>0.1505</v>
      </c>
      <c r="I72" s="312" t="n">
        <v>-0.2802</v>
      </c>
      <c r="J72" s="312" t="n">
        <v>0.0072</v>
      </c>
      <c r="K72" s="312" t="n">
        <v>-0.1078</v>
      </c>
      <c r="L72" s="312" t="n">
        <v>0.1603</v>
      </c>
      <c r="M72" s="312" t="n">
        <v>0.2043</v>
      </c>
      <c r="N72" s="312" t="n">
        <v>0.0472</v>
      </c>
      <c r="O72" s="312" t="n">
        <v>0.128</v>
      </c>
      <c r="P72" s="312" t="n">
        <v>0.2769</v>
      </c>
      <c r="Q72" s="312" t="n">
        <v>-0.5926</v>
      </c>
      <c r="R72" s="312" t="n">
        <v>0.0176</v>
      </c>
      <c r="S72" s="312" t="n">
        <v>-0.0762</v>
      </c>
      <c r="T72" s="312" t="n">
        <v>-0.0225</v>
      </c>
      <c r="U72" s="312" t="n">
        <v>-0.1889</v>
      </c>
      <c r="V72" s="312" t="n">
        <v>-0.0648</v>
      </c>
      <c r="W72" s="312" t="n">
        <v>-0.03</v>
      </c>
      <c r="X72" s="312" t="n">
        <v>0.0795</v>
      </c>
      <c r="Y72" s="312" t="n">
        <v>-0.0114</v>
      </c>
      <c r="Z72" s="312" t="n">
        <v>-0.1759</v>
      </c>
      <c r="AA72" s="312" t="n">
        <v>0.0225</v>
      </c>
      <c r="AB72" s="312" t="n">
        <v>0.1306</v>
      </c>
      <c r="AC72" s="312" t="n">
        <v>0.0948</v>
      </c>
      <c r="AD72" s="312" t="n">
        <v>0.0026</v>
      </c>
      <c r="AE72" s="312" t="n">
        <v>-0.0228</v>
      </c>
      <c r="AF72" s="312" t="n">
        <v>-0.3355</v>
      </c>
      <c r="AG72" s="312" t="n">
        <v>0.0974</v>
      </c>
      <c r="AH72" s="312" t="n">
        <v>0.2228</v>
      </c>
      <c r="AI72" s="312" t="n">
        <v>-0.0134</v>
      </c>
      <c r="AJ72" s="312" t="n">
        <v>-0.1036</v>
      </c>
      <c r="AK72" s="312" t="n">
        <v>0.2082</v>
      </c>
      <c r="AL72" s="312" t="n">
        <v>0.0143</v>
      </c>
      <c r="AM72" s="312" t="n">
        <v>0.0489</v>
      </c>
      <c r="AN72" s="312" t="n">
        <v>0.1199</v>
      </c>
      <c r="AO72" s="312" t="n">
        <v>0.027</v>
      </c>
      <c r="AP72" s="313" t="n">
        <v>-0.0508</v>
      </c>
      <c r="AQ72" s="252"/>
      <c r="AR72" s="314" t="n">
        <f aca="false">ROUND(SUMPRODUCT(E72:AP72,E$5:AP$5),10)</f>
        <v>0.0596509723</v>
      </c>
      <c r="AS72" s="315" t="str">
        <f aca="false">PROPER(RIGHT(B72,LEN(B72)-6))</f>
        <v>Aurum Muriat. Natro.</v>
      </c>
      <c r="AT72" s="269" t="n">
        <f aca="false">ATANH(MIN(AR72,max_correl))</f>
        <v>0.0597218745292207</v>
      </c>
      <c r="AU72" s="270" t="str">
        <f aca="false">IF(AT72&lt;0,(AT72^2),"")</f>
        <v/>
      </c>
      <c r="AV72" s="252"/>
      <c r="AW72" s="269" t="n">
        <f aca="false">AW71+largeur_classes</f>
        <v>-0.150867334859897</v>
      </c>
      <c r="AX72" s="317" t="n">
        <f aca="false">COUNTIF(AT$11:AT$408,CONCATENATE("&lt;=",AW72))</f>
        <v>153</v>
      </c>
      <c r="AY72" s="252" t="n">
        <f aca="false">AX72-AX71</f>
        <v>9</v>
      </c>
      <c r="AZ72" s="317" t="n">
        <f aca="false">$AZ$10*EXP(-(((AW72-$AW$7)/AZ$7)^2)/2)</f>
        <v>4.980617486423</v>
      </c>
      <c r="BA72" s="317" t="n">
        <f aca="false">IF((AW72-$AW$7)&gt;0,IF((AY72-AZ72)&gt;0,AY72-AZ72,0),0)</f>
        <v>0</v>
      </c>
      <c r="BB72" s="318" t="n">
        <f aca="false">AW72-BB$5</f>
        <v>-0.539699831882883</v>
      </c>
      <c r="BC72" s="0"/>
    </row>
    <row r="73" customFormat="false" ht="12.8" hidden="false" customHeight="false" outlineLevel="0" collapsed="false">
      <c r="A73" s="269" t="s">
        <v>497</v>
      </c>
      <c r="B73" s="298" t="s">
        <v>1578</v>
      </c>
      <c r="C73" s="298"/>
      <c r="D73" s="311"/>
      <c r="E73" s="312" t="n">
        <v>-0.1793</v>
      </c>
      <c r="F73" s="312" t="n">
        <v>0.0375</v>
      </c>
      <c r="G73" s="312" t="n">
        <v>-0.2304</v>
      </c>
      <c r="H73" s="312" t="n">
        <v>-0.0301</v>
      </c>
      <c r="I73" s="312" t="n">
        <v>-0.3774</v>
      </c>
      <c r="J73" s="312" t="n">
        <v>0.2648</v>
      </c>
      <c r="K73" s="312" t="n">
        <v>-0.1465</v>
      </c>
      <c r="L73" s="312" t="n">
        <v>-0.1118</v>
      </c>
      <c r="M73" s="312" t="n">
        <v>0.36</v>
      </c>
      <c r="N73" s="312" t="n">
        <v>0.1202</v>
      </c>
      <c r="O73" s="312" t="n">
        <v>0.205</v>
      </c>
      <c r="P73" s="312" t="n">
        <v>0.0961</v>
      </c>
      <c r="Q73" s="312" t="n">
        <v>-0.3051</v>
      </c>
      <c r="R73" s="312" t="n">
        <v>-0.1853</v>
      </c>
      <c r="S73" s="312" t="n">
        <v>-0.0747</v>
      </c>
      <c r="T73" s="312" t="n">
        <v>0.0649</v>
      </c>
      <c r="U73" s="312" t="n">
        <v>0.0356</v>
      </c>
      <c r="V73" s="312" t="n">
        <v>0.0132</v>
      </c>
      <c r="W73" s="312" t="n">
        <v>-0.0509</v>
      </c>
      <c r="X73" s="312" t="n">
        <v>-0.2054</v>
      </c>
      <c r="Y73" s="312" t="n">
        <v>0.1054</v>
      </c>
      <c r="Z73" s="312" t="n">
        <v>0.0684</v>
      </c>
      <c r="AA73" s="312" t="n">
        <v>-0.0892</v>
      </c>
      <c r="AB73" s="312" t="n">
        <v>0.1604</v>
      </c>
      <c r="AC73" s="312" t="n">
        <v>0.0592</v>
      </c>
      <c r="AD73" s="312" t="n">
        <v>0.2762</v>
      </c>
      <c r="AE73" s="312" t="n">
        <v>0.0797</v>
      </c>
      <c r="AF73" s="312" t="n">
        <v>-0.1997</v>
      </c>
      <c r="AG73" s="312" t="n">
        <v>0.0427</v>
      </c>
      <c r="AH73" s="312" t="n">
        <v>-0.0904</v>
      </c>
      <c r="AI73" s="312" t="n">
        <v>0.0936</v>
      </c>
      <c r="AJ73" s="312" t="n">
        <v>0.0527</v>
      </c>
      <c r="AK73" s="312" t="n">
        <v>0.0085</v>
      </c>
      <c r="AL73" s="312" t="n">
        <v>0.2179</v>
      </c>
      <c r="AM73" s="312" t="n">
        <v>0.0009</v>
      </c>
      <c r="AN73" s="312" t="n">
        <v>0.116</v>
      </c>
      <c r="AO73" s="312" t="n">
        <v>-0.1685</v>
      </c>
      <c r="AP73" s="313" t="n">
        <v>-0.0279</v>
      </c>
      <c r="AQ73" s="252"/>
      <c r="AR73" s="314" t="n">
        <f aca="false">ROUND(SUMPRODUCT(E73:AP73,E$5:AP$5),10)</f>
        <v>0.0263693522</v>
      </c>
      <c r="AS73" s="315" t="str">
        <f aca="false">PROPER(RIGHT(B73,LEN(B73)-6))</f>
        <v>Aurum Muriaticum</v>
      </c>
      <c r="AT73" s="269" t="n">
        <f aca="false">ATANH(MIN(AR73,max_correl))</f>
        <v>0.0263754666636884</v>
      </c>
      <c r="AU73" s="270" t="str">
        <f aca="false">IF(AT73&lt;0,(AT73^2),"")</f>
        <v/>
      </c>
      <c r="AV73" s="252"/>
      <c r="AW73" s="269" t="n">
        <f aca="false">AW72+largeur_classes</f>
        <v>-0.144347028453093</v>
      </c>
      <c r="AX73" s="317" t="n">
        <f aca="false">COUNTIF(AT$11:AT$408,CONCATENATE("&lt;=",AW73))</f>
        <v>161</v>
      </c>
      <c r="AY73" s="252" t="n">
        <f aca="false">AX73-AX72</f>
        <v>8</v>
      </c>
      <c r="AZ73" s="317" t="n">
        <f aca="false">$AZ$10*EXP(-(((AW73-$AW$7)/AZ$7)^2)/2)</f>
        <v>5.08632333200621</v>
      </c>
      <c r="BA73" s="317" t="n">
        <f aca="false">IF((AW73-$AW$7)&gt;0,IF((AY73-AZ73)&gt;0,AY73-AZ73,0),0)</f>
        <v>0</v>
      </c>
      <c r="BB73" s="318" t="n">
        <f aca="false">AW73-BB$5</f>
        <v>-0.533179525476078</v>
      </c>
      <c r="BC73" s="0"/>
    </row>
    <row r="74" customFormat="false" ht="12.8" hidden="false" customHeight="false" outlineLevel="0" collapsed="false">
      <c r="A74" s="269" t="s">
        <v>498</v>
      </c>
      <c r="B74" s="298" t="s">
        <v>1579</v>
      </c>
      <c r="C74" s="298"/>
      <c r="D74" s="311"/>
      <c r="E74" s="312" t="n">
        <v>0.4238</v>
      </c>
      <c r="F74" s="312" t="n">
        <v>-0.3883</v>
      </c>
      <c r="G74" s="312" t="n">
        <v>0.0263</v>
      </c>
      <c r="H74" s="312" t="n">
        <v>-0.3541</v>
      </c>
      <c r="I74" s="312" t="n">
        <v>0.2835</v>
      </c>
      <c r="J74" s="312" t="n">
        <v>-0.1829</v>
      </c>
      <c r="K74" s="312" t="n">
        <v>-0.2073</v>
      </c>
      <c r="L74" s="312" t="n">
        <v>-0.1734</v>
      </c>
      <c r="M74" s="312" t="n">
        <v>0.1174</v>
      </c>
      <c r="N74" s="312" t="n">
        <v>0.1258</v>
      </c>
      <c r="O74" s="312" t="n">
        <v>0.0322</v>
      </c>
      <c r="P74" s="312" t="n">
        <v>-0.0387</v>
      </c>
      <c r="Q74" s="312" t="n">
        <v>0.0538</v>
      </c>
      <c r="R74" s="312" t="n">
        <v>0.0081</v>
      </c>
      <c r="S74" s="312" t="n">
        <v>-0.0185</v>
      </c>
      <c r="T74" s="312" t="n">
        <v>0.1261</v>
      </c>
      <c r="U74" s="312" t="n">
        <v>-0.2605</v>
      </c>
      <c r="V74" s="312" t="n">
        <v>0.0633</v>
      </c>
      <c r="W74" s="312" t="n">
        <v>0.1359</v>
      </c>
      <c r="X74" s="312" t="n">
        <v>0.0835</v>
      </c>
      <c r="Y74" s="312" t="n">
        <v>0.016</v>
      </c>
      <c r="Z74" s="312" t="n">
        <v>-0.0266</v>
      </c>
      <c r="AA74" s="312" t="n">
        <v>0.0367</v>
      </c>
      <c r="AB74" s="312" t="n">
        <v>-0.0978</v>
      </c>
      <c r="AC74" s="312" t="n">
        <v>0.1037</v>
      </c>
      <c r="AD74" s="312" t="n">
        <v>0.0605</v>
      </c>
      <c r="AE74" s="312" t="n">
        <v>-0.012</v>
      </c>
      <c r="AF74" s="312" t="n">
        <v>-0.0339</v>
      </c>
      <c r="AG74" s="312" t="n">
        <v>0.2199</v>
      </c>
      <c r="AH74" s="312" t="n">
        <v>0.0067</v>
      </c>
      <c r="AI74" s="312" t="n">
        <v>-0.1527</v>
      </c>
      <c r="AJ74" s="312" t="n">
        <v>-0.0524</v>
      </c>
      <c r="AK74" s="312" t="n">
        <v>0.0527</v>
      </c>
      <c r="AL74" s="312" t="n">
        <v>0.1569</v>
      </c>
      <c r="AM74" s="312" t="n">
        <v>0.0801</v>
      </c>
      <c r="AN74" s="312" t="n">
        <v>-0.1073</v>
      </c>
      <c r="AO74" s="312" t="n">
        <v>0.107</v>
      </c>
      <c r="AP74" s="313" t="n">
        <v>-0.2219</v>
      </c>
      <c r="AQ74" s="252"/>
      <c r="AR74" s="314" t="n">
        <f aca="false">ROUND(SUMPRODUCT(E74:AP74,E$5:AP$5),10)</f>
        <v>-0.3155372608</v>
      </c>
      <c r="AS74" s="315" t="str">
        <f aca="false">PROPER(RIGHT(B74,LEN(B74)-6))</f>
        <v>Badiaga</v>
      </c>
      <c r="AT74" s="269" t="n">
        <f aca="false">ATANH(MIN(AR74,max_correl))</f>
        <v>-0.326683108166911</v>
      </c>
      <c r="AU74" s="270" t="n">
        <f aca="false">IF(AT74&lt;0,(AT74^2),"")</f>
        <v>0.106721853161594</v>
      </c>
      <c r="AV74" s="252"/>
      <c r="AW74" s="269" t="n">
        <f aca="false">AW73+largeur_classes</f>
        <v>-0.137826722046288</v>
      </c>
      <c r="AX74" s="317" t="n">
        <f aca="false">COUNTIF(AT$11:AT$408,CONCATENATE("&lt;=",AW74))</f>
        <v>168</v>
      </c>
      <c r="AY74" s="252" t="n">
        <f aca="false">AX74-AX73</f>
        <v>7</v>
      </c>
      <c r="AZ74" s="317" t="n">
        <f aca="false">$AZ$10*EXP(-(((AW74-$AW$7)/AZ$7)^2)/2)</f>
        <v>5.18956015710694</v>
      </c>
      <c r="BA74" s="317" t="n">
        <f aca="false">IF((AW74-$AW$7)&gt;0,IF((AY74-AZ74)&gt;0,AY74-AZ74,0),0)</f>
        <v>0</v>
      </c>
      <c r="BB74" s="318" t="n">
        <f aca="false">AW74-BB$5</f>
        <v>-0.526659219069274</v>
      </c>
      <c r="BC74" s="0"/>
    </row>
    <row r="75" customFormat="false" ht="12.8" hidden="false" customHeight="false" outlineLevel="0" collapsed="false">
      <c r="A75" s="269" t="s">
        <v>499</v>
      </c>
      <c r="B75" s="298" t="s">
        <v>1580</v>
      </c>
      <c r="C75" s="298"/>
      <c r="D75" s="311"/>
      <c r="E75" s="312" t="n">
        <v>-0.2472</v>
      </c>
      <c r="F75" s="312" t="n">
        <v>-0.1999</v>
      </c>
      <c r="G75" s="312" t="n">
        <v>-0.1519</v>
      </c>
      <c r="H75" s="312" t="n">
        <v>0.2323</v>
      </c>
      <c r="I75" s="312" t="n">
        <v>0.1848</v>
      </c>
      <c r="J75" s="312" t="n">
        <v>-0.1196</v>
      </c>
      <c r="K75" s="312" t="n">
        <v>-0.1951</v>
      </c>
      <c r="L75" s="312" t="n">
        <v>0.3376</v>
      </c>
      <c r="M75" s="312" t="n">
        <v>-0.2117</v>
      </c>
      <c r="N75" s="312" t="n">
        <v>0.0834</v>
      </c>
      <c r="O75" s="312" t="n">
        <v>-0.0532</v>
      </c>
      <c r="P75" s="312" t="n">
        <v>-0.0613</v>
      </c>
      <c r="Q75" s="312" t="n">
        <v>-0.0904</v>
      </c>
      <c r="R75" s="312" t="n">
        <v>0.3183</v>
      </c>
      <c r="S75" s="312" t="n">
        <v>-0.0769</v>
      </c>
      <c r="T75" s="312" t="n">
        <v>0.2619</v>
      </c>
      <c r="U75" s="312" t="n">
        <v>0.2952</v>
      </c>
      <c r="V75" s="312" t="n">
        <v>0.055</v>
      </c>
      <c r="W75" s="312" t="n">
        <v>0.1425</v>
      </c>
      <c r="X75" s="312" t="n">
        <v>0.1115</v>
      </c>
      <c r="Y75" s="312" t="n">
        <v>-0.0407</v>
      </c>
      <c r="Z75" s="312" t="n">
        <v>-0.1066</v>
      </c>
      <c r="AA75" s="312" t="n">
        <v>0.0799</v>
      </c>
      <c r="AB75" s="312" t="n">
        <v>0.011</v>
      </c>
      <c r="AC75" s="312" t="n">
        <v>-0.1465</v>
      </c>
      <c r="AD75" s="312" t="n">
        <v>0.1513</v>
      </c>
      <c r="AE75" s="312" t="n">
        <v>-0.1739</v>
      </c>
      <c r="AF75" s="312" t="n">
        <v>0.0729</v>
      </c>
      <c r="AG75" s="312" t="n">
        <v>-0.1767</v>
      </c>
      <c r="AH75" s="312" t="n">
        <v>-0.2259</v>
      </c>
      <c r="AI75" s="312" t="n">
        <v>0.0843</v>
      </c>
      <c r="AJ75" s="312" t="n">
        <v>-0.0079</v>
      </c>
      <c r="AK75" s="312" t="n">
        <v>-0.0379</v>
      </c>
      <c r="AL75" s="312" t="n">
        <v>0.1357</v>
      </c>
      <c r="AM75" s="312" t="n">
        <v>-0.2043</v>
      </c>
      <c r="AN75" s="312" t="n">
        <v>-0.0672</v>
      </c>
      <c r="AO75" s="312" t="n">
        <v>0.0341</v>
      </c>
      <c r="AP75" s="313" t="n">
        <v>0.0048</v>
      </c>
      <c r="AQ75" s="252"/>
      <c r="AR75" s="314" t="n">
        <f aca="false">ROUND(SUMPRODUCT(E75:AP75,E$5:AP$5),10)</f>
        <v>0.0604274619</v>
      </c>
      <c r="AS75" s="315" t="str">
        <f aca="false">PROPER(RIGHT(B75,LEN(B75)-6))</f>
        <v>Baptisia Tinctoria</v>
      </c>
      <c r="AT75" s="269" t="n">
        <f aca="false">ATANH(MIN(AR75,max_correl))</f>
        <v>0.0605011733131844</v>
      </c>
      <c r="AU75" s="270" t="str">
        <f aca="false">IF(AT75&lt;0,(AT75^2),"")</f>
        <v/>
      </c>
      <c r="AV75" s="252"/>
      <c r="AW75" s="269" t="n">
        <f aca="false">AW74+largeur_classes</f>
        <v>-0.131306415639484</v>
      </c>
      <c r="AX75" s="317" t="n">
        <f aca="false">COUNTIF(AT$11:AT$408,CONCATENATE("&lt;=",AW75))</f>
        <v>175</v>
      </c>
      <c r="AY75" s="252" t="n">
        <f aca="false">AX75-AX74</f>
        <v>7</v>
      </c>
      <c r="AZ75" s="317" t="n">
        <f aca="false">$AZ$10*EXP(-(((AW75-$AW$7)/AZ$7)^2)/2)</f>
        <v>5.29008862555425</v>
      </c>
      <c r="BA75" s="317" t="n">
        <f aca="false">IF((AW75-$AW$7)&gt;0,IF((AY75-AZ75)&gt;0,AY75-AZ75,0),0)</f>
        <v>0</v>
      </c>
      <c r="BB75" s="318" t="n">
        <f aca="false">AW75-BB$5</f>
        <v>-0.520138912662469</v>
      </c>
      <c r="BC75" s="0"/>
    </row>
    <row r="76" customFormat="false" ht="12.8" hidden="false" customHeight="false" outlineLevel="0" collapsed="false">
      <c r="A76" s="269" t="s">
        <v>500</v>
      </c>
      <c r="B76" s="298" t="s">
        <v>1581</v>
      </c>
      <c r="C76" s="298"/>
      <c r="D76" s="311"/>
      <c r="E76" s="312" t="n">
        <v>0.066</v>
      </c>
      <c r="F76" s="312" t="n">
        <v>0.0898</v>
      </c>
      <c r="G76" s="312" t="n">
        <v>-0.3539</v>
      </c>
      <c r="H76" s="312" t="n">
        <v>-0.1394</v>
      </c>
      <c r="I76" s="312" t="n">
        <v>0.4613</v>
      </c>
      <c r="J76" s="312" t="n">
        <v>-0.0165</v>
      </c>
      <c r="K76" s="312" t="n">
        <v>-0.4187</v>
      </c>
      <c r="L76" s="312" t="n">
        <v>-0.102</v>
      </c>
      <c r="M76" s="312" t="n">
        <v>0.0025</v>
      </c>
      <c r="N76" s="312" t="n">
        <v>0.0921</v>
      </c>
      <c r="O76" s="312" t="n">
        <v>0.0165</v>
      </c>
      <c r="P76" s="312" t="n">
        <v>0.3422</v>
      </c>
      <c r="Q76" s="312" t="n">
        <v>-0.0277</v>
      </c>
      <c r="R76" s="312" t="n">
        <v>0.216</v>
      </c>
      <c r="S76" s="312" t="n">
        <v>0.1314</v>
      </c>
      <c r="T76" s="312" t="n">
        <v>0.067</v>
      </c>
      <c r="U76" s="312" t="n">
        <v>0.1846</v>
      </c>
      <c r="V76" s="312" t="n">
        <v>-0.0116</v>
      </c>
      <c r="W76" s="312" t="n">
        <v>0.053</v>
      </c>
      <c r="X76" s="312" t="n">
        <v>0.1447</v>
      </c>
      <c r="Y76" s="312" t="n">
        <v>-0.1647</v>
      </c>
      <c r="Z76" s="312" t="n">
        <v>-0.1186</v>
      </c>
      <c r="AA76" s="312" t="n">
        <v>0.0782</v>
      </c>
      <c r="AB76" s="312" t="n">
        <v>0.024</v>
      </c>
      <c r="AC76" s="312" t="n">
        <v>-0.0117</v>
      </c>
      <c r="AD76" s="312" t="n">
        <v>0.0219</v>
      </c>
      <c r="AE76" s="312" t="n">
        <v>-0.1532</v>
      </c>
      <c r="AF76" s="312" t="n">
        <v>0.0949</v>
      </c>
      <c r="AG76" s="312" t="n">
        <v>-0.069</v>
      </c>
      <c r="AH76" s="312" t="n">
        <v>-0.203</v>
      </c>
      <c r="AI76" s="312" t="n">
        <v>0.0231</v>
      </c>
      <c r="AJ76" s="312" t="n">
        <v>0.0365</v>
      </c>
      <c r="AK76" s="312" t="n">
        <v>-0.1154</v>
      </c>
      <c r="AL76" s="312" t="n">
        <v>-0.1702</v>
      </c>
      <c r="AM76" s="312" t="n">
        <v>0.0731</v>
      </c>
      <c r="AN76" s="312" t="n">
        <v>0.0253</v>
      </c>
      <c r="AO76" s="312" t="n">
        <v>-0.0979</v>
      </c>
      <c r="AP76" s="313" t="n">
        <v>-0.0671</v>
      </c>
      <c r="AQ76" s="252"/>
      <c r="AR76" s="314" t="n">
        <f aca="false">ROUND(SUMPRODUCT(E76:AP76,E$5:AP$5),10)</f>
        <v>-0.212758946</v>
      </c>
      <c r="AS76" s="315" t="str">
        <f aca="false">PROPER(RIGHT(B76,LEN(B76)-6))</f>
        <v>Baryta Carbonica</v>
      </c>
      <c r="AT76" s="269" t="n">
        <f aca="false">ATANH(MIN(AR76,max_correl))</f>
        <v>-0.216059333706211</v>
      </c>
      <c r="AU76" s="270" t="n">
        <f aca="false">IF(AT76&lt;0,(AT76^2),"")</f>
        <v>0.0466816356815719</v>
      </c>
      <c r="AV76" s="252"/>
      <c r="AW76" s="269" t="n">
        <f aca="false">AW75+largeur_classes</f>
        <v>-0.124786109232679</v>
      </c>
      <c r="AX76" s="317" t="n">
        <f aca="false">COUNTIF(AT$11:AT$408,CONCATENATE("&lt;=",AW76))</f>
        <v>185</v>
      </c>
      <c r="AY76" s="252" t="n">
        <f aca="false">AX76-AX75</f>
        <v>10</v>
      </c>
      <c r="AZ76" s="317" t="n">
        <f aca="false">$AZ$10*EXP(-(((AW76-$AW$7)/AZ$7)^2)/2)</f>
        <v>5.38767209895682</v>
      </c>
      <c r="BA76" s="317" t="n">
        <f aca="false">IF((AW76-$AW$7)&gt;0,IF((AY76-AZ76)&gt;0,AY76-AZ76,0),0)</f>
        <v>0</v>
      </c>
      <c r="BB76" s="318" t="n">
        <f aca="false">AW76-BB$5</f>
        <v>-0.513618606255665</v>
      </c>
      <c r="BC76" s="0"/>
    </row>
    <row r="77" customFormat="false" ht="12.8" hidden="false" customHeight="false" outlineLevel="0" collapsed="false">
      <c r="A77" s="269" t="s">
        <v>501</v>
      </c>
      <c r="B77" s="298" t="s">
        <v>1582</v>
      </c>
      <c r="C77" s="298"/>
      <c r="D77" s="311"/>
      <c r="E77" s="312" t="n">
        <v>0.0399</v>
      </c>
      <c r="F77" s="312" t="n">
        <v>0.0191</v>
      </c>
      <c r="G77" s="312" t="n">
        <v>-0.4712</v>
      </c>
      <c r="H77" s="312" t="n">
        <v>-0.1592</v>
      </c>
      <c r="I77" s="312" t="n">
        <v>0.3214</v>
      </c>
      <c r="J77" s="312" t="n">
        <v>0.113</v>
      </c>
      <c r="K77" s="312" t="n">
        <v>-0.1651</v>
      </c>
      <c r="L77" s="312" t="n">
        <v>-0.2144</v>
      </c>
      <c r="M77" s="312" t="n">
        <v>-0.0552</v>
      </c>
      <c r="N77" s="312" t="n">
        <v>0.0268</v>
      </c>
      <c r="O77" s="312" t="n">
        <v>-0.0356</v>
      </c>
      <c r="P77" s="312" t="n">
        <v>0.3155</v>
      </c>
      <c r="Q77" s="312" t="n">
        <v>-0.1794</v>
      </c>
      <c r="R77" s="312" t="n">
        <v>0.2346</v>
      </c>
      <c r="S77" s="312" t="n">
        <v>0.1569</v>
      </c>
      <c r="T77" s="312" t="n">
        <v>-0.0834</v>
      </c>
      <c r="U77" s="312" t="n">
        <v>0.0877</v>
      </c>
      <c r="V77" s="312" t="n">
        <v>0.2016</v>
      </c>
      <c r="W77" s="312" t="n">
        <v>0.1466</v>
      </c>
      <c r="X77" s="312" t="n">
        <v>0.189</v>
      </c>
      <c r="Y77" s="312" t="n">
        <v>-0.1634</v>
      </c>
      <c r="Z77" s="312" t="n">
        <v>0.0609</v>
      </c>
      <c r="AA77" s="312" t="n">
        <v>0.0342</v>
      </c>
      <c r="AB77" s="312" t="n">
        <v>-0.0356</v>
      </c>
      <c r="AC77" s="312" t="n">
        <v>-0.0379</v>
      </c>
      <c r="AD77" s="312" t="n">
        <v>-0.1125</v>
      </c>
      <c r="AE77" s="312" t="n">
        <v>-0.0421</v>
      </c>
      <c r="AF77" s="312" t="n">
        <v>0.0023</v>
      </c>
      <c r="AG77" s="312" t="n">
        <v>0.1654</v>
      </c>
      <c r="AH77" s="312" t="n">
        <v>-0.1335</v>
      </c>
      <c r="AI77" s="312" t="n">
        <v>0.0549</v>
      </c>
      <c r="AJ77" s="312" t="n">
        <v>-0.0419</v>
      </c>
      <c r="AK77" s="312" t="n">
        <v>-0.2315</v>
      </c>
      <c r="AL77" s="312" t="n">
        <v>-0.0293</v>
      </c>
      <c r="AM77" s="312" t="n">
        <v>0.2377</v>
      </c>
      <c r="AN77" s="312" t="n">
        <v>-0.1071</v>
      </c>
      <c r="AO77" s="312" t="n">
        <v>-0.0051</v>
      </c>
      <c r="AP77" s="313" t="n">
        <v>-0.1065</v>
      </c>
      <c r="AQ77" s="252"/>
      <c r="AR77" s="314" t="n">
        <f aca="false">ROUND(SUMPRODUCT(E77:AP77,E$5:AP$5),10)</f>
        <v>-0.0976956982</v>
      </c>
      <c r="AS77" s="315" t="str">
        <f aca="false">PROPER(RIGHT(B77,LEN(B77)-6))</f>
        <v>Baryta Muriatica</v>
      </c>
      <c r="AT77" s="269" t="n">
        <f aca="false">ATANH(MIN(AR77,max_correl))</f>
        <v>-0.0980083075905971</v>
      </c>
      <c r="AU77" s="270" t="n">
        <f aca="false">IF(AT77&lt;0,(AT77^2),"")</f>
        <v>0.00960562835677308</v>
      </c>
      <c r="AV77" s="252"/>
      <c r="AW77" s="269" t="n">
        <f aca="false">AW76+largeur_classes</f>
        <v>-0.118265802825875</v>
      </c>
      <c r="AX77" s="317" t="n">
        <f aca="false">COUNTIF(AT$11:AT$408,CONCATENATE("&lt;=",AW77))</f>
        <v>188</v>
      </c>
      <c r="AY77" s="252" t="n">
        <f aca="false">AX77-AX76</f>
        <v>3</v>
      </c>
      <c r="AZ77" s="317" t="n">
        <f aca="false">$AZ$10*EXP(-(((AW77-$AW$7)/AZ$7)^2)/2)</f>
        <v>5.48207755579142</v>
      </c>
      <c r="BA77" s="317" t="n">
        <f aca="false">IF((AW77-$AW$7)&gt;0,IF((AY77-AZ77)&gt;0,AY77-AZ77,0),0)</f>
        <v>0</v>
      </c>
      <c r="BB77" s="318" t="n">
        <f aca="false">AW77-BB$5</f>
        <v>-0.50709829984886</v>
      </c>
      <c r="BC77" s="0"/>
    </row>
    <row r="78" customFormat="false" ht="12.8" hidden="false" customHeight="false" outlineLevel="0" collapsed="false">
      <c r="A78" s="269" t="s">
        <v>502</v>
      </c>
      <c r="B78" s="298" t="s">
        <v>1583</v>
      </c>
      <c r="C78" s="298"/>
      <c r="D78" s="311"/>
      <c r="E78" s="312" t="n">
        <v>-0.336</v>
      </c>
      <c r="F78" s="312" t="n">
        <v>-0.4729</v>
      </c>
      <c r="G78" s="312" t="n">
        <v>-0.1778</v>
      </c>
      <c r="H78" s="312" t="n">
        <v>-0.0467</v>
      </c>
      <c r="I78" s="312" t="n">
        <v>-0.2052</v>
      </c>
      <c r="J78" s="312" t="n">
        <v>-0.0806</v>
      </c>
      <c r="K78" s="312" t="n">
        <v>-0.0399</v>
      </c>
      <c r="L78" s="312" t="n">
        <v>0.1159</v>
      </c>
      <c r="M78" s="312" t="n">
        <v>-0.191</v>
      </c>
      <c r="N78" s="312" t="n">
        <v>0.0521</v>
      </c>
      <c r="O78" s="312" t="n">
        <v>-0.0997</v>
      </c>
      <c r="P78" s="312" t="n">
        <v>0.0786</v>
      </c>
      <c r="Q78" s="312" t="n">
        <v>0.0572</v>
      </c>
      <c r="R78" s="312" t="n">
        <v>0.392</v>
      </c>
      <c r="S78" s="312" t="n">
        <v>0.2691</v>
      </c>
      <c r="T78" s="312" t="n">
        <v>0.0231</v>
      </c>
      <c r="U78" s="312" t="n">
        <v>-0.0775</v>
      </c>
      <c r="V78" s="312" t="n">
        <v>0.0718</v>
      </c>
      <c r="W78" s="312" t="n">
        <v>0.3244</v>
      </c>
      <c r="X78" s="312" t="n">
        <v>0.0644</v>
      </c>
      <c r="Y78" s="312" t="n">
        <v>-0.1029</v>
      </c>
      <c r="Z78" s="312" t="n">
        <v>-0.0251</v>
      </c>
      <c r="AA78" s="312" t="n">
        <v>-0.1132</v>
      </c>
      <c r="AB78" s="312" t="n">
        <v>-0.0388</v>
      </c>
      <c r="AC78" s="312" t="n">
        <v>0.2026</v>
      </c>
      <c r="AD78" s="312" t="n">
        <v>0.053</v>
      </c>
      <c r="AE78" s="312" t="n">
        <v>-0.1108</v>
      </c>
      <c r="AF78" s="312" t="n">
        <v>0.1567</v>
      </c>
      <c r="AG78" s="312" t="n">
        <v>0.1412</v>
      </c>
      <c r="AH78" s="312" t="n">
        <v>-0.0067</v>
      </c>
      <c r="AI78" s="312" t="n">
        <v>0.0411</v>
      </c>
      <c r="AJ78" s="312" t="n">
        <v>-0.0519</v>
      </c>
      <c r="AK78" s="312" t="n">
        <v>0.0335</v>
      </c>
      <c r="AL78" s="312" t="n">
        <v>-0.0351</v>
      </c>
      <c r="AM78" s="312" t="n">
        <v>-0.0038</v>
      </c>
      <c r="AN78" s="312" t="n">
        <v>-0.0542</v>
      </c>
      <c r="AO78" s="312" t="n">
        <v>0.0396</v>
      </c>
      <c r="AP78" s="313" t="n">
        <v>0.151</v>
      </c>
      <c r="AQ78" s="252"/>
      <c r="AR78" s="314" t="n">
        <f aca="false">ROUND(SUMPRODUCT(E78:AP78,E$5:AP$5),10)</f>
        <v>0.0335176861</v>
      </c>
      <c r="AS78" s="315" t="str">
        <f aca="false">PROPER(RIGHT(B78,LEN(B78)-6))</f>
        <v>Belladonna</v>
      </c>
      <c r="AT78" s="269" t="n">
        <f aca="false">ATANH(MIN(AR78,max_correl))</f>
        <v>0.0335302462177482</v>
      </c>
      <c r="AU78" s="270" t="str">
        <f aca="false">IF(AT78&lt;0,(AT78^2),"")</f>
        <v/>
      </c>
      <c r="AV78" s="252"/>
      <c r="AW78" s="269" t="n">
        <f aca="false">AW77+largeur_classes</f>
        <v>-0.11174549641907</v>
      </c>
      <c r="AX78" s="317" t="n">
        <f aca="false">COUNTIF(AT$11:AT$408,CONCATENATE("&lt;=",AW78))</f>
        <v>200</v>
      </c>
      <c r="AY78" s="252" t="n">
        <f aca="false">AX78-AX77</f>
        <v>12</v>
      </c>
      <c r="AZ78" s="317" t="n">
        <f aca="false">$AZ$10*EXP(-(((AW78-$AW$7)/AZ$7)^2)/2)</f>
        <v>5.57307651130842</v>
      </c>
      <c r="BA78" s="317" t="n">
        <f aca="false">IF((AW78-$AW$7)&gt;0,IF((AY78-AZ78)&gt;0,AY78-AZ78,0),0)</f>
        <v>0</v>
      </c>
      <c r="BB78" s="318" t="n">
        <f aca="false">AW78-BB$5</f>
        <v>-0.500577993442056</v>
      </c>
      <c r="BC78" s="0"/>
    </row>
    <row r="79" customFormat="false" ht="12.8" hidden="false" customHeight="false" outlineLevel="0" collapsed="false">
      <c r="A79" s="269" t="s">
        <v>503</v>
      </c>
      <c r="B79" s="298" t="s">
        <v>1584</v>
      </c>
      <c r="C79" s="298"/>
      <c r="D79" s="311"/>
      <c r="E79" s="312" t="n">
        <v>0.2408</v>
      </c>
      <c r="F79" s="312" t="n">
        <v>-0.3549</v>
      </c>
      <c r="G79" s="312" t="n">
        <v>-0.0265</v>
      </c>
      <c r="H79" s="312" t="n">
        <v>0.2712</v>
      </c>
      <c r="I79" s="312" t="n">
        <v>0.0338</v>
      </c>
      <c r="J79" s="312" t="n">
        <v>-0.0195</v>
      </c>
      <c r="K79" s="312" t="n">
        <v>-0.2443</v>
      </c>
      <c r="L79" s="312" t="n">
        <v>-0.4742</v>
      </c>
      <c r="M79" s="312" t="n">
        <v>0.0928</v>
      </c>
      <c r="N79" s="312" t="n">
        <v>-0.1189</v>
      </c>
      <c r="O79" s="312" t="n">
        <v>0.2633</v>
      </c>
      <c r="P79" s="312" t="n">
        <v>-0.079</v>
      </c>
      <c r="Q79" s="312" t="n">
        <v>0.0729</v>
      </c>
      <c r="R79" s="312" t="n">
        <v>-0.0746</v>
      </c>
      <c r="S79" s="312" t="n">
        <v>0.1367</v>
      </c>
      <c r="T79" s="312" t="n">
        <v>-0.0295</v>
      </c>
      <c r="U79" s="312" t="n">
        <v>-0.0187</v>
      </c>
      <c r="V79" s="312" t="n">
        <v>0.2213</v>
      </c>
      <c r="W79" s="312" t="n">
        <v>-0.1306</v>
      </c>
      <c r="X79" s="312" t="n">
        <v>-0.2148</v>
      </c>
      <c r="Y79" s="312" t="n">
        <v>-0.1354</v>
      </c>
      <c r="Z79" s="312" t="n">
        <v>-0.0755</v>
      </c>
      <c r="AA79" s="312" t="n">
        <v>-0.2039</v>
      </c>
      <c r="AB79" s="312" t="n">
        <v>0.1514</v>
      </c>
      <c r="AC79" s="312" t="n">
        <v>0.1918</v>
      </c>
      <c r="AD79" s="312" t="n">
        <v>-0.013</v>
      </c>
      <c r="AE79" s="312" t="n">
        <v>0.0256</v>
      </c>
      <c r="AF79" s="312" t="n">
        <v>0.177</v>
      </c>
      <c r="AG79" s="312" t="n">
        <v>-0.0187</v>
      </c>
      <c r="AH79" s="312" t="n">
        <v>0.0226</v>
      </c>
      <c r="AI79" s="312" t="n">
        <v>0.0447</v>
      </c>
      <c r="AJ79" s="312" t="n">
        <v>0.0295</v>
      </c>
      <c r="AK79" s="312" t="n">
        <v>0.2104</v>
      </c>
      <c r="AL79" s="312" t="n">
        <v>-0.0434</v>
      </c>
      <c r="AM79" s="312" t="n">
        <v>0.0499</v>
      </c>
      <c r="AN79" s="312" t="n">
        <v>0.0642</v>
      </c>
      <c r="AO79" s="312" t="n">
        <v>-0.0221</v>
      </c>
      <c r="AP79" s="313" t="n">
        <v>0.0095</v>
      </c>
      <c r="AQ79" s="252"/>
      <c r="AR79" s="314" t="n">
        <f aca="false">ROUND(SUMPRODUCT(E79:AP79,E$5:AP$5),10)</f>
        <v>-0.1961343905</v>
      </c>
      <c r="AS79" s="315" t="str">
        <f aca="false">PROPER(RIGHT(B79,LEN(B79)-6))</f>
        <v>Benzoicum Acidum</v>
      </c>
      <c r="AT79" s="269" t="n">
        <f aca="false">ATANH(MIN(AR79,max_correl))</f>
        <v>-0.198709095996223</v>
      </c>
      <c r="AU79" s="270" t="n">
        <f aca="false">IF(AT79&lt;0,(AT79^2),"")</f>
        <v>0.0394853048316362</v>
      </c>
      <c r="AV79" s="252"/>
      <c r="AW79" s="269" t="n">
        <f aca="false">AW78+largeur_classes</f>
        <v>-0.105225190012266</v>
      </c>
      <c r="AX79" s="317" t="n">
        <f aca="false">COUNTIF(AT$11:AT$408,CONCATENATE("&lt;=",AW79))</f>
        <v>203</v>
      </c>
      <c r="AY79" s="252" t="n">
        <f aca="false">AX79-AX78</f>
        <v>3</v>
      </c>
      <c r="AZ79" s="317" t="n">
        <f aca="false">$AZ$10*EXP(-(((AW79-$AW$7)/AZ$7)^2)/2)</f>
        <v>5.66044593321854</v>
      </c>
      <c r="BA79" s="317" t="n">
        <f aca="false">IF((AW79-$AW$7)&gt;0,IF((AY79-AZ79)&gt;0,AY79-AZ79,0),0)</f>
        <v>0</v>
      </c>
      <c r="BB79" s="318" t="n">
        <f aca="false">AW79-BB$5</f>
        <v>-0.494057687035252</v>
      </c>
      <c r="BC79" s="0"/>
    </row>
    <row r="80" customFormat="false" ht="12.8" hidden="false" customHeight="false" outlineLevel="0" collapsed="false">
      <c r="A80" s="269" t="s">
        <v>504</v>
      </c>
      <c r="B80" s="298" t="s">
        <v>1585</v>
      </c>
      <c r="C80" s="298"/>
      <c r="D80" s="311"/>
      <c r="E80" s="312" t="n">
        <v>0.2818</v>
      </c>
      <c r="F80" s="312" t="n">
        <v>-0.1425</v>
      </c>
      <c r="G80" s="312" t="n">
        <v>0.1741</v>
      </c>
      <c r="H80" s="312" t="n">
        <v>0.6138</v>
      </c>
      <c r="I80" s="312" t="n">
        <v>-0.093</v>
      </c>
      <c r="J80" s="312" t="n">
        <v>-0.1147</v>
      </c>
      <c r="K80" s="312" t="n">
        <v>-0.3394</v>
      </c>
      <c r="L80" s="312" t="n">
        <v>-0.232</v>
      </c>
      <c r="M80" s="312" t="n">
        <v>0.006</v>
      </c>
      <c r="N80" s="312" t="n">
        <v>-0.0608</v>
      </c>
      <c r="O80" s="312" t="n">
        <v>0.0733</v>
      </c>
      <c r="P80" s="312" t="n">
        <v>0.0825</v>
      </c>
      <c r="Q80" s="312" t="n">
        <v>0.2352</v>
      </c>
      <c r="R80" s="312" t="n">
        <v>-0.0553</v>
      </c>
      <c r="S80" s="312" t="n">
        <v>-0.1844</v>
      </c>
      <c r="T80" s="312" t="n">
        <v>-0.1184</v>
      </c>
      <c r="U80" s="312" t="n">
        <v>-0.0723</v>
      </c>
      <c r="V80" s="312" t="n">
        <v>-0.1501</v>
      </c>
      <c r="W80" s="312" t="n">
        <v>0.0293</v>
      </c>
      <c r="X80" s="312" t="n">
        <v>-0.0189</v>
      </c>
      <c r="Y80" s="312" t="n">
        <v>-0.0429</v>
      </c>
      <c r="Z80" s="312" t="n">
        <v>-0.0492</v>
      </c>
      <c r="AA80" s="312" t="n">
        <v>-0.0903</v>
      </c>
      <c r="AB80" s="312" t="n">
        <v>-0.0136</v>
      </c>
      <c r="AC80" s="312" t="n">
        <v>-0.0291</v>
      </c>
      <c r="AD80" s="312" t="n">
        <v>-0.0068</v>
      </c>
      <c r="AE80" s="312" t="n">
        <v>0.1302</v>
      </c>
      <c r="AF80" s="312" t="n">
        <v>0.1016</v>
      </c>
      <c r="AG80" s="312" t="n">
        <v>0.006</v>
      </c>
      <c r="AH80" s="312" t="n">
        <v>0.1126</v>
      </c>
      <c r="AI80" s="312" t="n">
        <v>0.0903</v>
      </c>
      <c r="AJ80" s="312" t="n">
        <v>0.0715</v>
      </c>
      <c r="AK80" s="312" t="n">
        <v>0.1076</v>
      </c>
      <c r="AL80" s="312" t="n">
        <v>-0.0325</v>
      </c>
      <c r="AM80" s="312" t="n">
        <v>0.1184</v>
      </c>
      <c r="AN80" s="312" t="n">
        <v>-0.1611</v>
      </c>
      <c r="AO80" s="312" t="n">
        <v>-0.0498</v>
      </c>
      <c r="AP80" s="313" t="n">
        <v>-0.1713</v>
      </c>
      <c r="AQ80" s="252"/>
      <c r="AR80" s="314" t="n">
        <f aca="false">ROUND(SUMPRODUCT(E80:AP80,E$5:AP$5),10)</f>
        <v>-0.3037744105</v>
      </c>
      <c r="AS80" s="315" t="str">
        <f aca="false">PROPER(RIGHT(B80,LEN(B80)-6))</f>
        <v>Berberis Vulgaris</v>
      </c>
      <c r="AT80" s="269" t="n">
        <f aca="false">ATANH(MIN(AR80,max_correl))</f>
        <v>-0.313672499387548</v>
      </c>
      <c r="AU80" s="270" t="n">
        <f aca="false">IF(AT80&lt;0,(AT80^2),"")</f>
        <v>0.0983904368720314</v>
      </c>
      <c r="AV80" s="252"/>
      <c r="AW80" s="269" t="n">
        <f aca="false">AW79+largeur_classes</f>
        <v>-0.0987048836054615</v>
      </c>
      <c r="AX80" s="317" t="n">
        <f aca="false">COUNTIF(AT$11:AT$408,CONCATENATE("&lt;=",AW80))</f>
        <v>208</v>
      </c>
      <c r="AY80" s="252" t="n">
        <f aca="false">AX80-AX79</f>
        <v>5</v>
      </c>
      <c r="AZ80" s="317" t="n">
        <f aca="false">$AZ$10*EXP(-(((AW80-$AW$7)/AZ$7)^2)/2)</f>
        <v>5.74396914806165</v>
      </c>
      <c r="BA80" s="317" t="n">
        <f aca="false">IF((AW80-$AW$7)&gt;0,IF((AY80-AZ80)&gt;0,AY80-AZ80,0),0)</f>
        <v>0</v>
      </c>
      <c r="BB80" s="318" t="n">
        <f aca="false">AW80-BB$5</f>
        <v>-0.487537380628447</v>
      </c>
      <c r="BC80" s="0"/>
    </row>
    <row r="81" customFormat="false" ht="12.8" hidden="false" customHeight="false" outlineLevel="0" collapsed="false">
      <c r="A81" s="269" t="s">
        <v>505</v>
      </c>
      <c r="B81" s="298" t="s">
        <v>1586</v>
      </c>
      <c r="C81" s="298"/>
      <c r="D81" s="311"/>
      <c r="E81" s="312" t="n">
        <v>-0.2522</v>
      </c>
      <c r="F81" s="312" t="n">
        <v>-0.398</v>
      </c>
      <c r="G81" s="312" t="n">
        <v>0.1037</v>
      </c>
      <c r="H81" s="312" t="n">
        <v>0.1407</v>
      </c>
      <c r="I81" s="312" t="n">
        <v>-0.0115</v>
      </c>
      <c r="J81" s="312" t="n">
        <v>-0.0939</v>
      </c>
      <c r="K81" s="312" t="n">
        <v>0.106</v>
      </c>
      <c r="L81" s="312" t="n">
        <v>0.045</v>
      </c>
      <c r="M81" s="312" t="n">
        <v>-0.2512</v>
      </c>
      <c r="N81" s="312" t="n">
        <v>0.2785</v>
      </c>
      <c r="O81" s="312" t="n">
        <v>0.1113</v>
      </c>
      <c r="P81" s="312" t="n">
        <v>-0.2603</v>
      </c>
      <c r="Q81" s="312" t="n">
        <v>0.0848</v>
      </c>
      <c r="R81" s="312" t="n">
        <v>0.08</v>
      </c>
      <c r="S81" s="312" t="n">
        <v>-0.0213</v>
      </c>
      <c r="T81" s="312" t="n">
        <v>-0.168</v>
      </c>
      <c r="U81" s="312" t="n">
        <v>-0.0443</v>
      </c>
      <c r="V81" s="312" t="n">
        <v>0.1388</v>
      </c>
      <c r="W81" s="312" t="n">
        <v>0.1211</v>
      </c>
      <c r="X81" s="312" t="n">
        <v>0.3603</v>
      </c>
      <c r="Y81" s="312" t="n">
        <v>0.0064</v>
      </c>
      <c r="Z81" s="312" t="n">
        <v>0.1878</v>
      </c>
      <c r="AA81" s="312" t="n">
        <v>0.1353</v>
      </c>
      <c r="AB81" s="312" t="n">
        <v>-0.1664</v>
      </c>
      <c r="AC81" s="312" t="n">
        <v>-0.259</v>
      </c>
      <c r="AD81" s="312" t="n">
        <v>0.0316</v>
      </c>
      <c r="AE81" s="312" t="n">
        <v>0.0419</v>
      </c>
      <c r="AF81" s="312" t="n">
        <v>0.0002</v>
      </c>
      <c r="AG81" s="312" t="n">
        <v>-0.0939</v>
      </c>
      <c r="AH81" s="312" t="n">
        <v>-0.1671</v>
      </c>
      <c r="AI81" s="312" t="n">
        <v>0.0679</v>
      </c>
      <c r="AJ81" s="312" t="n">
        <v>0.0818</v>
      </c>
      <c r="AK81" s="312" t="n">
        <v>0.2126</v>
      </c>
      <c r="AL81" s="312" t="n">
        <v>0.0427</v>
      </c>
      <c r="AM81" s="312" t="n">
        <v>-0.1137</v>
      </c>
      <c r="AN81" s="312" t="n">
        <v>-0.0967</v>
      </c>
      <c r="AO81" s="312" t="n">
        <v>-0.1101</v>
      </c>
      <c r="AP81" s="313" t="n">
        <v>0.1258</v>
      </c>
      <c r="AQ81" s="252"/>
      <c r="AR81" s="314" t="n">
        <f aca="false">ROUND(SUMPRODUCT(E81:AP81,E$5:AP$5),10)</f>
        <v>0.0418622862</v>
      </c>
      <c r="AS81" s="315" t="str">
        <f aca="false">PROPER(RIGHT(B81,LEN(B81)-6))</f>
        <v>Bismuthum Oxydatum</v>
      </c>
      <c r="AT81" s="269" t="n">
        <f aca="false">ATANH(MIN(AR81,max_correl))</f>
        <v>0.0418867658132735</v>
      </c>
      <c r="AU81" s="270" t="str">
        <f aca="false">IF(AT81&lt;0,(AT81^2),"")</f>
        <v/>
      </c>
      <c r="AV81" s="252"/>
      <c r="AW81" s="269" t="n">
        <f aca="false">AW80+largeur_classes</f>
        <v>-0.092184577198657</v>
      </c>
      <c r="AX81" s="317" t="n">
        <f aca="false">COUNTIF(AT$11:AT$408,CONCATENATE("&lt;=",AW81))</f>
        <v>216</v>
      </c>
      <c r="AY81" s="252" t="n">
        <f aca="false">AX81-AX80</f>
        <v>8</v>
      </c>
      <c r="AZ81" s="317" t="n">
        <f aca="false">$AZ$10*EXP(-(((AW81-$AW$7)/AZ$7)^2)/2)</f>
        <v>5.82343673313099</v>
      </c>
      <c r="BA81" s="317" t="n">
        <f aca="false">IF((AW81-$AW$7)&gt;0,IF((AY81-AZ81)&gt;0,AY81-AZ81,0),0)</f>
        <v>0</v>
      </c>
      <c r="BB81" s="318" t="n">
        <f aca="false">AW81-BB$5</f>
        <v>-0.481017074221643</v>
      </c>
      <c r="BC81" s="0"/>
    </row>
    <row r="82" customFormat="false" ht="12.8" hidden="false" customHeight="false" outlineLevel="0" collapsed="false">
      <c r="A82" s="269" t="s">
        <v>506</v>
      </c>
      <c r="B82" s="298" t="s">
        <v>1587</v>
      </c>
      <c r="C82" s="298"/>
      <c r="D82" s="311"/>
      <c r="E82" s="312" t="n">
        <v>0.1324</v>
      </c>
      <c r="F82" s="312" t="n">
        <v>0.0322</v>
      </c>
      <c r="G82" s="312" t="n">
        <v>-0.0536</v>
      </c>
      <c r="H82" s="312" t="n">
        <v>0.0317</v>
      </c>
      <c r="I82" s="312" t="n">
        <v>-0.2438</v>
      </c>
      <c r="J82" s="312" t="n">
        <v>0.1681</v>
      </c>
      <c r="K82" s="312" t="n">
        <v>0.2312</v>
      </c>
      <c r="L82" s="312" t="n">
        <v>-0.2445</v>
      </c>
      <c r="M82" s="312" t="n">
        <v>0.0086</v>
      </c>
      <c r="N82" s="312" t="n">
        <v>-0.2385</v>
      </c>
      <c r="O82" s="312" t="n">
        <v>-0.2126</v>
      </c>
      <c r="P82" s="312" t="n">
        <v>-0.0303</v>
      </c>
      <c r="Q82" s="312" t="n">
        <v>0.1336</v>
      </c>
      <c r="R82" s="312" t="n">
        <v>0.2986</v>
      </c>
      <c r="S82" s="312" t="n">
        <v>0.2625</v>
      </c>
      <c r="T82" s="312" t="n">
        <v>-0.1597</v>
      </c>
      <c r="U82" s="312" t="n">
        <v>-0.0545</v>
      </c>
      <c r="V82" s="312" t="n">
        <v>0.1643</v>
      </c>
      <c r="W82" s="312" t="n">
        <v>0.0851</v>
      </c>
      <c r="X82" s="312" t="n">
        <v>-0.1583</v>
      </c>
      <c r="Y82" s="312" t="n">
        <v>0.2522</v>
      </c>
      <c r="Z82" s="312" t="n">
        <v>0.1518</v>
      </c>
      <c r="AA82" s="312" t="n">
        <v>-0.0513</v>
      </c>
      <c r="AB82" s="312" t="n">
        <v>-0.1494</v>
      </c>
      <c r="AC82" s="312" t="n">
        <v>-0.1501</v>
      </c>
      <c r="AD82" s="312" t="n">
        <v>-0.1657</v>
      </c>
      <c r="AE82" s="312" t="n">
        <v>0.1009</v>
      </c>
      <c r="AF82" s="312" t="n">
        <v>-0.027</v>
      </c>
      <c r="AG82" s="312" t="n">
        <v>-0.2063</v>
      </c>
      <c r="AH82" s="312" t="n">
        <v>0.0452</v>
      </c>
      <c r="AI82" s="312" t="n">
        <v>0.0916</v>
      </c>
      <c r="AJ82" s="312" t="n">
        <v>-0.2974</v>
      </c>
      <c r="AK82" s="312" t="n">
        <v>0.1981</v>
      </c>
      <c r="AL82" s="312" t="n">
        <v>0.1529</v>
      </c>
      <c r="AM82" s="312" t="n">
        <v>0.0219</v>
      </c>
      <c r="AN82" s="312" t="n">
        <v>0.0937</v>
      </c>
      <c r="AO82" s="312" t="n">
        <v>-0.1133</v>
      </c>
      <c r="AP82" s="313" t="n">
        <v>-0.1054</v>
      </c>
      <c r="AQ82" s="252"/>
      <c r="AR82" s="314" t="n">
        <f aca="false">ROUND(SUMPRODUCT(E82:AP82,E$5:AP$5),10)</f>
        <v>-0.0331627672</v>
      </c>
      <c r="AS82" s="315" t="str">
        <f aca="false">PROPER(RIGHT(B82,LEN(B82)-6))</f>
        <v>Borax    (Na2 B4 O7)</v>
      </c>
      <c r="AT82" s="269" t="n">
        <f aca="false">ATANH(MIN(AR82,max_correl))</f>
        <v>-0.0331749323575208</v>
      </c>
      <c r="AU82" s="270" t="n">
        <f aca="false">IF(AT82&lt;0,(AT82^2),"")</f>
        <v>0.00110057613692608</v>
      </c>
      <c r="AV82" s="252"/>
      <c r="AW82" s="269" t="n">
        <f aca="false">AW81+largeur_classes</f>
        <v>-0.0856642707918526</v>
      </c>
      <c r="AX82" s="317" t="n">
        <f aca="false">COUNTIF(AT$11:AT$408,CONCATENATE("&lt;=",AW82))</f>
        <v>218</v>
      </c>
      <c r="AY82" s="252" t="n">
        <f aca="false">AX82-AX81</f>
        <v>2</v>
      </c>
      <c r="AZ82" s="317" t="n">
        <f aca="false">$AZ$10*EXP(-(((AW82-$AW$7)/AZ$7)^2)/2)</f>
        <v>5.89864738883607</v>
      </c>
      <c r="BA82" s="317" t="n">
        <f aca="false">IF((AW82-$AW$7)&gt;0,IF((AY82-AZ82)&gt;0,AY82-AZ82,0),0)</f>
        <v>0</v>
      </c>
      <c r="BB82" s="318" t="n">
        <f aca="false">AW82-BB$5</f>
        <v>-0.474496767814838</v>
      </c>
      <c r="BC82" s="0"/>
    </row>
    <row r="83" customFormat="false" ht="12.8" hidden="false" customHeight="false" outlineLevel="0" collapsed="false">
      <c r="A83" s="269" t="s">
        <v>507</v>
      </c>
      <c r="B83" s="298" t="s">
        <v>1588</v>
      </c>
      <c r="C83" s="298"/>
      <c r="D83" s="311"/>
      <c r="E83" s="312" t="n">
        <v>0.2428</v>
      </c>
      <c r="F83" s="312" t="n">
        <v>0.1273</v>
      </c>
      <c r="G83" s="312" t="n">
        <v>0.1312</v>
      </c>
      <c r="H83" s="312" t="n">
        <v>0.156</v>
      </c>
      <c r="I83" s="312" t="n">
        <v>0.0349</v>
      </c>
      <c r="J83" s="312" t="n">
        <v>0.0998</v>
      </c>
      <c r="K83" s="312" t="n">
        <v>0.0837</v>
      </c>
      <c r="L83" s="312" t="n">
        <v>0.0109</v>
      </c>
      <c r="M83" s="312" t="n">
        <v>-0.1722</v>
      </c>
      <c r="N83" s="312" t="n">
        <v>-0.0126</v>
      </c>
      <c r="O83" s="312" t="n">
        <v>-0.2192</v>
      </c>
      <c r="P83" s="312" t="n">
        <v>0.1242</v>
      </c>
      <c r="Q83" s="312" t="n">
        <v>0.0745</v>
      </c>
      <c r="R83" s="312" t="n">
        <v>-0.0562</v>
      </c>
      <c r="S83" s="312" t="n">
        <v>-0.1543</v>
      </c>
      <c r="T83" s="312" t="n">
        <v>0.0763</v>
      </c>
      <c r="U83" s="312" t="n">
        <v>0.0562</v>
      </c>
      <c r="V83" s="312" t="n">
        <v>-0.1168</v>
      </c>
      <c r="W83" s="312" t="n">
        <v>0.2022</v>
      </c>
      <c r="X83" s="312" t="n">
        <v>-0.0466</v>
      </c>
      <c r="Y83" s="312" t="n">
        <v>0.4323</v>
      </c>
      <c r="Z83" s="312" t="n">
        <v>-0.0418</v>
      </c>
      <c r="AA83" s="312" t="n">
        <v>-0.1822</v>
      </c>
      <c r="AB83" s="312" t="n">
        <v>-0.0915</v>
      </c>
      <c r="AC83" s="312" t="n">
        <v>0.1817</v>
      </c>
      <c r="AD83" s="312" t="n">
        <v>0.0166</v>
      </c>
      <c r="AE83" s="312" t="n">
        <v>-0.1194</v>
      </c>
      <c r="AF83" s="312" t="n">
        <v>-0.2388</v>
      </c>
      <c r="AG83" s="312" t="n">
        <v>-0.0209</v>
      </c>
      <c r="AH83" s="312" t="n">
        <v>0.1874</v>
      </c>
      <c r="AI83" s="312" t="n">
        <v>-0.1015</v>
      </c>
      <c r="AJ83" s="312" t="n">
        <v>-0.0292</v>
      </c>
      <c r="AK83" s="312" t="n">
        <v>-0.3373</v>
      </c>
      <c r="AL83" s="312" t="n">
        <v>-0.3613</v>
      </c>
      <c r="AM83" s="312" t="n">
        <v>-0.0235</v>
      </c>
      <c r="AN83" s="312" t="n">
        <v>0.1913</v>
      </c>
      <c r="AO83" s="312" t="n">
        <v>-0.1024</v>
      </c>
      <c r="AP83" s="313" t="n">
        <v>-0.0013</v>
      </c>
      <c r="AQ83" s="252"/>
      <c r="AR83" s="314" t="n">
        <f aca="false">ROUND(SUMPRODUCT(E83:AP83,E$5:AP$5),10)</f>
        <v>-0.1942448321</v>
      </c>
      <c r="AS83" s="315" t="str">
        <f aca="false">PROPER(RIGHT(B83,LEN(B83)-6))</f>
        <v>Bovista</v>
      </c>
      <c r="AT83" s="269" t="n">
        <f aca="false">ATANH(MIN(AR83,max_correl))</f>
        <v>-0.196744695245672</v>
      </c>
      <c r="AU83" s="270" t="n">
        <f aca="false">IF(AT83&lt;0,(AT83^2),"")</f>
        <v>0.0387084751073123</v>
      </c>
      <c r="AV83" s="252"/>
      <c r="AW83" s="269" t="n">
        <f aca="false">AW82+largeur_classes</f>
        <v>-0.0791439643850481</v>
      </c>
      <c r="AX83" s="317" t="n">
        <f aca="false">COUNTIF(AT$11:AT$408,CONCATENATE("&lt;=",AW83))</f>
        <v>221</v>
      </c>
      <c r="AY83" s="252" t="n">
        <f aca="false">AX83-AX82</f>
        <v>3</v>
      </c>
      <c r="AZ83" s="317" t="n">
        <f aca="false">$AZ$10*EXP(-(((AW83-$AW$7)/AZ$7)^2)/2)</f>
        <v>5.96940878643452</v>
      </c>
      <c r="BA83" s="317" t="n">
        <f aca="false">IF((AW83-$AW$7)&gt;0,IF((AY83-AZ83)&gt;0,AY83-AZ83,0),0)</f>
        <v>0</v>
      </c>
      <c r="BB83" s="318" t="n">
        <f aca="false">AW83-BB$5</f>
        <v>-0.467976461408034</v>
      </c>
      <c r="BC83" s="0"/>
    </row>
    <row r="84" customFormat="false" ht="12.8" hidden="false" customHeight="false" outlineLevel="0" collapsed="false">
      <c r="A84" s="269" t="s">
        <v>508</v>
      </c>
      <c r="B84" s="298" t="s">
        <v>1589</v>
      </c>
      <c r="C84" s="298"/>
      <c r="D84" s="311"/>
      <c r="E84" s="312" t="n">
        <v>0.0151</v>
      </c>
      <c r="F84" s="312" t="n">
        <v>-0.2341</v>
      </c>
      <c r="G84" s="312" t="n">
        <v>-0.1703</v>
      </c>
      <c r="H84" s="312" t="n">
        <v>0.4017</v>
      </c>
      <c r="I84" s="312" t="n">
        <v>-0.0312</v>
      </c>
      <c r="J84" s="312" t="n">
        <v>-0.1461</v>
      </c>
      <c r="K84" s="312" t="n">
        <v>-0.118</v>
      </c>
      <c r="L84" s="312" t="n">
        <v>-0.5075</v>
      </c>
      <c r="M84" s="312" t="n">
        <v>-0.1509</v>
      </c>
      <c r="N84" s="312" t="n">
        <v>-0.2281</v>
      </c>
      <c r="O84" s="312" t="n">
        <v>0.0953</v>
      </c>
      <c r="P84" s="312" t="n">
        <v>0.1791</v>
      </c>
      <c r="Q84" s="312" t="n">
        <v>0.1851</v>
      </c>
      <c r="R84" s="312" t="n">
        <v>-0.1857</v>
      </c>
      <c r="S84" s="312" t="n">
        <v>0.0242</v>
      </c>
      <c r="T84" s="312" t="n">
        <v>-0.1552</v>
      </c>
      <c r="U84" s="312" t="n">
        <v>0.0408</v>
      </c>
      <c r="V84" s="312" t="n">
        <v>0.1769</v>
      </c>
      <c r="W84" s="312" t="n">
        <v>-0.1349</v>
      </c>
      <c r="X84" s="312" t="n">
        <v>0.0245</v>
      </c>
      <c r="Y84" s="312" t="n">
        <v>-0.0305</v>
      </c>
      <c r="Z84" s="312" t="n">
        <v>-0.0079</v>
      </c>
      <c r="AA84" s="312" t="n">
        <v>-0.0674</v>
      </c>
      <c r="AB84" s="312" t="n">
        <v>0.1887</v>
      </c>
      <c r="AC84" s="312" t="n">
        <v>0.1313</v>
      </c>
      <c r="AD84" s="312" t="n">
        <v>-0.0369</v>
      </c>
      <c r="AE84" s="312" t="n">
        <v>0.1437</v>
      </c>
      <c r="AF84" s="312" t="n">
        <v>0.0436</v>
      </c>
      <c r="AG84" s="312" t="n">
        <v>0.0693</v>
      </c>
      <c r="AH84" s="312" t="n">
        <v>-0.0674</v>
      </c>
      <c r="AI84" s="312" t="n">
        <v>0.0348</v>
      </c>
      <c r="AJ84" s="312" t="n">
        <v>0.2048</v>
      </c>
      <c r="AK84" s="312" t="n">
        <v>0.2017</v>
      </c>
      <c r="AL84" s="312" t="n">
        <v>-0.0197</v>
      </c>
      <c r="AM84" s="312" t="n">
        <v>0.0417</v>
      </c>
      <c r="AN84" s="312" t="n">
        <v>-0.0847</v>
      </c>
      <c r="AO84" s="312" t="n">
        <v>0.1028</v>
      </c>
      <c r="AP84" s="313" t="n">
        <v>0.0659</v>
      </c>
      <c r="AQ84" s="252"/>
      <c r="AR84" s="314" t="n">
        <f aca="false">ROUND(SUMPRODUCT(E84:AP84,E$5:AP$5),10)</f>
        <v>-0.1446119867</v>
      </c>
      <c r="AS84" s="315" t="str">
        <f aca="false">PROPER(RIGHT(B84,LEN(B84)-6))</f>
        <v>Brachyglottis Repens</v>
      </c>
      <c r="AT84" s="269" t="n">
        <f aca="false">ATANH(MIN(AR84,max_correl))</f>
        <v>-0.145632899797014</v>
      </c>
      <c r="AU84" s="270" t="n">
        <f aca="false">IF(AT84&lt;0,(AT84^2),"")</f>
        <v>0.0212089415032872</v>
      </c>
      <c r="AV84" s="252"/>
      <c r="AW84" s="269" t="n">
        <f aca="false">AW83+largeur_classes</f>
        <v>-0.0726236579782437</v>
      </c>
      <c r="AX84" s="317" t="n">
        <f aca="false">COUNTIF(AT$11:AT$408,CONCATENATE("&lt;=",AW84))</f>
        <v>227</v>
      </c>
      <c r="AY84" s="252" t="n">
        <f aca="false">AX84-AX83</f>
        <v>6</v>
      </c>
      <c r="AZ84" s="317" t="n">
        <f aca="false">$AZ$10*EXP(-(((AW84-$AW$7)/AZ$7)^2)/2)</f>
        <v>6.03553838614848</v>
      </c>
      <c r="BA84" s="317" t="n">
        <f aca="false">IF((AW84-$AW$7)&gt;0,IF((AY84-AZ84)&gt;0,AY84-AZ84,0),0)</f>
        <v>0</v>
      </c>
      <c r="BB84" s="318" t="n">
        <f aca="false">AW84-BB$5</f>
        <v>-0.461456155001229</v>
      </c>
      <c r="BC84" s="0"/>
    </row>
    <row r="85" customFormat="false" ht="12.8" hidden="false" customHeight="false" outlineLevel="0" collapsed="false">
      <c r="A85" s="269" t="s">
        <v>509</v>
      </c>
      <c r="B85" s="298" t="s">
        <v>1590</v>
      </c>
      <c r="C85" s="298"/>
      <c r="D85" s="311"/>
      <c r="E85" s="312" t="n">
        <v>0.0693</v>
      </c>
      <c r="F85" s="312" t="n">
        <v>-0.1538</v>
      </c>
      <c r="G85" s="312" t="n">
        <v>0.2553</v>
      </c>
      <c r="H85" s="312" t="n">
        <v>-0.3517</v>
      </c>
      <c r="I85" s="312" t="n">
        <v>0.1495</v>
      </c>
      <c r="J85" s="312" t="n">
        <v>0.2482</v>
      </c>
      <c r="K85" s="312" t="n">
        <v>-0.0925</v>
      </c>
      <c r="L85" s="312" t="n">
        <v>-0.1374</v>
      </c>
      <c r="M85" s="312" t="n">
        <v>0.0744</v>
      </c>
      <c r="N85" s="312" t="n">
        <v>-0.2867</v>
      </c>
      <c r="O85" s="312" t="n">
        <v>0.0043</v>
      </c>
      <c r="P85" s="312" t="n">
        <v>0.2138</v>
      </c>
      <c r="Q85" s="312" t="n">
        <v>-0.1055</v>
      </c>
      <c r="R85" s="312" t="n">
        <v>0.2618</v>
      </c>
      <c r="S85" s="312" t="n">
        <v>-0.0508</v>
      </c>
      <c r="T85" s="312" t="n">
        <v>0.0686</v>
      </c>
      <c r="U85" s="312" t="n">
        <v>0.3414</v>
      </c>
      <c r="V85" s="312" t="n">
        <v>-0.1507</v>
      </c>
      <c r="W85" s="312" t="n">
        <v>0.0455</v>
      </c>
      <c r="X85" s="312" t="n">
        <v>0.1369</v>
      </c>
      <c r="Y85" s="312" t="n">
        <v>-0.1477</v>
      </c>
      <c r="Z85" s="312" t="n">
        <v>-0.0397</v>
      </c>
      <c r="AA85" s="312" t="n">
        <v>-0.0477</v>
      </c>
      <c r="AB85" s="312" t="n">
        <v>-0.2515</v>
      </c>
      <c r="AC85" s="312" t="n">
        <v>-0.048</v>
      </c>
      <c r="AD85" s="312" t="n">
        <v>-0.1168</v>
      </c>
      <c r="AE85" s="312" t="n">
        <v>-0.0643</v>
      </c>
      <c r="AF85" s="312" t="n">
        <v>0.0558</v>
      </c>
      <c r="AG85" s="312" t="n">
        <v>0.0286</v>
      </c>
      <c r="AH85" s="312" t="n">
        <v>0.2337</v>
      </c>
      <c r="AI85" s="312" t="n">
        <v>0.1518</v>
      </c>
      <c r="AJ85" s="312" t="n">
        <v>-0.1786</v>
      </c>
      <c r="AK85" s="312" t="n">
        <v>0.1573</v>
      </c>
      <c r="AL85" s="312" t="n">
        <v>-0.1226</v>
      </c>
      <c r="AM85" s="312" t="n">
        <v>-0.1048</v>
      </c>
      <c r="AN85" s="312" t="n">
        <v>0.0558</v>
      </c>
      <c r="AO85" s="312" t="n">
        <v>0.0121</v>
      </c>
      <c r="AP85" s="313" t="n">
        <v>-0.1193</v>
      </c>
      <c r="AQ85" s="252"/>
      <c r="AR85" s="314" t="n">
        <f aca="false">ROUND(SUMPRODUCT(E85:AP85,E$5:AP$5),10)</f>
        <v>-0.1392549186</v>
      </c>
      <c r="AS85" s="315" t="str">
        <f aca="false">PROPER(RIGHT(B85,LEN(B85)-6))</f>
        <v>Bromum</v>
      </c>
      <c r="AT85" s="269" t="n">
        <f aca="false">ATANH(MIN(AR85,max_correl))</f>
        <v>-0.140165679826536</v>
      </c>
      <c r="AU85" s="270" t="n">
        <f aca="false">IF(AT85&lt;0,(AT85^2),"")</f>
        <v>0.0196464178012351</v>
      </c>
      <c r="AV85" s="252"/>
      <c r="AW85" s="269" t="n">
        <f aca="false">AW84+largeur_classes</f>
        <v>-0.0661033515714392</v>
      </c>
      <c r="AX85" s="317" t="n">
        <f aca="false">COUNTIF(AT$11:AT$408,CONCATENATE("&lt;=",AW85))</f>
        <v>228</v>
      </c>
      <c r="AY85" s="252" t="n">
        <f aca="false">AX85-AX84</f>
        <v>1</v>
      </c>
      <c r="AZ85" s="317" t="n">
        <f aca="false">$AZ$10*EXP(-(((AW85-$AW$7)/AZ$7)^2)/2)</f>
        <v>6.09686422080342</v>
      </c>
      <c r="BA85" s="317" t="n">
        <f aca="false">IF((AW85-$AW$7)&gt;0,IF((AY85-AZ85)&gt;0,AY85-AZ85,0),0)</f>
        <v>0</v>
      </c>
      <c r="BB85" s="318" t="n">
        <f aca="false">AW85-BB$5</f>
        <v>-0.454935848594425</v>
      </c>
      <c r="BC85" s="0"/>
    </row>
    <row r="86" customFormat="false" ht="12.8" hidden="false" customHeight="false" outlineLevel="0" collapsed="false">
      <c r="A86" s="269" t="s">
        <v>510</v>
      </c>
      <c r="B86" s="298" t="s">
        <v>1591</v>
      </c>
      <c r="C86" s="298"/>
      <c r="D86" s="311"/>
      <c r="E86" s="312" t="n">
        <v>0.0721</v>
      </c>
      <c r="F86" s="312" t="n">
        <v>0.1082</v>
      </c>
      <c r="G86" s="312" t="n">
        <v>0.2202</v>
      </c>
      <c r="H86" s="312" t="n">
        <v>0.0341</v>
      </c>
      <c r="I86" s="312" t="n">
        <v>-0.443</v>
      </c>
      <c r="J86" s="312" t="n">
        <v>-0.0222</v>
      </c>
      <c r="K86" s="312" t="n">
        <v>-0.1281</v>
      </c>
      <c r="L86" s="312" t="n">
        <v>0.1753</v>
      </c>
      <c r="M86" s="312" t="n">
        <v>-0.2232</v>
      </c>
      <c r="N86" s="312" t="n">
        <v>0.1634</v>
      </c>
      <c r="O86" s="312" t="n">
        <v>0.1304</v>
      </c>
      <c r="P86" s="312" t="n">
        <v>-0.2493</v>
      </c>
      <c r="Q86" s="312" t="n">
        <v>0.0533</v>
      </c>
      <c r="R86" s="312" t="n">
        <v>-0.0702</v>
      </c>
      <c r="S86" s="312" t="n">
        <v>-0.2773</v>
      </c>
      <c r="T86" s="312" t="n">
        <v>0.1335</v>
      </c>
      <c r="U86" s="312" t="n">
        <v>0.1715</v>
      </c>
      <c r="V86" s="312" t="n">
        <v>0.097</v>
      </c>
      <c r="W86" s="312" t="n">
        <v>-0.0522</v>
      </c>
      <c r="X86" s="312" t="n">
        <v>0.0928</v>
      </c>
      <c r="Y86" s="312" t="n">
        <v>-0.2451</v>
      </c>
      <c r="Z86" s="312" t="n">
        <v>-0.0426</v>
      </c>
      <c r="AA86" s="312" t="n">
        <v>0.0395</v>
      </c>
      <c r="AB86" s="312" t="n">
        <v>0.2271</v>
      </c>
      <c r="AC86" s="312" t="n">
        <v>0.0219</v>
      </c>
      <c r="AD86" s="312" t="n">
        <v>0.2313</v>
      </c>
      <c r="AE86" s="312" t="n">
        <v>-0.0004</v>
      </c>
      <c r="AF86" s="312" t="n">
        <v>-0.0157</v>
      </c>
      <c r="AG86" s="312" t="n">
        <v>-0.1036</v>
      </c>
      <c r="AH86" s="312" t="n">
        <v>-0.1596</v>
      </c>
      <c r="AI86" s="312" t="n">
        <v>0.2029</v>
      </c>
      <c r="AJ86" s="312" t="n">
        <v>0.1193</v>
      </c>
      <c r="AK86" s="312" t="n">
        <v>-0.0602</v>
      </c>
      <c r="AL86" s="312" t="n">
        <v>-0.0326</v>
      </c>
      <c r="AM86" s="312" t="n">
        <v>0.2018</v>
      </c>
      <c r="AN86" s="312" t="n">
        <v>-0.262</v>
      </c>
      <c r="AO86" s="312" t="n">
        <v>-0.0775</v>
      </c>
      <c r="AP86" s="313" t="n">
        <v>-0.0196</v>
      </c>
      <c r="AQ86" s="252"/>
      <c r="AR86" s="314" t="n">
        <f aca="false">ROUND(SUMPRODUCT(E86:AP86,E$5:AP$5),10)</f>
        <v>0.1529304094</v>
      </c>
      <c r="AS86" s="315" t="str">
        <f aca="false">PROPER(RIGHT(B86,LEN(B86)-6))</f>
        <v>Brucella Melitensis</v>
      </c>
      <c r="AT86" s="269" t="n">
        <f aca="false">ATANH(MIN(AR86,max_correl))</f>
        <v>0.154139654890491</v>
      </c>
      <c r="AU86" s="270" t="str">
        <f aca="false">IF(AT86&lt;0,(AT86^2),"")</f>
        <v/>
      </c>
      <c r="AV86" s="252"/>
      <c r="AW86" s="269" t="n">
        <f aca="false">AW85+largeur_classes</f>
        <v>-0.0595830451646348</v>
      </c>
      <c r="AX86" s="317" t="n">
        <f aca="false">COUNTIF(AT$11:AT$408,CONCATENATE("&lt;=",AW86))</f>
        <v>235</v>
      </c>
      <c r="AY86" s="252" t="n">
        <f aca="false">AX86-AX85</f>
        <v>7</v>
      </c>
      <c r="AZ86" s="317" t="n">
        <f aca="false">$AZ$10*EXP(-(((AW86-$AW$7)/AZ$7)^2)/2)</f>
        <v>6.15322564028705</v>
      </c>
      <c r="BA86" s="317" t="n">
        <f aca="false">IF((AW86-$AW$7)&gt;0,IF((AY86-AZ86)&gt;0,AY86-AZ86,0),0)</f>
        <v>0</v>
      </c>
      <c r="BB86" s="318" t="n">
        <f aca="false">AW86-BB$5</f>
        <v>-0.44841554218762</v>
      </c>
      <c r="BC86" s="0"/>
    </row>
    <row r="87" customFormat="false" ht="12.8" hidden="false" customHeight="false" outlineLevel="0" collapsed="false">
      <c r="A87" s="269" t="s">
        <v>511</v>
      </c>
      <c r="B87" s="298" t="s">
        <v>1592</v>
      </c>
      <c r="C87" s="298"/>
      <c r="D87" s="311"/>
      <c r="E87" s="312" t="n">
        <v>-0.1224</v>
      </c>
      <c r="F87" s="312" t="n">
        <v>-0.1409</v>
      </c>
      <c r="G87" s="312" t="n">
        <v>0.221</v>
      </c>
      <c r="H87" s="312" t="n">
        <v>0.0203</v>
      </c>
      <c r="I87" s="312" t="n">
        <v>-0.2573</v>
      </c>
      <c r="J87" s="312" t="n">
        <v>-0.168</v>
      </c>
      <c r="K87" s="312" t="n">
        <v>-0.0754</v>
      </c>
      <c r="L87" s="312" t="n">
        <v>0.1597</v>
      </c>
      <c r="M87" s="312" t="n">
        <v>-0.0355</v>
      </c>
      <c r="N87" s="312" t="n">
        <v>0.132</v>
      </c>
      <c r="O87" s="312" t="n">
        <v>0.0792</v>
      </c>
      <c r="P87" s="312" t="n">
        <v>-0.1883</v>
      </c>
      <c r="Q87" s="312" t="n">
        <v>-0.1468</v>
      </c>
      <c r="R87" s="312" t="n">
        <v>0.0702</v>
      </c>
      <c r="S87" s="312" t="n">
        <v>0.1785</v>
      </c>
      <c r="T87" s="312" t="n">
        <v>-0.1617</v>
      </c>
      <c r="U87" s="312" t="n">
        <v>0.1389</v>
      </c>
      <c r="V87" s="312" t="n">
        <v>-0.0325</v>
      </c>
      <c r="W87" s="312" t="n">
        <v>0.4264</v>
      </c>
      <c r="X87" s="312" t="n">
        <v>0.2757</v>
      </c>
      <c r="Y87" s="312" t="n">
        <v>-0.0524</v>
      </c>
      <c r="Z87" s="312" t="n">
        <v>0.168</v>
      </c>
      <c r="AA87" s="312" t="n">
        <v>0.1209</v>
      </c>
      <c r="AB87" s="312" t="n">
        <v>-0.1851</v>
      </c>
      <c r="AC87" s="312" t="n">
        <v>-0.0079</v>
      </c>
      <c r="AD87" s="312" t="n">
        <v>0.3485</v>
      </c>
      <c r="AE87" s="312" t="n">
        <v>0.0652</v>
      </c>
      <c r="AF87" s="312" t="n">
        <v>-0.1447</v>
      </c>
      <c r="AG87" s="312" t="n">
        <v>-0.0183</v>
      </c>
      <c r="AH87" s="312" t="n">
        <v>-0.0863</v>
      </c>
      <c r="AI87" s="312" t="n">
        <v>-0.134</v>
      </c>
      <c r="AJ87" s="312" t="n">
        <v>-0.0843</v>
      </c>
      <c r="AK87" s="312" t="n">
        <v>0.0631</v>
      </c>
      <c r="AL87" s="312" t="n">
        <v>0.0279</v>
      </c>
      <c r="AM87" s="312" t="n">
        <v>-0.2823</v>
      </c>
      <c r="AN87" s="312" t="n">
        <v>-0.0844</v>
      </c>
      <c r="AO87" s="312" t="n">
        <v>-0.1231</v>
      </c>
      <c r="AP87" s="313" t="n">
        <v>0.0327</v>
      </c>
      <c r="AQ87" s="252"/>
      <c r="AR87" s="314" t="n">
        <f aca="false">ROUND(SUMPRODUCT(E87:AP87,E$5:AP$5),10)</f>
        <v>0.0242475193</v>
      </c>
      <c r="AS87" s="315" t="str">
        <f aca="false">PROPER(RIGHT(B87,LEN(B87)-6))</f>
        <v>Bryonia Alba</v>
      </c>
      <c r="AT87" s="269" t="n">
        <f aca="false">ATANH(MIN(AR87,max_correl))</f>
        <v>0.0242522730236124</v>
      </c>
      <c r="AU87" s="270" t="str">
        <f aca="false">IF(AT87&lt;0,(AT87^2),"")</f>
        <v/>
      </c>
      <c r="AV87" s="252"/>
      <c r="AW87" s="269" t="n">
        <f aca="false">AW86+largeur_classes</f>
        <v>-0.0530627387578303</v>
      </c>
      <c r="AX87" s="317" t="n">
        <f aca="false">COUNTIF(AT$11:AT$408,CONCATENATE("&lt;=",AW87))</f>
        <v>239</v>
      </c>
      <c r="AY87" s="252" t="n">
        <f aca="false">AX87-AX86</f>
        <v>4</v>
      </c>
      <c r="AZ87" s="317" t="n">
        <f aca="false">$AZ$10*EXP(-(((AW87-$AW$7)/AZ$7)^2)/2)</f>
        <v>6.20447401232184</v>
      </c>
      <c r="BA87" s="317" t="n">
        <f aca="false">IF((AW87-$AW$7)&gt;0,IF((AY87-AZ87)&gt;0,AY87-AZ87,0),0)</f>
        <v>0</v>
      </c>
      <c r="BB87" s="318" t="n">
        <f aca="false">AW87-BB$5</f>
        <v>-0.441895235780816</v>
      </c>
      <c r="BC87" s="0"/>
    </row>
    <row r="88" customFormat="false" ht="12.8" hidden="false" customHeight="false" outlineLevel="0" collapsed="false">
      <c r="A88" s="269" t="s">
        <v>512</v>
      </c>
      <c r="B88" s="298" t="s">
        <v>1593</v>
      </c>
      <c r="C88" s="298"/>
      <c r="D88" s="311"/>
      <c r="E88" s="312" t="n">
        <v>-0.4863</v>
      </c>
      <c r="F88" s="312" t="n">
        <v>-0.1358</v>
      </c>
      <c r="G88" s="312" t="n">
        <v>0.3119</v>
      </c>
      <c r="H88" s="312" t="n">
        <v>0.0605</v>
      </c>
      <c r="I88" s="312" t="n">
        <v>-0.144</v>
      </c>
      <c r="J88" s="312" t="n">
        <v>0.2372</v>
      </c>
      <c r="K88" s="312" t="n">
        <v>-0.0831</v>
      </c>
      <c r="L88" s="312" t="n">
        <v>-0.341</v>
      </c>
      <c r="M88" s="312" t="n">
        <v>0.4218</v>
      </c>
      <c r="N88" s="312" t="n">
        <v>0.0788</v>
      </c>
      <c r="O88" s="312" t="n">
        <v>-0.0671</v>
      </c>
      <c r="P88" s="312" t="n">
        <v>0.056</v>
      </c>
      <c r="Q88" s="312" t="n">
        <v>-0.0242</v>
      </c>
      <c r="R88" s="312" t="n">
        <v>-0.0827</v>
      </c>
      <c r="S88" s="312" t="n">
        <v>0.1949</v>
      </c>
      <c r="T88" s="312" t="n">
        <v>0.0004</v>
      </c>
      <c r="U88" s="312" t="n">
        <v>-0.014</v>
      </c>
      <c r="V88" s="312" t="n">
        <v>-0.0482</v>
      </c>
      <c r="W88" s="312" t="n">
        <v>-0.0146</v>
      </c>
      <c r="X88" s="312" t="n">
        <v>0.1169</v>
      </c>
      <c r="Y88" s="312" t="n">
        <v>0.0706</v>
      </c>
      <c r="Z88" s="312" t="n">
        <v>-0.1293</v>
      </c>
      <c r="AA88" s="312" t="n">
        <v>-0.1104</v>
      </c>
      <c r="AB88" s="312" t="n">
        <v>-0.12</v>
      </c>
      <c r="AC88" s="312" t="n">
        <v>-0.08</v>
      </c>
      <c r="AD88" s="312" t="n">
        <v>0.1469</v>
      </c>
      <c r="AE88" s="312" t="n">
        <v>0.1703</v>
      </c>
      <c r="AF88" s="312" t="n">
        <v>0.0644</v>
      </c>
      <c r="AG88" s="312" t="n">
        <v>-0.1358</v>
      </c>
      <c r="AH88" s="312" t="n">
        <v>0.0031</v>
      </c>
      <c r="AI88" s="312" t="n">
        <v>0.0012</v>
      </c>
      <c r="AJ88" s="312" t="n">
        <v>-0.0587</v>
      </c>
      <c r="AK88" s="312" t="n">
        <v>-0.0201</v>
      </c>
      <c r="AL88" s="312" t="n">
        <v>-0.1391</v>
      </c>
      <c r="AM88" s="312" t="n">
        <v>0.1473</v>
      </c>
      <c r="AN88" s="312" t="n">
        <v>0.1194</v>
      </c>
      <c r="AO88" s="312" t="n">
        <v>0.0517</v>
      </c>
      <c r="AP88" s="313" t="n">
        <v>-0.0252</v>
      </c>
      <c r="AQ88" s="252"/>
      <c r="AR88" s="314" t="n">
        <f aca="false">ROUND(SUMPRODUCT(E88:AP88,E$5:AP$5),10)</f>
        <v>-0.1822543034</v>
      </c>
      <c r="AS88" s="315" t="str">
        <f aca="false">PROPER(RIGHT(B88,LEN(B88)-6))</f>
        <v>Cactus Grandiflorus</v>
      </c>
      <c r="AT88" s="269" t="n">
        <f aca="false">ATANH(MIN(AR88,max_correl))</f>
        <v>-0.184313458804854</v>
      </c>
      <c r="AU88" s="270" t="n">
        <f aca="false">IF(AT88&lt;0,(AT88^2),"")</f>
        <v>0.0339714510966086</v>
      </c>
      <c r="AV88" s="252"/>
      <c r="AW88" s="269" t="n">
        <f aca="false">AW87+largeur_classes</f>
        <v>-0.0465424323510258</v>
      </c>
      <c r="AX88" s="317" t="n">
        <f aca="false">COUNTIF(AT$11:AT$408,CONCATENATE("&lt;=",AW88))</f>
        <v>243</v>
      </c>
      <c r="AY88" s="252" t="n">
        <f aca="false">AX88-AX87</f>
        <v>4</v>
      </c>
      <c r="AZ88" s="317" t="n">
        <f aca="false">$AZ$10*EXP(-(((AW88-$AW$7)/AZ$7)^2)/2)</f>
        <v>6.25047337527544</v>
      </c>
      <c r="BA88" s="317" t="n">
        <f aca="false">IF((AW88-$AW$7)&gt;0,IF((AY88-AZ88)&gt;0,AY88-AZ88,0),0)</f>
        <v>0</v>
      </c>
      <c r="BB88" s="318" t="n">
        <f aca="false">AW88-BB$5</f>
        <v>-0.435374929374011</v>
      </c>
      <c r="BC88" s="0"/>
    </row>
    <row r="89" customFormat="false" ht="12.8" hidden="false" customHeight="false" outlineLevel="0" collapsed="false">
      <c r="A89" s="269" t="s">
        <v>513</v>
      </c>
      <c r="B89" s="298" t="s">
        <v>1594</v>
      </c>
      <c r="C89" s="298"/>
      <c r="D89" s="311"/>
      <c r="E89" s="312" t="n">
        <v>-0.2199</v>
      </c>
      <c r="F89" s="312" t="n">
        <v>-0.3717</v>
      </c>
      <c r="G89" s="312" t="n">
        <v>0.1417</v>
      </c>
      <c r="H89" s="312" t="n">
        <v>0.1393</v>
      </c>
      <c r="I89" s="312" t="n">
        <v>0.0069</v>
      </c>
      <c r="J89" s="312" t="n">
        <v>-0.2225</v>
      </c>
      <c r="K89" s="312" t="n">
        <v>-0.3283</v>
      </c>
      <c r="L89" s="312" t="n">
        <v>0.1505</v>
      </c>
      <c r="M89" s="312" t="n">
        <v>0.2438</v>
      </c>
      <c r="N89" s="312" t="n">
        <v>0.1295</v>
      </c>
      <c r="O89" s="312" t="n">
        <v>-0.1106</v>
      </c>
      <c r="P89" s="312" t="n">
        <v>0.3411</v>
      </c>
      <c r="Q89" s="312" t="n">
        <v>0.0122</v>
      </c>
      <c r="R89" s="312" t="n">
        <v>-0.3384</v>
      </c>
      <c r="S89" s="312" t="n">
        <v>0.0348</v>
      </c>
      <c r="T89" s="312" t="n">
        <v>-0.151</v>
      </c>
      <c r="U89" s="312" t="n">
        <v>-0.1818</v>
      </c>
      <c r="V89" s="312" t="n">
        <v>0.1066</v>
      </c>
      <c r="W89" s="312" t="n">
        <v>-0.1494</v>
      </c>
      <c r="X89" s="312" t="n">
        <v>0.1584</v>
      </c>
      <c r="Y89" s="312" t="n">
        <v>-0.0327</v>
      </c>
      <c r="Z89" s="312" t="n">
        <v>0.1473</v>
      </c>
      <c r="AA89" s="312" t="n">
        <v>0.0359</v>
      </c>
      <c r="AB89" s="312" t="n">
        <v>0.1021</v>
      </c>
      <c r="AC89" s="312" t="n">
        <v>-0.1406</v>
      </c>
      <c r="AD89" s="312" t="n">
        <v>-0.0431</v>
      </c>
      <c r="AE89" s="312" t="n">
        <v>-0.0444</v>
      </c>
      <c r="AF89" s="312" t="n">
        <v>0.0566</v>
      </c>
      <c r="AG89" s="312" t="n">
        <v>0.1646</v>
      </c>
      <c r="AH89" s="312" t="n">
        <v>0.1183</v>
      </c>
      <c r="AI89" s="312" t="n">
        <v>-0.0479</v>
      </c>
      <c r="AJ89" s="312" t="n">
        <v>-0.0603</v>
      </c>
      <c r="AK89" s="312" t="n">
        <v>0.0779</v>
      </c>
      <c r="AL89" s="312" t="n">
        <v>0.0274</v>
      </c>
      <c r="AM89" s="312" t="n">
        <v>0.0255</v>
      </c>
      <c r="AN89" s="312" t="n">
        <v>0.1417</v>
      </c>
      <c r="AO89" s="312" t="n">
        <v>0.1406</v>
      </c>
      <c r="AP89" s="313" t="n">
        <v>-0.0558</v>
      </c>
      <c r="AQ89" s="252"/>
      <c r="AR89" s="314" t="n">
        <f aca="false">ROUND(SUMPRODUCT(E89:AP89,E$5:AP$5),10)</f>
        <v>-0.0028573958</v>
      </c>
      <c r="AS89" s="315" t="str">
        <f aca="false">PROPER(RIGHT(B89,LEN(B89)-6))</f>
        <v>Cadmium Sulfuratum</v>
      </c>
      <c r="AT89" s="269" t="n">
        <f aca="false">ATANH(MIN(AR89,max_correl))</f>
        <v>-0.00285740357664151</v>
      </c>
      <c r="AU89" s="270" t="n">
        <f aca="false">IF(AT89&lt;0,(AT89^2),"")</f>
        <v>8.16475519980367E-006</v>
      </c>
      <c r="AV89" s="252"/>
      <c r="AW89" s="269" t="n">
        <f aca="false">AW88+largeur_classes</f>
        <v>-0.0400221259442214</v>
      </c>
      <c r="AX89" s="317" t="n">
        <f aca="false">COUNTIF(AT$11:AT$408,CONCATENATE("&lt;=",AW89))</f>
        <v>246</v>
      </c>
      <c r="AY89" s="252" t="n">
        <f aca="false">AX89-AX88</f>
        <v>3</v>
      </c>
      <c r="AZ89" s="317" t="n">
        <f aca="false">$AZ$10*EXP(-(((AW89-$AW$7)/AZ$7)^2)/2)</f>
        <v>6.29110103899798</v>
      </c>
      <c r="BA89" s="317" t="n">
        <f aca="false">IF((AW89-$AW$7)&gt;0,IF((AY89-AZ89)&gt;0,AY89-AZ89,0),0)</f>
        <v>0</v>
      </c>
      <c r="BB89" s="318" t="n">
        <f aca="false">AW89-BB$5</f>
        <v>-0.428854622967207</v>
      </c>
      <c r="BC89" s="0"/>
    </row>
    <row r="90" customFormat="false" ht="12.8" hidden="false" customHeight="false" outlineLevel="0" collapsed="false">
      <c r="A90" s="269" t="s">
        <v>514</v>
      </c>
      <c r="B90" s="298" t="s">
        <v>1595</v>
      </c>
      <c r="C90" s="298"/>
      <c r="D90" s="311"/>
      <c r="E90" s="312" t="n">
        <v>0.1574</v>
      </c>
      <c r="F90" s="312" t="n">
        <v>-0.2671</v>
      </c>
      <c r="G90" s="312" t="n">
        <v>-0.0745</v>
      </c>
      <c r="H90" s="312" t="n">
        <v>0.157</v>
      </c>
      <c r="I90" s="312" t="n">
        <v>-0.0096</v>
      </c>
      <c r="J90" s="312" t="n">
        <v>-0.1992</v>
      </c>
      <c r="K90" s="312" t="n">
        <v>-0.2426</v>
      </c>
      <c r="L90" s="312" t="n">
        <v>-0.2552</v>
      </c>
      <c r="M90" s="312" t="n">
        <v>-0.0403</v>
      </c>
      <c r="N90" s="312" t="n">
        <v>-0.4391</v>
      </c>
      <c r="O90" s="312" t="n">
        <v>0.3604</v>
      </c>
      <c r="P90" s="312" t="n">
        <v>-0.0418</v>
      </c>
      <c r="Q90" s="312" t="n">
        <v>0.127</v>
      </c>
      <c r="R90" s="312" t="n">
        <v>-0.162</v>
      </c>
      <c r="S90" s="312" t="n">
        <v>0.0936</v>
      </c>
      <c r="T90" s="312" t="n">
        <v>-0.0752</v>
      </c>
      <c r="U90" s="312" t="n">
        <v>0.1243</v>
      </c>
      <c r="V90" s="312" t="n">
        <v>0.0035</v>
      </c>
      <c r="W90" s="312" t="n">
        <v>-0.1842</v>
      </c>
      <c r="X90" s="312" t="n">
        <v>-0.0165</v>
      </c>
      <c r="Y90" s="312" t="n">
        <v>-0.0399</v>
      </c>
      <c r="Z90" s="312" t="n">
        <v>0.2241</v>
      </c>
      <c r="AA90" s="312" t="n">
        <v>0.0054</v>
      </c>
      <c r="AB90" s="312" t="n">
        <v>0.0606</v>
      </c>
      <c r="AC90" s="312" t="n">
        <v>0.1938</v>
      </c>
      <c r="AD90" s="312" t="n">
        <v>-0.1148</v>
      </c>
      <c r="AE90" s="312" t="n">
        <v>0.1581</v>
      </c>
      <c r="AF90" s="312" t="n">
        <v>-0.0211</v>
      </c>
      <c r="AG90" s="312" t="n">
        <v>0.0887</v>
      </c>
      <c r="AH90" s="312" t="n">
        <v>0.0414</v>
      </c>
      <c r="AI90" s="312" t="n">
        <v>0.2898</v>
      </c>
      <c r="AJ90" s="312" t="n">
        <v>0.0154</v>
      </c>
      <c r="AK90" s="312" t="n">
        <v>-0.0372</v>
      </c>
      <c r="AL90" s="312" t="n">
        <v>-0.0817</v>
      </c>
      <c r="AM90" s="312" t="n">
        <v>0.1804</v>
      </c>
      <c r="AN90" s="312" t="n">
        <v>-0.0445</v>
      </c>
      <c r="AO90" s="312" t="n">
        <v>-0.02</v>
      </c>
      <c r="AP90" s="313" t="n">
        <v>0.0948</v>
      </c>
      <c r="AQ90" s="252"/>
      <c r="AR90" s="314" t="n">
        <f aca="false">ROUND(SUMPRODUCT(E90:AP90,E$5:AP$5),10)</f>
        <v>-0.2548036198</v>
      </c>
      <c r="AS90" s="315" t="str">
        <f aca="false">PROPER(RIGHT(B90,LEN(B90)-6))</f>
        <v>Cahinca</v>
      </c>
      <c r="AT90" s="269" t="n">
        <f aca="false">ATANH(MIN(AR90,max_correl))</f>
        <v>-0.26054328992358</v>
      </c>
      <c r="AU90" s="270" t="n">
        <f aca="false">IF(AT90&lt;0,(AT90^2),"")</f>
        <v>0.0678828059242029</v>
      </c>
      <c r="AV90" s="252"/>
      <c r="AW90" s="269" t="n">
        <f aca="false">AW89+largeur_classes</f>
        <v>-0.0335018195374169</v>
      </c>
      <c r="AX90" s="317" t="n">
        <f aca="false">COUNTIF(AT$11:AT$408,CONCATENATE("&lt;=",AW90))</f>
        <v>250</v>
      </c>
      <c r="AY90" s="252" t="n">
        <f aca="false">AX90-AX89</f>
        <v>4</v>
      </c>
      <c r="AZ90" s="317" t="n">
        <f aca="false">$AZ$10*EXP(-(((AW90-$AW$7)/AZ$7)^2)/2)</f>
        <v>6.32624812997085</v>
      </c>
      <c r="BA90" s="317" t="n">
        <f aca="false">IF((AW90-$AW$7)&gt;0,IF((AY90-AZ90)&gt;0,AY90-AZ90,0),0)</f>
        <v>0</v>
      </c>
      <c r="BB90" s="318" t="n">
        <f aca="false">AW90-BB$5</f>
        <v>-0.422334316560403</v>
      </c>
      <c r="BC90" s="0"/>
    </row>
    <row r="91" customFormat="false" ht="12.8" hidden="false" customHeight="false" outlineLevel="0" collapsed="false">
      <c r="A91" s="269" t="s">
        <v>515</v>
      </c>
      <c r="B91" s="298" t="s">
        <v>1596</v>
      </c>
      <c r="C91" s="298"/>
      <c r="D91" s="311"/>
      <c r="E91" s="312" t="n">
        <v>-0.159</v>
      </c>
      <c r="F91" s="312" t="n">
        <v>-0.0443</v>
      </c>
      <c r="G91" s="312" t="n">
        <v>-0.2404</v>
      </c>
      <c r="H91" s="312" t="n">
        <v>0.1926</v>
      </c>
      <c r="I91" s="312" t="n">
        <v>0.0654</v>
      </c>
      <c r="J91" s="312" t="n">
        <v>0.0779</v>
      </c>
      <c r="K91" s="312" t="n">
        <v>0.1947</v>
      </c>
      <c r="L91" s="312" t="n">
        <v>0.0833</v>
      </c>
      <c r="M91" s="312" t="n">
        <v>0.1204</v>
      </c>
      <c r="N91" s="312" t="n">
        <v>0.0301</v>
      </c>
      <c r="O91" s="312" t="n">
        <v>0.2107</v>
      </c>
      <c r="P91" s="312" t="n">
        <v>-0.0066</v>
      </c>
      <c r="Q91" s="312" t="n">
        <v>0.183</v>
      </c>
      <c r="R91" s="312" t="n">
        <v>0.0958</v>
      </c>
      <c r="S91" s="312" t="n">
        <v>0.0877</v>
      </c>
      <c r="T91" s="312" t="n">
        <v>0.2134</v>
      </c>
      <c r="U91" s="312" t="n">
        <v>0.0997</v>
      </c>
      <c r="V91" s="312" t="n">
        <v>-0.1608</v>
      </c>
      <c r="W91" s="312" t="n">
        <v>0.1704</v>
      </c>
      <c r="X91" s="312" t="n">
        <v>0.059</v>
      </c>
      <c r="Y91" s="312" t="n">
        <v>-0.1422</v>
      </c>
      <c r="Z91" s="312" t="n">
        <v>0.1294</v>
      </c>
      <c r="AA91" s="312" t="n">
        <v>0.1492</v>
      </c>
      <c r="AB91" s="312" t="n">
        <v>-0.1609</v>
      </c>
      <c r="AC91" s="312" t="n">
        <v>0.2191</v>
      </c>
      <c r="AD91" s="312" t="n">
        <v>-0.3313</v>
      </c>
      <c r="AE91" s="312" t="n">
        <v>0.0221</v>
      </c>
      <c r="AF91" s="312" t="n">
        <v>0.0405</v>
      </c>
      <c r="AG91" s="312" t="n">
        <v>-0.0689</v>
      </c>
      <c r="AH91" s="312" t="n">
        <v>0.0805</v>
      </c>
      <c r="AI91" s="312" t="n">
        <v>-0.1145</v>
      </c>
      <c r="AJ91" s="312" t="n">
        <v>-0.0789</v>
      </c>
      <c r="AK91" s="312" t="n">
        <v>-0.2225</v>
      </c>
      <c r="AL91" s="312" t="n">
        <v>-0.1456</v>
      </c>
      <c r="AM91" s="312" t="n">
        <v>0.0854</v>
      </c>
      <c r="AN91" s="312" t="n">
        <v>-0.1734</v>
      </c>
      <c r="AO91" s="312" t="n">
        <v>-0.449</v>
      </c>
      <c r="AP91" s="313" t="n">
        <v>-0.1158</v>
      </c>
      <c r="AQ91" s="252"/>
      <c r="AR91" s="314" t="n">
        <f aca="false">ROUND(SUMPRODUCT(E91:AP91,E$5:AP$5),10)</f>
        <v>-0.0088535882</v>
      </c>
      <c r="AS91" s="315" t="str">
        <f aca="false">PROPER(RIGHT(B91,LEN(B91)-6))</f>
        <v>Caladium Seguinum</v>
      </c>
      <c r="AT91" s="269" t="n">
        <f aca="false">ATANH(MIN(AR91,max_correl))</f>
        <v>-0.00885381954340631</v>
      </c>
      <c r="AU91" s="270" t="n">
        <f aca="false">IF(AT91&lt;0,(AT91^2),"")</f>
        <v>7.83901205072035E-005</v>
      </c>
      <c r="AV91" s="252"/>
      <c r="AW91" s="269" t="n">
        <f aca="false">AW90+largeur_classes</f>
        <v>-0.0269815131306124</v>
      </c>
      <c r="AX91" s="317" t="n">
        <f aca="false">COUNTIF(AT$11:AT$408,CONCATENATE("&lt;=",AW91))</f>
        <v>255</v>
      </c>
      <c r="AY91" s="252" t="n">
        <f aca="false">AX91-AX90</f>
        <v>5</v>
      </c>
      <c r="AZ91" s="317" t="n">
        <f aca="false">$AZ$10*EXP(-(((AW91-$AW$7)/AZ$7)^2)/2)</f>
        <v>6.35582007737755</v>
      </c>
      <c r="BA91" s="317" t="n">
        <f aca="false">IF((AW91-$AW$7)&gt;0,IF((AY91-AZ91)&gt;0,AY91-AZ91,0),0)</f>
        <v>0</v>
      </c>
      <c r="BB91" s="318" t="n">
        <f aca="false">AW91-BB$5</f>
        <v>-0.415814010153598</v>
      </c>
      <c r="BC91" s="0"/>
    </row>
    <row r="92" customFormat="false" ht="12.8" hidden="false" customHeight="false" outlineLevel="0" collapsed="false">
      <c r="A92" s="269" t="s">
        <v>516</v>
      </c>
      <c r="B92" s="298" t="s">
        <v>1597</v>
      </c>
      <c r="C92" s="298"/>
      <c r="D92" s="311"/>
      <c r="E92" s="312" t="n">
        <v>-0.3847</v>
      </c>
      <c r="F92" s="312" t="n">
        <v>-0.3337</v>
      </c>
      <c r="G92" s="312" t="n">
        <v>0.0184</v>
      </c>
      <c r="H92" s="312" t="n">
        <v>0.1155</v>
      </c>
      <c r="I92" s="312" t="n">
        <v>0.0875</v>
      </c>
      <c r="J92" s="312" t="n">
        <v>-0.102</v>
      </c>
      <c r="K92" s="312" t="n">
        <v>-0.0981</v>
      </c>
      <c r="L92" s="312" t="n">
        <v>-0.2459</v>
      </c>
      <c r="M92" s="312" t="n">
        <v>0.1903</v>
      </c>
      <c r="N92" s="312" t="n">
        <v>0.124</v>
      </c>
      <c r="O92" s="312" t="n">
        <v>0.1074</v>
      </c>
      <c r="P92" s="312" t="n">
        <v>0.1579</v>
      </c>
      <c r="Q92" s="312" t="n">
        <v>0.1338</v>
      </c>
      <c r="R92" s="312" t="n">
        <v>-0.087</v>
      </c>
      <c r="S92" s="312" t="n">
        <v>0.0469</v>
      </c>
      <c r="T92" s="312" t="n">
        <v>-0.103</v>
      </c>
      <c r="U92" s="312" t="n">
        <v>0.0111</v>
      </c>
      <c r="V92" s="312" t="n">
        <v>0.1602</v>
      </c>
      <c r="W92" s="312" t="n">
        <v>-0.0254</v>
      </c>
      <c r="X92" s="312" t="n">
        <v>0</v>
      </c>
      <c r="Y92" s="312" t="n">
        <v>0.1152</v>
      </c>
      <c r="Z92" s="312" t="n">
        <v>0.1696</v>
      </c>
      <c r="AA92" s="312" t="n">
        <v>-0.2299</v>
      </c>
      <c r="AB92" s="312" t="n">
        <v>0.1483</v>
      </c>
      <c r="AC92" s="312" t="n">
        <v>-0.0766</v>
      </c>
      <c r="AD92" s="312" t="n">
        <v>0.0963</v>
      </c>
      <c r="AE92" s="312" t="n">
        <v>-0.0893</v>
      </c>
      <c r="AF92" s="312" t="n">
        <v>-0.015</v>
      </c>
      <c r="AG92" s="312" t="n">
        <v>0.1116</v>
      </c>
      <c r="AH92" s="312" t="n">
        <v>-0.0699</v>
      </c>
      <c r="AI92" s="312" t="n">
        <v>-0.2936</v>
      </c>
      <c r="AJ92" s="312" t="n">
        <v>-0.3339</v>
      </c>
      <c r="AK92" s="312" t="n">
        <v>0.2534</v>
      </c>
      <c r="AL92" s="312" t="n">
        <v>0.0769</v>
      </c>
      <c r="AM92" s="312" t="n">
        <v>0.0668</v>
      </c>
      <c r="AN92" s="312" t="n">
        <v>0.2138</v>
      </c>
      <c r="AO92" s="312" t="n">
        <v>-0.0155</v>
      </c>
      <c r="AP92" s="313" t="n">
        <v>0.1012</v>
      </c>
      <c r="AQ92" s="252"/>
      <c r="AR92" s="314" t="n">
        <f aca="false">ROUND(SUMPRODUCT(E92:AP92,E$5:AP$5),10)</f>
        <v>-0.0067743623</v>
      </c>
      <c r="AS92" s="315" t="str">
        <f aca="false">PROPER(RIGHT(B92,LEN(B92)-6))</f>
        <v>Calcarea Arsenicica</v>
      </c>
      <c r="AT92" s="269" t="n">
        <f aca="false">ATANH(MIN(AR92,max_correl))</f>
        <v>-0.00677446593249694</v>
      </c>
      <c r="AU92" s="270" t="n">
        <f aca="false">IF(AT92&lt;0,(AT92^2),"")</f>
        <v>4.58933886705616E-005</v>
      </c>
      <c r="AV92" s="252"/>
      <c r="AW92" s="269" t="n">
        <f aca="false">AW91+largeur_classes</f>
        <v>-0.020461206723808</v>
      </c>
      <c r="AX92" s="317" t="n">
        <f aca="false">COUNTIF(AT$11:AT$408,CONCATENATE("&lt;=",AW92))</f>
        <v>258</v>
      </c>
      <c r="AY92" s="252" t="n">
        <f aca="false">AX92-AX91</f>
        <v>3</v>
      </c>
      <c r="AZ92" s="317" t="n">
        <f aca="false">$AZ$10*EXP(-(((AW92-$AW$7)/AZ$7)^2)/2)</f>
        <v>6.37973703705959</v>
      </c>
      <c r="BA92" s="317" t="n">
        <f aca="false">IF((AW92-$AW$7)&gt;0,IF((AY92-AZ92)&gt;0,AY92-AZ92,0),0)</f>
        <v>0</v>
      </c>
      <c r="BB92" s="318" t="n">
        <f aca="false">AW92-BB$5</f>
        <v>-0.409293703746794</v>
      </c>
      <c r="BC92" s="0"/>
    </row>
    <row r="93" customFormat="false" ht="12.8" hidden="false" customHeight="false" outlineLevel="0" collapsed="false">
      <c r="A93" s="269" t="s">
        <v>517</v>
      </c>
      <c r="B93" s="298" t="s">
        <v>1598</v>
      </c>
      <c r="C93" s="298"/>
      <c r="D93" s="311"/>
      <c r="E93" s="312" t="n">
        <v>0.0343</v>
      </c>
      <c r="F93" s="312" t="n">
        <v>0.4181</v>
      </c>
      <c r="G93" s="312" t="n">
        <v>-0.0377</v>
      </c>
      <c r="H93" s="312" t="n">
        <v>-0.1522</v>
      </c>
      <c r="I93" s="312" t="n">
        <v>0.218</v>
      </c>
      <c r="J93" s="312" t="n">
        <v>-0.0934</v>
      </c>
      <c r="K93" s="312" t="n">
        <v>-0.0025</v>
      </c>
      <c r="L93" s="312" t="n">
        <v>-0.2328</v>
      </c>
      <c r="M93" s="312" t="n">
        <v>-0.0855</v>
      </c>
      <c r="N93" s="312" t="n">
        <v>0.0596</v>
      </c>
      <c r="O93" s="312" t="n">
        <v>-0.2505</v>
      </c>
      <c r="P93" s="312" t="n">
        <v>-0.1002</v>
      </c>
      <c r="Q93" s="312" t="n">
        <v>-0.2215</v>
      </c>
      <c r="R93" s="312" t="n">
        <v>0.217</v>
      </c>
      <c r="S93" s="312" t="n">
        <v>0.0101</v>
      </c>
      <c r="T93" s="312" t="n">
        <v>0.0778</v>
      </c>
      <c r="U93" s="312" t="n">
        <v>0.0062</v>
      </c>
      <c r="V93" s="312" t="n">
        <v>0.3907</v>
      </c>
      <c r="W93" s="312" t="n">
        <v>0.2501</v>
      </c>
      <c r="X93" s="312" t="n">
        <v>-0.0364</v>
      </c>
      <c r="Y93" s="312" t="n">
        <v>-0.05</v>
      </c>
      <c r="Z93" s="312" t="n">
        <v>0.0976</v>
      </c>
      <c r="AA93" s="312" t="n">
        <v>-0.3471</v>
      </c>
      <c r="AB93" s="312" t="n">
        <v>-0.0049</v>
      </c>
      <c r="AC93" s="312" t="n">
        <v>-0.1015</v>
      </c>
      <c r="AD93" s="312" t="n">
        <v>-0.1936</v>
      </c>
      <c r="AE93" s="312" t="n">
        <v>0.0618</v>
      </c>
      <c r="AF93" s="312" t="n">
        <v>-0.0685</v>
      </c>
      <c r="AG93" s="312" t="n">
        <v>-0.0049</v>
      </c>
      <c r="AH93" s="312" t="n">
        <v>0.2281</v>
      </c>
      <c r="AI93" s="312" t="n">
        <v>-0.134</v>
      </c>
      <c r="AJ93" s="312" t="n">
        <v>-0.0406</v>
      </c>
      <c r="AK93" s="312" t="n">
        <v>-0.0628</v>
      </c>
      <c r="AL93" s="312" t="n">
        <v>-0.046</v>
      </c>
      <c r="AM93" s="312" t="n">
        <v>0.1076</v>
      </c>
      <c r="AN93" s="312" t="n">
        <v>-0.0019</v>
      </c>
      <c r="AO93" s="312" t="n">
        <v>0.0914</v>
      </c>
      <c r="AP93" s="313" t="n">
        <v>0.0012</v>
      </c>
      <c r="AQ93" s="252"/>
      <c r="AR93" s="314" t="n">
        <f aca="false">ROUND(SUMPRODUCT(E93:AP93,E$5:AP$5),10)</f>
        <v>0.1239335585</v>
      </c>
      <c r="AS93" s="315" t="str">
        <f aca="false">PROPER(RIGHT(B93,LEN(B93)-6))</f>
        <v>Calcarea Carbonica</v>
      </c>
      <c r="AT93" s="269" t="n">
        <f aca="false">ATANH(MIN(AR93,max_correl))</f>
        <v>0.124573991265144</v>
      </c>
      <c r="AU93" s="270" t="str">
        <f aca="false">IF(AT93&lt;0,(AT93^2),"")</f>
        <v/>
      </c>
      <c r="AV93" s="252"/>
      <c r="AW93" s="269" t="n">
        <f aca="false">AW92+largeur_classes</f>
        <v>-0.0139409003170035</v>
      </c>
      <c r="AX93" s="317" t="n">
        <f aca="false">COUNTIF(AT$11:AT$408,CONCATENATE("&lt;=",AW93))</f>
        <v>258</v>
      </c>
      <c r="AY93" s="252" t="n">
        <f aca="false">AX93-AX92</f>
        <v>0</v>
      </c>
      <c r="AZ93" s="317" t="n">
        <f aca="false">$AZ$10*EXP(-(((AW93-$AW$7)/AZ$7)^2)/2)</f>
        <v>6.39793425069771</v>
      </c>
      <c r="BA93" s="317" t="n">
        <f aca="false">IF((AW93-$AW$7)&gt;0,IF((AY93-AZ93)&gt;0,AY93-AZ93,0),0)</f>
        <v>0</v>
      </c>
      <c r="BB93" s="318" t="n">
        <f aca="false">AW93-BB$5</f>
        <v>-0.402773397339989</v>
      </c>
      <c r="BC93" s="0"/>
    </row>
    <row r="94" customFormat="false" ht="12.8" hidden="false" customHeight="false" outlineLevel="0" collapsed="false">
      <c r="A94" s="269" t="s">
        <v>518</v>
      </c>
      <c r="B94" s="298" t="s">
        <v>1599</v>
      </c>
      <c r="C94" s="298"/>
      <c r="D94" s="311"/>
      <c r="E94" s="312" t="n">
        <v>0.4077</v>
      </c>
      <c r="F94" s="312" t="n">
        <v>0.169</v>
      </c>
      <c r="G94" s="312" t="n">
        <v>-0.1083</v>
      </c>
      <c r="H94" s="312" t="n">
        <v>-0.1073</v>
      </c>
      <c r="I94" s="312" t="n">
        <v>-0.0214</v>
      </c>
      <c r="J94" s="312" t="n">
        <v>0.1073</v>
      </c>
      <c r="K94" s="312" t="n">
        <v>-0.2062</v>
      </c>
      <c r="L94" s="312" t="n">
        <v>-0.128</v>
      </c>
      <c r="M94" s="312" t="n">
        <v>0.2099</v>
      </c>
      <c r="N94" s="312" t="n">
        <v>0.1883</v>
      </c>
      <c r="O94" s="312" t="n">
        <v>-0.033</v>
      </c>
      <c r="P94" s="312" t="n">
        <v>0.0164</v>
      </c>
      <c r="Q94" s="312" t="n">
        <v>-0.1625</v>
      </c>
      <c r="R94" s="312" t="n">
        <v>0.1307</v>
      </c>
      <c r="S94" s="312" t="n">
        <v>-0.3933</v>
      </c>
      <c r="T94" s="312" t="n">
        <v>0.1245</v>
      </c>
      <c r="U94" s="312" t="n">
        <v>0.0398</v>
      </c>
      <c r="V94" s="312" t="n">
        <v>0.1359</v>
      </c>
      <c r="W94" s="312" t="n">
        <v>0.1456</v>
      </c>
      <c r="X94" s="312" t="n">
        <v>-0.194</v>
      </c>
      <c r="Y94" s="312" t="n">
        <v>-0.0738</v>
      </c>
      <c r="Z94" s="312" t="n">
        <v>0.0417</v>
      </c>
      <c r="AA94" s="312" t="n">
        <v>0.0296</v>
      </c>
      <c r="AB94" s="312" t="n">
        <v>0.0035</v>
      </c>
      <c r="AC94" s="312" t="n">
        <v>0.1103</v>
      </c>
      <c r="AD94" s="312" t="n">
        <v>0.0644</v>
      </c>
      <c r="AE94" s="312" t="n">
        <v>-0.0798</v>
      </c>
      <c r="AF94" s="312" t="n">
        <v>-0.0932</v>
      </c>
      <c r="AG94" s="312" t="n">
        <v>0.0735</v>
      </c>
      <c r="AH94" s="312" t="n">
        <v>-0.1404</v>
      </c>
      <c r="AI94" s="312" t="n">
        <v>0.235</v>
      </c>
      <c r="AJ94" s="312" t="n">
        <v>-0.0894</v>
      </c>
      <c r="AK94" s="312" t="n">
        <v>0.0475</v>
      </c>
      <c r="AL94" s="312" t="n">
        <v>0.0032</v>
      </c>
      <c r="AM94" s="312" t="n">
        <v>0.0634</v>
      </c>
      <c r="AN94" s="312" t="n">
        <v>-0.2686</v>
      </c>
      <c r="AO94" s="312" t="n">
        <v>0.1004</v>
      </c>
      <c r="AP94" s="313" t="n">
        <v>-0.3483</v>
      </c>
      <c r="AQ94" s="252"/>
      <c r="AR94" s="314" t="n">
        <f aca="false">ROUND(SUMPRODUCT(E94:AP94,E$5:AP$5),10)</f>
        <v>-0.082092347</v>
      </c>
      <c r="AS94" s="315" t="str">
        <f aca="false">PROPER(RIGHT(B94,LEN(B94)-6))</f>
        <v>Calcarea Fluorica</v>
      </c>
      <c r="AT94" s="269" t="n">
        <f aca="false">ATANH(MIN(AR94,max_correl))</f>
        <v>-0.0822775072467357</v>
      </c>
      <c r="AU94" s="270" t="n">
        <f aca="false">IF(AT94&lt;0,(AT94^2),"")</f>
        <v>0.00676958819873664</v>
      </c>
      <c r="AV94" s="252"/>
      <c r="AW94" s="269" t="n">
        <f aca="false">AW93+largeur_classes</f>
        <v>-0.00742059391019905</v>
      </c>
      <c r="AX94" s="317" t="n">
        <f aca="false">COUNTIF(AT$11:AT$408,CONCATENATE("&lt;=",AW94))</f>
        <v>264</v>
      </c>
      <c r="AY94" s="252" t="n">
        <f aca="false">AX94-AX93</f>
        <v>6</v>
      </c>
      <c r="AZ94" s="317" t="n">
        <f aca="false">$AZ$10*EXP(-(((AW94-$AW$7)/AZ$7)^2)/2)</f>
        <v>6.41036233795693</v>
      </c>
      <c r="BA94" s="317" t="n">
        <f aca="false">IF((AW94-$AW$7)&gt;0,IF((AY94-AZ94)&gt;0,AY94-AZ94,0),0)</f>
        <v>0</v>
      </c>
      <c r="BB94" s="318" t="n">
        <f aca="false">AW94-BB$5</f>
        <v>-0.396253090933185</v>
      </c>
      <c r="BC94" s="0"/>
    </row>
    <row r="95" customFormat="false" ht="12.8" hidden="false" customHeight="false" outlineLevel="0" collapsed="false">
      <c r="A95" s="269" t="s">
        <v>519</v>
      </c>
      <c r="B95" s="298" t="s">
        <v>1600</v>
      </c>
      <c r="C95" s="298"/>
      <c r="D95" s="311"/>
      <c r="E95" s="312" t="n">
        <v>0.4699</v>
      </c>
      <c r="F95" s="312" t="n">
        <v>-0.1181</v>
      </c>
      <c r="G95" s="312" t="n">
        <v>0.0729</v>
      </c>
      <c r="H95" s="312" t="n">
        <v>-0.3283</v>
      </c>
      <c r="I95" s="312" t="n">
        <v>0.1678</v>
      </c>
      <c r="J95" s="312" t="n">
        <v>0.1976</v>
      </c>
      <c r="K95" s="312" t="n">
        <v>-0.0251</v>
      </c>
      <c r="L95" s="312" t="n">
        <v>0.0899</v>
      </c>
      <c r="M95" s="312" t="n">
        <v>0.1691</v>
      </c>
      <c r="N95" s="312" t="n">
        <v>-0.1662</v>
      </c>
      <c r="O95" s="312" t="n">
        <v>-0.2248</v>
      </c>
      <c r="P95" s="312" t="n">
        <v>0.0021</v>
      </c>
      <c r="Q95" s="312" t="n">
        <v>-0.1351</v>
      </c>
      <c r="R95" s="312" t="n">
        <v>0.0674</v>
      </c>
      <c r="S95" s="312" t="n">
        <v>-0.1001</v>
      </c>
      <c r="T95" s="312" t="n">
        <v>-0.3769</v>
      </c>
      <c r="U95" s="312" t="n">
        <v>0.0523</v>
      </c>
      <c r="V95" s="312" t="n">
        <v>0.041</v>
      </c>
      <c r="W95" s="312" t="n">
        <v>-0.12</v>
      </c>
      <c r="X95" s="312" t="n">
        <v>-0.0659</v>
      </c>
      <c r="Y95" s="312" t="n">
        <v>-0.2342</v>
      </c>
      <c r="Z95" s="312" t="n">
        <v>0.1045</v>
      </c>
      <c r="AA95" s="312" t="n">
        <v>0.0988</v>
      </c>
      <c r="AB95" s="312" t="n">
        <v>0.0659</v>
      </c>
      <c r="AC95" s="312" t="n">
        <v>0.1709</v>
      </c>
      <c r="AD95" s="312" t="n">
        <v>-0.0084</v>
      </c>
      <c r="AE95" s="312" t="n">
        <v>0.0327</v>
      </c>
      <c r="AF95" s="312" t="n">
        <v>-0.1976</v>
      </c>
      <c r="AG95" s="312" t="n">
        <v>0.1471</v>
      </c>
      <c r="AH95" s="312" t="n">
        <v>-0.0695</v>
      </c>
      <c r="AI95" s="312" t="n">
        <v>0.1508</v>
      </c>
      <c r="AJ95" s="312" t="n">
        <v>0.0321</v>
      </c>
      <c r="AK95" s="312" t="n">
        <v>0.1372</v>
      </c>
      <c r="AL95" s="312" t="n">
        <v>-0.0551</v>
      </c>
      <c r="AM95" s="312" t="n">
        <v>0.1398</v>
      </c>
      <c r="AN95" s="312" t="n">
        <v>-0.1735</v>
      </c>
      <c r="AO95" s="312" t="n">
        <v>-0.0212</v>
      </c>
      <c r="AP95" s="313" t="n">
        <v>0.005</v>
      </c>
      <c r="AQ95" s="252"/>
      <c r="AR95" s="314" t="n">
        <f aca="false">ROUND(SUMPRODUCT(E95:AP95,E$5:AP$5),10)</f>
        <v>-0.1742045999</v>
      </c>
      <c r="AS95" s="315" t="str">
        <f aca="false">PROPER(RIGHT(B95,LEN(B95)-6))</f>
        <v>Calcarea Iodata</v>
      </c>
      <c r="AT95" s="269" t="n">
        <f aca="false">ATANH(MIN(AR95,max_correl))</f>
        <v>-0.175999608948294</v>
      </c>
      <c r="AU95" s="270" t="n">
        <f aca="false">IF(AT95&lt;0,(AT95^2),"")</f>
        <v>0.0309758623499524</v>
      </c>
      <c r="AV95" s="252"/>
      <c r="AW95" s="269" t="n">
        <f aca="false">AW94+largeur_classes</f>
        <v>-0.000900287503394589</v>
      </c>
      <c r="AX95" s="317" t="n">
        <f aca="false">COUNTIF(AT$11:AT$408,CONCATENATE("&lt;=",AW95))</f>
        <v>267</v>
      </c>
      <c r="AY95" s="252" t="n">
        <f aca="false">AX95-AX94</f>
        <v>3</v>
      </c>
      <c r="AZ95" s="317" t="n">
        <f aca="false">$AZ$10*EXP(-(((AW95-$AW$7)/AZ$7)^2)/2)</f>
        <v>6.41698751975088</v>
      </c>
      <c r="BA95" s="317" t="n">
        <f aca="false">IF((AW95-$AW$7)&gt;0,IF((AY95-AZ95)&gt;0,AY95-AZ95,0),0)</f>
        <v>0</v>
      </c>
      <c r="BB95" s="318" t="n">
        <f aca="false">AW95-BB$5</f>
        <v>-0.38973278452638</v>
      </c>
      <c r="BC95" s="0"/>
    </row>
    <row r="96" customFormat="false" ht="12.8" hidden="false" customHeight="false" outlineLevel="0" collapsed="false">
      <c r="A96" s="269" t="s">
        <v>520</v>
      </c>
      <c r="B96" s="298" t="s">
        <v>1601</v>
      </c>
      <c r="C96" s="298"/>
      <c r="D96" s="311"/>
      <c r="E96" s="312" t="n">
        <v>0.0487</v>
      </c>
      <c r="F96" s="312" t="n">
        <v>0.3616</v>
      </c>
      <c r="G96" s="312" t="n">
        <v>0.0045</v>
      </c>
      <c r="H96" s="312" t="n">
        <v>-0.0542</v>
      </c>
      <c r="I96" s="312" t="n">
        <v>0.0598</v>
      </c>
      <c r="J96" s="312" t="n">
        <v>-0.3179</v>
      </c>
      <c r="K96" s="312" t="n">
        <v>0.1247</v>
      </c>
      <c r="L96" s="312" t="n">
        <v>-0.0162</v>
      </c>
      <c r="M96" s="312" t="n">
        <v>0.2171</v>
      </c>
      <c r="N96" s="312" t="n">
        <v>-0.1293</v>
      </c>
      <c r="O96" s="312" t="n">
        <v>-0.1046</v>
      </c>
      <c r="P96" s="312" t="n">
        <v>-0.2857</v>
      </c>
      <c r="Q96" s="312" t="n">
        <v>-0.1155</v>
      </c>
      <c r="R96" s="312" t="n">
        <v>-0.0011</v>
      </c>
      <c r="S96" s="312" t="n">
        <v>-0.0832</v>
      </c>
      <c r="T96" s="312" t="n">
        <v>-0.3295</v>
      </c>
      <c r="U96" s="312" t="n">
        <v>0.0381</v>
      </c>
      <c r="V96" s="312" t="n">
        <v>0.0221</v>
      </c>
      <c r="W96" s="312" t="n">
        <v>-0.1484</v>
      </c>
      <c r="X96" s="312" t="n">
        <v>0.3062</v>
      </c>
      <c r="Y96" s="312" t="n">
        <v>0.0084</v>
      </c>
      <c r="Z96" s="312" t="n">
        <v>0.0693</v>
      </c>
      <c r="AA96" s="312" t="n">
        <v>-0.0814</v>
      </c>
      <c r="AB96" s="312" t="n">
        <v>0.2025</v>
      </c>
      <c r="AC96" s="312" t="n">
        <v>0.1598</v>
      </c>
      <c r="AD96" s="312" t="n">
        <v>-0.1063</v>
      </c>
      <c r="AE96" s="312" t="n">
        <v>-0.1473</v>
      </c>
      <c r="AF96" s="312" t="n">
        <v>0.1547</v>
      </c>
      <c r="AG96" s="312" t="n">
        <v>-0.0745</v>
      </c>
      <c r="AH96" s="312" t="n">
        <v>0.166</v>
      </c>
      <c r="AI96" s="312" t="n">
        <v>0.0092</v>
      </c>
      <c r="AJ96" s="312" t="n">
        <v>0.0607</v>
      </c>
      <c r="AK96" s="312" t="n">
        <v>-0.2403</v>
      </c>
      <c r="AL96" s="312" t="n">
        <v>0.3006</v>
      </c>
      <c r="AM96" s="312" t="n">
        <v>-0.0195</v>
      </c>
      <c r="AN96" s="312" t="n">
        <v>0.0333</v>
      </c>
      <c r="AO96" s="312" t="n">
        <v>0.0395</v>
      </c>
      <c r="AP96" s="313" t="n">
        <v>-0.1323</v>
      </c>
      <c r="AQ96" s="252"/>
      <c r="AR96" s="314" t="n">
        <f aca="false">ROUND(SUMPRODUCT(E96:AP96,E$5:AP$5),10)</f>
        <v>0.0700347935</v>
      </c>
      <c r="AS96" s="315" t="str">
        <f aca="false">PROPER(RIGHT(B96,LEN(B96)-6))</f>
        <v>Calcarea Phosphorica</v>
      </c>
      <c r="AT96" s="269" t="n">
        <f aca="false">ATANH(MIN(AR96,max_correl))</f>
        <v>0.0701496355675728</v>
      </c>
      <c r="AU96" s="270" t="str">
        <f aca="false">IF(AT96&lt;0,(AT96^2),"")</f>
        <v/>
      </c>
      <c r="AV96" s="252"/>
      <c r="AW96" s="269" t="n">
        <f aca="false">AW95+largeur_classes</f>
        <v>0.00562001890340987</v>
      </c>
      <c r="AX96" s="317" t="n">
        <f aca="false">COUNTIF(AT$11:AT$408,CONCATENATE("&lt;=",AW96))</f>
        <v>269</v>
      </c>
      <c r="AY96" s="252" t="n">
        <f aca="false">AX96-AX95</f>
        <v>2</v>
      </c>
      <c r="AZ96" s="317" t="n">
        <f aca="false">$AZ$10*EXP(-(((AW96-$AW$7)/AZ$7)^2)/2)</f>
        <v>6.41779177121267</v>
      </c>
      <c r="BA96" s="317" t="n">
        <f aca="false">IF((AW96-$AW$7)&gt;0,IF((AY96-AZ96)&gt;0,AY96-AZ96,0),0)</f>
        <v>0</v>
      </c>
      <c r="BB96" s="318" t="n">
        <f aca="false">AW96-BB$5</f>
        <v>-0.383212478119576</v>
      </c>
      <c r="BC96" s="0"/>
    </row>
    <row r="97" customFormat="false" ht="12.8" hidden="false" customHeight="false" outlineLevel="0" collapsed="false">
      <c r="A97" s="269" t="s">
        <v>521</v>
      </c>
      <c r="B97" s="298" t="s">
        <v>1602</v>
      </c>
      <c r="C97" s="298"/>
      <c r="D97" s="311"/>
      <c r="E97" s="312" t="n">
        <v>0.6876</v>
      </c>
      <c r="F97" s="312" t="n">
        <v>-0.2754</v>
      </c>
      <c r="G97" s="312" t="n">
        <v>-0.1491</v>
      </c>
      <c r="H97" s="312" t="n">
        <v>-0.0101</v>
      </c>
      <c r="I97" s="312" t="n">
        <v>0.1935</v>
      </c>
      <c r="J97" s="312" t="n">
        <v>0.1076</v>
      </c>
      <c r="K97" s="312" t="n">
        <v>-0.0707</v>
      </c>
      <c r="L97" s="312" t="n">
        <v>0.096</v>
      </c>
      <c r="M97" s="312" t="n">
        <v>-0.1404</v>
      </c>
      <c r="N97" s="312" t="n">
        <v>0.0209</v>
      </c>
      <c r="O97" s="312" t="n">
        <v>-0.2353</v>
      </c>
      <c r="P97" s="312" t="n">
        <v>0.0809</v>
      </c>
      <c r="Q97" s="312" t="n">
        <v>-0.0556</v>
      </c>
      <c r="R97" s="312" t="n">
        <v>-0.1563</v>
      </c>
      <c r="S97" s="312" t="n">
        <v>0.0267</v>
      </c>
      <c r="T97" s="312" t="n">
        <v>0.0245</v>
      </c>
      <c r="U97" s="312" t="n">
        <v>-0.0877</v>
      </c>
      <c r="V97" s="312" t="n">
        <v>0.1097</v>
      </c>
      <c r="W97" s="312" t="n">
        <v>-0.091</v>
      </c>
      <c r="X97" s="312" t="n">
        <v>-0.0061</v>
      </c>
      <c r="Y97" s="312" t="n">
        <v>-0.0462</v>
      </c>
      <c r="Z97" s="312" t="n">
        <v>0.013</v>
      </c>
      <c r="AA97" s="312" t="n">
        <v>0.0953</v>
      </c>
      <c r="AB97" s="312" t="n">
        <v>-0.1491</v>
      </c>
      <c r="AC97" s="312" t="n">
        <v>-0.0339</v>
      </c>
      <c r="AD97" s="312" t="n">
        <v>-0.2786</v>
      </c>
      <c r="AE97" s="312" t="n">
        <v>0.0368</v>
      </c>
      <c r="AF97" s="312" t="n">
        <v>-0.096</v>
      </c>
      <c r="AG97" s="312" t="n">
        <v>0.1346</v>
      </c>
      <c r="AH97" s="312" t="n">
        <v>-0.0184</v>
      </c>
      <c r="AI97" s="312" t="n">
        <v>-0.0433</v>
      </c>
      <c r="AJ97" s="312" t="n">
        <v>-0.1097</v>
      </c>
      <c r="AK97" s="312" t="n">
        <v>-0.0116</v>
      </c>
      <c r="AL97" s="312" t="n">
        <v>0.0195</v>
      </c>
      <c r="AM97" s="312" t="n">
        <v>0.0271</v>
      </c>
      <c r="AN97" s="312" t="n">
        <v>0.2418</v>
      </c>
      <c r="AO97" s="312" t="n">
        <v>0.0592</v>
      </c>
      <c r="AP97" s="313" t="n">
        <v>0.091</v>
      </c>
      <c r="AQ97" s="252"/>
      <c r="AR97" s="314" t="n">
        <f aca="false">ROUND(SUMPRODUCT(E97:AP97,E$5:AP$5),10)</f>
        <v>-0.1168552047</v>
      </c>
      <c r="AS97" s="315" t="str">
        <f aca="false">PROPER(RIGHT(B97,LEN(B97)-6))</f>
        <v>Calcarea Sulfurica</v>
      </c>
      <c r="AT97" s="269" t="n">
        <f aca="false">ATANH(MIN(AR97,max_correl))</f>
        <v>-0.117391496840623</v>
      </c>
      <c r="AU97" s="270" t="n">
        <f aca="false">IF(AT97&lt;0,(AT97^2),"")</f>
        <v>0.013780763530482</v>
      </c>
      <c r="AV97" s="252"/>
      <c r="AW97" s="269" t="n">
        <f aca="false">AW96+largeur_classes</f>
        <v>0.0121403253102143</v>
      </c>
      <c r="AX97" s="317" t="n">
        <f aca="false">COUNTIF(AT$11:AT$408,CONCATENATE("&lt;=",AW97))</f>
        <v>272</v>
      </c>
      <c r="AY97" s="252" t="n">
        <f aca="false">AX97-AX96</f>
        <v>3</v>
      </c>
      <c r="AZ97" s="317" t="n">
        <f aca="false">$AZ$10*EXP(-(((AW97-$AW$7)/AZ$7)^2)/2)</f>
        <v>6.41277290340279</v>
      </c>
      <c r="BA97" s="317" t="n">
        <f aca="false">IF((AW97-$AW$7)&gt;0,IF((AY97-AZ97)&gt;0,AY97-AZ97,0),0)</f>
        <v>0</v>
      </c>
      <c r="BB97" s="318" t="n">
        <f aca="false">AW97-BB$5</f>
        <v>-0.376692171712771</v>
      </c>
      <c r="BC97" s="0"/>
    </row>
    <row r="98" customFormat="false" ht="12.8" hidden="false" customHeight="false" outlineLevel="0" collapsed="false">
      <c r="A98" s="269" t="s">
        <v>522</v>
      </c>
      <c r="B98" s="298" t="s">
        <v>1603</v>
      </c>
      <c r="C98" s="298"/>
      <c r="D98" s="311"/>
      <c r="E98" s="312" t="n">
        <v>0.3852</v>
      </c>
      <c r="F98" s="312" t="n">
        <v>-0.0846</v>
      </c>
      <c r="G98" s="312" t="n">
        <v>-0.0856</v>
      </c>
      <c r="H98" s="312" t="n">
        <v>0.1333</v>
      </c>
      <c r="I98" s="312" t="n">
        <v>0.1643</v>
      </c>
      <c r="J98" s="312" t="n">
        <v>0.0077</v>
      </c>
      <c r="K98" s="312" t="n">
        <v>-0.1071</v>
      </c>
      <c r="L98" s="312" t="n">
        <v>-0.0384</v>
      </c>
      <c r="M98" s="312" t="n">
        <v>-0.0363</v>
      </c>
      <c r="N98" s="312" t="n">
        <v>0.1638</v>
      </c>
      <c r="O98" s="312" t="n">
        <v>-0.0896</v>
      </c>
      <c r="P98" s="312" t="n">
        <v>-0.0615</v>
      </c>
      <c r="Q98" s="312" t="n">
        <v>-0.1108</v>
      </c>
      <c r="R98" s="312" t="n">
        <v>0.0019</v>
      </c>
      <c r="S98" s="312" t="n">
        <v>0.0194</v>
      </c>
      <c r="T98" s="312" t="n">
        <v>0.2023</v>
      </c>
      <c r="U98" s="312" t="n">
        <v>-0.3722</v>
      </c>
      <c r="V98" s="312" t="n">
        <v>0.0753</v>
      </c>
      <c r="W98" s="312" t="n">
        <v>0.2269</v>
      </c>
      <c r="X98" s="312" t="n">
        <v>-0.1641</v>
      </c>
      <c r="Y98" s="312" t="n">
        <v>0.1389</v>
      </c>
      <c r="Z98" s="312" t="n">
        <v>0.2137</v>
      </c>
      <c r="AA98" s="312" t="n">
        <v>0.0398</v>
      </c>
      <c r="AB98" s="312" t="n">
        <v>-0.2065</v>
      </c>
      <c r="AC98" s="312" t="n">
        <v>0.0117</v>
      </c>
      <c r="AD98" s="312" t="n">
        <v>0.0538</v>
      </c>
      <c r="AE98" s="312" t="n">
        <v>-0.184</v>
      </c>
      <c r="AF98" s="312" t="n">
        <v>-0.1344</v>
      </c>
      <c r="AG98" s="312" t="n">
        <v>0.1291</v>
      </c>
      <c r="AH98" s="312" t="n">
        <v>-0.0212</v>
      </c>
      <c r="AI98" s="312" t="n">
        <v>-0.4156</v>
      </c>
      <c r="AJ98" s="312" t="n">
        <v>-0.1246</v>
      </c>
      <c r="AK98" s="312" t="n">
        <v>-0.0758</v>
      </c>
      <c r="AL98" s="312" t="n">
        <v>0.1039</v>
      </c>
      <c r="AM98" s="312" t="n">
        <v>0.1254</v>
      </c>
      <c r="AN98" s="312" t="n">
        <v>0.0676</v>
      </c>
      <c r="AO98" s="312" t="n">
        <v>0.1903</v>
      </c>
      <c r="AP98" s="313" t="n">
        <v>-0.1439</v>
      </c>
      <c r="AQ98" s="252"/>
      <c r="AR98" s="314" t="n">
        <f aca="false">ROUND(SUMPRODUCT(E98:AP98,E$5:AP$5),10)</f>
        <v>-0.0472099972</v>
      </c>
      <c r="AS98" s="315" t="str">
        <f aca="false">PROPER(RIGHT(B98,LEN(B98)-6))</f>
        <v>Calendula Officinal.</v>
      </c>
      <c r="AT98" s="269" t="n">
        <f aca="false">ATANH(MIN(AR98,max_correl))</f>
        <v>-0.0472451178039304</v>
      </c>
      <c r="AU98" s="270" t="n">
        <f aca="false">IF(AT98&lt;0,(AT98^2),"")</f>
        <v>0.00223210115630726</v>
      </c>
      <c r="AV98" s="252"/>
      <c r="AW98" s="269" t="n">
        <f aca="false">AW97+largeur_classes</f>
        <v>0.0186606317170188</v>
      </c>
      <c r="AX98" s="317" t="n">
        <f aca="false">COUNTIF(AT$11:AT$408,CONCATENATE("&lt;=",AW98))</f>
        <v>274</v>
      </c>
      <c r="AY98" s="252" t="n">
        <f aca="false">AX98-AX97</f>
        <v>2</v>
      </c>
      <c r="AZ98" s="317" t="n">
        <f aca="false">$AZ$10*EXP(-(((AW98-$AW$7)/AZ$7)^2)/2)</f>
        <v>6.40194457323548</v>
      </c>
      <c r="BA98" s="317" t="n">
        <f aca="false">IF((AW98-$AW$7)&gt;0,IF((AY98-AZ98)&gt;0,AY98-AZ98,0),0)</f>
        <v>0</v>
      </c>
      <c r="BB98" s="318" t="n">
        <f aca="false">AW98-BB$5</f>
        <v>-0.370171865305967</v>
      </c>
      <c r="BC98" s="0"/>
    </row>
    <row r="99" customFormat="false" ht="12.8" hidden="false" customHeight="false" outlineLevel="0" collapsed="false">
      <c r="A99" s="269" t="s">
        <v>523</v>
      </c>
      <c r="B99" s="298" t="s">
        <v>1604</v>
      </c>
      <c r="C99" s="298"/>
      <c r="D99" s="311"/>
      <c r="E99" s="312" t="n">
        <v>-0.3146</v>
      </c>
      <c r="F99" s="312" t="n">
        <v>-0.3512</v>
      </c>
      <c r="G99" s="312" t="n">
        <v>-0.1642</v>
      </c>
      <c r="H99" s="312" t="n">
        <v>0.1964</v>
      </c>
      <c r="I99" s="312" t="n">
        <v>0.3472</v>
      </c>
      <c r="J99" s="312" t="n">
        <v>0.206</v>
      </c>
      <c r="K99" s="312" t="n">
        <v>0.0693</v>
      </c>
      <c r="L99" s="312" t="n">
        <v>0.1459</v>
      </c>
      <c r="M99" s="312" t="n">
        <v>-0.0454</v>
      </c>
      <c r="N99" s="312" t="n">
        <v>0.0304</v>
      </c>
      <c r="O99" s="312" t="n">
        <v>-0.1585</v>
      </c>
      <c r="P99" s="312" t="n">
        <v>-0.15</v>
      </c>
      <c r="Q99" s="312" t="n">
        <v>0.1475</v>
      </c>
      <c r="R99" s="312" t="n">
        <v>0.1062</v>
      </c>
      <c r="S99" s="312" t="n">
        <v>0.0365</v>
      </c>
      <c r="T99" s="312" t="n">
        <v>-0.056</v>
      </c>
      <c r="U99" s="312" t="n">
        <v>0.067</v>
      </c>
      <c r="V99" s="312" t="n">
        <v>0.2492</v>
      </c>
      <c r="W99" s="312" t="n">
        <v>-0.0191</v>
      </c>
      <c r="X99" s="312" t="n">
        <v>0.0628</v>
      </c>
      <c r="Y99" s="312" t="n">
        <v>-0.2459</v>
      </c>
      <c r="Z99" s="312" t="n">
        <v>-0.0615</v>
      </c>
      <c r="AA99" s="312" t="n">
        <v>0.2092</v>
      </c>
      <c r="AB99" s="312" t="n">
        <v>-0.183</v>
      </c>
      <c r="AC99" s="312" t="n">
        <v>0.0894</v>
      </c>
      <c r="AD99" s="312" t="n">
        <v>0.021</v>
      </c>
      <c r="AE99" s="312" t="n">
        <v>-0.0599</v>
      </c>
      <c r="AF99" s="312" t="n">
        <v>-0.1233</v>
      </c>
      <c r="AG99" s="312" t="n">
        <v>0.1801</v>
      </c>
      <c r="AH99" s="312" t="n">
        <v>-0.0216</v>
      </c>
      <c r="AI99" s="312" t="n">
        <v>-0.0866</v>
      </c>
      <c r="AJ99" s="312" t="n">
        <v>0.1491</v>
      </c>
      <c r="AK99" s="312" t="n">
        <v>-0.1498</v>
      </c>
      <c r="AL99" s="312" t="n">
        <v>0.1267</v>
      </c>
      <c r="AM99" s="312" t="n">
        <v>0.1055</v>
      </c>
      <c r="AN99" s="312" t="n">
        <v>-0.2667</v>
      </c>
      <c r="AO99" s="312" t="n">
        <v>-0.108</v>
      </c>
      <c r="AP99" s="313" t="n">
        <v>0.0169</v>
      </c>
      <c r="AQ99" s="252"/>
      <c r="AR99" s="314" t="n">
        <f aca="false">ROUND(SUMPRODUCT(E99:AP99,E$5:AP$5),10)</f>
        <v>0.0442912235</v>
      </c>
      <c r="AS99" s="315" t="str">
        <f aca="false">PROPER(RIGHT(B99,LEN(B99)-6))</f>
        <v>Camphora Officinalis</v>
      </c>
      <c r="AT99" s="269" t="n">
        <f aca="false">ATANH(MIN(AR99,max_correl))</f>
        <v>0.0443202198524485</v>
      </c>
      <c r="AU99" s="270" t="str">
        <f aca="false">IF(AT99&lt;0,(AT99^2),"")</f>
        <v/>
      </c>
      <c r="AV99" s="252"/>
      <c r="AW99" s="269" t="n">
        <f aca="false">AW98+largeur_classes</f>
        <v>0.0251809381238233</v>
      </c>
      <c r="AX99" s="317" t="n">
        <f aca="false">COUNTIF(AT$11:AT$408,CONCATENATE("&lt;=",AW99))</f>
        <v>277</v>
      </c>
      <c r="AY99" s="252" t="n">
        <f aca="false">AX99-AX98</f>
        <v>3</v>
      </c>
      <c r="AZ99" s="317" t="n">
        <f aca="false">$AZ$10*EXP(-(((AW99-$AW$7)/AZ$7)^2)/2)</f>
        <v>6.38533622156078</v>
      </c>
      <c r="BA99" s="317" t="n">
        <f aca="false">IF((AW99-$AW$7)&gt;0,IF((AY99-AZ99)&gt;0,AY99-AZ99,0),0)</f>
        <v>0</v>
      </c>
      <c r="BB99" s="318" t="n">
        <f aca="false">AW99-BB$5</f>
        <v>-0.363651558899162</v>
      </c>
      <c r="BC99" s="0"/>
    </row>
    <row r="100" customFormat="false" ht="12.8" hidden="false" customHeight="false" outlineLevel="0" collapsed="false">
      <c r="A100" s="269" t="s">
        <v>524</v>
      </c>
      <c r="B100" s="298" t="s">
        <v>1605</v>
      </c>
      <c r="C100" s="298"/>
      <c r="D100" s="311"/>
      <c r="E100" s="312" t="n">
        <v>-0.4195</v>
      </c>
      <c r="F100" s="312" t="n">
        <v>0.1288</v>
      </c>
      <c r="G100" s="312" t="n">
        <v>-0.3151</v>
      </c>
      <c r="H100" s="312" t="n">
        <v>0.0331</v>
      </c>
      <c r="I100" s="312" t="n">
        <v>-0.3132</v>
      </c>
      <c r="J100" s="312" t="n">
        <v>0.1594</v>
      </c>
      <c r="K100" s="312" t="n">
        <v>0.0203</v>
      </c>
      <c r="L100" s="312" t="n">
        <v>0.1237</v>
      </c>
      <c r="M100" s="312" t="n">
        <v>0.0156</v>
      </c>
      <c r="N100" s="312" t="n">
        <v>-0.1949</v>
      </c>
      <c r="O100" s="312" t="n">
        <v>-0.0066</v>
      </c>
      <c r="P100" s="312" t="n">
        <v>0.0782</v>
      </c>
      <c r="Q100" s="312" t="n">
        <v>0.1935</v>
      </c>
      <c r="R100" s="312" t="n">
        <v>0.231</v>
      </c>
      <c r="S100" s="312" t="n">
        <v>0.0417</v>
      </c>
      <c r="T100" s="312" t="n">
        <v>0.1696</v>
      </c>
      <c r="U100" s="312" t="n">
        <v>-0.0878</v>
      </c>
      <c r="V100" s="312" t="n">
        <v>0.3987</v>
      </c>
      <c r="W100" s="312" t="n">
        <v>0.0446</v>
      </c>
      <c r="X100" s="312" t="n">
        <v>0.125</v>
      </c>
      <c r="Y100" s="312" t="n">
        <v>0.0784</v>
      </c>
      <c r="Z100" s="312" t="n">
        <v>-0.1551</v>
      </c>
      <c r="AA100" s="312" t="n">
        <v>0.0871</v>
      </c>
      <c r="AB100" s="312" t="n">
        <v>0.0592</v>
      </c>
      <c r="AC100" s="312" t="n">
        <v>-0.0237</v>
      </c>
      <c r="AD100" s="312" t="n">
        <v>-0.0018</v>
      </c>
      <c r="AE100" s="312" t="n">
        <v>-0.2317</v>
      </c>
      <c r="AF100" s="312" t="n">
        <v>-0.1348</v>
      </c>
      <c r="AG100" s="312" t="n">
        <v>-0.0528</v>
      </c>
      <c r="AH100" s="312" t="n">
        <v>-0.0119</v>
      </c>
      <c r="AI100" s="312" t="n">
        <v>0.222</v>
      </c>
      <c r="AJ100" s="312" t="n">
        <v>-0.0452</v>
      </c>
      <c r="AK100" s="312" t="n">
        <v>0.0078</v>
      </c>
      <c r="AL100" s="312" t="n">
        <v>0.0052</v>
      </c>
      <c r="AM100" s="312" t="n">
        <v>-0.0487</v>
      </c>
      <c r="AN100" s="312" t="n">
        <v>-0.1972</v>
      </c>
      <c r="AO100" s="312" t="n">
        <v>-0.055</v>
      </c>
      <c r="AP100" s="313" t="n">
        <v>0.0741</v>
      </c>
      <c r="AQ100" s="252"/>
      <c r="AR100" s="314" t="n">
        <f aca="false">ROUND(SUMPRODUCT(E100:AP100,E$5:AP$5),10)</f>
        <v>0.4788946178</v>
      </c>
      <c r="AS100" s="315" t="str">
        <f aca="false">PROPER(RIGHT(B100,LEN(B100)-6))</f>
        <v>Cannabis Indica</v>
      </c>
      <c r="AT100" s="269" t="n">
        <f aca="false">ATANH(MIN(AR100,max_correl))</f>
        <v>0.521548958720977</v>
      </c>
      <c r="AU100" s="270" t="str">
        <f aca="false">IF(AT100&lt;0,(AT100^2),"")</f>
        <v/>
      </c>
      <c r="AV100" s="252"/>
      <c r="AW100" s="269" t="n">
        <f aca="false">AW99+largeur_classes</f>
        <v>0.0317012445306277</v>
      </c>
      <c r="AX100" s="317" t="n">
        <f aca="false">COUNTIF(AT$11:AT$408,CONCATENATE("&lt;=",AW100))</f>
        <v>281</v>
      </c>
      <c r="AY100" s="252" t="n">
        <f aca="false">AX100-AX99</f>
        <v>4</v>
      </c>
      <c r="AZ100" s="317" t="n">
        <f aca="false">$AZ$10*EXP(-(((AW100-$AW$7)/AZ$7)^2)/2)</f>
        <v>6.36299293979501</v>
      </c>
      <c r="BA100" s="317" t="n">
        <f aca="false">IF((AW100-$AW$7)&gt;0,IF((AY100-AZ100)&gt;0,AY100-AZ100,0),0)</f>
        <v>0</v>
      </c>
      <c r="BB100" s="318" t="n">
        <f aca="false">AW100-BB$5</f>
        <v>-0.357131252492358</v>
      </c>
      <c r="BC100" s="0"/>
    </row>
    <row r="101" customFormat="false" ht="12.8" hidden="false" customHeight="false" outlineLevel="0" collapsed="false">
      <c r="A101" s="269" t="s">
        <v>525</v>
      </c>
      <c r="B101" s="298" t="s">
        <v>1606</v>
      </c>
      <c r="C101" s="298"/>
      <c r="D101" s="311"/>
      <c r="E101" s="312" t="n">
        <v>-0.1151</v>
      </c>
      <c r="F101" s="312" t="n">
        <v>-0.0071</v>
      </c>
      <c r="G101" s="312" t="n">
        <v>-0.3207</v>
      </c>
      <c r="H101" s="312" t="n">
        <v>0.2995</v>
      </c>
      <c r="I101" s="312" t="n">
        <v>-0.0865</v>
      </c>
      <c r="J101" s="312" t="n">
        <v>0.1502</v>
      </c>
      <c r="K101" s="312" t="n">
        <v>-0.1668</v>
      </c>
      <c r="L101" s="312" t="n">
        <v>-0.2115</v>
      </c>
      <c r="M101" s="312" t="n">
        <v>0.0885</v>
      </c>
      <c r="N101" s="312" t="n">
        <v>-0.4063</v>
      </c>
      <c r="O101" s="312" t="n">
        <v>0.1288</v>
      </c>
      <c r="P101" s="312" t="n">
        <v>0.1054</v>
      </c>
      <c r="Q101" s="312" t="n">
        <v>0.2905</v>
      </c>
      <c r="R101" s="312" t="n">
        <v>0.0344</v>
      </c>
      <c r="S101" s="312" t="n">
        <v>0.0951</v>
      </c>
      <c r="T101" s="312" t="n">
        <v>0.1996</v>
      </c>
      <c r="U101" s="312" t="n">
        <v>-0.1206</v>
      </c>
      <c r="V101" s="312" t="n">
        <v>0.3523</v>
      </c>
      <c r="W101" s="312" t="n">
        <v>-0.0284</v>
      </c>
      <c r="X101" s="312" t="n">
        <v>0.206</v>
      </c>
      <c r="Y101" s="312" t="n">
        <v>0.0618</v>
      </c>
      <c r="Z101" s="312" t="n">
        <v>-0.0503</v>
      </c>
      <c r="AA101" s="312" t="n">
        <v>0.109</v>
      </c>
      <c r="AB101" s="312" t="n">
        <v>-0.1394</v>
      </c>
      <c r="AC101" s="312" t="n">
        <v>0.0371</v>
      </c>
      <c r="AD101" s="312" t="n">
        <v>-0.114</v>
      </c>
      <c r="AE101" s="312" t="n">
        <v>-0.2034</v>
      </c>
      <c r="AF101" s="312" t="n">
        <v>-0.0311</v>
      </c>
      <c r="AG101" s="312" t="n">
        <v>-0.0549</v>
      </c>
      <c r="AH101" s="312" t="n">
        <v>-0.0346</v>
      </c>
      <c r="AI101" s="312" t="n">
        <v>0.1822</v>
      </c>
      <c r="AJ101" s="312" t="n">
        <v>-0.0611</v>
      </c>
      <c r="AK101" s="312" t="n">
        <v>0.0015</v>
      </c>
      <c r="AL101" s="312" t="n">
        <v>-0.0922</v>
      </c>
      <c r="AM101" s="312" t="n">
        <v>-0.0898</v>
      </c>
      <c r="AN101" s="312" t="n">
        <v>-0.1143</v>
      </c>
      <c r="AO101" s="312" t="n">
        <v>0.0157</v>
      </c>
      <c r="AP101" s="313" t="n">
        <v>0.0959</v>
      </c>
      <c r="AQ101" s="252"/>
      <c r="AR101" s="314" t="n">
        <f aca="false">ROUND(SUMPRODUCT(E101:AP101,E$5:AP$5),10)</f>
        <v>0.2854141816</v>
      </c>
      <c r="AS101" s="315" t="str">
        <f aca="false">PROPER(RIGHT(B101,LEN(B101)-6))</f>
        <v>Cannabis Sativa</v>
      </c>
      <c r="AT101" s="269" t="n">
        <f aca="false">ATANH(MIN(AR101,max_correl))</f>
        <v>0.293566582911082</v>
      </c>
      <c r="AU101" s="270" t="str">
        <f aca="false">IF(AT101&lt;0,(AT101^2),"")</f>
        <v/>
      </c>
      <c r="AV101" s="252"/>
      <c r="AW101" s="269" t="n">
        <f aca="false">AW100+largeur_classes</f>
        <v>0.0382215509374322</v>
      </c>
      <c r="AX101" s="317" t="n">
        <f aca="false">COUNTIF(AT$11:AT$408,CONCATENATE("&lt;=",AW101))</f>
        <v>285</v>
      </c>
      <c r="AY101" s="252" t="n">
        <f aca="false">AX101-AX100</f>
        <v>4</v>
      </c>
      <c r="AZ101" s="317" t="n">
        <f aca="false">$AZ$10*EXP(-(((AW101-$AW$7)/AZ$7)^2)/2)</f>
        <v>6.33497526594531</v>
      </c>
      <c r="BA101" s="317" t="n">
        <f aca="false">IF((AW101-$AW$7)&gt;0,IF((AY101-AZ101)&gt;0,AY101-AZ101,0),0)</f>
        <v>0</v>
      </c>
      <c r="BB101" s="318" t="n">
        <f aca="false">AW101-BB$5</f>
        <v>-0.350610946085553</v>
      </c>
      <c r="BC101" s="0"/>
    </row>
    <row r="102" customFormat="false" ht="12.8" hidden="false" customHeight="false" outlineLevel="0" collapsed="false">
      <c r="A102" s="269" t="s">
        <v>526</v>
      </c>
      <c r="B102" s="298" t="s">
        <v>1607</v>
      </c>
      <c r="C102" s="298"/>
      <c r="D102" s="311"/>
      <c r="E102" s="312" t="n">
        <v>0.0665</v>
      </c>
      <c r="F102" s="312" t="n">
        <v>-0.2328</v>
      </c>
      <c r="G102" s="312" t="n">
        <v>-0.4224</v>
      </c>
      <c r="H102" s="312" t="n">
        <v>0.526</v>
      </c>
      <c r="I102" s="312" t="n">
        <v>-0.2171</v>
      </c>
      <c r="J102" s="312" t="n">
        <v>0.1957</v>
      </c>
      <c r="K102" s="312" t="n">
        <v>-0.0492</v>
      </c>
      <c r="L102" s="312" t="n">
        <v>-0.2396</v>
      </c>
      <c r="M102" s="312" t="n">
        <v>-0.0651</v>
      </c>
      <c r="N102" s="312" t="n">
        <v>-0.3747</v>
      </c>
      <c r="O102" s="312" t="n">
        <v>-0.0249</v>
      </c>
      <c r="P102" s="312" t="n">
        <v>-0.03</v>
      </c>
      <c r="Q102" s="312" t="n">
        <v>0.1534</v>
      </c>
      <c r="R102" s="312" t="n">
        <v>-0.0151</v>
      </c>
      <c r="S102" s="312" t="n">
        <v>0.0758</v>
      </c>
      <c r="T102" s="312" t="n">
        <v>0.0615</v>
      </c>
      <c r="U102" s="312" t="n">
        <v>0.0077</v>
      </c>
      <c r="V102" s="312" t="n">
        <v>0.0084</v>
      </c>
      <c r="W102" s="312" t="n">
        <v>0.1751</v>
      </c>
      <c r="X102" s="312" t="n">
        <v>0.1356</v>
      </c>
      <c r="Y102" s="312" t="n">
        <v>-0.0159</v>
      </c>
      <c r="Z102" s="312" t="n">
        <v>0.0509</v>
      </c>
      <c r="AA102" s="312" t="n">
        <v>-0.0741</v>
      </c>
      <c r="AB102" s="312" t="n">
        <v>-0.0241</v>
      </c>
      <c r="AC102" s="312" t="n">
        <v>-0.0095</v>
      </c>
      <c r="AD102" s="312" t="n">
        <v>0.0524</v>
      </c>
      <c r="AE102" s="312" t="n">
        <v>0.0639</v>
      </c>
      <c r="AF102" s="312" t="n">
        <v>-0.0129</v>
      </c>
      <c r="AG102" s="312" t="n">
        <v>0.031</v>
      </c>
      <c r="AH102" s="312" t="n">
        <v>0.117</v>
      </c>
      <c r="AI102" s="312" t="n">
        <v>0.0358</v>
      </c>
      <c r="AJ102" s="312" t="n">
        <v>-0.0641</v>
      </c>
      <c r="AK102" s="312" t="n">
        <v>-0.1332</v>
      </c>
      <c r="AL102" s="312" t="n">
        <v>0.1933</v>
      </c>
      <c r="AM102" s="312" t="n">
        <v>-0.0604</v>
      </c>
      <c r="AN102" s="312" t="n">
        <v>0.0341</v>
      </c>
      <c r="AO102" s="312" t="n">
        <v>0.1208</v>
      </c>
      <c r="AP102" s="313" t="n">
        <v>-0.0421</v>
      </c>
      <c r="AQ102" s="252"/>
      <c r="AR102" s="314" t="n">
        <f aca="false">ROUND(SUMPRODUCT(E102:AP102,E$5:AP$5),10)</f>
        <v>0.0103728879</v>
      </c>
      <c r="AS102" s="315" t="str">
        <f aca="false">PROPER(RIGHT(B102,LEN(B102)-6))</f>
        <v>Cantharis</v>
      </c>
      <c r="AT102" s="269" t="n">
        <f aca="false">ATANH(MIN(AR102,max_correl))</f>
        <v>0.0103732599538794</v>
      </c>
      <c r="AU102" s="270" t="str">
        <f aca="false">IF(AT102&lt;0,(AT102^2),"")</f>
        <v/>
      </c>
      <c r="AV102" s="252"/>
      <c r="AW102" s="269" t="n">
        <f aca="false">AW101+largeur_classes</f>
        <v>0.0447418573442366</v>
      </c>
      <c r="AX102" s="317" t="n">
        <f aca="false">COUNTIF(AT$11:AT$408,CONCATENATE("&lt;=",AW102))</f>
        <v>293</v>
      </c>
      <c r="AY102" s="252" t="n">
        <f aca="false">AX102-AX101</f>
        <v>8</v>
      </c>
      <c r="AZ102" s="317" t="n">
        <f aca="false">$AZ$10*EXP(-(((AW102-$AW$7)/AZ$7)^2)/2)</f>
        <v>6.30135891131974</v>
      </c>
      <c r="BA102" s="317" t="n">
        <f aca="false">IF((AW102-$AW$7)&gt;0,IF((AY102-AZ102)&gt;0,AY102-AZ102,0),0)</f>
        <v>1.69864108868026</v>
      </c>
      <c r="BB102" s="318" t="n">
        <f aca="false">AW102-BB$5</f>
        <v>-0.344090639678749</v>
      </c>
      <c r="BC102" s="0"/>
    </row>
    <row r="103" customFormat="false" ht="12.8" hidden="false" customHeight="false" outlineLevel="0" collapsed="false">
      <c r="A103" s="269" t="s">
        <v>527</v>
      </c>
      <c r="B103" s="298" t="s">
        <v>1608</v>
      </c>
      <c r="C103" s="298"/>
      <c r="D103" s="311"/>
      <c r="E103" s="312" t="n">
        <v>-0.0113</v>
      </c>
      <c r="F103" s="312" t="n">
        <v>-0.1596</v>
      </c>
      <c r="G103" s="312" t="n">
        <v>-0.2015</v>
      </c>
      <c r="H103" s="312" t="n">
        <v>0.0436</v>
      </c>
      <c r="I103" s="312" t="n">
        <v>-0.3077</v>
      </c>
      <c r="J103" s="312" t="n">
        <v>-0.1111</v>
      </c>
      <c r="K103" s="312" t="n">
        <v>-0.0528</v>
      </c>
      <c r="L103" s="312" t="n">
        <v>0.129</v>
      </c>
      <c r="M103" s="312" t="n">
        <v>-0.1411</v>
      </c>
      <c r="N103" s="312" t="n">
        <v>-0.1652</v>
      </c>
      <c r="O103" s="312" t="n">
        <v>0.2615</v>
      </c>
      <c r="P103" s="312" t="n">
        <v>-0.095</v>
      </c>
      <c r="Q103" s="312" t="n">
        <v>0.0614</v>
      </c>
      <c r="R103" s="312" t="n">
        <v>-0.2693</v>
      </c>
      <c r="S103" s="312" t="n">
        <v>0.2504</v>
      </c>
      <c r="T103" s="312" t="n">
        <v>0.3543</v>
      </c>
      <c r="U103" s="312" t="n">
        <v>0.0966</v>
      </c>
      <c r="V103" s="312" t="n">
        <v>0.0109</v>
      </c>
      <c r="W103" s="312" t="n">
        <v>-0.2117</v>
      </c>
      <c r="X103" s="312" t="n">
        <v>0.1641</v>
      </c>
      <c r="Y103" s="312" t="n">
        <v>-0.2299</v>
      </c>
      <c r="Z103" s="312" t="n">
        <v>0.0984</v>
      </c>
      <c r="AA103" s="312" t="n">
        <v>-0.0033</v>
      </c>
      <c r="AB103" s="312" t="n">
        <v>0.1106</v>
      </c>
      <c r="AC103" s="312" t="n">
        <v>-0.1933</v>
      </c>
      <c r="AD103" s="312" t="n">
        <v>0.1818</v>
      </c>
      <c r="AE103" s="312" t="n">
        <v>0.1273</v>
      </c>
      <c r="AF103" s="312" t="n">
        <v>-0.0516</v>
      </c>
      <c r="AG103" s="312" t="n">
        <v>0.1555</v>
      </c>
      <c r="AH103" s="312" t="n">
        <v>-0.0202</v>
      </c>
      <c r="AI103" s="312" t="n">
        <v>-0.2179</v>
      </c>
      <c r="AJ103" s="312" t="n">
        <v>0.0233</v>
      </c>
      <c r="AK103" s="312" t="n">
        <v>0.0795</v>
      </c>
      <c r="AL103" s="312" t="n">
        <v>0.1699</v>
      </c>
      <c r="AM103" s="312" t="n">
        <v>-0.0156</v>
      </c>
      <c r="AN103" s="312" t="n">
        <v>0.0717</v>
      </c>
      <c r="AO103" s="312" t="n">
        <v>0.2001</v>
      </c>
      <c r="AP103" s="313" t="n">
        <v>-0.1335</v>
      </c>
      <c r="AQ103" s="252"/>
      <c r="AR103" s="314" t="n">
        <f aca="false">ROUND(SUMPRODUCT(E103:AP103,E$5:AP$5),10)</f>
        <v>0.318191976</v>
      </c>
      <c r="AS103" s="315" t="str">
        <f aca="false">PROPER(RIGHT(B103,LEN(B103)-6))</f>
        <v>Capsicum Annuum</v>
      </c>
      <c r="AT103" s="269" t="n">
        <f aca="false">ATANH(MIN(AR103,max_correl))</f>
        <v>0.32963411651496</v>
      </c>
      <c r="AU103" s="270" t="str">
        <f aca="false">IF(AT103&lt;0,(AT103^2),"")</f>
        <v/>
      </c>
      <c r="AV103" s="252"/>
      <c r="AW103" s="269" t="n">
        <f aca="false">AW102+largeur_classes</f>
        <v>0.0512621637510411</v>
      </c>
      <c r="AX103" s="317" t="n">
        <f aca="false">COUNTIF(AT$11:AT$408,CONCATENATE("&lt;=",AW103))</f>
        <v>299</v>
      </c>
      <c r="AY103" s="252" t="n">
        <f aca="false">AX103-AX102</f>
        <v>6</v>
      </c>
      <c r="AZ103" s="317" t="n">
        <f aca="false">$AZ$10*EXP(-(((AW103-$AW$7)/AZ$7)^2)/2)</f>
        <v>6.26223441964935</v>
      </c>
      <c r="BA103" s="317" t="n">
        <f aca="false">IF((AW103-$AW$7)&gt;0,IF((AY103-AZ103)&gt;0,AY103-AZ103,0),0)</f>
        <v>0</v>
      </c>
      <c r="BB103" s="318" t="n">
        <f aca="false">AW103-BB$5</f>
        <v>-0.337570333271945</v>
      </c>
      <c r="BC103" s="0"/>
    </row>
    <row r="104" customFormat="false" ht="12.8" hidden="false" customHeight="false" outlineLevel="0" collapsed="false">
      <c r="A104" s="269" t="s">
        <v>528</v>
      </c>
      <c r="B104" s="298" t="s">
        <v>1609</v>
      </c>
      <c r="C104" s="298"/>
      <c r="D104" s="311"/>
      <c r="E104" s="312" t="n">
        <v>0.2169</v>
      </c>
      <c r="F104" s="312" t="n">
        <v>0.0722</v>
      </c>
      <c r="G104" s="312" t="n">
        <v>0.1517</v>
      </c>
      <c r="H104" s="312" t="n">
        <v>0.0143</v>
      </c>
      <c r="I104" s="312" t="n">
        <v>0.1517</v>
      </c>
      <c r="J104" s="312" t="n">
        <v>0.1722</v>
      </c>
      <c r="K104" s="312" t="n">
        <v>0.0207</v>
      </c>
      <c r="L104" s="312" t="n">
        <v>-0.2939</v>
      </c>
      <c r="M104" s="312" t="n">
        <v>-0.0527</v>
      </c>
      <c r="N104" s="312" t="n">
        <v>-0.1106</v>
      </c>
      <c r="O104" s="312" t="n">
        <v>-0.0455</v>
      </c>
      <c r="P104" s="312" t="n">
        <v>0.0585</v>
      </c>
      <c r="Q104" s="312" t="n">
        <v>-0.1456</v>
      </c>
      <c r="R104" s="312" t="n">
        <v>0.2748</v>
      </c>
      <c r="S104" s="312" t="n">
        <v>-0.0388</v>
      </c>
      <c r="T104" s="312" t="n">
        <v>0.1064</v>
      </c>
      <c r="U104" s="312" t="n">
        <v>-0.2653</v>
      </c>
      <c r="V104" s="312" t="n">
        <v>-0.2907</v>
      </c>
      <c r="W104" s="312" t="n">
        <v>-0.0245</v>
      </c>
      <c r="X104" s="312" t="n">
        <v>0.1911</v>
      </c>
      <c r="Y104" s="312" t="n">
        <v>0.0344</v>
      </c>
      <c r="Z104" s="312" t="n">
        <v>-0.0159</v>
      </c>
      <c r="AA104" s="312" t="n">
        <v>0.0374</v>
      </c>
      <c r="AB104" s="312" t="n">
        <v>0.0901</v>
      </c>
      <c r="AC104" s="312" t="n">
        <v>0.0314</v>
      </c>
      <c r="AD104" s="312" t="n">
        <v>0.1885</v>
      </c>
      <c r="AE104" s="312" t="n">
        <v>0.1123</v>
      </c>
      <c r="AF104" s="312" t="n">
        <v>-0.0201</v>
      </c>
      <c r="AG104" s="312" t="n">
        <v>-0.1483</v>
      </c>
      <c r="AH104" s="312" t="n">
        <v>-0.1243</v>
      </c>
      <c r="AI104" s="312" t="n">
        <v>0.1179</v>
      </c>
      <c r="AJ104" s="312" t="n">
        <v>-0.4904</v>
      </c>
      <c r="AK104" s="312" t="n">
        <v>0.0819</v>
      </c>
      <c r="AL104" s="312" t="n">
        <v>-0.1853</v>
      </c>
      <c r="AM104" s="312" t="n">
        <v>-0.1066</v>
      </c>
      <c r="AN104" s="312" t="n">
        <v>-0.0109</v>
      </c>
      <c r="AO104" s="312" t="n">
        <v>0.2412</v>
      </c>
      <c r="AP104" s="313" t="n">
        <v>0.001</v>
      </c>
      <c r="AQ104" s="252"/>
      <c r="AR104" s="314" t="n">
        <f aca="false">ROUND(SUMPRODUCT(E104:AP104,E$5:AP$5),10)</f>
        <v>-0.2584869743</v>
      </c>
      <c r="AS104" s="315" t="str">
        <f aca="false">PROPER(RIGHT(B104,LEN(B104)-6))</f>
        <v>Carbo Animalis</v>
      </c>
      <c r="AT104" s="269" t="n">
        <f aca="false">ATANH(MIN(AR104,max_correl))</f>
        <v>-0.264486368115092</v>
      </c>
      <c r="AU104" s="270" t="n">
        <f aca="false">IF(AT104&lt;0,(AT104^2),"")</f>
        <v>0.0699530389187122</v>
      </c>
      <c r="AV104" s="252"/>
      <c r="AW104" s="269" t="n">
        <f aca="false">AW103+largeur_classes</f>
        <v>0.0577824701578456</v>
      </c>
      <c r="AX104" s="317" t="n">
        <f aca="false">COUNTIF(AT$11:AT$408,CONCATENATE("&lt;=",AW104))</f>
        <v>302</v>
      </c>
      <c r="AY104" s="252" t="n">
        <f aca="false">AX104-AX103</f>
        <v>3</v>
      </c>
      <c r="AZ104" s="317" t="n">
        <f aca="false">$AZ$10*EXP(-(((AW104-$AW$7)/AZ$7)^2)/2)</f>
        <v>6.21770676077055</v>
      </c>
      <c r="BA104" s="317" t="n">
        <f aca="false">IF((AW104-$AW$7)&gt;0,IF((AY104-AZ104)&gt;0,AY104-AZ104,0),0)</f>
        <v>0</v>
      </c>
      <c r="BB104" s="318" t="n">
        <f aca="false">AW104-BB$5</f>
        <v>-0.33105002686514</v>
      </c>
      <c r="BC104" s="0"/>
    </row>
    <row r="105" customFormat="false" ht="12.8" hidden="false" customHeight="false" outlineLevel="0" collapsed="false">
      <c r="A105" s="269" t="s">
        <v>529</v>
      </c>
      <c r="B105" s="298" t="s">
        <v>1610</v>
      </c>
      <c r="C105" s="298"/>
      <c r="D105" s="311"/>
      <c r="E105" s="312" t="n">
        <v>0.0146</v>
      </c>
      <c r="F105" s="312" t="n">
        <v>0.0262</v>
      </c>
      <c r="G105" s="312" t="n">
        <v>0.284</v>
      </c>
      <c r="H105" s="312" t="n">
        <v>0.1359</v>
      </c>
      <c r="I105" s="312" t="n">
        <v>0.2812</v>
      </c>
      <c r="J105" s="312" t="n">
        <v>0.2338</v>
      </c>
      <c r="K105" s="312" t="n">
        <v>0.1771</v>
      </c>
      <c r="L105" s="312" t="n">
        <v>0.1485</v>
      </c>
      <c r="M105" s="312" t="n">
        <v>-0.1052</v>
      </c>
      <c r="N105" s="312" t="n">
        <v>-0.1598</v>
      </c>
      <c r="O105" s="312" t="n">
        <v>-0.2782</v>
      </c>
      <c r="P105" s="312" t="n">
        <v>-0.0218</v>
      </c>
      <c r="Q105" s="312" t="n">
        <v>-0.0528</v>
      </c>
      <c r="R105" s="312" t="n">
        <v>-0.1206</v>
      </c>
      <c r="S105" s="312" t="n">
        <v>-0.169</v>
      </c>
      <c r="T105" s="312" t="n">
        <v>0.212</v>
      </c>
      <c r="U105" s="312" t="n">
        <v>-0.1239</v>
      </c>
      <c r="V105" s="312" t="n">
        <v>0.0167</v>
      </c>
      <c r="W105" s="312" t="n">
        <v>-0.0944</v>
      </c>
      <c r="X105" s="312" t="n">
        <v>0.0689</v>
      </c>
      <c r="Y105" s="312" t="n">
        <v>-0.2302</v>
      </c>
      <c r="Z105" s="312" t="n">
        <v>0.0447</v>
      </c>
      <c r="AA105" s="312" t="n">
        <v>-0.0905</v>
      </c>
      <c r="AB105" s="312" t="n">
        <v>-0.2713</v>
      </c>
      <c r="AC105" s="312" t="n">
        <v>0.1819</v>
      </c>
      <c r="AD105" s="312" t="n">
        <v>0.061</v>
      </c>
      <c r="AE105" s="312" t="n">
        <v>-0.1853</v>
      </c>
      <c r="AF105" s="312" t="n">
        <v>0.2067</v>
      </c>
      <c r="AG105" s="312" t="n">
        <v>-0.2947</v>
      </c>
      <c r="AH105" s="312" t="n">
        <v>0.0286</v>
      </c>
      <c r="AI105" s="312" t="n">
        <v>0.0261</v>
      </c>
      <c r="AJ105" s="312" t="n">
        <v>0.0701</v>
      </c>
      <c r="AK105" s="312" t="n">
        <v>-0.0972</v>
      </c>
      <c r="AL105" s="312" t="n">
        <v>-0.0772</v>
      </c>
      <c r="AM105" s="312" t="n">
        <v>-0.1862</v>
      </c>
      <c r="AN105" s="312" t="n">
        <v>-0.0343</v>
      </c>
      <c r="AO105" s="312" t="n">
        <v>0.2672</v>
      </c>
      <c r="AP105" s="313" t="n">
        <v>0.1081</v>
      </c>
      <c r="AQ105" s="252"/>
      <c r="AR105" s="314" t="n">
        <f aca="false">ROUND(SUMPRODUCT(E105:AP105,E$5:AP$5),10)</f>
        <v>0.1401279638</v>
      </c>
      <c r="AS105" s="315" t="str">
        <f aca="false">PROPER(RIGHT(B105,LEN(B105)-6))</f>
        <v>Carbo Vegetabilis</v>
      </c>
      <c r="AT105" s="269" t="n">
        <f aca="false">ATANH(MIN(AR105,max_correl))</f>
        <v>0.141056100488143</v>
      </c>
      <c r="AU105" s="270" t="str">
        <f aca="false">IF(AT105&lt;0,(AT105^2),"")</f>
        <v/>
      </c>
      <c r="AV105" s="252"/>
      <c r="AW105" s="269" t="n">
        <f aca="false">AW104+largeur_classes</f>
        <v>0.06430277656465</v>
      </c>
      <c r="AX105" s="317" t="n">
        <f aca="false">COUNTIF(AT$11:AT$408,CONCATENATE("&lt;=",AW105))</f>
        <v>308</v>
      </c>
      <c r="AY105" s="252" t="n">
        <f aca="false">AX105-AX104</f>
        <v>6</v>
      </c>
      <c r="AZ105" s="317" t="n">
        <f aca="false">$AZ$10*EXP(-(((AW105-$AW$7)/AZ$7)^2)/2)</f>
        <v>6.16789486141925</v>
      </c>
      <c r="BA105" s="317" t="n">
        <f aca="false">IF((AW105-$AW$7)&gt;0,IF((AY105-AZ105)&gt;0,AY105-AZ105,0),0)</f>
        <v>0</v>
      </c>
      <c r="BB105" s="318" t="n">
        <f aca="false">AW105-BB$5</f>
        <v>-0.324529720458336</v>
      </c>
      <c r="BC105" s="0"/>
    </row>
    <row r="106" customFormat="false" ht="12.8" hidden="false" customHeight="false" outlineLevel="0" collapsed="false">
      <c r="A106" s="269" t="s">
        <v>530</v>
      </c>
      <c r="B106" s="298" t="s">
        <v>1611</v>
      </c>
      <c r="C106" s="298"/>
      <c r="D106" s="311"/>
      <c r="E106" s="312" t="n">
        <v>0.1135</v>
      </c>
      <c r="F106" s="312" t="n">
        <v>-0.2232</v>
      </c>
      <c r="G106" s="312" t="n">
        <v>-0.1704</v>
      </c>
      <c r="H106" s="312" t="n">
        <v>0.3528</v>
      </c>
      <c r="I106" s="312" t="n">
        <v>0.1909</v>
      </c>
      <c r="J106" s="312" t="n">
        <v>-0.0195</v>
      </c>
      <c r="K106" s="312" t="n">
        <v>-0.0331</v>
      </c>
      <c r="L106" s="312" t="n">
        <v>0.0855</v>
      </c>
      <c r="M106" s="312" t="n">
        <v>-0.0588</v>
      </c>
      <c r="N106" s="312" t="n">
        <v>-0.1058</v>
      </c>
      <c r="O106" s="312" t="n">
        <v>-0.3087</v>
      </c>
      <c r="P106" s="312" t="n">
        <v>0.0892</v>
      </c>
      <c r="Q106" s="312" t="n">
        <v>0.1056</v>
      </c>
      <c r="R106" s="312" t="n">
        <v>-0.0611</v>
      </c>
      <c r="S106" s="312" t="n">
        <v>-0.0762</v>
      </c>
      <c r="T106" s="312" t="n">
        <v>0.4201</v>
      </c>
      <c r="U106" s="312" t="n">
        <v>0.0427</v>
      </c>
      <c r="V106" s="312" t="n">
        <v>-0.2038</v>
      </c>
      <c r="W106" s="312" t="n">
        <v>-0.1835</v>
      </c>
      <c r="X106" s="312" t="n">
        <v>0.1097</v>
      </c>
      <c r="Y106" s="312" t="n">
        <v>0.0719</v>
      </c>
      <c r="Z106" s="312" t="n">
        <v>-0.0211</v>
      </c>
      <c r="AA106" s="312" t="n">
        <v>-0.0068</v>
      </c>
      <c r="AB106" s="312" t="n">
        <v>-0.0422</v>
      </c>
      <c r="AC106" s="312" t="n">
        <v>-0.0814</v>
      </c>
      <c r="AD106" s="312" t="n">
        <v>-0.0594</v>
      </c>
      <c r="AE106" s="312" t="n">
        <v>0.0632</v>
      </c>
      <c r="AF106" s="312" t="n">
        <v>-0.0656</v>
      </c>
      <c r="AG106" s="312" t="n">
        <v>0.0623</v>
      </c>
      <c r="AH106" s="312" t="n">
        <v>0.1733</v>
      </c>
      <c r="AI106" s="312" t="n">
        <v>-0.3899</v>
      </c>
      <c r="AJ106" s="312" t="n">
        <v>-0.1507</v>
      </c>
      <c r="AK106" s="312" t="n">
        <v>-0.023</v>
      </c>
      <c r="AL106" s="312" t="n">
        <v>0.2272</v>
      </c>
      <c r="AM106" s="312" t="n">
        <v>0.0996</v>
      </c>
      <c r="AN106" s="312" t="n">
        <v>0.1783</v>
      </c>
      <c r="AO106" s="312" t="n">
        <v>-0.0251</v>
      </c>
      <c r="AP106" s="313" t="n">
        <v>-0.0729</v>
      </c>
      <c r="AQ106" s="252"/>
      <c r="AR106" s="314" t="n">
        <f aca="false">ROUND(SUMPRODUCT(E106:AP106,E$5:AP$5),10)</f>
        <v>-0.1117492018</v>
      </c>
      <c r="AS106" s="315" t="str">
        <f aca="false">PROPER(RIGHT(B106,LEN(B106)-6))</f>
        <v>Carbolicum Acidum</v>
      </c>
      <c r="AT106" s="269" t="n">
        <f aca="false">ATANH(MIN(AR106,max_correl))</f>
        <v>-0.112217888950881</v>
      </c>
      <c r="AU106" s="270" t="n">
        <f aca="false">IF(AT106&lt;0,(AT106^2),"")</f>
        <v>0.0125928546005924</v>
      </c>
      <c r="AV106" s="252"/>
      <c r="AW106" s="269" t="n">
        <f aca="false">AW105+largeur_classes</f>
        <v>0.0708230829714545</v>
      </c>
      <c r="AX106" s="317" t="n">
        <f aca="false">COUNTIF(AT$11:AT$408,CONCATENATE("&lt;=",AW106))</f>
        <v>311</v>
      </c>
      <c r="AY106" s="252" t="n">
        <f aca="false">AX106-AX105</f>
        <v>3</v>
      </c>
      <c r="AZ106" s="317" t="n">
        <f aca="false">$AZ$10*EXP(-(((AW106-$AW$7)/AZ$7)^2)/2)</f>
        <v>6.11293107607211</v>
      </c>
      <c r="BA106" s="317" t="n">
        <f aca="false">IF((AW106-$AW$7)&gt;0,IF((AY106-AZ106)&gt;0,AY106-AZ106,0),0)</f>
        <v>0</v>
      </c>
      <c r="BB106" s="318" t="n">
        <f aca="false">AW106-BB$5</f>
        <v>-0.318009414051531</v>
      </c>
      <c r="BC106" s="0"/>
    </row>
    <row r="107" customFormat="false" ht="12.8" hidden="false" customHeight="false" outlineLevel="0" collapsed="false">
      <c r="A107" s="269" t="s">
        <v>531</v>
      </c>
      <c r="B107" s="298" t="s">
        <v>1612</v>
      </c>
      <c r="C107" s="298"/>
      <c r="D107" s="311"/>
      <c r="E107" s="312" t="n">
        <v>-0.2296</v>
      </c>
      <c r="F107" s="312" t="n">
        <v>0.1209</v>
      </c>
      <c r="G107" s="312" t="n">
        <v>-0.066</v>
      </c>
      <c r="H107" s="312" t="n">
        <v>0.1049</v>
      </c>
      <c r="I107" s="312" t="n">
        <v>0.1652</v>
      </c>
      <c r="J107" s="312" t="n">
        <v>-0.0672</v>
      </c>
      <c r="K107" s="312" t="n">
        <v>-0.0182</v>
      </c>
      <c r="L107" s="312" t="n">
        <v>0.1385</v>
      </c>
      <c r="M107" s="312" t="n">
        <v>-0.0616</v>
      </c>
      <c r="N107" s="312" t="n">
        <v>0.126</v>
      </c>
      <c r="O107" s="312" t="n">
        <v>-0.2535</v>
      </c>
      <c r="P107" s="312" t="n">
        <v>0.0832</v>
      </c>
      <c r="Q107" s="312" t="n">
        <v>0.3666</v>
      </c>
      <c r="R107" s="312" t="n">
        <v>0.038</v>
      </c>
      <c r="S107" s="312" t="n">
        <v>-0.1988</v>
      </c>
      <c r="T107" s="312" t="n">
        <v>0.305</v>
      </c>
      <c r="U107" s="312" t="n">
        <v>0.0901</v>
      </c>
      <c r="V107" s="312" t="n">
        <v>-0.0038</v>
      </c>
      <c r="W107" s="312" t="n">
        <v>-0.1803</v>
      </c>
      <c r="X107" s="312" t="n">
        <v>-0.0264</v>
      </c>
      <c r="Y107" s="312" t="n">
        <v>-0.0553</v>
      </c>
      <c r="Z107" s="312" t="n">
        <v>-0.2218</v>
      </c>
      <c r="AA107" s="312" t="n">
        <v>0.1015</v>
      </c>
      <c r="AB107" s="312" t="n">
        <v>-0.0732</v>
      </c>
      <c r="AC107" s="312" t="n">
        <v>0.07</v>
      </c>
      <c r="AD107" s="312" t="n">
        <v>-0.054</v>
      </c>
      <c r="AE107" s="312" t="n">
        <v>-0.1527</v>
      </c>
      <c r="AF107" s="312" t="n">
        <v>-0.4225</v>
      </c>
      <c r="AG107" s="312" t="n">
        <v>0.1944</v>
      </c>
      <c r="AH107" s="312" t="n">
        <v>0.1859</v>
      </c>
      <c r="AI107" s="312" t="n">
        <v>0.1555</v>
      </c>
      <c r="AJ107" s="312" t="n">
        <v>0.0499</v>
      </c>
      <c r="AK107" s="312" t="n">
        <v>-0.1263</v>
      </c>
      <c r="AL107" s="312" t="n">
        <v>0.1944</v>
      </c>
      <c r="AM107" s="312" t="n">
        <v>-0.0339</v>
      </c>
      <c r="AN107" s="312" t="n">
        <v>-0.1775</v>
      </c>
      <c r="AO107" s="312" t="n">
        <v>-0.0393</v>
      </c>
      <c r="AP107" s="313" t="n">
        <v>-0.0314</v>
      </c>
      <c r="AQ107" s="252"/>
      <c r="AR107" s="314" t="n">
        <f aca="false">ROUND(SUMPRODUCT(E107:AP107,E$5:AP$5),10)</f>
        <v>-0.0305949982</v>
      </c>
      <c r="AS107" s="315" t="str">
        <f aca="false">PROPER(RIGHT(B107,LEN(B107)-6))</f>
        <v>Carboneum Sulfuratum</v>
      </c>
      <c r="AT107" s="269" t="n">
        <f aca="false">ATANH(MIN(AR107,max_correl))</f>
        <v>-0.0306045497543161</v>
      </c>
      <c r="AU107" s="270" t="n">
        <f aca="false">IF(AT107&lt;0,(AT107^2),"")</f>
        <v>0.00093663846566441</v>
      </c>
      <c r="AV107" s="252"/>
      <c r="AW107" s="269" t="n">
        <f aca="false">AW106+largeur_classes</f>
        <v>0.0773433893782589</v>
      </c>
      <c r="AX107" s="317" t="n">
        <f aca="false">COUNTIF(AT$11:AT$408,CONCATENATE("&lt;=",AW107))</f>
        <v>315</v>
      </c>
      <c r="AY107" s="252" t="n">
        <f aca="false">AX107-AX106</f>
        <v>4</v>
      </c>
      <c r="AZ107" s="317" t="n">
        <f aca="false">$AZ$10*EXP(-(((AW107-$AW$7)/AZ$7)^2)/2)</f>
        <v>6.05296060112965</v>
      </c>
      <c r="BA107" s="317" t="n">
        <f aca="false">IF((AW107-$AW$7)&gt;0,IF((AY107-AZ107)&gt;0,AY107-AZ107,0),0)</f>
        <v>0</v>
      </c>
      <c r="BB107" s="318" t="n">
        <f aca="false">AW107-BB$5</f>
        <v>-0.311489107644727</v>
      </c>
      <c r="BC107" s="0"/>
    </row>
    <row r="108" customFormat="false" ht="12.8" hidden="false" customHeight="false" outlineLevel="0" collapsed="false">
      <c r="A108" s="269" t="s">
        <v>532</v>
      </c>
      <c r="B108" s="298" t="s">
        <v>1613</v>
      </c>
      <c r="C108" s="298"/>
      <c r="D108" s="311"/>
      <c r="E108" s="312" t="n">
        <v>-0.2485</v>
      </c>
      <c r="F108" s="312" t="n">
        <v>0.2671</v>
      </c>
      <c r="G108" s="312" t="n">
        <v>0.0139</v>
      </c>
      <c r="H108" s="312" t="n">
        <v>-0.1254</v>
      </c>
      <c r="I108" s="312" t="n">
        <v>-0.0943</v>
      </c>
      <c r="J108" s="312" t="n">
        <v>0.0711</v>
      </c>
      <c r="K108" s="312" t="n">
        <v>0.0935</v>
      </c>
      <c r="L108" s="312" t="n">
        <v>0.1517</v>
      </c>
      <c r="M108" s="312" t="n">
        <v>0.0749</v>
      </c>
      <c r="N108" s="312" t="n">
        <v>0.0634</v>
      </c>
      <c r="O108" s="312" t="n">
        <v>0.2109</v>
      </c>
      <c r="P108" s="312" t="n">
        <v>-0.2841</v>
      </c>
      <c r="Q108" s="312" t="n">
        <v>-0.2465</v>
      </c>
      <c r="R108" s="312" t="n">
        <v>-0.0309</v>
      </c>
      <c r="S108" s="312" t="n">
        <v>-0.1486</v>
      </c>
      <c r="T108" s="312" t="n">
        <v>-0.043</v>
      </c>
      <c r="U108" s="312" t="n">
        <v>-0.0422</v>
      </c>
      <c r="V108" s="312" t="n">
        <v>0.2393</v>
      </c>
      <c r="W108" s="312" t="n">
        <v>0.103</v>
      </c>
      <c r="X108" s="312" t="n">
        <v>0.0039</v>
      </c>
      <c r="Y108" s="312" t="n">
        <v>0.0384</v>
      </c>
      <c r="Z108" s="312" t="n">
        <v>-0.0711</v>
      </c>
      <c r="AA108" s="312" t="n">
        <v>0.0757</v>
      </c>
      <c r="AB108" s="312" t="n">
        <v>0.0106</v>
      </c>
      <c r="AC108" s="312" t="n">
        <v>0.0247</v>
      </c>
      <c r="AD108" s="312" t="n">
        <v>-0.095</v>
      </c>
      <c r="AE108" s="312" t="n">
        <v>0.0822</v>
      </c>
      <c r="AF108" s="312" t="n">
        <v>0.349</v>
      </c>
      <c r="AG108" s="312" t="n">
        <v>-0.3732</v>
      </c>
      <c r="AH108" s="312" t="n">
        <v>-0.1399</v>
      </c>
      <c r="AI108" s="312" t="n">
        <v>-0.1769</v>
      </c>
      <c r="AJ108" s="312" t="n">
        <v>-0.0618</v>
      </c>
      <c r="AK108" s="312" t="n">
        <v>-0.0209</v>
      </c>
      <c r="AL108" s="312" t="n">
        <v>0.0165</v>
      </c>
      <c r="AM108" s="312" t="n">
        <v>0.0482</v>
      </c>
      <c r="AN108" s="312" t="n">
        <v>0.2836</v>
      </c>
      <c r="AO108" s="312" t="n">
        <v>0.2035</v>
      </c>
      <c r="AP108" s="313" t="n">
        <v>-0.214</v>
      </c>
      <c r="AQ108" s="252"/>
      <c r="AR108" s="314" t="n">
        <f aca="false">ROUND(SUMPRODUCT(E108:AP108,E$5:AP$5),10)</f>
        <v>0.38036846</v>
      </c>
      <c r="AS108" s="315" t="str">
        <f aca="false">PROPER(RIGHT(B108,LEN(B108)-6))</f>
        <v>Carcinosinum</v>
      </c>
      <c r="AT108" s="269" t="n">
        <f aca="false">ATANH(MIN(AR108,max_correl))</f>
        <v>0.400490365728513</v>
      </c>
      <c r="AU108" s="270" t="str">
        <f aca="false">IF(AT108&lt;0,(AT108^2),"")</f>
        <v/>
      </c>
      <c r="AV108" s="252"/>
      <c r="AW108" s="269" t="n">
        <f aca="false">AW107+largeur_classes</f>
        <v>0.0838636957850634</v>
      </c>
      <c r="AX108" s="317" t="n">
        <f aca="false">COUNTIF(AT$11:AT$408,CONCATENATE("&lt;=",AW108))</f>
        <v>317</v>
      </c>
      <c r="AY108" s="252" t="n">
        <f aca="false">AX108-AX107</f>
        <v>2</v>
      </c>
      <c r="AZ108" s="317" t="n">
        <f aca="false">$AZ$10*EXP(-(((AW108-$AW$7)/AZ$7)^2)/2)</f>
        <v>5.98814083606919</v>
      </c>
      <c r="BA108" s="317" t="n">
        <f aca="false">IF((AW108-$AW$7)&gt;0,IF((AY108-AZ108)&gt;0,AY108-AZ108,0),0)</f>
        <v>0</v>
      </c>
      <c r="BB108" s="318" t="n">
        <f aca="false">AW108-BB$5</f>
        <v>-0.304968801237922</v>
      </c>
      <c r="BC108" s="0"/>
    </row>
    <row r="109" customFormat="false" ht="12.8" hidden="false" customHeight="false" outlineLevel="0" collapsed="false">
      <c r="A109" s="269" t="s">
        <v>533</v>
      </c>
      <c r="B109" s="298" t="s">
        <v>1614</v>
      </c>
      <c r="C109" s="298"/>
      <c r="D109" s="311"/>
      <c r="E109" s="312" t="n">
        <v>0.1813</v>
      </c>
      <c r="F109" s="312" t="n">
        <v>-0.1952</v>
      </c>
      <c r="G109" s="312" t="n">
        <v>0.4831</v>
      </c>
      <c r="H109" s="312" t="n">
        <v>0.3927</v>
      </c>
      <c r="I109" s="312" t="n">
        <v>-0.0402</v>
      </c>
      <c r="J109" s="312" t="n">
        <v>-0.331</v>
      </c>
      <c r="K109" s="312" t="n">
        <v>-0.2315</v>
      </c>
      <c r="L109" s="312" t="n">
        <v>0.083</v>
      </c>
      <c r="M109" s="312" t="n">
        <v>-0.047</v>
      </c>
      <c r="N109" s="312" t="n">
        <v>-0.0523</v>
      </c>
      <c r="O109" s="312" t="n">
        <v>0.075</v>
      </c>
      <c r="P109" s="312" t="n">
        <v>0.2802</v>
      </c>
      <c r="Q109" s="312" t="n">
        <v>0.0836</v>
      </c>
      <c r="R109" s="312" t="n">
        <v>-0.1231</v>
      </c>
      <c r="S109" s="312" t="n">
        <v>-0.1031</v>
      </c>
      <c r="T109" s="312" t="n">
        <v>0.039</v>
      </c>
      <c r="U109" s="312" t="n">
        <v>-0.3098</v>
      </c>
      <c r="V109" s="312" t="n">
        <v>-0.0594</v>
      </c>
      <c r="W109" s="312" t="n">
        <v>0.0797</v>
      </c>
      <c r="X109" s="312" t="n">
        <v>0.0653</v>
      </c>
      <c r="Y109" s="312" t="n">
        <v>-0.0157</v>
      </c>
      <c r="Z109" s="312" t="n">
        <v>0.1196</v>
      </c>
      <c r="AA109" s="312" t="n">
        <v>-0.0969</v>
      </c>
      <c r="AB109" s="312" t="n">
        <v>-0.0009</v>
      </c>
      <c r="AC109" s="312" t="n">
        <v>-0.0656</v>
      </c>
      <c r="AD109" s="312" t="n">
        <v>-0.2173</v>
      </c>
      <c r="AE109" s="312" t="n">
        <v>0.021</v>
      </c>
      <c r="AF109" s="312" t="n">
        <v>-0.1279</v>
      </c>
      <c r="AG109" s="312" t="n">
        <v>0.0077</v>
      </c>
      <c r="AH109" s="312" t="n">
        <v>0.0777</v>
      </c>
      <c r="AI109" s="312" t="n">
        <v>-0.0035</v>
      </c>
      <c r="AJ109" s="312" t="n">
        <v>0.0449</v>
      </c>
      <c r="AK109" s="312" t="n">
        <v>0.1028</v>
      </c>
      <c r="AL109" s="312" t="n">
        <v>0.0083</v>
      </c>
      <c r="AM109" s="312" t="n">
        <v>0.0824</v>
      </c>
      <c r="AN109" s="312" t="n">
        <v>-0.1169</v>
      </c>
      <c r="AO109" s="312" t="n">
        <v>-0.0224</v>
      </c>
      <c r="AP109" s="313" t="n">
        <v>-0.0656</v>
      </c>
      <c r="AQ109" s="252"/>
      <c r="AR109" s="314" t="n">
        <f aca="false">ROUND(SUMPRODUCT(E109:AP109,E$5:AP$5),10)</f>
        <v>-0.1632666862</v>
      </c>
      <c r="AS109" s="315" t="str">
        <f aca="false">PROPER(RIGHT(B109,LEN(B109)-6))</f>
        <v>Carduus Marianus</v>
      </c>
      <c r="AT109" s="269" t="n">
        <f aca="false">ATANH(MIN(AR109,max_correl))</f>
        <v>-0.164741018437165</v>
      </c>
      <c r="AU109" s="270" t="n">
        <f aca="false">IF(AT109&lt;0,(AT109^2),"")</f>
        <v>0.0271396031557144</v>
      </c>
      <c r="AV109" s="252"/>
      <c r="AW109" s="269" t="n">
        <f aca="false">AW108+largeur_classes</f>
        <v>0.0903840021918678</v>
      </c>
      <c r="AX109" s="317" t="n">
        <f aca="false">COUNTIF(AT$11:AT$408,CONCATENATE("&lt;=",AW109))</f>
        <v>323</v>
      </c>
      <c r="AY109" s="252" t="n">
        <f aca="false">AX109-AX108</f>
        <v>6</v>
      </c>
      <c r="AZ109" s="317" t="n">
        <f aca="false">$AZ$10*EXP(-(((AW109-$AW$7)/AZ$7)^2)/2)</f>
        <v>5.91864069550038</v>
      </c>
      <c r="BA109" s="317" t="n">
        <f aca="false">IF((AW109-$AW$7)&gt;0,IF((AY109-AZ109)&gt;0,AY109-AZ109,0),0)</f>
        <v>0.0813593044996201</v>
      </c>
      <c r="BB109" s="318" t="n">
        <f aca="false">AW109-BB$5</f>
        <v>-0.298448494831118</v>
      </c>
      <c r="BC109" s="0"/>
    </row>
    <row r="110" customFormat="false" ht="12.8" hidden="false" customHeight="false" outlineLevel="0" collapsed="false">
      <c r="A110" s="269" t="s">
        <v>534</v>
      </c>
      <c r="B110" s="298" t="s">
        <v>1615</v>
      </c>
      <c r="C110" s="298"/>
      <c r="D110" s="311"/>
      <c r="E110" s="312" t="n">
        <v>0.2321</v>
      </c>
      <c r="F110" s="312" t="n">
        <v>-0.1704</v>
      </c>
      <c r="G110" s="312" t="n">
        <v>0.0511</v>
      </c>
      <c r="H110" s="312" t="n">
        <v>0.0178</v>
      </c>
      <c r="I110" s="312" t="n">
        <v>0.0579</v>
      </c>
      <c r="J110" s="312" t="n">
        <v>-0.1632</v>
      </c>
      <c r="K110" s="312" t="n">
        <v>-0.1685</v>
      </c>
      <c r="L110" s="312" t="n">
        <v>-0.1257</v>
      </c>
      <c r="M110" s="312" t="n">
        <v>-0.1348</v>
      </c>
      <c r="N110" s="312" t="n">
        <v>0.1117</v>
      </c>
      <c r="O110" s="312" t="n">
        <v>-0.2518</v>
      </c>
      <c r="P110" s="312" t="n">
        <v>0.1685</v>
      </c>
      <c r="Q110" s="312" t="n">
        <v>0.1129</v>
      </c>
      <c r="R110" s="312" t="n">
        <v>-0.0761</v>
      </c>
      <c r="S110" s="312" t="n">
        <v>-0.1401</v>
      </c>
      <c r="T110" s="312" t="n">
        <v>0.0492</v>
      </c>
      <c r="U110" s="312" t="n">
        <v>-0.2643</v>
      </c>
      <c r="V110" s="312" t="n">
        <v>0.0776</v>
      </c>
      <c r="W110" s="312" t="n">
        <v>0.0595</v>
      </c>
      <c r="X110" s="312" t="n">
        <v>0.3086</v>
      </c>
      <c r="Y110" s="312" t="n">
        <v>0.0258</v>
      </c>
      <c r="Z110" s="312" t="n">
        <v>0.3408</v>
      </c>
      <c r="AA110" s="312" t="n">
        <v>0.1704</v>
      </c>
      <c r="AB110" s="312" t="n">
        <v>-0.0322</v>
      </c>
      <c r="AC110" s="312" t="n">
        <v>0.1</v>
      </c>
      <c r="AD110" s="312" t="n">
        <v>-0.1</v>
      </c>
      <c r="AE110" s="312" t="n">
        <v>0.0098</v>
      </c>
      <c r="AF110" s="312" t="n">
        <v>0.1106</v>
      </c>
      <c r="AG110" s="312" t="n">
        <v>-0.0182</v>
      </c>
      <c r="AH110" s="312" t="n">
        <v>-0.042</v>
      </c>
      <c r="AI110" s="312" t="n">
        <v>0.0644</v>
      </c>
      <c r="AJ110" s="312" t="n">
        <v>-0.3336</v>
      </c>
      <c r="AK110" s="312" t="n">
        <v>0.0477</v>
      </c>
      <c r="AL110" s="312" t="n">
        <v>0.1651</v>
      </c>
      <c r="AM110" s="312" t="n">
        <v>0.2083</v>
      </c>
      <c r="AN110" s="312" t="n">
        <v>-0.1818</v>
      </c>
      <c r="AO110" s="312" t="n">
        <v>-0.3151</v>
      </c>
      <c r="AP110" s="313" t="n">
        <v>0.0144</v>
      </c>
      <c r="AQ110" s="252"/>
      <c r="AR110" s="314" t="n">
        <f aca="false">ROUND(SUMPRODUCT(E110:AP110,E$5:AP$5),10)</f>
        <v>-0.254893217</v>
      </c>
      <c r="AS110" s="315" t="str">
        <f aca="false">PROPER(RIGHT(B110,LEN(B110)-6))</f>
        <v>Castor Equi</v>
      </c>
      <c r="AT110" s="269" t="n">
        <f aca="false">ATANH(MIN(AR110,max_correl))</f>
        <v>-0.260639110447897</v>
      </c>
      <c r="AU110" s="270" t="n">
        <f aca="false">IF(AT110&lt;0,(AT110^2),"")</f>
        <v>0.0679327458950712</v>
      </c>
      <c r="AV110" s="252"/>
      <c r="AW110" s="269" t="n">
        <f aca="false">AW109+largeur_classes</f>
        <v>0.0969043085986723</v>
      </c>
      <c r="AX110" s="317" t="n">
        <f aca="false">COUNTIF(AT$11:AT$408,CONCATENATE("&lt;=",AW110))</f>
        <v>325</v>
      </c>
      <c r="AY110" s="252" t="n">
        <f aca="false">AX110-AX109</f>
        <v>2</v>
      </c>
      <c r="AZ110" s="317" t="n">
        <f aca="false">$AZ$10*EXP(-(((AW110-$AW$7)/AZ$7)^2)/2)</f>
        <v>5.84463987632896</v>
      </c>
      <c r="BA110" s="317" t="n">
        <f aca="false">IF((AW110-$AW$7)&gt;0,IF((AY110-AZ110)&gt;0,AY110-AZ110,0),0)</f>
        <v>0</v>
      </c>
      <c r="BB110" s="318" t="n">
        <f aca="false">AW110-BB$5</f>
        <v>-0.291928188424313</v>
      </c>
      <c r="BC110" s="0"/>
    </row>
    <row r="111" customFormat="false" ht="12.8" hidden="false" customHeight="false" outlineLevel="0" collapsed="false">
      <c r="A111" s="269" t="s">
        <v>535</v>
      </c>
      <c r="B111" s="298" t="s">
        <v>1616</v>
      </c>
      <c r="C111" s="298"/>
      <c r="D111" s="311"/>
      <c r="E111" s="312" t="n">
        <v>-0.2329</v>
      </c>
      <c r="F111" s="312" t="n">
        <v>0.0898</v>
      </c>
      <c r="G111" s="312" t="n">
        <v>0.2134</v>
      </c>
      <c r="H111" s="312" t="n">
        <v>0.0815</v>
      </c>
      <c r="I111" s="312" t="n">
        <v>-0.2019</v>
      </c>
      <c r="J111" s="312" t="n">
        <v>-0.1428</v>
      </c>
      <c r="K111" s="312" t="n">
        <v>0.3531</v>
      </c>
      <c r="L111" s="312" t="n">
        <v>-0.5736</v>
      </c>
      <c r="M111" s="312" t="n">
        <v>-0.3094</v>
      </c>
      <c r="N111" s="312" t="n">
        <v>-0.022</v>
      </c>
      <c r="O111" s="312" t="n">
        <v>-0.1446</v>
      </c>
      <c r="P111" s="312" t="n">
        <v>0.1103</v>
      </c>
      <c r="Q111" s="312" t="n">
        <v>-0.0588</v>
      </c>
      <c r="R111" s="312" t="n">
        <v>0.0811</v>
      </c>
      <c r="S111" s="312" t="n">
        <v>0.0793</v>
      </c>
      <c r="T111" s="312" t="n">
        <v>-0.0319</v>
      </c>
      <c r="U111" s="312" t="n">
        <v>0.1028</v>
      </c>
      <c r="V111" s="312" t="n">
        <v>-0.0065</v>
      </c>
      <c r="W111" s="312" t="n">
        <v>0.0022</v>
      </c>
      <c r="X111" s="312" t="n">
        <v>0.0988</v>
      </c>
      <c r="Y111" s="312" t="n">
        <v>0.144</v>
      </c>
      <c r="Z111" s="312" t="n">
        <v>-0.1691</v>
      </c>
      <c r="AA111" s="312" t="n">
        <v>0.1298</v>
      </c>
      <c r="AB111" s="312" t="n">
        <v>0.0084</v>
      </c>
      <c r="AC111" s="312" t="n">
        <v>0.0155</v>
      </c>
      <c r="AD111" s="312" t="n">
        <v>0.0477</v>
      </c>
      <c r="AE111" s="312" t="n">
        <v>-0.0245</v>
      </c>
      <c r="AF111" s="312" t="n">
        <v>-0.0969</v>
      </c>
      <c r="AG111" s="312" t="n">
        <v>0.1124</v>
      </c>
      <c r="AH111" s="312" t="n">
        <v>0.0071</v>
      </c>
      <c r="AI111" s="312" t="n">
        <v>-0.1583</v>
      </c>
      <c r="AJ111" s="312" t="n">
        <v>0.0994</v>
      </c>
      <c r="AK111" s="312" t="n">
        <v>0.031</v>
      </c>
      <c r="AL111" s="312" t="n">
        <v>0.1741</v>
      </c>
      <c r="AM111" s="312" t="n">
        <v>0.0588</v>
      </c>
      <c r="AN111" s="312" t="n">
        <v>-0.0626</v>
      </c>
      <c r="AO111" s="312" t="n">
        <v>-0.0102</v>
      </c>
      <c r="AP111" s="313" t="n">
        <v>0.1961</v>
      </c>
      <c r="AQ111" s="252"/>
      <c r="AR111" s="314" t="n">
        <f aca="false">ROUND(SUMPRODUCT(E111:AP111,E$5:AP$5),10)</f>
        <v>-0.1119847005</v>
      </c>
      <c r="AS111" s="315" t="str">
        <f aca="false">PROPER(RIGHT(B111,LEN(B111)-6))</f>
        <v>Castoreum</v>
      </c>
      <c r="AT111" s="269" t="n">
        <f aca="false">ATANH(MIN(AR111,max_correl))</f>
        <v>-0.112456372081148</v>
      </c>
      <c r="AU111" s="270" t="n">
        <f aca="false">IF(AT111&lt;0,(AT111^2),"")</f>
        <v>0.0126464356216536</v>
      </c>
      <c r="AV111" s="252"/>
      <c r="AW111" s="269" t="n">
        <f aca="false">AW110+largeur_classes</f>
        <v>0.103424615005477</v>
      </c>
      <c r="AX111" s="317" t="n">
        <f aca="false">COUNTIF(AT$11:AT$408,CONCATENATE("&lt;=",AW111))</f>
        <v>330</v>
      </c>
      <c r="AY111" s="252" t="n">
        <f aca="false">AX111-AX110</f>
        <v>5</v>
      </c>
      <c r="AZ111" s="317" t="n">
        <f aca="false">$AZ$10*EXP(-(((AW111-$AW$7)/AZ$7)^2)/2)</f>
        <v>5.76632808447515</v>
      </c>
      <c r="BA111" s="317" t="n">
        <f aca="false">IF((AW111-$AW$7)&gt;0,IF((AY111-AZ111)&gt;0,AY111-AZ111,0),0)</f>
        <v>0</v>
      </c>
      <c r="BB111" s="318" t="n">
        <f aca="false">AW111-BB$5</f>
        <v>-0.285407882017509</v>
      </c>
      <c r="BC111" s="0"/>
    </row>
    <row r="112" customFormat="false" ht="12.8" hidden="false" customHeight="false" outlineLevel="0" collapsed="false">
      <c r="A112" s="269" t="s">
        <v>536</v>
      </c>
      <c r="B112" s="298" t="s">
        <v>1617</v>
      </c>
      <c r="C112" s="298"/>
      <c r="D112" s="311"/>
      <c r="E112" s="312" t="n">
        <v>-0.0562</v>
      </c>
      <c r="F112" s="312" t="n">
        <v>0.1454</v>
      </c>
      <c r="G112" s="312" t="n">
        <v>0.2227</v>
      </c>
      <c r="H112" s="312" t="n">
        <v>0.0047</v>
      </c>
      <c r="I112" s="312" t="n">
        <v>-0.2294</v>
      </c>
      <c r="J112" s="312" t="n">
        <v>-0.1064</v>
      </c>
      <c r="K112" s="312" t="n">
        <v>0.2316</v>
      </c>
      <c r="L112" s="312" t="n">
        <v>-0.547</v>
      </c>
      <c r="M112" s="312" t="n">
        <v>-0.12</v>
      </c>
      <c r="N112" s="312" t="n">
        <v>0.1091</v>
      </c>
      <c r="O112" s="312" t="n">
        <v>-0.124</v>
      </c>
      <c r="P112" s="312" t="n">
        <v>0.2142</v>
      </c>
      <c r="Q112" s="312" t="n">
        <v>-0.0291</v>
      </c>
      <c r="R112" s="312" t="n">
        <v>0.4493</v>
      </c>
      <c r="S112" s="312" t="n">
        <v>-0.0497</v>
      </c>
      <c r="T112" s="312" t="n">
        <v>-0.1422</v>
      </c>
      <c r="U112" s="312" t="n">
        <v>0.007</v>
      </c>
      <c r="V112" s="312" t="n">
        <v>-0.0825</v>
      </c>
      <c r="W112" s="312" t="n">
        <v>-0.1563</v>
      </c>
      <c r="X112" s="312" t="n">
        <v>-0.1414</v>
      </c>
      <c r="Y112" s="312" t="n">
        <v>0.0982</v>
      </c>
      <c r="Z112" s="312" t="n">
        <v>-0.1245</v>
      </c>
      <c r="AA112" s="312" t="n">
        <v>-0.0194</v>
      </c>
      <c r="AB112" s="312" t="n">
        <v>0.0112</v>
      </c>
      <c r="AC112" s="312" t="n">
        <v>0.0669</v>
      </c>
      <c r="AD112" s="312" t="n">
        <v>0.0154</v>
      </c>
      <c r="AE112" s="312" t="n">
        <v>0.0664</v>
      </c>
      <c r="AF112" s="312" t="n">
        <v>-0.0502</v>
      </c>
      <c r="AG112" s="312" t="n">
        <v>0.0987</v>
      </c>
      <c r="AH112" s="312" t="n">
        <v>0.161</v>
      </c>
      <c r="AI112" s="312" t="n">
        <v>-0.1948</v>
      </c>
      <c r="AJ112" s="312" t="n">
        <v>0.0967</v>
      </c>
      <c r="AK112" s="312" t="n">
        <v>0.0718</v>
      </c>
      <c r="AL112" s="312" t="n">
        <v>0.1146</v>
      </c>
      <c r="AM112" s="312" t="n">
        <v>-0.049</v>
      </c>
      <c r="AN112" s="312" t="n">
        <v>0.0564</v>
      </c>
      <c r="AO112" s="312" t="n">
        <v>-0.0276</v>
      </c>
      <c r="AP112" s="313" t="n">
        <v>0.0129</v>
      </c>
      <c r="AQ112" s="252"/>
      <c r="AR112" s="314" t="n">
        <f aca="false">ROUND(SUMPRODUCT(E112:AP112,E$5:AP$5),10)</f>
        <v>-0.1482090238</v>
      </c>
      <c r="AS112" s="315" t="str">
        <f aca="false">PROPER(RIGHT(B112,LEN(B112)-6))</f>
        <v>Caulophyllum</v>
      </c>
      <c r="AT112" s="269" t="n">
        <f aca="false">ATANH(MIN(AR112,max_correl))</f>
        <v>-0.1493087365774</v>
      </c>
      <c r="AU112" s="270" t="n">
        <f aca="false">IF(AT112&lt;0,(AT112^2),"")</f>
        <v>0.0222930988183395</v>
      </c>
      <c r="AV112" s="252"/>
      <c r="AW112" s="269" t="n">
        <f aca="false">AW111+largeur_classes</f>
        <v>0.109944921412281</v>
      </c>
      <c r="AX112" s="317" t="n">
        <f aca="false">COUNTIF(AT$11:AT$408,CONCATENATE("&lt;=",AW112))</f>
        <v>331</v>
      </c>
      <c r="AY112" s="252" t="n">
        <f aca="false">AX112-AX111</f>
        <v>1</v>
      </c>
      <c r="AZ112" s="317" t="n">
        <f aca="false">$AZ$10*EXP(-(((AW112-$AW$7)/AZ$7)^2)/2)</f>
        <v>5.68390422579838</v>
      </c>
      <c r="BA112" s="317" t="n">
        <f aca="false">IF((AW112-$AW$7)&gt;0,IF((AY112-AZ112)&gt;0,AY112-AZ112,0),0)</f>
        <v>0</v>
      </c>
      <c r="BB112" s="318" t="n">
        <f aca="false">AW112-BB$5</f>
        <v>-0.278887575610704</v>
      </c>
      <c r="BC112" s="0"/>
    </row>
    <row r="113" customFormat="false" ht="12.8" hidden="false" customHeight="false" outlineLevel="0" collapsed="false">
      <c r="A113" s="269" t="s">
        <v>537</v>
      </c>
      <c r="B113" s="298" t="s">
        <v>1618</v>
      </c>
      <c r="C113" s="298"/>
      <c r="D113" s="311"/>
      <c r="E113" s="312" t="n">
        <v>-0.0182</v>
      </c>
      <c r="F113" s="312" t="n">
        <v>0.4868</v>
      </c>
      <c r="G113" s="312" t="n">
        <v>-0.1942</v>
      </c>
      <c r="H113" s="312" t="n">
        <v>-0.1538</v>
      </c>
      <c r="I113" s="312" t="n">
        <v>0.1684</v>
      </c>
      <c r="J113" s="312" t="n">
        <v>-0.2714</v>
      </c>
      <c r="K113" s="312" t="n">
        <v>-0.1065</v>
      </c>
      <c r="L113" s="312" t="n">
        <v>-0.0305</v>
      </c>
      <c r="M113" s="312" t="n">
        <v>0.078</v>
      </c>
      <c r="N113" s="312" t="n">
        <v>0.0516</v>
      </c>
      <c r="O113" s="312" t="n">
        <v>0.3417</v>
      </c>
      <c r="P113" s="312" t="n">
        <v>0.0231</v>
      </c>
      <c r="Q113" s="312" t="n">
        <v>0.3044</v>
      </c>
      <c r="R113" s="312" t="n">
        <v>-0.1347</v>
      </c>
      <c r="S113" s="312" t="n">
        <v>-0.0296</v>
      </c>
      <c r="T113" s="312" t="n">
        <v>-0.2675</v>
      </c>
      <c r="U113" s="312" t="n">
        <v>-0.1689</v>
      </c>
      <c r="V113" s="312" t="n">
        <v>-0.1943</v>
      </c>
      <c r="W113" s="312" t="n">
        <v>-0.1814</v>
      </c>
      <c r="X113" s="312" t="n">
        <v>-0.0682</v>
      </c>
      <c r="Y113" s="312" t="n">
        <v>-0.007</v>
      </c>
      <c r="Z113" s="312" t="n">
        <v>0.0838</v>
      </c>
      <c r="AA113" s="312" t="n">
        <v>-0.0285</v>
      </c>
      <c r="AB113" s="312" t="n">
        <v>0.2028</v>
      </c>
      <c r="AC113" s="312" t="n">
        <v>-0.0998</v>
      </c>
      <c r="AD113" s="312" t="n">
        <v>0.1318</v>
      </c>
      <c r="AE113" s="312" t="n">
        <v>-0.1069</v>
      </c>
      <c r="AF113" s="312" t="n">
        <v>0.0528</v>
      </c>
      <c r="AG113" s="312" t="n">
        <v>0.034</v>
      </c>
      <c r="AH113" s="312" t="n">
        <v>-0.0871</v>
      </c>
      <c r="AI113" s="312" t="n">
        <v>-0.0145</v>
      </c>
      <c r="AJ113" s="312" t="n">
        <v>-0.0906</v>
      </c>
      <c r="AK113" s="312" t="n">
        <v>0.1468</v>
      </c>
      <c r="AL113" s="312" t="n">
        <v>-0.046</v>
      </c>
      <c r="AM113" s="312" t="n">
        <v>-0.0512</v>
      </c>
      <c r="AN113" s="312" t="n">
        <v>0.1967</v>
      </c>
      <c r="AO113" s="312" t="n">
        <v>0.0147</v>
      </c>
      <c r="AP113" s="313" t="n">
        <v>0.0313</v>
      </c>
      <c r="AQ113" s="252"/>
      <c r="AR113" s="314" t="n">
        <f aca="false">ROUND(SUMPRODUCT(E113:AP113,E$5:AP$5),10)</f>
        <v>0.1036931174</v>
      </c>
      <c r="AS113" s="315" t="str">
        <f aca="false">PROPER(RIGHT(B113,LEN(B113)-6))</f>
        <v>Causticum</v>
      </c>
      <c r="AT113" s="269" t="n">
        <f aca="false">ATANH(MIN(AR113,max_correl))</f>
        <v>0.104067178794865</v>
      </c>
      <c r="AU113" s="270" t="str">
        <f aca="false">IF(AT113&lt;0,(AT113^2),"")</f>
        <v/>
      </c>
      <c r="AV113" s="252"/>
      <c r="AW113" s="269" t="n">
        <f aca="false">AW112+largeur_classes</f>
        <v>0.116465227819086</v>
      </c>
      <c r="AX113" s="317" t="n">
        <f aca="false">COUNTIF(AT$11:AT$408,CONCATENATE("&lt;=",AW113))</f>
        <v>332</v>
      </c>
      <c r="AY113" s="252" t="n">
        <f aca="false">AX113-AX112</f>
        <v>1</v>
      </c>
      <c r="AZ113" s="317" t="n">
        <f aca="false">$AZ$10*EXP(-(((AW113-$AW$7)/AZ$7)^2)/2)</f>
        <v>5.59757556605007</v>
      </c>
      <c r="BA113" s="317" t="n">
        <f aca="false">IF((AW113-$AW$7)&gt;0,IF((AY113-AZ113)&gt;0,AY113-AZ113,0),0)</f>
        <v>0</v>
      </c>
      <c r="BB113" s="318" t="n">
        <f aca="false">AW113-BB$5</f>
        <v>-0.2723672692039</v>
      </c>
      <c r="BC113" s="0"/>
    </row>
    <row r="114" customFormat="false" ht="12.8" hidden="false" customHeight="false" outlineLevel="0" collapsed="false">
      <c r="A114" s="269" t="s">
        <v>538</v>
      </c>
      <c r="B114" s="298" t="s">
        <v>1619</v>
      </c>
      <c r="C114" s="298"/>
      <c r="D114" s="311"/>
      <c r="E114" s="312" t="n">
        <v>-0.1213</v>
      </c>
      <c r="F114" s="312" t="n">
        <v>-0.3258</v>
      </c>
      <c r="G114" s="312" t="n">
        <v>0.1401</v>
      </c>
      <c r="H114" s="312" t="n">
        <v>-0.1258</v>
      </c>
      <c r="I114" s="312" t="n">
        <v>-0.1092</v>
      </c>
      <c r="J114" s="312" t="n">
        <v>-0.1213</v>
      </c>
      <c r="K114" s="312" t="n">
        <v>0.0724</v>
      </c>
      <c r="L114" s="312" t="n">
        <v>-0.0967</v>
      </c>
      <c r="M114" s="312" t="n">
        <v>-0.1835</v>
      </c>
      <c r="N114" s="312" t="n">
        <v>0.2842</v>
      </c>
      <c r="O114" s="312" t="n">
        <v>-0.1658</v>
      </c>
      <c r="P114" s="312" t="n">
        <v>0.0739</v>
      </c>
      <c r="Q114" s="312" t="n">
        <v>0.1099</v>
      </c>
      <c r="R114" s="312" t="n">
        <v>0.1614</v>
      </c>
      <c r="S114" s="312" t="n">
        <v>0.1754</v>
      </c>
      <c r="T114" s="312" t="n">
        <v>-0.0791</v>
      </c>
      <c r="U114" s="312" t="n">
        <v>0.0051</v>
      </c>
      <c r="V114" s="312" t="n">
        <v>-0.0158</v>
      </c>
      <c r="W114" s="312" t="n">
        <v>-0.0971</v>
      </c>
      <c r="X114" s="312" t="n">
        <v>0.1493</v>
      </c>
      <c r="Y114" s="312" t="n">
        <v>0.2011</v>
      </c>
      <c r="Z114" s="312" t="n">
        <v>-0.1758</v>
      </c>
      <c r="AA114" s="312" t="n">
        <v>0.1386</v>
      </c>
      <c r="AB114" s="312" t="n">
        <v>0.0548</v>
      </c>
      <c r="AC114" s="312" t="n">
        <v>0.4056</v>
      </c>
      <c r="AD114" s="312" t="n">
        <v>-0.4023</v>
      </c>
      <c r="AE114" s="312" t="n">
        <v>-0.0147</v>
      </c>
      <c r="AF114" s="312" t="n">
        <v>-0.0728</v>
      </c>
      <c r="AG114" s="312" t="n">
        <v>-0.0574</v>
      </c>
      <c r="AH114" s="312" t="n">
        <v>-0.1552</v>
      </c>
      <c r="AI114" s="312" t="n">
        <v>-0.078</v>
      </c>
      <c r="AJ114" s="312" t="n">
        <v>0.1129</v>
      </c>
      <c r="AK114" s="312" t="n">
        <v>0.1169</v>
      </c>
      <c r="AL114" s="312" t="n">
        <v>-0.0757</v>
      </c>
      <c r="AM114" s="312" t="n">
        <v>-0.0732</v>
      </c>
      <c r="AN114" s="312" t="n">
        <v>0.1842</v>
      </c>
      <c r="AO114" s="312" t="n">
        <v>0.0485</v>
      </c>
      <c r="AP114" s="313" t="n">
        <v>0.1235</v>
      </c>
      <c r="AQ114" s="252"/>
      <c r="AR114" s="314" t="n">
        <f aca="false">ROUND(SUMPRODUCT(E114:AP114,E$5:AP$5),10)</f>
        <v>-0.2442558455</v>
      </c>
      <c r="AS114" s="315" t="str">
        <f aca="false">PROPER(RIGHT(B114,LEN(B114)-6))</f>
        <v>Cedron</v>
      </c>
      <c r="AT114" s="269" t="n">
        <f aca="false">ATANH(MIN(AR114,max_correl))</f>
        <v>-0.249295008404726</v>
      </c>
      <c r="AU114" s="270" t="n">
        <f aca="false">IF(AT114&lt;0,(AT114^2),"")</f>
        <v>0.0621480012155124</v>
      </c>
      <c r="AV114" s="252"/>
      <c r="AW114" s="269" t="n">
        <f aca="false">AW113+largeur_classes</f>
        <v>0.12298553422589</v>
      </c>
      <c r="AX114" s="317" t="n">
        <f aca="false">COUNTIF(AT$11:AT$408,CONCATENATE("&lt;=",AW114))</f>
        <v>332</v>
      </c>
      <c r="AY114" s="252" t="n">
        <f aca="false">AX114-AX113</f>
        <v>0</v>
      </c>
      <c r="AZ114" s="317" t="n">
        <f aca="false">$AZ$10*EXP(-(((AW114-$AW$7)/AZ$7)^2)/2)</f>
        <v>5.50755686480877</v>
      </c>
      <c r="BA114" s="317" t="n">
        <f aca="false">IF((AW114-$AW$7)&gt;0,IF((AY114-AZ114)&gt;0,AY114-AZ114,0),0)</f>
        <v>0</v>
      </c>
      <c r="BB114" s="318" t="n">
        <f aca="false">AW114-BB$5</f>
        <v>-0.265846962797095</v>
      </c>
      <c r="BC114" s="0"/>
    </row>
    <row r="115" customFormat="false" ht="12.8" hidden="false" customHeight="false" outlineLevel="0" collapsed="false">
      <c r="A115" s="269" t="s">
        <v>539</v>
      </c>
      <c r="B115" s="298" t="s">
        <v>1620</v>
      </c>
      <c r="C115" s="298"/>
      <c r="D115" s="311"/>
      <c r="E115" s="312" t="n">
        <v>-0.1397</v>
      </c>
      <c r="F115" s="312" t="n">
        <v>-0.0619</v>
      </c>
      <c r="G115" s="312" t="n">
        <v>0.0532</v>
      </c>
      <c r="H115" s="312" t="n">
        <v>-0.1095</v>
      </c>
      <c r="I115" s="312" t="n">
        <v>-0.471</v>
      </c>
      <c r="J115" s="312" t="n">
        <v>-0.2379</v>
      </c>
      <c r="K115" s="312" t="n">
        <v>0.1229</v>
      </c>
      <c r="L115" s="312" t="n">
        <v>-0.0014</v>
      </c>
      <c r="M115" s="312" t="n">
        <v>-0.1612</v>
      </c>
      <c r="N115" s="312" t="n">
        <v>-0.1568</v>
      </c>
      <c r="O115" s="312" t="n">
        <v>-0.142</v>
      </c>
      <c r="P115" s="312" t="n">
        <v>-0.0601</v>
      </c>
      <c r="Q115" s="312" t="n">
        <v>-0.1657</v>
      </c>
      <c r="R115" s="312" t="n">
        <v>-0.0879</v>
      </c>
      <c r="S115" s="312" t="n">
        <v>0.1077</v>
      </c>
      <c r="T115" s="312" t="n">
        <v>0.1703</v>
      </c>
      <c r="U115" s="312" t="n">
        <v>0.22</v>
      </c>
      <c r="V115" s="312" t="n">
        <v>-0.0686</v>
      </c>
      <c r="W115" s="312" t="n">
        <v>0.1686</v>
      </c>
      <c r="X115" s="312" t="n">
        <v>-0.1469</v>
      </c>
      <c r="Y115" s="312" t="n">
        <v>-0.0693</v>
      </c>
      <c r="Z115" s="312" t="n">
        <v>0.1429</v>
      </c>
      <c r="AA115" s="312" t="n">
        <v>0.4713</v>
      </c>
      <c r="AB115" s="312" t="n">
        <v>0.0632</v>
      </c>
      <c r="AC115" s="312" t="n">
        <v>0.1048</v>
      </c>
      <c r="AD115" s="312" t="n">
        <v>0.2144</v>
      </c>
      <c r="AE115" s="312" t="n">
        <v>0.2487</v>
      </c>
      <c r="AF115" s="312" t="n">
        <v>0.0044</v>
      </c>
      <c r="AG115" s="312" t="n">
        <v>0.0521</v>
      </c>
      <c r="AH115" s="312" t="n">
        <v>0.0565</v>
      </c>
      <c r="AI115" s="312" t="n">
        <v>0.0306</v>
      </c>
      <c r="AJ115" s="312" t="n">
        <v>-0.0577</v>
      </c>
      <c r="AK115" s="312" t="n">
        <v>-0.011</v>
      </c>
      <c r="AL115" s="312" t="n">
        <v>0.0151</v>
      </c>
      <c r="AM115" s="312" t="n">
        <v>-0.1542</v>
      </c>
      <c r="AN115" s="312" t="n">
        <v>0.027</v>
      </c>
      <c r="AO115" s="312" t="n">
        <v>-0.0538</v>
      </c>
      <c r="AP115" s="313" t="n">
        <v>0.083</v>
      </c>
      <c r="AQ115" s="252"/>
      <c r="AR115" s="314" t="n">
        <f aca="false">ROUND(SUMPRODUCT(E115:AP115,E$5:AP$5),10)</f>
        <v>0.0047933656</v>
      </c>
      <c r="AS115" s="315" t="str">
        <f aca="false">PROPER(RIGHT(B115,LEN(B115)-6))</f>
        <v>Chamomilla Vulgaris</v>
      </c>
      <c r="AT115" s="269" t="n">
        <f aca="false">ATANH(MIN(AR115,max_correl))</f>
        <v>0.0047934023118607</v>
      </c>
      <c r="AU115" s="270" t="str">
        <f aca="false">IF(AT115&lt;0,(AT115^2),"")</f>
        <v/>
      </c>
      <c r="AV115" s="252"/>
      <c r="AW115" s="269" t="n">
        <f aca="false">AW114+largeur_classes</f>
        <v>0.129505840632695</v>
      </c>
      <c r="AX115" s="317" t="n">
        <f aca="false">COUNTIF(AT$11:AT$408,CONCATENATE("&lt;=",AW115))</f>
        <v>334</v>
      </c>
      <c r="AY115" s="252" t="n">
        <f aca="false">AX115-AX114</f>
        <v>2</v>
      </c>
      <c r="AZ115" s="317" t="n">
        <f aca="false">$AZ$10*EXP(-(((AW115-$AW$7)/AZ$7)^2)/2)</f>
        <v>5.41406948844771</v>
      </c>
      <c r="BA115" s="317" t="n">
        <f aca="false">IF((AW115-$AW$7)&gt;0,IF((AY115-AZ115)&gt;0,AY115-AZ115,0),0)</f>
        <v>0</v>
      </c>
      <c r="BB115" s="318" t="n">
        <f aca="false">AW115-BB$5</f>
        <v>-0.259326656390291</v>
      </c>
      <c r="BC115" s="0"/>
    </row>
    <row r="116" customFormat="false" ht="12.8" hidden="false" customHeight="false" outlineLevel="0" collapsed="false">
      <c r="A116" s="269" t="s">
        <v>540</v>
      </c>
      <c r="B116" s="298" t="s">
        <v>1621</v>
      </c>
      <c r="C116" s="298"/>
      <c r="D116" s="311"/>
      <c r="E116" s="312" t="n">
        <v>0.2296</v>
      </c>
      <c r="F116" s="312" t="n">
        <v>-0.2196</v>
      </c>
      <c r="G116" s="312" t="n">
        <v>0.263</v>
      </c>
      <c r="H116" s="312" t="n">
        <v>0.2471</v>
      </c>
      <c r="I116" s="312" t="n">
        <v>-0.0156</v>
      </c>
      <c r="J116" s="312" t="n">
        <v>-0.3337</v>
      </c>
      <c r="K116" s="312" t="n">
        <v>-0.0721</v>
      </c>
      <c r="L116" s="312" t="n">
        <v>0.2971</v>
      </c>
      <c r="M116" s="312" t="n">
        <v>-0.0252</v>
      </c>
      <c r="N116" s="312" t="n">
        <v>0.2303</v>
      </c>
      <c r="O116" s="312" t="n">
        <v>0.3393</v>
      </c>
      <c r="P116" s="312" t="n">
        <v>0.287</v>
      </c>
      <c r="Q116" s="312" t="n">
        <v>-0.1202</v>
      </c>
      <c r="R116" s="312" t="n">
        <v>-0.0287</v>
      </c>
      <c r="S116" s="312" t="n">
        <v>-0.0691</v>
      </c>
      <c r="T116" s="312" t="n">
        <v>-0.1521</v>
      </c>
      <c r="U116" s="312" t="n">
        <v>-0.1325</v>
      </c>
      <c r="V116" s="312" t="n">
        <v>0.0203</v>
      </c>
      <c r="W116" s="312" t="n">
        <v>0.1776</v>
      </c>
      <c r="X116" s="312" t="n">
        <v>0.0889</v>
      </c>
      <c r="Y116" s="312" t="n">
        <v>0.0163</v>
      </c>
      <c r="Z116" s="312" t="n">
        <v>-0.1356</v>
      </c>
      <c r="AA116" s="312" t="n">
        <v>-0.0191</v>
      </c>
      <c r="AB116" s="312" t="n">
        <v>-0.049</v>
      </c>
      <c r="AC116" s="312" t="n">
        <v>0.0163</v>
      </c>
      <c r="AD116" s="312" t="n">
        <v>-0.3017</v>
      </c>
      <c r="AE116" s="312" t="n">
        <v>0.1129</v>
      </c>
      <c r="AF116" s="312" t="n">
        <v>-0.1652</v>
      </c>
      <c r="AG116" s="312" t="n">
        <v>-0.0243</v>
      </c>
      <c r="AH116" s="312" t="n">
        <v>-0.028</v>
      </c>
      <c r="AI116" s="312" t="n">
        <v>0.077</v>
      </c>
      <c r="AJ116" s="312" t="n">
        <v>-0.0175</v>
      </c>
      <c r="AK116" s="312" t="n">
        <v>-0.0938</v>
      </c>
      <c r="AL116" s="312" t="n">
        <v>-0.1265</v>
      </c>
      <c r="AM116" s="312" t="n">
        <v>-0.0194</v>
      </c>
      <c r="AN116" s="312" t="n">
        <v>-0.0586</v>
      </c>
      <c r="AO116" s="312" t="n">
        <v>-0.1458</v>
      </c>
      <c r="AP116" s="313" t="n">
        <v>-0.0413</v>
      </c>
      <c r="AQ116" s="252"/>
      <c r="AR116" s="314" t="n">
        <f aca="false">ROUND(SUMPRODUCT(E116:AP116,E$5:AP$5),10)</f>
        <v>-0.1337655846</v>
      </c>
      <c r="AS116" s="315" t="str">
        <f aca="false">PROPER(RIGHT(B116,LEN(B116)-6))</f>
        <v>Chelidonium Majus</v>
      </c>
      <c r="AT116" s="269" t="n">
        <f aca="false">ATANH(MIN(AR116,max_correl))</f>
        <v>-0.134572093968386</v>
      </c>
      <c r="AU116" s="270" t="n">
        <f aca="false">IF(AT116&lt;0,(AT116^2),"")</f>
        <v>0.0181096484750362</v>
      </c>
      <c r="AV116" s="252"/>
      <c r="AW116" s="269" t="n">
        <f aca="false">AW115+largeur_classes</f>
        <v>0.136026147039499</v>
      </c>
      <c r="AX116" s="317" t="n">
        <f aca="false">COUNTIF(AT$11:AT$408,CONCATENATE("&lt;=",AW116))</f>
        <v>339</v>
      </c>
      <c r="AY116" s="252" t="n">
        <f aca="false">AX116-AX115</f>
        <v>5</v>
      </c>
      <c r="AZ116" s="317" t="n">
        <f aca="false">$AZ$10*EXP(-(((AW116-$AW$7)/AZ$7)^2)/2)</f>
        <v>5.31734050724223</v>
      </c>
      <c r="BA116" s="317" t="n">
        <f aca="false">IF((AW116-$AW$7)&gt;0,IF((AY116-AZ116)&gt;0,AY116-AZ116,0),0)</f>
        <v>0</v>
      </c>
      <c r="BB116" s="318" t="n">
        <f aca="false">AW116-BB$5</f>
        <v>-0.252806349983487</v>
      </c>
      <c r="BC116" s="0"/>
    </row>
    <row r="117" customFormat="false" ht="12.8" hidden="false" customHeight="false" outlineLevel="0" collapsed="false">
      <c r="A117" s="269" t="s">
        <v>541</v>
      </c>
      <c r="B117" s="298" t="s">
        <v>1622</v>
      </c>
      <c r="C117" s="298"/>
      <c r="D117" s="311"/>
      <c r="E117" s="312" t="n">
        <v>0.2968</v>
      </c>
      <c r="F117" s="312" t="n">
        <v>-0.3168</v>
      </c>
      <c r="G117" s="312" t="n">
        <v>0.1944</v>
      </c>
      <c r="H117" s="312" t="n">
        <v>0.0325</v>
      </c>
      <c r="I117" s="312" t="n">
        <v>-0.1633</v>
      </c>
      <c r="J117" s="312" t="n">
        <v>-0.2461</v>
      </c>
      <c r="K117" s="312" t="n">
        <v>-0.2363</v>
      </c>
      <c r="L117" s="312" t="n">
        <v>-0.1548</v>
      </c>
      <c r="M117" s="312" t="n">
        <v>-0.0356</v>
      </c>
      <c r="N117" s="312" t="n">
        <v>0.1557</v>
      </c>
      <c r="O117" s="312" t="n">
        <v>-0.0516</v>
      </c>
      <c r="P117" s="312" t="n">
        <v>0.1482</v>
      </c>
      <c r="Q117" s="312" t="n">
        <v>-0.0587</v>
      </c>
      <c r="R117" s="312" t="n">
        <v>-0.206</v>
      </c>
      <c r="S117" s="312" t="n">
        <v>0.1268</v>
      </c>
      <c r="T117" s="312" t="n">
        <v>0.0565</v>
      </c>
      <c r="U117" s="312" t="n">
        <v>-0.0258</v>
      </c>
      <c r="V117" s="312" t="n">
        <v>0.1166</v>
      </c>
      <c r="W117" s="312" t="n">
        <v>-0.093</v>
      </c>
      <c r="X117" s="312" t="n">
        <v>0.1037</v>
      </c>
      <c r="Y117" s="312" t="n">
        <v>0.0454</v>
      </c>
      <c r="Z117" s="312" t="n">
        <v>0.1255</v>
      </c>
      <c r="AA117" s="312" t="n">
        <v>0.1068</v>
      </c>
      <c r="AB117" s="312" t="n">
        <v>0.0205</v>
      </c>
      <c r="AC117" s="312" t="n">
        <v>0.0561</v>
      </c>
      <c r="AD117" s="312" t="n">
        <v>-0.4547</v>
      </c>
      <c r="AE117" s="312" t="n">
        <v>-0.0165</v>
      </c>
      <c r="AF117" s="312" t="n">
        <v>0.04</v>
      </c>
      <c r="AG117" s="312" t="n">
        <v>-0.0222</v>
      </c>
      <c r="AH117" s="312" t="n">
        <v>-0.2047</v>
      </c>
      <c r="AI117" s="312" t="n">
        <v>0.1308</v>
      </c>
      <c r="AJ117" s="312" t="n">
        <v>0.2741</v>
      </c>
      <c r="AK117" s="312" t="n">
        <v>0.15</v>
      </c>
      <c r="AL117" s="312" t="n">
        <v>-0.0191</v>
      </c>
      <c r="AM117" s="312" t="n">
        <v>-0.1041</v>
      </c>
      <c r="AN117" s="312" t="n">
        <v>0.2025</v>
      </c>
      <c r="AO117" s="312" t="n">
        <v>-0.0307</v>
      </c>
      <c r="AP117" s="313" t="n">
        <v>0.0707</v>
      </c>
      <c r="AQ117" s="252"/>
      <c r="AR117" s="314" t="n">
        <f aca="false">ROUND(SUMPRODUCT(E117:AP117,E$5:AP$5),10)</f>
        <v>-0.1929521274</v>
      </c>
      <c r="AS117" s="315" t="str">
        <f aca="false">PROPER(RIGHT(B117,LEN(B117)-6))</f>
        <v>Chenopodii Glauci A.</v>
      </c>
      <c r="AT117" s="269" t="n">
        <f aca="false">ATANH(MIN(AR117,max_correl))</f>
        <v>-0.195401652592102</v>
      </c>
      <c r="AU117" s="270" t="n">
        <f aca="false">IF(AT117&lt;0,(AT117^2),"")</f>
        <v>0.0381818058357245</v>
      </c>
      <c r="AV117" s="252"/>
      <c r="AW117" s="269" t="n">
        <f aca="false">AW116+largeur_classes</f>
        <v>0.142546453446303</v>
      </c>
      <c r="AX117" s="317" t="n">
        <f aca="false">COUNTIF(AT$11:AT$408,CONCATENATE("&lt;=",AW117))</f>
        <v>342</v>
      </c>
      <c r="AY117" s="252" t="n">
        <f aca="false">AX117-AX116</f>
        <v>3</v>
      </c>
      <c r="AZ117" s="317" t="n">
        <f aca="false">$AZ$10*EXP(-(((AW117-$AW$7)/AZ$7)^2)/2)</f>
        <v>5.21760178174463</v>
      </c>
      <c r="BA117" s="317" t="n">
        <f aca="false">IF((AW117-$AW$7)&gt;0,IF((AY117-AZ117)&gt;0,AY117-AZ117,0),0)</f>
        <v>0</v>
      </c>
      <c r="BB117" s="318" t="n">
        <f aca="false">AW117-BB$5</f>
        <v>-0.246286043576682</v>
      </c>
      <c r="BC117" s="0"/>
    </row>
    <row r="118" customFormat="false" ht="12.8" hidden="false" customHeight="false" outlineLevel="0" collapsed="false">
      <c r="A118" s="269" t="s">
        <v>542</v>
      </c>
      <c r="B118" s="298" t="s">
        <v>1623</v>
      </c>
      <c r="C118" s="298"/>
      <c r="D118" s="311"/>
      <c r="E118" s="312" t="n">
        <v>0.0104</v>
      </c>
      <c r="F118" s="312" t="n">
        <v>-0.1381</v>
      </c>
      <c r="G118" s="312" t="n">
        <v>0.2457</v>
      </c>
      <c r="H118" s="312" t="n">
        <v>0.1599</v>
      </c>
      <c r="I118" s="312" t="n">
        <v>0.1069</v>
      </c>
      <c r="J118" s="312" t="n">
        <v>-0.1561</v>
      </c>
      <c r="K118" s="312" t="n">
        <v>-0.2063</v>
      </c>
      <c r="L118" s="312" t="n">
        <v>0.0937</v>
      </c>
      <c r="M118" s="312" t="n">
        <v>-0.0066</v>
      </c>
      <c r="N118" s="312" t="n">
        <v>0.0708</v>
      </c>
      <c r="O118" s="312" t="n">
        <v>0.1023</v>
      </c>
      <c r="P118" s="312" t="n">
        <v>0.4076</v>
      </c>
      <c r="Q118" s="312" t="n">
        <v>-0.169</v>
      </c>
      <c r="R118" s="312" t="n">
        <v>0.036</v>
      </c>
      <c r="S118" s="312" t="n">
        <v>0.2053</v>
      </c>
      <c r="T118" s="312" t="n">
        <v>-0.2368</v>
      </c>
      <c r="U118" s="312" t="n">
        <v>-0.3777</v>
      </c>
      <c r="V118" s="312" t="n">
        <v>0.0162</v>
      </c>
      <c r="W118" s="312" t="n">
        <v>0.0538</v>
      </c>
      <c r="X118" s="312" t="n">
        <v>0.0487</v>
      </c>
      <c r="Y118" s="312" t="n">
        <v>0.1274</v>
      </c>
      <c r="Z118" s="312" t="n">
        <v>0.0655</v>
      </c>
      <c r="AA118" s="312" t="n">
        <v>0.031</v>
      </c>
      <c r="AB118" s="312" t="n">
        <v>0.2906</v>
      </c>
      <c r="AC118" s="312" t="n">
        <v>0.0459</v>
      </c>
      <c r="AD118" s="312" t="n">
        <v>-0.3201</v>
      </c>
      <c r="AE118" s="312" t="n">
        <v>-0.0655</v>
      </c>
      <c r="AF118" s="312" t="n">
        <v>-0.1985</v>
      </c>
      <c r="AG118" s="312" t="n">
        <v>-0.0376</v>
      </c>
      <c r="AH118" s="312" t="n">
        <v>-0.0457</v>
      </c>
      <c r="AI118" s="312" t="n">
        <v>0.0173</v>
      </c>
      <c r="AJ118" s="312" t="n">
        <v>-0.0761</v>
      </c>
      <c r="AK118" s="312" t="n">
        <v>-0.0162</v>
      </c>
      <c r="AL118" s="312" t="n">
        <v>-0.2401</v>
      </c>
      <c r="AM118" s="312" t="n">
        <v>0.0244</v>
      </c>
      <c r="AN118" s="312" t="n">
        <v>0.1355</v>
      </c>
      <c r="AO118" s="312" t="n">
        <v>-0.0688</v>
      </c>
      <c r="AP118" s="313" t="n">
        <v>0.0668</v>
      </c>
      <c r="AQ118" s="252"/>
      <c r="AR118" s="314" t="n">
        <f aca="false">ROUND(SUMPRODUCT(E118:AP118,E$5:AP$5),10)</f>
        <v>-0.1862617492</v>
      </c>
      <c r="AS118" s="315" t="str">
        <f aca="false">PROPER(RIGHT(B118,LEN(B118)-6))</f>
        <v>Chenopodium Anthelm.</v>
      </c>
      <c r="AT118" s="269" t="n">
        <f aca="false">ATANH(MIN(AR118,max_correl))</f>
        <v>-0.188461749643246</v>
      </c>
      <c r="AU118" s="270" t="n">
        <f aca="false">IF(AT118&lt;0,(AT118^2),"")</f>
        <v>0.0355178310785937</v>
      </c>
      <c r="AV118" s="252"/>
      <c r="AW118" s="269" t="n">
        <f aca="false">AW117+largeur_classes</f>
        <v>0.149066759853108</v>
      </c>
      <c r="AX118" s="317" t="n">
        <f aca="false">COUNTIF(AT$11:AT$408,CONCATENATE("&lt;=",AW118))</f>
        <v>343</v>
      </c>
      <c r="AY118" s="252" t="n">
        <f aca="false">AX118-AX117</f>
        <v>1</v>
      </c>
      <c r="AZ118" s="317" t="n">
        <f aca="false">$AZ$10*EXP(-(((AW118-$AW$7)/AZ$7)^2)/2)</f>
        <v>5.11508904353709</v>
      </c>
      <c r="BA118" s="317" t="n">
        <f aca="false">IF((AW118-$AW$7)&gt;0,IF((AY118-AZ118)&gt;0,AY118-AZ118,0),0)</f>
        <v>0</v>
      </c>
      <c r="BB118" s="318" t="n">
        <f aca="false">AW118-BB$5</f>
        <v>-0.239765737169878</v>
      </c>
      <c r="BC118" s="0"/>
    </row>
    <row r="119" customFormat="false" ht="12.8" hidden="false" customHeight="false" outlineLevel="0" collapsed="false">
      <c r="A119" s="269" t="s">
        <v>543</v>
      </c>
      <c r="B119" s="298" t="s">
        <v>1624</v>
      </c>
      <c r="C119" s="298"/>
      <c r="D119" s="311"/>
      <c r="E119" s="312" t="n">
        <v>0.4632</v>
      </c>
      <c r="F119" s="312" t="n">
        <v>-0.1993</v>
      </c>
      <c r="G119" s="312" t="n">
        <v>-0.2293</v>
      </c>
      <c r="H119" s="312" t="n">
        <v>0.4027</v>
      </c>
      <c r="I119" s="312" t="n">
        <v>-0.0552</v>
      </c>
      <c r="J119" s="312" t="n">
        <v>0.0947</v>
      </c>
      <c r="K119" s="312" t="n">
        <v>-0.217</v>
      </c>
      <c r="L119" s="312" t="n">
        <v>-0.3916</v>
      </c>
      <c r="M119" s="312" t="n">
        <v>0.0342</v>
      </c>
      <c r="N119" s="312" t="n">
        <v>-0.2392</v>
      </c>
      <c r="O119" s="312" t="n">
        <v>0.1243</v>
      </c>
      <c r="P119" s="312" t="n">
        <v>0.0321</v>
      </c>
      <c r="Q119" s="312" t="n">
        <v>0.0346</v>
      </c>
      <c r="R119" s="312" t="n">
        <v>-0.0552</v>
      </c>
      <c r="S119" s="312" t="n">
        <v>0.0556</v>
      </c>
      <c r="T119" s="312" t="n">
        <v>-0.0222</v>
      </c>
      <c r="U119" s="312" t="n">
        <v>-0.2042</v>
      </c>
      <c r="V119" s="312" t="n">
        <v>0.17</v>
      </c>
      <c r="W119" s="312" t="n">
        <v>-0.0988</v>
      </c>
      <c r="X119" s="312" t="n">
        <v>-0.14</v>
      </c>
      <c r="Y119" s="312" t="n">
        <v>-0.0774</v>
      </c>
      <c r="Z119" s="312" t="n">
        <v>0.0861</v>
      </c>
      <c r="AA119" s="312" t="n">
        <v>0.0214</v>
      </c>
      <c r="AB119" s="312" t="n">
        <v>-0.0548</v>
      </c>
      <c r="AC119" s="312" t="n">
        <v>0.1507</v>
      </c>
      <c r="AD119" s="312" t="n">
        <v>-0.0605</v>
      </c>
      <c r="AE119" s="312" t="n">
        <v>-0.0305</v>
      </c>
      <c r="AF119" s="312" t="n">
        <v>-0.0099</v>
      </c>
      <c r="AG119" s="312" t="n">
        <v>0.0597</v>
      </c>
      <c r="AH119" s="312" t="n">
        <v>0.0593</v>
      </c>
      <c r="AI119" s="312" t="n">
        <v>0.212</v>
      </c>
      <c r="AJ119" s="312" t="n">
        <v>-0.0626</v>
      </c>
      <c r="AK119" s="312" t="n">
        <v>0.0103</v>
      </c>
      <c r="AL119" s="312" t="n">
        <v>0.0255</v>
      </c>
      <c r="AM119" s="312" t="n">
        <v>-0.049</v>
      </c>
      <c r="AN119" s="312" t="n">
        <v>0.0749</v>
      </c>
      <c r="AO119" s="312" t="n">
        <v>0.1523</v>
      </c>
      <c r="AP119" s="313" t="n">
        <v>-0.0605</v>
      </c>
      <c r="AQ119" s="252"/>
      <c r="AR119" s="314" t="n">
        <f aca="false">ROUND(SUMPRODUCT(E119:AP119,E$5:AP$5),10)</f>
        <v>-0.1223550565</v>
      </c>
      <c r="AS119" s="315" t="str">
        <f aca="false">PROPER(RIGHT(B119,LEN(B119)-6))</f>
        <v>Chimaphila Umbellata</v>
      </c>
      <c r="AT119" s="269" t="n">
        <f aca="false">ATANH(MIN(AR119,max_correl))</f>
        <v>-0.122971183094528</v>
      </c>
      <c r="AU119" s="270" t="n">
        <f aca="false">IF(AT119&lt;0,(AT119^2),"")</f>
        <v>0.0151219118716679</v>
      </c>
      <c r="AV119" s="252"/>
      <c r="AW119" s="269" t="n">
        <f aca="false">AW118+largeur_classes</f>
        <v>0.155587066259912</v>
      </c>
      <c r="AX119" s="317" t="n">
        <f aca="false">COUNTIF(AT$11:AT$408,CONCATENATE("&lt;=",AW119))</f>
        <v>345</v>
      </c>
      <c r="AY119" s="252" t="n">
        <f aca="false">AX119-AX118</f>
        <v>2</v>
      </c>
      <c r="AZ119" s="317" t="n">
        <f aca="false">$AZ$10*EXP(-(((AW119-$AW$7)/AZ$7)^2)/2)</f>
        <v>5.01004097541924</v>
      </c>
      <c r="BA119" s="317" t="n">
        <f aca="false">IF((AW119-$AW$7)&gt;0,IF((AY119-AZ119)&gt;0,AY119-AZ119,0),0)</f>
        <v>0</v>
      </c>
      <c r="BB119" s="318" t="n">
        <f aca="false">AW119-BB$5</f>
        <v>-0.233245430763073</v>
      </c>
      <c r="BC119" s="0"/>
    </row>
    <row r="120" customFormat="false" ht="12.8" hidden="false" customHeight="false" outlineLevel="0" collapsed="false">
      <c r="A120" s="269" t="s">
        <v>544</v>
      </c>
      <c r="B120" s="298" t="s">
        <v>1625</v>
      </c>
      <c r="C120" s="298"/>
      <c r="D120" s="311"/>
      <c r="E120" s="312" t="n">
        <v>-0.1136</v>
      </c>
      <c r="F120" s="312" t="n">
        <v>0.1088</v>
      </c>
      <c r="G120" s="312" t="n">
        <v>0.5169</v>
      </c>
      <c r="H120" s="312" t="n">
        <v>0.0386</v>
      </c>
      <c r="I120" s="312" t="n">
        <v>0.1115</v>
      </c>
      <c r="J120" s="312" t="n">
        <v>-0.2292</v>
      </c>
      <c r="K120" s="312" t="n">
        <v>0.2093</v>
      </c>
      <c r="L120" s="312" t="n">
        <v>0.1595</v>
      </c>
      <c r="M120" s="312" t="n">
        <v>-0.1634</v>
      </c>
      <c r="N120" s="312" t="n">
        <v>0.0039</v>
      </c>
      <c r="O120" s="312" t="n">
        <v>-0.0909</v>
      </c>
      <c r="P120" s="312" t="n">
        <v>-0.4376</v>
      </c>
      <c r="Q120" s="312" t="n">
        <v>-0.0937</v>
      </c>
      <c r="R120" s="312" t="n">
        <v>0.101</v>
      </c>
      <c r="S120" s="312" t="n">
        <v>0.2219</v>
      </c>
      <c r="T120" s="312" t="n">
        <v>0.1456</v>
      </c>
      <c r="U120" s="312" t="n">
        <v>0.1131</v>
      </c>
      <c r="V120" s="312" t="n">
        <v>0.1547</v>
      </c>
      <c r="W120" s="312" t="n">
        <v>0.0165</v>
      </c>
      <c r="X120" s="312" t="n">
        <v>-0.0896</v>
      </c>
      <c r="Y120" s="312" t="n">
        <v>-0.024</v>
      </c>
      <c r="Z120" s="312" t="n">
        <v>0.0665</v>
      </c>
      <c r="AA120" s="312" t="n">
        <v>-0.1001</v>
      </c>
      <c r="AB120" s="312" t="n">
        <v>-0.0642</v>
      </c>
      <c r="AC120" s="312" t="n">
        <v>-0.04</v>
      </c>
      <c r="AD120" s="312" t="n">
        <v>-0.1163</v>
      </c>
      <c r="AE120" s="312" t="n">
        <v>-0.1387</v>
      </c>
      <c r="AF120" s="312" t="n">
        <v>-0.1341</v>
      </c>
      <c r="AG120" s="312" t="n">
        <v>0.1801</v>
      </c>
      <c r="AH120" s="312" t="n">
        <v>-0.1097</v>
      </c>
      <c r="AI120" s="312" t="n">
        <v>-0.0427</v>
      </c>
      <c r="AJ120" s="312" t="n">
        <v>-0.0034</v>
      </c>
      <c r="AK120" s="312" t="n">
        <v>-0.1044</v>
      </c>
      <c r="AL120" s="312" t="n">
        <v>0.0112</v>
      </c>
      <c r="AM120" s="312" t="n">
        <v>-0.2489</v>
      </c>
      <c r="AN120" s="312" t="n">
        <v>0.1227</v>
      </c>
      <c r="AO120" s="312" t="n">
        <v>-0.0103</v>
      </c>
      <c r="AP120" s="313" t="n">
        <v>0.0745</v>
      </c>
      <c r="AQ120" s="252"/>
      <c r="AR120" s="314" t="n">
        <f aca="false">ROUND(SUMPRODUCT(E120:AP120,E$5:AP$5),10)</f>
        <v>0.1764060239</v>
      </c>
      <c r="AS120" s="315" t="str">
        <f aca="false">PROPER(RIGHT(B120,LEN(B120)-6))</f>
        <v>China (/China Rubra)</v>
      </c>
      <c r="AT120" s="269" t="n">
        <f aca="false">ATANH(MIN(AR120,max_correl))</f>
        <v>0.178270833135436</v>
      </c>
      <c r="AU120" s="270" t="str">
        <f aca="false">IF(AT120&lt;0,(AT120^2),"")</f>
        <v/>
      </c>
      <c r="AV120" s="252"/>
      <c r="AW120" s="269" t="n">
        <f aca="false">AW119+largeur_classes</f>
        <v>0.162107372666717</v>
      </c>
      <c r="AX120" s="317" t="n">
        <f aca="false">COUNTIF(AT$11:AT$408,CONCATENATE("&lt;=",AW120))</f>
        <v>345</v>
      </c>
      <c r="AY120" s="252" t="n">
        <f aca="false">AX120-AX119</f>
        <v>0</v>
      </c>
      <c r="AZ120" s="317" t="n">
        <f aca="false">$AZ$10*EXP(-(((AW120-$AW$7)/AZ$7)^2)/2)</f>
        <v>4.90269829599847</v>
      </c>
      <c r="BA120" s="317" t="n">
        <f aca="false">IF((AW120-$AW$7)&gt;0,IF((AY120-AZ120)&gt;0,AY120-AZ120,0),0)</f>
        <v>0</v>
      </c>
      <c r="BB120" s="318" t="n">
        <f aca="false">AW120-BB$5</f>
        <v>-0.226725124356269</v>
      </c>
      <c r="BC120" s="0"/>
    </row>
    <row r="121" customFormat="false" ht="12.8" hidden="false" customHeight="false" outlineLevel="0" collapsed="false">
      <c r="A121" s="269" t="s">
        <v>545</v>
      </c>
      <c r="B121" s="298" t="s">
        <v>1626</v>
      </c>
      <c r="C121" s="298"/>
      <c r="D121" s="311"/>
      <c r="E121" s="312" t="n">
        <v>-0.0487</v>
      </c>
      <c r="F121" s="312" t="n">
        <v>-0.2798</v>
      </c>
      <c r="G121" s="312" t="n">
        <v>0.2441</v>
      </c>
      <c r="H121" s="312" t="n">
        <v>-0.0561</v>
      </c>
      <c r="I121" s="312" t="n">
        <v>0.4918</v>
      </c>
      <c r="J121" s="312" t="n">
        <v>-0.1794</v>
      </c>
      <c r="K121" s="312" t="n">
        <v>0.3897</v>
      </c>
      <c r="L121" s="312" t="n">
        <v>-0.1095</v>
      </c>
      <c r="M121" s="312" t="n">
        <v>0.0137</v>
      </c>
      <c r="N121" s="312" t="n">
        <v>0.1366</v>
      </c>
      <c r="O121" s="312" t="n">
        <v>-0.1703</v>
      </c>
      <c r="P121" s="312" t="n">
        <v>-0.1758</v>
      </c>
      <c r="Q121" s="312" t="n">
        <v>0.1507</v>
      </c>
      <c r="R121" s="312" t="n">
        <v>0.1931</v>
      </c>
      <c r="S121" s="312" t="n">
        <v>0.1644</v>
      </c>
      <c r="T121" s="312" t="n">
        <v>0.0377</v>
      </c>
      <c r="U121" s="312" t="n">
        <v>0.0824</v>
      </c>
      <c r="V121" s="312" t="n">
        <v>0.0659</v>
      </c>
      <c r="W121" s="312" t="n">
        <v>-0.2104</v>
      </c>
      <c r="X121" s="312" t="n">
        <v>-0.1307</v>
      </c>
      <c r="Y121" s="312" t="n">
        <v>0.0616</v>
      </c>
      <c r="Z121" s="312" t="n">
        <v>-0.0216</v>
      </c>
      <c r="AA121" s="312" t="n">
        <v>-0.0761</v>
      </c>
      <c r="AB121" s="312" t="n">
        <v>0.1036</v>
      </c>
      <c r="AC121" s="312" t="n">
        <v>-0.0687</v>
      </c>
      <c r="AD121" s="312" t="n">
        <v>-0.1091</v>
      </c>
      <c r="AE121" s="312" t="n">
        <v>-0.148</v>
      </c>
      <c r="AF121" s="312" t="n">
        <v>-0.2049</v>
      </c>
      <c r="AG121" s="312" t="n">
        <v>-0.0259</v>
      </c>
      <c r="AH121" s="312" t="n">
        <v>-0.0899</v>
      </c>
      <c r="AI121" s="312" t="n">
        <v>0.044</v>
      </c>
      <c r="AJ121" s="312" t="n">
        <v>0.0977</v>
      </c>
      <c r="AK121" s="312" t="n">
        <v>0.0149</v>
      </c>
      <c r="AL121" s="312" t="n">
        <v>0.0451</v>
      </c>
      <c r="AM121" s="312" t="n">
        <v>-0.1888</v>
      </c>
      <c r="AN121" s="312" t="n">
        <v>-0.1201</v>
      </c>
      <c r="AO121" s="312" t="n">
        <v>0.0718</v>
      </c>
      <c r="AP121" s="313" t="n">
        <v>0.0051</v>
      </c>
      <c r="AQ121" s="252"/>
      <c r="AR121" s="314" t="n">
        <f aca="false">ROUND(SUMPRODUCT(E121:AP121,E$5:AP$5),10)</f>
        <v>-0.2532019161</v>
      </c>
      <c r="AS121" s="315" t="str">
        <f aca="false">PROPER(RIGHT(B121,LEN(B121)-6))</f>
        <v>Chininum Arsenicosum</v>
      </c>
      <c r="AT121" s="269" t="n">
        <f aca="false">ATANH(MIN(AR121,max_correl))</f>
        <v>-0.258831121062813</v>
      </c>
      <c r="AU121" s="270" t="n">
        <f aca="false">IF(AT121&lt;0,(AT121^2),"")</f>
        <v>0.0669935492306328</v>
      </c>
      <c r="AV121" s="252"/>
      <c r="AW121" s="269" t="n">
        <f aca="false">AW120+largeur_classes</f>
        <v>0.168627679073521</v>
      </c>
      <c r="AX121" s="317" t="n">
        <f aca="false">COUNTIF(AT$11:AT$408,CONCATENATE("&lt;=",AW121))</f>
        <v>348</v>
      </c>
      <c r="AY121" s="252" t="n">
        <f aca="false">AX121-AX120</f>
        <v>3</v>
      </c>
      <c r="AZ121" s="317" t="n">
        <f aca="false">$AZ$10*EXP(-(((AW121-$AW$7)/AZ$7)^2)/2)</f>
        <v>4.79330285352762</v>
      </c>
      <c r="BA121" s="317" t="n">
        <f aca="false">IF((AW121-$AW$7)&gt;0,IF((AY121-AZ121)&gt;0,AY121-AZ121,0),0)</f>
        <v>0</v>
      </c>
      <c r="BB121" s="318" t="n">
        <f aca="false">AW121-BB$5</f>
        <v>-0.220204817949464</v>
      </c>
      <c r="BC121" s="0"/>
    </row>
    <row r="122" customFormat="false" ht="12.8" hidden="false" customHeight="false" outlineLevel="0" collapsed="false">
      <c r="A122" s="269" t="s">
        <v>546</v>
      </c>
      <c r="B122" s="298" t="s">
        <v>1627</v>
      </c>
      <c r="C122" s="298"/>
      <c r="D122" s="311"/>
      <c r="E122" s="312" t="n">
        <v>0.045</v>
      </c>
      <c r="F122" s="312" t="n">
        <v>-0.2528</v>
      </c>
      <c r="G122" s="312" t="n">
        <v>0.2392</v>
      </c>
      <c r="H122" s="312" t="n">
        <v>-0.06</v>
      </c>
      <c r="I122" s="312" t="n">
        <v>0.0703</v>
      </c>
      <c r="J122" s="312" t="n">
        <v>-0.3038</v>
      </c>
      <c r="K122" s="312" t="n">
        <v>-0.1453</v>
      </c>
      <c r="L122" s="312" t="n">
        <v>-0.1253</v>
      </c>
      <c r="M122" s="312" t="n">
        <v>-0.0535</v>
      </c>
      <c r="N122" s="312" t="n">
        <v>0.3009</v>
      </c>
      <c r="O122" s="312" t="n">
        <v>-0.0796</v>
      </c>
      <c r="P122" s="312" t="n">
        <v>-0.1078</v>
      </c>
      <c r="Q122" s="312" t="n">
        <v>0.0953</v>
      </c>
      <c r="R122" s="312" t="n">
        <v>0.1499</v>
      </c>
      <c r="S122" s="312" t="n">
        <v>0.1664</v>
      </c>
      <c r="T122" s="312" t="n">
        <v>0.0011</v>
      </c>
      <c r="U122" s="312" t="n">
        <v>-0.0757</v>
      </c>
      <c r="V122" s="312" t="n">
        <v>0.0328</v>
      </c>
      <c r="W122" s="312" t="n">
        <v>-0.3127</v>
      </c>
      <c r="X122" s="312" t="n">
        <v>0.1035</v>
      </c>
      <c r="Y122" s="312" t="n">
        <v>0.1228</v>
      </c>
      <c r="Z122" s="312" t="n">
        <v>-0.0689</v>
      </c>
      <c r="AA122" s="312" t="n">
        <v>0.1078</v>
      </c>
      <c r="AB122" s="312" t="n">
        <v>0.1785</v>
      </c>
      <c r="AC122" s="312" t="n">
        <v>0.2153</v>
      </c>
      <c r="AD122" s="312" t="n">
        <v>-0.3188</v>
      </c>
      <c r="AE122" s="312" t="n">
        <v>0.0154</v>
      </c>
      <c r="AF122" s="312" t="n">
        <v>-0.1739</v>
      </c>
      <c r="AG122" s="312" t="n">
        <v>0.0225</v>
      </c>
      <c r="AH122" s="312" t="n">
        <v>-0.1385</v>
      </c>
      <c r="AI122" s="312" t="n">
        <v>-0.0753</v>
      </c>
      <c r="AJ122" s="312" t="n">
        <v>0.1789</v>
      </c>
      <c r="AK122" s="312" t="n">
        <v>0.1321</v>
      </c>
      <c r="AL122" s="312" t="n">
        <v>-0.1442</v>
      </c>
      <c r="AM122" s="312" t="n">
        <v>-0.201</v>
      </c>
      <c r="AN122" s="312" t="n">
        <v>0.1464</v>
      </c>
      <c r="AO122" s="312" t="n">
        <v>0.1189</v>
      </c>
      <c r="AP122" s="313" t="n">
        <v>0.1999</v>
      </c>
      <c r="AQ122" s="252"/>
      <c r="AR122" s="314" t="n">
        <f aca="false">ROUND(SUMPRODUCT(E122:AP122,E$5:AP$5),10)</f>
        <v>-0.2217289108</v>
      </c>
      <c r="AS122" s="315" t="str">
        <f aca="false">PROPER(RIGHT(B122,LEN(B122)-6))</f>
        <v>Chininum Sulfuricum</v>
      </c>
      <c r="AT122" s="269" t="n">
        <f aca="false">ATANH(MIN(AR122,max_correl))</f>
        <v>-0.225473683672148</v>
      </c>
      <c r="AU122" s="270" t="n">
        <f aca="false">IF(AT122&lt;0,(AT122^2),"")</f>
        <v>0.050838382028688</v>
      </c>
      <c r="AV122" s="252"/>
      <c r="AW122" s="269" t="n">
        <f aca="false">AW121+largeur_classes</f>
        <v>0.175147985480326</v>
      </c>
      <c r="AX122" s="317" t="n">
        <f aca="false">COUNTIF(AT$11:AT$408,CONCATENATE("&lt;=",AW122))</f>
        <v>350</v>
      </c>
      <c r="AY122" s="252" t="n">
        <f aca="false">AX122-AX121</f>
        <v>2</v>
      </c>
      <c r="AZ122" s="317" t="n">
        <f aca="false">$AZ$10*EXP(-(((AW122-$AW$7)/AZ$7)^2)/2)</f>
        <v>4.68209673367959</v>
      </c>
      <c r="BA122" s="317" t="n">
        <f aca="false">IF((AW122-$AW$7)&gt;0,IF((AY122-AZ122)&gt;0,AY122-AZ122,0),0)</f>
        <v>0</v>
      </c>
      <c r="BB122" s="318" t="n">
        <f aca="false">AW122-BB$5</f>
        <v>-0.21368451154266</v>
      </c>
      <c r="BC122" s="0"/>
    </row>
    <row r="123" customFormat="false" ht="12.8" hidden="false" customHeight="false" outlineLevel="0" collapsed="false">
      <c r="A123" s="269" t="s">
        <v>547</v>
      </c>
      <c r="B123" s="298" t="s">
        <v>1628</v>
      </c>
      <c r="C123" s="298"/>
      <c r="D123" s="311"/>
      <c r="E123" s="312" t="n">
        <v>-0.2859</v>
      </c>
      <c r="F123" s="312" t="n">
        <v>-0.2143</v>
      </c>
      <c r="G123" s="312" t="n">
        <v>-0.2881</v>
      </c>
      <c r="H123" s="312" t="n">
        <v>0.0359</v>
      </c>
      <c r="I123" s="312" t="n">
        <v>0.1488</v>
      </c>
      <c r="J123" s="312" t="n">
        <v>0.1926</v>
      </c>
      <c r="K123" s="312" t="n">
        <v>0.0715</v>
      </c>
      <c r="L123" s="312" t="n">
        <v>0.3332</v>
      </c>
      <c r="M123" s="312" t="n">
        <v>-0.1667</v>
      </c>
      <c r="N123" s="312" t="n">
        <v>-0.0563</v>
      </c>
      <c r="O123" s="312" t="n">
        <v>-0.2746</v>
      </c>
      <c r="P123" s="312" t="n">
        <v>-0.0319</v>
      </c>
      <c r="Q123" s="312" t="n">
        <v>0.2226</v>
      </c>
      <c r="R123" s="312" t="n">
        <v>-0.1047</v>
      </c>
      <c r="S123" s="312" t="n">
        <v>-0.1767</v>
      </c>
      <c r="T123" s="312" t="n">
        <v>0.1607</v>
      </c>
      <c r="U123" s="312" t="n">
        <v>-0.0336</v>
      </c>
      <c r="V123" s="312" t="n">
        <v>0.0356</v>
      </c>
      <c r="W123" s="312" t="n">
        <v>0.0713</v>
      </c>
      <c r="X123" s="312" t="n">
        <v>-0.2584</v>
      </c>
      <c r="Y123" s="312" t="n">
        <v>0.0359</v>
      </c>
      <c r="Z123" s="312" t="n">
        <v>-0.1675</v>
      </c>
      <c r="AA123" s="312" t="n">
        <v>0.1777</v>
      </c>
      <c r="AB123" s="312" t="n">
        <v>0.1141</v>
      </c>
      <c r="AC123" s="312" t="n">
        <v>0.1809</v>
      </c>
      <c r="AD123" s="312" t="n">
        <v>-0.1441</v>
      </c>
      <c r="AE123" s="312" t="n">
        <v>-0.1682</v>
      </c>
      <c r="AF123" s="312" t="n">
        <v>0.0486</v>
      </c>
      <c r="AG123" s="312" t="n">
        <v>-0.1134</v>
      </c>
      <c r="AH123" s="312" t="n">
        <v>0.2236</v>
      </c>
      <c r="AI123" s="312" t="n">
        <v>0.1996</v>
      </c>
      <c r="AJ123" s="312" t="n">
        <v>0.0573</v>
      </c>
      <c r="AK123" s="312" t="n">
        <v>0.0915</v>
      </c>
      <c r="AL123" s="312" t="n">
        <v>0.176</v>
      </c>
      <c r="AM123" s="312" t="n">
        <v>-0.0835</v>
      </c>
      <c r="AN123" s="312" t="n">
        <v>0.0419</v>
      </c>
      <c r="AO123" s="312" t="n">
        <v>-0.0354</v>
      </c>
      <c r="AP123" s="313" t="n">
        <v>-0.0072</v>
      </c>
      <c r="AQ123" s="252"/>
      <c r="AR123" s="314" t="n">
        <f aca="false">ROUND(SUMPRODUCT(E123:AP123,E$5:AP$5),10)</f>
        <v>0.022252764</v>
      </c>
      <c r="AS123" s="315" t="str">
        <f aca="false">PROPER(RIGHT(B123,LEN(B123)-6))</f>
        <v>Chloralum (Chloral)</v>
      </c>
      <c r="AT123" s="269" t="n">
        <f aca="false">ATANH(MIN(AR123,max_correl))</f>
        <v>0.0222564381737648</v>
      </c>
      <c r="AU123" s="270" t="str">
        <f aca="false">IF(AT123&lt;0,(AT123^2),"")</f>
        <v/>
      </c>
      <c r="AV123" s="252"/>
      <c r="AW123" s="269" t="n">
        <f aca="false">AW122+largeur_classes</f>
        <v>0.18166829188713</v>
      </c>
      <c r="AX123" s="317" t="n">
        <f aca="false">COUNTIF(AT$11:AT$408,CONCATENATE("&lt;=",AW123))</f>
        <v>354</v>
      </c>
      <c r="AY123" s="252" t="n">
        <f aca="false">AX123-AX122</f>
        <v>4</v>
      </c>
      <c r="AZ123" s="317" t="n">
        <f aca="false">$AZ$10*EXP(-(((AW123-$AW$7)/AZ$7)^2)/2)</f>
        <v>4.5693213857624</v>
      </c>
      <c r="BA123" s="317" t="n">
        <f aca="false">IF((AW123-$AW$7)&gt;0,IF((AY123-AZ123)&gt;0,AY123-AZ123,0),0)</f>
        <v>0</v>
      </c>
      <c r="BB123" s="318" t="n">
        <f aca="false">AW123-BB$5</f>
        <v>-0.207164205135855</v>
      </c>
      <c r="BC123" s="0"/>
    </row>
    <row r="124" customFormat="false" ht="12.8" hidden="false" customHeight="false" outlineLevel="0" collapsed="false">
      <c r="A124" s="269" t="s">
        <v>548</v>
      </c>
      <c r="B124" s="298" t="s">
        <v>1629</v>
      </c>
      <c r="C124" s="298"/>
      <c r="D124" s="311"/>
      <c r="E124" s="312" t="n">
        <v>-0.0171</v>
      </c>
      <c r="F124" s="312" t="n">
        <v>-0.1696</v>
      </c>
      <c r="G124" s="312" t="n">
        <v>0.0856</v>
      </c>
      <c r="H124" s="312" t="n">
        <v>0.2546</v>
      </c>
      <c r="I124" s="312" t="n">
        <v>0.1449</v>
      </c>
      <c r="J124" s="312" t="n">
        <v>-0.0361</v>
      </c>
      <c r="K124" s="312" t="n">
        <v>0.0911</v>
      </c>
      <c r="L124" s="312" t="n">
        <v>0.3197</v>
      </c>
      <c r="M124" s="312" t="n">
        <v>-0.1656</v>
      </c>
      <c r="N124" s="312" t="n">
        <v>-0.0834</v>
      </c>
      <c r="O124" s="312" t="n">
        <v>-0.1632</v>
      </c>
      <c r="P124" s="312" t="n">
        <v>-0.1714</v>
      </c>
      <c r="Q124" s="312" t="n">
        <v>0.2714</v>
      </c>
      <c r="R124" s="312" t="n">
        <v>0.0825</v>
      </c>
      <c r="S124" s="312" t="n">
        <v>-0.0685</v>
      </c>
      <c r="T124" s="312" t="n">
        <v>0.0495</v>
      </c>
      <c r="U124" s="312" t="n">
        <v>0.0547</v>
      </c>
      <c r="V124" s="312" t="n">
        <v>0.0715</v>
      </c>
      <c r="W124" s="312" t="n">
        <v>-0.2766</v>
      </c>
      <c r="X124" s="312" t="n">
        <v>-0.0358</v>
      </c>
      <c r="Y124" s="312" t="n">
        <v>0.1048</v>
      </c>
      <c r="Z124" s="312" t="n">
        <v>-0.3334</v>
      </c>
      <c r="AA124" s="312" t="n">
        <v>0.0434</v>
      </c>
      <c r="AB124" s="312" t="n">
        <v>0.1415</v>
      </c>
      <c r="AC124" s="312" t="n">
        <v>-0.0804</v>
      </c>
      <c r="AD124" s="312" t="n">
        <v>0.1103</v>
      </c>
      <c r="AE124" s="312" t="n">
        <v>-0.0144</v>
      </c>
      <c r="AF124" s="312" t="n">
        <v>0.1073</v>
      </c>
      <c r="AG124" s="312" t="n">
        <v>0.3108</v>
      </c>
      <c r="AH124" s="312" t="n">
        <v>-0.246</v>
      </c>
      <c r="AI124" s="312" t="n">
        <v>0.0767</v>
      </c>
      <c r="AJ124" s="312" t="n">
        <v>-0.2885</v>
      </c>
      <c r="AK124" s="312" t="n">
        <v>0.0147</v>
      </c>
      <c r="AL124" s="312" t="n">
        <v>-0.0874</v>
      </c>
      <c r="AM124" s="312" t="n">
        <v>0.1773</v>
      </c>
      <c r="AN124" s="312" t="n">
        <v>-0.1241</v>
      </c>
      <c r="AO124" s="312" t="n">
        <v>0.0144</v>
      </c>
      <c r="AP124" s="313" t="n">
        <v>-0.1632</v>
      </c>
      <c r="AQ124" s="252"/>
      <c r="AR124" s="314" t="n">
        <f aca="false">ROUND(SUMPRODUCT(E124:AP124,E$5:AP$5),10)</f>
        <v>0.0733509812</v>
      </c>
      <c r="AS124" s="315" t="str">
        <f aca="false">PROPER(RIGHT(B124,LEN(B124)-6))</f>
        <v>Chloramphenicolum</v>
      </c>
      <c r="AT124" s="269" t="n">
        <f aca="false">ATANH(MIN(AR124,max_correl))</f>
        <v>0.0734829592360911</v>
      </c>
      <c r="AU124" s="270" t="str">
        <f aca="false">IF(AT124&lt;0,(AT124^2),"")</f>
        <v/>
      </c>
      <c r="AV124" s="252"/>
      <c r="AW124" s="269" t="n">
        <f aca="false">AW123+largeur_classes</f>
        <v>0.188188598293935</v>
      </c>
      <c r="AX124" s="317" t="n">
        <f aca="false">COUNTIF(AT$11:AT$408,CONCATENATE("&lt;=",AW124))</f>
        <v>357</v>
      </c>
      <c r="AY124" s="252" t="n">
        <f aca="false">AX124-AX123</f>
        <v>3</v>
      </c>
      <c r="AZ124" s="317" t="n">
        <f aca="false">$AZ$10*EXP(-(((AW124-$AW$7)/AZ$7)^2)/2)</f>
        <v>4.45521677166414</v>
      </c>
      <c r="BA124" s="317" t="n">
        <f aca="false">IF((AW124-$AW$7)&gt;0,IF((AY124-AZ124)&gt;0,AY124-AZ124,0),0)</f>
        <v>0</v>
      </c>
      <c r="BB124" s="318" t="n">
        <f aca="false">AW124-BB$5</f>
        <v>-0.200643898729051</v>
      </c>
      <c r="BC124" s="0"/>
    </row>
    <row r="125" customFormat="false" ht="12.8" hidden="false" customHeight="false" outlineLevel="0" collapsed="false">
      <c r="A125" s="269" t="s">
        <v>549</v>
      </c>
      <c r="B125" s="298" t="s">
        <v>1630</v>
      </c>
      <c r="C125" s="298"/>
      <c r="D125" s="311"/>
      <c r="E125" s="312" t="n">
        <v>0.2576</v>
      </c>
      <c r="F125" s="312" t="n">
        <v>-0.4429</v>
      </c>
      <c r="G125" s="312" t="n">
        <v>0.2921</v>
      </c>
      <c r="H125" s="312" t="n">
        <v>-0.1387</v>
      </c>
      <c r="I125" s="312" t="n">
        <v>0.1219</v>
      </c>
      <c r="J125" s="312" t="n">
        <v>-0.196</v>
      </c>
      <c r="K125" s="312" t="n">
        <v>-0.0731</v>
      </c>
      <c r="L125" s="312" t="n">
        <v>0.1596</v>
      </c>
      <c r="M125" s="312" t="n">
        <v>-0.0958</v>
      </c>
      <c r="N125" s="312" t="n">
        <v>-0.2034</v>
      </c>
      <c r="O125" s="312" t="n">
        <v>0.2075</v>
      </c>
      <c r="P125" s="312" t="n">
        <v>0.2535</v>
      </c>
      <c r="Q125" s="312" t="n">
        <v>-0.1005</v>
      </c>
      <c r="R125" s="312" t="n">
        <v>-0.2507</v>
      </c>
      <c r="S125" s="312" t="n">
        <v>-0.0302</v>
      </c>
      <c r="T125" s="312" t="n">
        <v>-0.1795</v>
      </c>
      <c r="U125" s="312" t="n">
        <v>-0.21</v>
      </c>
      <c r="V125" s="312" t="n">
        <v>-0.0859</v>
      </c>
      <c r="W125" s="312" t="n">
        <v>0.1689</v>
      </c>
      <c r="X125" s="312" t="n">
        <v>0.0221</v>
      </c>
      <c r="Y125" s="312" t="n">
        <v>0.0706</v>
      </c>
      <c r="Z125" s="312" t="n">
        <v>0.0575</v>
      </c>
      <c r="AA125" s="312" t="n">
        <v>0.0597</v>
      </c>
      <c r="AB125" s="312" t="n">
        <v>0.1935</v>
      </c>
      <c r="AC125" s="312" t="n">
        <v>0.0389</v>
      </c>
      <c r="AD125" s="312" t="n">
        <v>-0.2367</v>
      </c>
      <c r="AE125" s="312" t="n">
        <v>-0.0952</v>
      </c>
      <c r="AF125" s="312" t="n">
        <v>-0.0432</v>
      </c>
      <c r="AG125" s="312" t="n">
        <v>-0.0379</v>
      </c>
      <c r="AH125" s="312" t="n">
        <v>0.0809</v>
      </c>
      <c r="AI125" s="312" t="n">
        <v>0.1521</v>
      </c>
      <c r="AJ125" s="312" t="n">
        <v>0.172</v>
      </c>
      <c r="AK125" s="312" t="n">
        <v>-0.0563</v>
      </c>
      <c r="AL125" s="312" t="n">
        <v>-0.0311</v>
      </c>
      <c r="AM125" s="312" t="n">
        <v>0.0846</v>
      </c>
      <c r="AN125" s="312" t="n">
        <v>-0.0389</v>
      </c>
      <c r="AO125" s="312" t="n">
        <v>0.0507</v>
      </c>
      <c r="AP125" s="313" t="n">
        <v>0.1026</v>
      </c>
      <c r="AQ125" s="252"/>
      <c r="AR125" s="314" t="n">
        <f aca="false">ROUND(SUMPRODUCT(E125:AP125,E$5:AP$5),10)</f>
        <v>-0.2814820704</v>
      </c>
      <c r="AS125" s="315" t="str">
        <f aca="false">PROPER(RIGHT(B125,LEN(B125)-6))</f>
        <v>Chloroformium</v>
      </c>
      <c r="AT125" s="269" t="n">
        <f aca="false">ATANH(MIN(AR125,max_correl))</f>
        <v>-0.289290947592093</v>
      </c>
      <c r="AU125" s="270" t="n">
        <f aca="false">IF(AT125&lt;0,(AT125^2),"")</f>
        <v>0.0836892523587311</v>
      </c>
      <c r="AV125" s="252"/>
      <c r="AW125" s="269" t="n">
        <f aca="false">AW124+largeur_classes</f>
        <v>0.194708904700739</v>
      </c>
      <c r="AX125" s="317" t="n">
        <f aca="false">COUNTIF(AT$11:AT$408,CONCATENATE("&lt;=",AW125))</f>
        <v>360</v>
      </c>
      <c r="AY125" s="252" t="n">
        <f aca="false">AX125-AX124</f>
        <v>3</v>
      </c>
      <c r="AZ125" s="317" t="n">
        <f aca="false">$AZ$10*EXP(-(((AW125-$AW$7)/AZ$7)^2)/2)</f>
        <v>4.34002054157695</v>
      </c>
      <c r="BA125" s="317" t="n">
        <f aca="false">IF((AW125-$AW$7)&gt;0,IF((AY125-AZ125)&gt;0,AY125-AZ125,0),0)</f>
        <v>0</v>
      </c>
      <c r="BB125" s="318" t="n">
        <f aca="false">AW125-BB$5</f>
        <v>-0.194123592322247</v>
      </c>
      <c r="BC125" s="0"/>
    </row>
    <row r="126" customFormat="false" ht="12.8" hidden="false" customHeight="false" outlineLevel="0" collapsed="false">
      <c r="A126" s="269" t="s">
        <v>550</v>
      </c>
      <c r="B126" s="298" t="s">
        <v>1631</v>
      </c>
      <c r="C126" s="298"/>
      <c r="D126" s="311"/>
      <c r="E126" s="312" t="n">
        <v>-0.1574</v>
      </c>
      <c r="F126" s="312" t="n">
        <v>0.2446</v>
      </c>
      <c r="G126" s="312" t="n">
        <v>-0.1997</v>
      </c>
      <c r="H126" s="312" t="n">
        <v>0.4126</v>
      </c>
      <c r="I126" s="312" t="n">
        <v>0.3777</v>
      </c>
      <c r="J126" s="312" t="n">
        <v>0.0653</v>
      </c>
      <c r="K126" s="312" t="n">
        <v>-0.165</v>
      </c>
      <c r="L126" s="312" t="n">
        <v>0.1556</v>
      </c>
      <c r="M126" s="312" t="n">
        <v>-0.0687</v>
      </c>
      <c r="N126" s="312" t="n">
        <v>-0.0395</v>
      </c>
      <c r="O126" s="312" t="n">
        <v>-0.0595</v>
      </c>
      <c r="P126" s="312" t="n">
        <v>0.1594</v>
      </c>
      <c r="Q126" s="312" t="n">
        <v>-0.0034</v>
      </c>
      <c r="R126" s="312" t="n">
        <v>0.1793</v>
      </c>
      <c r="S126" s="312" t="n">
        <v>-0.1021</v>
      </c>
      <c r="T126" s="312" t="n">
        <v>0.0859</v>
      </c>
      <c r="U126" s="312" t="n">
        <v>0.1136</v>
      </c>
      <c r="V126" s="312" t="n">
        <v>-0.2984</v>
      </c>
      <c r="W126" s="312" t="n">
        <v>0.2387</v>
      </c>
      <c r="X126" s="312" t="n">
        <v>-0.1925</v>
      </c>
      <c r="Y126" s="312" t="n">
        <v>-0.0537</v>
      </c>
      <c r="Z126" s="312" t="n">
        <v>-0.1771</v>
      </c>
      <c r="AA126" s="312" t="n">
        <v>0.1106</v>
      </c>
      <c r="AB126" s="312" t="n">
        <v>-0.0363</v>
      </c>
      <c r="AC126" s="312" t="n">
        <v>-0.0324</v>
      </c>
      <c r="AD126" s="312" t="n">
        <v>0.0709</v>
      </c>
      <c r="AE126" s="312" t="n">
        <v>-0.0483</v>
      </c>
      <c r="AF126" s="312" t="n">
        <v>0.2015</v>
      </c>
      <c r="AG126" s="312" t="n">
        <v>0.0016</v>
      </c>
      <c r="AH126" s="312" t="n">
        <v>-0.0705</v>
      </c>
      <c r="AI126" s="312" t="n">
        <v>-0.1666</v>
      </c>
      <c r="AJ126" s="312" t="n">
        <v>-0.1038</v>
      </c>
      <c r="AK126" s="312" t="n">
        <v>-0.0835</v>
      </c>
      <c r="AL126" s="312" t="n">
        <v>0.0336</v>
      </c>
      <c r="AM126" s="312" t="n">
        <v>-0.157</v>
      </c>
      <c r="AN126" s="312" t="n">
        <v>0.0561</v>
      </c>
      <c r="AO126" s="312" t="n">
        <v>-0.2083</v>
      </c>
      <c r="AP126" s="313" t="n">
        <v>-0.0787</v>
      </c>
      <c r="AQ126" s="252"/>
      <c r="AR126" s="314" t="n">
        <f aca="false">ROUND(SUMPRODUCT(E126:AP126,E$5:AP$5),10)</f>
        <v>-0.0507173343</v>
      </c>
      <c r="AS126" s="315" t="str">
        <f aca="false">PROPER(RIGHT(B126,LEN(B126)-6))</f>
        <v>Chlorpromazine</v>
      </c>
      <c r="AT126" s="269" t="n">
        <f aca="false">ATANH(MIN(AR126,max_correl))</f>
        <v>-0.050760887391278</v>
      </c>
      <c r="AU126" s="270" t="n">
        <f aca="false">IF(AT126&lt;0,(AT126^2),"")</f>
        <v>0.00257666768875</v>
      </c>
      <c r="AV126" s="252"/>
      <c r="AW126" s="269" t="n">
        <f aca="false">AW125+largeur_classes</f>
        <v>0.201229211107544</v>
      </c>
      <c r="AX126" s="317" t="n">
        <f aca="false">COUNTIF(AT$11:AT$408,CONCATENATE("&lt;=",AW126))</f>
        <v>361</v>
      </c>
      <c r="AY126" s="252" t="n">
        <f aca="false">AX126-AX125</f>
        <v>1</v>
      </c>
      <c r="AZ126" s="317" t="n">
        <f aca="false">$AZ$10*EXP(-(((AW126-$AW$7)/AZ$7)^2)/2)</f>
        <v>4.2239672402858</v>
      </c>
      <c r="BA126" s="317" t="n">
        <f aca="false">IF((AW126-$AW$7)&gt;0,IF((AY126-AZ126)&gt;0,AY126-AZ126,0),0)</f>
        <v>0</v>
      </c>
      <c r="BB126" s="318" t="n">
        <f aca="false">AW126-BB$5</f>
        <v>-0.187603285915442</v>
      </c>
      <c r="BC126" s="0"/>
    </row>
    <row r="127" customFormat="false" ht="12.8" hidden="false" customHeight="false" outlineLevel="0" collapsed="false">
      <c r="A127" s="269" t="s">
        <v>551</v>
      </c>
      <c r="B127" s="298" t="s">
        <v>1632</v>
      </c>
      <c r="C127" s="298"/>
      <c r="D127" s="311"/>
      <c r="E127" s="312" t="n">
        <v>0.2203</v>
      </c>
      <c r="F127" s="312" t="n">
        <v>-0.4352</v>
      </c>
      <c r="G127" s="312" t="n">
        <v>0.0698</v>
      </c>
      <c r="H127" s="312" t="n">
        <v>-0.4805</v>
      </c>
      <c r="I127" s="312" t="n">
        <v>0.2666</v>
      </c>
      <c r="J127" s="312" t="n">
        <v>0.0909</v>
      </c>
      <c r="K127" s="312" t="n">
        <v>0.0112</v>
      </c>
      <c r="L127" s="312" t="n">
        <v>0.0089</v>
      </c>
      <c r="M127" s="312" t="n">
        <v>0.0606</v>
      </c>
      <c r="N127" s="312" t="n">
        <v>-0.2026</v>
      </c>
      <c r="O127" s="312" t="n">
        <v>0.0896</v>
      </c>
      <c r="P127" s="312" t="n">
        <v>0.0569</v>
      </c>
      <c r="Q127" s="312" t="n">
        <v>-0.031</v>
      </c>
      <c r="R127" s="312" t="n">
        <v>-0.1604</v>
      </c>
      <c r="S127" s="312" t="n">
        <v>-0.2469</v>
      </c>
      <c r="T127" s="312" t="n">
        <v>0.0633</v>
      </c>
      <c r="U127" s="312" t="n">
        <v>0.0984</v>
      </c>
      <c r="V127" s="312" t="n">
        <v>-0.0269</v>
      </c>
      <c r="W127" s="312" t="n">
        <v>0.1662</v>
      </c>
      <c r="X127" s="312" t="n">
        <v>0.031</v>
      </c>
      <c r="Y127" s="312" t="n">
        <v>0.1022</v>
      </c>
      <c r="Z127" s="312" t="n">
        <v>-0.1682</v>
      </c>
      <c r="AA127" s="312" t="n">
        <v>0.0868</v>
      </c>
      <c r="AB127" s="312" t="n">
        <v>-0.017</v>
      </c>
      <c r="AC127" s="312" t="n">
        <v>0.1761</v>
      </c>
      <c r="AD127" s="312" t="n">
        <v>-0.1202</v>
      </c>
      <c r="AE127" s="312" t="n">
        <v>-0.1311</v>
      </c>
      <c r="AF127" s="312" t="n">
        <v>0.0242</v>
      </c>
      <c r="AG127" s="312" t="n">
        <v>-0.1131</v>
      </c>
      <c r="AH127" s="312" t="n">
        <v>-0.0266</v>
      </c>
      <c r="AI127" s="312" t="n">
        <v>0.2673</v>
      </c>
      <c r="AJ127" s="312" t="n">
        <v>0.1784</v>
      </c>
      <c r="AK127" s="312" t="n">
        <v>-0.08</v>
      </c>
      <c r="AL127" s="312" t="n">
        <v>-0.0541</v>
      </c>
      <c r="AM127" s="312" t="n">
        <v>-0.0167</v>
      </c>
      <c r="AN127" s="312" t="n">
        <v>0.0831</v>
      </c>
      <c r="AO127" s="312" t="n">
        <v>0.1257</v>
      </c>
      <c r="AP127" s="313" t="n">
        <v>0.0344</v>
      </c>
      <c r="AQ127" s="252"/>
      <c r="AR127" s="314" t="n">
        <f aca="false">ROUND(SUMPRODUCT(E127:AP127,E$5:AP$5),10)</f>
        <v>-0.2907957115</v>
      </c>
      <c r="AS127" s="315" t="str">
        <f aca="false">PROPER(RIGHT(B127,LEN(B127)-6))</f>
        <v>Chlorum (Chlore)</v>
      </c>
      <c r="AT127" s="269" t="n">
        <f aca="false">ATANH(MIN(AR127,max_correl))</f>
        <v>-0.299435258338988</v>
      </c>
      <c r="AU127" s="270" t="n">
        <f aca="false">IF(AT127&lt;0,(AT127^2),"")</f>
        <v>0.0896614739365363</v>
      </c>
      <c r="AV127" s="252"/>
      <c r="AW127" s="269" t="n">
        <f aca="false">AW126+largeur_classes</f>
        <v>0.207749517514348</v>
      </c>
      <c r="AX127" s="317" t="n">
        <f aca="false">COUNTIF(AT$11:AT$408,CONCATENATE("&lt;=",AW127))</f>
        <v>361</v>
      </c>
      <c r="AY127" s="252" t="n">
        <f aca="false">AX127-AX126</f>
        <v>0</v>
      </c>
      <c r="AZ127" s="317" t="n">
        <f aca="false">$AZ$10*EXP(-(((AW127-$AW$7)/AZ$7)^2)/2)</f>
        <v>4.10728754752302</v>
      </c>
      <c r="BA127" s="317" t="n">
        <f aca="false">IF((AW127-$AW$7)&gt;0,IF((AY127-AZ127)&gt;0,AY127-AZ127,0),0)</f>
        <v>0</v>
      </c>
      <c r="BB127" s="318" t="n">
        <f aca="false">AW127-BB$5</f>
        <v>-0.181082979508638</v>
      </c>
      <c r="BC127" s="0"/>
    </row>
    <row r="128" customFormat="false" ht="12.8" hidden="false" customHeight="false" outlineLevel="0" collapsed="false">
      <c r="A128" s="269" t="s">
        <v>552</v>
      </c>
      <c r="B128" s="298" t="s">
        <v>1633</v>
      </c>
      <c r="C128" s="298"/>
      <c r="D128" s="311"/>
      <c r="E128" s="312" t="n">
        <v>0.58</v>
      </c>
      <c r="F128" s="312" t="n">
        <v>-0.2687</v>
      </c>
      <c r="G128" s="312" t="n">
        <v>-0.1579</v>
      </c>
      <c r="H128" s="312" t="n">
        <v>-0.0227</v>
      </c>
      <c r="I128" s="312" t="n">
        <v>0.2397</v>
      </c>
      <c r="J128" s="312" t="n">
        <v>0.0767</v>
      </c>
      <c r="K128" s="312" t="n">
        <v>0.0199</v>
      </c>
      <c r="L128" s="312" t="n">
        <v>0.0261</v>
      </c>
      <c r="M128" s="312" t="n">
        <v>-0.1801</v>
      </c>
      <c r="N128" s="312" t="n">
        <v>0.117</v>
      </c>
      <c r="O128" s="312" t="n">
        <v>-0.1988</v>
      </c>
      <c r="P128" s="312" t="n">
        <v>0.1767</v>
      </c>
      <c r="Q128" s="312" t="n">
        <v>-0.167</v>
      </c>
      <c r="R128" s="312" t="n">
        <v>-0.2255</v>
      </c>
      <c r="S128" s="312" t="n">
        <v>0.0829</v>
      </c>
      <c r="T128" s="312" t="n">
        <v>-0.1647</v>
      </c>
      <c r="U128" s="312" t="n">
        <v>-0.3692</v>
      </c>
      <c r="V128" s="312" t="n">
        <v>-0.0375</v>
      </c>
      <c r="W128" s="312" t="n">
        <v>-0.0466</v>
      </c>
      <c r="X128" s="312" t="n">
        <v>-0.0028</v>
      </c>
      <c r="Y128" s="312" t="n">
        <v>0.0852</v>
      </c>
      <c r="Z128" s="312" t="n">
        <v>0.1897</v>
      </c>
      <c r="AA128" s="312" t="n">
        <v>0.1074</v>
      </c>
      <c r="AB128" s="312" t="n">
        <v>0.017</v>
      </c>
      <c r="AC128" s="312" t="n">
        <v>0.0784</v>
      </c>
      <c r="AD128" s="312" t="n">
        <v>-0.1329</v>
      </c>
      <c r="AE128" s="312" t="n">
        <v>-0.0545</v>
      </c>
      <c r="AF128" s="312" t="n">
        <v>0.0767</v>
      </c>
      <c r="AG128" s="312" t="n">
        <v>0.0006</v>
      </c>
      <c r="AH128" s="312" t="n">
        <v>-0.0875</v>
      </c>
      <c r="AI128" s="312" t="n">
        <v>0.1375</v>
      </c>
      <c r="AJ128" s="312" t="n">
        <v>0.0148</v>
      </c>
      <c r="AK128" s="312" t="n">
        <v>0.0773</v>
      </c>
      <c r="AL128" s="312" t="n">
        <v>-0.0596</v>
      </c>
      <c r="AM128" s="312" t="n">
        <v>0.0193</v>
      </c>
      <c r="AN128" s="312" t="n">
        <v>0.0352</v>
      </c>
      <c r="AO128" s="312" t="n">
        <v>-0.0426</v>
      </c>
      <c r="AP128" s="313" t="n">
        <v>0.0676</v>
      </c>
      <c r="AQ128" s="252"/>
      <c r="AR128" s="314" t="n">
        <f aca="false">ROUND(SUMPRODUCT(E128:AP128,E$5:AP$5),10)</f>
        <v>-0.2929730611</v>
      </c>
      <c r="AS128" s="315" t="str">
        <f aca="false">PROPER(RIGHT(B128,LEN(B128)-6))</f>
        <v>Chromicum Acidum</v>
      </c>
      <c r="AT128" s="269" t="n">
        <f aca="false">ATANH(MIN(AR128,max_correl))</f>
        <v>-0.301815387928162</v>
      </c>
      <c r="AU128" s="270" t="n">
        <f aca="false">IF(AT128&lt;0,(AT128^2),"")</f>
        <v>0.0910925283902269</v>
      </c>
      <c r="AV128" s="252"/>
      <c r="AW128" s="269" t="n">
        <f aca="false">AW127+largeur_classes</f>
        <v>0.214269823921152</v>
      </c>
      <c r="AX128" s="317" t="n">
        <f aca="false">COUNTIF(AT$11:AT$408,CONCATENATE("&lt;=",AW128))</f>
        <v>363</v>
      </c>
      <c r="AY128" s="252" t="n">
        <f aca="false">AX128-AX127</f>
        <v>2</v>
      </c>
      <c r="AZ128" s="317" t="n">
        <f aca="false">$AZ$10*EXP(-(((AW128-$AW$7)/AZ$7)^2)/2)</f>
        <v>3.9902075555877</v>
      </c>
      <c r="BA128" s="317" t="n">
        <f aca="false">IF((AW128-$AW$7)&gt;0,IF((AY128-AZ128)&gt;0,AY128-AZ128,0),0)</f>
        <v>0</v>
      </c>
      <c r="BB128" s="318" t="n">
        <f aca="false">AW128-BB$5</f>
        <v>-0.174562673101833</v>
      </c>
      <c r="BC128" s="0"/>
    </row>
    <row r="129" customFormat="false" ht="12.8" hidden="false" customHeight="false" outlineLevel="0" collapsed="false">
      <c r="A129" s="269" t="s">
        <v>553</v>
      </c>
      <c r="B129" s="298" t="s">
        <v>1634</v>
      </c>
      <c r="C129" s="298"/>
      <c r="D129" s="311"/>
      <c r="E129" s="312" t="n">
        <v>-0.2419</v>
      </c>
      <c r="F129" s="312" t="n">
        <v>0.1605</v>
      </c>
      <c r="G129" s="312" t="n">
        <v>-0.3068</v>
      </c>
      <c r="H129" s="312" t="n">
        <v>-0.06</v>
      </c>
      <c r="I129" s="312" t="n">
        <v>0.1648</v>
      </c>
      <c r="J129" s="312" t="n">
        <v>0.1677</v>
      </c>
      <c r="K129" s="312" t="n">
        <v>0.0004</v>
      </c>
      <c r="L129" s="312" t="n">
        <v>-0.0018</v>
      </c>
      <c r="M129" s="312" t="n">
        <v>-0.397</v>
      </c>
      <c r="N129" s="312" t="n">
        <v>0.1807</v>
      </c>
      <c r="O129" s="312" t="n">
        <v>-0.0435</v>
      </c>
      <c r="P129" s="312" t="n">
        <v>0.2474</v>
      </c>
      <c r="Q129" s="312" t="n">
        <v>0.1089</v>
      </c>
      <c r="R129" s="312" t="n">
        <v>-0.1911</v>
      </c>
      <c r="S129" s="312" t="n">
        <v>-0.0386</v>
      </c>
      <c r="T129" s="312" t="n">
        <v>0.029</v>
      </c>
      <c r="U129" s="312" t="n">
        <v>-0.2483</v>
      </c>
      <c r="V129" s="312" t="n">
        <v>0.2882</v>
      </c>
      <c r="W129" s="312" t="n">
        <v>0.1938</v>
      </c>
      <c r="X129" s="312" t="n">
        <v>-0.082</v>
      </c>
      <c r="Y129" s="312" t="n">
        <v>0.0832</v>
      </c>
      <c r="Z129" s="312" t="n">
        <v>0.0755</v>
      </c>
      <c r="AA129" s="312" t="n">
        <v>-0.1267</v>
      </c>
      <c r="AB129" s="312" t="n">
        <v>0.0394</v>
      </c>
      <c r="AC129" s="312" t="n">
        <v>0.0753</v>
      </c>
      <c r="AD129" s="312" t="n">
        <v>-0.0665</v>
      </c>
      <c r="AE129" s="312" t="n">
        <v>0.0914</v>
      </c>
      <c r="AF129" s="312" t="n">
        <v>0.1422</v>
      </c>
      <c r="AG129" s="312" t="n">
        <v>0.1432</v>
      </c>
      <c r="AH129" s="312" t="n">
        <v>-0.1046</v>
      </c>
      <c r="AI129" s="312" t="n">
        <v>-0.1083</v>
      </c>
      <c r="AJ129" s="312" t="n">
        <v>-0.336</v>
      </c>
      <c r="AK129" s="312" t="n">
        <v>-0.1495</v>
      </c>
      <c r="AL129" s="312" t="n">
        <v>0.08</v>
      </c>
      <c r="AM129" s="312" t="n">
        <v>0.083</v>
      </c>
      <c r="AN129" s="312" t="n">
        <v>0.072</v>
      </c>
      <c r="AO129" s="312" t="n">
        <v>0.0594</v>
      </c>
      <c r="AP129" s="313" t="n">
        <v>0.0165</v>
      </c>
      <c r="AQ129" s="252"/>
      <c r="AR129" s="314" t="n">
        <f aca="false">ROUND(SUMPRODUCT(E129:AP129,E$5:AP$5),10)</f>
        <v>0.1840479537</v>
      </c>
      <c r="AS129" s="315" t="str">
        <f aca="false">PROPER(RIGHT(B129,LEN(B129)-6))</f>
        <v>Cicuta Virosa</v>
      </c>
      <c r="AT129" s="269" t="n">
        <f aca="false">ATANH(MIN(AR129,max_correl))</f>
        <v>0.186169364805772</v>
      </c>
      <c r="AU129" s="270" t="str">
        <f aca="false">IF(AT129&lt;0,(AT129^2),"")</f>
        <v/>
      </c>
      <c r="AV129" s="252"/>
      <c r="AW129" s="269" t="n">
        <f aca="false">AW128+largeur_classes</f>
        <v>0.220790130327957</v>
      </c>
      <c r="AX129" s="317" t="n">
        <f aca="false">COUNTIF(AT$11:AT$408,CONCATENATE("&lt;=",AW129))</f>
        <v>364</v>
      </c>
      <c r="AY129" s="252" t="n">
        <f aca="false">AX129-AX128</f>
        <v>1</v>
      </c>
      <c r="AZ129" s="317" t="n">
        <f aca="false">$AZ$10*EXP(-(((AW129-$AW$7)/AZ$7)^2)/2)</f>
        <v>3.8729480871111</v>
      </c>
      <c r="BA129" s="317" t="n">
        <f aca="false">IF((AW129-$AW$7)&gt;0,IF((AY129-AZ129)&gt;0,AY129-AZ129,0),0)</f>
        <v>0</v>
      </c>
      <c r="BB129" s="318" t="n">
        <f aca="false">AW129-BB$5</f>
        <v>-0.168042366695029</v>
      </c>
      <c r="BC129" s="0"/>
    </row>
    <row r="130" customFormat="false" ht="12.8" hidden="false" customHeight="false" outlineLevel="0" collapsed="false">
      <c r="A130" s="269" t="s">
        <v>554</v>
      </c>
      <c r="B130" s="298" t="s">
        <v>1635</v>
      </c>
      <c r="C130" s="298"/>
      <c r="D130" s="311"/>
      <c r="E130" s="312" t="n">
        <v>0.0184</v>
      </c>
      <c r="F130" s="312" t="n">
        <v>-0.0899</v>
      </c>
      <c r="G130" s="312" t="n">
        <v>0.0983</v>
      </c>
      <c r="H130" s="312" t="n">
        <v>-0.0789</v>
      </c>
      <c r="I130" s="312" t="n">
        <v>-0.1941</v>
      </c>
      <c r="J130" s="312" t="n">
        <v>-0.3342</v>
      </c>
      <c r="K130" s="312" t="n">
        <v>0.1027</v>
      </c>
      <c r="L130" s="312" t="n">
        <v>0.1334</v>
      </c>
      <c r="M130" s="312" t="n">
        <v>-0.2184</v>
      </c>
      <c r="N130" s="312" t="n">
        <v>-0.0328</v>
      </c>
      <c r="O130" s="312" t="n">
        <v>-0.0371</v>
      </c>
      <c r="P130" s="312" t="n">
        <v>-0.0804</v>
      </c>
      <c r="Q130" s="312" t="n">
        <v>0.0548</v>
      </c>
      <c r="R130" s="312" t="n">
        <v>-0.0899</v>
      </c>
      <c r="S130" s="312" t="n">
        <v>0.115</v>
      </c>
      <c r="T130" s="312" t="n">
        <v>0.1163</v>
      </c>
      <c r="U130" s="312" t="n">
        <v>0.0528</v>
      </c>
      <c r="V130" s="312" t="n">
        <v>-0.0563</v>
      </c>
      <c r="W130" s="312" t="n">
        <v>0.2259</v>
      </c>
      <c r="X130" s="312" t="n">
        <v>-0.2361</v>
      </c>
      <c r="Y130" s="312" t="n">
        <v>0.0881</v>
      </c>
      <c r="Z130" s="312" t="n">
        <v>-0.1813</v>
      </c>
      <c r="AA130" s="312" t="n">
        <v>-0.0261</v>
      </c>
      <c r="AB130" s="312" t="n">
        <v>0.2471</v>
      </c>
      <c r="AC130" s="312" t="n">
        <v>0.157</v>
      </c>
      <c r="AD130" s="312" t="n">
        <v>0.2566</v>
      </c>
      <c r="AE130" s="312" t="n">
        <v>0.2443</v>
      </c>
      <c r="AF130" s="312" t="n">
        <v>-0.1037</v>
      </c>
      <c r="AG130" s="312" t="n">
        <v>0.263</v>
      </c>
      <c r="AH130" s="312" t="n">
        <v>-0.0166</v>
      </c>
      <c r="AI130" s="312" t="n">
        <v>-0.1949</v>
      </c>
      <c r="AJ130" s="312" t="n">
        <v>0.1649</v>
      </c>
      <c r="AK130" s="312" t="n">
        <v>-0.094</v>
      </c>
      <c r="AL130" s="312" t="n">
        <v>0.1181</v>
      </c>
      <c r="AM130" s="312" t="n">
        <v>-0.3014</v>
      </c>
      <c r="AN130" s="312" t="n">
        <v>-0.2471</v>
      </c>
      <c r="AO130" s="312" t="n">
        <v>0.0133</v>
      </c>
      <c r="AP130" s="313" t="n">
        <v>0.1339</v>
      </c>
      <c r="AQ130" s="252"/>
      <c r="AR130" s="314" t="n">
        <f aca="false">ROUND(SUMPRODUCT(E130:AP130,E$5:AP$5),10)</f>
        <v>-0.0243021948</v>
      </c>
      <c r="AS130" s="315" t="str">
        <f aca="false">PROPER(RIGHT(B130,LEN(B130)-6))</f>
        <v>Cimex Lectularius</v>
      </c>
      <c r="AT130" s="269" t="n">
        <f aca="false">ATANH(MIN(AR130,max_correl))</f>
        <v>-0.0243069807611827</v>
      </c>
      <c r="AU130" s="270" t="n">
        <f aca="false">IF(AT130&lt;0,(AT130^2),"")</f>
        <v>0.000590829313724504</v>
      </c>
      <c r="AV130" s="252"/>
      <c r="AW130" s="269" t="n">
        <f aca="false">AW129+largeur_classes</f>
        <v>0.227310436734761</v>
      </c>
      <c r="AX130" s="317" t="n">
        <f aca="false">COUNTIF(AT$11:AT$408,CONCATENATE("&lt;=",AW130))</f>
        <v>365</v>
      </c>
      <c r="AY130" s="252" t="n">
        <f aca="false">AX130-AX129</f>
        <v>1</v>
      </c>
      <c r="AZ130" s="317" t="n">
        <f aca="false">$AZ$10*EXP(-(((AW130-$AW$7)/AZ$7)^2)/2)</f>
        <v>3.75572405552005</v>
      </c>
      <c r="BA130" s="317" t="n">
        <f aca="false">IF((AW130-$AW$7)&gt;0,IF((AY130-AZ130)&gt;0,AY130-AZ130,0),0)</f>
        <v>0</v>
      </c>
      <c r="BB130" s="318" t="n">
        <f aca="false">AW130-BB$5</f>
        <v>-0.161522060288224</v>
      </c>
      <c r="BC130" s="0"/>
    </row>
    <row r="131" customFormat="false" ht="12.8" hidden="false" customHeight="false" outlineLevel="0" collapsed="false">
      <c r="A131" s="269" t="s">
        <v>555</v>
      </c>
      <c r="B131" s="298" t="s">
        <v>1636</v>
      </c>
      <c r="C131" s="298"/>
      <c r="D131" s="311"/>
      <c r="E131" s="312" t="n">
        <v>-0.1557</v>
      </c>
      <c r="F131" s="312" t="n">
        <v>0.1808</v>
      </c>
      <c r="G131" s="312" t="n">
        <v>-0.0846</v>
      </c>
      <c r="H131" s="312" t="n">
        <v>-0.1908</v>
      </c>
      <c r="I131" s="312" t="n">
        <v>-0.1132</v>
      </c>
      <c r="J131" s="312" t="n">
        <v>-0.105</v>
      </c>
      <c r="K131" s="312" t="n">
        <v>0.2015</v>
      </c>
      <c r="L131" s="312" t="n">
        <v>0.0857</v>
      </c>
      <c r="M131" s="312" t="n">
        <v>-0.1227</v>
      </c>
      <c r="N131" s="312" t="n">
        <v>-0.1564</v>
      </c>
      <c r="O131" s="312" t="n">
        <v>-0.0925</v>
      </c>
      <c r="P131" s="312" t="n">
        <v>-0.1006</v>
      </c>
      <c r="Q131" s="312" t="n">
        <v>-0.1218</v>
      </c>
      <c r="R131" s="312" t="n">
        <v>-0.2463</v>
      </c>
      <c r="S131" s="312" t="n">
        <v>0.1057</v>
      </c>
      <c r="T131" s="312" t="n">
        <v>-0.1506</v>
      </c>
      <c r="U131" s="312" t="n">
        <v>0.1301</v>
      </c>
      <c r="V131" s="312" t="n">
        <v>0.0179</v>
      </c>
      <c r="W131" s="312" t="n">
        <v>0.4341</v>
      </c>
      <c r="X131" s="312" t="n">
        <v>-0.1315</v>
      </c>
      <c r="Y131" s="312" t="n">
        <v>0.1576</v>
      </c>
      <c r="Z131" s="312" t="n">
        <v>-0.0053</v>
      </c>
      <c r="AA131" s="312" t="n">
        <v>0.0467</v>
      </c>
      <c r="AB131" s="312" t="n">
        <v>0.1996</v>
      </c>
      <c r="AC131" s="312" t="n">
        <v>0.1771</v>
      </c>
      <c r="AD131" s="312" t="n">
        <v>0.0955</v>
      </c>
      <c r="AE131" s="312" t="n">
        <v>0.4222</v>
      </c>
      <c r="AF131" s="312" t="n">
        <v>0.1576</v>
      </c>
      <c r="AG131" s="312" t="n">
        <v>-0.0072</v>
      </c>
      <c r="AH131" s="312" t="n">
        <v>-0.0995</v>
      </c>
      <c r="AI131" s="312" t="n">
        <v>-0.1304</v>
      </c>
      <c r="AJ131" s="312" t="n">
        <v>0.059</v>
      </c>
      <c r="AK131" s="312" t="n">
        <v>-0.0193</v>
      </c>
      <c r="AL131" s="312" t="n">
        <v>-0.0502</v>
      </c>
      <c r="AM131" s="312" t="n">
        <v>-0.118</v>
      </c>
      <c r="AN131" s="312" t="n">
        <v>-0.1155</v>
      </c>
      <c r="AO131" s="312" t="n">
        <v>0.0844</v>
      </c>
      <c r="AP131" s="313" t="n">
        <v>-0.2431</v>
      </c>
      <c r="AQ131" s="252"/>
      <c r="AR131" s="314" t="n">
        <f aca="false">ROUND(SUMPRODUCT(E131:AP131,E$5:AP$5),10)</f>
        <v>0.0178376373</v>
      </c>
      <c r="AS131" s="315" t="str">
        <f aca="false">PROPER(RIGHT(B131,LEN(B131)-6))</f>
        <v>Cina</v>
      </c>
      <c r="AT131" s="269" t="n">
        <f aca="false">ATANH(MIN(AR131,max_correl))</f>
        <v>0.0178395295288244</v>
      </c>
      <c r="AU131" s="270" t="str">
        <f aca="false">IF(AT131&lt;0,(AT131^2),"")</f>
        <v/>
      </c>
      <c r="AV131" s="252"/>
      <c r="AW131" s="269" t="n">
        <f aca="false">AW130+largeur_classes</f>
        <v>0.233830743141566</v>
      </c>
      <c r="AX131" s="317" t="n">
        <f aca="false">COUNTIF(AT$11:AT$408,CONCATENATE("&lt;=",AW131))</f>
        <v>367</v>
      </c>
      <c r="AY131" s="252" t="n">
        <f aca="false">AX131-AX130</f>
        <v>2</v>
      </c>
      <c r="AZ131" s="317" t="n">
        <f aca="false">$AZ$10*EXP(-(((AW131-$AW$7)/AZ$7)^2)/2)</f>
        <v>3.63874387041124</v>
      </c>
      <c r="BA131" s="317" t="n">
        <f aca="false">IF((AW131-$AW$7)&gt;0,IF((AY131-AZ131)&gt;0,AY131-AZ131,0),0)</f>
        <v>0</v>
      </c>
      <c r="BB131" s="318" t="n">
        <f aca="false">AW131-BB$5</f>
        <v>-0.15500175388142</v>
      </c>
      <c r="BC131" s="0"/>
    </row>
    <row r="132" customFormat="false" ht="12.8" hidden="false" customHeight="false" outlineLevel="0" collapsed="false">
      <c r="A132" s="269" t="s">
        <v>556</v>
      </c>
      <c r="B132" s="298" t="s">
        <v>1637</v>
      </c>
      <c r="C132" s="298"/>
      <c r="D132" s="311"/>
      <c r="E132" s="312" t="n">
        <v>0.6005</v>
      </c>
      <c r="F132" s="312" t="n">
        <v>-0.1458</v>
      </c>
      <c r="G132" s="312" t="n">
        <v>-0.1766</v>
      </c>
      <c r="H132" s="312" t="n">
        <v>-0.1715</v>
      </c>
      <c r="I132" s="312" t="n">
        <v>0.0393</v>
      </c>
      <c r="J132" s="312" t="n">
        <v>0.0043</v>
      </c>
      <c r="K132" s="312" t="n">
        <v>-0.2767</v>
      </c>
      <c r="L132" s="312" t="n">
        <v>0.05</v>
      </c>
      <c r="M132" s="312" t="n">
        <v>0.0201</v>
      </c>
      <c r="N132" s="312" t="n">
        <v>0.1595</v>
      </c>
      <c r="O132" s="312" t="n">
        <v>-0.1112</v>
      </c>
      <c r="P132" s="312" t="n">
        <v>0.0419</v>
      </c>
      <c r="Q132" s="312" t="n">
        <v>-0.1005</v>
      </c>
      <c r="R132" s="312" t="n">
        <v>-0.1788</v>
      </c>
      <c r="S132" s="312" t="n">
        <v>-0.0958</v>
      </c>
      <c r="T132" s="312" t="n">
        <v>-0.0017</v>
      </c>
      <c r="U132" s="312" t="n">
        <v>-0.1031</v>
      </c>
      <c r="V132" s="312" t="n">
        <v>0.0714</v>
      </c>
      <c r="W132" s="312" t="n">
        <v>0.0376</v>
      </c>
      <c r="X132" s="312" t="n">
        <v>-0.0265</v>
      </c>
      <c r="Y132" s="312" t="n">
        <v>0.3678</v>
      </c>
      <c r="Z132" s="312" t="n">
        <v>-0.0423</v>
      </c>
      <c r="AA132" s="312" t="n">
        <v>0.0115</v>
      </c>
      <c r="AB132" s="312" t="n">
        <v>-0.0744</v>
      </c>
      <c r="AC132" s="312" t="n">
        <v>0.2369</v>
      </c>
      <c r="AD132" s="312" t="n">
        <v>0.0432</v>
      </c>
      <c r="AE132" s="312" t="n">
        <v>-0.1553</v>
      </c>
      <c r="AF132" s="312" t="n">
        <v>0.1198</v>
      </c>
      <c r="AG132" s="312" t="n">
        <v>-0.0616</v>
      </c>
      <c r="AH132" s="312" t="n">
        <v>-0.0047</v>
      </c>
      <c r="AI132" s="312" t="n">
        <v>-0.0351</v>
      </c>
      <c r="AJ132" s="312" t="n">
        <v>0.0697</v>
      </c>
      <c r="AK132" s="312" t="n">
        <v>0.0701</v>
      </c>
      <c r="AL132" s="312" t="n">
        <v>-0.2502</v>
      </c>
      <c r="AM132" s="312" t="n">
        <v>-0.0261</v>
      </c>
      <c r="AN132" s="312" t="n">
        <v>0.0813</v>
      </c>
      <c r="AO132" s="312" t="n">
        <v>-0.1373</v>
      </c>
      <c r="AP132" s="313" t="n">
        <v>0.1582</v>
      </c>
      <c r="AQ132" s="252"/>
      <c r="AR132" s="314" t="n">
        <f aca="false">ROUND(SUMPRODUCT(E132:AP132,E$5:AP$5),10)</f>
        <v>-0.1797505003</v>
      </c>
      <c r="AS132" s="315" t="str">
        <f aca="false">PROPER(RIGHT(B132,LEN(B132)-6))</f>
        <v>Cinnabaris</v>
      </c>
      <c r="AT132" s="269" t="n">
        <f aca="false">ATANH(MIN(AR132,max_correl))</f>
        <v>-0.181724846387137</v>
      </c>
      <c r="AU132" s="270" t="n">
        <f aca="false">IF(AT132&lt;0,(AT132^2),"")</f>
        <v>0.0330239197944285</v>
      </c>
      <c r="AV132" s="252"/>
      <c r="AW132" s="269" t="n">
        <f aca="false">AW131+largeur_classes</f>
        <v>0.24035104954837</v>
      </c>
      <c r="AX132" s="317" t="n">
        <f aca="false">COUNTIF(AT$11:AT$408,CONCATENATE("&lt;=",AW132))</f>
        <v>368</v>
      </c>
      <c r="AY132" s="252" t="n">
        <f aca="false">AX132-AX131</f>
        <v>1</v>
      </c>
      <c r="AZ132" s="317" t="n">
        <f aca="false">$AZ$10*EXP(-(((AW132-$AW$7)/AZ$7)^2)/2)</f>
        <v>3.52220888970473</v>
      </c>
      <c r="BA132" s="317" t="n">
        <f aca="false">IF((AW132-$AW$7)&gt;0,IF((AY132-AZ132)&gt;0,AY132-AZ132,0),0)</f>
        <v>0</v>
      </c>
      <c r="BB132" s="318" t="n">
        <f aca="false">AW132-BB$5</f>
        <v>-0.148481447474615</v>
      </c>
      <c r="BC132" s="0"/>
    </row>
    <row r="133" customFormat="false" ht="12.8" hidden="false" customHeight="false" outlineLevel="0" collapsed="false">
      <c r="A133" s="269" t="s">
        <v>557</v>
      </c>
      <c r="B133" s="298" t="s">
        <v>1638</v>
      </c>
      <c r="C133" s="298"/>
      <c r="D133" s="311"/>
      <c r="E133" s="312" t="n">
        <v>-0.1523</v>
      </c>
      <c r="F133" s="312" t="n">
        <v>0.0375</v>
      </c>
      <c r="G133" s="312" t="n">
        <v>0.4369</v>
      </c>
      <c r="H133" s="312" t="n">
        <v>0.1519</v>
      </c>
      <c r="I133" s="312" t="n">
        <v>0.0687</v>
      </c>
      <c r="J133" s="312" t="n">
        <v>0.1252</v>
      </c>
      <c r="K133" s="312" t="n">
        <v>0.1995</v>
      </c>
      <c r="L133" s="312" t="n">
        <v>-0.3566</v>
      </c>
      <c r="M133" s="312" t="n">
        <v>0.0691</v>
      </c>
      <c r="N133" s="312" t="n">
        <v>-0.0791</v>
      </c>
      <c r="O133" s="312" t="n">
        <v>-0.2482</v>
      </c>
      <c r="P133" s="312" t="n">
        <v>-0.0297</v>
      </c>
      <c r="Q133" s="312" t="n">
        <v>-0.1159</v>
      </c>
      <c r="R133" s="312" t="n">
        <v>0.2496</v>
      </c>
      <c r="S133" s="312" t="n">
        <v>0.0019</v>
      </c>
      <c r="T133" s="312" t="n">
        <v>0.1074</v>
      </c>
      <c r="U133" s="312" t="n">
        <v>-0.0513</v>
      </c>
      <c r="V133" s="312" t="n">
        <v>-0.2103</v>
      </c>
      <c r="W133" s="312" t="n">
        <v>-0.0613</v>
      </c>
      <c r="X133" s="312" t="n">
        <v>0.1635</v>
      </c>
      <c r="Y133" s="312" t="n">
        <v>0.2069</v>
      </c>
      <c r="Z133" s="312" t="n">
        <v>0.1189</v>
      </c>
      <c r="AA133" s="312" t="n">
        <v>-0.0375</v>
      </c>
      <c r="AB133" s="312" t="n">
        <v>-0.0732</v>
      </c>
      <c r="AC133" s="312" t="n">
        <v>-0.1865</v>
      </c>
      <c r="AD133" s="312" t="n">
        <v>-0.0141</v>
      </c>
      <c r="AE133" s="312" t="n">
        <v>-0.0134</v>
      </c>
      <c r="AF133" s="312" t="n">
        <v>-0.0554</v>
      </c>
      <c r="AG133" s="312" t="n">
        <v>-0.1282</v>
      </c>
      <c r="AH133" s="312" t="n">
        <v>0.195</v>
      </c>
      <c r="AI133" s="312" t="n">
        <v>0.0134</v>
      </c>
      <c r="AJ133" s="312" t="n">
        <v>-0.0795</v>
      </c>
      <c r="AK133" s="312" t="n">
        <v>-0.3158</v>
      </c>
      <c r="AL133" s="312" t="n">
        <v>-0.224</v>
      </c>
      <c r="AM133" s="312" t="n">
        <v>0.0528</v>
      </c>
      <c r="AN133" s="312" t="n">
        <v>0.0409</v>
      </c>
      <c r="AO133" s="312" t="n">
        <v>0.1133</v>
      </c>
      <c r="AP133" s="313" t="n">
        <v>0.0769</v>
      </c>
      <c r="AQ133" s="252"/>
      <c r="AR133" s="314" t="n">
        <f aca="false">ROUND(SUMPRODUCT(E133:AP133,E$5:AP$5),10)</f>
        <v>-0.2363206532</v>
      </c>
      <c r="AS133" s="315" t="str">
        <f aca="false">PROPER(RIGHT(B133,LEN(B133)-6))</f>
        <v>Cinnamomum Zeylanic.</v>
      </c>
      <c r="AT133" s="269" t="n">
        <f aca="false">ATANH(MIN(AR133,max_correl))</f>
        <v>-0.240873517301083</v>
      </c>
      <c r="AU133" s="270" t="n">
        <f aca="false">IF(AT133&lt;0,(AT133^2),"")</f>
        <v>0.0580200513369953</v>
      </c>
      <c r="AV133" s="252"/>
      <c r="AW133" s="269" t="n">
        <f aca="false">AW132+largeur_classes</f>
        <v>0.246871355955175</v>
      </c>
      <c r="AX133" s="317" t="n">
        <f aca="false">COUNTIF(AT$11:AT$408,CONCATENATE("&lt;=",AW133))</f>
        <v>368</v>
      </c>
      <c r="AY133" s="252" t="n">
        <f aca="false">AX133-AX132</f>
        <v>0</v>
      </c>
      <c r="AZ133" s="317" t="n">
        <f aca="false">$AZ$10*EXP(-(((AW133-$AW$7)/AZ$7)^2)/2)</f>
        <v>3.40631292009649</v>
      </c>
      <c r="BA133" s="317" t="n">
        <f aca="false">IF((AW133-$AW$7)&gt;0,IF((AY133-AZ133)&gt;0,AY133-AZ133,0),0)</f>
        <v>0</v>
      </c>
      <c r="BB133" s="318" t="n">
        <f aca="false">AW133-BB$5</f>
        <v>-0.141961141067811</v>
      </c>
      <c r="BC133" s="0"/>
    </row>
    <row r="134" customFormat="false" ht="12.8" hidden="false" customHeight="false" outlineLevel="0" collapsed="false">
      <c r="A134" s="269" t="s">
        <v>558</v>
      </c>
      <c r="B134" s="298" t="s">
        <v>1639</v>
      </c>
      <c r="C134" s="298"/>
      <c r="D134" s="311"/>
      <c r="E134" s="312" t="n">
        <v>0.5484</v>
      </c>
      <c r="F134" s="312" t="n">
        <v>-0.2325</v>
      </c>
      <c r="G134" s="312" t="n">
        <v>-0.0253</v>
      </c>
      <c r="H134" s="312" t="n">
        <v>-0.3702</v>
      </c>
      <c r="I134" s="312" t="n">
        <v>0.2108</v>
      </c>
      <c r="J134" s="312" t="n">
        <v>-0.2457</v>
      </c>
      <c r="K134" s="312" t="n">
        <v>0.1246</v>
      </c>
      <c r="L134" s="312" t="n">
        <v>-0.039</v>
      </c>
      <c r="M134" s="312" t="n">
        <v>-0.0246</v>
      </c>
      <c r="N134" s="312" t="n">
        <v>0.0714</v>
      </c>
      <c r="O134" s="312" t="n">
        <v>0.0629</v>
      </c>
      <c r="P134" s="312" t="n">
        <v>-0.1143</v>
      </c>
      <c r="Q134" s="312" t="n">
        <v>0.0597</v>
      </c>
      <c r="R134" s="312" t="n">
        <v>0.0063</v>
      </c>
      <c r="S134" s="312" t="n">
        <v>0.2423</v>
      </c>
      <c r="T134" s="312" t="n">
        <v>0.1272</v>
      </c>
      <c r="U134" s="312" t="n">
        <v>-0.0565</v>
      </c>
      <c r="V134" s="312" t="n">
        <v>0.1487</v>
      </c>
      <c r="W134" s="312" t="n">
        <v>-0.0795</v>
      </c>
      <c r="X134" s="312" t="n">
        <v>-0.0275</v>
      </c>
      <c r="Y134" s="312" t="n">
        <v>-0.1762</v>
      </c>
      <c r="Z134" s="312" t="n">
        <v>0.068</v>
      </c>
      <c r="AA134" s="312" t="n">
        <v>0.0663</v>
      </c>
      <c r="AB134" s="312" t="n">
        <v>0.0141</v>
      </c>
      <c r="AC134" s="312" t="n">
        <v>-0.1509</v>
      </c>
      <c r="AD134" s="312" t="n">
        <v>0.0312</v>
      </c>
      <c r="AE134" s="312" t="n">
        <v>-0.2325</v>
      </c>
      <c r="AF134" s="312" t="n">
        <v>0.0863</v>
      </c>
      <c r="AG134" s="312" t="n">
        <v>0.0422</v>
      </c>
      <c r="AH134" s="312" t="n">
        <v>0.1097</v>
      </c>
      <c r="AI134" s="312" t="n">
        <v>0.0175</v>
      </c>
      <c r="AJ134" s="312" t="n">
        <v>-0.1689</v>
      </c>
      <c r="AK134" s="312" t="n">
        <v>-0.1618</v>
      </c>
      <c r="AL134" s="312" t="n">
        <v>0.1009</v>
      </c>
      <c r="AM134" s="312" t="n">
        <v>0.0819</v>
      </c>
      <c r="AN134" s="312" t="n">
        <v>0.089</v>
      </c>
      <c r="AO134" s="312" t="n">
        <v>-0.0273</v>
      </c>
      <c r="AP134" s="313" t="n">
        <v>-0.1791</v>
      </c>
      <c r="AQ134" s="252"/>
      <c r="AR134" s="314" t="n">
        <f aca="false">ROUND(SUMPRODUCT(E134:AP134,E$5:AP$5),10)</f>
        <v>-0.1128175982</v>
      </c>
      <c r="AS134" s="315" t="str">
        <f aca="false">PROPER(RIGHT(B134,LEN(B134)-6))</f>
        <v>Cistus Canadensis</v>
      </c>
      <c r="AT134" s="269" t="n">
        <f aca="false">ATANH(MIN(AR134,max_correl))</f>
        <v>-0.113299927324859</v>
      </c>
      <c r="AU134" s="270" t="n">
        <f aca="false">IF(AT134&lt;0,(AT134^2),"")</f>
        <v>0.0128368735318184</v>
      </c>
      <c r="AV134" s="252"/>
      <c r="AW134" s="269" t="n">
        <f aca="false">AW133+largeur_classes</f>
        <v>0.253391662361979</v>
      </c>
      <c r="AX134" s="317" t="n">
        <f aca="false">COUNTIF(AT$11:AT$408,CONCATENATE("&lt;=",AW134))</f>
        <v>368</v>
      </c>
      <c r="AY134" s="252" t="n">
        <f aca="false">AX134-AX133</f>
        <v>0</v>
      </c>
      <c r="AZ134" s="317" t="n">
        <f aca="false">$AZ$10*EXP(-(((AW134-$AW$7)/AZ$7)^2)/2)</f>
        <v>3.2912417669818</v>
      </c>
      <c r="BA134" s="317" t="n">
        <f aca="false">IF((AW134-$AW$7)&gt;0,IF((AY134-AZ134)&gt;0,AY134-AZ134,0),0)</f>
        <v>0</v>
      </c>
      <c r="BB134" s="318" t="n">
        <f aca="false">AW134-BB$5</f>
        <v>-0.135440834661006</v>
      </c>
      <c r="BC134" s="0"/>
    </row>
    <row r="135" customFormat="false" ht="12.8" hidden="false" customHeight="false" outlineLevel="0" collapsed="false">
      <c r="A135" s="269" t="s">
        <v>559</v>
      </c>
      <c r="B135" s="298" t="s">
        <v>1640</v>
      </c>
      <c r="C135" s="298"/>
      <c r="D135" s="311"/>
      <c r="E135" s="312" t="n">
        <v>0.4384</v>
      </c>
      <c r="F135" s="312" t="n">
        <v>-0.1666</v>
      </c>
      <c r="G135" s="312" t="n">
        <v>-0.0102</v>
      </c>
      <c r="H135" s="312" t="n">
        <v>-0.0013</v>
      </c>
      <c r="I135" s="312" t="n">
        <v>0.2838</v>
      </c>
      <c r="J135" s="312" t="n">
        <v>-0.0842</v>
      </c>
      <c r="K135" s="312" t="n">
        <v>0.1697</v>
      </c>
      <c r="L135" s="312" t="n">
        <v>-0.0125</v>
      </c>
      <c r="M135" s="312" t="n">
        <v>0.1145</v>
      </c>
      <c r="N135" s="312" t="n">
        <v>-0.0566</v>
      </c>
      <c r="O135" s="312" t="n">
        <v>-0.0838</v>
      </c>
      <c r="P135" s="312" t="n">
        <v>-0.0254</v>
      </c>
      <c r="Q135" s="312" t="n">
        <v>-0.1341</v>
      </c>
      <c r="R135" s="312" t="n">
        <v>0.0232</v>
      </c>
      <c r="S135" s="312" t="n">
        <v>-0.0673</v>
      </c>
      <c r="T135" s="312" t="n">
        <v>-0.4482</v>
      </c>
      <c r="U135" s="312" t="n">
        <v>-0.2241</v>
      </c>
      <c r="V135" s="312" t="n">
        <v>0.1109</v>
      </c>
      <c r="W135" s="312" t="n">
        <v>-0.2112</v>
      </c>
      <c r="X135" s="312" t="n">
        <v>-0.0909</v>
      </c>
      <c r="Y135" s="312" t="n">
        <v>-0.0076</v>
      </c>
      <c r="Z135" s="312" t="n">
        <v>0.2548</v>
      </c>
      <c r="AA135" s="312" t="n">
        <v>0.0526</v>
      </c>
      <c r="AB135" s="312" t="n">
        <v>0.1729</v>
      </c>
      <c r="AC135" s="312" t="n">
        <v>0.2121</v>
      </c>
      <c r="AD135" s="312" t="n">
        <v>-0.1319</v>
      </c>
      <c r="AE135" s="312" t="n">
        <v>0.0334</v>
      </c>
      <c r="AF135" s="312" t="n">
        <v>-0.11</v>
      </c>
      <c r="AG135" s="312" t="n">
        <v>0.0089</v>
      </c>
      <c r="AH135" s="312" t="n">
        <v>-0.2245</v>
      </c>
      <c r="AI135" s="312" t="n">
        <v>0.0642</v>
      </c>
      <c r="AJ135" s="312" t="n">
        <v>0.1083</v>
      </c>
      <c r="AK135" s="312" t="n">
        <v>0.1697</v>
      </c>
      <c r="AL135" s="312" t="n">
        <v>-0.0766</v>
      </c>
      <c r="AM135" s="312" t="n">
        <v>0.0223</v>
      </c>
      <c r="AN135" s="312" t="n">
        <v>-0.0976</v>
      </c>
      <c r="AO135" s="312" t="n">
        <v>0.1016</v>
      </c>
      <c r="AP135" s="313" t="n">
        <v>-0.0748</v>
      </c>
      <c r="AQ135" s="252"/>
      <c r="AR135" s="314" t="n">
        <f aca="false">ROUND(SUMPRODUCT(E135:AP135,E$5:AP$5),10)</f>
        <v>-0.1777053388</v>
      </c>
      <c r="AS135" s="315" t="str">
        <f aca="false">PROPER(RIGHT(B135,LEN(B135)-6))</f>
        <v>Citrus Limonum</v>
      </c>
      <c r="AT135" s="269" t="n">
        <f aca="false">ATANH(MIN(AR135,max_correl))</f>
        <v>-0.179612198322597</v>
      </c>
      <c r="AU135" s="270" t="n">
        <f aca="false">IF(AT135&lt;0,(AT135^2),"")</f>
        <v>0.0322605417862758</v>
      </c>
      <c r="AV135" s="252"/>
      <c r="AW135" s="269" t="n">
        <f aca="false">AW134+largeur_classes</f>
        <v>0.259911968768784</v>
      </c>
      <c r="AX135" s="317" t="n">
        <f aca="false">COUNTIF(AT$11:AT$408,CONCATENATE("&lt;=",AW135))</f>
        <v>371</v>
      </c>
      <c r="AY135" s="252" t="n">
        <f aca="false">AX135-AX134</f>
        <v>3</v>
      </c>
      <c r="AZ135" s="317" t="n">
        <f aca="false">$AZ$10*EXP(-(((AW135-$AW$7)/AZ$7)^2)/2)</f>
        <v>3.17717283467492</v>
      </c>
      <c r="BA135" s="317" t="n">
        <f aca="false">IF((AW135-$AW$7)&gt;0,IF((AY135-AZ135)&gt;0,AY135-AZ135,0),0)</f>
        <v>0</v>
      </c>
      <c r="BB135" s="318" t="n">
        <f aca="false">AW135-BB$5</f>
        <v>-0.128920528254202</v>
      </c>
      <c r="BC135" s="0"/>
    </row>
    <row r="136" customFormat="false" ht="12.8" hidden="false" customHeight="false" outlineLevel="0" collapsed="false">
      <c r="A136" s="269" t="s">
        <v>560</v>
      </c>
      <c r="B136" s="298" t="s">
        <v>1641</v>
      </c>
      <c r="C136" s="298"/>
      <c r="D136" s="311"/>
      <c r="E136" s="312" t="n">
        <v>0.4215</v>
      </c>
      <c r="F136" s="312" t="n">
        <v>-0.0701</v>
      </c>
      <c r="G136" s="312" t="n">
        <v>-0.3496</v>
      </c>
      <c r="H136" s="312" t="n">
        <v>0.1914</v>
      </c>
      <c r="I136" s="312" t="n">
        <v>-0.0834</v>
      </c>
      <c r="J136" s="312" t="n">
        <v>0.2329</v>
      </c>
      <c r="K136" s="312" t="n">
        <v>-0.1866</v>
      </c>
      <c r="L136" s="312" t="n">
        <v>-0.2996</v>
      </c>
      <c r="M136" s="312" t="n">
        <v>-0.0392</v>
      </c>
      <c r="N136" s="312" t="n">
        <v>-0.0099</v>
      </c>
      <c r="O136" s="312" t="n">
        <v>0.0827</v>
      </c>
      <c r="P136" s="312" t="n">
        <v>0.0219</v>
      </c>
      <c r="Q136" s="312" t="n">
        <v>0.0027</v>
      </c>
      <c r="R136" s="312" t="n">
        <v>-0.1984</v>
      </c>
      <c r="S136" s="312" t="n">
        <v>0.0045</v>
      </c>
      <c r="T136" s="312" t="n">
        <v>-0.1143</v>
      </c>
      <c r="U136" s="312" t="n">
        <v>-0.0383</v>
      </c>
      <c r="V136" s="312" t="n">
        <v>-0.062</v>
      </c>
      <c r="W136" s="312" t="n">
        <v>0.0816</v>
      </c>
      <c r="X136" s="312" t="n">
        <v>-0.032</v>
      </c>
      <c r="Y136" s="312" t="n">
        <v>-0.0674</v>
      </c>
      <c r="Z136" s="312" t="n">
        <v>0.1578</v>
      </c>
      <c r="AA136" s="312" t="n">
        <v>0.1021</v>
      </c>
      <c r="AB136" s="312" t="n">
        <v>-0.1492</v>
      </c>
      <c r="AC136" s="312" t="n">
        <v>0.1334</v>
      </c>
      <c r="AD136" s="312" t="n">
        <v>-0.28</v>
      </c>
      <c r="AE136" s="312" t="n">
        <v>0.0349</v>
      </c>
      <c r="AF136" s="312" t="n">
        <v>0.027</v>
      </c>
      <c r="AG136" s="312" t="n">
        <v>0.1413</v>
      </c>
      <c r="AH136" s="312" t="n">
        <v>0.0437</v>
      </c>
      <c r="AI136" s="312" t="n">
        <v>0.1925</v>
      </c>
      <c r="AJ136" s="312" t="n">
        <v>-0.1228</v>
      </c>
      <c r="AK136" s="312" t="n">
        <v>0.0512</v>
      </c>
      <c r="AL136" s="312" t="n">
        <v>-0.0872</v>
      </c>
      <c r="AM136" s="312" t="n">
        <v>-0.2317</v>
      </c>
      <c r="AN136" s="312" t="n">
        <v>0.0536</v>
      </c>
      <c r="AO136" s="312" t="n">
        <v>0.2211</v>
      </c>
      <c r="AP136" s="313" t="n">
        <v>0.22</v>
      </c>
      <c r="AQ136" s="252"/>
      <c r="AR136" s="314" t="n">
        <f aca="false">ROUND(SUMPRODUCT(E136:AP136,E$5:AP$5),10)</f>
        <v>-0.0702318229</v>
      </c>
      <c r="AS136" s="315" t="str">
        <f aca="false">PROPER(RIGHT(B136,LEN(B136)-6))</f>
        <v>Clematis Erecta</v>
      </c>
      <c r="AT136" s="269" t="n">
        <f aca="false">ATANH(MIN(AR136,max_correl))</f>
        <v>-0.0703476388833573</v>
      </c>
      <c r="AU136" s="270" t="n">
        <f aca="false">IF(AT136&lt;0,(AT136^2),"")</f>
        <v>0.00494879029646325</v>
      </c>
      <c r="AV136" s="252"/>
      <c r="AW136" s="269" t="n">
        <f aca="false">AW135+largeur_classes</f>
        <v>0.266432275175588</v>
      </c>
      <c r="AX136" s="317" t="n">
        <f aca="false">COUNTIF(AT$11:AT$408,CONCATENATE("&lt;=",AW136))</f>
        <v>371</v>
      </c>
      <c r="AY136" s="252" t="n">
        <f aca="false">AX136-AX135</f>
        <v>0</v>
      </c>
      <c r="AZ136" s="317" t="n">
        <f aca="false">$AZ$10*EXP(-(((AW136-$AW$7)/AZ$7)^2)/2)</f>
        <v>3.06427477740995</v>
      </c>
      <c r="BA136" s="317" t="n">
        <f aca="false">IF((AW136-$AW$7)&gt;0,IF((AY136-AZ136)&gt;0,AY136-AZ136,0),0)</f>
        <v>0</v>
      </c>
      <c r="BB136" s="318" t="n">
        <f aca="false">AW136-BB$5</f>
        <v>-0.122400221847398</v>
      </c>
      <c r="BC136" s="0"/>
    </row>
    <row r="137" customFormat="false" ht="12.8" hidden="false" customHeight="false" outlineLevel="0" collapsed="false">
      <c r="A137" s="269" t="s">
        <v>561</v>
      </c>
      <c r="B137" s="298" t="s">
        <v>1642</v>
      </c>
      <c r="C137" s="298"/>
      <c r="D137" s="311"/>
      <c r="E137" s="312" t="n">
        <v>0.0235</v>
      </c>
      <c r="F137" s="312" t="n">
        <v>0.1834</v>
      </c>
      <c r="G137" s="312" t="n">
        <v>-0.0248</v>
      </c>
      <c r="H137" s="312" t="n">
        <v>0.0739</v>
      </c>
      <c r="I137" s="312" t="n">
        <v>-0.0652</v>
      </c>
      <c r="J137" s="312" t="n">
        <v>-0.0935</v>
      </c>
      <c r="K137" s="312" t="n">
        <v>-0.2883</v>
      </c>
      <c r="L137" s="312" t="n">
        <v>0.0479</v>
      </c>
      <c r="M137" s="312" t="n">
        <v>0.028</v>
      </c>
      <c r="N137" s="312" t="n">
        <v>0.0186</v>
      </c>
      <c r="O137" s="312" t="n">
        <v>0.0078</v>
      </c>
      <c r="P137" s="312" t="n">
        <v>0.0515</v>
      </c>
      <c r="Q137" s="312" t="n">
        <v>0.2704</v>
      </c>
      <c r="R137" s="312" t="n">
        <v>0.0453</v>
      </c>
      <c r="S137" s="312" t="n">
        <v>-0.3186</v>
      </c>
      <c r="T137" s="312" t="n">
        <v>0.0466</v>
      </c>
      <c r="U137" s="312" t="n">
        <v>-0.013</v>
      </c>
      <c r="V137" s="312" t="n">
        <v>-0.0883</v>
      </c>
      <c r="W137" s="312" t="n">
        <v>0.0222</v>
      </c>
      <c r="X137" s="312" t="n">
        <v>0.1469</v>
      </c>
      <c r="Y137" s="312" t="n">
        <v>-0.1518</v>
      </c>
      <c r="Z137" s="312" t="n">
        <v>0.1639</v>
      </c>
      <c r="AA137" s="312" t="n">
        <v>0.1375</v>
      </c>
      <c r="AB137" s="312" t="n">
        <v>-0.1736</v>
      </c>
      <c r="AC137" s="312" t="n">
        <v>0.0889</v>
      </c>
      <c r="AD137" s="312" t="n">
        <v>-0.2026</v>
      </c>
      <c r="AE137" s="312" t="n">
        <v>0.0111</v>
      </c>
      <c r="AF137" s="312" t="n">
        <v>0.2639</v>
      </c>
      <c r="AG137" s="312" t="n">
        <v>0.0788</v>
      </c>
      <c r="AH137" s="312" t="n">
        <v>0.0068</v>
      </c>
      <c r="AI137" s="312" t="n">
        <v>0.0896</v>
      </c>
      <c r="AJ137" s="312" t="n">
        <v>0.1515</v>
      </c>
      <c r="AK137" s="312" t="n">
        <v>-0.3824</v>
      </c>
      <c r="AL137" s="312" t="n">
        <v>-0.1293</v>
      </c>
      <c r="AM137" s="312" t="n">
        <v>0.3456</v>
      </c>
      <c r="AN137" s="312" t="n">
        <v>-0.2968</v>
      </c>
      <c r="AO137" s="312" t="n">
        <v>-0.1375</v>
      </c>
      <c r="AP137" s="313" t="n">
        <v>0.0661</v>
      </c>
      <c r="AQ137" s="252"/>
      <c r="AR137" s="314" t="n">
        <f aca="false">ROUND(SUMPRODUCT(E137:AP137,E$5:AP$5),10)</f>
        <v>0.0076888497</v>
      </c>
      <c r="AS137" s="315" t="str">
        <f aca="false">PROPER(RIGHT(B137,LEN(B137)-6))</f>
        <v>Cobaltum Metallicum</v>
      </c>
      <c r="AT137" s="269" t="n">
        <f aca="false">ATANH(MIN(AR137,max_correl))</f>
        <v>0.00768900122289696</v>
      </c>
      <c r="AU137" s="270" t="str">
        <f aca="false">IF(AT137&lt;0,(AT137^2),"")</f>
        <v/>
      </c>
      <c r="AV137" s="252"/>
      <c r="AW137" s="269" t="n">
        <f aca="false">AW136+largeur_classes</f>
        <v>0.272952581582393</v>
      </c>
      <c r="AX137" s="317" t="n">
        <f aca="false">COUNTIF(AT$11:AT$408,CONCATENATE("&lt;=",AW137))</f>
        <v>372</v>
      </c>
      <c r="AY137" s="252" t="n">
        <f aca="false">AX137-AX136</f>
        <v>1</v>
      </c>
      <c r="AZ137" s="317" t="n">
        <f aca="false">$AZ$10*EXP(-(((AW137-$AW$7)/AZ$7)^2)/2)</f>
        <v>2.95270720127476</v>
      </c>
      <c r="BA137" s="317" t="n">
        <f aca="false">IF((AW137-$AW$7)&gt;0,IF((AY137-AZ137)&gt;0,AY137-AZ137,0),0)</f>
        <v>0</v>
      </c>
      <c r="BB137" s="318" t="n">
        <f aca="false">AW137-BB$5</f>
        <v>-0.115879915440593</v>
      </c>
      <c r="BC137" s="0"/>
    </row>
    <row r="138" customFormat="false" ht="12.8" hidden="false" customHeight="false" outlineLevel="0" collapsed="false">
      <c r="A138" s="269" t="s">
        <v>562</v>
      </c>
      <c r="B138" s="298" t="s">
        <v>1643</v>
      </c>
      <c r="C138" s="298"/>
      <c r="D138" s="311"/>
      <c r="E138" s="312" t="n">
        <v>-0.0271</v>
      </c>
      <c r="F138" s="312" t="n">
        <v>0.042</v>
      </c>
      <c r="G138" s="312" t="n">
        <v>-0.063</v>
      </c>
      <c r="H138" s="312" t="n">
        <v>0.247</v>
      </c>
      <c r="I138" s="312" t="n">
        <v>0.1017</v>
      </c>
      <c r="J138" s="312" t="n">
        <v>0.0858</v>
      </c>
      <c r="K138" s="312" t="n">
        <v>-0.3545</v>
      </c>
      <c r="L138" s="312" t="n">
        <v>-0.1809</v>
      </c>
      <c r="M138" s="312" t="n">
        <v>0.1188</v>
      </c>
      <c r="N138" s="312" t="n">
        <v>0.0067</v>
      </c>
      <c r="O138" s="312" t="n">
        <v>-0.113</v>
      </c>
      <c r="P138" s="312" t="n">
        <v>0.1129</v>
      </c>
      <c r="Q138" s="312" t="n">
        <v>0.1395</v>
      </c>
      <c r="R138" s="312" t="n">
        <v>0.2936</v>
      </c>
      <c r="S138" s="312" t="n">
        <v>-0.1733</v>
      </c>
      <c r="T138" s="312" t="n">
        <v>-0.1265</v>
      </c>
      <c r="U138" s="312" t="n">
        <v>0.1572</v>
      </c>
      <c r="V138" s="312" t="n">
        <v>-0.3565</v>
      </c>
      <c r="W138" s="312" t="n">
        <v>-0.026</v>
      </c>
      <c r="X138" s="312" t="n">
        <v>0.0391</v>
      </c>
      <c r="Y138" s="312" t="n">
        <v>0.1487</v>
      </c>
      <c r="Z138" s="312" t="n">
        <v>-0.0235</v>
      </c>
      <c r="AA138" s="312" t="n">
        <v>0.0515</v>
      </c>
      <c r="AB138" s="312" t="n">
        <v>-0.1352</v>
      </c>
      <c r="AC138" s="312" t="n">
        <v>0.1493</v>
      </c>
      <c r="AD138" s="312" t="n">
        <v>-0.12</v>
      </c>
      <c r="AE138" s="312" t="n">
        <v>-0.1031</v>
      </c>
      <c r="AF138" s="312" t="n">
        <v>0.2441</v>
      </c>
      <c r="AG138" s="312" t="n">
        <v>0.178</v>
      </c>
      <c r="AH138" s="312" t="n">
        <v>-0.1076</v>
      </c>
      <c r="AI138" s="312" t="n">
        <v>0.0737</v>
      </c>
      <c r="AJ138" s="312" t="n">
        <v>0.1736</v>
      </c>
      <c r="AK138" s="312" t="n">
        <v>-0.0516</v>
      </c>
      <c r="AL138" s="312" t="n">
        <v>0.0997</v>
      </c>
      <c r="AM138" s="312" t="n">
        <v>-0.0428</v>
      </c>
      <c r="AN138" s="312" t="n">
        <v>0.0589</v>
      </c>
      <c r="AO138" s="312" t="n">
        <v>-0.1286</v>
      </c>
      <c r="AP138" s="313" t="n">
        <v>-0.3838</v>
      </c>
      <c r="AQ138" s="252"/>
      <c r="AR138" s="314" t="n">
        <f aca="false">ROUND(SUMPRODUCT(E138:AP138,E$5:AP$5),10)</f>
        <v>-0.3181540136</v>
      </c>
      <c r="AS138" s="315" t="str">
        <f aca="false">PROPER(RIGHT(B138,LEN(B138)-6))</f>
        <v>Cobaltum Nitricum</v>
      </c>
      <c r="AT138" s="269" t="n">
        <f aca="false">ATANH(MIN(AR138,max_correl))</f>
        <v>-0.329591878154458</v>
      </c>
      <c r="AU138" s="270" t="n">
        <f aca="false">IF(AT138&lt;0,(AT138^2),"")</f>
        <v>0.108630806145383</v>
      </c>
      <c r="AV138" s="252"/>
      <c r="AW138" s="269" t="n">
        <f aca="false">AW137+largeur_classes</f>
        <v>0.279472887989197</v>
      </c>
      <c r="AX138" s="317" t="n">
        <f aca="false">COUNTIF(AT$11:AT$408,CONCATENATE("&lt;=",AW138))</f>
        <v>374</v>
      </c>
      <c r="AY138" s="252" t="n">
        <f aca="false">AX138-AX137</f>
        <v>2</v>
      </c>
      <c r="AZ138" s="317" t="n">
        <f aca="false">$AZ$10*EXP(-(((AW138-$AW$7)/AZ$7)^2)/2)</f>
        <v>2.84262041690677</v>
      </c>
      <c r="BA138" s="317" t="n">
        <f aca="false">IF((AW138-$AW$7)&gt;0,IF((AY138-AZ138)&gt;0,AY138-AZ138,0),0)</f>
        <v>0</v>
      </c>
      <c r="BB138" s="318" t="n">
        <f aca="false">AW138-BB$5</f>
        <v>-0.109359609033789</v>
      </c>
      <c r="BC138" s="0"/>
    </row>
    <row r="139" customFormat="false" ht="12.8" hidden="false" customHeight="false" outlineLevel="0" collapsed="false">
      <c r="A139" s="269" t="s">
        <v>563</v>
      </c>
      <c r="B139" s="298" t="s">
        <v>1644</v>
      </c>
      <c r="C139" s="298"/>
      <c r="D139" s="311"/>
      <c r="E139" s="312" t="n">
        <v>-0.3327</v>
      </c>
      <c r="F139" s="312" t="n">
        <v>0.2677</v>
      </c>
      <c r="G139" s="312" t="n">
        <v>-0.0741</v>
      </c>
      <c r="H139" s="312" t="n">
        <v>-0.1307</v>
      </c>
      <c r="I139" s="312" t="n">
        <v>0.2606</v>
      </c>
      <c r="J139" s="312" t="n">
        <v>0.0833</v>
      </c>
      <c r="K139" s="312" t="n">
        <v>0.1336</v>
      </c>
      <c r="L139" s="312" t="n">
        <v>0.0183</v>
      </c>
      <c r="M139" s="312" t="n">
        <v>0.2614</v>
      </c>
      <c r="N139" s="312" t="n">
        <v>-0.1383</v>
      </c>
      <c r="O139" s="312" t="n">
        <v>0.2557</v>
      </c>
      <c r="P139" s="312" t="n">
        <v>0.0506</v>
      </c>
      <c r="Q139" s="312" t="n">
        <v>-0.1336</v>
      </c>
      <c r="R139" s="312" t="n">
        <v>0.0993</v>
      </c>
      <c r="S139" s="312" t="n">
        <v>0.0634</v>
      </c>
      <c r="T139" s="312" t="n">
        <v>0.2926</v>
      </c>
      <c r="U139" s="312" t="n">
        <v>-0.0204</v>
      </c>
      <c r="V139" s="312" t="n">
        <v>-0.2148</v>
      </c>
      <c r="W139" s="312" t="n">
        <v>0.0396</v>
      </c>
      <c r="X139" s="312" t="n">
        <v>0.082</v>
      </c>
      <c r="Y139" s="312" t="n">
        <v>-0.1121</v>
      </c>
      <c r="Z139" s="312" t="n">
        <v>0.2405</v>
      </c>
      <c r="AA139" s="312" t="n">
        <v>-0.0215</v>
      </c>
      <c r="AB139" s="312" t="n">
        <v>0.0241</v>
      </c>
      <c r="AC139" s="312" t="n">
        <v>-0.0141</v>
      </c>
      <c r="AD139" s="312" t="n">
        <v>-0.1105</v>
      </c>
      <c r="AE139" s="312" t="n">
        <v>0.0904</v>
      </c>
      <c r="AF139" s="312" t="n">
        <v>-0.0739</v>
      </c>
      <c r="AG139" s="312" t="n">
        <v>-0.0893</v>
      </c>
      <c r="AH139" s="312" t="n">
        <v>-0.154</v>
      </c>
      <c r="AI139" s="312" t="n">
        <v>-0.0802</v>
      </c>
      <c r="AJ139" s="312" t="n">
        <v>-0.0802</v>
      </c>
      <c r="AK139" s="312" t="n">
        <v>-0.2486</v>
      </c>
      <c r="AL139" s="312" t="n">
        <v>-0.3133</v>
      </c>
      <c r="AM139" s="312" t="n">
        <v>-0.1687</v>
      </c>
      <c r="AN139" s="312" t="n">
        <v>-0.0097</v>
      </c>
      <c r="AO139" s="312" t="n">
        <v>0.1983</v>
      </c>
      <c r="AP139" s="313" t="n">
        <v>0.0684</v>
      </c>
      <c r="AQ139" s="252"/>
      <c r="AR139" s="314" t="n">
        <f aca="false">ROUND(SUMPRODUCT(E139:AP139,E$5:AP$5),10)</f>
        <v>0.1641596108</v>
      </c>
      <c r="AS139" s="315" t="str">
        <f aca="false">PROPER(RIGHT(B139,LEN(B139)-6))</f>
        <v>Coca (Erythroxylon)</v>
      </c>
      <c r="AT139" s="269" t="n">
        <f aca="false">ATANH(MIN(AR139,max_correl))</f>
        <v>0.165658534362067</v>
      </c>
      <c r="AU139" s="270" t="str">
        <f aca="false">IF(AT139&lt;0,(AT139^2),"")</f>
        <v/>
      </c>
      <c r="AV139" s="252"/>
      <c r="AW139" s="269" t="n">
        <f aca="false">AW138+largeur_classes</f>
        <v>0.285993194396001</v>
      </c>
      <c r="AX139" s="317" t="n">
        <f aca="false">COUNTIF(AT$11:AT$408,CONCATENATE("&lt;=",AW139))</f>
        <v>374</v>
      </c>
      <c r="AY139" s="252" t="n">
        <f aca="false">AX139-AX138</f>
        <v>0</v>
      </c>
      <c r="AZ139" s="317" t="n">
        <f aca="false">$AZ$10*EXP(-(((AW139-$AW$7)/AZ$7)^2)/2)</f>
        <v>2.73415524246912</v>
      </c>
      <c r="BA139" s="317" t="n">
        <f aca="false">IF((AW139-$AW$7)&gt;0,IF((AY139-AZ139)&gt;0,AY139-AZ139,0),0)</f>
        <v>0</v>
      </c>
      <c r="BB139" s="318" t="n">
        <f aca="false">AW139-BB$5</f>
        <v>-0.102839302626984</v>
      </c>
      <c r="BC139" s="0"/>
    </row>
    <row r="140" customFormat="false" ht="12.8" hidden="false" customHeight="false" outlineLevel="0" collapsed="false">
      <c r="A140" s="269" t="s">
        <v>564</v>
      </c>
      <c r="B140" s="298" t="s">
        <v>1645</v>
      </c>
      <c r="C140" s="298"/>
      <c r="D140" s="311"/>
      <c r="E140" s="312" t="n">
        <v>0.3253</v>
      </c>
      <c r="F140" s="312" t="n">
        <v>-0.2839</v>
      </c>
      <c r="G140" s="312" t="n">
        <v>-0.0158</v>
      </c>
      <c r="H140" s="312" t="n">
        <v>-0.0838</v>
      </c>
      <c r="I140" s="312" t="n">
        <v>-0.0215</v>
      </c>
      <c r="J140" s="312" t="n">
        <v>-0.1543</v>
      </c>
      <c r="K140" s="312" t="n">
        <v>-0.0097</v>
      </c>
      <c r="L140" s="312" t="n">
        <v>-0.0668</v>
      </c>
      <c r="M140" s="312" t="n">
        <v>-0.1175</v>
      </c>
      <c r="N140" s="312" t="n">
        <v>0.0494</v>
      </c>
      <c r="O140" s="312" t="n">
        <v>-0.1073</v>
      </c>
      <c r="P140" s="312" t="n">
        <v>0.0798</v>
      </c>
      <c r="Q140" s="312" t="n">
        <v>-0.2098</v>
      </c>
      <c r="R140" s="312" t="n">
        <v>-0.1414</v>
      </c>
      <c r="S140" s="312" t="n">
        <v>0.2045</v>
      </c>
      <c r="T140" s="312" t="n">
        <v>-0.1199</v>
      </c>
      <c r="U140" s="312" t="n">
        <v>-0.0531</v>
      </c>
      <c r="V140" s="312" t="n">
        <v>0.0628</v>
      </c>
      <c r="W140" s="312" t="n">
        <v>-0.1397</v>
      </c>
      <c r="X140" s="312" t="n">
        <v>-0.0369</v>
      </c>
      <c r="Y140" s="312" t="n">
        <v>0.2066</v>
      </c>
      <c r="Z140" s="312" t="n">
        <v>0.2689</v>
      </c>
      <c r="AA140" s="312" t="n">
        <v>0.2491</v>
      </c>
      <c r="AB140" s="312" t="n">
        <v>0.0826</v>
      </c>
      <c r="AC140" s="312" t="n">
        <v>0.1195</v>
      </c>
      <c r="AD140" s="312" t="n">
        <v>-0.3824</v>
      </c>
      <c r="AE140" s="312" t="n">
        <v>-0.1041</v>
      </c>
      <c r="AF140" s="312" t="n">
        <v>0.1867</v>
      </c>
      <c r="AG140" s="312" t="n">
        <v>-0.0575</v>
      </c>
      <c r="AH140" s="312" t="n">
        <v>-0.2969</v>
      </c>
      <c r="AI140" s="312" t="n">
        <v>0.0697</v>
      </c>
      <c r="AJ140" s="312" t="n">
        <v>0.0936</v>
      </c>
      <c r="AK140" s="312" t="n">
        <v>0.1138</v>
      </c>
      <c r="AL140" s="312" t="n">
        <v>-0.0389</v>
      </c>
      <c r="AM140" s="312" t="n">
        <v>-0.0563</v>
      </c>
      <c r="AN140" s="312" t="n">
        <v>0.2653</v>
      </c>
      <c r="AO140" s="312" t="n">
        <v>0.0235</v>
      </c>
      <c r="AP140" s="313" t="n">
        <v>0.1086</v>
      </c>
      <c r="AQ140" s="252"/>
      <c r="AR140" s="314" t="n">
        <f aca="false">ROUND(SUMPRODUCT(E140:AP140,E$5:AP$5),10)</f>
        <v>-0.1719916629</v>
      </c>
      <c r="AS140" s="315" t="str">
        <f aca="false">PROPER(RIGHT(B140,LEN(B140)-6))</f>
        <v>Coccinella Septemp.</v>
      </c>
      <c r="AT140" s="269" t="n">
        <f aca="false">ATANH(MIN(AR140,max_correl))</f>
        <v>-0.173718316624591</v>
      </c>
      <c r="AU140" s="270" t="n">
        <f aca="false">IF(AT140&lt;0,(AT140^2),"")</f>
        <v>0.0301780535308818</v>
      </c>
      <c r="AV140" s="252"/>
      <c r="AW140" s="269" t="n">
        <f aca="false">AW139+largeur_classes</f>
        <v>0.292513500802806</v>
      </c>
      <c r="AX140" s="317" t="n">
        <f aca="false">COUNTIF(AT$11:AT$408,CONCATENATE("&lt;=",AW140))</f>
        <v>376</v>
      </c>
      <c r="AY140" s="252" t="n">
        <f aca="false">AX140-AX139</f>
        <v>2</v>
      </c>
      <c r="AZ140" s="317" t="n">
        <f aca="false">$AZ$10*EXP(-(((AW140-$AW$7)/AZ$7)^2)/2)</f>
        <v>2.62744285612972</v>
      </c>
      <c r="BA140" s="317" t="n">
        <f aca="false">IF((AW140-$AW$7)&gt;0,IF((AY140-AZ140)&gt;0,AY140-AZ140,0),0)</f>
        <v>0</v>
      </c>
      <c r="BB140" s="318" t="n">
        <f aca="false">AW140-BB$5</f>
        <v>-0.0963189962201797</v>
      </c>
      <c r="BC140" s="0"/>
    </row>
    <row r="141" customFormat="false" ht="12.8" hidden="false" customHeight="false" outlineLevel="0" collapsed="false">
      <c r="A141" s="269" t="s">
        <v>565</v>
      </c>
      <c r="B141" s="298" t="s">
        <v>1646</v>
      </c>
      <c r="C141" s="298"/>
      <c r="D141" s="311"/>
      <c r="E141" s="312" t="n">
        <v>-0.3304</v>
      </c>
      <c r="F141" s="312" t="n">
        <v>0.3518</v>
      </c>
      <c r="G141" s="312" t="n">
        <v>0.0012</v>
      </c>
      <c r="H141" s="312" t="n">
        <v>-0.0281</v>
      </c>
      <c r="I141" s="312" t="n">
        <v>0.1916</v>
      </c>
      <c r="J141" s="312" t="n">
        <v>-0.3708</v>
      </c>
      <c r="K141" s="312" t="n">
        <v>0.1146</v>
      </c>
      <c r="L141" s="312" t="n">
        <v>-0.0116</v>
      </c>
      <c r="M141" s="312" t="n">
        <v>0.02</v>
      </c>
      <c r="N141" s="312" t="n">
        <v>-0.0418</v>
      </c>
      <c r="O141" s="312" t="n">
        <v>0.0507</v>
      </c>
      <c r="P141" s="312" t="n">
        <v>0.0184</v>
      </c>
      <c r="Q141" s="312" t="n">
        <v>0.0872</v>
      </c>
      <c r="R141" s="312" t="n">
        <v>0.0797</v>
      </c>
      <c r="S141" s="312" t="n">
        <v>0.04</v>
      </c>
      <c r="T141" s="312" t="n">
        <v>0.0315</v>
      </c>
      <c r="U141" s="312" t="n">
        <v>-0.0443</v>
      </c>
      <c r="V141" s="312" t="n">
        <v>-0.1531</v>
      </c>
      <c r="W141" s="312" t="n">
        <v>-0.2416</v>
      </c>
      <c r="X141" s="312" t="n">
        <v>-0.0248</v>
      </c>
      <c r="Y141" s="312" t="n">
        <v>0.136</v>
      </c>
      <c r="Z141" s="312" t="n">
        <v>0.0689</v>
      </c>
      <c r="AA141" s="312" t="n">
        <v>-0.1404</v>
      </c>
      <c r="AB141" s="312" t="n">
        <v>0.0326</v>
      </c>
      <c r="AC141" s="312" t="n">
        <v>-0.2122</v>
      </c>
      <c r="AD141" s="312" t="n">
        <v>0.1465</v>
      </c>
      <c r="AE141" s="312" t="n">
        <v>0.0611</v>
      </c>
      <c r="AF141" s="312" t="n">
        <v>0.086</v>
      </c>
      <c r="AG141" s="312" t="n">
        <v>0.067</v>
      </c>
      <c r="AH141" s="312" t="n">
        <v>0.0376</v>
      </c>
      <c r="AI141" s="312" t="n">
        <v>0.1528</v>
      </c>
      <c r="AJ141" s="312" t="n">
        <v>-0.0441</v>
      </c>
      <c r="AK141" s="312" t="n">
        <v>0.1656</v>
      </c>
      <c r="AL141" s="312" t="n">
        <v>-0.4472</v>
      </c>
      <c r="AM141" s="312" t="n">
        <v>-0.1099</v>
      </c>
      <c r="AN141" s="312" t="n">
        <v>0.1062</v>
      </c>
      <c r="AO141" s="312" t="n">
        <v>-0.0939</v>
      </c>
      <c r="AP141" s="313" t="n">
        <v>0.2458</v>
      </c>
      <c r="AQ141" s="252"/>
      <c r="AR141" s="314" t="n">
        <f aca="false">ROUND(SUMPRODUCT(E141:AP141,E$5:AP$5),10)</f>
        <v>0.1005837575</v>
      </c>
      <c r="AS141" s="315" t="str">
        <f aca="false">PROPER(RIGHT(B141,LEN(B141)-6))</f>
        <v>Cocculus Indicus</v>
      </c>
      <c r="AT141" s="269" t="n">
        <f aca="false">ATANH(MIN(AR141,max_correl))</f>
        <v>0.10092503661107</v>
      </c>
      <c r="AU141" s="270" t="str">
        <f aca="false">IF(AT141&lt;0,(AT141^2),"")</f>
        <v/>
      </c>
      <c r="AV141" s="252"/>
      <c r="AW141" s="269" t="n">
        <f aca="false">AW140+largeur_classes</f>
        <v>0.29903380720961</v>
      </c>
      <c r="AX141" s="317" t="n">
        <f aca="false">COUNTIF(AT$11:AT$408,CONCATENATE("&lt;=",AW141))</f>
        <v>378</v>
      </c>
      <c r="AY141" s="252" t="n">
        <f aca="false">AX141-AX140</f>
        <v>2</v>
      </c>
      <c r="AZ141" s="317" t="n">
        <f aca="false">$AZ$10*EXP(-(((AW141-$AW$7)/AZ$7)^2)/2)</f>
        <v>2.52260469698582</v>
      </c>
      <c r="BA141" s="317" t="n">
        <f aca="false">IF((AW141-$AW$7)&gt;0,IF((AY141-AZ141)&gt;0,AY141-AZ141,0),0)</f>
        <v>0</v>
      </c>
      <c r="BB141" s="318" t="n">
        <f aca="false">AW141-BB$5</f>
        <v>-0.0897986898133753</v>
      </c>
      <c r="BC141" s="0"/>
    </row>
    <row r="142" customFormat="false" ht="12.8" hidden="false" customHeight="false" outlineLevel="0" collapsed="false">
      <c r="A142" s="269" t="s">
        <v>566</v>
      </c>
      <c r="B142" s="298" t="s">
        <v>1647</v>
      </c>
      <c r="C142" s="298"/>
      <c r="D142" s="311"/>
      <c r="E142" s="312" t="n">
        <v>0.3809</v>
      </c>
      <c r="F142" s="312" t="n">
        <v>-0.2895</v>
      </c>
      <c r="G142" s="312" t="n">
        <v>0.2633</v>
      </c>
      <c r="H142" s="312" t="n">
        <v>-0.35</v>
      </c>
      <c r="I142" s="312" t="n">
        <v>-0.0409</v>
      </c>
      <c r="J142" s="312" t="n">
        <v>0.0916</v>
      </c>
      <c r="K142" s="312" t="n">
        <v>-0.055</v>
      </c>
      <c r="L142" s="312" t="n">
        <v>-0.3115</v>
      </c>
      <c r="M142" s="312" t="n">
        <v>0.1503</v>
      </c>
      <c r="N142" s="312" t="n">
        <v>-0.3543</v>
      </c>
      <c r="O142" s="312" t="n">
        <v>0.1961</v>
      </c>
      <c r="P142" s="312" t="n">
        <v>0.1234</v>
      </c>
      <c r="Q142" s="312" t="n">
        <v>0.1194</v>
      </c>
      <c r="R142" s="312" t="n">
        <v>-0.0849</v>
      </c>
      <c r="S142" s="312" t="n">
        <v>0.047</v>
      </c>
      <c r="T142" s="312" t="n">
        <v>-0.1115</v>
      </c>
      <c r="U142" s="312" t="n">
        <v>-0.1228</v>
      </c>
      <c r="V142" s="312" t="n">
        <v>-0.0663</v>
      </c>
      <c r="W142" s="312" t="n">
        <v>-0.0428</v>
      </c>
      <c r="X142" s="312" t="n">
        <v>-0.0568</v>
      </c>
      <c r="Y142" s="312" t="n">
        <v>0.0962</v>
      </c>
      <c r="Z142" s="312" t="n">
        <v>-0.201</v>
      </c>
      <c r="AA142" s="312" t="n">
        <v>0.1329</v>
      </c>
      <c r="AB142" s="312" t="n">
        <v>-0.1106</v>
      </c>
      <c r="AC142" s="312" t="n">
        <v>0.0565</v>
      </c>
      <c r="AD142" s="312" t="n">
        <v>0.0391</v>
      </c>
      <c r="AE142" s="312" t="n">
        <v>0.0385</v>
      </c>
      <c r="AF142" s="312" t="n">
        <v>0.0443</v>
      </c>
      <c r="AG142" s="312" t="n">
        <v>-0.0571</v>
      </c>
      <c r="AH142" s="312" t="n">
        <v>0.1512</v>
      </c>
      <c r="AI142" s="312" t="n">
        <v>0.0605</v>
      </c>
      <c r="AJ142" s="312" t="n">
        <v>0.077</v>
      </c>
      <c r="AK142" s="312" t="n">
        <v>-0.1545</v>
      </c>
      <c r="AL142" s="312" t="n">
        <v>0.0229</v>
      </c>
      <c r="AM142" s="312" t="n">
        <v>0.0415</v>
      </c>
      <c r="AN142" s="312" t="n">
        <v>0.2242</v>
      </c>
      <c r="AO142" s="312" t="n">
        <v>-0.0195</v>
      </c>
      <c r="AP142" s="313" t="n">
        <v>0.0812</v>
      </c>
      <c r="AQ142" s="252"/>
      <c r="AR142" s="314" t="n">
        <f aca="false">ROUND(SUMPRODUCT(E142:AP142,E$5:AP$5),10)</f>
        <v>-0.3028254207</v>
      </c>
      <c r="AS142" s="315" t="str">
        <f aca="false">PROPER(RIGHT(B142,LEN(B142)-6))</f>
        <v>Coccus Cacti</v>
      </c>
      <c r="AT142" s="269" t="n">
        <f aca="false">ATANH(MIN(AR142,max_correl))</f>
        <v>-0.312627366859403</v>
      </c>
      <c r="AU142" s="270" t="n">
        <f aca="false">IF(AT142&lt;0,(AT142^2),"")</f>
        <v>0.0977358705094436</v>
      </c>
      <c r="AV142" s="252"/>
      <c r="AW142" s="269" t="n">
        <f aca="false">AW141+largeur_classes</f>
        <v>0.305554113616415</v>
      </c>
      <c r="AX142" s="317" t="n">
        <f aca="false">COUNTIF(AT$11:AT$408,CONCATENATE("&lt;=",AW142))</f>
        <v>379</v>
      </c>
      <c r="AY142" s="252" t="n">
        <f aca="false">AX142-AX141</f>
        <v>1</v>
      </c>
      <c r="AZ142" s="317" t="n">
        <f aca="false">$AZ$10*EXP(-(((AW142-$AW$7)/AZ$7)^2)/2)</f>
        <v>2.41975241311514</v>
      </c>
      <c r="BA142" s="317" t="n">
        <f aca="false">IF((AW142-$AW$7)&gt;0,IF((AY142-AZ142)&gt;0,AY142-AZ142,0),0)</f>
        <v>0</v>
      </c>
      <c r="BB142" s="318" t="n">
        <f aca="false">AW142-BB$5</f>
        <v>-0.0832783834065708</v>
      </c>
      <c r="BC142" s="0"/>
    </row>
    <row r="143" customFormat="false" ht="12.8" hidden="false" customHeight="false" outlineLevel="0" collapsed="false">
      <c r="A143" s="269" t="s">
        <v>567</v>
      </c>
      <c r="B143" s="298" t="s">
        <v>1648</v>
      </c>
      <c r="C143" s="298"/>
      <c r="D143" s="311"/>
      <c r="E143" s="312" t="n">
        <v>0.2439</v>
      </c>
      <c r="F143" s="312" t="n">
        <v>-0.204</v>
      </c>
      <c r="G143" s="312" t="n">
        <v>0.2874</v>
      </c>
      <c r="H143" s="312" t="n">
        <v>-0.1386</v>
      </c>
      <c r="I143" s="312" t="n">
        <v>0.0013</v>
      </c>
      <c r="J143" s="312" t="n">
        <v>-0.243</v>
      </c>
      <c r="K143" s="312" t="n">
        <v>-0.1668</v>
      </c>
      <c r="L143" s="312" t="n">
        <v>-0.1126</v>
      </c>
      <c r="M143" s="312" t="n">
        <v>-0.1543</v>
      </c>
      <c r="N143" s="312" t="n">
        <v>0.2399</v>
      </c>
      <c r="O143" s="312" t="n">
        <v>0.096</v>
      </c>
      <c r="P143" s="312" t="n">
        <v>0.152</v>
      </c>
      <c r="Q143" s="312" t="n">
        <v>0.0758</v>
      </c>
      <c r="R143" s="312" t="n">
        <v>-0.2919</v>
      </c>
      <c r="S143" s="312" t="n">
        <v>-0.1206</v>
      </c>
      <c r="T143" s="312" t="n">
        <v>-0.0852</v>
      </c>
      <c r="U143" s="312" t="n">
        <v>-0.1448</v>
      </c>
      <c r="V143" s="312" t="n">
        <v>-0.0507</v>
      </c>
      <c r="W143" s="312" t="n">
        <v>0.022</v>
      </c>
      <c r="X143" s="312" t="n">
        <v>0.1099</v>
      </c>
      <c r="Y143" s="312" t="n">
        <v>0.1655</v>
      </c>
      <c r="Z143" s="312" t="n">
        <v>0.1798</v>
      </c>
      <c r="AA143" s="312" t="n">
        <v>-0.0103</v>
      </c>
      <c r="AB143" s="312" t="n">
        <v>-0.0282</v>
      </c>
      <c r="AC143" s="312" t="n">
        <v>0.1305</v>
      </c>
      <c r="AD143" s="312" t="n">
        <v>-0.1619</v>
      </c>
      <c r="AE143" s="312" t="n">
        <v>-0.0291</v>
      </c>
      <c r="AF143" s="312" t="n">
        <v>0.1179</v>
      </c>
      <c r="AG143" s="312" t="n">
        <v>-0.0816</v>
      </c>
      <c r="AH143" s="312" t="n">
        <v>-0.2982</v>
      </c>
      <c r="AI143" s="312" t="n">
        <v>0.2067</v>
      </c>
      <c r="AJ143" s="312" t="n">
        <v>0.3287</v>
      </c>
      <c r="AK143" s="312" t="n">
        <v>0.0404</v>
      </c>
      <c r="AL143" s="312" t="n">
        <v>-0.0336</v>
      </c>
      <c r="AM143" s="312" t="n">
        <v>0.0004</v>
      </c>
      <c r="AN143" s="312" t="n">
        <v>-0.1009</v>
      </c>
      <c r="AO143" s="312" t="n">
        <v>-0.13</v>
      </c>
      <c r="AP143" s="313" t="n">
        <v>0.2004</v>
      </c>
      <c r="AQ143" s="252"/>
      <c r="AR143" s="314" t="n">
        <f aca="false">ROUND(SUMPRODUCT(E143:AP143,E$5:AP$5),10)</f>
        <v>-0.3266518083</v>
      </c>
      <c r="AS143" s="315" t="str">
        <f aca="false">PROPER(RIGHT(B143,LEN(B143)-6))</f>
        <v>Cochlearia Armoracia</v>
      </c>
      <c r="AT143" s="269" t="n">
        <f aca="false">ATANH(MIN(AR143,max_correl))</f>
        <v>-0.339075520704464</v>
      </c>
      <c r="AU143" s="270" t="n">
        <f aca="false">IF(AT143&lt;0,(AT143^2),"")</f>
        <v>0.114972208741003</v>
      </c>
      <c r="AV143" s="252"/>
      <c r="AW143" s="269" t="n">
        <f aca="false">AW142+largeur_classes</f>
        <v>0.312074420023219</v>
      </c>
      <c r="AX143" s="317" t="n">
        <f aca="false">COUNTIF(AT$11:AT$408,CONCATENATE("&lt;=",AW143))</f>
        <v>379</v>
      </c>
      <c r="AY143" s="252" t="n">
        <f aca="false">AX143-AX142</f>
        <v>0</v>
      </c>
      <c r="AZ143" s="317" t="n">
        <f aca="false">$AZ$10*EXP(-(((AW143-$AW$7)/AZ$7)^2)/2)</f>
        <v>2.31898785519214</v>
      </c>
      <c r="BA143" s="317" t="n">
        <f aca="false">IF((AW143-$AW$7)&gt;0,IF((AY143-AZ143)&gt;0,AY143-AZ143,0),0)</f>
        <v>0</v>
      </c>
      <c r="BB143" s="318" t="n">
        <f aca="false">AW143-BB$5</f>
        <v>-0.0767580769997663</v>
      </c>
      <c r="BC143" s="0"/>
    </row>
    <row r="144" customFormat="false" ht="12.8" hidden="false" customHeight="false" outlineLevel="0" collapsed="false">
      <c r="A144" s="269" t="s">
        <v>568</v>
      </c>
      <c r="B144" s="298" t="s">
        <v>1649</v>
      </c>
      <c r="C144" s="298"/>
      <c r="D144" s="311"/>
      <c r="E144" s="312" t="n">
        <v>-0.3525</v>
      </c>
      <c r="F144" s="312" t="n">
        <v>0.1149</v>
      </c>
      <c r="G144" s="312" t="n">
        <v>-0.1252</v>
      </c>
      <c r="H144" s="312" t="n">
        <v>-0.2307</v>
      </c>
      <c r="I144" s="312" t="n">
        <v>-0.3935</v>
      </c>
      <c r="J144" s="312" t="n">
        <v>0.0067</v>
      </c>
      <c r="K144" s="312" t="n">
        <v>0.0927</v>
      </c>
      <c r="L144" s="312" t="n">
        <v>0.1247</v>
      </c>
      <c r="M144" s="312" t="n">
        <v>0.0269</v>
      </c>
      <c r="N144" s="312" t="n">
        <v>-0.0697</v>
      </c>
      <c r="O144" s="312" t="n">
        <v>-0.0505</v>
      </c>
      <c r="P144" s="312" t="n">
        <v>-0.1446</v>
      </c>
      <c r="Q144" s="312" t="n">
        <v>-0.0285</v>
      </c>
      <c r="R144" s="312" t="n">
        <v>-0.0636</v>
      </c>
      <c r="S144" s="312" t="n">
        <v>0.1284</v>
      </c>
      <c r="T144" s="312" t="n">
        <v>0.1863</v>
      </c>
      <c r="U144" s="312" t="n">
        <v>-0.0617</v>
      </c>
      <c r="V144" s="312" t="n">
        <v>0.0172</v>
      </c>
      <c r="W144" s="312" t="n">
        <v>-0.0728</v>
      </c>
      <c r="X144" s="312" t="n">
        <v>-0.1861</v>
      </c>
      <c r="Y144" s="312" t="n">
        <v>-0.0109</v>
      </c>
      <c r="Z144" s="312" t="n">
        <v>0.0547</v>
      </c>
      <c r="AA144" s="312" t="n">
        <v>0.2044</v>
      </c>
      <c r="AB144" s="312" t="n">
        <v>0.084</v>
      </c>
      <c r="AC144" s="312" t="n">
        <v>0.0212</v>
      </c>
      <c r="AD144" s="312" t="n">
        <v>-0.1159</v>
      </c>
      <c r="AE144" s="312" t="n">
        <v>0.0152</v>
      </c>
      <c r="AF144" s="312" t="n">
        <v>0.0088</v>
      </c>
      <c r="AG144" s="312" t="n">
        <v>-0.1664</v>
      </c>
      <c r="AH144" s="312" t="n">
        <v>0.0005</v>
      </c>
      <c r="AI144" s="312" t="n">
        <v>0.3357</v>
      </c>
      <c r="AJ144" s="312" t="n">
        <v>-0.1776</v>
      </c>
      <c r="AK144" s="312" t="n">
        <v>0.138</v>
      </c>
      <c r="AL144" s="312" t="n">
        <v>0.1032</v>
      </c>
      <c r="AM144" s="312" t="n">
        <v>0.4493</v>
      </c>
      <c r="AN144" s="312" t="n">
        <v>0.1135</v>
      </c>
      <c r="AO144" s="312" t="n">
        <v>-0.0244</v>
      </c>
      <c r="AP144" s="313" t="n">
        <v>0.0494</v>
      </c>
      <c r="AQ144" s="252"/>
      <c r="AR144" s="314" t="n">
        <f aca="false">ROUND(SUMPRODUCT(E144:AP144,E$5:AP$5),10)</f>
        <v>0.0830899315</v>
      </c>
      <c r="AS144" s="315" t="str">
        <f aca="false">PROPER(RIGHT(B144,LEN(B144)-6))</f>
        <v>Coffea Cruda</v>
      </c>
      <c r="AT144" s="269" t="n">
        <f aca="false">ATANH(MIN(AR144,max_correl))</f>
        <v>0.0832819433888455</v>
      </c>
      <c r="AU144" s="270" t="str">
        <f aca="false">IF(AT144&lt;0,(AT144^2),"")</f>
        <v/>
      </c>
      <c r="AV144" s="252"/>
      <c r="AW144" s="269" t="n">
        <f aca="false">AW143+largeur_classes</f>
        <v>0.318594726430024</v>
      </c>
      <c r="AX144" s="317" t="n">
        <f aca="false">COUNTIF(AT$11:AT$408,CONCATENATE("&lt;=",AW144))</f>
        <v>380</v>
      </c>
      <c r="AY144" s="252" t="n">
        <f aca="false">AX144-AX143</f>
        <v>1</v>
      </c>
      <c r="AZ144" s="317" t="n">
        <f aca="false">$AZ$10*EXP(-(((AW144-$AW$7)/AZ$7)^2)/2)</f>
        <v>2.22040311388618</v>
      </c>
      <c r="BA144" s="317" t="n">
        <f aca="false">IF((AW144-$AW$7)&gt;0,IF((AY144-AZ144)&gt;0,AY144-AZ144,0),0)</f>
        <v>0</v>
      </c>
      <c r="BB144" s="318" t="n">
        <f aca="false">AW144-BB$5</f>
        <v>-0.0702377705929619</v>
      </c>
      <c r="BC144" s="0"/>
    </row>
    <row r="145" customFormat="false" ht="12.8" hidden="false" customHeight="false" outlineLevel="0" collapsed="false">
      <c r="A145" s="269" t="s">
        <v>569</v>
      </c>
      <c r="B145" s="298" t="s">
        <v>1650</v>
      </c>
      <c r="C145" s="298"/>
      <c r="D145" s="311"/>
      <c r="E145" s="312" t="n">
        <v>-0.3421</v>
      </c>
      <c r="F145" s="312" t="n">
        <v>0.1663</v>
      </c>
      <c r="G145" s="312" t="n">
        <v>-0.1489</v>
      </c>
      <c r="H145" s="312" t="n">
        <v>-0.1825</v>
      </c>
      <c r="I145" s="312" t="n">
        <v>-0.3754</v>
      </c>
      <c r="J145" s="312" t="n">
        <v>0.0687</v>
      </c>
      <c r="K145" s="312" t="n">
        <v>0.143</v>
      </c>
      <c r="L145" s="312" t="n">
        <v>0.1178</v>
      </c>
      <c r="M145" s="312" t="n">
        <v>0.1103</v>
      </c>
      <c r="N145" s="312" t="n">
        <v>-0.0458</v>
      </c>
      <c r="O145" s="312" t="n">
        <v>0.0596</v>
      </c>
      <c r="P145" s="312" t="n">
        <v>-0.2154</v>
      </c>
      <c r="Q145" s="312" t="n">
        <v>-0.0622</v>
      </c>
      <c r="R145" s="312" t="n">
        <v>-0.0309</v>
      </c>
      <c r="S145" s="312" t="n">
        <v>0.0635</v>
      </c>
      <c r="T145" s="312" t="n">
        <v>0.2357</v>
      </c>
      <c r="U145" s="312" t="n">
        <v>-0.0823</v>
      </c>
      <c r="V145" s="312" t="n">
        <v>0.0282</v>
      </c>
      <c r="W145" s="312" t="n">
        <v>-0.0548</v>
      </c>
      <c r="X145" s="312" t="n">
        <v>-0.1732</v>
      </c>
      <c r="Y145" s="312" t="n">
        <v>-0.0093</v>
      </c>
      <c r="Z145" s="312" t="n">
        <v>-0.023</v>
      </c>
      <c r="AA145" s="312" t="n">
        <v>0.0745</v>
      </c>
      <c r="AB145" s="312" t="n">
        <v>0.1774</v>
      </c>
      <c r="AC145" s="312" t="n">
        <v>-0.0225</v>
      </c>
      <c r="AD145" s="312" t="n">
        <v>-0.2243</v>
      </c>
      <c r="AE145" s="312" t="n">
        <v>-0.0282</v>
      </c>
      <c r="AF145" s="312" t="n">
        <v>0.0275</v>
      </c>
      <c r="AG145" s="312" t="n">
        <v>-0.1333</v>
      </c>
      <c r="AH145" s="312" t="n">
        <v>0.0039</v>
      </c>
      <c r="AI145" s="312" t="n">
        <v>0.3035</v>
      </c>
      <c r="AJ145" s="312" t="n">
        <v>-0.1131</v>
      </c>
      <c r="AK145" s="312" t="n">
        <v>0.1263</v>
      </c>
      <c r="AL145" s="312" t="n">
        <v>0.2025</v>
      </c>
      <c r="AM145" s="312" t="n">
        <v>0.4118</v>
      </c>
      <c r="AN145" s="312" t="n">
        <v>0.0433</v>
      </c>
      <c r="AO145" s="312" t="n">
        <v>-0.0975</v>
      </c>
      <c r="AP145" s="313" t="n">
        <v>-0.0029</v>
      </c>
      <c r="AQ145" s="252"/>
      <c r="AR145" s="314" t="n">
        <f aca="false">ROUND(SUMPRODUCT(E145:AP145,E$5:AP$5),10)</f>
        <v>0.1693580125</v>
      </c>
      <c r="AS145" s="315" t="str">
        <f aca="false">PROPER(RIGHT(B145,LEN(B145)-6))</f>
        <v>Coffea Tosta</v>
      </c>
      <c r="AT145" s="269" t="n">
        <f aca="false">ATANH(MIN(AR145,max_correl))</f>
        <v>0.171005644603136</v>
      </c>
      <c r="AU145" s="270" t="str">
        <f aca="false">IF(AT145&lt;0,(AT145^2),"")</f>
        <v/>
      </c>
      <c r="AV145" s="252"/>
      <c r="AW145" s="269" t="n">
        <f aca="false">AW144+largeur_classes</f>
        <v>0.325115032836828</v>
      </c>
      <c r="AX145" s="317" t="n">
        <f aca="false">COUNTIF(AT$11:AT$408,CONCATENATE("&lt;=",AW145))</f>
        <v>382</v>
      </c>
      <c r="AY145" s="252" t="n">
        <f aca="false">AX145-AX144</f>
        <v>2</v>
      </c>
      <c r="AZ145" s="317" t="n">
        <f aca="false">$AZ$10*EXP(-(((AW145-$AW$7)/AZ$7)^2)/2)</f>
        <v>2.12408059905789</v>
      </c>
      <c r="BA145" s="317" t="n">
        <f aca="false">IF((AW145-$AW$7)&gt;0,IF((AY145-AZ145)&gt;0,AY145-AZ145,0),0)</f>
        <v>0</v>
      </c>
      <c r="BB145" s="318" t="n">
        <f aca="false">AW145-BB$5</f>
        <v>-0.0637174641861574</v>
      </c>
      <c r="BC145" s="0"/>
    </row>
    <row r="146" customFormat="false" ht="12.8" hidden="false" customHeight="false" outlineLevel="0" collapsed="false">
      <c r="A146" s="269" t="s">
        <v>570</v>
      </c>
      <c r="B146" s="298" t="s">
        <v>1651</v>
      </c>
      <c r="C146" s="298"/>
      <c r="D146" s="311"/>
      <c r="E146" s="312" t="n">
        <v>-0.0032</v>
      </c>
      <c r="F146" s="312" t="n">
        <v>0.0126</v>
      </c>
      <c r="G146" s="312" t="n">
        <v>0.1308</v>
      </c>
      <c r="H146" s="312" t="n">
        <v>0.2308</v>
      </c>
      <c r="I146" s="312" t="n">
        <v>0.385</v>
      </c>
      <c r="J146" s="312" t="n">
        <v>-0.4265</v>
      </c>
      <c r="K146" s="312" t="n">
        <v>0.0606</v>
      </c>
      <c r="L146" s="312" t="n">
        <v>-0.1708</v>
      </c>
      <c r="M146" s="312" t="n">
        <v>0.053</v>
      </c>
      <c r="N146" s="312" t="n">
        <v>0.0176</v>
      </c>
      <c r="O146" s="312" t="n">
        <v>0.0474</v>
      </c>
      <c r="P146" s="312" t="n">
        <v>-0.0924</v>
      </c>
      <c r="Q146" s="312" t="n">
        <v>0.0298</v>
      </c>
      <c r="R146" s="312" t="n">
        <v>-0.0603</v>
      </c>
      <c r="S146" s="312" t="n">
        <v>-0.0278</v>
      </c>
      <c r="T146" s="312" t="n">
        <v>0.1354</v>
      </c>
      <c r="U146" s="312" t="n">
        <v>0.2217</v>
      </c>
      <c r="V146" s="312" t="n">
        <v>0.0541</v>
      </c>
      <c r="W146" s="312" t="n">
        <v>-0.1761</v>
      </c>
      <c r="X146" s="312" t="n">
        <v>-0.1314</v>
      </c>
      <c r="Y146" s="312" t="n">
        <v>0.0219</v>
      </c>
      <c r="Z146" s="312" t="n">
        <v>0.1369</v>
      </c>
      <c r="AA146" s="312" t="n">
        <v>-0.1688</v>
      </c>
      <c r="AB146" s="312" t="n">
        <v>0.0802</v>
      </c>
      <c r="AC146" s="312" t="n">
        <v>-0.1559</v>
      </c>
      <c r="AD146" s="312" t="n">
        <v>0.2431</v>
      </c>
      <c r="AE146" s="312" t="n">
        <v>0.0919</v>
      </c>
      <c r="AF146" s="312" t="n">
        <v>0.0436</v>
      </c>
      <c r="AG146" s="312" t="n">
        <v>0.0731</v>
      </c>
      <c r="AH146" s="312" t="n">
        <v>-0.0108</v>
      </c>
      <c r="AI146" s="312" t="n">
        <v>0.0901</v>
      </c>
      <c r="AJ146" s="312" t="n">
        <v>0.0322</v>
      </c>
      <c r="AK146" s="312" t="n">
        <v>-0.0056</v>
      </c>
      <c r="AL146" s="312" t="n">
        <v>-0.3794</v>
      </c>
      <c r="AM146" s="312" t="n">
        <v>-0.2226</v>
      </c>
      <c r="AN146" s="312" t="n">
        <v>0.0462</v>
      </c>
      <c r="AO146" s="312" t="n">
        <v>-0.2612</v>
      </c>
      <c r="AP146" s="313" t="n">
        <v>0.0456</v>
      </c>
      <c r="AQ146" s="252"/>
      <c r="AR146" s="314" t="n">
        <f aca="false">ROUND(SUMPRODUCT(E146:AP146,E$5:AP$5),10)</f>
        <v>-0.1355369655</v>
      </c>
      <c r="AS146" s="315" t="str">
        <f aca="false">PROPER(RIGHT(B146,LEN(B146)-6))</f>
        <v>Colchicum Autumnale</v>
      </c>
      <c r="AT146" s="269" t="n">
        <f aca="false">ATANH(MIN(AR146,max_correl))</f>
        <v>-0.13637618529321</v>
      </c>
      <c r="AU146" s="270" t="n">
        <f aca="false">IF(AT146&lt;0,(AT146^2),"")</f>
        <v>0.018598463915128</v>
      </c>
      <c r="AV146" s="252"/>
      <c r="AW146" s="269" t="n">
        <f aca="false">AW145+largeur_classes</f>
        <v>0.331635339243633</v>
      </c>
      <c r="AX146" s="317" t="n">
        <f aca="false">COUNTIF(AT$11:AT$408,CONCATENATE("&lt;=",AW146))</f>
        <v>383</v>
      </c>
      <c r="AY146" s="252" t="n">
        <f aca="false">AX146-AX145</f>
        <v>1</v>
      </c>
      <c r="AZ146" s="317" t="n">
        <f aca="false">$AZ$10*EXP(-(((AW146-$AW$7)/AZ$7)^2)/2)</f>
        <v>2.03009315859223</v>
      </c>
      <c r="BA146" s="317" t="n">
        <f aca="false">IF((AW146-$AW$7)&gt;0,IF((AY146-AZ146)&gt;0,AY146-AZ146,0),0)</f>
        <v>0</v>
      </c>
      <c r="BB146" s="318" t="n">
        <f aca="false">AW146-BB$5</f>
        <v>-0.057197157779353</v>
      </c>
      <c r="BC146" s="0"/>
    </row>
    <row r="147" customFormat="false" ht="12.8" hidden="false" customHeight="false" outlineLevel="0" collapsed="false">
      <c r="A147" s="269" t="s">
        <v>571</v>
      </c>
      <c r="B147" s="298" t="s">
        <v>1652</v>
      </c>
      <c r="C147" s="298"/>
      <c r="D147" s="311"/>
      <c r="E147" s="312" t="n">
        <v>0.0119</v>
      </c>
      <c r="F147" s="312" t="n">
        <v>0.3267</v>
      </c>
      <c r="G147" s="312" t="n">
        <v>-0.0871</v>
      </c>
      <c r="H147" s="312" t="n">
        <v>0.1802</v>
      </c>
      <c r="I147" s="312" t="n">
        <v>0.353</v>
      </c>
      <c r="J147" s="312" t="n">
        <v>-0.2114</v>
      </c>
      <c r="K147" s="312" t="n">
        <v>0.0765</v>
      </c>
      <c r="L147" s="312" t="n">
        <v>-0.179</v>
      </c>
      <c r="M147" s="312" t="n">
        <v>0.0134</v>
      </c>
      <c r="N147" s="312" t="n">
        <v>-0.0629</v>
      </c>
      <c r="O147" s="312" t="n">
        <v>0.2483</v>
      </c>
      <c r="P147" s="312" t="n">
        <v>-0.0569</v>
      </c>
      <c r="Q147" s="312" t="n">
        <v>-0.155</v>
      </c>
      <c r="R147" s="312" t="n">
        <v>0.2084</v>
      </c>
      <c r="S147" s="312" t="n">
        <v>0.1748</v>
      </c>
      <c r="T147" s="312" t="n">
        <v>0.026</v>
      </c>
      <c r="U147" s="312" t="n">
        <v>0.2594</v>
      </c>
      <c r="V147" s="312" t="n">
        <v>0.2074</v>
      </c>
      <c r="W147" s="312" t="n">
        <v>-0.0564</v>
      </c>
      <c r="X147" s="312" t="n">
        <v>-0.251</v>
      </c>
      <c r="Y147" s="312" t="n">
        <v>-0.1614</v>
      </c>
      <c r="Z147" s="312" t="n">
        <v>-0.0337</v>
      </c>
      <c r="AA147" s="312" t="n">
        <v>-0.2824</v>
      </c>
      <c r="AB147" s="312" t="n">
        <v>-0.1136</v>
      </c>
      <c r="AC147" s="312" t="n">
        <v>-0.177</v>
      </c>
      <c r="AD147" s="312" t="n">
        <v>-0.0262</v>
      </c>
      <c r="AE147" s="312" t="n">
        <v>-0.1228</v>
      </c>
      <c r="AF147" s="312" t="n">
        <v>-0.0178</v>
      </c>
      <c r="AG147" s="312" t="n">
        <v>-0.1005</v>
      </c>
      <c r="AH147" s="312" t="n">
        <v>0.0042</v>
      </c>
      <c r="AI147" s="312" t="n">
        <v>0.13</v>
      </c>
      <c r="AJ147" s="312" t="n">
        <v>0.1218</v>
      </c>
      <c r="AK147" s="312" t="n">
        <v>-0.0651</v>
      </c>
      <c r="AL147" s="312" t="n">
        <v>-0.1025</v>
      </c>
      <c r="AM147" s="312" t="n">
        <v>-0.1302</v>
      </c>
      <c r="AN147" s="312" t="n">
        <v>-0.123</v>
      </c>
      <c r="AO147" s="312" t="n">
        <v>0.2114</v>
      </c>
      <c r="AP147" s="313" t="n">
        <v>-0.0327</v>
      </c>
      <c r="AQ147" s="252"/>
      <c r="AR147" s="314" t="n">
        <f aca="false">ROUND(SUMPRODUCT(E147:AP147,E$5:AP$5),10)</f>
        <v>0.1016753583</v>
      </c>
      <c r="AS147" s="315" t="str">
        <f aca="false">PROPER(RIGHT(B147,LEN(B147)-6))</f>
        <v>Colibacillinum</v>
      </c>
      <c r="AT147" s="269" t="n">
        <f aca="false">ATANH(MIN(AR147,max_correl))</f>
        <v>0.102027916888478</v>
      </c>
      <c r="AU147" s="270" t="str">
        <f aca="false">IF(AT147&lt;0,(AT147^2),"")</f>
        <v/>
      </c>
      <c r="AV147" s="252"/>
      <c r="AW147" s="269" t="n">
        <f aca="false">AW146+largeur_classes</f>
        <v>0.338155645650437</v>
      </c>
      <c r="AX147" s="317" t="n">
        <f aca="false">COUNTIF(AT$11:AT$408,CONCATENATE("&lt;=",AW147))</f>
        <v>383</v>
      </c>
      <c r="AY147" s="252" t="n">
        <f aca="false">AX147-AX146</f>
        <v>0</v>
      </c>
      <c r="AZ147" s="317" t="n">
        <f aca="false">$AZ$10*EXP(-(((AW147-$AW$7)/AZ$7)^2)/2)</f>
        <v>1.9385042345512</v>
      </c>
      <c r="BA147" s="317" t="n">
        <f aca="false">IF((AW147-$AW$7)&gt;0,IF((AY147-AZ147)&gt;0,AY147-AZ147,0),0)</f>
        <v>0</v>
      </c>
      <c r="BB147" s="318" t="n">
        <f aca="false">AW147-BB$5</f>
        <v>-0.0506768513725485</v>
      </c>
      <c r="BC147" s="0"/>
    </row>
    <row r="148" customFormat="false" ht="12.8" hidden="false" customHeight="false" outlineLevel="0" collapsed="false">
      <c r="A148" s="269" t="s">
        <v>572</v>
      </c>
      <c r="B148" s="298" t="s">
        <v>1653</v>
      </c>
      <c r="C148" s="298"/>
      <c r="D148" s="311"/>
      <c r="E148" s="312" t="n">
        <v>0.2807</v>
      </c>
      <c r="F148" s="312" t="n">
        <v>-0.1866</v>
      </c>
      <c r="G148" s="312" t="n">
        <v>0.1778</v>
      </c>
      <c r="H148" s="312" t="n">
        <v>0.0477</v>
      </c>
      <c r="I148" s="312" t="n">
        <v>-0.0289</v>
      </c>
      <c r="J148" s="312" t="n">
        <v>0.0418</v>
      </c>
      <c r="K148" s="312" t="n">
        <v>-0.0163</v>
      </c>
      <c r="L148" s="312" t="n">
        <v>-0.0883</v>
      </c>
      <c r="M148" s="312" t="n">
        <v>-0.0284</v>
      </c>
      <c r="N148" s="312" t="n">
        <v>-0.0297</v>
      </c>
      <c r="O148" s="312" t="n">
        <v>-0.1824</v>
      </c>
      <c r="P148" s="312" t="n">
        <v>0.1874</v>
      </c>
      <c r="Q148" s="312" t="n">
        <v>-0.0084</v>
      </c>
      <c r="R148" s="312" t="n">
        <v>-0.2769</v>
      </c>
      <c r="S148" s="312" t="n">
        <v>0.1004</v>
      </c>
      <c r="T148" s="312" t="n">
        <v>-0.1389</v>
      </c>
      <c r="U148" s="312" t="n">
        <v>-0.1723</v>
      </c>
      <c r="V148" s="312" t="n">
        <v>-0.3045</v>
      </c>
      <c r="W148" s="312" t="n">
        <v>0.0402</v>
      </c>
      <c r="X148" s="312" t="n">
        <v>-0.0301</v>
      </c>
      <c r="Y148" s="312" t="n">
        <v>0.2276</v>
      </c>
      <c r="Z148" s="312" t="n">
        <v>0.1606</v>
      </c>
      <c r="AA148" s="312" t="n">
        <v>-0.1021</v>
      </c>
      <c r="AB148" s="312" t="n">
        <v>0.0117</v>
      </c>
      <c r="AC148" s="312" t="n">
        <v>0.0431</v>
      </c>
      <c r="AD148" s="312" t="n">
        <v>0.0105</v>
      </c>
      <c r="AE148" s="312" t="n">
        <v>0.0075</v>
      </c>
      <c r="AF148" s="312" t="n">
        <v>0.0251</v>
      </c>
      <c r="AG148" s="312" t="n">
        <v>-0.3597</v>
      </c>
      <c r="AH148" s="312" t="n">
        <v>-0.0745</v>
      </c>
      <c r="AI148" s="312" t="n">
        <v>0.0251</v>
      </c>
      <c r="AJ148" s="312" t="n">
        <v>0.3735</v>
      </c>
      <c r="AK148" s="312" t="n">
        <v>0.1912</v>
      </c>
      <c r="AL148" s="312" t="n">
        <v>-0.0866</v>
      </c>
      <c r="AM148" s="312" t="n">
        <v>0.3376</v>
      </c>
      <c r="AN148" s="312" t="n">
        <v>-0.0314</v>
      </c>
      <c r="AO148" s="312" t="n">
        <v>-0.1247</v>
      </c>
      <c r="AP148" s="313" t="n">
        <v>-0.0184</v>
      </c>
      <c r="AQ148" s="252"/>
      <c r="AR148" s="314" t="n">
        <f aca="false">ROUND(SUMPRODUCT(E148:AP148,E$5:AP$5),10)</f>
        <v>-0.5019175672</v>
      </c>
      <c r="AS148" s="315" t="str">
        <f aca="false">PROPER(RIGHT(B148,LEN(B148)-6))</f>
        <v>Collinsonia Canaden.</v>
      </c>
      <c r="AT148" s="269" t="n">
        <f aca="false">ATANH(MIN(AR148,max_correl))</f>
        <v>-0.551866178878371</v>
      </c>
      <c r="AU148" s="270" t="n">
        <f aca="false">IF(AT148&lt;0,(AT148^2),"")</f>
        <v>0.304556279389814</v>
      </c>
      <c r="AV148" s="252"/>
      <c r="AW148" s="269" t="n">
        <f aca="false">AW147+largeur_classes</f>
        <v>0.344675952057242</v>
      </c>
      <c r="AX148" s="317" t="n">
        <f aca="false">COUNTIF(AT$11:AT$408,CONCATENATE("&lt;=",AW148))</f>
        <v>385</v>
      </c>
      <c r="AY148" s="252" t="n">
        <f aca="false">AX148-AX147</f>
        <v>2</v>
      </c>
      <c r="AZ148" s="317" t="n">
        <f aca="false">$AZ$10*EXP(-(((AW148-$AW$7)/AZ$7)^2)/2)</f>
        <v>1.84936805419695</v>
      </c>
      <c r="BA148" s="317" t="n">
        <f aca="false">IF((AW148-$AW$7)&gt;0,IF((AY148-AZ148)&gt;0,AY148-AZ148,0),0)</f>
        <v>0.15063194580305</v>
      </c>
      <c r="BB148" s="318" t="n">
        <f aca="false">AW148-BB$5</f>
        <v>-0.0441565449657441</v>
      </c>
      <c r="BC148" s="0"/>
    </row>
    <row r="149" customFormat="false" ht="12.8" hidden="false" customHeight="false" outlineLevel="0" collapsed="false">
      <c r="A149" s="269" t="s">
        <v>573</v>
      </c>
      <c r="B149" s="298" t="s">
        <v>1654</v>
      </c>
      <c r="C149" s="298"/>
      <c r="D149" s="311"/>
      <c r="E149" s="312" t="n">
        <v>-0.074</v>
      </c>
      <c r="F149" s="312" t="n">
        <v>0.1639</v>
      </c>
      <c r="G149" s="312" t="n">
        <v>0.2509</v>
      </c>
      <c r="H149" s="312" t="n">
        <v>-0.0591</v>
      </c>
      <c r="I149" s="312" t="n">
        <v>-0.4195</v>
      </c>
      <c r="J149" s="312" t="n">
        <v>-0.351</v>
      </c>
      <c r="K149" s="312" t="n">
        <v>0.2097</v>
      </c>
      <c r="L149" s="312" t="n">
        <v>-0.3549</v>
      </c>
      <c r="M149" s="312" t="n">
        <v>-0.1506</v>
      </c>
      <c r="N149" s="312" t="n">
        <v>0.1568</v>
      </c>
      <c r="O149" s="312" t="n">
        <v>0.0683</v>
      </c>
      <c r="P149" s="312" t="n">
        <v>0.1347</v>
      </c>
      <c r="Q149" s="312" t="n">
        <v>-0.005</v>
      </c>
      <c r="R149" s="312" t="n">
        <v>-0.1613</v>
      </c>
      <c r="S149" s="312" t="n">
        <v>0.0453</v>
      </c>
      <c r="T149" s="312" t="n">
        <v>-0.1496</v>
      </c>
      <c r="U149" s="312" t="n">
        <v>0.2965</v>
      </c>
      <c r="V149" s="312" t="n">
        <v>0.043</v>
      </c>
      <c r="W149" s="312" t="n">
        <v>0.0344</v>
      </c>
      <c r="X149" s="312" t="n">
        <v>-0.0956</v>
      </c>
      <c r="Y149" s="312" t="n">
        <v>-0.0211</v>
      </c>
      <c r="Z149" s="312" t="n">
        <v>-0.068</v>
      </c>
      <c r="AA149" s="312" t="n">
        <v>-0.0375</v>
      </c>
      <c r="AB149" s="312" t="n">
        <v>0.0716</v>
      </c>
      <c r="AC149" s="312" t="n">
        <v>-0.1618</v>
      </c>
      <c r="AD149" s="312" t="n">
        <v>0.1248</v>
      </c>
      <c r="AE149" s="312" t="n">
        <v>-0.0083</v>
      </c>
      <c r="AF149" s="312" t="n">
        <v>0.062</v>
      </c>
      <c r="AG149" s="312" t="n">
        <v>0.2144</v>
      </c>
      <c r="AH149" s="312" t="n">
        <v>-0.0683</v>
      </c>
      <c r="AI149" s="312" t="n">
        <v>-0.1086</v>
      </c>
      <c r="AJ149" s="312" t="n">
        <v>0.1464</v>
      </c>
      <c r="AK149" s="312" t="n">
        <v>0.1881</v>
      </c>
      <c r="AL149" s="312" t="n">
        <v>0.0315</v>
      </c>
      <c r="AM149" s="312" t="n">
        <v>-0.0292</v>
      </c>
      <c r="AN149" s="312" t="n">
        <v>0.1608</v>
      </c>
      <c r="AO149" s="312" t="n">
        <v>-0.0855</v>
      </c>
      <c r="AP149" s="313" t="n">
        <v>-0.0021</v>
      </c>
      <c r="AQ149" s="252"/>
      <c r="AR149" s="314" t="n">
        <f aca="false">ROUND(SUMPRODUCT(E149:AP149,E$5:AP$5),10)</f>
        <v>0.0767443289</v>
      </c>
      <c r="AS149" s="315" t="str">
        <f aca="false">PROPER(RIGHT(B149,LEN(B149)-6))</f>
        <v>Colocynthis</v>
      </c>
      <c r="AT149" s="269" t="n">
        <f aca="false">ATANH(MIN(AR149,max_correl))</f>
        <v>0.0768955303993564</v>
      </c>
      <c r="AU149" s="270" t="str">
        <f aca="false">IF(AT149&lt;0,(AT149^2),"")</f>
        <v/>
      </c>
      <c r="AV149" s="252"/>
      <c r="AW149" s="269" t="n">
        <f aca="false">AW148+largeur_classes</f>
        <v>0.351196258464046</v>
      </c>
      <c r="AX149" s="317" t="n">
        <f aca="false">COUNTIF(AT$11:AT$408,CONCATENATE("&lt;=",AW149))</f>
        <v>385</v>
      </c>
      <c r="AY149" s="252" t="n">
        <f aca="false">AX149-AX148</f>
        <v>0</v>
      </c>
      <c r="AZ149" s="317" t="n">
        <f aca="false">$AZ$10*EXP(-(((AW149-$AW$7)/AZ$7)^2)/2)</f>
        <v>1.76272985332694</v>
      </c>
      <c r="BA149" s="317" t="n">
        <f aca="false">IF((AW149-$AW$7)&gt;0,IF((AY149-AZ149)&gt;0,AY149-AZ149,0),0)</f>
        <v>0</v>
      </c>
      <c r="BB149" s="318" t="n">
        <f aca="false">AW149-BB$5</f>
        <v>-0.0376362385589396</v>
      </c>
      <c r="BC149" s="0"/>
    </row>
    <row r="150" customFormat="false" ht="12.8" hidden="false" customHeight="false" outlineLevel="0" collapsed="false">
      <c r="A150" s="269" t="s">
        <v>574</v>
      </c>
      <c r="B150" s="298" t="s">
        <v>1655</v>
      </c>
      <c r="C150" s="298"/>
      <c r="D150" s="311"/>
      <c r="E150" s="312" t="n">
        <v>0.4596</v>
      </c>
      <c r="F150" s="312" t="n">
        <v>-0.2645</v>
      </c>
      <c r="G150" s="312" t="n">
        <v>-0.1614</v>
      </c>
      <c r="H150" s="312" t="n">
        <v>-0.0759</v>
      </c>
      <c r="I150" s="312" t="n">
        <v>-0.0962</v>
      </c>
      <c r="J150" s="312" t="n">
        <v>0.1348</v>
      </c>
      <c r="K150" s="312" t="n">
        <v>-0.2858</v>
      </c>
      <c r="L150" s="312" t="n">
        <v>0.0465</v>
      </c>
      <c r="M150" s="312" t="n">
        <v>-0.0597</v>
      </c>
      <c r="N150" s="312" t="n">
        <v>0.2765</v>
      </c>
      <c r="O150" s="312" t="n">
        <v>-0.2207</v>
      </c>
      <c r="P150" s="312" t="n">
        <v>0.0179</v>
      </c>
      <c r="Q150" s="312" t="n">
        <v>0.0955</v>
      </c>
      <c r="R150" s="312" t="n">
        <v>-0.1962</v>
      </c>
      <c r="S150" s="312" t="n">
        <v>-0.1714</v>
      </c>
      <c r="T150" s="312" t="n">
        <v>-0.0665</v>
      </c>
      <c r="U150" s="312" t="n">
        <v>-0.1703</v>
      </c>
      <c r="V150" s="312" t="n">
        <v>-0.1155</v>
      </c>
      <c r="W150" s="312" t="n">
        <v>0.1396</v>
      </c>
      <c r="X150" s="312" t="n">
        <v>0.0555</v>
      </c>
      <c r="Y150" s="312" t="n">
        <v>0.1545</v>
      </c>
      <c r="Z150" s="312" t="n">
        <v>0.1645</v>
      </c>
      <c r="AA150" s="312" t="n">
        <v>-0.0438</v>
      </c>
      <c r="AB150" s="312" t="n">
        <v>-0.2538</v>
      </c>
      <c r="AC150" s="312" t="n">
        <v>0.2</v>
      </c>
      <c r="AD150" s="312" t="n">
        <v>-0.1214</v>
      </c>
      <c r="AE150" s="312" t="n">
        <v>0.081</v>
      </c>
      <c r="AF150" s="312" t="n">
        <v>0.0986</v>
      </c>
      <c r="AG150" s="312" t="n">
        <v>0.1021</v>
      </c>
      <c r="AH150" s="312" t="n">
        <v>0.0965</v>
      </c>
      <c r="AI150" s="312" t="n">
        <v>0.0079</v>
      </c>
      <c r="AJ150" s="312" t="n">
        <v>-0.0141</v>
      </c>
      <c r="AK150" s="312" t="n">
        <v>0.0524</v>
      </c>
      <c r="AL150" s="312" t="n">
        <v>0.0465</v>
      </c>
      <c r="AM150" s="312" t="n">
        <v>-0.2145</v>
      </c>
      <c r="AN150" s="312" t="n">
        <v>0.0624</v>
      </c>
      <c r="AO150" s="312" t="n">
        <v>0.0676</v>
      </c>
      <c r="AP150" s="313" t="n">
        <v>0.1807</v>
      </c>
      <c r="AQ150" s="252"/>
      <c r="AR150" s="314" t="n">
        <f aca="false">ROUND(SUMPRODUCT(E150:AP150,E$5:AP$5),10)</f>
        <v>-0.1845337387</v>
      </c>
      <c r="AS150" s="315" t="str">
        <f aca="false">PROPER(RIGHT(B150,LEN(B150)-6))</f>
        <v>Comocladia Dentata</v>
      </c>
      <c r="AT150" s="269" t="n">
        <f aca="false">ATANH(MIN(AR150,max_correl))</f>
        <v>-0.186672228639775</v>
      </c>
      <c r="AU150" s="270" t="n">
        <f aca="false">IF(AT150&lt;0,(AT150^2),"")</f>
        <v>0.0348465209453405</v>
      </c>
      <c r="AV150" s="252"/>
      <c r="AW150" s="269" t="n">
        <f aca="false">AW149+largeur_classes</f>
        <v>0.35771656487085</v>
      </c>
      <c r="AX150" s="317" t="n">
        <f aca="false">COUNTIF(AT$11:AT$408,CONCATENATE("&lt;=",AW150))</f>
        <v>386</v>
      </c>
      <c r="AY150" s="252" t="n">
        <f aca="false">AX150-AX149</f>
        <v>1</v>
      </c>
      <c r="AZ150" s="317" t="n">
        <f aca="false">$AZ$10*EXP(-(((AW150-$AW$7)/AZ$7)^2)/2)</f>
        <v>1.67862612927648</v>
      </c>
      <c r="BA150" s="317" t="n">
        <f aca="false">IF((AW150-$AW$7)&gt;0,IF((AY150-AZ150)&gt;0,AY150-AZ150,0),0)</f>
        <v>0</v>
      </c>
      <c r="BB150" s="318" t="n">
        <f aca="false">AW150-BB$5</f>
        <v>-0.0311159321521351</v>
      </c>
      <c r="BC150" s="0"/>
    </row>
    <row r="151" customFormat="false" ht="12.8" hidden="false" customHeight="false" outlineLevel="0" collapsed="false">
      <c r="A151" s="269" t="s">
        <v>575</v>
      </c>
      <c r="B151" s="298" t="s">
        <v>1656</v>
      </c>
      <c r="C151" s="298"/>
      <c r="D151" s="311"/>
      <c r="E151" s="312" t="n">
        <v>0.5383</v>
      </c>
      <c r="F151" s="312" t="n">
        <v>-0.2693</v>
      </c>
      <c r="G151" s="312" t="n">
        <v>-0.0825</v>
      </c>
      <c r="H151" s="312" t="n">
        <v>0.1527</v>
      </c>
      <c r="I151" s="312" t="n">
        <v>0.0619</v>
      </c>
      <c r="J151" s="312" t="n">
        <v>0.0329</v>
      </c>
      <c r="K151" s="312" t="n">
        <v>-0.0539</v>
      </c>
      <c r="L151" s="312" t="n">
        <v>-0.0294</v>
      </c>
      <c r="M151" s="312" t="n">
        <v>-0.1539</v>
      </c>
      <c r="N151" s="312" t="n">
        <v>0.0377</v>
      </c>
      <c r="O151" s="312" t="n">
        <v>-0.2943</v>
      </c>
      <c r="P151" s="312" t="n">
        <v>0.2114</v>
      </c>
      <c r="Q151" s="312" t="n">
        <v>0.0432</v>
      </c>
      <c r="R151" s="312" t="n">
        <v>-0.1166</v>
      </c>
      <c r="S151" s="312" t="n">
        <v>0.0258</v>
      </c>
      <c r="T151" s="312" t="n">
        <v>-0.1123</v>
      </c>
      <c r="U151" s="312" t="n">
        <v>-0.2404</v>
      </c>
      <c r="V151" s="312" t="n">
        <v>-0.2071</v>
      </c>
      <c r="W151" s="312" t="n">
        <v>-0.0543</v>
      </c>
      <c r="X151" s="312" t="n">
        <v>0.1829</v>
      </c>
      <c r="Y151" s="312" t="n">
        <v>0.1301</v>
      </c>
      <c r="Z151" s="312" t="n">
        <v>0.2848</v>
      </c>
      <c r="AA151" s="312" t="n">
        <v>0.0179</v>
      </c>
      <c r="AB151" s="312" t="n">
        <v>-0.0294</v>
      </c>
      <c r="AC151" s="312" t="n">
        <v>0.0254</v>
      </c>
      <c r="AD151" s="312" t="n">
        <v>0.0242</v>
      </c>
      <c r="AE151" s="312" t="n">
        <v>0.0329</v>
      </c>
      <c r="AF151" s="312" t="n">
        <v>-0.0008</v>
      </c>
      <c r="AG151" s="312" t="n">
        <v>-0.2114</v>
      </c>
      <c r="AH151" s="312" t="n">
        <v>-0.1162</v>
      </c>
      <c r="AI151" s="312" t="n">
        <v>0.0373</v>
      </c>
      <c r="AJ151" s="312" t="n">
        <v>-0.0734</v>
      </c>
      <c r="AK151" s="312" t="n">
        <v>0.2824</v>
      </c>
      <c r="AL151" s="312" t="n">
        <v>0.0889</v>
      </c>
      <c r="AM151" s="312" t="n">
        <v>0.0282</v>
      </c>
      <c r="AN151" s="312" t="n">
        <v>0.0135</v>
      </c>
      <c r="AO151" s="312" t="n">
        <v>-0.117</v>
      </c>
      <c r="AP151" s="313" t="n">
        <v>-0.0881</v>
      </c>
      <c r="AQ151" s="252"/>
      <c r="AR151" s="314" t="n">
        <f aca="false">ROUND(SUMPRODUCT(E151:AP151,E$5:AP$5),10)</f>
        <v>-0.3926942768</v>
      </c>
      <c r="AS151" s="315" t="str">
        <f aca="false">PROPER(RIGHT(B151,LEN(B151)-6))</f>
        <v>Condurango</v>
      </c>
      <c r="AT151" s="269" t="n">
        <f aca="false">ATANH(MIN(AR151,max_correl))</f>
        <v>-0.414981575877922</v>
      </c>
      <c r="AU151" s="270" t="n">
        <f aca="false">IF(AT151&lt;0,(AT151^2),"")</f>
        <v>0.172209708318124</v>
      </c>
      <c r="AV151" s="252"/>
      <c r="AW151" s="269" t="n">
        <f aca="false">AW150+largeur_classes</f>
        <v>0.364236871277655</v>
      </c>
      <c r="AX151" s="317" t="n">
        <f aca="false">COUNTIF(AT$11:AT$408,CONCATENATE("&lt;=",AW151))</f>
        <v>386</v>
      </c>
      <c r="AY151" s="252" t="n">
        <f aca="false">AX151-AX150</f>
        <v>0</v>
      </c>
      <c r="AZ151" s="317" t="n">
        <f aca="false">$AZ$10*EXP(-(((AW151-$AW$7)/AZ$7)^2)/2)</f>
        <v>1.59708492088062</v>
      </c>
      <c r="BA151" s="317" t="n">
        <f aca="false">IF((AW151-$AW$7)&gt;0,IF((AY151-AZ151)&gt;0,AY151-AZ151,0),0)</f>
        <v>0</v>
      </c>
      <c r="BB151" s="318" t="n">
        <f aca="false">AW151-BB$5</f>
        <v>-0.0245956257453307</v>
      </c>
      <c r="BC151" s="0"/>
    </row>
    <row r="152" customFormat="false" ht="12.8" hidden="false" customHeight="false" outlineLevel="0" collapsed="false">
      <c r="A152" s="269" t="s">
        <v>576</v>
      </c>
      <c r="B152" s="298" t="s">
        <v>1657</v>
      </c>
      <c r="C152" s="298"/>
      <c r="D152" s="311"/>
      <c r="E152" s="312" t="n">
        <v>-0.1879</v>
      </c>
      <c r="F152" s="312" t="n">
        <v>0.382</v>
      </c>
      <c r="G152" s="312" t="n">
        <v>-0.1582</v>
      </c>
      <c r="H152" s="312" t="n">
        <v>0.0843</v>
      </c>
      <c r="I152" s="312" t="n">
        <v>0.0812</v>
      </c>
      <c r="J152" s="312" t="n">
        <v>-0.0884</v>
      </c>
      <c r="K152" s="312" t="n">
        <v>-0.0749</v>
      </c>
      <c r="L152" s="312" t="n">
        <v>0.0287</v>
      </c>
      <c r="M152" s="312" t="n">
        <v>0.0975</v>
      </c>
      <c r="N152" s="312" t="n">
        <v>-0.1419</v>
      </c>
      <c r="O152" s="312" t="n">
        <v>0.0595</v>
      </c>
      <c r="P152" s="312" t="n">
        <v>-0.0206</v>
      </c>
      <c r="Q152" s="312" t="n">
        <v>-0.2071</v>
      </c>
      <c r="R152" s="312" t="n">
        <v>0.2031</v>
      </c>
      <c r="S152" s="312" t="n">
        <v>-0.028</v>
      </c>
      <c r="T152" s="312" t="n">
        <v>0.0945</v>
      </c>
      <c r="U152" s="312" t="n">
        <v>-0.1895</v>
      </c>
      <c r="V152" s="312" t="n">
        <v>-0.1499</v>
      </c>
      <c r="W152" s="312" t="n">
        <v>0.0887</v>
      </c>
      <c r="X152" s="312" t="n">
        <v>0.1175</v>
      </c>
      <c r="Y152" s="312" t="n">
        <v>-0.1301</v>
      </c>
      <c r="Z152" s="312" t="n">
        <v>0.2874</v>
      </c>
      <c r="AA152" s="312" t="n">
        <v>-0.0949</v>
      </c>
      <c r="AB152" s="312" t="n">
        <v>-0.2983</v>
      </c>
      <c r="AC152" s="312" t="n">
        <v>0.1603</v>
      </c>
      <c r="AD152" s="312" t="n">
        <v>0.01</v>
      </c>
      <c r="AE152" s="312" t="n">
        <v>-0.1962</v>
      </c>
      <c r="AF152" s="312" t="n">
        <v>0.0558</v>
      </c>
      <c r="AG152" s="312" t="n">
        <v>0.3241</v>
      </c>
      <c r="AH152" s="312" t="n">
        <v>0.138</v>
      </c>
      <c r="AI152" s="312" t="n">
        <v>-0.229</v>
      </c>
      <c r="AJ152" s="312" t="n">
        <v>-0.0369</v>
      </c>
      <c r="AK152" s="312" t="n">
        <v>-0.237</v>
      </c>
      <c r="AL152" s="312" t="n">
        <v>0.1964</v>
      </c>
      <c r="AM152" s="312" t="n">
        <v>-0.0767</v>
      </c>
      <c r="AN152" s="312" t="n">
        <v>0.0571</v>
      </c>
      <c r="AO152" s="312" t="n">
        <v>0.1054</v>
      </c>
      <c r="AP152" s="313" t="n">
        <v>-0.0233</v>
      </c>
      <c r="AQ152" s="252"/>
      <c r="AR152" s="314" t="n">
        <f aca="false">ROUND(SUMPRODUCT(E152:AP152,E$5:AP$5),10)</f>
        <v>0.285937883</v>
      </c>
      <c r="AS152" s="315" t="str">
        <f aca="false">PROPER(RIGHT(B152,LEN(B152)-6))</f>
        <v>Conium Maculatum</v>
      </c>
      <c r="AT152" s="269" t="n">
        <f aca="false">ATANH(MIN(AR152,max_correl))</f>
        <v>0.29413682199388</v>
      </c>
      <c r="AU152" s="270" t="str">
        <f aca="false">IF(AT152&lt;0,(AT152^2),"")</f>
        <v/>
      </c>
      <c r="AV152" s="252"/>
      <c r="AW152" s="269" t="n">
        <f aca="false">AW151+largeur_classes</f>
        <v>0.370757177684459</v>
      </c>
      <c r="AX152" s="317" t="n">
        <f aca="false">COUNTIF(AT$11:AT$408,CONCATENATE("&lt;=",AW152))</f>
        <v>387</v>
      </c>
      <c r="AY152" s="252" t="n">
        <f aca="false">AX152-AX151</f>
        <v>1</v>
      </c>
      <c r="AZ152" s="317" t="n">
        <f aca="false">$AZ$10*EXP(-(((AW152-$AW$7)/AZ$7)^2)/2)</f>
        <v>1.51812611264562</v>
      </c>
      <c r="BA152" s="317" t="n">
        <f aca="false">IF((AW152-$AW$7)&gt;0,IF((AY152-AZ152)&gt;0,AY152-AZ152,0),0)</f>
        <v>0</v>
      </c>
      <c r="BB152" s="318" t="n">
        <f aca="false">AW152-BB$5</f>
        <v>-0.0180753193385262</v>
      </c>
      <c r="BC152" s="0"/>
    </row>
    <row r="153" customFormat="false" ht="12.8" hidden="false" customHeight="false" outlineLevel="0" collapsed="false">
      <c r="A153" s="269" t="s">
        <v>577</v>
      </c>
      <c r="B153" s="298" t="s">
        <v>1658</v>
      </c>
      <c r="C153" s="298"/>
      <c r="D153" s="311"/>
      <c r="E153" s="312" t="n">
        <v>0.3742</v>
      </c>
      <c r="F153" s="312" t="n">
        <v>-0.2406</v>
      </c>
      <c r="G153" s="312" t="n">
        <v>-0.3026</v>
      </c>
      <c r="H153" s="312" t="n">
        <v>0.4544</v>
      </c>
      <c r="I153" s="312" t="n">
        <v>-0.0679</v>
      </c>
      <c r="J153" s="312" t="n">
        <v>0.121</v>
      </c>
      <c r="K153" s="312" t="n">
        <v>-0.0786</v>
      </c>
      <c r="L153" s="312" t="n">
        <v>-0.2621</v>
      </c>
      <c r="M153" s="312" t="n">
        <v>-0.1058</v>
      </c>
      <c r="N153" s="312" t="n">
        <v>-0.3314</v>
      </c>
      <c r="O153" s="312" t="n">
        <v>0.0817</v>
      </c>
      <c r="P153" s="312" t="n">
        <v>0.0047</v>
      </c>
      <c r="Q153" s="312" t="n">
        <v>0.243</v>
      </c>
      <c r="R153" s="312" t="n">
        <v>-0.2576</v>
      </c>
      <c r="S153" s="312" t="n">
        <v>0.1538</v>
      </c>
      <c r="T153" s="312" t="n">
        <v>-0.0685</v>
      </c>
      <c r="U153" s="312" t="n">
        <v>-0.059</v>
      </c>
      <c r="V153" s="312" t="n">
        <v>0.0778</v>
      </c>
      <c r="W153" s="312" t="n">
        <v>-0.031</v>
      </c>
      <c r="X153" s="312" t="n">
        <v>0.0969</v>
      </c>
      <c r="Y153" s="312" t="n">
        <v>0.0164</v>
      </c>
      <c r="Z153" s="312" t="n">
        <v>0.0673</v>
      </c>
      <c r="AA153" s="312" t="n">
        <v>-0.0876</v>
      </c>
      <c r="AB153" s="312" t="n">
        <v>-0.0945</v>
      </c>
      <c r="AC153" s="312" t="n">
        <v>0.0574</v>
      </c>
      <c r="AD153" s="312" t="n">
        <v>-0.0797</v>
      </c>
      <c r="AE153" s="312" t="n">
        <v>0.09</v>
      </c>
      <c r="AF153" s="312" t="n">
        <v>0.0296</v>
      </c>
      <c r="AG153" s="312" t="n">
        <v>-0.1003</v>
      </c>
      <c r="AH153" s="312" t="n">
        <v>0.0551</v>
      </c>
      <c r="AI153" s="312" t="n">
        <v>0.0993</v>
      </c>
      <c r="AJ153" s="312" t="n">
        <v>0.1064</v>
      </c>
      <c r="AK153" s="312" t="n">
        <v>0.1149</v>
      </c>
      <c r="AL153" s="312" t="n">
        <v>-0.0651</v>
      </c>
      <c r="AM153" s="312" t="n">
        <v>-0.0766</v>
      </c>
      <c r="AN153" s="312" t="n">
        <v>-0.0158</v>
      </c>
      <c r="AO153" s="312" t="n">
        <v>0.1009</v>
      </c>
      <c r="AP153" s="313" t="n">
        <v>-0.0231</v>
      </c>
      <c r="AQ153" s="252"/>
      <c r="AR153" s="314" t="n">
        <f aca="false">ROUND(SUMPRODUCT(E153:AP153,E$5:AP$5),10)</f>
        <v>-0.0799668684</v>
      </c>
      <c r="AS153" s="315" t="str">
        <f aca="false">PROPER(RIGHT(B153,LEN(B153)-6))</f>
        <v>Copaiva Officinalis</v>
      </c>
      <c r="AT153" s="269" t="n">
        <f aca="false">ATANH(MIN(AR153,max_correl))</f>
        <v>-0.0801379801184767</v>
      </c>
      <c r="AU153" s="270" t="n">
        <f aca="false">IF(AT153&lt;0,(AT153^2),"")</f>
        <v>0.00642209585746937</v>
      </c>
      <c r="AV153" s="252"/>
      <c r="AW153" s="269" t="n">
        <f aca="false">AW152+largeur_classes</f>
        <v>0.377277484091264</v>
      </c>
      <c r="AX153" s="317" t="n">
        <f aca="false">COUNTIF(AT$11:AT$408,CONCATENATE("&lt;=",AW153))</f>
        <v>387</v>
      </c>
      <c r="AY153" s="252" t="n">
        <f aca="false">AX153-AX152</f>
        <v>0</v>
      </c>
      <c r="AZ153" s="317" t="n">
        <f aca="false">$AZ$10*EXP(-(((AW153-$AW$7)/AZ$7)^2)/2)</f>
        <v>1.44176176036044</v>
      </c>
      <c r="BA153" s="317" t="n">
        <f aca="false">IF((AW153-$AW$7)&gt;0,IF((AY153-AZ153)&gt;0,AY153-AZ153,0),0)</f>
        <v>0</v>
      </c>
      <c r="BB153" s="318" t="n">
        <f aca="false">AW153-BB$5</f>
        <v>-0.0115550129317218</v>
      </c>
      <c r="BC153" s="0"/>
    </row>
    <row r="154" customFormat="false" ht="12.8" hidden="false" customHeight="false" outlineLevel="0" collapsed="false">
      <c r="A154" s="269" t="s">
        <v>578</v>
      </c>
      <c r="B154" s="298" t="s">
        <v>1659</v>
      </c>
      <c r="C154" s="298"/>
      <c r="D154" s="311"/>
      <c r="E154" s="312" t="n">
        <v>0.4006</v>
      </c>
      <c r="F154" s="312" t="n">
        <v>-0.3161</v>
      </c>
      <c r="G154" s="312" t="n">
        <v>0.0261</v>
      </c>
      <c r="H154" s="312" t="n">
        <v>-0.5357</v>
      </c>
      <c r="I154" s="312" t="n">
        <v>0.3554</v>
      </c>
      <c r="J154" s="312" t="n">
        <v>-0.1867</v>
      </c>
      <c r="K154" s="312" t="n">
        <v>0.0571</v>
      </c>
      <c r="L154" s="312" t="n">
        <v>-0.0719</v>
      </c>
      <c r="M154" s="312" t="n">
        <v>-0.01</v>
      </c>
      <c r="N154" s="312" t="n">
        <v>-0.2329</v>
      </c>
      <c r="O154" s="312" t="n">
        <v>0.08</v>
      </c>
      <c r="P154" s="312" t="n">
        <v>0.0439</v>
      </c>
      <c r="Q154" s="312" t="n">
        <v>-0.0106</v>
      </c>
      <c r="R154" s="312" t="n">
        <v>-0.0245</v>
      </c>
      <c r="S154" s="312" t="n">
        <v>0.0374</v>
      </c>
      <c r="T154" s="312" t="n">
        <v>-0.03</v>
      </c>
      <c r="U154" s="312" t="n">
        <v>-0.2658</v>
      </c>
      <c r="V154" s="312" t="n">
        <v>0.0219</v>
      </c>
      <c r="W154" s="312" t="n">
        <v>-0.0148</v>
      </c>
      <c r="X154" s="312" t="n">
        <v>0.1529</v>
      </c>
      <c r="Y154" s="312" t="n">
        <v>0.0397</v>
      </c>
      <c r="Z154" s="312" t="n">
        <v>-0.1329</v>
      </c>
      <c r="AA154" s="312" t="n">
        <v>-0.0739</v>
      </c>
      <c r="AB154" s="312" t="n">
        <v>0.0584</v>
      </c>
      <c r="AC154" s="312" t="n">
        <v>0.0897</v>
      </c>
      <c r="AD154" s="312" t="n">
        <v>0.0268</v>
      </c>
      <c r="AE154" s="312" t="n">
        <v>-0.0632</v>
      </c>
      <c r="AF154" s="312" t="n">
        <v>0.1893</v>
      </c>
      <c r="AG154" s="312" t="n">
        <v>0.0284</v>
      </c>
      <c r="AH154" s="312" t="n">
        <v>0.088</v>
      </c>
      <c r="AI154" s="312" t="n">
        <v>-0.0148</v>
      </c>
      <c r="AJ154" s="312" t="n">
        <v>0.1116</v>
      </c>
      <c r="AK154" s="312" t="n">
        <v>-0.0648</v>
      </c>
      <c r="AL154" s="312" t="n">
        <v>0.0564</v>
      </c>
      <c r="AM154" s="312" t="n">
        <v>0.0629</v>
      </c>
      <c r="AN154" s="312" t="n">
        <v>0.0126</v>
      </c>
      <c r="AO154" s="312" t="n">
        <v>0.1122</v>
      </c>
      <c r="AP154" s="313" t="n">
        <v>0.0019</v>
      </c>
      <c r="AQ154" s="252"/>
      <c r="AR154" s="314" t="n">
        <f aca="false">ROUND(SUMPRODUCT(E154:AP154,E$5:AP$5),10)</f>
        <v>-0.2110018637</v>
      </c>
      <c r="AS154" s="315" t="str">
        <f aca="false">PROPER(RIGHT(B154,LEN(B154)-6))</f>
        <v>Corallium Rubrum</v>
      </c>
      <c r="AT154" s="269" t="n">
        <f aca="false">ATANH(MIN(AR154,max_correl))</f>
        <v>-0.214219661894403</v>
      </c>
      <c r="AU154" s="270" t="n">
        <f aca="false">IF(AT154&lt;0,(AT154^2),"")</f>
        <v>0.0458900635421522</v>
      </c>
      <c r="AV154" s="252"/>
      <c r="AW154" s="269" t="n">
        <f aca="false">AW153+largeur_classes</f>
        <v>0.383797790498068</v>
      </c>
      <c r="AX154" s="317" t="n">
        <f aca="false">COUNTIF(AT$11:AT$408,CONCATENATE("&lt;=",AW154))</f>
        <v>389</v>
      </c>
      <c r="AY154" s="252" t="n">
        <f aca="false">AX154-AX153</f>
        <v>2</v>
      </c>
      <c r="AZ154" s="317" t="n">
        <f aca="false">$AZ$10*EXP(-(((AW154-$AW$7)/AZ$7)^2)/2)</f>
        <v>1.36799643537901</v>
      </c>
      <c r="BA154" s="317" t="n">
        <f aca="false">IF((AW154-$AW$7)&gt;0,IF((AY154-AZ154)&gt;0,AY154-AZ154,0),0)</f>
        <v>0.632003564620986</v>
      </c>
      <c r="BB154" s="318" t="n">
        <f aca="false">AW154-BB$5</f>
        <v>-0.00503470652491733</v>
      </c>
      <c r="BC154" s="0"/>
    </row>
    <row r="155" customFormat="false" ht="12.8" hidden="false" customHeight="false" outlineLevel="0" collapsed="false">
      <c r="A155" s="269" t="s">
        <v>579</v>
      </c>
      <c r="B155" s="298" t="s">
        <v>1660</v>
      </c>
      <c r="C155" s="298"/>
      <c r="D155" s="311"/>
      <c r="E155" s="312" t="n">
        <v>0.1545</v>
      </c>
      <c r="F155" s="312" t="n">
        <v>-0.2907</v>
      </c>
      <c r="G155" s="312" t="n">
        <v>0.4421</v>
      </c>
      <c r="H155" s="312" t="n">
        <v>0.1455</v>
      </c>
      <c r="I155" s="312" t="n">
        <v>0.0097</v>
      </c>
      <c r="J155" s="312" t="n">
        <v>-0.4116</v>
      </c>
      <c r="K155" s="312" t="n">
        <v>-0.0164</v>
      </c>
      <c r="L155" s="312" t="n">
        <v>0.2709</v>
      </c>
      <c r="M155" s="312" t="n">
        <v>-0.2218</v>
      </c>
      <c r="N155" s="312" t="n">
        <v>0.0875</v>
      </c>
      <c r="O155" s="312" t="n">
        <v>0.0432</v>
      </c>
      <c r="P155" s="312" t="n">
        <v>0.137</v>
      </c>
      <c r="Q155" s="312" t="n">
        <v>-0.0785</v>
      </c>
      <c r="R155" s="312" t="n">
        <v>-0.2322</v>
      </c>
      <c r="S155" s="312" t="n">
        <v>0.0912</v>
      </c>
      <c r="T155" s="312" t="n">
        <v>-0.096</v>
      </c>
      <c r="U155" s="312" t="n">
        <v>-0.0823</v>
      </c>
      <c r="V155" s="312" t="n">
        <v>0.0205</v>
      </c>
      <c r="W155" s="312" t="n">
        <v>-0.0916</v>
      </c>
      <c r="X155" s="312" t="n">
        <v>0.1411</v>
      </c>
      <c r="Y155" s="312" t="n">
        <v>0.0882</v>
      </c>
      <c r="Z155" s="312" t="n">
        <v>-0.077</v>
      </c>
      <c r="AA155" s="312" t="n">
        <v>0.064</v>
      </c>
      <c r="AB155" s="312" t="n">
        <v>-0.038</v>
      </c>
      <c r="AC155" s="312" t="n">
        <v>0.1314</v>
      </c>
      <c r="AD155" s="312" t="n">
        <v>-0.1973</v>
      </c>
      <c r="AE155" s="312" t="n">
        <v>-0.1764</v>
      </c>
      <c r="AF155" s="312" t="n">
        <v>-0.1239</v>
      </c>
      <c r="AG155" s="312" t="n">
        <v>-0.0603</v>
      </c>
      <c r="AH155" s="312" t="n">
        <v>0.0811</v>
      </c>
      <c r="AI155" s="312" t="n">
        <v>-0.0004</v>
      </c>
      <c r="AJ155" s="312" t="n">
        <v>0.1366</v>
      </c>
      <c r="AK155" s="312" t="n">
        <v>0.1061</v>
      </c>
      <c r="AL155" s="312" t="n">
        <v>-0.1656</v>
      </c>
      <c r="AM155" s="312" t="n">
        <v>0.0867</v>
      </c>
      <c r="AN155" s="312" t="n">
        <v>0.0495</v>
      </c>
      <c r="AO155" s="312" t="n">
        <v>0.1809</v>
      </c>
      <c r="AP155" s="313" t="n">
        <v>-0.0953</v>
      </c>
      <c r="AQ155" s="252"/>
      <c r="AR155" s="314" t="n">
        <f aca="false">ROUND(SUMPRODUCT(E155:AP155,E$5:AP$5),10)</f>
        <v>-0.1453940866</v>
      </c>
      <c r="AS155" s="315" t="str">
        <f aca="false">PROPER(RIGHT(B155,LEN(B155)-6))</f>
        <v>Cornus(Circin./Flor)</v>
      </c>
      <c r="AT155" s="269" t="n">
        <f aca="false">ATANH(MIN(AR155,max_correl))</f>
        <v>-0.146431797264018</v>
      </c>
      <c r="AU155" s="270" t="n">
        <f aca="false">IF(AT155&lt;0,(AT155^2),"")</f>
        <v>0.0214422712499705</v>
      </c>
      <c r="AV155" s="252"/>
      <c r="AW155" s="269" t="n">
        <f aca="false">AW154+largeur_classes</f>
        <v>0.390318096904873</v>
      </c>
      <c r="AX155" s="317" t="n">
        <f aca="false">COUNTIF(AT$11:AT$408,CONCATENATE("&lt;=",AW155))</f>
        <v>390</v>
      </c>
      <c r="AY155" s="252" t="n">
        <f aca="false">AX155-AX154</f>
        <v>1</v>
      </c>
      <c r="AZ155" s="317" t="n">
        <f aca="false">$AZ$10*EXP(-(((AW155-$AW$7)/AZ$7)^2)/2)</f>
        <v>1.29682758482431</v>
      </c>
      <c r="BA155" s="317" t="n">
        <f aca="false">IF((AW155-$AW$7)&gt;0,IF((AY155-AZ155)&gt;0,AY155-AZ155,0),0)</f>
        <v>0</v>
      </c>
      <c r="BB155" s="318" t="n">
        <f aca="false">AW155-BB$5</f>
        <v>0.00148559988188712</v>
      </c>
      <c r="BC155" s="0"/>
    </row>
    <row r="156" customFormat="false" ht="12.8" hidden="false" customHeight="false" outlineLevel="0" collapsed="false">
      <c r="A156" s="269" t="s">
        <v>580</v>
      </c>
      <c r="B156" s="298" t="s">
        <v>1661</v>
      </c>
      <c r="C156" s="298"/>
      <c r="D156" s="311"/>
      <c r="E156" s="312" t="n">
        <v>-0.0336</v>
      </c>
      <c r="F156" s="312" t="n">
        <v>0.2619</v>
      </c>
      <c r="G156" s="312" t="n">
        <v>-0.1045</v>
      </c>
      <c r="H156" s="312" t="n">
        <v>-0.0851</v>
      </c>
      <c r="I156" s="312" t="n">
        <v>-0.2447</v>
      </c>
      <c r="J156" s="312" t="n">
        <v>0.256</v>
      </c>
      <c r="K156" s="312" t="n">
        <v>0.0334</v>
      </c>
      <c r="L156" s="312" t="n">
        <v>0.3089</v>
      </c>
      <c r="M156" s="312" t="n">
        <v>0.0308</v>
      </c>
      <c r="N156" s="312" t="n">
        <v>-0.0784</v>
      </c>
      <c r="O156" s="312" t="n">
        <v>-0.095</v>
      </c>
      <c r="P156" s="312" t="n">
        <v>-0.1997</v>
      </c>
      <c r="Q156" s="312" t="n">
        <v>0.2412</v>
      </c>
      <c r="R156" s="312" t="n">
        <v>0.0911</v>
      </c>
      <c r="S156" s="312" t="n">
        <v>-0.192</v>
      </c>
      <c r="T156" s="312" t="n">
        <v>-0.1199</v>
      </c>
      <c r="U156" s="312" t="n">
        <v>-0.1237</v>
      </c>
      <c r="V156" s="312" t="n">
        <v>0.1063</v>
      </c>
      <c r="W156" s="312" t="n">
        <v>-0.0346</v>
      </c>
      <c r="X156" s="312" t="n">
        <v>0.0681</v>
      </c>
      <c r="Y156" s="312" t="n">
        <v>-0.0326</v>
      </c>
      <c r="Z156" s="312" t="n">
        <v>-0.1104</v>
      </c>
      <c r="AA156" s="312" t="n">
        <v>-0.1</v>
      </c>
      <c r="AB156" s="312" t="n">
        <v>0.0393</v>
      </c>
      <c r="AC156" s="312" t="n">
        <v>0.2121</v>
      </c>
      <c r="AD156" s="312" t="n">
        <v>0.2858</v>
      </c>
      <c r="AE156" s="312" t="n">
        <v>-0.2272</v>
      </c>
      <c r="AF156" s="312" t="n">
        <v>0.2021</v>
      </c>
      <c r="AG156" s="312" t="n">
        <v>-0.0853</v>
      </c>
      <c r="AH156" s="312" t="n">
        <v>-0.1357</v>
      </c>
      <c r="AI156" s="312" t="n">
        <v>0.1717</v>
      </c>
      <c r="AJ156" s="312" t="n">
        <v>-0.2432</v>
      </c>
      <c r="AK156" s="312" t="n">
        <v>-0.0486</v>
      </c>
      <c r="AL156" s="312" t="n">
        <v>-0.0168</v>
      </c>
      <c r="AM156" s="312" t="n">
        <v>0.1967</v>
      </c>
      <c r="AN156" s="312" t="n">
        <v>-0.2696</v>
      </c>
      <c r="AO156" s="312" t="n">
        <v>-0.0247</v>
      </c>
      <c r="AP156" s="313" t="n">
        <v>0.1053</v>
      </c>
      <c r="AQ156" s="252"/>
      <c r="AR156" s="314" t="n">
        <f aca="false">ROUND(SUMPRODUCT(E156:AP156,E$5:AP$5),10)</f>
        <v>0.3379573426</v>
      </c>
      <c r="AS156" s="315" t="str">
        <f aca="false">PROPER(RIGHT(B156,LEN(B156)-6))</f>
        <v>Cortisone</v>
      </c>
      <c r="AT156" s="269" t="n">
        <f aca="false">ATANH(MIN(AR156,max_correl))</f>
        <v>0.351784683846966</v>
      </c>
      <c r="AU156" s="270" t="str">
        <f aca="false">IF(AT156&lt;0,(AT156^2),"")</f>
        <v/>
      </c>
      <c r="AV156" s="252"/>
      <c r="AW156" s="269" t="n">
        <f aca="false">AW155+largeur_classes</f>
        <v>0.396838403311677</v>
      </c>
      <c r="AX156" s="317" t="n">
        <f aca="false">COUNTIF(AT$11:AT$408,CONCATENATE("&lt;=",AW156))</f>
        <v>390</v>
      </c>
      <c r="AY156" s="252" t="n">
        <f aca="false">AX156-AX155</f>
        <v>0</v>
      </c>
      <c r="AZ156" s="317" t="n">
        <f aca="false">$AZ$10*EXP(-(((AW156-$AW$7)/AZ$7)^2)/2)</f>
        <v>1.22824590500353</v>
      </c>
      <c r="BA156" s="317" t="n">
        <f aca="false">IF((AW156-$AW$7)&gt;0,IF((AY156-AZ156)&gt;0,AY156-AZ156,0),0)</f>
        <v>0</v>
      </c>
      <c r="BB156" s="318" t="n">
        <f aca="false">AW156-BB$5</f>
        <v>0.00800590628869158</v>
      </c>
      <c r="BC156" s="0"/>
    </row>
    <row r="157" customFormat="false" ht="12.8" hidden="false" customHeight="false" outlineLevel="0" collapsed="false">
      <c r="A157" s="269" t="s">
        <v>581</v>
      </c>
      <c r="B157" s="298" t="s">
        <v>1662</v>
      </c>
      <c r="C157" s="298"/>
      <c r="D157" s="311"/>
      <c r="E157" s="312" t="n">
        <v>-0.4077</v>
      </c>
      <c r="F157" s="312" t="n">
        <v>-0.0189</v>
      </c>
      <c r="G157" s="312" t="n">
        <v>-0.1562</v>
      </c>
      <c r="H157" s="312" t="n">
        <v>0.1483</v>
      </c>
      <c r="I157" s="312" t="n">
        <v>0.0682</v>
      </c>
      <c r="J157" s="312" t="n">
        <v>0.1141</v>
      </c>
      <c r="K157" s="312" t="n">
        <v>-0.0508</v>
      </c>
      <c r="L157" s="312" t="n">
        <v>0.2767</v>
      </c>
      <c r="M157" s="312" t="n">
        <v>-0.0186</v>
      </c>
      <c r="N157" s="312" t="n">
        <v>-0.0807</v>
      </c>
      <c r="O157" s="312" t="n">
        <v>-0.1741</v>
      </c>
      <c r="P157" s="312" t="n">
        <v>0.2121</v>
      </c>
      <c r="Q157" s="312" t="n">
        <v>0.2504</v>
      </c>
      <c r="R157" s="312" t="n">
        <v>0.0702</v>
      </c>
      <c r="S157" s="312" t="n">
        <v>-0.1197</v>
      </c>
      <c r="T157" s="312" t="n">
        <v>0.0049</v>
      </c>
      <c r="U157" s="312" t="n">
        <v>-0.2029</v>
      </c>
      <c r="V157" s="312" t="n">
        <v>0.2823</v>
      </c>
      <c r="W157" s="312" t="n">
        <v>0.0753</v>
      </c>
      <c r="X157" s="312" t="n">
        <v>-0.145</v>
      </c>
      <c r="Y157" s="312" t="n">
        <v>0.1391</v>
      </c>
      <c r="Z157" s="312" t="n">
        <v>-0.325</v>
      </c>
      <c r="AA157" s="312" t="n">
        <v>-0.1289</v>
      </c>
      <c r="AB157" s="312" t="n">
        <v>0.2846</v>
      </c>
      <c r="AC157" s="312" t="n">
        <v>-0.0015</v>
      </c>
      <c r="AD157" s="312" t="n">
        <v>-0.0207</v>
      </c>
      <c r="AE157" s="312" t="n">
        <v>-0.1419</v>
      </c>
      <c r="AF157" s="312" t="n">
        <v>-0.1024</v>
      </c>
      <c r="AG157" s="312" t="n">
        <v>0.0582</v>
      </c>
      <c r="AH157" s="312" t="n">
        <v>0.0666</v>
      </c>
      <c r="AI157" s="312" t="n">
        <v>0.1264</v>
      </c>
      <c r="AJ157" s="312" t="n">
        <v>0.1468</v>
      </c>
      <c r="AK157" s="312" t="n">
        <v>0.0245</v>
      </c>
      <c r="AL157" s="312" t="n">
        <v>0.0585</v>
      </c>
      <c r="AM157" s="312" t="n">
        <v>-0.1539</v>
      </c>
      <c r="AN157" s="312" t="n">
        <v>-0.0858</v>
      </c>
      <c r="AO157" s="312" t="n">
        <v>-0.184</v>
      </c>
      <c r="AP157" s="313" t="n">
        <v>0.1029</v>
      </c>
      <c r="AQ157" s="252"/>
      <c r="AR157" s="314" t="n">
        <f aca="false">ROUND(SUMPRODUCT(E157:AP157,E$5:AP$5),10)</f>
        <v>0.233545034</v>
      </c>
      <c r="AS157" s="315" t="str">
        <f aca="false">PROPER(RIGHT(B157,LEN(B157)-6))</f>
        <v>Cresolum</v>
      </c>
      <c r="AT157" s="269" t="n">
        <f aca="false">ATANH(MIN(AR157,max_correl))</f>
        <v>0.237935750304922</v>
      </c>
      <c r="AU157" s="270" t="str">
        <f aca="false">IF(AT157&lt;0,(AT157^2),"")</f>
        <v/>
      </c>
      <c r="AV157" s="252"/>
      <c r="AW157" s="269" t="n">
        <f aca="false">AW156+largeur_classes</f>
        <v>0.403358709718482</v>
      </c>
      <c r="AX157" s="317" t="n">
        <f aca="false">COUNTIF(AT$11:AT$408,CONCATENATE("&lt;=",AW157))</f>
        <v>392</v>
      </c>
      <c r="AY157" s="252" t="n">
        <f aca="false">AX157-AX156</f>
        <v>2</v>
      </c>
      <c r="AZ157" s="317" t="n">
        <f aca="false">$AZ$10*EXP(-(((AW157-$AW$7)/AZ$7)^2)/2)</f>
        <v>1.16223572537969</v>
      </c>
      <c r="BA157" s="317" t="n">
        <f aca="false">IF((AW157-$AW$7)&gt;0,IF((AY157-AZ157)&gt;0,AY157-AZ157,0),0)</f>
        <v>0.837764274620313</v>
      </c>
      <c r="BB157" s="318" t="n">
        <f aca="false">AW157-BB$5</f>
        <v>0.014526212695496</v>
      </c>
      <c r="BC157" s="0"/>
    </row>
    <row r="158" customFormat="false" ht="12.8" hidden="false" customHeight="false" outlineLevel="0" collapsed="false">
      <c r="A158" s="269" t="s">
        <v>582</v>
      </c>
      <c r="B158" s="298" t="s">
        <v>1663</v>
      </c>
      <c r="C158" s="298"/>
      <c r="D158" s="311"/>
      <c r="E158" s="312" t="n">
        <v>-0.2111</v>
      </c>
      <c r="F158" s="312" t="n">
        <v>0.2048</v>
      </c>
      <c r="G158" s="312" t="n">
        <v>0.1385</v>
      </c>
      <c r="H158" s="312" t="n">
        <v>-0.1687</v>
      </c>
      <c r="I158" s="312" t="n">
        <v>-0.3796</v>
      </c>
      <c r="J158" s="312" t="n">
        <v>0.4078</v>
      </c>
      <c r="K158" s="312" t="n">
        <v>0.1507</v>
      </c>
      <c r="L158" s="312" t="n">
        <v>-0.0816</v>
      </c>
      <c r="M158" s="312" t="n">
        <v>-0.1347</v>
      </c>
      <c r="N158" s="312" t="n">
        <v>-0.0616</v>
      </c>
      <c r="O158" s="312" t="n">
        <v>-0.1401</v>
      </c>
      <c r="P158" s="312" t="n">
        <v>0.0135</v>
      </c>
      <c r="Q158" s="312" t="n">
        <v>-0.0029</v>
      </c>
      <c r="R158" s="312" t="n">
        <v>0.0117</v>
      </c>
      <c r="S158" s="312" t="n">
        <v>-0.0165</v>
      </c>
      <c r="T158" s="312" t="n">
        <v>0.0406</v>
      </c>
      <c r="U158" s="312" t="n">
        <v>-0.1716</v>
      </c>
      <c r="V158" s="312" t="n">
        <v>-0.0104</v>
      </c>
      <c r="W158" s="312" t="n">
        <v>0.0196</v>
      </c>
      <c r="X158" s="312" t="n">
        <v>0.178</v>
      </c>
      <c r="Y158" s="312" t="n">
        <v>0.1516</v>
      </c>
      <c r="Z158" s="312" t="n">
        <v>-0.1374</v>
      </c>
      <c r="AA158" s="312" t="n">
        <v>0.0032</v>
      </c>
      <c r="AB158" s="312" t="n">
        <v>-0.0553</v>
      </c>
      <c r="AC158" s="312" t="n">
        <v>-0.0386</v>
      </c>
      <c r="AD158" s="312" t="n">
        <v>0.1051</v>
      </c>
      <c r="AE158" s="312" t="n">
        <v>-0.1256</v>
      </c>
      <c r="AF158" s="312" t="n">
        <v>-0.048</v>
      </c>
      <c r="AG158" s="312" t="n">
        <v>-0.0686</v>
      </c>
      <c r="AH158" s="312" t="n">
        <v>-0.0794</v>
      </c>
      <c r="AI158" s="312" t="n">
        <v>0.1712</v>
      </c>
      <c r="AJ158" s="312" t="n">
        <v>-0.0661</v>
      </c>
      <c r="AK158" s="312" t="n">
        <v>-0.1689</v>
      </c>
      <c r="AL158" s="312" t="n">
        <v>-0.0729</v>
      </c>
      <c r="AM158" s="312" t="n">
        <v>0.4044</v>
      </c>
      <c r="AN158" s="312" t="n">
        <v>-0.1017</v>
      </c>
      <c r="AO158" s="312" t="n">
        <v>0.0295</v>
      </c>
      <c r="AP158" s="313" t="n">
        <v>0.3031</v>
      </c>
      <c r="AQ158" s="252"/>
      <c r="AR158" s="314" t="n">
        <f aca="false">ROUND(SUMPRODUCT(E158:AP158,E$5:AP$5),10)</f>
        <v>0.1155611461</v>
      </c>
      <c r="AS158" s="315" t="str">
        <f aca="false">PROPER(RIGHT(B158,LEN(B158)-6))</f>
        <v>Crocus Sativus</v>
      </c>
      <c r="AT158" s="269" t="n">
        <f aca="false">ATANH(MIN(AR158,max_correl))</f>
        <v>0.116079723413136</v>
      </c>
      <c r="AU158" s="270" t="str">
        <f aca="false">IF(AT158&lt;0,(AT158^2),"")</f>
        <v/>
      </c>
      <c r="AV158" s="252"/>
      <c r="AW158" s="269" t="n">
        <f aca="false">AW157+largeur_classes</f>
        <v>0.409879016125286</v>
      </c>
      <c r="AX158" s="317" t="n">
        <f aca="false">COUNTIF(AT$11:AT$408,CONCATENATE("&lt;=",AW158))</f>
        <v>392</v>
      </c>
      <c r="AY158" s="252" t="n">
        <f aca="false">AX158-AX157</f>
        <v>0</v>
      </c>
      <c r="AZ158" s="317" t="n">
        <f aca="false">$AZ$10*EXP(-(((AW158-$AW$7)/AZ$7)^2)/2)</f>
        <v>1.09877540051635</v>
      </c>
      <c r="BA158" s="317" t="n">
        <f aca="false">IF((AW158-$AW$7)&gt;0,IF((AY158-AZ158)&gt;0,AY158-AZ158,0),0)</f>
        <v>0</v>
      </c>
      <c r="BB158" s="318" t="n">
        <f aca="false">AW158-BB$5</f>
        <v>0.0210465191023005</v>
      </c>
      <c r="BC158" s="0"/>
    </row>
    <row r="159" customFormat="false" ht="12.8" hidden="false" customHeight="false" outlineLevel="0" collapsed="false">
      <c r="A159" s="269" t="s">
        <v>583</v>
      </c>
      <c r="B159" s="298" t="s">
        <v>1664</v>
      </c>
      <c r="C159" s="298"/>
      <c r="D159" s="311"/>
      <c r="E159" s="312" t="n">
        <v>-0.0926</v>
      </c>
      <c r="F159" s="312" t="n">
        <v>-0.3313</v>
      </c>
      <c r="G159" s="312" t="n">
        <v>0.1709</v>
      </c>
      <c r="H159" s="312" t="n">
        <v>0.3549</v>
      </c>
      <c r="I159" s="312" t="n">
        <v>0.1758</v>
      </c>
      <c r="J159" s="312" t="n">
        <v>-0.0329</v>
      </c>
      <c r="K159" s="312" t="n">
        <v>-0.0378</v>
      </c>
      <c r="L159" s="312" t="n">
        <v>0.402</v>
      </c>
      <c r="M159" s="312" t="n">
        <v>0.0681</v>
      </c>
      <c r="N159" s="312" t="n">
        <v>0.0245</v>
      </c>
      <c r="O159" s="312" t="n">
        <v>-0.1977</v>
      </c>
      <c r="P159" s="312" t="n">
        <v>0.1313</v>
      </c>
      <c r="Q159" s="312" t="n">
        <v>-0.039</v>
      </c>
      <c r="R159" s="312" t="n">
        <v>0.0707</v>
      </c>
      <c r="S159" s="312" t="n">
        <v>0.0443</v>
      </c>
      <c r="T159" s="312" t="n">
        <v>0.0565</v>
      </c>
      <c r="U159" s="312" t="n">
        <v>-0.1578</v>
      </c>
      <c r="V159" s="312" t="n">
        <v>-0.0172</v>
      </c>
      <c r="W159" s="312" t="n">
        <v>-0.0518</v>
      </c>
      <c r="X159" s="312" t="n">
        <v>0.1866</v>
      </c>
      <c r="Y159" s="312" t="n">
        <v>0.021</v>
      </c>
      <c r="Z159" s="312" t="n">
        <v>-0.1543</v>
      </c>
      <c r="AA159" s="312" t="n">
        <v>-0.0923</v>
      </c>
      <c r="AB159" s="312" t="n">
        <v>0.1272</v>
      </c>
      <c r="AC159" s="312" t="n">
        <v>-0.1217</v>
      </c>
      <c r="AD159" s="312" t="n">
        <v>-0.1671</v>
      </c>
      <c r="AE159" s="312" t="n">
        <v>-0.2597</v>
      </c>
      <c r="AF159" s="312" t="n">
        <v>-0.1592</v>
      </c>
      <c r="AG159" s="312" t="n">
        <v>0.06</v>
      </c>
      <c r="AH159" s="312" t="n">
        <v>0.147</v>
      </c>
      <c r="AI159" s="312" t="n">
        <v>-0.1895</v>
      </c>
      <c r="AJ159" s="312" t="n">
        <v>0.0454</v>
      </c>
      <c r="AK159" s="312" t="n">
        <v>-0.1895</v>
      </c>
      <c r="AL159" s="312" t="n">
        <v>0.069</v>
      </c>
      <c r="AM159" s="312" t="n">
        <v>-0.2116</v>
      </c>
      <c r="AN159" s="312" t="n">
        <v>0.1132</v>
      </c>
      <c r="AO159" s="312" t="n">
        <v>0.2224</v>
      </c>
      <c r="AP159" s="313" t="n">
        <v>0.0084</v>
      </c>
      <c r="AQ159" s="252"/>
      <c r="AR159" s="314" t="n">
        <f aca="false">ROUND(SUMPRODUCT(E159:AP159,E$5:AP$5),10)</f>
        <v>0.0988813754</v>
      </c>
      <c r="AS159" s="315" t="str">
        <f aca="false">PROPER(RIGHT(B159,LEN(B159)-6))</f>
        <v>Crotalus Horridus</v>
      </c>
      <c r="AT159" s="269" t="n">
        <f aca="false">ATANH(MIN(AR159,max_correl))</f>
        <v>0.0992055510703495</v>
      </c>
      <c r="AU159" s="270" t="str">
        <f aca="false">IF(AT159&lt;0,(AT159^2),"")</f>
        <v/>
      </c>
      <c r="AV159" s="252"/>
      <c r="AW159" s="269" t="n">
        <f aca="false">AW158+largeur_classes</f>
        <v>0.416399322532091</v>
      </c>
      <c r="AX159" s="317" t="n">
        <f aca="false">COUNTIF(AT$11:AT$408,CONCATENATE("&lt;=",AW159))</f>
        <v>392</v>
      </c>
      <c r="AY159" s="252" t="n">
        <f aca="false">AX159-AX158</f>
        <v>0</v>
      </c>
      <c r="AZ159" s="317" t="n">
        <f aca="false">$AZ$10*EXP(-(((AW159-$AW$7)/AZ$7)^2)/2)</f>
        <v>1.0378377074986</v>
      </c>
      <c r="BA159" s="317" t="n">
        <f aca="false">IF((AW159-$AW$7)&gt;0,IF((AY159-AZ159)&gt;0,AY159-AZ159,0),0)</f>
        <v>0</v>
      </c>
      <c r="BB159" s="318" t="n">
        <f aca="false">AW159-BB$5</f>
        <v>0.0275668255091049</v>
      </c>
      <c r="BC159" s="0"/>
    </row>
    <row r="160" customFormat="false" ht="12.8" hidden="false" customHeight="false" outlineLevel="0" collapsed="false">
      <c r="A160" s="269" t="s">
        <v>584</v>
      </c>
      <c r="B160" s="298" t="s">
        <v>1665</v>
      </c>
      <c r="C160" s="298"/>
      <c r="D160" s="311"/>
      <c r="E160" s="312" t="n">
        <v>0.5357</v>
      </c>
      <c r="F160" s="312" t="n">
        <v>-0.2372</v>
      </c>
      <c r="G160" s="312" t="n">
        <v>-0.1327</v>
      </c>
      <c r="H160" s="312" t="n">
        <v>0.064</v>
      </c>
      <c r="I160" s="312" t="n">
        <v>0.1384</v>
      </c>
      <c r="J160" s="312" t="n">
        <v>0.048</v>
      </c>
      <c r="K160" s="312" t="n">
        <v>0.0036</v>
      </c>
      <c r="L160" s="312" t="n">
        <v>0.0455</v>
      </c>
      <c r="M160" s="312" t="n">
        <v>-0.2152</v>
      </c>
      <c r="N160" s="312" t="n">
        <v>0.1113</v>
      </c>
      <c r="O160" s="312" t="n">
        <v>-0.3226</v>
      </c>
      <c r="P160" s="312" t="n">
        <v>0.0658</v>
      </c>
      <c r="Q160" s="312" t="n">
        <v>0.1366</v>
      </c>
      <c r="R160" s="312" t="n">
        <v>-0.3546</v>
      </c>
      <c r="S160" s="312" t="n">
        <v>-0.0815</v>
      </c>
      <c r="T160" s="312" t="n">
        <v>-0.0761</v>
      </c>
      <c r="U160" s="312" t="n">
        <v>0.0715</v>
      </c>
      <c r="V160" s="312" t="n">
        <v>-0.1341</v>
      </c>
      <c r="W160" s="312" t="n">
        <v>0.1344</v>
      </c>
      <c r="X160" s="312" t="n">
        <v>0.1003</v>
      </c>
      <c r="Y160" s="312" t="n">
        <v>0.2187</v>
      </c>
      <c r="Z160" s="312" t="n">
        <v>0.0324</v>
      </c>
      <c r="AA160" s="312" t="n">
        <v>-0.1519</v>
      </c>
      <c r="AB160" s="312" t="n">
        <v>-0.1793</v>
      </c>
      <c r="AC160" s="312" t="n">
        <v>-0.0153</v>
      </c>
      <c r="AD160" s="312" t="n">
        <v>-0.1042</v>
      </c>
      <c r="AE160" s="312" t="n">
        <v>0.0189</v>
      </c>
      <c r="AF160" s="312" t="n">
        <v>0.1142</v>
      </c>
      <c r="AG160" s="312" t="n">
        <v>0.0135</v>
      </c>
      <c r="AH160" s="312" t="n">
        <v>0.1046</v>
      </c>
      <c r="AI160" s="312" t="n">
        <v>0.2134</v>
      </c>
      <c r="AJ160" s="312" t="n">
        <v>-0.1216</v>
      </c>
      <c r="AK160" s="312" t="n">
        <v>0.0274</v>
      </c>
      <c r="AL160" s="312" t="n">
        <v>-0.0014</v>
      </c>
      <c r="AM160" s="312" t="n">
        <v>-0.1106</v>
      </c>
      <c r="AN160" s="312" t="n">
        <v>0.1295</v>
      </c>
      <c r="AO160" s="312" t="n">
        <v>-0.0007</v>
      </c>
      <c r="AP160" s="313" t="n">
        <v>-0.0811</v>
      </c>
      <c r="AQ160" s="252"/>
      <c r="AR160" s="314" t="n">
        <f aca="false">ROUND(SUMPRODUCT(E160:AP160,E$5:AP$5),10)</f>
        <v>-0.3384190832</v>
      </c>
      <c r="AS160" s="315" t="str">
        <f aca="false">PROPER(RIGHT(B160,LEN(B160)-6))</f>
        <v>Croton Tiglium</v>
      </c>
      <c r="AT160" s="269" t="n">
        <f aca="false">ATANH(MIN(AR160,max_correl))</f>
        <v>-0.35230605425538</v>
      </c>
      <c r="AU160" s="270" t="n">
        <f aca="false">IF(AT160&lt;0,(AT160^2),"")</f>
        <v>0.124119555864995</v>
      </c>
      <c r="AV160" s="252"/>
      <c r="AW160" s="269" t="n">
        <f aca="false">AW159+largeur_classes</f>
        <v>0.422919628938895</v>
      </c>
      <c r="AX160" s="317" t="n">
        <f aca="false">COUNTIF(AT$11:AT$408,CONCATENATE("&lt;=",AW160))</f>
        <v>392</v>
      </c>
      <c r="AY160" s="252" t="n">
        <f aca="false">AX160-AX159</f>
        <v>0</v>
      </c>
      <c r="AZ160" s="317" t="n">
        <f aca="false">$AZ$10*EXP(-(((AW160-$AW$7)/AZ$7)^2)/2)</f>
        <v>0.979390246432353</v>
      </c>
      <c r="BA160" s="317" t="n">
        <f aca="false">IF((AW160-$AW$7)&gt;0,IF((AY160-AZ160)&gt;0,AY160-AZ160,0),0)</f>
        <v>0</v>
      </c>
      <c r="BB160" s="318" t="n">
        <f aca="false">AW160-BB$5</f>
        <v>0.0340871319159094</v>
      </c>
      <c r="BC160" s="0"/>
    </row>
    <row r="161" customFormat="false" ht="12.8" hidden="false" customHeight="false" outlineLevel="0" collapsed="false">
      <c r="A161" s="269" t="s">
        <v>585</v>
      </c>
      <c r="B161" s="298" t="s">
        <v>1666</v>
      </c>
      <c r="C161" s="298"/>
      <c r="D161" s="311"/>
      <c r="E161" s="312" t="n">
        <v>0.3524</v>
      </c>
      <c r="F161" s="312" t="n">
        <v>-0.0909</v>
      </c>
      <c r="G161" s="312" t="n">
        <v>-0.1028</v>
      </c>
      <c r="H161" s="312" t="n">
        <v>0.3173</v>
      </c>
      <c r="I161" s="312" t="n">
        <v>-0.1775</v>
      </c>
      <c r="J161" s="312" t="n">
        <v>0.2177</v>
      </c>
      <c r="K161" s="312" t="n">
        <v>0.1387</v>
      </c>
      <c r="L161" s="312" t="n">
        <v>-0.4627</v>
      </c>
      <c r="M161" s="312" t="n">
        <v>-0.0022</v>
      </c>
      <c r="N161" s="312" t="n">
        <v>-0.3068</v>
      </c>
      <c r="O161" s="312" t="n">
        <v>-0.0442</v>
      </c>
      <c r="P161" s="312" t="n">
        <v>0.2366</v>
      </c>
      <c r="Q161" s="312" t="n">
        <v>-0.0491</v>
      </c>
      <c r="R161" s="312" t="n">
        <v>0.1557</v>
      </c>
      <c r="S161" s="312" t="n">
        <v>0.1136</v>
      </c>
      <c r="T161" s="312" t="n">
        <v>-0.1559</v>
      </c>
      <c r="U161" s="312" t="n">
        <v>-0.2021</v>
      </c>
      <c r="V161" s="312" t="n">
        <v>0.0094</v>
      </c>
      <c r="W161" s="312" t="n">
        <v>-0.1487</v>
      </c>
      <c r="X161" s="312" t="n">
        <v>-0.0621</v>
      </c>
      <c r="Y161" s="312" t="n">
        <v>0.1492</v>
      </c>
      <c r="Z161" s="312" t="n">
        <v>-0.0205</v>
      </c>
      <c r="AA161" s="312" t="n">
        <v>0.0103</v>
      </c>
      <c r="AB161" s="312" t="n">
        <v>-0.239</v>
      </c>
      <c r="AC161" s="312" t="n">
        <v>0.072</v>
      </c>
      <c r="AD161" s="312" t="n">
        <v>-0.0882</v>
      </c>
      <c r="AE161" s="312" t="n">
        <v>0.0834</v>
      </c>
      <c r="AF161" s="312" t="n">
        <v>0.1093</v>
      </c>
      <c r="AG161" s="312" t="n">
        <v>-0.0486</v>
      </c>
      <c r="AH161" s="312" t="n">
        <v>-0.0858</v>
      </c>
      <c r="AI161" s="312" t="n">
        <v>-0.0448</v>
      </c>
      <c r="AJ161" s="312" t="n">
        <v>-0.0049</v>
      </c>
      <c r="AK161" s="312" t="n">
        <v>0.0297</v>
      </c>
      <c r="AL161" s="312" t="n">
        <v>0.0556</v>
      </c>
      <c r="AM161" s="312" t="n">
        <v>0.0766</v>
      </c>
      <c r="AN161" s="312" t="n">
        <v>0.1603</v>
      </c>
      <c r="AO161" s="312" t="n">
        <v>0</v>
      </c>
      <c r="AP161" s="313" t="n">
        <v>0.0478</v>
      </c>
      <c r="AQ161" s="252"/>
      <c r="AR161" s="314" t="n">
        <f aca="false">ROUND(SUMPRODUCT(E161:AP161,E$5:AP$5),10)</f>
        <v>-0.1181133375</v>
      </c>
      <c r="AS161" s="315" t="str">
        <f aca="false">PROPER(RIGHT(B161,LEN(B161)-6))</f>
        <v>Cubeba Officinalis</v>
      </c>
      <c r="AT161" s="269" t="n">
        <f aca="false">ATANH(MIN(AR161,max_correl))</f>
        <v>-0.118667238308772</v>
      </c>
      <c r="AU161" s="270" t="n">
        <f aca="false">IF(AT161&lt;0,(AT161^2),"")</f>
        <v>0.014081913447831</v>
      </c>
      <c r="AV161" s="252"/>
      <c r="AW161" s="269" t="n">
        <f aca="false">AW160+largeur_classes</f>
        <v>0.429439935345699</v>
      </c>
      <c r="AX161" s="317" t="n">
        <f aca="false">COUNTIF(AT$11:AT$408,CONCATENATE("&lt;=",AW161))</f>
        <v>392</v>
      </c>
      <c r="AY161" s="252" t="n">
        <f aca="false">AX161-AX160</f>
        <v>0</v>
      </c>
      <c r="AZ161" s="317" t="n">
        <f aca="false">$AZ$10*EXP(-(((AW161-$AW$7)/AZ$7)^2)/2)</f>
        <v>0.923395841735259</v>
      </c>
      <c r="BA161" s="317" t="n">
        <f aca="false">IF((AW161-$AW$7)&gt;0,IF((AY161-AZ161)&gt;0,AY161-AZ161,0),0)</f>
        <v>0</v>
      </c>
      <c r="BB161" s="318" t="n">
        <f aca="false">AW161-BB$5</f>
        <v>0.0406074383227139</v>
      </c>
      <c r="BC161" s="0"/>
    </row>
    <row r="162" customFormat="false" ht="12.8" hidden="false" customHeight="false" outlineLevel="0" collapsed="false">
      <c r="A162" s="269" t="s">
        <v>586</v>
      </c>
      <c r="B162" s="298" t="s">
        <v>1667</v>
      </c>
      <c r="C162" s="298"/>
      <c r="D162" s="311"/>
      <c r="E162" s="312" t="n">
        <v>-0.7117</v>
      </c>
      <c r="F162" s="312" t="n">
        <v>-0.0013</v>
      </c>
      <c r="G162" s="312" t="n">
        <v>-0.1378</v>
      </c>
      <c r="H162" s="312" t="n">
        <v>-0.0834</v>
      </c>
      <c r="I162" s="312" t="n">
        <v>0.207</v>
      </c>
      <c r="J162" s="312" t="n">
        <v>0.0418</v>
      </c>
      <c r="K162" s="312" t="n">
        <v>0.1379</v>
      </c>
      <c r="L162" s="312" t="n">
        <v>-0.0382</v>
      </c>
      <c r="M162" s="312" t="n">
        <v>-0.1326</v>
      </c>
      <c r="N162" s="312" t="n">
        <v>0.1168</v>
      </c>
      <c r="O162" s="312" t="n">
        <v>-0.0221</v>
      </c>
      <c r="P162" s="312" t="n">
        <v>0.1115</v>
      </c>
      <c r="Q162" s="312" t="n">
        <v>0.1099</v>
      </c>
      <c r="R162" s="312" t="n">
        <v>0.0039</v>
      </c>
      <c r="S162" s="312" t="n">
        <v>-0.055</v>
      </c>
      <c r="T162" s="312" t="n">
        <v>-0.1723</v>
      </c>
      <c r="U162" s="312" t="n">
        <v>-0.0013</v>
      </c>
      <c r="V162" s="312" t="n">
        <v>0.1243</v>
      </c>
      <c r="W162" s="312" t="n">
        <v>0.0276</v>
      </c>
      <c r="X162" s="312" t="n">
        <v>0.1478</v>
      </c>
      <c r="Y162" s="312" t="n">
        <v>0.0339</v>
      </c>
      <c r="Z162" s="312" t="n">
        <v>-0.2452</v>
      </c>
      <c r="AA162" s="312" t="n">
        <v>-0.0151</v>
      </c>
      <c r="AB162" s="312" t="n">
        <v>-0.0064</v>
      </c>
      <c r="AC162" s="312" t="n">
        <v>-0.1177</v>
      </c>
      <c r="AD162" s="312" t="n">
        <v>0.2236</v>
      </c>
      <c r="AE162" s="312" t="n">
        <v>0.0025</v>
      </c>
      <c r="AF162" s="312" t="n">
        <v>0.0253</v>
      </c>
      <c r="AG162" s="312" t="n">
        <v>-0.0493</v>
      </c>
      <c r="AH162" s="312" t="n">
        <v>-0.0879</v>
      </c>
      <c r="AI162" s="312" t="n">
        <v>0.0948</v>
      </c>
      <c r="AJ162" s="312" t="n">
        <v>0.0961</v>
      </c>
      <c r="AK162" s="312" t="n">
        <v>0.2493</v>
      </c>
      <c r="AL162" s="312" t="n">
        <v>-0.1438</v>
      </c>
      <c r="AM162" s="312" t="n">
        <v>0.1072</v>
      </c>
      <c r="AN162" s="312" t="n">
        <v>0.1605</v>
      </c>
      <c r="AO162" s="312" t="n">
        <v>0.0204</v>
      </c>
      <c r="AP162" s="313" t="n">
        <v>-0.0237</v>
      </c>
      <c r="AQ162" s="252"/>
      <c r="AR162" s="314" t="n">
        <f aca="false">ROUND(SUMPRODUCT(E162:AP162,E$5:AP$5),10)</f>
        <v>0.0773937424</v>
      </c>
      <c r="AS162" s="315" t="str">
        <f aca="false">PROPER(RIGHT(B162,LEN(B162)-6))</f>
        <v>Cuprum Aceticum</v>
      </c>
      <c r="AT162" s="269" t="n">
        <f aca="false">ATANH(MIN(AR162,max_correl))</f>
        <v>0.0775488242507104</v>
      </c>
      <c r="AU162" s="270" t="str">
        <f aca="false">IF(AT162&lt;0,(AT162^2),"")</f>
        <v/>
      </c>
      <c r="AV162" s="252"/>
      <c r="AW162" s="269" t="n">
        <f aca="false">AW161+largeur_classes</f>
        <v>0.435960241752504</v>
      </c>
      <c r="AX162" s="317" t="n">
        <f aca="false">COUNTIF(AT$11:AT$408,CONCATENATE("&lt;=",AW162))</f>
        <v>392</v>
      </c>
      <c r="AY162" s="252" t="n">
        <f aca="false">AX162-AX161</f>
        <v>0</v>
      </c>
      <c r="AZ162" s="317" t="n">
        <f aca="false">$AZ$10*EXP(-(((AW162-$AW$7)/AZ$7)^2)/2)</f>
        <v>0.869812942052926</v>
      </c>
      <c r="BA162" s="317" t="n">
        <f aca="false">IF((AW162-$AW$7)&gt;0,IF((AY162-AZ162)&gt;0,AY162-AZ162,0),0)</f>
        <v>0</v>
      </c>
      <c r="BB162" s="318" t="n">
        <f aca="false">AW162-BB$5</f>
        <v>0.0471277447295183</v>
      </c>
      <c r="BC162" s="0"/>
    </row>
    <row r="163" customFormat="false" ht="12.8" hidden="false" customHeight="false" outlineLevel="0" collapsed="false">
      <c r="A163" s="269" t="s">
        <v>587</v>
      </c>
      <c r="B163" s="298" t="s">
        <v>1668</v>
      </c>
      <c r="C163" s="298"/>
      <c r="D163" s="311"/>
      <c r="E163" s="312" t="n">
        <v>-0.4115</v>
      </c>
      <c r="F163" s="312" t="n">
        <v>-0.2711</v>
      </c>
      <c r="G163" s="312" t="n">
        <v>0.0399</v>
      </c>
      <c r="H163" s="312" t="n">
        <v>0.2984</v>
      </c>
      <c r="I163" s="312" t="n">
        <v>0.1608</v>
      </c>
      <c r="J163" s="312" t="n">
        <v>-0.1591</v>
      </c>
      <c r="K163" s="312" t="n">
        <v>0.1603</v>
      </c>
      <c r="L163" s="312" t="n">
        <v>-0.1973</v>
      </c>
      <c r="M163" s="312" t="n">
        <v>-0.2958</v>
      </c>
      <c r="N163" s="312" t="n">
        <v>0.0887</v>
      </c>
      <c r="O163" s="312" t="n">
        <v>-0.2571</v>
      </c>
      <c r="P163" s="312" t="n">
        <v>0.2088</v>
      </c>
      <c r="Q163" s="312" t="n">
        <v>0.1474</v>
      </c>
      <c r="R163" s="312" t="n">
        <v>-0.0323</v>
      </c>
      <c r="S163" s="312" t="n">
        <v>-0.103</v>
      </c>
      <c r="T163" s="312" t="n">
        <v>-0.1277</v>
      </c>
      <c r="U163" s="312" t="n">
        <v>0.0915</v>
      </c>
      <c r="V163" s="312" t="n">
        <v>0.2928</v>
      </c>
      <c r="W163" s="312" t="n">
        <v>0.018</v>
      </c>
      <c r="X163" s="312" t="n">
        <v>0.1777</v>
      </c>
      <c r="Y163" s="312" t="n">
        <v>-0.0182</v>
      </c>
      <c r="Z163" s="312" t="n">
        <v>0.0087</v>
      </c>
      <c r="AA163" s="312" t="n">
        <v>-0.0351</v>
      </c>
      <c r="AB163" s="312" t="n">
        <v>-0.1841</v>
      </c>
      <c r="AC163" s="312" t="n">
        <v>-0.0601</v>
      </c>
      <c r="AD163" s="312" t="n">
        <v>0.1572</v>
      </c>
      <c r="AE163" s="312" t="n">
        <v>0.0396</v>
      </c>
      <c r="AF163" s="312" t="n">
        <v>0.0584</v>
      </c>
      <c r="AG163" s="312" t="n">
        <v>0.2038</v>
      </c>
      <c r="AH163" s="312" t="n">
        <v>-0.1448</v>
      </c>
      <c r="AI163" s="312" t="n">
        <v>-0.1263</v>
      </c>
      <c r="AJ163" s="312" t="n">
        <v>-0.0368</v>
      </c>
      <c r="AK163" s="312" t="n">
        <v>0.0831</v>
      </c>
      <c r="AL163" s="312" t="n">
        <v>0.0008</v>
      </c>
      <c r="AM163" s="312" t="n">
        <v>0.0634</v>
      </c>
      <c r="AN163" s="312" t="n">
        <v>0.0312</v>
      </c>
      <c r="AO163" s="312" t="n">
        <v>0.0295</v>
      </c>
      <c r="AP163" s="313" t="n">
        <v>0.0926</v>
      </c>
      <c r="AQ163" s="252"/>
      <c r="AR163" s="314" t="n">
        <f aca="false">ROUND(SUMPRODUCT(E163:AP163,E$5:AP$5),10)</f>
        <v>0.0335591452</v>
      </c>
      <c r="AS163" s="315" t="str">
        <f aca="false">PROPER(RIGHT(B163,LEN(B163)-6))</f>
        <v>Cuprum Arsenicosum</v>
      </c>
      <c r="AT163" s="269" t="n">
        <f aca="false">ATANH(MIN(AR163,max_correl))</f>
        <v>0.0335717520045143</v>
      </c>
      <c r="AU163" s="270" t="str">
        <f aca="false">IF(AT163&lt;0,(AT163^2),"")</f>
        <v/>
      </c>
      <c r="AV163" s="252"/>
      <c r="AW163" s="269" t="n">
        <f aca="false">AW162+largeur_classes</f>
        <v>0.442480548159308</v>
      </c>
      <c r="AX163" s="317" t="n">
        <f aca="false">COUNTIF(AT$11:AT$408,CONCATENATE("&lt;=",AW163))</f>
        <v>393</v>
      </c>
      <c r="AY163" s="252" t="n">
        <f aca="false">AX163-AX162</f>
        <v>1</v>
      </c>
      <c r="AZ163" s="317" t="n">
        <f aca="false">$AZ$10*EXP(-(((AW163-$AW$7)/AZ$7)^2)/2)</f>
        <v>0.818596016764098</v>
      </c>
      <c r="BA163" s="317" t="n">
        <f aca="false">IF((AW163-$AW$7)&gt;0,IF((AY163-AZ163)&gt;0,AY163-AZ163,0),0)</f>
        <v>0.181403983235902</v>
      </c>
      <c r="BB163" s="318" t="n">
        <f aca="false">AW163-BB$5</f>
        <v>0.0536480511363228</v>
      </c>
      <c r="BC163" s="0"/>
    </row>
    <row r="164" customFormat="false" ht="12.8" hidden="false" customHeight="false" outlineLevel="0" collapsed="false">
      <c r="A164" s="269" t="s">
        <v>588</v>
      </c>
      <c r="B164" s="298" t="s">
        <v>1669</v>
      </c>
      <c r="C164" s="298"/>
      <c r="D164" s="311"/>
      <c r="E164" s="312" t="n">
        <v>-0.4813</v>
      </c>
      <c r="F164" s="312" t="n">
        <v>0.0699</v>
      </c>
      <c r="G164" s="312" t="n">
        <v>-0.0716</v>
      </c>
      <c r="H164" s="312" t="n">
        <v>-0.1027</v>
      </c>
      <c r="I164" s="312" t="n">
        <v>0.2421</v>
      </c>
      <c r="J164" s="312" t="n">
        <v>-0.2357</v>
      </c>
      <c r="K164" s="312" t="n">
        <v>0.1792</v>
      </c>
      <c r="L164" s="312" t="n">
        <v>-0.1321</v>
      </c>
      <c r="M164" s="312" t="n">
        <v>-0.1094</v>
      </c>
      <c r="N164" s="312" t="n">
        <v>0.0392</v>
      </c>
      <c r="O164" s="312" t="n">
        <v>-0.0589</v>
      </c>
      <c r="P164" s="312" t="n">
        <v>0.2333</v>
      </c>
      <c r="Q164" s="312" t="n">
        <v>0.1218</v>
      </c>
      <c r="R164" s="312" t="n">
        <v>-0.1011</v>
      </c>
      <c r="S164" s="312" t="n">
        <v>-0.1</v>
      </c>
      <c r="T164" s="312" t="n">
        <v>-0.1604</v>
      </c>
      <c r="U164" s="312" t="n">
        <v>-0.0231</v>
      </c>
      <c r="V164" s="312" t="n">
        <v>0.0217</v>
      </c>
      <c r="W164" s="312" t="n">
        <v>-0.0268</v>
      </c>
      <c r="X164" s="312" t="n">
        <v>-0.018</v>
      </c>
      <c r="Y164" s="312" t="n">
        <v>-0.0163</v>
      </c>
      <c r="Z164" s="312" t="n">
        <v>-0.0141</v>
      </c>
      <c r="AA164" s="312" t="n">
        <v>-0.2115</v>
      </c>
      <c r="AB164" s="312" t="n">
        <v>0.0313</v>
      </c>
      <c r="AC164" s="312" t="n">
        <v>-0.1816</v>
      </c>
      <c r="AD164" s="312" t="n">
        <v>0.2084</v>
      </c>
      <c r="AE164" s="312" t="n">
        <v>0.0891</v>
      </c>
      <c r="AF164" s="312" t="n">
        <v>0.1973</v>
      </c>
      <c r="AG164" s="312" t="n">
        <v>0.1393</v>
      </c>
      <c r="AH164" s="312" t="n">
        <v>0.0412</v>
      </c>
      <c r="AI164" s="312" t="n">
        <v>0.2482</v>
      </c>
      <c r="AJ164" s="312" t="n">
        <v>0.0635</v>
      </c>
      <c r="AK164" s="312" t="n">
        <v>0.2198</v>
      </c>
      <c r="AL164" s="312" t="n">
        <v>-0.3126</v>
      </c>
      <c r="AM164" s="312" t="n">
        <v>-0.0772</v>
      </c>
      <c r="AN164" s="312" t="n">
        <v>0.1634</v>
      </c>
      <c r="AO164" s="312" t="n">
        <v>0.0014</v>
      </c>
      <c r="AP164" s="313" t="n">
        <v>0.1222</v>
      </c>
      <c r="AQ164" s="252"/>
      <c r="AR164" s="314" t="n">
        <f aca="false">ROUND(SUMPRODUCT(E164:AP164,E$5:AP$5),10)</f>
        <v>0.0348133384</v>
      </c>
      <c r="AS164" s="315" t="str">
        <f aca="false">PROPER(RIGHT(B164,LEN(B164)-6))</f>
        <v>Cuprum Metallicum</v>
      </c>
      <c r="AT164" s="269" t="n">
        <f aca="false">ATANH(MIN(AR164,max_correl))</f>
        <v>0.0348274128596279</v>
      </c>
      <c r="AU164" s="270" t="str">
        <f aca="false">IF(AT164&lt;0,(AT164^2),"")</f>
        <v/>
      </c>
      <c r="AV164" s="252"/>
      <c r="AW164" s="269" t="n">
        <f aca="false">AW163+largeur_classes</f>
        <v>0.449000854566113</v>
      </c>
      <c r="AX164" s="317" t="n">
        <f aca="false">COUNTIF(AT$11:AT$408,CONCATENATE("&lt;=",AW164))</f>
        <v>394</v>
      </c>
      <c r="AY164" s="252" t="n">
        <f aca="false">AX164-AX163</f>
        <v>1</v>
      </c>
      <c r="AZ164" s="317" t="n">
        <f aca="false">$AZ$10*EXP(-(((AW164-$AW$7)/AZ$7)^2)/2)</f>
        <v>0.769695947174636</v>
      </c>
      <c r="BA164" s="317" t="n">
        <f aca="false">IF((AW164-$AW$7)&gt;0,IF((AY164-AZ164)&gt;0,AY164-AZ164,0),0)</f>
        <v>0.230304052825364</v>
      </c>
      <c r="BB164" s="318" t="n">
        <f aca="false">AW164-BB$5</f>
        <v>0.0601683575431272</v>
      </c>
      <c r="BC164" s="0"/>
    </row>
    <row r="165" customFormat="false" ht="12.8" hidden="false" customHeight="false" outlineLevel="0" collapsed="false">
      <c r="A165" s="269" t="s">
        <v>589</v>
      </c>
      <c r="B165" s="298" t="s">
        <v>1670</v>
      </c>
      <c r="C165" s="298"/>
      <c r="D165" s="311"/>
      <c r="E165" s="312" t="n">
        <v>0.0795</v>
      </c>
      <c r="F165" s="312" t="n">
        <v>-0.4196</v>
      </c>
      <c r="G165" s="312" t="n">
        <v>0.2452</v>
      </c>
      <c r="H165" s="312" t="n">
        <v>-0.1939</v>
      </c>
      <c r="I165" s="312" t="n">
        <v>0.3856</v>
      </c>
      <c r="J165" s="312" t="n">
        <v>-0.1564</v>
      </c>
      <c r="K165" s="312" t="n">
        <v>0.0177</v>
      </c>
      <c r="L165" s="312" t="n">
        <v>-0.1427</v>
      </c>
      <c r="M165" s="312" t="n">
        <v>-0.2363</v>
      </c>
      <c r="N165" s="312" t="n">
        <v>-0.1458</v>
      </c>
      <c r="O165" s="312" t="n">
        <v>-0.0627</v>
      </c>
      <c r="P165" s="312" t="n">
        <v>0.246</v>
      </c>
      <c r="Q165" s="312" t="n">
        <v>0.0579</v>
      </c>
      <c r="R165" s="312" t="n">
        <v>-0.2434</v>
      </c>
      <c r="S165" s="312" t="n">
        <v>-0.0318</v>
      </c>
      <c r="T165" s="312" t="n">
        <v>-0.1042</v>
      </c>
      <c r="U165" s="312" t="n">
        <v>-0.231</v>
      </c>
      <c r="V165" s="312" t="n">
        <v>0.0451</v>
      </c>
      <c r="W165" s="312" t="n">
        <v>0.0883</v>
      </c>
      <c r="X165" s="312" t="n">
        <v>0</v>
      </c>
      <c r="Y165" s="312" t="n">
        <v>0.239</v>
      </c>
      <c r="Z165" s="312" t="n">
        <v>-0.1621</v>
      </c>
      <c r="AA165" s="312" t="n">
        <v>0.174</v>
      </c>
      <c r="AB165" s="312" t="n">
        <v>0.0168</v>
      </c>
      <c r="AC165" s="312" t="n">
        <v>0.0663</v>
      </c>
      <c r="AD165" s="312" t="n">
        <v>-0.1281</v>
      </c>
      <c r="AE165" s="312" t="n">
        <v>-0.0141</v>
      </c>
      <c r="AF165" s="312" t="n">
        <v>0.0331</v>
      </c>
      <c r="AG165" s="312" t="n">
        <v>-0.0177</v>
      </c>
      <c r="AH165" s="312" t="n">
        <v>-0.0004</v>
      </c>
      <c r="AI165" s="312" t="n">
        <v>0.1846</v>
      </c>
      <c r="AJ165" s="312" t="n">
        <v>0.1957</v>
      </c>
      <c r="AK165" s="312" t="n">
        <v>0.0985</v>
      </c>
      <c r="AL165" s="312" t="n">
        <v>-0.0283</v>
      </c>
      <c r="AM165" s="312" t="n">
        <v>-0.0075</v>
      </c>
      <c r="AN165" s="312" t="n">
        <v>0.061</v>
      </c>
      <c r="AO165" s="312" t="n">
        <v>-0.0455</v>
      </c>
      <c r="AP165" s="313" t="n">
        <v>0.1475</v>
      </c>
      <c r="AQ165" s="252"/>
      <c r="AR165" s="314" t="n">
        <f aca="false">ROUND(SUMPRODUCT(E165:AP165,E$5:AP$5),10)</f>
        <v>-0.4152665806</v>
      </c>
      <c r="AS165" s="315" t="str">
        <f aca="false">PROPER(RIGHT(B165,LEN(B165)-6))</f>
        <v>Cuprum Sulfuricum</v>
      </c>
      <c r="AT165" s="269" t="n">
        <f aca="false">ATANH(MIN(AR165,max_correl))</f>
        <v>-0.441958569238994</v>
      </c>
      <c r="AU165" s="270" t="n">
        <f aca="false">IF(AT165&lt;0,(AT165^2),"")</f>
        <v>0.195327376923779</v>
      </c>
      <c r="AV165" s="252"/>
      <c r="AW165" s="269" t="n">
        <f aca="false">AW164+largeur_classes</f>
        <v>0.455521160972917</v>
      </c>
      <c r="AX165" s="317" t="n">
        <f aca="false">COUNTIF(AT$11:AT$408,CONCATENATE("&lt;=",AW165))</f>
        <v>394</v>
      </c>
      <c r="AY165" s="252" t="n">
        <f aca="false">AX165-AX164</f>
        <v>0</v>
      </c>
      <c r="AZ165" s="317" t="n">
        <f aca="false">$AZ$10*EXP(-(((AW165-$AW$7)/AZ$7)^2)/2)</f>
        <v>0.723060410642434</v>
      </c>
      <c r="BA165" s="317" t="n">
        <f aca="false">IF((AW165-$AW$7)&gt;0,IF((AY165-AZ165)&gt;0,AY165-AZ165,0),0)</f>
        <v>0</v>
      </c>
      <c r="BB165" s="318" t="n">
        <f aca="false">AW165-BB$5</f>
        <v>0.0666886639499317</v>
      </c>
      <c r="BC165" s="0"/>
    </row>
    <row r="166" customFormat="false" ht="12.8" hidden="false" customHeight="false" outlineLevel="0" collapsed="false">
      <c r="A166" s="269" t="s">
        <v>590</v>
      </c>
      <c r="B166" s="298" t="s">
        <v>1671</v>
      </c>
      <c r="C166" s="298"/>
      <c r="D166" s="311"/>
      <c r="E166" s="312" t="n">
        <v>-0.1083</v>
      </c>
      <c r="F166" s="312" t="n">
        <v>0.0919</v>
      </c>
      <c r="G166" s="312" t="n">
        <v>0.0045</v>
      </c>
      <c r="H166" s="312" t="n">
        <v>0.0087</v>
      </c>
      <c r="I166" s="312" t="n">
        <v>0.4122</v>
      </c>
      <c r="J166" s="312" t="n">
        <v>-0.1313</v>
      </c>
      <c r="K166" s="312" t="n">
        <v>-0.2749</v>
      </c>
      <c r="L166" s="312" t="n">
        <v>-0.2477</v>
      </c>
      <c r="M166" s="312" t="n">
        <v>0.0671</v>
      </c>
      <c r="N166" s="312" t="n">
        <v>0.2676</v>
      </c>
      <c r="O166" s="312" t="n">
        <v>0.0877</v>
      </c>
      <c r="P166" s="312" t="n">
        <v>0.175</v>
      </c>
      <c r="Q166" s="312" t="n">
        <v>-0.0269</v>
      </c>
      <c r="R166" s="312" t="n">
        <v>0.3357</v>
      </c>
      <c r="S166" s="312" t="n">
        <v>-0.1698</v>
      </c>
      <c r="T166" s="312" t="n">
        <v>-0.0779</v>
      </c>
      <c r="U166" s="312" t="n">
        <v>0.1177</v>
      </c>
      <c r="V166" s="312" t="n">
        <v>-0.1635</v>
      </c>
      <c r="W166" s="312" t="n">
        <v>0.0356</v>
      </c>
      <c r="X166" s="312" t="n">
        <v>0.0171</v>
      </c>
      <c r="Y166" s="312" t="n">
        <v>0.0807</v>
      </c>
      <c r="Z166" s="312" t="n">
        <v>-0.0493</v>
      </c>
      <c r="AA166" s="312" t="n">
        <v>0.0789</v>
      </c>
      <c r="AB166" s="312" t="n">
        <v>-0.0859</v>
      </c>
      <c r="AC166" s="312" t="n">
        <v>0.1188</v>
      </c>
      <c r="AD166" s="312" t="n">
        <v>0.0873</v>
      </c>
      <c r="AE166" s="312" t="n">
        <v>0.0915</v>
      </c>
      <c r="AF166" s="312" t="n">
        <v>-0.1785</v>
      </c>
      <c r="AG166" s="312" t="n">
        <v>-0.1037</v>
      </c>
      <c r="AH166" s="312" t="n">
        <v>-0.1897</v>
      </c>
      <c r="AI166" s="312" t="n">
        <v>-0.0374</v>
      </c>
      <c r="AJ166" s="312" t="n">
        <v>0.0835</v>
      </c>
      <c r="AK166" s="312" t="n">
        <v>-0.225</v>
      </c>
      <c r="AL166" s="312" t="n">
        <v>-0.0968</v>
      </c>
      <c r="AM166" s="312" t="n">
        <v>-0.1533</v>
      </c>
      <c r="AN166" s="312" t="n">
        <v>0.1918</v>
      </c>
      <c r="AO166" s="312" t="n">
        <v>0.1932</v>
      </c>
      <c r="AP166" s="313" t="n">
        <v>-0.2316</v>
      </c>
      <c r="AQ166" s="252"/>
      <c r="AR166" s="314" t="n">
        <f aca="false">ROUND(SUMPRODUCT(E166:AP166,E$5:AP$5),10)</f>
        <v>-0.4079674695</v>
      </c>
      <c r="AS166" s="315" t="str">
        <f aca="false">PROPER(RIGHT(B166,LEN(B166)-6))</f>
        <v>Curare</v>
      </c>
      <c r="AT166" s="269" t="n">
        <f aca="false">ATANH(MIN(AR166,max_correl))</f>
        <v>-0.433170424429785</v>
      </c>
      <c r="AU166" s="270" t="n">
        <f aca="false">IF(AT166&lt;0,(AT166^2),"")</f>
        <v>0.18763661660068</v>
      </c>
      <c r="AV166" s="252"/>
      <c r="AW166" s="269" t="n">
        <f aca="false">AW165+largeur_classes</f>
        <v>0.462041467379722</v>
      </c>
      <c r="AX166" s="317" t="n">
        <f aca="false">COUNTIF(AT$11:AT$408,CONCATENATE("&lt;=",AW166))</f>
        <v>394</v>
      </c>
      <c r="AY166" s="252" t="n">
        <f aca="false">AX166-AX165</f>
        <v>0</v>
      </c>
      <c r="AZ166" s="317" t="n">
        <f aca="false">$AZ$10*EXP(-(((AW166-$AW$7)/AZ$7)^2)/2)</f>
        <v>0.678634256021575</v>
      </c>
      <c r="BA166" s="317" t="n">
        <f aca="false">IF((AW166-$AW$7)&gt;0,IF((AY166-AZ166)&gt;0,AY166-AZ166,0),0)</f>
        <v>0</v>
      </c>
      <c r="BB166" s="318" t="n">
        <f aca="false">AW166-BB$5</f>
        <v>0.0732089703567361</v>
      </c>
      <c r="BC166" s="0"/>
    </row>
    <row r="167" customFormat="false" ht="12.8" hidden="false" customHeight="false" outlineLevel="0" collapsed="false">
      <c r="A167" s="269" t="s">
        <v>591</v>
      </c>
      <c r="B167" s="298" t="s">
        <v>1672</v>
      </c>
      <c r="C167" s="298"/>
      <c r="D167" s="311"/>
      <c r="E167" s="312" t="n">
        <v>-0.0823</v>
      </c>
      <c r="F167" s="312" t="n">
        <v>0.3253</v>
      </c>
      <c r="G167" s="312" t="n">
        <v>0.3506</v>
      </c>
      <c r="H167" s="312" t="n">
        <v>-0.1496</v>
      </c>
      <c r="I167" s="312" t="n">
        <v>-0.2361</v>
      </c>
      <c r="J167" s="312" t="n">
        <v>0.201</v>
      </c>
      <c r="K167" s="312" t="n">
        <v>0.0061</v>
      </c>
      <c r="L167" s="312" t="n">
        <v>-0.2407</v>
      </c>
      <c r="M167" s="312" t="n">
        <v>-0.3336</v>
      </c>
      <c r="N167" s="312" t="n">
        <v>0.0951</v>
      </c>
      <c r="O167" s="312" t="n">
        <v>0.119</v>
      </c>
      <c r="P167" s="312" t="n">
        <v>-0.0352</v>
      </c>
      <c r="Q167" s="312" t="n">
        <v>-0.1494</v>
      </c>
      <c r="R167" s="312" t="n">
        <v>0.0088</v>
      </c>
      <c r="S167" s="312" t="n">
        <v>0.1689</v>
      </c>
      <c r="T167" s="312" t="n">
        <v>0.0663</v>
      </c>
      <c r="U167" s="312" t="n">
        <v>-0.0373</v>
      </c>
      <c r="V167" s="312" t="n">
        <v>-0.2121</v>
      </c>
      <c r="W167" s="312" t="n">
        <v>-0.1673</v>
      </c>
      <c r="X167" s="312" t="n">
        <v>0.0221</v>
      </c>
      <c r="Y167" s="312" t="n">
        <v>0.133</v>
      </c>
      <c r="Z167" s="312" t="n">
        <v>-0.0765</v>
      </c>
      <c r="AA167" s="312" t="n">
        <v>0.1471</v>
      </c>
      <c r="AB167" s="312" t="n">
        <v>0.1246</v>
      </c>
      <c r="AC167" s="312" t="n">
        <v>0.246</v>
      </c>
      <c r="AD167" s="312" t="n">
        <v>0.106</v>
      </c>
      <c r="AE167" s="312" t="n">
        <v>0.1643</v>
      </c>
      <c r="AF167" s="312" t="n">
        <v>0.0484</v>
      </c>
      <c r="AG167" s="312" t="n">
        <v>-0.1124</v>
      </c>
      <c r="AH167" s="312" t="n">
        <v>0.0012</v>
      </c>
      <c r="AI167" s="312" t="n">
        <v>0.1023</v>
      </c>
      <c r="AJ167" s="312" t="n">
        <v>-0.1531</v>
      </c>
      <c r="AK167" s="312" t="n">
        <v>-0.1152</v>
      </c>
      <c r="AL167" s="312" t="n">
        <v>-0.192</v>
      </c>
      <c r="AM167" s="312" t="n">
        <v>-0.1054</v>
      </c>
      <c r="AN167" s="312" t="n">
        <v>-0.1284</v>
      </c>
      <c r="AO167" s="312" t="n">
        <v>0.1729</v>
      </c>
      <c r="AP167" s="313" t="n">
        <v>-0.0779</v>
      </c>
      <c r="AQ167" s="252"/>
      <c r="AR167" s="314" t="n">
        <f aca="false">ROUND(SUMPRODUCT(E167:AP167,E$5:AP$5),10)</f>
        <v>-0.1390376174</v>
      </c>
      <c r="AS167" s="315" t="str">
        <f aca="false">PROPER(RIGHT(B167,LEN(B167)-6))</f>
        <v>Cyclamen Europaeum</v>
      </c>
      <c r="AT167" s="269" t="n">
        <f aca="false">ATANH(MIN(AR167,max_correl))</f>
        <v>-0.13994408823933</v>
      </c>
      <c r="AU167" s="270" t="n">
        <f aca="false">IF(AT167&lt;0,(AT167^2),"")</f>
        <v>0.0195843478331373</v>
      </c>
      <c r="AV167" s="252"/>
      <c r="AW167" s="269" t="n">
        <f aca="false">AW166+largeur_classes</f>
        <v>0.468561773786526</v>
      </c>
      <c r="AX167" s="317" t="n">
        <f aca="false">COUNTIF(AT$11:AT$408,CONCATENATE("&lt;=",AW167))</f>
        <v>394</v>
      </c>
      <c r="AY167" s="252" t="n">
        <f aca="false">AX167-AX166</f>
        <v>0</v>
      </c>
      <c r="AZ167" s="317" t="n">
        <f aca="false">$AZ$10*EXP(-(((AW167-$AW$7)/AZ$7)^2)/2)</f>
        <v>0.636359868963044</v>
      </c>
      <c r="BA167" s="317" t="n">
        <f aca="false">IF((AW167-$AW$7)&gt;0,IF((AY167-AZ167)&gt;0,AY167-AZ167,0),0)</f>
        <v>0</v>
      </c>
      <c r="BB167" s="318" t="n">
        <f aca="false">AW167-BB$5</f>
        <v>0.0797292767635406</v>
      </c>
      <c r="BC167" s="0"/>
    </row>
    <row r="168" customFormat="false" ht="12.8" hidden="false" customHeight="false" outlineLevel="0" collapsed="false">
      <c r="A168" s="269" t="s">
        <v>592</v>
      </c>
      <c r="B168" s="298" t="s">
        <v>1673</v>
      </c>
      <c r="C168" s="298"/>
      <c r="D168" s="311"/>
      <c r="E168" s="312" t="n">
        <v>-0.1169</v>
      </c>
      <c r="F168" s="312" t="n">
        <v>-0.0989</v>
      </c>
      <c r="G168" s="312" t="n">
        <v>0.1237</v>
      </c>
      <c r="H168" s="312" t="n">
        <v>0.0666</v>
      </c>
      <c r="I168" s="312" t="n">
        <v>-0.0058</v>
      </c>
      <c r="J168" s="312" t="n">
        <v>-0.1891</v>
      </c>
      <c r="K168" s="312" t="n">
        <v>-0.2561</v>
      </c>
      <c r="L168" s="312" t="n">
        <v>-0.0287</v>
      </c>
      <c r="M168" s="312" t="n">
        <v>0.3138</v>
      </c>
      <c r="N168" s="312" t="n">
        <v>0.131</v>
      </c>
      <c r="O168" s="312" t="n">
        <v>0.1532</v>
      </c>
      <c r="P168" s="312" t="n">
        <v>0.1126</v>
      </c>
      <c r="Q168" s="312" t="n">
        <v>0.2119</v>
      </c>
      <c r="R168" s="312" t="n">
        <v>-0.1539</v>
      </c>
      <c r="S168" s="312" t="n">
        <v>-0.1934</v>
      </c>
      <c r="T168" s="312" t="n">
        <v>0.4167</v>
      </c>
      <c r="U168" s="312" t="n">
        <v>-0.0316</v>
      </c>
      <c r="V168" s="312" t="n">
        <v>-0.0014</v>
      </c>
      <c r="W168" s="312" t="n">
        <v>-0.2323</v>
      </c>
      <c r="X168" s="312" t="n">
        <v>0.0999</v>
      </c>
      <c r="Y168" s="312" t="n">
        <v>-0.1378</v>
      </c>
      <c r="Z168" s="312" t="n">
        <v>0.0601</v>
      </c>
      <c r="AA168" s="312" t="n">
        <v>-0.0402</v>
      </c>
      <c r="AB168" s="312" t="n">
        <v>-0.1019</v>
      </c>
      <c r="AC168" s="312" t="n">
        <v>0.1569</v>
      </c>
      <c r="AD168" s="312" t="n">
        <v>-0.2857</v>
      </c>
      <c r="AE168" s="312" t="n">
        <v>0.2297</v>
      </c>
      <c r="AF168" s="312" t="n">
        <v>0.0714</v>
      </c>
      <c r="AG168" s="312" t="n">
        <v>-0.0606</v>
      </c>
      <c r="AH168" s="312" t="n">
        <v>0.0425</v>
      </c>
      <c r="AI168" s="312" t="n">
        <v>0.0414</v>
      </c>
      <c r="AJ168" s="312" t="n">
        <v>-0.0934</v>
      </c>
      <c r="AK168" s="312" t="n">
        <v>0.174</v>
      </c>
      <c r="AL168" s="312" t="n">
        <v>0.1442</v>
      </c>
      <c r="AM168" s="312" t="n">
        <v>-0.0099</v>
      </c>
      <c r="AN168" s="312" t="n">
        <v>-0.1036</v>
      </c>
      <c r="AO168" s="312" t="n">
        <v>-0.2022</v>
      </c>
      <c r="AP168" s="313" t="n">
        <v>-0.2022</v>
      </c>
      <c r="AQ168" s="252"/>
      <c r="AR168" s="314" t="n">
        <f aca="false">ROUND(SUMPRODUCT(E168:AP168,E$5:AP$5),10)</f>
        <v>-0.0640715359</v>
      </c>
      <c r="AS168" s="315" t="str">
        <f aca="false">PROPER(RIGHT(B168,LEN(B168)-6))</f>
        <v>Daphne Indica</v>
      </c>
      <c r="AT168" s="269" t="n">
        <f aca="false">ATANH(MIN(AR168,max_correl))</f>
        <v>-0.0641594271584918</v>
      </c>
      <c r="AU168" s="270" t="n">
        <f aca="false">IF(AT168&lt;0,(AT168^2),"")</f>
        <v>0.00411643209330582</v>
      </c>
      <c r="AV168" s="252"/>
      <c r="AW168" s="269" t="n">
        <f aca="false">AW167+largeur_classes</f>
        <v>0.475082080193331</v>
      </c>
      <c r="AX168" s="317" t="n">
        <f aca="false">COUNTIF(AT$11:AT$408,CONCATENATE("&lt;=",AW168))</f>
        <v>394</v>
      </c>
      <c r="AY168" s="252" t="n">
        <f aca="false">AX168-AX167</f>
        <v>0</v>
      </c>
      <c r="AZ168" s="317" t="n">
        <f aca="false">$AZ$10*EXP(-(((AW168-$AW$7)/AZ$7)^2)/2)</f>
        <v>0.596177525759676</v>
      </c>
      <c r="BA168" s="317" t="n">
        <f aca="false">IF((AW168-$AW$7)&gt;0,IF((AY168-AZ168)&gt;0,AY168-AZ168,0),0)</f>
        <v>0</v>
      </c>
      <c r="BB168" s="318" t="n">
        <f aca="false">AW168-BB$5</f>
        <v>0.086249583170345</v>
      </c>
      <c r="BC168" s="0"/>
    </row>
    <row r="169" customFormat="false" ht="12.8" hidden="false" customHeight="false" outlineLevel="0" collapsed="false">
      <c r="A169" s="269" t="s">
        <v>593</v>
      </c>
      <c r="B169" s="298" t="s">
        <v>1674</v>
      </c>
      <c r="C169" s="298"/>
      <c r="D169" s="311"/>
      <c r="E169" s="312" t="n">
        <v>-0.5529</v>
      </c>
      <c r="F169" s="312" t="n">
        <v>-0.2659</v>
      </c>
      <c r="G169" s="312" t="n">
        <v>0.1397</v>
      </c>
      <c r="H169" s="312" t="n">
        <v>0.2614</v>
      </c>
      <c r="I169" s="312" t="n">
        <v>0.3554</v>
      </c>
      <c r="J169" s="312" t="n">
        <v>0.1281</v>
      </c>
      <c r="K169" s="312" t="n">
        <v>-0.1989</v>
      </c>
      <c r="L169" s="312" t="n">
        <v>0.0252</v>
      </c>
      <c r="M169" s="312" t="n">
        <v>0.2454</v>
      </c>
      <c r="N169" s="312" t="n">
        <v>-0.0599</v>
      </c>
      <c r="O169" s="312" t="n">
        <v>0.1043</v>
      </c>
      <c r="P169" s="312" t="n">
        <v>0.1571</v>
      </c>
      <c r="Q169" s="312" t="n">
        <v>-0.1279</v>
      </c>
      <c r="R169" s="312" t="n">
        <v>-0.1073</v>
      </c>
      <c r="S169" s="312" t="n">
        <v>0.1416</v>
      </c>
      <c r="T169" s="312" t="n">
        <v>-0.1861</v>
      </c>
      <c r="U169" s="312" t="n">
        <v>-0.0412</v>
      </c>
      <c r="V169" s="312" t="n">
        <v>-0.007</v>
      </c>
      <c r="W169" s="312" t="n">
        <v>0.1262</v>
      </c>
      <c r="X169" s="312" t="n">
        <v>-0.0565</v>
      </c>
      <c r="Y169" s="312" t="n">
        <v>0.0985</v>
      </c>
      <c r="Z169" s="312" t="n">
        <v>-0.0149</v>
      </c>
      <c r="AA169" s="312" t="n">
        <v>0.2384</v>
      </c>
      <c r="AB169" s="312" t="n">
        <v>0.1004</v>
      </c>
      <c r="AC169" s="312" t="n">
        <v>0.0147</v>
      </c>
      <c r="AD169" s="312" t="n">
        <v>-0.038</v>
      </c>
      <c r="AE169" s="312" t="n">
        <v>-0.1156</v>
      </c>
      <c r="AF169" s="312" t="n">
        <v>0.1128</v>
      </c>
      <c r="AG169" s="312" t="n">
        <v>-0.1373</v>
      </c>
      <c r="AH169" s="312" t="n">
        <v>-0.039</v>
      </c>
      <c r="AI169" s="312" t="n">
        <v>-0.0719</v>
      </c>
      <c r="AJ169" s="312" t="n">
        <v>-0.0369</v>
      </c>
      <c r="AK169" s="312" t="n">
        <v>-0.0701</v>
      </c>
      <c r="AL169" s="312" t="n">
        <v>-0.0294</v>
      </c>
      <c r="AM169" s="312" t="n">
        <v>-0.1092</v>
      </c>
      <c r="AN169" s="312" t="n">
        <v>-0.0083</v>
      </c>
      <c r="AO169" s="312" t="n">
        <v>0.0036</v>
      </c>
      <c r="AP169" s="313" t="n">
        <v>0.0273</v>
      </c>
      <c r="AQ169" s="252"/>
      <c r="AR169" s="314" t="n">
        <f aca="false">ROUND(SUMPRODUCT(E169:AP169,E$5:AP$5),10)</f>
        <v>-0.1355846195</v>
      </c>
      <c r="AS169" s="315" t="str">
        <f aca="false">PROPER(RIGHT(B169,LEN(B169)-6))</f>
        <v>Digitalis Purpurea</v>
      </c>
      <c r="AT169" s="269" t="n">
        <f aca="false">ATANH(MIN(AR169,max_correl))</f>
        <v>-0.136424731412064</v>
      </c>
      <c r="AU169" s="270" t="n">
        <f aca="false">IF(AT169&lt;0,(AT169^2),"")</f>
        <v>0.0186117073408539</v>
      </c>
      <c r="AV169" s="252"/>
      <c r="AW169" s="269" t="n">
        <f aca="false">AW168+largeur_classes</f>
        <v>0.481602386600135</v>
      </c>
      <c r="AX169" s="317" t="n">
        <f aca="false">COUNTIF(AT$11:AT$408,CONCATENATE("&lt;=",AW169))</f>
        <v>394</v>
      </c>
      <c r="AY169" s="252" t="n">
        <f aca="false">AX169-AX168</f>
        <v>0</v>
      </c>
      <c r="AZ169" s="317" t="n">
        <f aca="false">$AZ$10*EXP(-(((AW169-$AW$7)/AZ$7)^2)/2)</f>
        <v>0.558025734573513</v>
      </c>
      <c r="BA169" s="317" t="n">
        <f aca="false">IF((AW169-$AW$7)&gt;0,IF((AY169-AZ169)&gt;0,AY169-AZ169,0),0)</f>
        <v>0</v>
      </c>
      <c r="BB169" s="318" t="n">
        <f aca="false">AW169-BB$5</f>
        <v>0.0927698895771495</v>
      </c>
      <c r="BC169" s="0"/>
    </row>
    <row r="170" customFormat="false" ht="12.8" hidden="false" customHeight="false" outlineLevel="0" collapsed="false">
      <c r="A170" s="269" t="s">
        <v>594</v>
      </c>
      <c r="B170" s="298" t="s">
        <v>1675</v>
      </c>
      <c r="C170" s="298"/>
      <c r="D170" s="311"/>
      <c r="E170" s="312" t="n">
        <v>-0.2056</v>
      </c>
      <c r="F170" s="312" t="n">
        <v>0.0432</v>
      </c>
      <c r="G170" s="312" t="n">
        <v>0.2134</v>
      </c>
      <c r="H170" s="312" t="n">
        <v>0.2541</v>
      </c>
      <c r="I170" s="312" t="n">
        <v>-0.188</v>
      </c>
      <c r="J170" s="312" t="n">
        <v>-0.2043</v>
      </c>
      <c r="K170" s="312" t="n">
        <v>-0.1021</v>
      </c>
      <c r="L170" s="312" t="n">
        <v>-0.5077</v>
      </c>
      <c r="M170" s="312" t="n">
        <v>-0.1133</v>
      </c>
      <c r="N170" s="312" t="n">
        <v>0.076</v>
      </c>
      <c r="O170" s="312" t="n">
        <v>-0.1235</v>
      </c>
      <c r="P170" s="312" t="n">
        <v>0.2993</v>
      </c>
      <c r="Q170" s="312" t="n">
        <v>0.0813</v>
      </c>
      <c r="R170" s="312" t="n">
        <v>-0.0691</v>
      </c>
      <c r="S170" s="312" t="n">
        <v>-0.2493</v>
      </c>
      <c r="T170" s="312" t="n">
        <v>0.0653</v>
      </c>
      <c r="U170" s="312" t="n">
        <v>0.2714</v>
      </c>
      <c r="V170" s="312" t="n">
        <v>-0.1146</v>
      </c>
      <c r="W170" s="312" t="n">
        <v>0.1021</v>
      </c>
      <c r="X170" s="312" t="n">
        <v>0.1982</v>
      </c>
      <c r="Y170" s="312" t="n">
        <v>-0.1024</v>
      </c>
      <c r="Z170" s="312" t="n">
        <v>0.0849</v>
      </c>
      <c r="AA170" s="312" t="n">
        <v>0.1441</v>
      </c>
      <c r="AB170" s="312" t="n">
        <v>-0.1029</v>
      </c>
      <c r="AC170" s="312" t="n">
        <v>-0.108</v>
      </c>
      <c r="AD170" s="312" t="n">
        <v>-0.0701</v>
      </c>
      <c r="AE170" s="312" t="n">
        <v>0.0158</v>
      </c>
      <c r="AF170" s="312" t="n">
        <v>0.1225</v>
      </c>
      <c r="AG170" s="312" t="n">
        <v>0.125</v>
      </c>
      <c r="AH170" s="312" t="n">
        <v>0.0216</v>
      </c>
      <c r="AI170" s="312" t="n">
        <v>0.1606</v>
      </c>
      <c r="AJ170" s="312" t="n">
        <v>-0.0386</v>
      </c>
      <c r="AK170" s="312" t="n">
        <v>-0.1189</v>
      </c>
      <c r="AL170" s="312" t="n">
        <v>0.1164</v>
      </c>
      <c r="AM170" s="312" t="n">
        <v>0.0922</v>
      </c>
      <c r="AN170" s="312" t="n">
        <v>-0.0318</v>
      </c>
      <c r="AO170" s="312" t="n">
        <v>-0.0368</v>
      </c>
      <c r="AP170" s="313" t="n">
        <v>-0.0081</v>
      </c>
      <c r="AQ170" s="252"/>
      <c r="AR170" s="314" t="n">
        <f aca="false">ROUND(SUMPRODUCT(E170:AP170,E$5:AP$5),10)</f>
        <v>-0.2228566612</v>
      </c>
      <c r="AS170" s="315" t="str">
        <f aca="false">PROPER(RIGHT(B170,LEN(B170)-6))</f>
        <v>Dioscorea Villosa</v>
      </c>
      <c r="AT170" s="269" t="n">
        <f aca="false">ATANH(MIN(AR170,max_correl))</f>
        <v>-0.226660057813999</v>
      </c>
      <c r="AU170" s="270" t="n">
        <f aca="false">IF(AT170&lt;0,(AT170^2),"")</f>
        <v>0.0513747818082453</v>
      </c>
      <c r="AV170" s="252"/>
      <c r="AW170" s="269" t="n">
        <f aca="false">AW169+largeur_classes</f>
        <v>0.48812269300694</v>
      </c>
      <c r="AX170" s="317" t="n">
        <f aca="false">COUNTIF(AT$11:AT$408,CONCATENATE("&lt;=",AW170))</f>
        <v>395</v>
      </c>
      <c r="AY170" s="252" t="n">
        <f aca="false">AX170-AX169</f>
        <v>1</v>
      </c>
      <c r="AZ170" s="317" t="n">
        <f aca="false">$AZ$10*EXP(-(((AW170-$AW$7)/AZ$7)^2)/2)</f>
        <v>0.521841563033165</v>
      </c>
      <c r="BA170" s="317" t="n">
        <f aca="false">IF((AW170-$AW$7)&gt;0,IF((AY170-AZ170)&gt;0,AY170-AZ170,0),0)</f>
        <v>0.478158436966835</v>
      </c>
      <c r="BB170" s="318" t="n">
        <f aca="false">AW170-BB$5</f>
        <v>0.0992901959839539</v>
      </c>
      <c r="BC170" s="0"/>
    </row>
    <row r="171" customFormat="false" ht="12.8" hidden="false" customHeight="false" outlineLevel="0" collapsed="false">
      <c r="A171" s="269" t="s">
        <v>595</v>
      </c>
      <c r="B171" s="298" t="s">
        <v>1676</v>
      </c>
      <c r="C171" s="298"/>
      <c r="D171" s="311"/>
      <c r="E171" s="312" t="n">
        <v>-0.0027</v>
      </c>
      <c r="F171" s="312" t="n">
        <v>-0.35</v>
      </c>
      <c r="G171" s="312" t="n">
        <v>-0.0393</v>
      </c>
      <c r="H171" s="312" t="n">
        <v>-0.2229</v>
      </c>
      <c r="I171" s="312" t="n">
        <v>0.6496</v>
      </c>
      <c r="J171" s="312" t="n">
        <v>-0.1302</v>
      </c>
      <c r="K171" s="312" t="n">
        <v>-0.1531</v>
      </c>
      <c r="L171" s="312" t="n">
        <v>0.0057</v>
      </c>
      <c r="M171" s="312" t="n">
        <v>0.0526</v>
      </c>
      <c r="N171" s="312" t="n">
        <v>-0.1504</v>
      </c>
      <c r="O171" s="312" t="n">
        <v>0.1175</v>
      </c>
      <c r="P171" s="312" t="n">
        <v>0.2023</v>
      </c>
      <c r="Q171" s="312" t="n">
        <v>-0.1673</v>
      </c>
      <c r="R171" s="312" t="n">
        <v>0.2344</v>
      </c>
      <c r="S171" s="312" t="n">
        <v>-0.019</v>
      </c>
      <c r="T171" s="312" t="n">
        <v>0.0027</v>
      </c>
      <c r="U171" s="312" t="n">
        <v>0.0384</v>
      </c>
      <c r="V171" s="312" t="n">
        <v>-0.1117</v>
      </c>
      <c r="W171" s="312" t="n">
        <v>-0.1012</v>
      </c>
      <c r="X171" s="312" t="n">
        <v>0.1362</v>
      </c>
      <c r="Y171" s="312" t="n">
        <v>-0.0698</v>
      </c>
      <c r="Z171" s="312" t="n">
        <v>0.0994</v>
      </c>
      <c r="AA171" s="312" t="n">
        <v>0.0015</v>
      </c>
      <c r="AB171" s="312" t="n">
        <v>0.2027</v>
      </c>
      <c r="AC171" s="312" t="n">
        <v>-0.1287</v>
      </c>
      <c r="AD171" s="312" t="n">
        <v>-0.0477</v>
      </c>
      <c r="AE171" s="312" t="n">
        <v>0.0411</v>
      </c>
      <c r="AF171" s="312" t="n">
        <v>0.084</v>
      </c>
      <c r="AG171" s="312" t="n">
        <v>0.1175</v>
      </c>
      <c r="AH171" s="312" t="n">
        <v>-0.1377</v>
      </c>
      <c r="AI171" s="312" t="n">
        <v>-0.0323</v>
      </c>
      <c r="AJ171" s="312" t="n">
        <v>0.0248</v>
      </c>
      <c r="AK171" s="312" t="n">
        <v>-0.026</v>
      </c>
      <c r="AL171" s="312" t="n">
        <v>-0.164</v>
      </c>
      <c r="AM171" s="312" t="n">
        <v>0.0562</v>
      </c>
      <c r="AN171" s="312" t="n">
        <v>0.0236</v>
      </c>
      <c r="AO171" s="312" t="n">
        <v>0.0459</v>
      </c>
      <c r="AP171" s="313" t="n">
        <v>-0.0803</v>
      </c>
      <c r="AQ171" s="252"/>
      <c r="AR171" s="314" t="n">
        <f aca="false">ROUND(SUMPRODUCT(E171:AP171,E$5:AP$5),10)</f>
        <v>-0.2633661713</v>
      </c>
      <c r="AS171" s="315" t="str">
        <f aca="false">PROPER(RIGHT(B171,LEN(B171)-6))</f>
        <v>Diphterotoxinum</v>
      </c>
      <c r="AT171" s="269" t="n">
        <f aca="false">ATANH(MIN(AR171,max_correl))</f>
        <v>-0.269722036879606</v>
      </c>
      <c r="AU171" s="270" t="n">
        <f aca="false">IF(AT171&lt;0,(AT171^2),"")</f>
        <v>0.0727499771784837</v>
      </c>
      <c r="AV171" s="252"/>
      <c r="AW171" s="269" t="n">
        <f aca="false">AW170+largeur_classes</f>
        <v>0.494642999413744</v>
      </c>
      <c r="AX171" s="317" t="n">
        <f aca="false">COUNTIF(AT$11:AT$408,CONCATENATE("&lt;=",AW171))</f>
        <v>395</v>
      </c>
      <c r="AY171" s="252" t="n">
        <f aca="false">AX171-AX170</f>
        <v>0</v>
      </c>
      <c r="AZ171" s="317" t="n">
        <f aca="false">$AZ$10*EXP(-(((AW171-$AW$7)/AZ$7)^2)/2)</f>
        <v>0.487560951335988</v>
      </c>
      <c r="BA171" s="317" t="n">
        <f aca="false">IF((AW171-$AW$7)&gt;0,IF((AY171-AZ171)&gt;0,AY171-AZ171,0),0)</f>
        <v>0</v>
      </c>
      <c r="BB171" s="318" t="n">
        <f aca="false">AW171-BB$5</f>
        <v>0.105810502390758</v>
      </c>
      <c r="BC171" s="0"/>
    </row>
    <row r="172" customFormat="false" ht="12.8" hidden="false" customHeight="false" outlineLevel="0" collapsed="false">
      <c r="A172" s="269" t="s">
        <v>596</v>
      </c>
      <c r="B172" s="298" t="s">
        <v>1677</v>
      </c>
      <c r="C172" s="298"/>
      <c r="D172" s="311"/>
      <c r="E172" s="312" t="n">
        <v>0.4235</v>
      </c>
      <c r="F172" s="312" t="n">
        <v>-0.3149</v>
      </c>
      <c r="G172" s="312" t="n">
        <v>0.0042</v>
      </c>
      <c r="H172" s="312" t="n">
        <v>0.0486</v>
      </c>
      <c r="I172" s="312" t="n">
        <v>-0.0035</v>
      </c>
      <c r="J172" s="312" t="n">
        <v>-0.0564</v>
      </c>
      <c r="K172" s="312" t="n">
        <v>0.0428</v>
      </c>
      <c r="L172" s="312" t="n">
        <v>0.2467</v>
      </c>
      <c r="M172" s="312" t="n">
        <v>-0.1159</v>
      </c>
      <c r="N172" s="312" t="n">
        <v>-0.1307</v>
      </c>
      <c r="O172" s="312" t="n">
        <v>-0.0692</v>
      </c>
      <c r="P172" s="312" t="n">
        <v>0.3385</v>
      </c>
      <c r="Q172" s="312" t="n">
        <v>-0.0895</v>
      </c>
      <c r="R172" s="312" t="n">
        <v>-0.2811</v>
      </c>
      <c r="S172" s="312" t="n">
        <v>-0.0583</v>
      </c>
      <c r="T172" s="312" t="n">
        <v>-0.267</v>
      </c>
      <c r="U172" s="312" t="n">
        <v>-0.0348</v>
      </c>
      <c r="V172" s="312" t="n">
        <v>-0.1237</v>
      </c>
      <c r="W172" s="312" t="n">
        <v>0.1906</v>
      </c>
      <c r="X172" s="312" t="n">
        <v>-0.1282</v>
      </c>
      <c r="Y172" s="312" t="n">
        <v>0.0795</v>
      </c>
      <c r="Z172" s="312" t="n">
        <v>0.0879</v>
      </c>
      <c r="AA172" s="312" t="n">
        <v>0.0084</v>
      </c>
      <c r="AB172" s="312" t="n">
        <v>0.2631</v>
      </c>
      <c r="AC172" s="312" t="n">
        <v>-0.0184</v>
      </c>
      <c r="AD172" s="312" t="n">
        <v>-0.2531</v>
      </c>
      <c r="AE172" s="312" t="n">
        <v>0.0264</v>
      </c>
      <c r="AF172" s="312" t="n">
        <v>0.0802</v>
      </c>
      <c r="AG172" s="312" t="n">
        <v>-0.1948</v>
      </c>
      <c r="AH172" s="312" t="n">
        <v>0.1114</v>
      </c>
      <c r="AI172" s="312" t="n">
        <v>0.0232</v>
      </c>
      <c r="AJ172" s="312" t="n">
        <v>0.1111</v>
      </c>
      <c r="AK172" s="312" t="n">
        <v>0.0818</v>
      </c>
      <c r="AL172" s="312" t="n">
        <v>-0.1758</v>
      </c>
      <c r="AM172" s="312" t="n">
        <v>0.02</v>
      </c>
      <c r="AN172" s="312" t="n">
        <v>-0.0029</v>
      </c>
      <c r="AO172" s="312" t="n">
        <v>0.0032</v>
      </c>
      <c r="AP172" s="313" t="n">
        <v>0.1272</v>
      </c>
      <c r="AQ172" s="252"/>
      <c r="AR172" s="314" t="n">
        <f aca="false">ROUND(SUMPRODUCT(E172:AP172,E$5:AP$5),10)</f>
        <v>-0.1933385265</v>
      </c>
      <c r="AS172" s="315" t="str">
        <f aca="false">PROPER(RIGHT(B172,LEN(B172)-6))</f>
        <v>Dolichos Pruriens</v>
      </c>
      <c r="AT172" s="269" t="n">
        <f aca="false">ATANH(MIN(AR172,max_correl))</f>
        <v>-0.195803024940414</v>
      </c>
      <c r="AU172" s="270" t="n">
        <f aca="false">IF(AT172&lt;0,(AT172^2),"")</f>
        <v>0.0383388245758163</v>
      </c>
      <c r="AV172" s="252"/>
      <c r="AW172" s="269" t="n">
        <f aca="false">AW171+largeur_classes</f>
        <v>0.501163305820549</v>
      </c>
      <c r="AX172" s="317" t="n">
        <f aca="false">COUNTIF(AT$11:AT$408,CONCATENATE("&lt;=",AW172))</f>
        <v>395</v>
      </c>
      <c r="AY172" s="252" t="n">
        <f aca="false">AX172-AX171</f>
        <v>0</v>
      </c>
      <c r="AZ172" s="317" t="n">
        <f aca="false">$AZ$10*EXP(-(((AW172-$AW$7)/AZ$7)^2)/2)</f>
        <v>0.455119010133897</v>
      </c>
      <c r="BA172" s="317" t="n">
        <f aca="false">IF((AW172-$AW$7)&gt;0,IF((AY172-AZ172)&gt;0,AY172-AZ172,0),0)</f>
        <v>0</v>
      </c>
      <c r="BB172" s="318" t="n">
        <f aca="false">AW172-BB$5</f>
        <v>0.112330808797563</v>
      </c>
      <c r="BC172" s="0"/>
    </row>
    <row r="173" customFormat="false" ht="12.8" hidden="false" customHeight="false" outlineLevel="0" collapsed="false">
      <c r="A173" s="269" t="s">
        <v>597</v>
      </c>
      <c r="B173" s="298" t="s">
        <v>1678</v>
      </c>
      <c r="C173" s="298"/>
      <c r="D173" s="311"/>
      <c r="E173" s="312" t="n">
        <v>0.0262</v>
      </c>
      <c r="F173" s="312" t="n">
        <v>-0.4095</v>
      </c>
      <c r="G173" s="312" t="n">
        <v>-0.1569</v>
      </c>
      <c r="H173" s="312" t="n">
        <v>0.5197</v>
      </c>
      <c r="I173" s="312" t="n">
        <v>0.0672</v>
      </c>
      <c r="J173" s="312" t="n">
        <v>0.0313</v>
      </c>
      <c r="K173" s="312" t="n">
        <v>-0.0772</v>
      </c>
      <c r="L173" s="312" t="n">
        <v>-0.2269</v>
      </c>
      <c r="M173" s="312" t="n">
        <v>-0.1659</v>
      </c>
      <c r="N173" s="312" t="n">
        <v>-0.3025</v>
      </c>
      <c r="O173" s="312" t="n">
        <v>-0.1128</v>
      </c>
      <c r="P173" s="312" t="n">
        <v>0.0974</v>
      </c>
      <c r="Q173" s="312" t="n">
        <v>0.2618</v>
      </c>
      <c r="R173" s="312" t="n">
        <v>-0.1597</v>
      </c>
      <c r="S173" s="312" t="n">
        <v>0.1577</v>
      </c>
      <c r="T173" s="312" t="n">
        <v>-0.0849</v>
      </c>
      <c r="U173" s="312" t="n">
        <v>0.0033</v>
      </c>
      <c r="V173" s="312" t="n">
        <v>0.0441</v>
      </c>
      <c r="W173" s="312" t="n">
        <v>0.0536</v>
      </c>
      <c r="X173" s="312" t="n">
        <v>0.1387</v>
      </c>
      <c r="Y173" s="312" t="n">
        <v>-0.0233</v>
      </c>
      <c r="Z173" s="312" t="n">
        <v>0.0897</v>
      </c>
      <c r="AA173" s="312" t="n">
        <v>-0.0767</v>
      </c>
      <c r="AB173" s="312" t="n">
        <v>0</v>
      </c>
      <c r="AC173" s="312" t="n">
        <v>-0.0126</v>
      </c>
      <c r="AD173" s="312" t="n">
        <v>0.0861</v>
      </c>
      <c r="AE173" s="312" t="n">
        <v>0.0105</v>
      </c>
      <c r="AF173" s="312" t="n">
        <v>0.101</v>
      </c>
      <c r="AG173" s="312" t="n">
        <v>-0.1277</v>
      </c>
      <c r="AH173" s="312" t="n">
        <v>0.0972</v>
      </c>
      <c r="AI173" s="312" t="n">
        <v>0.0203</v>
      </c>
      <c r="AJ173" s="312" t="n">
        <v>0.0967</v>
      </c>
      <c r="AK173" s="312" t="n">
        <v>0.2369</v>
      </c>
      <c r="AL173" s="312" t="n">
        <v>-0.1972</v>
      </c>
      <c r="AM173" s="312" t="n">
        <v>-0.0385</v>
      </c>
      <c r="AN173" s="312" t="n">
        <v>-0.0918</v>
      </c>
      <c r="AO173" s="312" t="n">
        <v>0.0269</v>
      </c>
      <c r="AP173" s="313" t="n">
        <v>0.0954</v>
      </c>
      <c r="AQ173" s="252"/>
      <c r="AR173" s="314" t="n">
        <f aca="false">ROUND(SUMPRODUCT(E173:AP173,E$5:AP$5),10)</f>
        <v>-0.142053586</v>
      </c>
      <c r="AS173" s="315" t="str">
        <f aca="false">PROPER(RIGHT(B173,LEN(B173)-6))</f>
        <v>Doryphora Decemline.</v>
      </c>
      <c r="AT173" s="269" t="n">
        <f aca="false">ATANH(MIN(AR173,max_correl))</f>
        <v>-0.143020834532587</v>
      </c>
      <c r="AU173" s="270" t="n">
        <f aca="false">IF(AT173&lt;0,(AT173^2),"")</f>
        <v>0.0204549591103976</v>
      </c>
      <c r="AV173" s="252"/>
      <c r="AW173" s="269" t="n">
        <f aca="false">AW172+largeur_classes</f>
        <v>0.507683612227353</v>
      </c>
      <c r="AX173" s="317" t="n">
        <f aca="false">COUNTIF(AT$11:AT$408,CONCATENATE("&lt;=",AW173))</f>
        <v>395</v>
      </c>
      <c r="AY173" s="252" t="n">
        <f aca="false">AX173-AX172</f>
        <v>0</v>
      </c>
      <c r="AZ173" s="317" t="n">
        <f aca="false">$AZ$10*EXP(-(((AW173-$AW$7)/AZ$7)^2)/2)</f>
        <v>0.424450302621518</v>
      </c>
      <c r="BA173" s="317" t="n">
        <f aca="false">IF((AW173-$AW$7)&gt;0,IF((AY173-AZ173)&gt;0,AY173-AZ173,0),0)</f>
        <v>0</v>
      </c>
      <c r="BB173" s="318" t="n">
        <f aca="false">AW173-BB$5</f>
        <v>0.118851115204367</v>
      </c>
      <c r="BC173" s="0"/>
    </row>
    <row r="174" customFormat="false" ht="12.8" hidden="false" customHeight="false" outlineLevel="0" collapsed="false">
      <c r="A174" s="269" t="s">
        <v>598</v>
      </c>
      <c r="B174" s="298" t="s">
        <v>1679</v>
      </c>
      <c r="C174" s="298"/>
      <c r="D174" s="311"/>
      <c r="E174" s="312" t="n">
        <v>0.154</v>
      </c>
      <c r="F174" s="312" t="n">
        <v>-0.3946</v>
      </c>
      <c r="G174" s="312" t="n">
        <v>0.0807</v>
      </c>
      <c r="H174" s="312" t="n">
        <v>-0.4159</v>
      </c>
      <c r="I174" s="312" t="n">
        <v>0.2075</v>
      </c>
      <c r="J174" s="312" t="n">
        <v>0.0871</v>
      </c>
      <c r="K174" s="312" t="n">
        <v>-0.005</v>
      </c>
      <c r="L174" s="312" t="n">
        <v>-0.07</v>
      </c>
      <c r="M174" s="312" t="n">
        <v>-0.093</v>
      </c>
      <c r="N174" s="312" t="n">
        <v>-0.1386</v>
      </c>
      <c r="O174" s="312" t="n">
        <v>0.2045</v>
      </c>
      <c r="P174" s="312" t="n">
        <v>0.0801</v>
      </c>
      <c r="Q174" s="312" t="n">
        <v>0.049</v>
      </c>
      <c r="R174" s="312" t="n">
        <v>-0.0087</v>
      </c>
      <c r="S174" s="312" t="n">
        <v>-0.3871</v>
      </c>
      <c r="T174" s="312" t="n">
        <v>0.0647</v>
      </c>
      <c r="U174" s="312" t="n">
        <v>-0.065</v>
      </c>
      <c r="V174" s="312" t="n">
        <v>-0.0386</v>
      </c>
      <c r="W174" s="312" t="n">
        <v>0.0557</v>
      </c>
      <c r="X174" s="312" t="n">
        <v>-0.0639</v>
      </c>
      <c r="Y174" s="312" t="n">
        <v>0.2495</v>
      </c>
      <c r="Z174" s="312" t="n">
        <v>-0.0683</v>
      </c>
      <c r="AA174" s="312" t="n">
        <v>0.0759</v>
      </c>
      <c r="AB174" s="312" t="n">
        <v>0.1862</v>
      </c>
      <c r="AC174" s="312" t="n">
        <v>0.0527</v>
      </c>
      <c r="AD174" s="312" t="n">
        <v>-0.1101</v>
      </c>
      <c r="AE174" s="312" t="n">
        <v>0.0636</v>
      </c>
      <c r="AF174" s="312" t="n">
        <v>-0.0308</v>
      </c>
      <c r="AG174" s="312" t="n">
        <v>-0.0532</v>
      </c>
      <c r="AH174" s="312" t="n">
        <v>0.0342</v>
      </c>
      <c r="AI174" s="312" t="n">
        <v>0.1535</v>
      </c>
      <c r="AJ174" s="312" t="n">
        <v>0.24</v>
      </c>
      <c r="AK174" s="312" t="n">
        <v>0.165</v>
      </c>
      <c r="AL174" s="312" t="n">
        <v>0.0888</v>
      </c>
      <c r="AM174" s="312" t="n">
        <v>-0.2501</v>
      </c>
      <c r="AN174" s="312" t="n">
        <v>-0.1568</v>
      </c>
      <c r="AO174" s="312" t="n">
        <v>-0.0143</v>
      </c>
      <c r="AP174" s="313" t="n">
        <v>0.0717</v>
      </c>
      <c r="AQ174" s="252"/>
      <c r="AR174" s="314" t="n">
        <f aca="false">ROUND(SUMPRODUCT(E174:AP174,E$5:AP$5),10)</f>
        <v>-0.2204394573</v>
      </c>
      <c r="AS174" s="315" t="str">
        <f aca="false">PROPER(RIGHT(B174,LEN(B174)-6))</f>
        <v>Drosera Rotundifolia</v>
      </c>
      <c r="AT174" s="269" t="n">
        <f aca="false">ATANH(MIN(AR174,max_correl))</f>
        <v>-0.224117964826526</v>
      </c>
      <c r="AU174" s="270" t="n">
        <f aca="false">IF(AT174&lt;0,(AT174^2),"")</f>
        <v>0.0502288621579838</v>
      </c>
      <c r="AV174" s="252"/>
      <c r="AW174" s="269" t="n">
        <f aca="false">AW173+largeur_classes</f>
        <v>0.514203918634157</v>
      </c>
      <c r="AX174" s="317" t="n">
        <f aca="false">COUNTIF(AT$11:AT$408,CONCATENATE("&lt;=",AW174))</f>
        <v>395</v>
      </c>
      <c r="AY174" s="252" t="n">
        <f aca="false">AX174-AX173</f>
        <v>0</v>
      </c>
      <c r="AZ174" s="317" t="n">
        <f aca="false">$AZ$10*EXP(-(((AW174-$AW$7)/AZ$7)^2)/2)</f>
        <v>0.395489110380204</v>
      </c>
      <c r="BA174" s="317" t="n">
        <f aca="false">IF((AW174-$AW$7)&gt;0,IF((AY174-AZ174)&gt;0,AY174-AZ174,0),0)</f>
        <v>0</v>
      </c>
      <c r="BB174" s="318" t="n">
        <f aca="false">AW174-BB$5</f>
        <v>0.125371421611172</v>
      </c>
      <c r="BC174" s="0"/>
    </row>
    <row r="175" customFormat="false" ht="12.8" hidden="false" customHeight="false" outlineLevel="0" collapsed="false">
      <c r="A175" s="269" t="s">
        <v>599</v>
      </c>
      <c r="B175" s="298" t="s">
        <v>1680</v>
      </c>
      <c r="C175" s="298"/>
      <c r="D175" s="311"/>
      <c r="E175" s="312" t="n">
        <v>0.2684</v>
      </c>
      <c r="F175" s="312" t="n">
        <v>-0.2184</v>
      </c>
      <c r="G175" s="312" t="n">
        <v>-0.2015</v>
      </c>
      <c r="H175" s="312" t="n">
        <v>-0.1402</v>
      </c>
      <c r="I175" s="312" t="n">
        <v>-0.0629</v>
      </c>
      <c r="J175" s="312" t="n">
        <v>-0.2319</v>
      </c>
      <c r="K175" s="312" t="n">
        <v>-0.23</v>
      </c>
      <c r="L175" s="312" t="n">
        <v>-0.1569</v>
      </c>
      <c r="M175" s="312" t="n">
        <v>-0.0912</v>
      </c>
      <c r="N175" s="312" t="n">
        <v>0.1992</v>
      </c>
      <c r="O175" s="312" t="n">
        <v>-0.0161</v>
      </c>
      <c r="P175" s="312" t="n">
        <v>-0.1928</v>
      </c>
      <c r="Q175" s="312" t="n">
        <v>0.0551</v>
      </c>
      <c r="R175" s="312" t="n">
        <v>0.0135</v>
      </c>
      <c r="S175" s="312" t="n">
        <v>0.0061</v>
      </c>
      <c r="T175" s="312" t="n">
        <v>-0.0448</v>
      </c>
      <c r="U175" s="312" t="n">
        <v>0.2532</v>
      </c>
      <c r="V175" s="312" t="n">
        <v>0.271</v>
      </c>
      <c r="W175" s="312" t="n">
        <v>0.165</v>
      </c>
      <c r="X175" s="312" t="n">
        <v>-0.0737</v>
      </c>
      <c r="Y175" s="312" t="n">
        <v>0.0025</v>
      </c>
      <c r="Z175" s="312" t="n">
        <v>-0.3164</v>
      </c>
      <c r="AA175" s="312" t="n">
        <v>0.2779</v>
      </c>
      <c r="AB175" s="312" t="n">
        <v>0.1926</v>
      </c>
      <c r="AC175" s="312" t="n">
        <v>0.0509</v>
      </c>
      <c r="AD175" s="312" t="n">
        <v>0.0253</v>
      </c>
      <c r="AE175" s="312" t="n">
        <v>-0.1519</v>
      </c>
      <c r="AF175" s="312" t="n">
        <v>0.1115</v>
      </c>
      <c r="AG175" s="312" t="n">
        <v>0.0915</v>
      </c>
      <c r="AH175" s="312" t="n">
        <v>0.1726</v>
      </c>
      <c r="AI175" s="312" t="n">
        <v>0.1848</v>
      </c>
      <c r="AJ175" s="312" t="n">
        <v>0.1542</v>
      </c>
      <c r="AK175" s="312" t="n">
        <v>-0.1117</v>
      </c>
      <c r="AL175" s="312" t="n">
        <v>-0.1058</v>
      </c>
      <c r="AM175" s="312" t="n">
        <v>-0.0425</v>
      </c>
      <c r="AN175" s="312" t="n">
        <v>0.0972</v>
      </c>
      <c r="AO175" s="312" t="n">
        <v>-0.1987</v>
      </c>
      <c r="AP175" s="313" t="n">
        <v>-0.0122</v>
      </c>
      <c r="AQ175" s="252"/>
      <c r="AR175" s="314" t="n">
        <f aca="false">ROUND(SUMPRODUCT(E175:AP175,E$5:AP$5),10)</f>
        <v>-0.1698756738</v>
      </c>
      <c r="AS175" s="315" t="str">
        <f aca="false">PROPER(RIGHT(B175,LEN(B175)-6))</f>
        <v>Dulcamara</v>
      </c>
      <c r="AT175" s="269" t="n">
        <f aca="false">ATANH(MIN(AR175,max_correl))</f>
        <v>-0.171538640130332</v>
      </c>
      <c r="AU175" s="270" t="n">
        <f aca="false">IF(AT175&lt;0,(AT175^2),"")</f>
        <v>0.0294255050577635</v>
      </c>
      <c r="AV175" s="252"/>
      <c r="AW175" s="269" t="n">
        <f aca="false">AW174+largeur_classes</f>
        <v>0.520724225040962</v>
      </c>
      <c r="AX175" s="317" t="n">
        <f aca="false">COUNTIF(AT$11:AT$408,CONCATENATE("&lt;=",AW175))</f>
        <v>396</v>
      </c>
      <c r="AY175" s="252" t="n">
        <f aca="false">AX175-AX174</f>
        <v>1</v>
      </c>
      <c r="AZ175" s="317" t="n">
        <f aca="false">$AZ$10*EXP(-(((AW175-$AW$7)/AZ$7)^2)/2)</f>
        <v>0.368169682660654</v>
      </c>
      <c r="BA175" s="317" t="n">
        <f aca="false">IF((AW175-$AW$7)&gt;0,IF((AY175-AZ175)&gt;0,AY175-AZ175,0),0)</f>
        <v>0.631830317339346</v>
      </c>
      <c r="BB175" s="318" t="n">
        <f aca="false">AW175-BB$5</f>
        <v>0.131891728017976</v>
      </c>
      <c r="BC175" s="0"/>
    </row>
    <row r="176" customFormat="false" ht="12.8" hidden="false" customHeight="false" outlineLevel="0" collapsed="false">
      <c r="A176" s="269" t="s">
        <v>600</v>
      </c>
      <c r="B176" s="298" t="s">
        <v>1681</v>
      </c>
      <c r="C176" s="298"/>
      <c r="D176" s="311"/>
      <c r="E176" s="312" t="n">
        <v>0.0893</v>
      </c>
      <c r="F176" s="312" t="n">
        <v>-0.3943</v>
      </c>
      <c r="G176" s="312" t="n">
        <v>-0.1455</v>
      </c>
      <c r="H176" s="312" t="n">
        <v>0.196</v>
      </c>
      <c r="I176" s="312" t="n">
        <v>0.1449</v>
      </c>
      <c r="J176" s="312" t="n">
        <v>-0.0667</v>
      </c>
      <c r="K176" s="312" t="n">
        <v>0.1751</v>
      </c>
      <c r="L176" s="312" t="n">
        <v>0.1712</v>
      </c>
      <c r="M176" s="312" t="n">
        <v>-0.2081</v>
      </c>
      <c r="N176" s="312" t="n">
        <v>0.1201</v>
      </c>
      <c r="O176" s="312" t="n">
        <v>-0.0769</v>
      </c>
      <c r="P176" s="312" t="n">
        <v>-0.0308</v>
      </c>
      <c r="Q176" s="312" t="n">
        <v>-0.1531</v>
      </c>
      <c r="R176" s="312" t="n">
        <v>-0.17</v>
      </c>
      <c r="S176" s="312" t="n">
        <v>-0.0642</v>
      </c>
      <c r="T176" s="312" t="n">
        <v>0.1515</v>
      </c>
      <c r="U176" s="312" t="n">
        <v>-0.1061</v>
      </c>
      <c r="V176" s="312" t="n">
        <v>0.2208</v>
      </c>
      <c r="W176" s="312" t="n">
        <v>-0.0502</v>
      </c>
      <c r="X176" s="312" t="n">
        <v>0.1496</v>
      </c>
      <c r="Y176" s="312" t="n">
        <v>-0.2558</v>
      </c>
      <c r="Z176" s="312" t="n">
        <v>-0.0467</v>
      </c>
      <c r="AA176" s="312" t="n">
        <v>0.013</v>
      </c>
      <c r="AB176" s="312" t="n">
        <v>-0.1023</v>
      </c>
      <c r="AC176" s="312" t="n">
        <v>0.2427</v>
      </c>
      <c r="AD176" s="312" t="n">
        <v>0.2052</v>
      </c>
      <c r="AE176" s="312" t="n">
        <v>-0.217</v>
      </c>
      <c r="AF176" s="312" t="n">
        <v>0.0102</v>
      </c>
      <c r="AG176" s="312" t="n">
        <v>-0.2106</v>
      </c>
      <c r="AH176" s="312" t="n">
        <v>-0.0839</v>
      </c>
      <c r="AI176" s="312" t="n">
        <v>0.0365</v>
      </c>
      <c r="AJ176" s="312" t="n">
        <v>0.1328</v>
      </c>
      <c r="AK176" s="312" t="n">
        <v>0.2129</v>
      </c>
      <c r="AL176" s="312" t="n">
        <v>-0.1601</v>
      </c>
      <c r="AM176" s="312" t="n">
        <v>0.061</v>
      </c>
      <c r="AN176" s="312" t="n">
        <v>0.224</v>
      </c>
      <c r="AO176" s="312" t="n">
        <v>0.1404</v>
      </c>
      <c r="AP176" s="313" t="n">
        <v>-0.1458</v>
      </c>
      <c r="AQ176" s="252"/>
      <c r="AR176" s="314" t="n">
        <f aca="false">ROUND(SUMPRODUCT(E176:AP176,E$5:AP$5),10)</f>
        <v>0.0487848058</v>
      </c>
      <c r="AS176" s="315" t="str">
        <f aca="false">PROPER(RIGHT(B176,LEN(B176)-6))</f>
        <v>Eberthinum</v>
      </c>
      <c r="AT176" s="269" t="n">
        <f aca="false">ATANH(MIN(AR176,max_correl))</f>
        <v>0.0488235630773263</v>
      </c>
      <c r="AU176" s="270" t="str">
        <f aca="false">IF(AT176&lt;0,(AT176^2),"")</f>
        <v/>
      </c>
      <c r="AV176" s="252"/>
      <c r="AW176" s="269" t="n">
        <f aca="false">AW175+largeur_classes</f>
        <v>0.527244531447766</v>
      </c>
      <c r="AX176" s="317" t="n">
        <f aca="false">COUNTIF(AT$11:AT$408,CONCATENATE("&lt;=",AW176))</f>
        <v>397</v>
      </c>
      <c r="AY176" s="252" t="n">
        <f aca="false">AX176-AX175</f>
        <v>1</v>
      </c>
      <c r="AZ176" s="317" t="n">
        <f aca="false">$AZ$10*EXP(-(((AW176-$AW$7)/AZ$7)^2)/2)</f>
        <v>0.342426468909591</v>
      </c>
      <c r="BA176" s="317" t="n">
        <f aca="false">IF((AW176-$AW$7)&gt;0,IF((AY176-AZ176)&gt;0,AY176-AZ176,0),0)</f>
        <v>0.657573531090409</v>
      </c>
      <c r="BB176" s="318" t="n">
        <f aca="false">AW176-BB$5</f>
        <v>0.138412034424781</v>
      </c>
      <c r="BC176" s="0"/>
    </row>
    <row r="177" customFormat="false" ht="12.8" hidden="false" customHeight="false" outlineLevel="0" collapsed="false">
      <c r="A177" s="269" t="s">
        <v>601</v>
      </c>
      <c r="B177" s="298" t="s">
        <v>1682</v>
      </c>
      <c r="C177" s="298"/>
      <c r="D177" s="311"/>
      <c r="E177" s="312" t="n">
        <v>0.151</v>
      </c>
      <c r="F177" s="312" t="n">
        <v>-0.0529</v>
      </c>
      <c r="G177" s="312" t="n">
        <v>0.2488</v>
      </c>
      <c r="H177" s="312" t="n">
        <v>-0.0954</v>
      </c>
      <c r="I177" s="312" t="n">
        <v>0.163</v>
      </c>
      <c r="J177" s="312" t="n">
        <v>-0.0345</v>
      </c>
      <c r="K177" s="312" t="n">
        <v>0.0096</v>
      </c>
      <c r="L177" s="312" t="n">
        <v>-0.1572</v>
      </c>
      <c r="M177" s="312" t="n">
        <v>0.0663</v>
      </c>
      <c r="N177" s="312" t="n">
        <v>0.1346</v>
      </c>
      <c r="O177" s="312" t="n">
        <v>0.101</v>
      </c>
      <c r="P177" s="312" t="n">
        <v>-0.2685</v>
      </c>
      <c r="Q177" s="312" t="n">
        <v>-0.1698</v>
      </c>
      <c r="R177" s="312" t="n">
        <v>0.1848</v>
      </c>
      <c r="S177" s="312" t="n">
        <v>0.0869</v>
      </c>
      <c r="T177" s="312" t="n">
        <v>0.1569</v>
      </c>
      <c r="U177" s="312" t="n">
        <v>-0.0437</v>
      </c>
      <c r="V177" s="312" t="n">
        <v>-0.078</v>
      </c>
      <c r="W177" s="312" t="n">
        <v>0.0507</v>
      </c>
      <c r="X177" s="312" t="n">
        <v>0.0644</v>
      </c>
      <c r="Y177" s="312" t="n">
        <v>0.1888</v>
      </c>
      <c r="Z177" s="312" t="n">
        <v>-0.0049</v>
      </c>
      <c r="AA177" s="312" t="n">
        <v>-0.0829</v>
      </c>
      <c r="AB177" s="312" t="n">
        <v>0.0042</v>
      </c>
      <c r="AC177" s="312" t="n">
        <v>-0.1579</v>
      </c>
      <c r="AD177" s="312" t="n">
        <v>-0.0982</v>
      </c>
      <c r="AE177" s="312" t="n">
        <v>-0.0057</v>
      </c>
      <c r="AF177" s="312" t="n">
        <v>-0.3201</v>
      </c>
      <c r="AG177" s="312" t="n">
        <v>0.0435</v>
      </c>
      <c r="AH177" s="312" t="n">
        <v>0.147</v>
      </c>
      <c r="AI177" s="312" t="n">
        <v>-0.0503</v>
      </c>
      <c r="AJ177" s="312" t="n">
        <v>0.2192</v>
      </c>
      <c r="AK177" s="312" t="n">
        <v>-0.4883</v>
      </c>
      <c r="AL177" s="312" t="n">
        <v>-0.2612</v>
      </c>
      <c r="AM177" s="312" t="n">
        <v>-0.047</v>
      </c>
      <c r="AN177" s="312" t="n">
        <v>0.0148</v>
      </c>
      <c r="AO177" s="312" t="n">
        <v>0.2239</v>
      </c>
      <c r="AP177" s="313" t="n">
        <v>0.1522</v>
      </c>
      <c r="AQ177" s="252"/>
      <c r="AR177" s="314" t="n">
        <f aca="false">ROUND(SUMPRODUCT(E177:AP177,E$5:AP$5),10)</f>
        <v>-0.2023079236</v>
      </c>
      <c r="AS177" s="315" t="str">
        <f aca="false">PROPER(RIGHT(B177,LEN(B177)-6))</f>
        <v>Elaps Corallinus</v>
      </c>
      <c r="AT177" s="269" t="n">
        <f aca="false">ATANH(MIN(AR177,max_correl))</f>
        <v>-0.205137802258699</v>
      </c>
      <c r="AU177" s="270" t="n">
        <f aca="false">IF(AT177&lt;0,(AT177^2),"")</f>
        <v>0.0420815179155289</v>
      </c>
      <c r="AV177" s="252"/>
      <c r="AW177" s="269" t="n">
        <f aca="false">AW176+largeur_classes</f>
        <v>0.533764837854571</v>
      </c>
      <c r="AX177" s="317" t="n">
        <f aca="false">COUNTIF(AT$11:AT$408,CONCATENATE("&lt;=",AW177))</f>
        <v>397</v>
      </c>
      <c r="AY177" s="252" t="n">
        <f aca="false">AX177-AX176</f>
        <v>0</v>
      </c>
      <c r="AZ177" s="317" t="n">
        <f aca="false">$AZ$10*EXP(-(((AW177-$AW$7)/AZ$7)^2)/2)</f>
        <v>0.318194334461878</v>
      </c>
      <c r="BA177" s="317" t="n">
        <f aca="false">IF((AW177-$AW$7)&gt;0,IF((AY177-AZ177)&gt;0,AY177-AZ177,0),0)</f>
        <v>0</v>
      </c>
      <c r="BB177" s="318" t="n">
        <f aca="false">AW177-BB$5</f>
        <v>0.144932340831585</v>
      </c>
      <c r="BC177" s="0"/>
    </row>
    <row r="178" customFormat="false" ht="12.8" hidden="false" customHeight="false" outlineLevel="0" collapsed="false">
      <c r="A178" s="269" t="s">
        <v>602</v>
      </c>
      <c r="B178" s="298" t="s">
        <v>1683</v>
      </c>
      <c r="C178" s="298"/>
      <c r="D178" s="311"/>
      <c r="E178" s="312" t="n">
        <v>0.1955</v>
      </c>
      <c r="F178" s="312" t="n">
        <v>-0.3806</v>
      </c>
      <c r="G178" s="312" t="n">
        <v>0.3185</v>
      </c>
      <c r="H178" s="312" t="n">
        <v>0.3915</v>
      </c>
      <c r="I178" s="312" t="n">
        <v>0.0106</v>
      </c>
      <c r="J178" s="312" t="n">
        <v>-0.328</v>
      </c>
      <c r="K178" s="312" t="n">
        <v>-0.1685</v>
      </c>
      <c r="L178" s="312" t="n">
        <v>0.0371</v>
      </c>
      <c r="M178" s="312" t="n">
        <v>-0.2636</v>
      </c>
      <c r="N178" s="312" t="n">
        <v>0.1679</v>
      </c>
      <c r="O178" s="312" t="n">
        <v>-0.0997</v>
      </c>
      <c r="P178" s="312" t="n">
        <v>0.1357</v>
      </c>
      <c r="Q178" s="312" t="n">
        <v>0.096</v>
      </c>
      <c r="R178" s="312" t="n">
        <v>-0.2814</v>
      </c>
      <c r="S178" s="312" t="n">
        <v>-0.1138</v>
      </c>
      <c r="T178" s="312" t="n">
        <v>-0.0952</v>
      </c>
      <c r="U178" s="312" t="n">
        <v>0.161</v>
      </c>
      <c r="V178" s="312" t="n">
        <v>-0.0132</v>
      </c>
      <c r="W178" s="312" t="n">
        <v>0.0638</v>
      </c>
      <c r="X178" s="312" t="n">
        <v>0.0923</v>
      </c>
      <c r="Y178" s="312" t="n">
        <v>0.0607</v>
      </c>
      <c r="Z178" s="312" t="n">
        <v>-0.1386</v>
      </c>
      <c r="AA178" s="312" t="n">
        <v>-0.0152</v>
      </c>
      <c r="AB178" s="312" t="n">
        <v>0.0135</v>
      </c>
      <c r="AC178" s="312" t="n">
        <v>-0.1457</v>
      </c>
      <c r="AD178" s="312" t="n">
        <v>-0.1279</v>
      </c>
      <c r="AE178" s="312" t="n">
        <v>0.0285</v>
      </c>
      <c r="AF178" s="312" t="n">
        <v>-0.0184</v>
      </c>
      <c r="AG178" s="312" t="n">
        <v>-0.1153</v>
      </c>
      <c r="AH178" s="312" t="n">
        <v>0.2064</v>
      </c>
      <c r="AI178" s="312" t="n">
        <v>0.0753</v>
      </c>
      <c r="AJ178" s="312" t="n">
        <v>0.0736</v>
      </c>
      <c r="AK178" s="312" t="n">
        <v>0.0696</v>
      </c>
      <c r="AL178" s="312" t="n">
        <v>-0.0138</v>
      </c>
      <c r="AM178" s="312" t="n">
        <v>0.0492</v>
      </c>
      <c r="AN178" s="312" t="n">
        <v>-0.0607</v>
      </c>
      <c r="AO178" s="312" t="n">
        <v>0.0756</v>
      </c>
      <c r="AP178" s="313" t="n">
        <v>0.0612</v>
      </c>
      <c r="AQ178" s="252"/>
      <c r="AR178" s="314" t="n">
        <f aca="false">ROUND(SUMPRODUCT(E178:AP178,E$5:AP$5),10)</f>
        <v>-0.3294456291</v>
      </c>
      <c r="AS178" s="315" t="str">
        <f aca="false">PROPER(RIGHT(B178,LEN(B178)-6))</f>
        <v>Elaterium</v>
      </c>
      <c r="AT178" s="269" t="n">
        <f aca="false">ATANH(MIN(AR178,max_correl))</f>
        <v>-0.3422062622902</v>
      </c>
      <c r="AU178" s="270" t="n">
        <f aca="false">IF(AT178&lt;0,(AT178^2),"")</f>
        <v>0.117105125950629</v>
      </c>
      <c r="AV178" s="252"/>
      <c r="AW178" s="269" t="n">
        <f aca="false">AW177+largeur_classes</f>
        <v>0.540285144261375</v>
      </c>
      <c r="AX178" s="317" t="n">
        <f aca="false">COUNTIF(AT$11:AT$408,CONCATENATE("&lt;=",AW178))</f>
        <v>397</v>
      </c>
      <c r="AY178" s="252" t="n">
        <f aca="false">AX178-AX177</f>
        <v>0</v>
      </c>
      <c r="AZ178" s="317" t="n">
        <f aca="false">$AZ$10*EXP(-(((AW178-$AW$7)/AZ$7)^2)/2)</f>
        <v>0.295408759427974</v>
      </c>
      <c r="BA178" s="317" t="n">
        <f aca="false">IF((AW178-$AW$7)&gt;0,IF((AY178-AZ178)&gt;0,AY178-AZ178,0),0)</f>
        <v>0</v>
      </c>
      <c r="BB178" s="318" t="n">
        <f aca="false">AW178-BB$5</f>
        <v>0.15145264723839</v>
      </c>
      <c r="BC178" s="0"/>
    </row>
    <row r="179" customFormat="false" ht="12.8" hidden="false" customHeight="false" outlineLevel="0" collapsed="false">
      <c r="A179" s="269" t="s">
        <v>603</v>
      </c>
      <c r="B179" s="298" t="s">
        <v>1684</v>
      </c>
      <c r="C179" s="298"/>
      <c r="D179" s="311"/>
      <c r="E179" s="312" t="n">
        <v>0.2399</v>
      </c>
      <c r="F179" s="312" t="n">
        <v>-0.2101</v>
      </c>
      <c r="G179" s="312" t="n">
        <v>0.2121</v>
      </c>
      <c r="H179" s="312" t="n">
        <v>0.4589</v>
      </c>
      <c r="I179" s="312" t="n">
        <v>0.0086</v>
      </c>
      <c r="J179" s="312" t="n">
        <v>0.01</v>
      </c>
      <c r="K179" s="312" t="n">
        <v>-0.0214</v>
      </c>
      <c r="L179" s="312" t="n">
        <v>-0.4856</v>
      </c>
      <c r="M179" s="312" t="n">
        <v>0.0014</v>
      </c>
      <c r="N179" s="312" t="n">
        <v>-0.2633</v>
      </c>
      <c r="O179" s="312" t="n">
        <v>-0.064</v>
      </c>
      <c r="P179" s="312" t="n">
        <v>-0.1113</v>
      </c>
      <c r="Q179" s="312" t="n">
        <v>0.0156</v>
      </c>
      <c r="R179" s="312" t="n">
        <v>0.1664</v>
      </c>
      <c r="S179" s="312" t="n">
        <v>-0.0295</v>
      </c>
      <c r="T179" s="312" t="n">
        <v>0.1096</v>
      </c>
      <c r="U179" s="312" t="n">
        <v>-0.0754</v>
      </c>
      <c r="V179" s="312" t="n">
        <v>-0.0225</v>
      </c>
      <c r="W179" s="312" t="n">
        <v>-0.118</v>
      </c>
      <c r="X179" s="312" t="n">
        <v>0.0281</v>
      </c>
      <c r="Y179" s="312" t="n">
        <v>0.1942</v>
      </c>
      <c r="Z179" s="312" t="n">
        <v>0.0045</v>
      </c>
      <c r="AA179" s="312" t="n">
        <v>-0.1222</v>
      </c>
      <c r="AB179" s="312" t="n">
        <v>-0.1511</v>
      </c>
      <c r="AC179" s="312" t="n">
        <v>0.0468</v>
      </c>
      <c r="AD179" s="312" t="n">
        <v>0.0637</v>
      </c>
      <c r="AE179" s="312" t="n">
        <v>-0.0019</v>
      </c>
      <c r="AF179" s="312" t="n">
        <v>-0.0988</v>
      </c>
      <c r="AG179" s="312" t="n">
        <v>0.0462</v>
      </c>
      <c r="AH179" s="312" t="n">
        <v>0.0785</v>
      </c>
      <c r="AI179" s="312" t="n">
        <v>-0.0495</v>
      </c>
      <c r="AJ179" s="312" t="n">
        <v>0.1934</v>
      </c>
      <c r="AK179" s="312" t="n">
        <v>-0.098</v>
      </c>
      <c r="AL179" s="312" t="n">
        <v>-0.1656</v>
      </c>
      <c r="AM179" s="312" t="n">
        <v>0.0868</v>
      </c>
      <c r="AN179" s="312" t="n">
        <v>0.1083</v>
      </c>
      <c r="AO179" s="312" t="n">
        <v>0.1806</v>
      </c>
      <c r="AP179" s="313" t="n">
        <v>-0.1739</v>
      </c>
      <c r="AQ179" s="252"/>
      <c r="AR179" s="314" t="n">
        <f aca="false">ROUND(SUMPRODUCT(E179:AP179,E$5:AP$5),10)</f>
        <v>-0.2716382719</v>
      </c>
      <c r="AS179" s="315" t="str">
        <f aca="false">PROPER(RIGHT(B179,LEN(B179)-6))</f>
        <v>Erigeron Canadensis</v>
      </c>
      <c r="AT179" s="269" t="n">
        <f aca="false">ATANH(MIN(AR179,max_correl))</f>
        <v>-0.278631760984362</v>
      </c>
      <c r="AU179" s="270" t="n">
        <f aca="false">IF(AT179&lt;0,(AT179^2),"")</f>
        <v>0.0776356582292467</v>
      </c>
      <c r="AV179" s="252"/>
      <c r="AW179" s="269" t="n">
        <f aca="false">AW178+largeur_classes</f>
        <v>0.54680545066818</v>
      </c>
      <c r="AX179" s="317" t="n">
        <f aca="false">COUNTIF(AT$11:AT$408,CONCATENATE("&lt;=",AW179))</f>
        <v>397</v>
      </c>
      <c r="AY179" s="252" t="n">
        <f aca="false">AX179-AX178</f>
        <v>0</v>
      </c>
      <c r="AZ179" s="317" t="n">
        <f aca="false">$AZ$10*EXP(-(((AW179-$AW$7)/AZ$7)^2)/2)</f>
        <v>0.274006020907408</v>
      </c>
      <c r="BA179" s="317" t="n">
        <f aca="false">IF((AW179-$AW$7)&gt;0,IF((AY179-AZ179)&gt;0,AY179-AZ179,0),0)</f>
        <v>0</v>
      </c>
      <c r="BB179" s="318" t="n">
        <f aca="false">AW179-BB$5</f>
        <v>0.157972953645194</v>
      </c>
      <c r="BC179" s="0"/>
    </row>
    <row r="180" customFormat="false" ht="12.8" hidden="false" customHeight="false" outlineLevel="0" collapsed="false">
      <c r="A180" s="269" t="s">
        <v>604</v>
      </c>
      <c r="B180" s="298" t="s">
        <v>1685</v>
      </c>
      <c r="C180" s="298"/>
      <c r="D180" s="311"/>
      <c r="E180" s="312" t="n">
        <v>0.0438</v>
      </c>
      <c r="F180" s="312" t="n">
        <v>0.1013</v>
      </c>
      <c r="G180" s="312" t="n">
        <v>-0.1736</v>
      </c>
      <c r="H180" s="312" t="n">
        <v>0.2338</v>
      </c>
      <c r="I180" s="312" t="n">
        <v>0.0995</v>
      </c>
      <c r="J180" s="312" t="n">
        <v>0.0822</v>
      </c>
      <c r="K180" s="312" t="n">
        <v>-0.2717</v>
      </c>
      <c r="L180" s="312" t="n">
        <v>-0.2924</v>
      </c>
      <c r="M180" s="312" t="n">
        <v>0.0734</v>
      </c>
      <c r="N180" s="312" t="n">
        <v>-0.3017</v>
      </c>
      <c r="O180" s="312" t="n">
        <v>0.1881</v>
      </c>
      <c r="P180" s="312" t="n">
        <v>0.0997</v>
      </c>
      <c r="Q180" s="312" t="n">
        <v>0.1679</v>
      </c>
      <c r="R180" s="312" t="n">
        <v>0.1781</v>
      </c>
      <c r="S180" s="312" t="n">
        <v>0.0488</v>
      </c>
      <c r="T180" s="312" t="n">
        <v>0.1047</v>
      </c>
      <c r="U180" s="312" t="n">
        <v>0.0077</v>
      </c>
      <c r="V180" s="312" t="n">
        <v>-0.1838</v>
      </c>
      <c r="W180" s="312" t="n">
        <v>0.1277</v>
      </c>
      <c r="X180" s="312" t="n">
        <v>0.0963</v>
      </c>
      <c r="Y180" s="312" t="n">
        <v>-0.1311</v>
      </c>
      <c r="Z180" s="312" t="n">
        <v>0.0411</v>
      </c>
      <c r="AA180" s="312" t="n">
        <v>0.1538</v>
      </c>
      <c r="AB180" s="312" t="n">
        <v>-0.2465</v>
      </c>
      <c r="AC180" s="312" t="n">
        <v>0.097</v>
      </c>
      <c r="AD180" s="312" t="n">
        <v>-0.2665</v>
      </c>
      <c r="AE180" s="312" t="n">
        <v>-0.07</v>
      </c>
      <c r="AF180" s="312" t="n">
        <v>0.1927</v>
      </c>
      <c r="AG180" s="312" t="n">
        <v>0.1899</v>
      </c>
      <c r="AH180" s="312" t="n">
        <v>-0.1572</v>
      </c>
      <c r="AI180" s="312" t="n">
        <v>0.0493</v>
      </c>
      <c r="AJ180" s="312" t="n">
        <v>0.2442</v>
      </c>
      <c r="AK180" s="312" t="n">
        <v>-0.2767</v>
      </c>
      <c r="AL180" s="312" t="n">
        <v>0.0304</v>
      </c>
      <c r="AM180" s="312" t="n">
        <v>-0.0293</v>
      </c>
      <c r="AN180" s="312" t="n">
        <v>-0.0325</v>
      </c>
      <c r="AO180" s="312" t="n">
        <v>-0.1336</v>
      </c>
      <c r="AP180" s="313" t="n">
        <v>-0.082</v>
      </c>
      <c r="AQ180" s="252"/>
      <c r="AR180" s="314" t="n">
        <f aca="false">ROUND(SUMPRODUCT(E180:AP180,E$5:AP$5),10)</f>
        <v>-0.0740205823</v>
      </c>
      <c r="AS180" s="315" t="str">
        <f aca="false">PROPER(RIGHT(B180,LEN(B180)-6))</f>
        <v>Eryngium Aquaticum</v>
      </c>
      <c r="AT180" s="269" t="n">
        <f aca="false">ATANH(MIN(AR180,max_correl))</f>
        <v>-0.0741562158722791</v>
      </c>
      <c r="AU180" s="270" t="n">
        <f aca="false">IF(AT180&lt;0,(AT180^2),"")</f>
        <v>0.00549914435249605</v>
      </c>
      <c r="AV180" s="252"/>
      <c r="AW180" s="269" t="n">
        <f aca="false">AW179+largeur_classes</f>
        <v>0.553325757074984</v>
      </c>
      <c r="AX180" s="317" t="n">
        <f aca="false">COUNTIF(AT$11:AT$408,CONCATENATE("&lt;=",AW180))</f>
        <v>397</v>
      </c>
      <c r="AY180" s="252" t="n">
        <f aca="false">AX180-AX179</f>
        <v>0</v>
      </c>
      <c r="AZ180" s="317" t="n">
        <f aca="false">$AZ$10*EXP(-(((AW180-$AW$7)/AZ$7)^2)/2)</f>
        <v>0.253923358751885</v>
      </c>
      <c r="BA180" s="317" t="n">
        <f aca="false">IF((AW180-$AW$7)&gt;0,IF((AY180-AZ180)&gt;0,AY180-AZ180,0),0)</f>
        <v>0</v>
      </c>
      <c r="BB180" s="318" t="n">
        <f aca="false">AW180-BB$5</f>
        <v>0.164493260051999</v>
      </c>
      <c r="BC180" s="0"/>
    </row>
    <row r="181" customFormat="false" ht="12.8" hidden="false" customHeight="false" outlineLevel="0" collapsed="false">
      <c r="A181" s="269" t="s">
        <v>605</v>
      </c>
      <c r="B181" s="298" t="s">
        <v>1686</v>
      </c>
      <c r="C181" s="298"/>
      <c r="D181" s="311"/>
      <c r="E181" s="312" t="n">
        <v>0.3796</v>
      </c>
      <c r="F181" s="312" t="n">
        <v>-0.298</v>
      </c>
      <c r="G181" s="312" t="n">
        <v>-0.1377</v>
      </c>
      <c r="H181" s="312" t="n">
        <v>0.1479</v>
      </c>
      <c r="I181" s="312" t="n">
        <v>0.1944</v>
      </c>
      <c r="J181" s="312" t="n">
        <v>0.116</v>
      </c>
      <c r="K181" s="312" t="n">
        <v>-0.0664</v>
      </c>
      <c r="L181" s="312" t="n">
        <v>-0.2112</v>
      </c>
      <c r="M181" s="312" t="n">
        <v>-0.1929</v>
      </c>
      <c r="N181" s="312" t="n">
        <v>-0.3886</v>
      </c>
      <c r="O181" s="312" t="n">
        <v>0.018</v>
      </c>
      <c r="P181" s="312" t="n">
        <v>0.0127</v>
      </c>
      <c r="Q181" s="312" t="n">
        <v>0.0946</v>
      </c>
      <c r="R181" s="312" t="n">
        <v>0.0118</v>
      </c>
      <c r="S181" s="312" t="n">
        <v>0.1361</v>
      </c>
      <c r="T181" s="312" t="n">
        <v>0.062</v>
      </c>
      <c r="U181" s="312" t="n">
        <v>-0.0437</v>
      </c>
      <c r="V181" s="312" t="n">
        <v>0.258</v>
      </c>
      <c r="W181" s="312" t="n">
        <v>-0.1374</v>
      </c>
      <c r="X181" s="312" t="n">
        <v>0.0747</v>
      </c>
      <c r="Y181" s="312" t="n">
        <v>0.1839</v>
      </c>
      <c r="Z181" s="312" t="n">
        <v>-0.1302</v>
      </c>
      <c r="AA181" s="312" t="n">
        <v>0.116</v>
      </c>
      <c r="AB181" s="312" t="n">
        <v>-0.1845</v>
      </c>
      <c r="AC181" s="312" t="n">
        <v>0.1033</v>
      </c>
      <c r="AD181" s="312" t="n">
        <v>-0.1448</v>
      </c>
      <c r="AE181" s="312" t="n">
        <v>0.0025</v>
      </c>
      <c r="AF181" s="312" t="n">
        <v>-0.0577</v>
      </c>
      <c r="AG181" s="312" t="n">
        <v>-0.0341</v>
      </c>
      <c r="AH181" s="312" t="n">
        <v>-0.3172</v>
      </c>
      <c r="AI181" s="312" t="n">
        <v>0.0341</v>
      </c>
      <c r="AJ181" s="312" t="n">
        <v>-0.0171</v>
      </c>
      <c r="AK181" s="312" t="n">
        <v>-0.0236</v>
      </c>
      <c r="AL181" s="312" t="n">
        <v>0.192</v>
      </c>
      <c r="AM181" s="312" t="n">
        <v>0.1619</v>
      </c>
      <c r="AN181" s="312" t="n">
        <v>0.1107</v>
      </c>
      <c r="AO181" s="312" t="n">
        <v>0.0068</v>
      </c>
      <c r="AP181" s="313" t="n">
        <v>-0.0242</v>
      </c>
      <c r="AQ181" s="252"/>
      <c r="AR181" s="314" t="n">
        <f aca="false">ROUND(SUMPRODUCT(E181:AP181,E$5:AP$5),10)</f>
        <v>-0.1736829138</v>
      </c>
      <c r="AS181" s="315" t="str">
        <f aca="false">PROPER(RIGHT(B181,LEN(B181)-6))</f>
        <v>Eucalyptus Globulus</v>
      </c>
      <c r="AT181" s="269" t="n">
        <f aca="false">ATANH(MIN(AR181,max_correl))</f>
        <v>-0.175461645995863</v>
      </c>
      <c r="AU181" s="270" t="n">
        <f aca="false">IF(AT181&lt;0,(AT181^2),"")</f>
        <v>0.0307867892155777</v>
      </c>
      <c r="AV181" s="252"/>
      <c r="AW181" s="269" t="n">
        <f aca="false">AW180+largeur_classes</f>
        <v>0.559846063481789</v>
      </c>
      <c r="AX181" s="317" t="n">
        <f aca="false">COUNTIF(AT$11:AT$408,CONCATENATE("&lt;=",AW181))</f>
        <v>397</v>
      </c>
      <c r="AY181" s="252" t="n">
        <f aca="false">AX181-AX180</f>
        <v>0</v>
      </c>
      <c r="AZ181" s="317" t="n">
        <f aca="false">$AZ$10*EXP(-(((AW181-$AW$7)/AZ$7)^2)/2)</f>
        <v>0.235099125186315</v>
      </c>
      <c r="BA181" s="317" t="n">
        <f aca="false">IF((AW181-$AW$7)&gt;0,IF((AY181-AZ181)&gt;0,AY181-AZ181,0),0)</f>
        <v>0</v>
      </c>
      <c r="BB181" s="318" t="n">
        <f aca="false">AW181-BB$5</f>
        <v>0.171013566458803</v>
      </c>
      <c r="BC181" s="0"/>
    </row>
    <row r="182" customFormat="false" ht="12.8" hidden="false" customHeight="false" outlineLevel="0" collapsed="false">
      <c r="A182" s="269" t="s">
        <v>606</v>
      </c>
      <c r="B182" s="298" t="s">
        <v>1687</v>
      </c>
      <c r="C182" s="298"/>
      <c r="D182" s="311"/>
      <c r="E182" s="312" t="n">
        <v>0.449</v>
      </c>
      <c r="F182" s="312" t="n">
        <v>-0.1751</v>
      </c>
      <c r="G182" s="312" t="n">
        <v>-0.259</v>
      </c>
      <c r="H182" s="312" t="n">
        <v>-0.0827</v>
      </c>
      <c r="I182" s="312" t="n">
        <v>0.1667</v>
      </c>
      <c r="J182" s="312" t="n">
        <v>0.1433</v>
      </c>
      <c r="K182" s="312" t="n">
        <v>0.0456</v>
      </c>
      <c r="L182" s="312" t="n">
        <v>0.1343</v>
      </c>
      <c r="M182" s="312" t="n">
        <v>-0.1505</v>
      </c>
      <c r="N182" s="312" t="n">
        <v>0.0504</v>
      </c>
      <c r="O182" s="312" t="n">
        <v>-0.1019</v>
      </c>
      <c r="P182" s="312" t="n">
        <v>0.1397</v>
      </c>
      <c r="Q182" s="312" t="n">
        <v>-0.0528</v>
      </c>
      <c r="R182" s="312" t="n">
        <v>-0.244</v>
      </c>
      <c r="S182" s="312" t="n">
        <v>0.1139</v>
      </c>
      <c r="T182" s="312" t="n">
        <v>0.0516</v>
      </c>
      <c r="U182" s="312" t="n">
        <v>-0.4772</v>
      </c>
      <c r="V182" s="312" t="n">
        <v>0.1145</v>
      </c>
      <c r="W182" s="312" t="n">
        <v>-0.1115</v>
      </c>
      <c r="X182" s="312" t="n">
        <v>0.0348</v>
      </c>
      <c r="Y182" s="312" t="n">
        <v>0.0342</v>
      </c>
      <c r="Z182" s="312" t="n">
        <v>0.0959</v>
      </c>
      <c r="AA182" s="312" t="n">
        <v>0.0126</v>
      </c>
      <c r="AB182" s="312" t="n">
        <v>-0.039</v>
      </c>
      <c r="AC182" s="312" t="n">
        <v>-0.0468</v>
      </c>
      <c r="AD182" s="312" t="n">
        <v>-0.2962</v>
      </c>
      <c r="AE182" s="312" t="n">
        <v>-0.0713</v>
      </c>
      <c r="AF182" s="312" t="n">
        <v>-0.045</v>
      </c>
      <c r="AG182" s="312" t="n">
        <v>0.1547</v>
      </c>
      <c r="AH182" s="312" t="n">
        <v>-0.0348</v>
      </c>
      <c r="AI182" s="312" t="n">
        <v>0.0641</v>
      </c>
      <c r="AJ182" s="312" t="n">
        <v>-0.1715</v>
      </c>
      <c r="AK182" s="312" t="n">
        <v>0.0252</v>
      </c>
      <c r="AL182" s="312" t="n">
        <v>0.0719</v>
      </c>
      <c r="AM182" s="312" t="n">
        <v>0.1247</v>
      </c>
      <c r="AN182" s="312" t="n">
        <v>0.1685</v>
      </c>
      <c r="AO182" s="312" t="n">
        <v>0.0432</v>
      </c>
      <c r="AP182" s="313" t="n">
        <v>0.1361</v>
      </c>
      <c r="AQ182" s="252"/>
      <c r="AR182" s="314" t="n">
        <f aca="false">ROUND(SUMPRODUCT(E182:AP182,E$5:AP$5),10)</f>
        <v>0.0236845891</v>
      </c>
      <c r="AS182" s="315" t="str">
        <f aca="false">PROPER(RIGHT(B182,LEN(B182)-6))</f>
        <v>Eugenia Jambosa</v>
      </c>
      <c r="AT182" s="269" t="n">
        <f aca="false">ATANH(MIN(AR182,max_correl))</f>
        <v>0.0236890192916702</v>
      </c>
      <c r="AU182" s="270" t="str">
        <f aca="false">IF(AT182&lt;0,(AT182^2),"")</f>
        <v/>
      </c>
      <c r="AV182" s="252"/>
      <c r="AW182" s="269" t="n">
        <f aca="false">AW181+largeur_classes</f>
        <v>0.566366369888593</v>
      </c>
      <c r="AX182" s="317" t="n">
        <f aca="false">COUNTIF(AT$11:AT$408,CONCATENATE("&lt;=",AW182))</f>
        <v>397</v>
      </c>
      <c r="AY182" s="252" t="n">
        <f aca="false">AX182-AX181</f>
        <v>0</v>
      </c>
      <c r="AZ182" s="317" t="n">
        <f aca="false">$AZ$10*EXP(-(((AW182-$AW$7)/AZ$7)^2)/2)</f>
        <v>0.21747291867259</v>
      </c>
      <c r="BA182" s="317" t="n">
        <f aca="false">IF((AW182-$AW$7)&gt;0,IF((AY182-AZ182)&gt;0,AY182-AZ182,0),0)</f>
        <v>0</v>
      </c>
      <c r="BB182" s="318" t="n">
        <f aca="false">AW182-BB$5</f>
        <v>0.177533872865607</v>
      </c>
      <c r="BC182" s="0"/>
    </row>
    <row r="183" customFormat="false" ht="12.8" hidden="false" customHeight="false" outlineLevel="0" collapsed="false">
      <c r="A183" s="269" t="s">
        <v>607</v>
      </c>
      <c r="B183" s="298" t="s">
        <v>1688</v>
      </c>
      <c r="C183" s="298"/>
      <c r="D183" s="311"/>
      <c r="E183" s="312" t="n">
        <v>0.0565</v>
      </c>
      <c r="F183" s="312" t="n">
        <v>-0.4547</v>
      </c>
      <c r="G183" s="312" t="n">
        <v>0.2225</v>
      </c>
      <c r="H183" s="312" t="n">
        <v>0.0437</v>
      </c>
      <c r="I183" s="312" t="n">
        <v>-0.0233</v>
      </c>
      <c r="J183" s="312" t="n">
        <v>-0.4127</v>
      </c>
      <c r="K183" s="312" t="n">
        <v>-0.2348</v>
      </c>
      <c r="L183" s="312" t="n">
        <v>0.1145</v>
      </c>
      <c r="M183" s="312" t="n">
        <v>-0.0595</v>
      </c>
      <c r="N183" s="312" t="n">
        <v>0.3024</v>
      </c>
      <c r="O183" s="312" t="n">
        <v>0.0124</v>
      </c>
      <c r="P183" s="312" t="n">
        <v>-0.2557</v>
      </c>
      <c r="Q183" s="312" t="n">
        <v>0.0932</v>
      </c>
      <c r="R183" s="312" t="n">
        <v>0.036</v>
      </c>
      <c r="S183" s="312" t="n">
        <v>-0.0844</v>
      </c>
      <c r="T183" s="312" t="n">
        <v>-0.055</v>
      </c>
      <c r="U183" s="312" t="n">
        <v>-0.1342</v>
      </c>
      <c r="V183" s="312" t="n">
        <v>0.1522</v>
      </c>
      <c r="W183" s="312" t="n">
        <v>0.0688</v>
      </c>
      <c r="X183" s="312" t="n">
        <v>0.2146</v>
      </c>
      <c r="Y183" s="312" t="n">
        <v>0.0529</v>
      </c>
      <c r="Z183" s="312" t="n">
        <v>0.0192</v>
      </c>
      <c r="AA183" s="312" t="n">
        <v>0.1414</v>
      </c>
      <c r="AB183" s="312" t="n">
        <v>-0.1356</v>
      </c>
      <c r="AC183" s="312" t="n">
        <v>-0.0762</v>
      </c>
      <c r="AD183" s="312" t="n">
        <v>0.1164</v>
      </c>
      <c r="AE183" s="312" t="n">
        <v>0.1444</v>
      </c>
      <c r="AF183" s="312" t="n">
        <v>-0.0304</v>
      </c>
      <c r="AG183" s="312" t="n">
        <v>0.0168</v>
      </c>
      <c r="AH183" s="312" t="n">
        <v>-0.078</v>
      </c>
      <c r="AI183" s="312" t="n">
        <v>-0.0562</v>
      </c>
      <c r="AJ183" s="312" t="n">
        <v>0.1458</v>
      </c>
      <c r="AK183" s="312" t="n">
        <v>0.2113</v>
      </c>
      <c r="AL183" s="312" t="n">
        <v>0.0871</v>
      </c>
      <c r="AM183" s="312" t="n">
        <v>0.0028</v>
      </c>
      <c r="AN183" s="312" t="n">
        <v>-0.2334</v>
      </c>
      <c r="AO183" s="312" t="n">
        <v>-0.0061</v>
      </c>
      <c r="AP183" s="313" t="n">
        <v>0.0818</v>
      </c>
      <c r="AQ183" s="252"/>
      <c r="AR183" s="314" t="n">
        <f aca="false">ROUND(SUMPRODUCT(E183:AP183,E$5:AP$5),10)</f>
        <v>-0.1419296697</v>
      </c>
      <c r="AS183" s="315" t="str">
        <f aca="false">PROPER(RIGHT(B183,LEN(B183)-6))</f>
        <v>Eupatorium Perfolia.</v>
      </c>
      <c r="AT183" s="269" t="n">
        <f aca="false">ATANH(MIN(AR183,max_correl))</f>
        <v>-0.142894368471443</v>
      </c>
      <c r="AU183" s="270" t="n">
        <f aca="false">IF(AT183&lt;0,(AT183^2),"")</f>
        <v>0.0204188005408526</v>
      </c>
      <c r="AV183" s="252"/>
      <c r="AW183" s="269" t="n">
        <f aca="false">AW182+largeur_classes</f>
        <v>0.572886676295398</v>
      </c>
      <c r="AX183" s="317" t="n">
        <f aca="false">COUNTIF(AT$11:AT$408,CONCATENATE("&lt;=",AW183))</f>
        <v>397</v>
      </c>
      <c r="AY183" s="252" t="n">
        <f aca="false">AX183-AX182</f>
        <v>0</v>
      </c>
      <c r="AZ183" s="317" t="n">
        <f aca="false">$AZ$10*EXP(-(((AW183-$AW$7)/AZ$7)^2)/2)</f>
        <v>0.200985702469216</v>
      </c>
      <c r="BA183" s="317" t="n">
        <f aca="false">IF((AW183-$AW$7)&gt;0,IF((AY183-AZ183)&gt;0,AY183-AZ183,0),0)</f>
        <v>0</v>
      </c>
      <c r="BB183" s="318" t="n">
        <f aca="false">AW183-BB$5</f>
        <v>0.184054179272412</v>
      </c>
      <c r="BC183" s="0"/>
    </row>
    <row r="184" customFormat="false" ht="12.8" hidden="false" customHeight="false" outlineLevel="0" collapsed="false">
      <c r="A184" s="269" t="s">
        <v>608</v>
      </c>
      <c r="B184" s="298" t="s">
        <v>1689</v>
      </c>
      <c r="C184" s="298"/>
      <c r="D184" s="311"/>
      <c r="E184" s="312" t="n">
        <v>-0.1045</v>
      </c>
      <c r="F184" s="312" t="n">
        <v>-0.432</v>
      </c>
      <c r="G184" s="312" t="n">
        <v>0.0213</v>
      </c>
      <c r="H184" s="312" t="n">
        <v>0.3129</v>
      </c>
      <c r="I184" s="312" t="n">
        <v>-0.1594</v>
      </c>
      <c r="J184" s="312" t="n">
        <v>-0.2412</v>
      </c>
      <c r="K184" s="312" t="n">
        <v>-0.2679</v>
      </c>
      <c r="L184" s="312" t="n">
        <v>-0.2126</v>
      </c>
      <c r="M184" s="312" t="n">
        <v>-0.1566</v>
      </c>
      <c r="N184" s="312" t="n">
        <v>0.0352</v>
      </c>
      <c r="O184" s="312" t="n">
        <v>0.1137</v>
      </c>
      <c r="P184" s="312" t="n">
        <v>-0.1807</v>
      </c>
      <c r="Q184" s="312" t="n">
        <v>0.1465</v>
      </c>
      <c r="R184" s="312" t="n">
        <v>0.2438</v>
      </c>
      <c r="S184" s="312" t="n">
        <v>0.0483</v>
      </c>
      <c r="T184" s="312" t="n">
        <v>-0.022</v>
      </c>
      <c r="U184" s="312" t="n">
        <v>0.1428</v>
      </c>
      <c r="V184" s="312" t="n">
        <v>0.1627</v>
      </c>
      <c r="W184" s="312" t="n">
        <v>-0.0907</v>
      </c>
      <c r="X184" s="312" t="n">
        <v>0.15</v>
      </c>
      <c r="Y184" s="312" t="n">
        <v>-0.1212</v>
      </c>
      <c r="Z184" s="312" t="n">
        <v>-0.248</v>
      </c>
      <c r="AA184" s="312" t="n">
        <v>0.0912</v>
      </c>
      <c r="AB184" s="312" t="n">
        <v>0.0802</v>
      </c>
      <c r="AC184" s="312" t="n">
        <v>0.1957</v>
      </c>
      <c r="AD184" s="312" t="n">
        <v>-0.0143</v>
      </c>
      <c r="AE184" s="312" t="n">
        <v>0.1796</v>
      </c>
      <c r="AF184" s="312" t="n">
        <v>-0.0413</v>
      </c>
      <c r="AG184" s="312" t="n">
        <v>-0.0061</v>
      </c>
      <c r="AH184" s="312" t="n">
        <v>-0.0237</v>
      </c>
      <c r="AI184" s="312" t="n">
        <v>-0.0621</v>
      </c>
      <c r="AJ184" s="312" t="n">
        <v>0.1188</v>
      </c>
      <c r="AK184" s="312" t="n">
        <v>0.2042</v>
      </c>
      <c r="AL184" s="312" t="n">
        <v>0.1153</v>
      </c>
      <c r="AM184" s="312" t="n">
        <v>0.0804</v>
      </c>
      <c r="AN184" s="312" t="n">
        <v>-0.1092</v>
      </c>
      <c r="AO184" s="312" t="n">
        <v>0.1111</v>
      </c>
      <c r="AP184" s="313" t="n">
        <v>-0.0565</v>
      </c>
      <c r="AQ184" s="252"/>
      <c r="AR184" s="314" t="n">
        <f aca="false">ROUND(SUMPRODUCT(E184:AP184,E$5:AP$5),10)</f>
        <v>-0.1656302168</v>
      </c>
      <c r="AS184" s="315" t="str">
        <f aca="false">PROPER(RIGHT(B184,LEN(B184)-6))</f>
        <v>Eupatorium Purpureum</v>
      </c>
      <c r="AT184" s="269" t="n">
        <f aca="false">ATANH(MIN(AR184,max_correl))</f>
        <v>-0.16717024456827</v>
      </c>
      <c r="AU184" s="270" t="n">
        <f aca="false">IF(AT184&lt;0,(AT184^2),"")</f>
        <v>0.0279458906690152</v>
      </c>
      <c r="AV184" s="252"/>
      <c r="AW184" s="269" t="n">
        <f aca="false">AW183+largeur_classes</f>
        <v>0.579406982702202</v>
      </c>
      <c r="AX184" s="317" t="n">
        <f aca="false">COUNTIF(AT$11:AT$408,CONCATENATE("&lt;=",AW184))</f>
        <v>397</v>
      </c>
      <c r="AY184" s="252" t="n">
        <f aca="false">AX184-AX183</f>
        <v>0</v>
      </c>
      <c r="AZ184" s="317" t="n">
        <f aca="false">$AZ$10*EXP(-(((AW184-$AW$7)/AZ$7)^2)/2)</f>
        <v>0.185579908400042</v>
      </c>
      <c r="BA184" s="317" t="n">
        <f aca="false">IF((AW184-$AW$7)&gt;0,IF((AY184-AZ184)&gt;0,AY184-AZ184,0),0)</f>
        <v>0</v>
      </c>
      <c r="BB184" s="318" t="n">
        <f aca="false">AW184-BB$5</f>
        <v>0.190574485679216</v>
      </c>
      <c r="BC184" s="0"/>
    </row>
    <row r="185" customFormat="false" ht="12.8" hidden="false" customHeight="false" outlineLevel="0" collapsed="false">
      <c r="A185" s="269" t="s">
        <v>609</v>
      </c>
      <c r="B185" s="298" t="s">
        <v>1690</v>
      </c>
      <c r="C185" s="298"/>
      <c r="D185" s="311"/>
      <c r="E185" s="312" t="n">
        <v>0.4553</v>
      </c>
      <c r="F185" s="312" t="n">
        <v>-0.3018</v>
      </c>
      <c r="G185" s="312" t="n">
        <v>-0.2247</v>
      </c>
      <c r="H185" s="312" t="n">
        <v>0.1459</v>
      </c>
      <c r="I185" s="312" t="n">
        <v>0.0954</v>
      </c>
      <c r="J185" s="312" t="n">
        <v>-0.0823</v>
      </c>
      <c r="K185" s="312" t="n">
        <v>-0.2444</v>
      </c>
      <c r="L185" s="312" t="n">
        <v>0.0076</v>
      </c>
      <c r="M185" s="312" t="n">
        <v>-0.1917</v>
      </c>
      <c r="N185" s="312" t="n">
        <v>0.122</v>
      </c>
      <c r="O185" s="312" t="n">
        <v>-0.2247</v>
      </c>
      <c r="P185" s="312" t="n">
        <v>-0.036</v>
      </c>
      <c r="Q185" s="312" t="n">
        <v>0.2429</v>
      </c>
      <c r="R185" s="312" t="n">
        <v>-0.222</v>
      </c>
      <c r="S185" s="312" t="n">
        <v>-0.3171</v>
      </c>
      <c r="T185" s="312" t="n">
        <v>0.0436</v>
      </c>
      <c r="U185" s="312" t="n">
        <v>-0.0136</v>
      </c>
      <c r="V185" s="312" t="n">
        <v>-0.0742</v>
      </c>
      <c r="W185" s="312" t="n">
        <v>0.0335</v>
      </c>
      <c r="X185" s="312" t="n">
        <v>0.2698</v>
      </c>
      <c r="Y185" s="312" t="n">
        <v>0.2126</v>
      </c>
      <c r="Z185" s="312" t="n">
        <v>0.0411</v>
      </c>
      <c r="AA185" s="312" t="n">
        <v>-0.0692</v>
      </c>
      <c r="AB185" s="312" t="n">
        <v>-0.082</v>
      </c>
      <c r="AC185" s="312" t="n">
        <v>0.0342</v>
      </c>
      <c r="AD185" s="312" t="n">
        <v>-0.0833</v>
      </c>
      <c r="AE185" s="312" t="n">
        <v>0.122</v>
      </c>
      <c r="AF185" s="312" t="n">
        <v>0.0611</v>
      </c>
      <c r="AG185" s="312" t="n">
        <v>-0.0707</v>
      </c>
      <c r="AH185" s="312" t="n">
        <v>-0.0426</v>
      </c>
      <c r="AI185" s="312" t="n">
        <v>0.0559</v>
      </c>
      <c r="AJ185" s="312" t="n">
        <v>-0.1266</v>
      </c>
      <c r="AK185" s="312" t="n">
        <v>0.1326</v>
      </c>
      <c r="AL185" s="312" t="n">
        <v>0.1249</v>
      </c>
      <c r="AM185" s="312" t="n">
        <v>-0.0047</v>
      </c>
      <c r="AN185" s="312" t="n">
        <v>0.0621</v>
      </c>
      <c r="AO185" s="312" t="n">
        <v>0.0498</v>
      </c>
      <c r="AP185" s="313" t="n">
        <v>0.0983</v>
      </c>
      <c r="AQ185" s="252"/>
      <c r="AR185" s="314" t="n">
        <f aca="false">ROUND(SUMPRODUCT(E185:AP185,E$5:AP$5),10)</f>
        <v>-0.2820994951</v>
      </c>
      <c r="AS185" s="315" t="str">
        <f aca="false">PROPER(RIGHT(B185,LEN(B185)-6))</f>
        <v>Euphorbia Resinifera</v>
      </c>
      <c r="AT185" s="269" t="n">
        <f aca="false">ATANH(MIN(AR185,max_correl))</f>
        <v>-0.289961628434028</v>
      </c>
      <c r="AU185" s="270" t="n">
        <f aca="false">IF(AT185&lt;0,(AT185^2),"")</f>
        <v>0.0840777459641135</v>
      </c>
      <c r="AV185" s="252"/>
      <c r="AW185" s="269" t="n">
        <f aca="false">AW184+largeur_classes</f>
        <v>0.585927289109006</v>
      </c>
      <c r="AX185" s="317" t="n">
        <f aca="false">COUNTIF(AT$11:AT$408,CONCATENATE("&lt;=",AW185))</f>
        <v>397</v>
      </c>
      <c r="AY185" s="252" t="n">
        <f aca="false">AX185-AX184</f>
        <v>0</v>
      </c>
      <c r="AZ185" s="317" t="n">
        <f aca="false">$AZ$10*EXP(-(((AW185-$AW$7)/AZ$7)^2)/2)</f>
        <v>0.171199526397378</v>
      </c>
      <c r="BA185" s="317" t="n">
        <f aca="false">IF((AW185-$AW$7)&gt;0,IF((AY185-AZ185)&gt;0,AY185-AZ185,0),0)</f>
        <v>0</v>
      </c>
      <c r="BB185" s="318" t="n">
        <f aca="false">AW185-BB$5</f>
        <v>0.197094792086021</v>
      </c>
      <c r="BC185" s="0"/>
    </row>
    <row r="186" customFormat="false" ht="12.8" hidden="false" customHeight="false" outlineLevel="0" collapsed="false">
      <c r="A186" s="269" t="s">
        <v>610</v>
      </c>
      <c r="B186" s="298" t="s">
        <v>1691</v>
      </c>
      <c r="C186" s="298"/>
      <c r="D186" s="311"/>
      <c r="E186" s="312" t="n">
        <v>0.376</v>
      </c>
      <c r="F186" s="312" t="n">
        <v>-0.2709</v>
      </c>
      <c r="G186" s="312" t="n">
        <v>-0.0851</v>
      </c>
      <c r="H186" s="312" t="n">
        <v>-0.3263</v>
      </c>
      <c r="I186" s="312" t="n">
        <v>-0.0244</v>
      </c>
      <c r="J186" s="312" t="n">
        <v>-0.0282</v>
      </c>
      <c r="K186" s="312" t="n">
        <v>-0.2484</v>
      </c>
      <c r="L186" s="312" t="n">
        <v>-0.033</v>
      </c>
      <c r="M186" s="312" t="n">
        <v>-0.2036</v>
      </c>
      <c r="N186" s="312" t="n">
        <v>0.102</v>
      </c>
      <c r="O186" s="312" t="n">
        <v>0.0437</v>
      </c>
      <c r="P186" s="312" t="n">
        <v>0.0347</v>
      </c>
      <c r="Q186" s="312" t="n">
        <v>0.0644</v>
      </c>
      <c r="R186" s="312" t="n">
        <v>-0.1616</v>
      </c>
      <c r="S186" s="312" t="n">
        <v>0.0733</v>
      </c>
      <c r="T186" s="312" t="n">
        <v>-0.1498</v>
      </c>
      <c r="U186" s="312" t="n">
        <v>-0.1071</v>
      </c>
      <c r="V186" s="312" t="n">
        <v>-0.0444</v>
      </c>
      <c r="W186" s="312" t="n">
        <v>0.0485</v>
      </c>
      <c r="X186" s="312" t="n">
        <v>-0.0567</v>
      </c>
      <c r="Y186" s="312" t="n">
        <v>0.2774</v>
      </c>
      <c r="Z186" s="312" t="n">
        <v>0.1281</v>
      </c>
      <c r="AA186" s="312" t="n">
        <v>-0.082</v>
      </c>
      <c r="AB186" s="312" t="n">
        <v>-0.309</v>
      </c>
      <c r="AC186" s="312" t="n">
        <v>0.2484</v>
      </c>
      <c r="AD186" s="312" t="n">
        <v>-0.0396</v>
      </c>
      <c r="AE186" s="312" t="n">
        <v>-0.0697</v>
      </c>
      <c r="AF186" s="312" t="n">
        <v>0.0564</v>
      </c>
      <c r="AG186" s="312" t="n">
        <v>0.1257</v>
      </c>
      <c r="AH186" s="312" t="n">
        <v>0.0895</v>
      </c>
      <c r="AI186" s="312" t="n">
        <v>-0.1066</v>
      </c>
      <c r="AJ186" s="312" t="n">
        <v>0.301</v>
      </c>
      <c r="AK186" s="312" t="n">
        <v>-0.0289</v>
      </c>
      <c r="AL186" s="312" t="n">
        <v>0.0171</v>
      </c>
      <c r="AM186" s="312" t="n">
        <v>0.2267</v>
      </c>
      <c r="AN186" s="312" t="n">
        <v>0.0345</v>
      </c>
      <c r="AO186" s="312" t="n">
        <v>-0.0352</v>
      </c>
      <c r="AP186" s="313" t="n">
        <v>0.1664</v>
      </c>
      <c r="AQ186" s="252"/>
      <c r="AR186" s="314" t="n">
        <f aca="false">ROUND(SUMPRODUCT(E186:AP186,E$5:AP$5),10)</f>
        <v>-0.2800034767</v>
      </c>
      <c r="AS186" s="315" t="str">
        <f aca="false">PROPER(RIGHT(B186,LEN(B186)-6))</f>
        <v>Euphrasia Officinal.</v>
      </c>
      <c r="AT186" s="269" t="n">
        <f aca="false">ATANH(MIN(AR186,max_correl))</f>
        <v>-0.287685844916703</v>
      </c>
      <c r="AU186" s="270" t="n">
        <f aca="false">IF(AT186&lt;0,(AT186^2),"")</f>
        <v>0.0827631453654374</v>
      </c>
      <c r="AV186" s="252"/>
      <c r="AW186" s="269" t="n">
        <f aca="false">AW185+largeur_classes</f>
        <v>0.592447595515811</v>
      </c>
      <c r="AX186" s="317" t="n">
        <f aca="false">COUNTIF(AT$11:AT$408,CONCATENATE("&lt;=",AW186))</f>
        <v>397</v>
      </c>
      <c r="AY186" s="252" t="n">
        <f aca="false">AX186-AX185</f>
        <v>0</v>
      </c>
      <c r="AZ186" s="317" t="n">
        <f aca="false">$AZ$10*EXP(-(((AW186-$AW$7)/AZ$7)^2)/2)</f>
        <v>0.157790180429059</v>
      </c>
      <c r="BA186" s="317" t="n">
        <f aca="false">IF((AW186-$AW$7)&gt;0,IF((AY186-AZ186)&gt;0,AY186-AZ186,0),0)</f>
        <v>0</v>
      </c>
      <c r="BB186" s="318" t="n">
        <f aca="false">AW186-BB$5</f>
        <v>0.203615098492825</v>
      </c>
      <c r="BC186" s="0"/>
    </row>
    <row r="187" customFormat="false" ht="12.8" hidden="false" customHeight="false" outlineLevel="0" collapsed="false">
      <c r="A187" s="269" t="s">
        <v>611</v>
      </c>
      <c r="B187" s="298" t="s">
        <v>1692</v>
      </c>
      <c r="C187" s="298"/>
      <c r="D187" s="311"/>
      <c r="E187" s="312" t="n">
        <v>0.2347</v>
      </c>
      <c r="F187" s="312" t="n">
        <v>-0.2272</v>
      </c>
      <c r="G187" s="312" t="n">
        <v>0.1647</v>
      </c>
      <c r="H187" s="312" t="n">
        <v>0.1772</v>
      </c>
      <c r="I187" s="312" t="n">
        <v>0.1049</v>
      </c>
      <c r="J187" s="312" t="n">
        <v>0.1531</v>
      </c>
      <c r="K187" s="312" t="n">
        <v>-0.1362</v>
      </c>
      <c r="L187" s="312" t="n">
        <v>-0.2498</v>
      </c>
      <c r="M187" s="312" t="n">
        <v>0.1429</v>
      </c>
      <c r="N187" s="312" t="n">
        <v>-0.217</v>
      </c>
      <c r="O187" s="312" t="n">
        <v>-0.0113</v>
      </c>
      <c r="P187" s="312" t="n">
        <v>0.0406</v>
      </c>
      <c r="Q187" s="312" t="n">
        <v>0.0184</v>
      </c>
      <c r="R187" s="312" t="n">
        <v>0.2441</v>
      </c>
      <c r="S187" s="312" t="n">
        <v>0.0056</v>
      </c>
      <c r="T187" s="312" t="n">
        <v>-0.3024</v>
      </c>
      <c r="U187" s="312" t="n">
        <v>-0.0233</v>
      </c>
      <c r="V187" s="312" t="n">
        <v>-0.0771</v>
      </c>
      <c r="W187" s="312" t="n">
        <v>-0.1332</v>
      </c>
      <c r="X187" s="312" t="n">
        <v>-0.2302</v>
      </c>
      <c r="Y187" s="312" t="n">
        <v>-0.0263</v>
      </c>
      <c r="Z187" s="312" t="n">
        <v>0.088</v>
      </c>
      <c r="AA187" s="312" t="n">
        <v>-0.0598</v>
      </c>
      <c r="AB187" s="312" t="n">
        <v>0.1561</v>
      </c>
      <c r="AC187" s="312" t="n">
        <v>0.2264</v>
      </c>
      <c r="AD187" s="312" t="n">
        <v>-0.1211</v>
      </c>
      <c r="AE187" s="312" t="n">
        <v>0.0222</v>
      </c>
      <c r="AF187" s="312" t="n">
        <v>-0.0959</v>
      </c>
      <c r="AG187" s="312" t="n">
        <v>0.3893</v>
      </c>
      <c r="AH187" s="312" t="n">
        <v>-0.038</v>
      </c>
      <c r="AI187" s="312" t="n">
        <v>-0.1113</v>
      </c>
      <c r="AJ187" s="312" t="n">
        <v>-0.0726</v>
      </c>
      <c r="AK187" s="312" t="n">
        <v>0.1629</v>
      </c>
      <c r="AL187" s="312" t="n">
        <v>0.0286</v>
      </c>
      <c r="AM187" s="312" t="n">
        <v>0.1444</v>
      </c>
      <c r="AN187" s="312" t="n">
        <v>0.0489</v>
      </c>
      <c r="AO187" s="312" t="n">
        <v>-0.2261</v>
      </c>
      <c r="AP187" s="313" t="n">
        <v>-0.1926</v>
      </c>
      <c r="AQ187" s="252"/>
      <c r="AR187" s="314" t="n">
        <f aca="false">ROUND(SUMPRODUCT(E187:AP187,E$5:AP$5),10)</f>
        <v>-0.2764529042</v>
      </c>
      <c r="AS187" s="315" t="str">
        <f aca="false">PROPER(RIGHT(B187,LEN(B187)-6))</f>
        <v>Ferrum Iodatum</v>
      </c>
      <c r="AT187" s="269" t="n">
        <f aca="false">ATANH(MIN(AR187,max_correl))</f>
        <v>-0.283837351584317</v>
      </c>
      <c r="AU187" s="270" t="n">
        <f aca="false">IF(AT187&lt;0,(AT187^2),"")</f>
        <v>0.080563642154399</v>
      </c>
      <c r="AV187" s="252"/>
      <c r="AW187" s="269" t="n">
        <f aca="false">AW186+largeur_classes</f>
        <v>0.598967901922615</v>
      </c>
      <c r="AX187" s="317" t="n">
        <f aca="false">COUNTIF(AT$11:AT$408,CONCATENATE("&lt;=",AW187))</f>
        <v>397</v>
      </c>
      <c r="AY187" s="252" t="n">
        <f aca="false">AX187-AX186</f>
        <v>0</v>
      </c>
      <c r="AZ187" s="317" t="n">
        <f aca="false">$AZ$10*EXP(-(((AW187-$AW$7)/AZ$7)^2)/2)</f>
        <v>0.145299191455635</v>
      </c>
      <c r="BA187" s="317" t="n">
        <f aca="false">IF((AW187-$AW$7)&gt;0,IF((AY187-AZ187)&gt;0,AY187-AZ187,0),0)</f>
        <v>0</v>
      </c>
      <c r="BB187" s="318" t="n">
        <f aca="false">AW187-BB$5</f>
        <v>0.21013540489963</v>
      </c>
      <c r="BC187" s="0"/>
    </row>
    <row r="188" customFormat="false" ht="12.8" hidden="false" customHeight="false" outlineLevel="0" collapsed="false">
      <c r="A188" s="269" t="s">
        <v>612</v>
      </c>
      <c r="B188" s="298" t="s">
        <v>1693</v>
      </c>
      <c r="C188" s="298"/>
      <c r="D188" s="311"/>
      <c r="E188" s="312" t="n">
        <v>-0.0592</v>
      </c>
      <c r="F188" s="312" t="n">
        <v>0.1155</v>
      </c>
      <c r="G188" s="312" t="n">
        <v>0.3805</v>
      </c>
      <c r="H188" s="312" t="n">
        <v>-0.0968</v>
      </c>
      <c r="I188" s="312" t="n">
        <v>-0.015</v>
      </c>
      <c r="J188" s="312" t="n">
        <v>-0.0744</v>
      </c>
      <c r="K188" s="312" t="n">
        <v>0.0664</v>
      </c>
      <c r="L188" s="312" t="n">
        <v>-0.0824</v>
      </c>
      <c r="M188" s="312" t="n">
        <v>0.1745</v>
      </c>
      <c r="N188" s="312" t="n">
        <v>-0.1963</v>
      </c>
      <c r="O188" s="312" t="n">
        <v>-0.1934</v>
      </c>
      <c r="P188" s="312" t="n">
        <v>-0.2769</v>
      </c>
      <c r="Q188" s="312" t="n">
        <v>-0.0053</v>
      </c>
      <c r="R188" s="312" t="n">
        <v>0.1043</v>
      </c>
      <c r="S188" s="312" t="n">
        <v>0.2544</v>
      </c>
      <c r="T188" s="312" t="n">
        <v>0.2438</v>
      </c>
      <c r="U188" s="312" t="n">
        <v>-0.1684</v>
      </c>
      <c r="V188" s="312" t="n">
        <v>0.0178</v>
      </c>
      <c r="W188" s="312" t="n">
        <v>-0.0286</v>
      </c>
      <c r="X188" s="312" t="n">
        <v>-0.3927</v>
      </c>
      <c r="Y188" s="312" t="n">
        <v>0.2679</v>
      </c>
      <c r="Z188" s="312" t="n">
        <v>-0.0524</v>
      </c>
      <c r="AA188" s="312" t="n">
        <v>-0.0225</v>
      </c>
      <c r="AB188" s="312" t="n">
        <v>0.1671</v>
      </c>
      <c r="AC188" s="312" t="n">
        <v>0.1629</v>
      </c>
      <c r="AD188" s="312" t="n">
        <v>-0.0489</v>
      </c>
      <c r="AE188" s="312" t="n">
        <v>0.023</v>
      </c>
      <c r="AF188" s="312" t="n">
        <v>0.1266</v>
      </c>
      <c r="AG188" s="312" t="n">
        <v>0.1045</v>
      </c>
      <c r="AH188" s="312" t="n">
        <v>0.0656</v>
      </c>
      <c r="AI188" s="312" t="n">
        <v>0.092</v>
      </c>
      <c r="AJ188" s="312" t="n">
        <v>-0.0403</v>
      </c>
      <c r="AK188" s="312" t="n">
        <v>0.0434</v>
      </c>
      <c r="AL188" s="312" t="n">
        <v>-0.0087</v>
      </c>
      <c r="AM188" s="312" t="n">
        <v>-0.0409</v>
      </c>
      <c r="AN188" s="312" t="n">
        <v>-0.2308</v>
      </c>
      <c r="AO188" s="312" t="n">
        <v>-0.2586</v>
      </c>
      <c r="AP188" s="313" t="n">
        <v>-0.1126</v>
      </c>
      <c r="AQ188" s="252"/>
      <c r="AR188" s="314" t="n">
        <f aca="false">ROUND(SUMPRODUCT(E188:AP188,E$5:AP$5),10)</f>
        <v>-0.1273213242</v>
      </c>
      <c r="AS188" s="315" t="str">
        <f aca="false">PROPER(RIGHT(B188,LEN(B188)-6))</f>
        <v>Ferrum Metallicum</v>
      </c>
      <c r="AT188" s="269" t="n">
        <f aca="false">ATANH(MIN(AR188,max_correl))</f>
        <v>-0.12801608445749</v>
      </c>
      <c r="AU188" s="270" t="n">
        <f aca="false">IF(AT188&lt;0,(AT188^2),"")</f>
        <v>0.0163881178798272</v>
      </c>
      <c r="AV188" s="252"/>
      <c r="AW188" s="269" t="n">
        <f aca="false">AW187+largeur_classes</f>
        <v>0.60548820832942</v>
      </c>
      <c r="AX188" s="317" t="n">
        <f aca="false">COUNTIF(AT$11:AT$408,CONCATENATE("&lt;=",AW188))</f>
        <v>397</v>
      </c>
      <c r="AY188" s="252" t="n">
        <f aca="false">AX188-AX187</f>
        <v>0</v>
      </c>
      <c r="AZ188" s="317" t="n">
        <f aca="false">$AZ$10*EXP(-(((AW188-$AW$7)/AZ$7)^2)/2)</f>
        <v>0.133675628093187</v>
      </c>
      <c r="BA188" s="317" t="n">
        <f aca="false">IF((AW188-$AW$7)&gt;0,IF((AY188-AZ188)&gt;0,AY188-AZ188,0),0)</f>
        <v>0</v>
      </c>
      <c r="BB188" s="318" t="n">
        <f aca="false">AW188-BB$5</f>
        <v>0.216655711306434</v>
      </c>
      <c r="BC188" s="0"/>
    </row>
    <row r="189" customFormat="false" ht="12.8" hidden="false" customHeight="false" outlineLevel="0" collapsed="false">
      <c r="A189" s="269" t="s">
        <v>613</v>
      </c>
      <c r="B189" s="298" t="s">
        <v>1694</v>
      </c>
      <c r="C189" s="298"/>
      <c r="D189" s="311"/>
      <c r="E189" s="312" t="n">
        <v>0.0568</v>
      </c>
      <c r="F189" s="312" t="n">
        <v>-0.0987</v>
      </c>
      <c r="G189" s="312" t="n">
        <v>0.3918</v>
      </c>
      <c r="H189" s="312" t="n">
        <v>0.0912</v>
      </c>
      <c r="I189" s="312" t="n">
        <v>0.1505</v>
      </c>
      <c r="J189" s="312" t="n">
        <v>-0.0585</v>
      </c>
      <c r="K189" s="312" t="n">
        <v>0.0683</v>
      </c>
      <c r="L189" s="312" t="n">
        <v>-0.2362</v>
      </c>
      <c r="M189" s="312" t="n">
        <v>0.1171</v>
      </c>
      <c r="N189" s="312" t="n">
        <v>-0.0722</v>
      </c>
      <c r="O189" s="312" t="n">
        <v>-0.2038</v>
      </c>
      <c r="P189" s="312" t="n">
        <v>-0.2356</v>
      </c>
      <c r="Q189" s="312" t="n">
        <v>0.08</v>
      </c>
      <c r="R189" s="312" t="n">
        <v>0.1869</v>
      </c>
      <c r="S189" s="312" t="n">
        <v>0.1831</v>
      </c>
      <c r="T189" s="312" t="n">
        <v>0.0199</v>
      </c>
      <c r="U189" s="312" t="n">
        <v>-0.2147</v>
      </c>
      <c r="V189" s="312" t="n">
        <v>0.0147</v>
      </c>
      <c r="W189" s="312" t="n">
        <v>-0.0197</v>
      </c>
      <c r="X189" s="312" t="n">
        <v>-0.3472</v>
      </c>
      <c r="Y189" s="312" t="n">
        <v>0.3366</v>
      </c>
      <c r="Z189" s="312" t="n">
        <v>-0.1799</v>
      </c>
      <c r="AA189" s="312" t="n">
        <v>-0.0097</v>
      </c>
      <c r="AB189" s="312" t="n">
        <v>0.0919</v>
      </c>
      <c r="AC189" s="312" t="n">
        <v>0.1372</v>
      </c>
      <c r="AD189" s="312" t="n">
        <v>-0.0546</v>
      </c>
      <c r="AE189" s="312" t="n">
        <v>0.0887</v>
      </c>
      <c r="AF189" s="312" t="n">
        <v>0.0291</v>
      </c>
      <c r="AG189" s="312" t="n">
        <v>0.2043</v>
      </c>
      <c r="AH189" s="312" t="n">
        <v>-0.0349</v>
      </c>
      <c r="AI189" s="312" t="n">
        <v>-0.1749</v>
      </c>
      <c r="AJ189" s="312" t="n">
        <v>0.0336</v>
      </c>
      <c r="AK189" s="312" t="n">
        <v>0.1579</v>
      </c>
      <c r="AL189" s="312" t="n">
        <v>-0.0257</v>
      </c>
      <c r="AM189" s="312" t="n">
        <v>-0.065</v>
      </c>
      <c r="AN189" s="312" t="n">
        <v>-0.0436</v>
      </c>
      <c r="AO189" s="312" t="n">
        <v>-0.0695</v>
      </c>
      <c r="AP189" s="313" t="n">
        <v>-0.2904</v>
      </c>
      <c r="AQ189" s="252"/>
      <c r="AR189" s="314" t="n">
        <f aca="false">ROUND(SUMPRODUCT(E189:AP189,E$5:AP$5),10)</f>
        <v>-0.2636849392</v>
      </c>
      <c r="AS189" s="315" t="str">
        <f aca="false">PROPER(RIGHT(B189,LEN(B189)-6))</f>
        <v>Ferrum Muriaticum</v>
      </c>
      <c r="AT189" s="269" t="n">
        <f aca="false">ATANH(MIN(AR189,max_correl))</f>
        <v>-0.27006459390183</v>
      </c>
      <c r="AU189" s="270" t="n">
        <f aca="false">IF(AT189&lt;0,(AT189^2),"")</f>
        <v>0.0729348848793601</v>
      </c>
      <c r="AV189" s="252"/>
      <c r="AW189" s="269" t="n">
        <f aca="false">AW188+largeur_classes</f>
        <v>0.612008514736224</v>
      </c>
      <c r="AX189" s="317" t="n">
        <f aca="false">COUNTIF(AT$11:AT$408,CONCATENATE("&lt;=",AW189))</f>
        <v>397</v>
      </c>
      <c r="AY189" s="252" t="n">
        <f aca="false">AX189-AX188</f>
        <v>0</v>
      </c>
      <c r="AZ189" s="317" t="n">
        <f aca="false">$AZ$10*EXP(-(((AW189-$AW$7)/AZ$7)^2)/2)</f>
        <v>0.122870345679622</v>
      </c>
      <c r="BA189" s="317" t="n">
        <f aca="false">IF((AW189-$AW$7)&gt;0,IF((AY189-AZ189)&gt;0,AY189-AZ189,0),0)</f>
        <v>0</v>
      </c>
      <c r="BB189" s="318" t="n">
        <f aca="false">AW189-BB$5</f>
        <v>0.223176017713239</v>
      </c>
      <c r="BC189" s="0"/>
    </row>
    <row r="190" customFormat="false" ht="12.8" hidden="false" customHeight="false" outlineLevel="0" collapsed="false">
      <c r="A190" s="269" t="s">
        <v>614</v>
      </c>
      <c r="B190" s="298" t="s">
        <v>1695</v>
      </c>
      <c r="C190" s="298"/>
      <c r="D190" s="311"/>
      <c r="E190" s="312" t="n">
        <v>0.1072</v>
      </c>
      <c r="F190" s="312" t="n">
        <v>-0.5684</v>
      </c>
      <c r="G190" s="312" t="n">
        <v>0.318</v>
      </c>
      <c r="H190" s="312" t="n">
        <v>-0.1979</v>
      </c>
      <c r="I190" s="312" t="n">
        <v>0.0949</v>
      </c>
      <c r="J190" s="312" t="n">
        <v>-0.0466</v>
      </c>
      <c r="K190" s="312" t="n">
        <v>-0.3233</v>
      </c>
      <c r="L190" s="312" t="n">
        <v>0.0424</v>
      </c>
      <c r="M190" s="312" t="n">
        <v>-0.0455</v>
      </c>
      <c r="N190" s="312" t="n">
        <v>-0.1516</v>
      </c>
      <c r="O190" s="312" t="n">
        <v>-0.0995</v>
      </c>
      <c r="P190" s="312" t="n">
        <v>-0.235</v>
      </c>
      <c r="Q190" s="312" t="n">
        <v>0.1359</v>
      </c>
      <c r="R190" s="312" t="n">
        <v>0.207</v>
      </c>
      <c r="S190" s="312" t="n">
        <v>0.1355</v>
      </c>
      <c r="T190" s="312" t="n">
        <v>0.1415</v>
      </c>
      <c r="U190" s="312" t="n">
        <v>-0.1075</v>
      </c>
      <c r="V190" s="312" t="n">
        <v>0.027</v>
      </c>
      <c r="W190" s="312" t="n">
        <v>-0.0084</v>
      </c>
      <c r="X190" s="312" t="n">
        <v>-0.1009</v>
      </c>
      <c r="Y190" s="312" t="n">
        <v>0.1243</v>
      </c>
      <c r="Z190" s="312" t="n">
        <v>-0.1226</v>
      </c>
      <c r="AA190" s="312" t="n">
        <v>-0.035</v>
      </c>
      <c r="AB190" s="312" t="n">
        <v>0.0942</v>
      </c>
      <c r="AC190" s="312" t="n">
        <v>0.1657</v>
      </c>
      <c r="AD190" s="312" t="n">
        <v>-0.1541</v>
      </c>
      <c r="AE190" s="312" t="n">
        <v>0.0707</v>
      </c>
      <c r="AF190" s="312" t="n">
        <v>0.0707</v>
      </c>
      <c r="AG190" s="312" t="n">
        <v>0.118</v>
      </c>
      <c r="AH190" s="312" t="n">
        <v>-0.0021</v>
      </c>
      <c r="AI190" s="312" t="n">
        <v>-0.0413</v>
      </c>
      <c r="AJ190" s="312" t="n">
        <v>0.229</v>
      </c>
      <c r="AK190" s="312" t="n">
        <v>0.1114</v>
      </c>
      <c r="AL190" s="312" t="n">
        <v>-0.0536</v>
      </c>
      <c r="AM190" s="312" t="n">
        <v>-0.0077</v>
      </c>
      <c r="AN190" s="312" t="n">
        <v>0.0382</v>
      </c>
      <c r="AO190" s="312" t="n">
        <v>-0.027</v>
      </c>
      <c r="AP190" s="313" t="n">
        <v>0.0886</v>
      </c>
      <c r="AQ190" s="252"/>
      <c r="AR190" s="314" t="n">
        <f aca="false">ROUND(SUMPRODUCT(E190:AP190,E$5:AP$5),10)</f>
        <v>-0.2695321229</v>
      </c>
      <c r="AS190" s="315" t="str">
        <f aca="false">PROPER(RIGHT(B190,LEN(B190)-6))</f>
        <v>Ferrum Phosphoricum</v>
      </c>
      <c r="AT190" s="269" t="n">
        <f aca="false">ATANH(MIN(AR190,max_correl))</f>
        <v>-0.27635922401917</v>
      </c>
      <c r="AU190" s="270" t="n">
        <f aca="false">IF(AT190&lt;0,(AT190^2),"")</f>
        <v>0.0763744207004778</v>
      </c>
      <c r="AV190" s="252"/>
      <c r="AW190" s="269" t="n">
        <f aca="false">AW189+largeur_classes</f>
        <v>0.618528821143029</v>
      </c>
      <c r="AX190" s="317" t="n">
        <f aca="false">COUNTIF(AT$11:AT$408,CONCATENATE("&lt;=",AW190))</f>
        <v>397</v>
      </c>
      <c r="AY190" s="252" t="n">
        <f aca="false">AX190-AX189</f>
        <v>0</v>
      </c>
      <c r="AZ190" s="317" t="n">
        <f aca="false">$AZ$10*EXP(-(((AW190-$AW$7)/AZ$7)^2)/2)</f>
        <v>0.112836014458034</v>
      </c>
      <c r="BA190" s="317" t="n">
        <f aca="false">IF((AW190-$AW$7)&gt;0,IF((AY190-AZ190)&gt;0,AY190-AZ190,0),0)</f>
        <v>0</v>
      </c>
      <c r="BB190" s="318" t="n">
        <f aca="false">AW190-BB$5</f>
        <v>0.229696324120043</v>
      </c>
      <c r="BC190" s="0"/>
    </row>
    <row r="191" customFormat="false" ht="12.8" hidden="false" customHeight="false" outlineLevel="0" collapsed="false">
      <c r="A191" s="269" t="s">
        <v>615</v>
      </c>
      <c r="B191" s="298" t="s">
        <v>1696</v>
      </c>
      <c r="C191" s="298"/>
      <c r="D191" s="311"/>
      <c r="E191" s="312" t="n">
        <v>0.1532</v>
      </c>
      <c r="F191" s="312" t="n">
        <v>0.031</v>
      </c>
      <c r="G191" s="312" t="n">
        <v>0.4304</v>
      </c>
      <c r="H191" s="312" t="n">
        <v>-0.0343</v>
      </c>
      <c r="I191" s="312" t="n">
        <v>0.0567</v>
      </c>
      <c r="J191" s="312" t="n">
        <v>0.0006</v>
      </c>
      <c r="K191" s="312" t="n">
        <v>0.0037</v>
      </c>
      <c r="L191" s="312" t="n">
        <v>-0.0593</v>
      </c>
      <c r="M191" s="312" t="n">
        <v>0.2008</v>
      </c>
      <c r="N191" s="312" t="n">
        <v>-0.1589</v>
      </c>
      <c r="O191" s="312" t="n">
        <v>-0.3733</v>
      </c>
      <c r="P191" s="312" t="n">
        <v>-0.2281</v>
      </c>
      <c r="Q191" s="312" t="n">
        <v>0.0134</v>
      </c>
      <c r="R191" s="312" t="n">
        <v>0.0647</v>
      </c>
      <c r="S191" s="312" t="n">
        <v>0.1869</v>
      </c>
      <c r="T191" s="312" t="n">
        <v>-0.0425</v>
      </c>
      <c r="U191" s="312" t="n">
        <v>-0.1808</v>
      </c>
      <c r="V191" s="312" t="n">
        <v>0.0154</v>
      </c>
      <c r="W191" s="312" t="n">
        <v>-0.142</v>
      </c>
      <c r="X191" s="312" t="n">
        <v>-0.3119</v>
      </c>
      <c r="Y191" s="312" t="n">
        <v>0.3037</v>
      </c>
      <c r="Z191" s="312" t="n">
        <v>0.025</v>
      </c>
      <c r="AA191" s="312" t="n">
        <v>-0.1014</v>
      </c>
      <c r="AB191" s="312" t="n">
        <v>0.1635</v>
      </c>
      <c r="AC191" s="312" t="n">
        <v>0.2385</v>
      </c>
      <c r="AD191" s="312" t="n">
        <v>-0.1541</v>
      </c>
      <c r="AE191" s="312" t="n">
        <v>0.0614</v>
      </c>
      <c r="AF191" s="312" t="n">
        <v>-0.0948</v>
      </c>
      <c r="AG191" s="312" t="n">
        <v>0.1037</v>
      </c>
      <c r="AH191" s="312" t="n">
        <v>0.0486</v>
      </c>
      <c r="AI191" s="312" t="n">
        <v>0.132</v>
      </c>
      <c r="AJ191" s="312" t="n">
        <v>0.0295</v>
      </c>
      <c r="AK191" s="312" t="n">
        <v>0.0493</v>
      </c>
      <c r="AL191" s="312" t="n">
        <v>-0.1025</v>
      </c>
      <c r="AM191" s="312" t="n">
        <v>0.0682</v>
      </c>
      <c r="AN191" s="312" t="n">
        <v>-0.206</v>
      </c>
      <c r="AO191" s="312" t="n">
        <v>-0.0642</v>
      </c>
      <c r="AP191" s="313" t="n">
        <v>-0.1235</v>
      </c>
      <c r="AQ191" s="252"/>
      <c r="AR191" s="314" t="n">
        <f aca="false">ROUND(SUMPRODUCT(E191:AP191,E$5:AP$5),10)</f>
        <v>-0.2960329734</v>
      </c>
      <c r="AS191" s="315" t="str">
        <f aca="false">PROPER(RIGHT(B191,LEN(B191)-6))</f>
        <v>Ferrum Sulfuricum</v>
      </c>
      <c r="AT191" s="269" t="n">
        <f aca="false">ATANH(MIN(AR191,max_correl))</f>
        <v>-0.305165900590801</v>
      </c>
      <c r="AU191" s="270" t="n">
        <f aca="false">IF(AT191&lt;0,(AT191^2),"")</f>
        <v>0.0931262268833945</v>
      </c>
      <c r="AV191" s="252"/>
      <c r="AW191" s="269" t="n">
        <f aca="false">AW190+largeur_classes</f>
        <v>0.625049127549833</v>
      </c>
      <c r="AX191" s="317" t="n">
        <f aca="false">COUNTIF(AT$11:AT$408,CONCATENATE("&lt;=",AW191))</f>
        <v>397</v>
      </c>
      <c r="AY191" s="252" t="n">
        <f aca="false">AX191-AX190</f>
        <v>0</v>
      </c>
      <c r="AZ191" s="317" t="n">
        <f aca="false">$AZ$10*EXP(-(((AW191-$AW$7)/AZ$7)^2)/2)</f>
        <v>0.103527137600229</v>
      </c>
      <c r="BA191" s="317" t="n">
        <f aca="false">IF((AW191-$AW$7)&gt;0,IF((AY191-AZ191)&gt;0,AY191-AZ191,0),0)</f>
        <v>0</v>
      </c>
      <c r="BB191" s="318" t="n">
        <f aca="false">AW191-BB$5</f>
        <v>0.236216630526848</v>
      </c>
      <c r="BC191" s="0"/>
    </row>
    <row r="192" customFormat="false" ht="12.8" hidden="false" customHeight="false" outlineLevel="0" collapsed="false">
      <c r="A192" s="269" t="s">
        <v>616</v>
      </c>
      <c r="B192" s="298" t="s">
        <v>1697</v>
      </c>
      <c r="C192" s="298"/>
      <c r="D192" s="311"/>
      <c r="E192" s="312" t="n">
        <v>0.2981</v>
      </c>
      <c r="F192" s="312" t="n">
        <v>0.2512</v>
      </c>
      <c r="G192" s="312" t="n">
        <v>-0.1602</v>
      </c>
      <c r="H192" s="312" t="n">
        <v>0.2086</v>
      </c>
      <c r="I192" s="312" t="n">
        <v>-0.0433</v>
      </c>
      <c r="J192" s="312" t="n">
        <v>0.2497</v>
      </c>
      <c r="K192" s="312" t="n">
        <v>-0.0783</v>
      </c>
      <c r="L192" s="312" t="n">
        <v>0.3165</v>
      </c>
      <c r="M192" s="312" t="n">
        <v>0.2098</v>
      </c>
      <c r="N192" s="312" t="n">
        <v>-0.0762</v>
      </c>
      <c r="O192" s="312" t="n">
        <v>-0.2909</v>
      </c>
      <c r="P192" s="312" t="n">
        <v>-0.1559</v>
      </c>
      <c r="Q192" s="312" t="n">
        <v>0.0189</v>
      </c>
      <c r="R192" s="312" t="n">
        <v>-0.1003</v>
      </c>
      <c r="S192" s="312" t="n">
        <v>-0.2491</v>
      </c>
      <c r="T192" s="312" t="n">
        <v>0.0698</v>
      </c>
      <c r="U192" s="312" t="n">
        <v>-0.1502</v>
      </c>
      <c r="V192" s="312" t="n">
        <v>-0.0112</v>
      </c>
      <c r="W192" s="312" t="n">
        <v>-0.0953</v>
      </c>
      <c r="X192" s="312" t="n">
        <v>-0.0197</v>
      </c>
      <c r="Y192" s="312" t="n">
        <v>-0.2576</v>
      </c>
      <c r="Z192" s="312" t="n">
        <v>-0.0781</v>
      </c>
      <c r="AA192" s="312" t="n">
        <v>0.1555</v>
      </c>
      <c r="AB192" s="312" t="n">
        <v>-0.031</v>
      </c>
      <c r="AC192" s="312" t="n">
        <v>0.0235</v>
      </c>
      <c r="AD192" s="312" t="n">
        <v>-0.1856</v>
      </c>
      <c r="AE192" s="312" t="n">
        <v>0.1334</v>
      </c>
      <c r="AF192" s="312" t="n">
        <v>-0.0229</v>
      </c>
      <c r="AG192" s="312" t="n">
        <v>-0.0592</v>
      </c>
      <c r="AH192" s="312" t="n">
        <v>-0.2272</v>
      </c>
      <c r="AI192" s="312" t="n">
        <v>0.1383</v>
      </c>
      <c r="AJ192" s="312" t="n">
        <v>-0.0738</v>
      </c>
      <c r="AK192" s="312" t="n">
        <v>0.0407</v>
      </c>
      <c r="AL192" s="312" t="n">
        <v>0.084</v>
      </c>
      <c r="AM192" s="312" t="n">
        <v>0.1678</v>
      </c>
      <c r="AN192" s="312" t="n">
        <v>-0.0206</v>
      </c>
      <c r="AO192" s="312" t="n">
        <v>-0.1812</v>
      </c>
      <c r="AP192" s="313" t="n">
        <v>0.1982</v>
      </c>
      <c r="AQ192" s="252"/>
      <c r="AR192" s="314" t="n">
        <f aca="false">ROUND(SUMPRODUCT(E192:AP192,E$5:AP$5),10)</f>
        <v>0.1645830823</v>
      </c>
      <c r="AS192" s="315" t="str">
        <f aca="false">PROPER(RIGHT(B192,LEN(B192)-6))</f>
        <v>Fluoricum Acidum</v>
      </c>
      <c r="AT192" s="269" t="n">
        <f aca="false">ATANH(MIN(AR192,max_correl))</f>
        <v>0.166093764901712</v>
      </c>
      <c r="AU192" s="270" t="str">
        <f aca="false">IF(AT192&lt;0,(AT192^2),"")</f>
        <v/>
      </c>
      <c r="AV192" s="252"/>
      <c r="AW192" s="269" t="n">
        <f aca="false">AW191+largeur_classes</f>
        <v>0.631569433956638</v>
      </c>
      <c r="AX192" s="317" t="n">
        <f aca="false">COUNTIF(AT$11:AT$408,CONCATENATE("&lt;=",AW192))</f>
        <v>397</v>
      </c>
      <c r="AY192" s="252" t="n">
        <f aca="false">AX192-AX191</f>
        <v>0</v>
      </c>
      <c r="AZ192" s="317" t="n">
        <f aca="false">$AZ$10*EXP(-(((AW192-$AW$7)/AZ$7)^2)/2)</f>
        <v>0.0949000597972837</v>
      </c>
      <c r="BA192" s="317" t="n">
        <f aca="false">IF((AW192-$AW$7)&gt;0,IF((AY192-AZ192)&gt;0,AY192-AZ192,0),0)</f>
        <v>0</v>
      </c>
      <c r="BB192" s="318" t="n">
        <f aca="false">AW192-BB$5</f>
        <v>0.242736936933652</v>
      </c>
      <c r="BC192" s="0"/>
    </row>
    <row r="193" customFormat="false" ht="12.8" hidden="false" customHeight="false" outlineLevel="0" collapsed="false">
      <c r="A193" s="269" t="s">
        <v>617</v>
      </c>
      <c r="B193" s="298" t="s">
        <v>1698</v>
      </c>
      <c r="C193" s="298"/>
      <c r="D193" s="311"/>
      <c r="E193" s="312" t="n">
        <v>0.2722</v>
      </c>
      <c r="F193" s="312" t="n">
        <v>-0.1973</v>
      </c>
      <c r="G193" s="312" t="n">
        <v>0.0155</v>
      </c>
      <c r="H193" s="312" t="n">
        <v>0.0134</v>
      </c>
      <c r="I193" s="312" t="n">
        <v>0.1544</v>
      </c>
      <c r="J193" s="312" t="n">
        <v>-0.4712</v>
      </c>
      <c r="K193" s="312" t="n">
        <v>-0.3147</v>
      </c>
      <c r="L193" s="312" t="n">
        <v>-0.2873</v>
      </c>
      <c r="M193" s="312" t="n">
        <v>0.109</v>
      </c>
      <c r="N193" s="312" t="n">
        <v>0.2286</v>
      </c>
      <c r="O193" s="312" t="n">
        <v>-0.0798</v>
      </c>
      <c r="P193" s="312" t="n">
        <v>-0.0049</v>
      </c>
      <c r="Q193" s="312" t="n">
        <v>0.249</v>
      </c>
      <c r="R193" s="312" t="n">
        <v>0.0594</v>
      </c>
      <c r="S193" s="312" t="n">
        <v>0.0239</v>
      </c>
      <c r="T193" s="312" t="n">
        <v>0.0176</v>
      </c>
      <c r="U193" s="312" t="n">
        <v>0.0271</v>
      </c>
      <c r="V193" s="312" t="n">
        <v>0.3699</v>
      </c>
      <c r="W193" s="312" t="n">
        <v>0.0468</v>
      </c>
      <c r="X193" s="312" t="n">
        <v>-0.0506</v>
      </c>
      <c r="Y193" s="312" t="n">
        <v>0.0257</v>
      </c>
      <c r="Z193" s="312" t="n">
        <v>0.0556</v>
      </c>
      <c r="AA193" s="312" t="n">
        <v>-0.0373</v>
      </c>
      <c r="AB193" s="312" t="n">
        <v>0.1048</v>
      </c>
      <c r="AC193" s="312" t="n">
        <v>0.205</v>
      </c>
      <c r="AD193" s="312" t="n">
        <v>-0.0707</v>
      </c>
      <c r="AE193" s="312" t="n">
        <v>-0.0482</v>
      </c>
      <c r="AF193" s="312" t="n">
        <v>-0.0717</v>
      </c>
      <c r="AG193" s="312" t="n">
        <v>0.0271</v>
      </c>
      <c r="AH193" s="312" t="n">
        <v>0.0478</v>
      </c>
      <c r="AI193" s="312" t="n">
        <v>-0.0851</v>
      </c>
      <c r="AJ193" s="312" t="n">
        <v>0.0461</v>
      </c>
      <c r="AK193" s="312" t="n">
        <v>-0.1695</v>
      </c>
      <c r="AL193" s="312" t="n">
        <v>-0.1231</v>
      </c>
      <c r="AM193" s="312" t="n">
        <v>0.1614</v>
      </c>
      <c r="AN193" s="312" t="n">
        <v>-0.1294</v>
      </c>
      <c r="AO193" s="312" t="n">
        <v>-0.0288</v>
      </c>
      <c r="AP193" s="313" t="n">
        <v>-0.0971</v>
      </c>
      <c r="AQ193" s="252"/>
      <c r="AR193" s="314" t="n">
        <f aca="false">ROUND(SUMPRODUCT(E193:AP193,E$5:AP$5),10)</f>
        <v>-0.3008923646</v>
      </c>
      <c r="AS193" s="315" t="str">
        <f aca="false">PROPER(RIGHT(B193,LEN(B193)-6))</f>
        <v>Formica Rufa</v>
      </c>
      <c r="AT193" s="269" t="n">
        <f aca="false">ATANH(MIN(AR193,max_correl))</f>
        <v>-0.310500513527104</v>
      </c>
      <c r="AU193" s="270" t="n">
        <f aca="false">IF(AT193&lt;0,(AT193^2),"")</f>
        <v>0.0964105689005953</v>
      </c>
      <c r="AV193" s="252"/>
      <c r="AW193" s="269" t="n">
        <f aca="false">AW192+largeur_classes</f>
        <v>0.638089740363442</v>
      </c>
      <c r="AX193" s="317" t="n">
        <f aca="false">COUNTIF(AT$11:AT$408,CONCATENATE("&lt;=",AW193))</f>
        <v>397</v>
      </c>
      <c r="AY193" s="252" t="n">
        <f aca="false">AX193-AX192</f>
        <v>0</v>
      </c>
      <c r="AZ193" s="317" t="n">
        <f aca="false">$AZ$10*EXP(-(((AW193-$AW$7)/AZ$7)^2)/2)</f>
        <v>0.0869129671423164</v>
      </c>
      <c r="BA193" s="317" t="n">
        <f aca="false">IF((AW193-$AW$7)&gt;0,IF((AY193-AZ193)&gt;0,AY193-AZ193,0),0)</f>
        <v>0</v>
      </c>
      <c r="BB193" s="318" t="n">
        <f aca="false">AW193-BB$5</f>
        <v>0.249257243340456</v>
      </c>
      <c r="BC193" s="0"/>
    </row>
    <row r="194" customFormat="false" ht="12.8" hidden="false" customHeight="false" outlineLevel="0" collapsed="false">
      <c r="A194" s="269" t="s">
        <v>618</v>
      </c>
      <c r="B194" s="298" t="s">
        <v>1699</v>
      </c>
      <c r="C194" s="298"/>
      <c r="D194" s="311"/>
      <c r="E194" s="312" t="n">
        <v>0.2888</v>
      </c>
      <c r="F194" s="312" t="n">
        <v>-0.2764</v>
      </c>
      <c r="G194" s="312" t="n">
        <v>0.2211</v>
      </c>
      <c r="H194" s="312" t="n">
        <v>0.1201</v>
      </c>
      <c r="I194" s="312" t="n">
        <v>0.0113</v>
      </c>
      <c r="J194" s="312" t="n">
        <v>-0.0116</v>
      </c>
      <c r="K194" s="312" t="n">
        <v>0.0333</v>
      </c>
      <c r="L194" s="312" t="n">
        <v>0.0556</v>
      </c>
      <c r="M194" s="312" t="n">
        <v>-0.2807</v>
      </c>
      <c r="N194" s="312" t="n">
        <v>-0.048</v>
      </c>
      <c r="O194" s="312" t="n">
        <v>-0.1163</v>
      </c>
      <c r="P194" s="312" t="n">
        <v>0.0582</v>
      </c>
      <c r="Q194" s="312" t="n">
        <v>0.2738</v>
      </c>
      <c r="R194" s="312" t="n">
        <v>-0.268</v>
      </c>
      <c r="S194" s="312" t="n">
        <v>-0.1974</v>
      </c>
      <c r="T194" s="312" t="n">
        <v>-0.044</v>
      </c>
      <c r="U194" s="312" t="n">
        <v>0.1537</v>
      </c>
      <c r="V194" s="312" t="n">
        <v>-0.213</v>
      </c>
      <c r="W194" s="312" t="n">
        <v>-0.0298</v>
      </c>
      <c r="X194" s="312" t="n">
        <v>-0.0538</v>
      </c>
      <c r="Y194" s="312" t="n">
        <v>0.2703</v>
      </c>
      <c r="Z194" s="312" t="n">
        <v>0.103</v>
      </c>
      <c r="AA194" s="312" t="n">
        <v>-0.1412</v>
      </c>
      <c r="AB194" s="312" t="n">
        <v>0.1117</v>
      </c>
      <c r="AC194" s="312" t="n">
        <v>0.02</v>
      </c>
      <c r="AD194" s="312" t="n">
        <v>-0.0703</v>
      </c>
      <c r="AE194" s="312" t="n">
        <v>-0.1626</v>
      </c>
      <c r="AF194" s="312" t="n">
        <v>0.0049</v>
      </c>
      <c r="AG194" s="312" t="n">
        <v>-0.1713</v>
      </c>
      <c r="AH194" s="312" t="n">
        <v>-0.1893</v>
      </c>
      <c r="AI194" s="312" t="n">
        <v>0.189</v>
      </c>
      <c r="AJ194" s="312" t="n">
        <v>0.2466</v>
      </c>
      <c r="AK194" s="312" t="n">
        <v>-0.0214</v>
      </c>
      <c r="AL194" s="312" t="n">
        <v>0.0266</v>
      </c>
      <c r="AM194" s="312" t="n">
        <v>0.1725</v>
      </c>
      <c r="AN194" s="312" t="n">
        <v>-0.1007</v>
      </c>
      <c r="AO194" s="312" t="n">
        <v>-0.1569</v>
      </c>
      <c r="AP194" s="313" t="n">
        <v>0.1968</v>
      </c>
      <c r="AQ194" s="252"/>
      <c r="AR194" s="314" t="n">
        <f aca="false">ROUND(SUMPRODUCT(E194:AP194,E$5:AP$5),10)</f>
        <v>-0.3733609086</v>
      </c>
      <c r="AS194" s="315" t="str">
        <f aca="false">PROPER(RIGHT(B194,LEN(B194)-6))</f>
        <v>Gambogia</v>
      </c>
      <c r="AT194" s="269" t="n">
        <f aca="false">ATANH(MIN(AR194,max_correl))</f>
        <v>-0.392322734724468</v>
      </c>
      <c r="AU194" s="270" t="n">
        <f aca="false">IF(AT194&lt;0,(AT194^2),"")</f>
        <v>0.153917128181685</v>
      </c>
      <c r="AV194" s="252"/>
      <c r="AW194" s="269" t="n">
        <f aca="false">AW193+largeur_classes</f>
        <v>0.644610046770247</v>
      </c>
      <c r="AX194" s="317" t="n">
        <f aca="false">COUNTIF(AT$11:AT$408,CONCATENATE("&lt;=",AW194))</f>
        <v>397</v>
      </c>
      <c r="AY194" s="252" t="n">
        <f aca="false">AX194-AX193</f>
        <v>0</v>
      </c>
      <c r="AZ194" s="317" t="n">
        <f aca="false">$AZ$10*EXP(-(((AW194-$AW$7)/AZ$7)^2)/2)</f>
        <v>0.0795258790241867</v>
      </c>
      <c r="BA194" s="317" t="n">
        <f aca="false">IF((AW194-$AW$7)&gt;0,IF((AY194-AZ194)&gt;0,AY194-AZ194,0),0)</f>
        <v>0</v>
      </c>
      <c r="BB194" s="318" t="n">
        <f aca="false">AW194-BB$5</f>
        <v>0.255777549747261</v>
      </c>
      <c r="BC194" s="0"/>
    </row>
    <row r="195" customFormat="false" ht="12.8" hidden="false" customHeight="false" outlineLevel="0" collapsed="false">
      <c r="A195" s="269" t="s">
        <v>619</v>
      </c>
      <c r="B195" s="298" t="s">
        <v>1700</v>
      </c>
      <c r="C195" s="298"/>
      <c r="D195" s="311"/>
      <c r="E195" s="312" t="n">
        <v>-0.4307</v>
      </c>
      <c r="F195" s="312" t="n">
        <v>0.2523</v>
      </c>
      <c r="G195" s="312" t="n">
        <v>-0.0803</v>
      </c>
      <c r="H195" s="312" t="n">
        <v>-0.0045</v>
      </c>
      <c r="I195" s="312" t="n">
        <v>0.1596</v>
      </c>
      <c r="J195" s="312" t="n">
        <v>0.0828</v>
      </c>
      <c r="K195" s="312" t="n">
        <v>-0.32</v>
      </c>
      <c r="L195" s="312" t="n">
        <v>0.091</v>
      </c>
      <c r="M195" s="312" t="n">
        <v>-0.102</v>
      </c>
      <c r="N195" s="312" t="n">
        <v>0.1207</v>
      </c>
      <c r="O195" s="312" t="n">
        <v>0.3278</v>
      </c>
      <c r="P195" s="312" t="n">
        <v>-0.1154</v>
      </c>
      <c r="Q195" s="312" t="n">
        <v>-0.1286</v>
      </c>
      <c r="R195" s="312" t="n">
        <v>0.0302</v>
      </c>
      <c r="S195" s="312" t="n">
        <v>0.0399</v>
      </c>
      <c r="T195" s="312" t="n">
        <v>0.0006</v>
      </c>
      <c r="U195" s="312" t="n">
        <v>0.3208</v>
      </c>
      <c r="V195" s="312" t="n">
        <v>-0.1553</v>
      </c>
      <c r="W195" s="312" t="n">
        <v>-0.1356</v>
      </c>
      <c r="X195" s="312" t="n">
        <v>-0.0986</v>
      </c>
      <c r="Y195" s="312" t="n">
        <v>0.0994</v>
      </c>
      <c r="Z195" s="312" t="n">
        <v>-0.1103</v>
      </c>
      <c r="AA195" s="312" t="n">
        <v>0.0952</v>
      </c>
      <c r="AB195" s="312" t="n">
        <v>-0.0504</v>
      </c>
      <c r="AC195" s="312" t="n">
        <v>0.0649</v>
      </c>
      <c r="AD195" s="312" t="n">
        <v>-0.0959</v>
      </c>
      <c r="AE195" s="312" t="n">
        <v>0.0857</v>
      </c>
      <c r="AF195" s="312" t="n">
        <v>-0.1713</v>
      </c>
      <c r="AG195" s="312" t="n">
        <v>-0.2713</v>
      </c>
      <c r="AH195" s="312" t="n">
        <v>0.2057</v>
      </c>
      <c r="AI195" s="312" t="n">
        <v>-0.0489</v>
      </c>
      <c r="AJ195" s="312" t="n">
        <v>-0.0616</v>
      </c>
      <c r="AK195" s="312" t="n">
        <v>0.1576</v>
      </c>
      <c r="AL195" s="312" t="n">
        <v>0.0053</v>
      </c>
      <c r="AM195" s="312" t="n">
        <v>0.1804</v>
      </c>
      <c r="AN195" s="312" t="n">
        <v>0.0582</v>
      </c>
      <c r="AO195" s="312" t="n">
        <v>0.0859</v>
      </c>
      <c r="AP195" s="313" t="n">
        <v>-0.0859</v>
      </c>
      <c r="AQ195" s="252"/>
      <c r="AR195" s="314" t="n">
        <f aca="false">ROUND(SUMPRODUCT(E195:AP195,E$5:AP$5),10)</f>
        <v>-0.1119449482</v>
      </c>
      <c r="AS195" s="315" t="str">
        <f aca="false">PROPER(RIGHT(B195,LEN(B195)-6))</f>
        <v>Gelsemium Sempervir.</v>
      </c>
      <c r="AT195" s="269" t="n">
        <f aca="false">ATANH(MIN(AR195,max_correl))</f>
        <v>-0.112416115114907</v>
      </c>
      <c r="AU195" s="270" t="n">
        <f aca="false">IF(AT195&lt;0,(AT195^2),"")</f>
        <v>0.012637382937528</v>
      </c>
      <c r="AV195" s="252"/>
      <c r="AW195" s="269" t="n">
        <f aca="false">AW194+largeur_classes</f>
        <v>0.651130353177051</v>
      </c>
      <c r="AX195" s="317" t="n">
        <f aca="false">COUNTIF(AT$11:AT$408,CONCATENATE("&lt;=",AW195))</f>
        <v>397</v>
      </c>
      <c r="AY195" s="252" t="n">
        <f aca="false">AX195-AX194</f>
        <v>0</v>
      </c>
      <c r="AZ195" s="317" t="n">
        <f aca="false">$AZ$10*EXP(-(((AW195-$AW$7)/AZ$7)^2)/2)</f>
        <v>0.0727006327397981</v>
      </c>
      <c r="BA195" s="317" t="n">
        <f aca="false">IF((AW195-$AW$7)&gt;0,IF((AY195-AZ195)&gt;0,AY195-AZ195,0),0)</f>
        <v>0</v>
      </c>
      <c r="BB195" s="318" t="n">
        <f aca="false">AW195-BB$5</f>
        <v>0.262297856154065</v>
      </c>
      <c r="BC195" s="0"/>
    </row>
    <row r="196" customFormat="false" ht="12.8" hidden="false" customHeight="false" outlineLevel="0" collapsed="false">
      <c r="A196" s="269" t="s">
        <v>620</v>
      </c>
      <c r="B196" s="298" t="s">
        <v>1701</v>
      </c>
      <c r="C196" s="298"/>
      <c r="D196" s="311"/>
      <c r="E196" s="312" t="n">
        <v>-0.4313</v>
      </c>
      <c r="F196" s="312" t="n">
        <v>-0.1623</v>
      </c>
      <c r="G196" s="312" t="n">
        <v>0.0981</v>
      </c>
      <c r="H196" s="312" t="n">
        <v>-0.0921</v>
      </c>
      <c r="I196" s="312" t="n">
        <v>0.1309</v>
      </c>
      <c r="J196" s="312" t="n">
        <v>0.118</v>
      </c>
      <c r="K196" s="312" t="n">
        <v>-0.4349</v>
      </c>
      <c r="L196" s="312" t="n">
        <v>0.1868</v>
      </c>
      <c r="M196" s="312" t="n">
        <v>0.2334</v>
      </c>
      <c r="N196" s="312" t="n">
        <v>0.1872</v>
      </c>
      <c r="O196" s="312" t="n">
        <v>-0.2192</v>
      </c>
      <c r="P196" s="312" t="n">
        <v>0.004</v>
      </c>
      <c r="Q196" s="312" t="n">
        <v>-0.0036</v>
      </c>
      <c r="R196" s="312" t="n">
        <v>-0.1133</v>
      </c>
      <c r="S196" s="312" t="n">
        <v>0.2741</v>
      </c>
      <c r="T196" s="312" t="n">
        <v>0.0227</v>
      </c>
      <c r="U196" s="312" t="n">
        <v>0.0792</v>
      </c>
      <c r="V196" s="312" t="n">
        <v>0.0667</v>
      </c>
      <c r="W196" s="312" t="n">
        <v>-0.1555</v>
      </c>
      <c r="X196" s="312" t="n">
        <v>-0.0167</v>
      </c>
      <c r="Y196" s="312" t="n">
        <v>0.0231</v>
      </c>
      <c r="Z196" s="312" t="n">
        <v>0.1368</v>
      </c>
      <c r="AA196" s="312" t="n">
        <v>-0.1796</v>
      </c>
      <c r="AB196" s="312" t="n">
        <v>-0.2682</v>
      </c>
      <c r="AC196" s="312" t="n">
        <v>0.1491</v>
      </c>
      <c r="AD196" s="312" t="n">
        <v>-0.0411</v>
      </c>
      <c r="AE196" s="312" t="n">
        <v>-0.1269</v>
      </c>
      <c r="AF196" s="312" t="n">
        <v>0.0172</v>
      </c>
      <c r="AG196" s="312" t="n">
        <v>0.0896</v>
      </c>
      <c r="AH196" s="312" t="n">
        <v>0.0782</v>
      </c>
      <c r="AI196" s="312" t="n">
        <v>0.0294</v>
      </c>
      <c r="AJ196" s="312" t="n">
        <v>0.0201</v>
      </c>
      <c r="AK196" s="312" t="n">
        <v>0.0212</v>
      </c>
      <c r="AL196" s="312" t="n">
        <v>-0.0943</v>
      </c>
      <c r="AM196" s="312" t="n">
        <v>0.0756</v>
      </c>
      <c r="AN196" s="312" t="n">
        <v>0.1718</v>
      </c>
      <c r="AO196" s="312" t="n">
        <v>-0.0453</v>
      </c>
      <c r="AP196" s="313" t="n">
        <v>0.1656</v>
      </c>
      <c r="AQ196" s="252"/>
      <c r="AR196" s="314" t="n">
        <f aca="false">ROUND(SUMPRODUCT(E196:AP196,E$5:AP$5),10)</f>
        <v>-0.0591857811</v>
      </c>
      <c r="AS196" s="315" t="str">
        <f aca="false">PROPER(RIGHT(B196,LEN(B196)-6))</f>
        <v>Glonoinum (Trinitr.)</v>
      </c>
      <c r="AT196" s="269" t="n">
        <f aca="false">ATANH(MIN(AR196,max_correl))</f>
        <v>-0.0592550351238593</v>
      </c>
      <c r="AU196" s="270" t="n">
        <f aca="false">IF(AT196&lt;0,(AT196^2),"")</f>
        <v>0.0035111591875298</v>
      </c>
      <c r="AV196" s="252"/>
      <c r="AW196" s="269" t="n">
        <f aca="false">AW195+largeur_classes</f>
        <v>0.657650659583856</v>
      </c>
      <c r="AX196" s="317" t="n">
        <f aca="false">COUNTIF(AT$11:AT$408,CONCATENATE("&lt;=",AW196))</f>
        <v>397</v>
      </c>
      <c r="AY196" s="252" t="n">
        <f aca="false">AX196-AX195</f>
        <v>0</v>
      </c>
      <c r="AZ196" s="317" t="n">
        <f aca="false">$AZ$10*EXP(-(((AW196-$AW$7)/AZ$7)^2)/2)</f>
        <v>0.0664008615177129</v>
      </c>
      <c r="BA196" s="317" t="n">
        <f aca="false">IF((AW196-$AW$7)&gt;0,IF((AY196-AZ196)&gt;0,AY196-AZ196,0),0)</f>
        <v>0</v>
      </c>
      <c r="BB196" s="318" t="n">
        <f aca="false">AW196-BB$5</f>
        <v>0.26881816256087</v>
      </c>
      <c r="BC196" s="0"/>
    </row>
    <row r="197" customFormat="false" ht="12.8" hidden="false" customHeight="false" outlineLevel="0" collapsed="false">
      <c r="A197" s="269" t="s">
        <v>621</v>
      </c>
      <c r="B197" s="298" t="s">
        <v>1702</v>
      </c>
      <c r="C197" s="298"/>
      <c r="D197" s="311"/>
      <c r="E197" s="312" t="n">
        <v>-0.0054</v>
      </c>
      <c r="F197" s="312" t="n">
        <v>0.0475</v>
      </c>
      <c r="G197" s="312" t="n">
        <v>0.3417</v>
      </c>
      <c r="H197" s="312" t="n">
        <v>0.0558</v>
      </c>
      <c r="I197" s="312" t="n">
        <v>-0.1351</v>
      </c>
      <c r="J197" s="312" t="n">
        <v>0.2015</v>
      </c>
      <c r="K197" s="312" t="n">
        <v>-0.012</v>
      </c>
      <c r="L197" s="312" t="n">
        <v>-0.4188</v>
      </c>
      <c r="M197" s="312" t="n">
        <v>-0.2034</v>
      </c>
      <c r="N197" s="312" t="n">
        <v>0.0742</v>
      </c>
      <c r="O197" s="312" t="n">
        <v>-0.1863</v>
      </c>
      <c r="P197" s="312" t="n">
        <v>0.1841</v>
      </c>
      <c r="Q197" s="312" t="n">
        <v>-0.0526</v>
      </c>
      <c r="R197" s="312" t="n">
        <v>0.2607</v>
      </c>
      <c r="S197" s="312" t="n">
        <v>0.0815</v>
      </c>
      <c r="T197" s="312" t="n">
        <v>-0.1956</v>
      </c>
      <c r="U197" s="312" t="n">
        <v>-0.0091</v>
      </c>
      <c r="V197" s="312" t="n">
        <v>-0.2538</v>
      </c>
      <c r="W197" s="312" t="n">
        <v>-0.2012</v>
      </c>
      <c r="X197" s="312" t="n">
        <v>0.1026</v>
      </c>
      <c r="Y197" s="312" t="n">
        <v>0.0465</v>
      </c>
      <c r="Z197" s="312" t="n">
        <v>-0.0751</v>
      </c>
      <c r="AA197" s="312" t="n">
        <v>0.047</v>
      </c>
      <c r="AB197" s="312" t="n">
        <v>-0.0279</v>
      </c>
      <c r="AC197" s="312" t="n">
        <v>-0.0463</v>
      </c>
      <c r="AD197" s="312" t="n">
        <v>0.0575</v>
      </c>
      <c r="AE197" s="312" t="n">
        <v>-0.1486</v>
      </c>
      <c r="AF197" s="312" t="n">
        <v>0.0683</v>
      </c>
      <c r="AG197" s="312" t="n">
        <v>0.2401</v>
      </c>
      <c r="AH197" s="312" t="n">
        <v>0.2252</v>
      </c>
      <c r="AI197" s="312" t="n">
        <v>-0.2404</v>
      </c>
      <c r="AJ197" s="312" t="n">
        <v>0.1177</v>
      </c>
      <c r="AK197" s="312" t="n">
        <v>0.0876</v>
      </c>
      <c r="AL197" s="312" t="n">
        <v>0.0896</v>
      </c>
      <c r="AM197" s="312" t="n">
        <v>-0.0233</v>
      </c>
      <c r="AN197" s="312" t="n">
        <v>0.1385</v>
      </c>
      <c r="AO197" s="312" t="n">
        <v>-0.1926</v>
      </c>
      <c r="AP197" s="313" t="n">
        <v>-0.0362</v>
      </c>
      <c r="AQ197" s="252"/>
      <c r="AR197" s="314" t="n">
        <f aca="false">ROUND(SUMPRODUCT(E197:AP197,E$5:AP$5),10)</f>
        <v>-0.1646885194</v>
      </c>
      <c r="AS197" s="315" t="str">
        <f aca="false">PROPER(RIGHT(B197,LEN(B197)-6))</f>
        <v>Gossypium Herbaceum</v>
      </c>
      <c r="AT197" s="269" t="n">
        <f aca="false">ATANH(MIN(AR197,max_correl))</f>
        <v>-0.166202139489267</v>
      </c>
      <c r="AU197" s="270" t="n">
        <f aca="false">IF(AT197&lt;0,(AT197^2),"")</f>
        <v>0.0276231511708096</v>
      </c>
      <c r="AV197" s="252"/>
      <c r="AW197" s="269" t="n">
        <f aca="false">AW196+largeur_classes</f>
        <v>0.66417096599066</v>
      </c>
      <c r="AX197" s="317" t="n">
        <f aca="false">COUNTIF(AT$11:AT$408,CONCATENATE("&lt;=",AW197))</f>
        <v>397</v>
      </c>
      <c r="AY197" s="252" t="n">
        <f aca="false">AX197-AX196</f>
        <v>0</v>
      </c>
      <c r="AZ197" s="317" t="n">
        <f aca="false">$AZ$10*EXP(-(((AW197-$AW$7)/AZ$7)^2)/2)</f>
        <v>0.0605919666272467</v>
      </c>
      <c r="BA197" s="317" t="n">
        <f aca="false">IF((AW197-$AW$7)&gt;0,IF((AY197-AZ197)&gt;0,AY197-AZ197,0),0)</f>
        <v>0</v>
      </c>
      <c r="BB197" s="318" t="n">
        <f aca="false">AW197-BB$5</f>
        <v>0.275338468967674</v>
      </c>
      <c r="BC197" s="0"/>
    </row>
    <row r="198" customFormat="false" ht="12.8" hidden="false" customHeight="false" outlineLevel="0" collapsed="false">
      <c r="A198" s="269" t="s">
        <v>622</v>
      </c>
      <c r="B198" s="298" t="s">
        <v>1703</v>
      </c>
      <c r="C198" s="298"/>
      <c r="D198" s="311"/>
      <c r="E198" s="312" t="n">
        <v>0.2619</v>
      </c>
      <c r="F198" s="312" t="n">
        <v>0.36</v>
      </c>
      <c r="G198" s="312" t="n">
        <v>-0.0997</v>
      </c>
      <c r="H198" s="312" t="n">
        <v>0.0313</v>
      </c>
      <c r="I198" s="312" t="n">
        <v>0.051</v>
      </c>
      <c r="J198" s="312" t="n">
        <v>0.2911</v>
      </c>
      <c r="K198" s="312" t="n">
        <v>-0.2146</v>
      </c>
      <c r="L198" s="312" t="n">
        <v>-0.245</v>
      </c>
      <c r="M198" s="312" t="n">
        <v>-0.0879</v>
      </c>
      <c r="N198" s="312" t="n">
        <v>0.2388</v>
      </c>
      <c r="O198" s="312" t="n">
        <v>-0.2296</v>
      </c>
      <c r="P198" s="312" t="n">
        <v>0.2244</v>
      </c>
      <c r="Q198" s="312" t="n">
        <v>0.0447</v>
      </c>
      <c r="R198" s="312" t="n">
        <v>0.0533</v>
      </c>
      <c r="S198" s="312" t="n">
        <v>0.1482</v>
      </c>
      <c r="T198" s="312" t="n">
        <v>-0.0035</v>
      </c>
      <c r="U198" s="312" t="n">
        <v>-0.014</v>
      </c>
      <c r="V198" s="312" t="n">
        <v>-0.3413</v>
      </c>
      <c r="W198" s="312" t="n">
        <v>-0.0556</v>
      </c>
      <c r="X198" s="312" t="n">
        <v>-0.058</v>
      </c>
      <c r="Y198" s="312" t="n">
        <v>0.0339</v>
      </c>
      <c r="Z198" s="312" t="n">
        <v>-0.1442</v>
      </c>
      <c r="AA198" s="312" t="n">
        <v>0.1902</v>
      </c>
      <c r="AB198" s="312" t="n">
        <v>-0.172</v>
      </c>
      <c r="AC198" s="312" t="n">
        <v>-0.2287</v>
      </c>
      <c r="AD198" s="312" t="n">
        <v>0.1309</v>
      </c>
      <c r="AE198" s="312" t="n">
        <v>-0.1647</v>
      </c>
      <c r="AF198" s="312" t="n">
        <v>-0.0028</v>
      </c>
      <c r="AG198" s="312" t="n">
        <v>-0.0418</v>
      </c>
      <c r="AH198" s="312" t="n">
        <v>-0.0736</v>
      </c>
      <c r="AI198" s="312" t="n">
        <v>0.0666</v>
      </c>
      <c r="AJ198" s="312" t="n">
        <v>0.1274</v>
      </c>
      <c r="AK198" s="312" t="n">
        <v>0.0164</v>
      </c>
      <c r="AL198" s="312" t="n">
        <v>0.1695</v>
      </c>
      <c r="AM198" s="312" t="n">
        <v>0.008</v>
      </c>
      <c r="AN198" s="312" t="n">
        <v>0.0004</v>
      </c>
      <c r="AO198" s="312" t="n">
        <v>-0.0948</v>
      </c>
      <c r="AP198" s="313" t="n">
        <v>-0.1719</v>
      </c>
      <c r="AQ198" s="252"/>
      <c r="AR198" s="314" t="n">
        <f aca="false">ROUND(SUMPRODUCT(E198:AP198,E$5:AP$5),10)</f>
        <v>-0.2974839775</v>
      </c>
      <c r="AS198" s="315" t="str">
        <f aca="false">PROPER(RIGHT(B198,LEN(B198)-6))</f>
        <v>Graphites</v>
      </c>
      <c r="AT198" s="269" t="n">
        <f aca="false">ATANH(MIN(AR198,max_correl))</f>
        <v>-0.306757028719609</v>
      </c>
      <c r="AU198" s="270" t="n">
        <f aca="false">IF(AT198&lt;0,(AT198^2),"")</f>
        <v>0.094099874668883</v>
      </c>
      <c r="AV198" s="252"/>
      <c r="AW198" s="269" t="n">
        <f aca="false">AW197+largeur_classes</f>
        <v>0.670691272397464</v>
      </c>
      <c r="AX198" s="317" t="n">
        <f aca="false">COUNTIF(AT$11:AT$408,CONCATENATE("&lt;=",AW198))</f>
        <v>397</v>
      </c>
      <c r="AY198" s="252" t="n">
        <f aca="false">AX198-AX197</f>
        <v>0</v>
      </c>
      <c r="AZ198" s="317" t="n">
        <f aca="false">$AZ$10*EXP(-(((AW198-$AW$7)/AZ$7)^2)/2)</f>
        <v>0.0552410842255671</v>
      </c>
      <c r="BA198" s="317" t="n">
        <f aca="false">IF((AW198-$AW$7)&gt;0,IF((AY198-AZ198)&gt;0,AY198-AZ198,0),0)</f>
        <v>0</v>
      </c>
      <c r="BB198" s="318" t="n">
        <f aca="false">AW198-BB$5</f>
        <v>0.281858775374479</v>
      </c>
      <c r="BC198" s="0"/>
    </row>
    <row r="199" customFormat="false" ht="12.8" hidden="false" customHeight="false" outlineLevel="0" collapsed="false">
      <c r="A199" s="269" t="s">
        <v>623</v>
      </c>
      <c r="B199" s="298" t="s">
        <v>1704</v>
      </c>
      <c r="C199" s="298"/>
      <c r="D199" s="311"/>
      <c r="E199" s="312" t="n">
        <v>-0.0848</v>
      </c>
      <c r="F199" s="312" t="n">
        <v>0.0897</v>
      </c>
      <c r="G199" s="312" t="n">
        <v>0.3024</v>
      </c>
      <c r="H199" s="312" t="n">
        <v>0.3386</v>
      </c>
      <c r="I199" s="312" t="n">
        <v>-0.0261</v>
      </c>
      <c r="J199" s="312" t="n">
        <v>-0.1504</v>
      </c>
      <c r="K199" s="312" t="n">
        <v>-0.0217</v>
      </c>
      <c r="L199" s="312" t="n">
        <v>0.006</v>
      </c>
      <c r="M199" s="312" t="n">
        <v>-0.1339</v>
      </c>
      <c r="N199" s="312" t="n">
        <v>-0.1918</v>
      </c>
      <c r="O199" s="312" t="n">
        <v>-0.1817</v>
      </c>
      <c r="P199" s="312" t="n">
        <v>0.002</v>
      </c>
      <c r="Q199" s="312" t="n">
        <v>-0.0667</v>
      </c>
      <c r="R199" s="312" t="n">
        <v>-0.0386</v>
      </c>
      <c r="S199" s="312" t="n">
        <v>0.1238</v>
      </c>
      <c r="T199" s="312" t="n">
        <v>0.1769</v>
      </c>
      <c r="U199" s="312" t="n">
        <v>0.3309</v>
      </c>
      <c r="V199" s="312" t="n">
        <v>-0.2171</v>
      </c>
      <c r="W199" s="312" t="n">
        <v>-0.1661</v>
      </c>
      <c r="X199" s="312" t="n">
        <v>0.1166</v>
      </c>
      <c r="Y199" s="312" t="n">
        <v>0.086</v>
      </c>
      <c r="Z199" s="312" t="n">
        <v>0.2477</v>
      </c>
      <c r="AA199" s="312" t="n">
        <v>-0.0265</v>
      </c>
      <c r="AB199" s="312" t="n">
        <v>-0.2336</v>
      </c>
      <c r="AC199" s="312" t="n">
        <v>0.1439</v>
      </c>
      <c r="AD199" s="312" t="n">
        <v>0.185</v>
      </c>
      <c r="AE199" s="312" t="n">
        <v>0.0716</v>
      </c>
      <c r="AF199" s="312" t="n">
        <v>-0.2071</v>
      </c>
      <c r="AG199" s="312" t="n">
        <v>0.1693</v>
      </c>
      <c r="AH199" s="312" t="n">
        <v>-0.1773</v>
      </c>
      <c r="AI199" s="312" t="n">
        <v>0.0503</v>
      </c>
      <c r="AJ199" s="312" t="n">
        <v>-0.1106</v>
      </c>
      <c r="AK199" s="312" t="n">
        <v>-0.2047</v>
      </c>
      <c r="AL199" s="312" t="n">
        <v>-0.1858</v>
      </c>
      <c r="AM199" s="312" t="n">
        <v>-0.0358</v>
      </c>
      <c r="AN199" s="312" t="n">
        <v>-0.1238</v>
      </c>
      <c r="AO199" s="312" t="n">
        <v>0.0012</v>
      </c>
      <c r="AP199" s="313" t="n">
        <v>0.148</v>
      </c>
      <c r="AQ199" s="252"/>
      <c r="AR199" s="314" t="n">
        <f aca="false">ROUND(SUMPRODUCT(E199:AP199,E$5:AP$5),10)</f>
        <v>-0.1515987496</v>
      </c>
      <c r="AS199" s="315" t="str">
        <f aca="false">PROPER(RIGHT(B199,LEN(B199)-6))</f>
        <v>Gratiola Officinalis</v>
      </c>
      <c r="AT199" s="269" t="n">
        <f aca="false">ATANH(MIN(AR199,max_correl))</f>
        <v>-0.152776388210607</v>
      </c>
      <c r="AU199" s="270" t="n">
        <f aca="false">IF(AT199&lt;0,(AT199^2),"")</f>
        <v>0.0233406247946781</v>
      </c>
      <c r="AV199" s="252"/>
      <c r="AW199" s="269" t="n">
        <f aca="false">AW198+largeur_classes</f>
        <v>0.677211578804269</v>
      </c>
      <c r="AX199" s="317" t="n">
        <f aca="false">COUNTIF(AT$11:AT$408,CONCATENATE("&lt;=",AW199))</f>
        <v>397</v>
      </c>
      <c r="AY199" s="252" t="n">
        <f aca="false">AX199-AX198</f>
        <v>0</v>
      </c>
      <c r="AZ199" s="317" t="n">
        <f aca="false">$AZ$10*EXP(-(((AW199-$AW$7)/AZ$7)^2)/2)</f>
        <v>0.0503170475710117</v>
      </c>
      <c r="BA199" s="317" t="n">
        <f aca="false">IF((AW199-$AW$7)&gt;0,IF((AY199-AZ199)&gt;0,AY199-AZ199,0),0)</f>
        <v>0</v>
      </c>
      <c r="BB199" s="318" t="n">
        <f aca="false">AW199-BB$5</f>
        <v>0.288379081781283</v>
      </c>
      <c r="BC199" s="0"/>
    </row>
    <row r="200" customFormat="false" ht="12.8" hidden="false" customHeight="false" outlineLevel="0" collapsed="false">
      <c r="A200" s="269" t="s">
        <v>624</v>
      </c>
      <c r="B200" s="298" t="s">
        <v>1705</v>
      </c>
      <c r="C200" s="298"/>
      <c r="D200" s="311"/>
      <c r="E200" s="312" t="n">
        <v>0.1456</v>
      </c>
      <c r="F200" s="312" t="n">
        <v>-0.1821</v>
      </c>
      <c r="G200" s="312" t="n">
        <v>0.294</v>
      </c>
      <c r="H200" s="312" t="n">
        <v>-0.0496</v>
      </c>
      <c r="I200" s="312" t="n">
        <v>0.1036</v>
      </c>
      <c r="J200" s="312" t="n">
        <v>-0.1348</v>
      </c>
      <c r="K200" s="312" t="n">
        <v>-0.2306</v>
      </c>
      <c r="L200" s="312" t="n">
        <v>-0.1422</v>
      </c>
      <c r="M200" s="312" t="n">
        <v>0.0829</v>
      </c>
      <c r="N200" s="312" t="n">
        <v>-0.0466</v>
      </c>
      <c r="O200" s="312" t="n">
        <v>0.003</v>
      </c>
      <c r="P200" s="312" t="n">
        <v>-0.0818</v>
      </c>
      <c r="Q200" s="312" t="n">
        <v>0.1532</v>
      </c>
      <c r="R200" s="312" t="n">
        <v>0.1486</v>
      </c>
      <c r="S200" s="312" t="n">
        <v>-0.0887</v>
      </c>
      <c r="T200" s="312" t="n">
        <v>-0.0227</v>
      </c>
      <c r="U200" s="312" t="n">
        <v>0.164</v>
      </c>
      <c r="V200" s="312" t="n">
        <v>0.1273</v>
      </c>
      <c r="W200" s="312" t="n">
        <v>-0.2097</v>
      </c>
      <c r="X200" s="312" t="n">
        <v>0.192</v>
      </c>
      <c r="Y200" s="312" t="n">
        <v>-0.2947</v>
      </c>
      <c r="Z200" s="312" t="n">
        <v>-0.1171</v>
      </c>
      <c r="AA200" s="312" t="n">
        <v>-0.1233</v>
      </c>
      <c r="AB200" s="312" t="n">
        <v>-0.1624</v>
      </c>
      <c r="AC200" s="312" t="n">
        <v>0.1362</v>
      </c>
      <c r="AD200" s="312" t="n">
        <v>-0.1325</v>
      </c>
      <c r="AE200" s="312" t="n">
        <v>0.1339</v>
      </c>
      <c r="AF200" s="312" t="n">
        <v>-0.0018</v>
      </c>
      <c r="AG200" s="312" t="n">
        <v>0.133</v>
      </c>
      <c r="AH200" s="312" t="n">
        <v>-0.2017</v>
      </c>
      <c r="AI200" s="312" t="n">
        <v>-0.2435</v>
      </c>
      <c r="AJ200" s="312" t="n">
        <v>-0.0519</v>
      </c>
      <c r="AK200" s="312" t="n">
        <v>0.3935</v>
      </c>
      <c r="AL200" s="312" t="n">
        <v>0.0237</v>
      </c>
      <c r="AM200" s="312" t="n">
        <v>-0.1086</v>
      </c>
      <c r="AN200" s="312" t="n">
        <v>0.1959</v>
      </c>
      <c r="AO200" s="312" t="n">
        <v>-0.0009</v>
      </c>
      <c r="AP200" s="313" t="n">
        <v>0.1966</v>
      </c>
      <c r="AQ200" s="252"/>
      <c r="AR200" s="314" t="n">
        <f aca="false">ROUND(SUMPRODUCT(E200:AP200,E$5:AP$5),10)</f>
        <v>0.0471013834</v>
      </c>
      <c r="AS200" s="315" t="str">
        <f aca="false">PROPER(RIGHT(B200,LEN(B200)-6))</f>
        <v>Guaiacum</v>
      </c>
      <c r="AT200" s="269" t="n">
        <f aca="false">ATANH(MIN(AR200,max_correl))</f>
        <v>0.0471362619454992</v>
      </c>
      <c r="AU200" s="270" t="str">
        <f aca="false">IF(AT200&lt;0,(AT200^2),"")</f>
        <v/>
      </c>
      <c r="AV200" s="252"/>
      <c r="AW200" s="269" t="n">
        <f aca="false">AW199+largeur_classes</f>
        <v>0.683731885211073</v>
      </c>
      <c r="AX200" s="317" t="n">
        <f aca="false">COUNTIF(AT$11:AT$408,CONCATENATE("&lt;=",AW200))</f>
        <v>397</v>
      </c>
      <c r="AY200" s="252" t="n">
        <f aca="false">AX200-AX199</f>
        <v>0</v>
      </c>
      <c r="AZ200" s="317" t="n">
        <f aca="false">$AZ$10*EXP(-(((AW200-$AW$7)/AZ$7)^2)/2)</f>
        <v>0.0457903452042768</v>
      </c>
      <c r="BA200" s="317" t="n">
        <f aca="false">IF((AW200-$AW$7)&gt;0,IF((AY200-AZ200)&gt;0,AY200-AZ200,0),0)</f>
        <v>0</v>
      </c>
      <c r="BB200" s="318" t="n">
        <f aca="false">AW200-BB$5</f>
        <v>0.294899388188088</v>
      </c>
      <c r="BC200" s="0"/>
    </row>
    <row r="201" customFormat="false" ht="12.8" hidden="false" customHeight="false" outlineLevel="0" collapsed="false">
      <c r="A201" s="269" t="s">
        <v>625</v>
      </c>
      <c r="B201" s="298" t="s">
        <v>1706</v>
      </c>
      <c r="C201" s="298"/>
      <c r="D201" s="311"/>
      <c r="E201" s="312" t="n">
        <v>0.0813</v>
      </c>
      <c r="F201" s="312" t="n">
        <v>-0.2232</v>
      </c>
      <c r="G201" s="312" t="n">
        <v>0.005</v>
      </c>
      <c r="H201" s="312" t="n">
        <v>0.225</v>
      </c>
      <c r="I201" s="312" t="n">
        <v>0.2444</v>
      </c>
      <c r="J201" s="312" t="n">
        <v>-0.083</v>
      </c>
      <c r="K201" s="312" t="n">
        <v>-0.0907</v>
      </c>
      <c r="L201" s="312" t="n">
        <v>-0.2411</v>
      </c>
      <c r="M201" s="312" t="n">
        <v>-0.1145</v>
      </c>
      <c r="N201" s="312" t="n">
        <v>0.0044</v>
      </c>
      <c r="O201" s="312" t="n">
        <v>-0.0383</v>
      </c>
      <c r="P201" s="312" t="n">
        <v>0.1496</v>
      </c>
      <c r="Q201" s="312" t="n">
        <v>0.2774</v>
      </c>
      <c r="R201" s="312" t="n">
        <v>-0.1036</v>
      </c>
      <c r="S201" s="312" t="n">
        <v>-0.341</v>
      </c>
      <c r="T201" s="312" t="n">
        <v>0.0595</v>
      </c>
      <c r="U201" s="312" t="n">
        <v>0.0297</v>
      </c>
      <c r="V201" s="312" t="n">
        <v>-0.1784</v>
      </c>
      <c r="W201" s="312" t="n">
        <v>0.0642</v>
      </c>
      <c r="X201" s="312" t="n">
        <v>-0.0668</v>
      </c>
      <c r="Y201" s="312" t="n">
        <v>0.457</v>
      </c>
      <c r="Z201" s="312" t="n">
        <v>-0.0244</v>
      </c>
      <c r="AA201" s="312" t="n">
        <v>0.005</v>
      </c>
      <c r="AB201" s="312" t="n">
        <v>-0.217</v>
      </c>
      <c r="AC201" s="312" t="n">
        <v>-0.1243</v>
      </c>
      <c r="AD201" s="312" t="n">
        <v>-0.1207</v>
      </c>
      <c r="AE201" s="312" t="n">
        <v>0.0436</v>
      </c>
      <c r="AF201" s="312" t="n">
        <v>0.0736</v>
      </c>
      <c r="AG201" s="312" t="n">
        <v>0.01</v>
      </c>
      <c r="AH201" s="312" t="n">
        <v>-0.068</v>
      </c>
      <c r="AI201" s="312" t="n">
        <v>-0.0312</v>
      </c>
      <c r="AJ201" s="312" t="n">
        <v>0.1614</v>
      </c>
      <c r="AK201" s="312" t="n">
        <v>0.1484</v>
      </c>
      <c r="AL201" s="312" t="n">
        <v>0.1316</v>
      </c>
      <c r="AM201" s="312" t="n">
        <v>-0.1101</v>
      </c>
      <c r="AN201" s="312" t="n">
        <v>-0.0003</v>
      </c>
      <c r="AO201" s="312" t="n">
        <v>0.2214</v>
      </c>
      <c r="AP201" s="313" t="n">
        <v>-0.2194</v>
      </c>
      <c r="AQ201" s="252"/>
      <c r="AR201" s="314" t="n">
        <f aca="false">ROUND(SUMPRODUCT(E201:AP201,E$5:AP$5),10)</f>
        <v>-0.3324602119</v>
      </c>
      <c r="AS201" s="315" t="str">
        <f aca="false">PROPER(RIGHT(B201,LEN(B201)-6))</f>
        <v>Guarea Trichiloides</v>
      </c>
      <c r="AT201" s="269" t="n">
        <f aca="false">ATANH(MIN(AR201,max_correl))</f>
        <v>-0.345591649859232</v>
      </c>
      <c r="AU201" s="270" t="n">
        <f aca="false">IF(AT201&lt;0,(AT201^2),"")</f>
        <v>0.119433588452426</v>
      </c>
      <c r="AV201" s="252"/>
      <c r="AW201" s="269" t="n">
        <f aca="false">AW200+largeur_classes</f>
        <v>0.690252191617878</v>
      </c>
      <c r="AX201" s="317" t="n">
        <f aca="false">COUNTIF(AT$11:AT$408,CONCATENATE("&lt;=",AW201))</f>
        <v>397</v>
      </c>
      <c r="AY201" s="252" t="n">
        <f aca="false">AX201-AX200</f>
        <v>0</v>
      </c>
      <c r="AZ201" s="317" t="n">
        <f aca="false">$AZ$10*EXP(-(((AW201-$AW$7)/AZ$7)^2)/2)</f>
        <v>0.0416330756707264</v>
      </c>
      <c r="BA201" s="317" t="n">
        <f aca="false">IF((AW201-$AW$7)&gt;0,IF((AY201-AZ201)&gt;0,AY201-AZ201,0),0)</f>
        <v>0</v>
      </c>
      <c r="BB201" s="318" t="n">
        <f aca="false">AW201-BB$5</f>
        <v>0.301419694594892</v>
      </c>
      <c r="BC201" s="0"/>
    </row>
    <row r="202" customFormat="false" ht="12.8" hidden="false" customHeight="false" outlineLevel="0" collapsed="false">
      <c r="A202" s="269" t="s">
        <v>626</v>
      </c>
      <c r="B202" s="298" t="s">
        <v>1707</v>
      </c>
      <c r="C202" s="298"/>
      <c r="D202" s="311"/>
      <c r="E202" s="312" t="n">
        <v>0.3577</v>
      </c>
      <c r="F202" s="312" t="n">
        <v>-0.5078</v>
      </c>
      <c r="G202" s="312" t="n">
        <v>-0.1237</v>
      </c>
      <c r="H202" s="312" t="n">
        <v>-0.0907</v>
      </c>
      <c r="I202" s="312" t="n">
        <v>0.172</v>
      </c>
      <c r="J202" s="312" t="n">
        <v>-0.13</v>
      </c>
      <c r="K202" s="312" t="n">
        <v>-0.3341</v>
      </c>
      <c r="L202" s="312" t="n">
        <v>0.071</v>
      </c>
      <c r="M202" s="312" t="n">
        <v>-0.2004</v>
      </c>
      <c r="N202" s="312" t="n">
        <v>-0.0227</v>
      </c>
      <c r="O202" s="312" t="n">
        <v>-0.0607</v>
      </c>
      <c r="P202" s="312" t="n">
        <v>0.136</v>
      </c>
      <c r="Q202" s="312" t="n">
        <v>-0.098</v>
      </c>
      <c r="R202" s="312" t="n">
        <v>0.1284</v>
      </c>
      <c r="S202" s="312" t="n">
        <v>0.1707</v>
      </c>
      <c r="T202" s="312" t="n">
        <v>0.153</v>
      </c>
      <c r="U202" s="312" t="n">
        <v>0.0647</v>
      </c>
      <c r="V202" s="312" t="n">
        <v>-0.0387</v>
      </c>
      <c r="W202" s="312" t="n">
        <v>-0.0093</v>
      </c>
      <c r="X202" s="312" t="n">
        <v>0.1654</v>
      </c>
      <c r="Y202" s="312" t="n">
        <v>-0.0483</v>
      </c>
      <c r="Z202" s="312" t="n">
        <v>0.1047</v>
      </c>
      <c r="AA202" s="312" t="n">
        <v>-0.2281</v>
      </c>
      <c r="AB202" s="312" t="n">
        <v>0.2591</v>
      </c>
      <c r="AC202" s="312" t="n">
        <v>0.0887</v>
      </c>
      <c r="AD202" s="312" t="n">
        <v>-0.0837</v>
      </c>
      <c r="AE202" s="312" t="n">
        <v>0.0123</v>
      </c>
      <c r="AF202" s="312" t="n">
        <v>0.1387</v>
      </c>
      <c r="AG202" s="312" t="n">
        <v>-0.0367</v>
      </c>
      <c r="AH202" s="312" t="n">
        <v>-0.0313</v>
      </c>
      <c r="AI202" s="312" t="n">
        <v>-0.204</v>
      </c>
      <c r="AJ202" s="312" t="n">
        <v>0.0817</v>
      </c>
      <c r="AK202" s="312" t="n">
        <v>0.0987</v>
      </c>
      <c r="AL202" s="312" t="n">
        <v>-0.092</v>
      </c>
      <c r="AM202" s="312" t="n">
        <v>0.1277</v>
      </c>
      <c r="AN202" s="312" t="n">
        <v>0.011</v>
      </c>
      <c r="AO202" s="312" t="n">
        <v>0.0243</v>
      </c>
      <c r="AP202" s="313" t="n">
        <v>-0.019</v>
      </c>
      <c r="AQ202" s="252"/>
      <c r="AR202" s="314" t="n">
        <f aca="false">ROUND(SUMPRODUCT(E202:AP202,E$5:AP$5),10)</f>
        <v>-0.2630130334</v>
      </c>
      <c r="AS202" s="315" t="str">
        <f aca="false">PROPER(RIGHT(B202,LEN(B202)-6))</f>
        <v>Gymnocladus Canaden.</v>
      </c>
      <c r="AT202" s="269" t="n">
        <f aca="false">ATANH(MIN(AR202,max_correl))</f>
        <v>-0.26934261702937</v>
      </c>
      <c r="AU202" s="270" t="n">
        <f aca="false">IF(AT202&lt;0,(AT202^2),"")</f>
        <v>0.0725454453482297</v>
      </c>
      <c r="AV202" s="252"/>
      <c r="AW202" s="269" t="n">
        <f aca="false">AW201+largeur_classes</f>
        <v>0.696772498024682</v>
      </c>
      <c r="AX202" s="317" t="n">
        <f aca="false">COUNTIF(AT$11:AT$408,CONCATENATE("&lt;=",AW202))</f>
        <v>397</v>
      </c>
      <c r="AY202" s="252" t="n">
        <f aca="false">AX202-AX201</f>
        <v>0</v>
      </c>
      <c r="AZ202" s="317" t="n">
        <f aca="false">$AZ$10*EXP(-(((AW202-$AW$7)/AZ$7)^2)/2)</f>
        <v>0.0378188993271902</v>
      </c>
      <c r="BA202" s="317" t="n">
        <f aca="false">IF((AW202-$AW$7)&gt;0,IF((AY202-AZ202)&gt;0,AY202-AZ202,0),0)</f>
        <v>0</v>
      </c>
      <c r="BB202" s="318" t="n">
        <f aca="false">AW202-BB$5</f>
        <v>0.307940001001697</v>
      </c>
      <c r="BC202" s="0"/>
    </row>
    <row r="203" customFormat="false" ht="12.8" hidden="false" customHeight="false" outlineLevel="0" collapsed="false">
      <c r="A203" s="269" t="s">
        <v>627</v>
      </c>
      <c r="B203" s="298" t="s">
        <v>1708</v>
      </c>
      <c r="C203" s="298"/>
      <c r="D203" s="311"/>
      <c r="E203" s="312" t="n">
        <v>-0.3435</v>
      </c>
      <c r="F203" s="312" t="n">
        <v>0.2402</v>
      </c>
      <c r="G203" s="312" t="n">
        <v>-0.2275</v>
      </c>
      <c r="H203" s="312" t="n">
        <v>0.0312</v>
      </c>
      <c r="I203" s="312" t="n">
        <v>-0.1498</v>
      </c>
      <c r="J203" s="312" t="n">
        <v>-0.1489</v>
      </c>
      <c r="K203" s="312" t="n">
        <v>-0.1056</v>
      </c>
      <c r="L203" s="312" t="n">
        <v>0.26</v>
      </c>
      <c r="M203" s="312" t="n">
        <v>-0.0309</v>
      </c>
      <c r="N203" s="312" t="n">
        <v>-0.1497</v>
      </c>
      <c r="O203" s="312" t="n">
        <v>-0.0718</v>
      </c>
      <c r="P203" s="312" t="n">
        <v>0.2026</v>
      </c>
      <c r="Q203" s="312" t="n">
        <v>0.082</v>
      </c>
      <c r="R203" s="312" t="n">
        <v>0.1305</v>
      </c>
      <c r="S203" s="312" t="n">
        <v>-0.2379</v>
      </c>
      <c r="T203" s="312" t="n">
        <v>-0.018</v>
      </c>
      <c r="U203" s="312" t="n">
        <v>-0.0707</v>
      </c>
      <c r="V203" s="312" t="n">
        <v>0.246</v>
      </c>
      <c r="W203" s="312" t="n">
        <v>-0.0257</v>
      </c>
      <c r="X203" s="312" t="n">
        <v>0.3128</v>
      </c>
      <c r="Y203" s="312" t="n">
        <v>-0.0146</v>
      </c>
      <c r="Z203" s="312" t="n">
        <v>-0.1003</v>
      </c>
      <c r="AA203" s="312" t="n">
        <v>0.3256</v>
      </c>
      <c r="AB203" s="312" t="n">
        <v>0.1379</v>
      </c>
      <c r="AC203" s="312" t="n">
        <v>0.0773</v>
      </c>
      <c r="AD203" s="312" t="n">
        <v>0.1319</v>
      </c>
      <c r="AE203" s="312" t="n">
        <v>-0.1633</v>
      </c>
      <c r="AF203" s="312" t="n">
        <v>0.1059</v>
      </c>
      <c r="AG203" s="312" t="n">
        <v>-0.0691</v>
      </c>
      <c r="AH203" s="312" t="n">
        <v>0.0111</v>
      </c>
      <c r="AI203" s="312" t="n">
        <v>-0.058</v>
      </c>
      <c r="AJ203" s="312" t="n">
        <v>0.1511</v>
      </c>
      <c r="AK203" s="312" t="n">
        <v>-0.1298</v>
      </c>
      <c r="AL203" s="312" t="n">
        <v>-0.2289</v>
      </c>
      <c r="AM203" s="312" t="n">
        <v>-0.0636</v>
      </c>
      <c r="AN203" s="312" t="n">
        <v>0.1164</v>
      </c>
      <c r="AO203" s="312" t="n">
        <v>-0.0122</v>
      </c>
      <c r="AP203" s="313" t="n">
        <v>-0.1388</v>
      </c>
      <c r="AQ203" s="252"/>
      <c r="AR203" s="314" t="n">
        <f aca="false">ROUND(SUMPRODUCT(E203:AP203,E$5:AP$5),10)</f>
        <v>0.4517680595</v>
      </c>
      <c r="AS203" s="315" t="str">
        <f aca="false">PROPER(RIGHT(B203,LEN(B203)-6))</f>
        <v>Haloperidol</v>
      </c>
      <c r="AT203" s="269" t="n">
        <f aca="false">ATANH(MIN(AR203,max_correl))</f>
        <v>0.486919498748913</v>
      </c>
      <c r="AU203" s="270" t="str">
        <f aca="false">IF(AT203&lt;0,(AT203^2),"")</f>
        <v/>
      </c>
      <c r="AV203" s="252"/>
      <c r="AW203" s="269" t="n">
        <f aca="false">AW202+largeur_classes</f>
        <v>0.703292804431487</v>
      </c>
      <c r="AX203" s="317" t="n">
        <f aca="false">COUNTIF(AT$11:AT$408,CONCATENATE("&lt;=",AW203))</f>
        <v>397</v>
      </c>
      <c r="AY203" s="252" t="n">
        <f aca="false">AX203-AX202</f>
        <v>0</v>
      </c>
      <c r="AZ203" s="317" t="n">
        <f aca="false">$AZ$10*EXP(-(((AW203-$AW$7)/AZ$7)^2)/2)</f>
        <v>0.0343229877456542</v>
      </c>
      <c r="BA203" s="317" t="n">
        <f aca="false">IF((AW203-$AW$7)&gt;0,IF((AY203-AZ203)&gt;0,AY203-AZ203,0),0)</f>
        <v>0</v>
      </c>
      <c r="BB203" s="318" t="n">
        <f aca="false">AW203-BB$5</f>
        <v>0.314460307408501</v>
      </c>
      <c r="BC203" s="0"/>
    </row>
    <row r="204" customFormat="false" ht="12.8" hidden="false" customHeight="false" outlineLevel="0" collapsed="false">
      <c r="A204" s="269" t="s">
        <v>628</v>
      </c>
      <c r="B204" s="298" t="s">
        <v>1709</v>
      </c>
      <c r="C204" s="298"/>
      <c r="D204" s="311"/>
      <c r="E204" s="312" t="n">
        <v>0.1668</v>
      </c>
      <c r="F204" s="312" t="n">
        <v>-0.1317</v>
      </c>
      <c r="G204" s="312" t="n">
        <v>0.2294</v>
      </c>
      <c r="H204" s="312" t="n">
        <v>0.2859</v>
      </c>
      <c r="I204" s="312" t="n">
        <v>-0.0192</v>
      </c>
      <c r="J204" s="312" t="n">
        <v>0.0736</v>
      </c>
      <c r="K204" s="312" t="n">
        <v>-0.3296</v>
      </c>
      <c r="L204" s="312" t="n">
        <v>-0.2705</v>
      </c>
      <c r="M204" s="312" t="n">
        <v>0.0116</v>
      </c>
      <c r="N204" s="312" t="n">
        <v>0.081</v>
      </c>
      <c r="O204" s="312" t="n">
        <v>-0.1474</v>
      </c>
      <c r="P204" s="312" t="n">
        <v>-0.0449</v>
      </c>
      <c r="Q204" s="312" t="n">
        <v>-0.0682</v>
      </c>
      <c r="R204" s="312" t="n">
        <v>0.1838</v>
      </c>
      <c r="S204" s="312" t="n">
        <v>-0.2231</v>
      </c>
      <c r="T204" s="312" t="n">
        <v>0.2504</v>
      </c>
      <c r="U204" s="312" t="n">
        <v>-0.1796</v>
      </c>
      <c r="V204" s="312" t="n">
        <v>-0.162</v>
      </c>
      <c r="W204" s="312" t="n">
        <v>0.1321</v>
      </c>
      <c r="X204" s="312" t="n">
        <v>0.0413</v>
      </c>
      <c r="Y204" s="312" t="n">
        <v>0.1407</v>
      </c>
      <c r="Z204" s="312" t="n">
        <v>0.0652</v>
      </c>
      <c r="AA204" s="312" t="n">
        <v>0.0459</v>
      </c>
      <c r="AB204" s="312" t="n">
        <v>-0.1899</v>
      </c>
      <c r="AC204" s="312" t="n">
        <v>0.0686</v>
      </c>
      <c r="AD204" s="312" t="n">
        <v>0.064</v>
      </c>
      <c r="AE204" s="312" t="n">
        <v>-0.2051</v>
      </c>
      <c r="AF204" s="312" t="n">
        <v>-0.1041</v>
      </c>
      <c r="AG204" s="312" t="n">
        <v>0.1822</v>
      </c>
      <c r="AH204" s="312" t="n">
        <v>0.0499</v>
      </c>
      <c r="AI204" s="312" t="n">
        <v>-0.1353</v>
      </c>
      <c r="AJ204" s="312" t="n">
        <v>0.1385</v>
      </c>
      <c r="AK204" s="312" t="n">
        <v>-0.0988</v>
      </c>
      <c r="AL204" s="312" t="n">
        <v>-0.0523</v>
      </c>
      <c r="AM204" s="312" t="n">
        <v>0.1562</v>
      </c>
      <c r="AN204" s="312" t="n">
        <v>-0.0285</v>
      </c>
      <c r="AO204" s="312" t="n">
        <v>0.2733</v>
      </c>
      <c r="AP204" s="313" t="n">
        <v>-0.2538</v>
      </c>
      <c r="AQ204" s="252"/>
      <c r="AR204" s="314" t="n">
        <f aca="false">ROUND(SUMPRODUCT(E204:AP204,E$5:AP$5),10)</f>
        <v>-0.2519224401</v>
      </c>
      <c r="AS204" s="315" t="str">
        <f aca="false">PROPER(RIGHT(B204,LEN(B204)-6))</f>
        <v>Hamamelis Virginica</v>
      </c>
      <c r="AT204" s="269" t="n">
        <f aca="false">ATANH(MIN(AR204,max_correl))</f>
        <v>-0.257464469317134</v>
      </c>
      <c r="AU204" s="270" t="n">
        <f aca="false">IF(AT204&lt;0,(AT204^2),"")</f>
        <v>0.0662879529607532</v>
      </c>
      <c r="AV204" s="252"/>
      <c r="AW204" s="269" t="n">
        <f aca="false">AW203+largeur_classes</f>
        <v>0.709813110838291</v>
      </c>
      <c r="AX204" s="317" t="n">
        <f aca="false">COUNTIF(AT$11:AT$408,CONCATENATE("&lt;=",AW204))</f>
        <v>397</v>
      </c>
      <c r="AY204" s="252" t="n">
        <f aca="false">AX204-AX203</f>
        <v>0</v>
      </c>
      <c r="AZ204" s="317" t="n">
        <f aca="false">$AZ$10*EXP(-(((AW204-$AW$7)/AZ$7)^2)/2)</f>
        <v>0.0311219711945094</v>
      </c>
      <c r="BA204" s="317" t="n">
        <f aca="false">IF((AW204-$AW$7)&gt;0,IF((AY204-AZ204)&gt;0,AY204-AZ204,0),0)</f>
        <v>0</v>
      </c>
      <c r="BB204" s="318" t="n">
        <f aca="false">AW204-BB$5</f>
        <v>0.320980613815305</v>
      </c>
      <c r="BC204" s="0"/>
    </row>
    <row r="205" customFormat="false" ht="12.8" hidden="false" customHeight="false" outlineLevel="0" collapsed="false">
      <c r="A205" s="269" t="s">
        <v>629</v>
      </c>
      <c r="B205" s="298" t="s">
        <v>1710</v>
      </c>
      <c r="C205" s="298"/>
      <c r="D205" s="311"/>
      <c r="E205" s="312" t="n">
        <v>0.2281</v>
      </c>
      <c r="F205" s="312" t="n">
        <v>-0.1247</v>
      </c>
      <c r="G205" s="312" t="n">
        <v>0.2245</v>
      </c>
      <c r="H205" s="312" t="n">
        <v>-0.3506</v>
      </c>
      <c r="I205" s="312" t="n">
        <v>-0.1711</v>
      </c>
      <c r="J205" s="312" t="n">
        <v>0.3049</v>
      </c>
      <c r="K205" s="312" t="n">
        <v>-0.0907</v>
      </c>
      <c r="L205" s="312" t="n">
        <v>-0.2547</v>
      </c>
      <c r="M205" s="312" t="n">
        <v>0.1879</v>
      </c>
      <c r="N205" s="312" t="n">
        <v>0.1756</v>
      </c>
      <c r="O205" s="312" t="n">
        <v>0.0256</v>
      </c>
      <c r="P205" s="312" t="n">
        <v>0.0684</v>
      </c>
      <c r="Q205" s="312" t="n">
        <v>-0.0292</v>
      </c>
      <c r="R205" s="312" t="n">
        <v>-0.0768</v>
      </c>
      <c r="S205" s="312" t="n">
        <v>-0.2161</v>
      </c>
      <c r="T205" s="312" t="n">
        <v>-0.1915</v>
      </c>
      <c r="U205" s="312" t="n">
        <v>0.1578</v>
      </c>
      <c r="V205" s="312" t="n">
        <v>-0.0097</v>
      </c>
      <c r="W205" s="312" t="n">
        <v>-0.0664</v>
      </c>
      <c r="X205" s="312" t="n">
        <v>-0.2881</v>
      </c>
      <c r="Y205" s="312" t="n">
        <v>0.0525</v>
      </c>
      <c r="Z205" s="312" t="n">
        <v>-0.0314</v>
      </c>
      <c r="AA205" s="312" t="n">
        <v>0.069</v>
      </c>
      <c r="AB205" s="312" t="n">
        <v>0.1831</v>
      </c>
      <c r="AC205" s="312" t="n">
        <v>0.1406</v>
      </c>
      <c r="AD205" s="312" t="n">
        <v>-0.1066</v>
      </c>
      <c r="AE205" s="312" t="n">
        <v>-0.1053</v>
      </c>
      <c r="AF205" s="312" t="n">
        <v>0.0729</v>
      </c>
      <c r="AG205" s="312" t="n">
        <v>0.0596</v>
      </c>
      <c r="AH205" s="312" t="n">
        <v>0.0726</v>
      </c>
      <c r="AI205" s="312" t="n">
        <v>0.1516</v>
      </c>
      <c r="AJ205" s="312" t="n">
        <v>0.0888</v>
      </c>
      <c r="AK205" s="312" t="n">
        <v>0.2281</v>
      </c>
      <c r="AL205" s="312" t="n">
        <v>0.1461</v>
      </c>
      <c r="AM205" s="312" t="n">
        <v>-0.0862</v>
      </c>
      <c r="AN205" s="312" t="n">
        <v>-0.2446</v>
      </c>
      <c r="AO205" s="312" t="n">
        <v>-0.0736</v>
      </c>
      <c r="AP205" s="313" t="n">
        <v>-0.1199</v>
      </c>
      <c r="AQ205" s="252"/>
      <c r="AR205" s="314" t="n">
        <f aca="false">ROUND(SUMPRODUCT(E205:AP205,E$5:AP$5),10)</f>
        <v>-0.202234622</v>
      </c>
      <c r="AS205" s="315" t="str">
        <f aca="false">PROPER(RIGHT(B205,LEN(B205)-6))</f>
        <v>Hedera Helix(Lierre)</v>
      </c>
      <c r="AT205" s="269" t="n">
        <f aca="false">ATANH(MIN(AR205,max_correl))</f>
        <v>-0.2050613736854</v>
      </c>
      <c r="AU205" s="270" t="n">
        <f aca="false">IF(AT205&lt;0,(AT205^2),"")</f>
        <v>0.0420501669777433</v>
      </c>
      <c r="AV205" s="252"/>
      <c r="AW205" s="269" t="n">
        <f aca="false">AW204+largeur_classes</f>
        <v>0.716333417245096</v>
      </c>
      <c r="AX205" s="317" t="n">
        <f aca="false">COUNTIF(AT$11:AT$408,CONCATENATE("&lt;=",AW205))</f>
        <v>397</v>
      </c>
      <c r="AY205" s="252" t="n">
        <f aca="false">AX205-AX204</f>
        <v>0</v>
      </c>
      <c r="AZ205" s="317" t="n">
        <f aca="false">$AZ$10*EXP(-(((AW205-$AW$7)/AZ$7)^2)/2)</f>
        <v>0.0281938846458455</v>
      </c>
      <c r="BA205" s="317" t="n">
        <f aca="false">IF((AW205-$AW$7)&gt;0,IF((AY205-AZ205)&gt;0,AY205-AZ205,0),0)</f>
        <v>0</v>
      </c>
      <c r="BB205" s="318" t="n">
        <f aca="false">AW205-BB$5</f>
        <v>0.32750092022211</v>
      </c>
      <c r="BC205" s="0"/>
    </row>
    <row r="206" customFormat="false" ht="12.8" hidden="false" customHeight="false" outlineLevel="0" collapsed="false">
      <c r="A206" s="269" t="s">
        <v>630</v>
      </c>
      <c r="B206" s="298" t="s">
        <v>1711</v>
      </c>
      <c r="C206" s="298"/>
      <c r="D206" s="311"/>
      <c r="E206" s="312" t="n">
        <v>0.4912</v>
      </c>
      <c r="F206" s="312" t="n">
        <v>-0.1324</v>
      </c>
      <c r="G206" s="312" t="n">
        <v>-0.1076</v>
      </c>
      <c r="H206" s="312" t="n">
        <v>0.0273</v>
      </c>
      <c r="I206" s="312" t="n">
        <v>0.1416</v>
      </c>
      <c r="J206" s="312" t="n">
        <v>-0.0702</v>
      </c>
      <c r="K206" s="312" t="n">
        <v>-0.2437</v>
      </c>
      <c r="L206" s="312" t="n">
        <v>-0.1597</v>
      </c>
      <c r="M206" s="312" t="n">
        <v>0.0811</v>
      </c>
      <c r="N206" s="312" t="n">
        <v>0.2223</v>
      </c>
      <c r="O206" s="312" t="n">
        <v>-0.0975</v>
      </c>
      <c r="P206" s="312" t="n">
        <v>-0.0672</v>
      </c>
      <c r="Q206" s="312" t="n">
        <v>-0.2021</v>
      </c>
      <c r="R206" s="312" t="n">
        <v>-0.1244</v>
      </c>
      <c r="S206" s="312" t="n">
        <v>-0.1908</v>
      </c>
      <c r="T206" s="312" t="n">
        <v>0.1307</v>
      </c>
      <c r="U206" s="312" t="n">
        <v>-0.2622</v>
      </c>
      <c r="V206" s="312" t="n">
        <v>0.1849</v>
      </c>
      <c r="W206" s="312" t="n">
        <v>-0.0319</v>
      </c>
      <c r="X206" s="312" t="n">
        <v>-0.042</v>
      </c>
      <c r="Y206" s="312" t="n">
        <v>0.2114</v>
      </c>
      <c r="Z206" s="312" t="n">
        <v>0.1819</v>
      </c>
      <c r="AA206" s="312" t="n">
        <v>0.1349</v>
      </c>
      <c r="AB206" s="312" t="n">
        <v>-0.0391</v>
      </c>
      <c r="AC206" s="312" t="n">
        <v>0.1118</v>
      </c>
      <c r="AD206" s="312" t="n">
        <v>-0.2782</v>
      </c>
      <c r="AE206" s="312" t="n">
        <v>-0.0534</v>
      </c>
      <c r="AF206" s="312" t="n">
        <v>-0.016</v>
      </c>
      <c r="AG206" s="312" t="n">
        <v>0.0756</v>
      </c>
      <c r="AH206" s="312" t="n">
        <v>-0.2164</v>
      </c>
      <c r="AI206" s="312" t="n">
        <v>-0.1235</v>
      </c>
      <c r="AJ206" s="312" t="n">
        <v>-0.0219</v>
      </c>
      <c r="AK206" s="312" t="n">
        <v>0.084</v>
      </c>
      <c r="AL206" s="312" t="n">
        <v>0.092</v>
      </c>
      <c r="AM206" s="312" t="n">
        <v>0.0324</v>
      </c>
      <c r="AN206" s="312" t="n">
        <v>0.0635</v>
      </c>
      <c r="AO206" s="312" t="n">
        <v>0.2311</v>
      </c>
      <c r="AP206" s="313" t="n">
        <v>-0.0265</v>
      </c>
      <c r="AQ206" s="252"/>
      <c r="AR206" s="314" t="n">
        <f aca="false">ROUND(SUMPRODUCT(E206:AP206,E$5:AP$5),10)</f>
        <v>-0.1166126498</v>
      </c>
      <c r="AS206" s="315" t="str">
        <f aca="false">PROPER(RIGHT(B206,LEN(B206)-6))</f>
        <v>Hekla Lava</v>
      </c>
      <c r="AT206" s="269" t="n">
        <f aca="false">ATANH(MIN(AR206,max_correl))</f>
        <v>-0.117145591027615</v>
      </c>
      <c r="AU206" s="270" t="n">
        <f aca="false">IF(AT206&lt;0,(AT206^2),"")</f>
        <v>0.0137230894972093</v>
      </c>
      <c r="AV206" s="252"/>
      <c r="AW206" s="269" t="n">
        <f aca="false">AW205+largeur_classes</f>
        <v>0.7228537236519</v>
      </c>
      <c r="AX206" s="317" t="n">
        <f aca="false">COUNTIF(AT$11:AT$408,CONCATENATE("&lt;=",AW206))</f>
        <v>397</v>
      </c>
      <c r="AY206" s="252" t="n">
        <f aca="false">AX206-AX205</f>
        <v>0</v>
      </c>
      <c r="AZ206" s="317" t="n">
        <f aca="false">$AZ$10*EXP(-(((AW206-$AW$7)/AZ$7)^2)/2)</f>
        <v>0.0255181127249399</v>
      </c>
      <c r="BA206" s="317" t="n">
        <f aca="false">IF((AW206-$AW$7)&gt;0,IF((AY206-AZ206)&gt;0,AY206-AZ206,0),0)</f>
        <v>0</v>
      </c>
      <c r="BB206" s="318" t="n">
        <f aca="false">AW206-BB$5</f>
        <v>0.334021226628914</v>
      </c>
      <c r="BC206" s="0"/>
    </row>
    <row r="207" customFormat="false" ht="12.8" hidden="false" customHeight="false" outlineLevel="0" collapsed="false">
      <c r="A207" s="269" t="s">
        <v>631</v>
      </c>
      <c r="B207" s="298" t="s">
        <v>1712</v>
      </c>
      <c r="C207" s="298"/>
      <c r="D207" s="311"/>
      <c r="E207" s="312" t="n">
        <v>-0.4303</v>
      </c>
      <c r="F207" s="312" t="n">
        <v>0.0673</v>
      </c>
      <c r="G207" s="312" t="n">
        <v>-0.1934</v>
      </c>
      <c r="H207" s="312" t="n">
        <v>0.4</v>
      </c>
      <c r="I207" s="312" t="n">
        <v>0.2952</v>
      </c>
      <c r="J207" s="312" t="n">
        <v>0.0265</v>
      </c>
      <c r="K207" s="312" t="n">
        <v>-0.2767</v>
      </c>
      <c r="L207" s="312" t="n">
        <v>0.0705</v>
      </c>
      <c r="M207" s="312" t="n">
        <v>-0.0989</v>
      </c>
      <c r="N207" s="312" t="n">
        <v>0.0108</v>
      </c>
      <c r="O207" s="312" t="n">
        <v>0.1828</v>
      </c>
      <c r="P207" s="312" t="n">
        <v>-0.1753</v>
      </c>
      <c r="Q207" s="312" t="n">
        <v>-0.2277</v>
      </c>
      <c r="R207" s="312" t="n">
        <v>-0.0275</v>
      </c>
      <c r="S207" s="312" t="n">
        <v>0.0567</v>
      </c>
      <c r="T207" s="312" t="n">
        <v>-0.0142</v>
      </c>
      <c r="U207" s="312" t="n">
        <v>0.1484</v>
      </c>
      <c r="V207" s="312" t="n">
        <v>-0.1056</v>
      </c>
      <c r="W207" s="312" t="n">
        <v>0.1274</v>
      </c>
      <c r="X207" s="312" t="n">
        <v>0.0331</v>
      </c>
      <c r="Y207" s="312" t="n">
        <v>0.0514</v>
      </c>
      <c r="Z207" s="312" t="n">
        <v>-0.088</v>
      </c>
      <c r="AA207" s="312" t="n">
        <v>0.0998</v>
      </c>
      <c r="AB207" s="312" t="n">
        <v>0.033</v>
      </c>
      <c r="AC207" s="312" t="n">
        <v>0.048</v>
      </c>
      <c r="AD207" s="312" t="n">
        <v>0.3237</v>
      </c>
      <c r="AE207" s="312" t="n">
        <v>-0.0466</v>
      </c>
      <c r="AF207" s="312" t="n">
        <v>-0.0887</v>
      </c>
      <c r="AG207" s="312" t="n">
        <v>0.0145</v>
      </c>
      <c r="AH207" s="312" t="n">
        <v>-0.2082</v>
      </c>
      <c r="AI207" s="312" t="n">
        <v>-0.1589</v>
      </c>
      <c r="AJ207" s="312" t="n">
        <v>-0.1401</v>
      </c>
      <c r="AK207" s="312" t="n">
        <v>-0.021</v>
      </c>
      <c r="AL207" s="312" t="n">
        <v>0.0914</v>
      </c>
      <c r="AM207" s="312" t="n">
        <v>0.0055</v>
      </c>
      <c r="AN207" s="312" t="n">
        <v>0.1558</v>
      </c>
      <c r="AO207" s="312" t="n">
        <v>0.0055</v>
      </c>
      <c r="AP207" s="313" t="n">
        <v>0.0543</v>
      </c>
      <c r="AQ207" s="252"/>
      <c r="AR207" s="314" t="n">
        <f aca="false">ROUND(SUMPRODUCT(E207:AP207,E$5:AP$5),10)</f>
        <v>-0.0455951747</v>
      </c>
      <c r="AS207" s="315" t="str">
        <f aca="false">PROPER(RIGHT(B207,LEN(B207)-6))</f>
        <v>Helleborus Niger</v>
      </c>
      <c r="AT207" s="269" t="n">
        <f aca="false">ATANH(MIN(AR207,max_correl))</f>
        <v>-0.0456268104097764</v>
      </c>
      <c r="AU207" s="270" t="n">
        <f aca="false">IF(AT207&lt;0,(AT207^2),"")</f>
        <v>0.00208180582816968</v>
      </c>
      <c r="AV207" s="252"/>
      <c r="AW207" s="269" t="n">
        <f aca="false">AW206+largeur_classes</f>
        <v>0.729374030058705</v>
      </c>
      <c r="AX207" s="317" t="n">
        <f aca="false">COUNTIF(AT$11:AT$408,CONCATENATE("&lt;=",AW207))</f>
        <v>397</v>
      </c>
      <c r="AY207" s="252" t="n">
        <f aca="false">AX207-AX206</f>
        <v>0</v>
      </c>
      <c r="AZ207" s="317" t="n">
        <f aca="false">$AZ$10*EXP(-(((AW207-$AW$7)/AZ$7)^2)/2)</f>
        <v>0.0230753339858727</v>
      </c>
      <c r="BA207" s="317" t="n">
        <f aca="false">IF((AW207-$AW$7)&gt;0,IF((AY207-AZ207)&gt;0,AY207-AZ207,0),0)</f>
        <v>0</v>
      </c>
      <c r="BB207" s="318" t="n">
        <f aca="false">AW207-BB$5</f>
        <v>0.340541533035719</v>
      </c>
      <c r="BC207" s="0"/>
    </row>
    <row r="208" customFormat="false" ht="12.8" hidden="false" customHeight="false" outlineLevel="0" collapsed="false">
      <c r="A208" s="269" t="s">
        <v>632</v>
      </c>
      <c r="B208" s="298" t="s">
        <v>1713</v>
      </c>
      <c r="C208" s="298"/>
      <c r="D208" s="311"/>
      <c r="E208" s="312" t="n">
        <v>-0.0476</v>
      </c>
      <c r="F208" s="312" t="n">
        <v>0.249</v>
      </c>
      <c r="G208" s="312" t="n">
        <v>0.2021</v>
      </c>
      <c r="H208" s="312" t="n">
        <v>0.286</v>
      </c>
      <c r="I208" s="312" t="n">
        <v>-0.2572</v>
      </c>
      <c r="J208" s="312" t="n">
        <v>0.0132</v>
      </c>
      <c r="K208" s="312" t="n">
        <v>0.0824</v>
      </c>
      <c r="L208" s="312" t="n">
        <v>-0.3606</v>
      </c>
      <c r="M208" s="312" t="n">
        <v>0.1124</v>
      </c>
      <c r="N208" s="312" t="n">
        <v>-0.1437</v>
      </c>
      <c r="O208" s="312" t="n">
        <v>0.0021</v>
      </c>
      <c r="P208" s="312" t="n">
        <v>0.0429</v>
      </c>
      <c r="Q208" s="312" t="n">
        <v>-0.1402</v>
      </c>
      <c r="R208" s="312" t="n">
        <v>0.4746</v>
      </c>
      <c r="S208" s="312" t="n">
        <v>-0.0302</v>
      </c>
      <c r="T208" s="312" t="n">
        <v>-0.0801</v>
      </c>
      <c r="U208" s="312" t="n">
        <v>-0.0092</v>
      </c>
      <c r="V208" s="312" t="n">
        <v>-0.3856</v>
      </c>
      <c r="W208" s="312" t="n">
        <v>0.0582</v>
      </c>
      <c r="X208" s="312" t="n">
        <v>-0.0516</v>
      </c>
      <c r="Y208" s="312" t="n">
        <v>0.0638</v>
      </c>
      <c r="Z208" s="312" t="n">
        <v>-0.0292</v>
      </c>
      <c r="AA208" s="312" t="n">
        <v>0.0933</v>
      </c>
      <c r="AB208" s="312" t="n">
        <v>-0.0306</v>
      </c>
      <c r="AC208" s="312" t="n">
        <v>0.0334</v>
      </c>
      <c r="AD208" s="312" t="n">
        <v>0.0674</v>
      </c>
      <c r="AE208" s="312" t="n">
        <v>0.1861</v>
      </c>
      <c r="AF208" s="312" t="n">
        <v>0.1036</v>
      </c>
      <c r="AG208" s="312" t="n">
        <v>0.0122</v>
      </c>
      <c r="AH208" s="312" t="n">
        <v>-0.0299</v>
      </c>
      <c r="AI208" s="312" t="n">
        <v>-0.1548</v>
      </c>
      <c r="AJ208" s="312" t="n">
        <v>-0.1979</v>
      </c>
      <c r="AK208" s="312" t="n">
        <v>-0.0987</v>
      </c>
      <c r="AL208" s="312" t="n">
        <v>0.0813</v>
      </c>
      <c r="AM208" s="312" t="n">
        <v>-0.0224</v>
      </c>
      <c r="AN208" s="312" t="n">
        <v>0.0436</v>
      </c>
      <c r="AO208" s="312" t="n">
        <v>-0.1385</v>
      </c>
      <c r="AP208" s="313" t="n">
        <v>0.0066</v>
      </c>
      <c r="AQ208" s="252"/>
      <c r="AR208" s="314" t="n">
        <f aca="false">ROUND(SUMPRODUCT(E208:AP208,E$5:AP$5),10)</f>
        <v>-0.1557557913</v>
      </c>
      <c r="AS208" s="315" t="str">
        <f aca="false">PROPER(RIGHT(B208,LEN(B208)-6))</f>
        <v>Helonias Dioica</v>
      </c>
      <c r="AT208" s="269" t="n">
        <f aca="false">ATANH(MIN(AR208,max_correl))</f>
        <v>-0.157033987085169</v>
      </c>
      <c r="AU208" s="270" t="n">
        <f aca="false">IF(AT208&lt;0,(AT208^2),"")</f>
        <v>0.024659673099865</v>
      </c>
      <c r="AV208" s="252"/>
      <c r="AW208" s="269" t="n">
        <f aca="false">AW207+largeur_classes</f>
        <v>0.735894336465509</v>
      </c>
      <c r="AX208" s="317" t="n">
        <f aca="false">COUNTIF(AT$11:AT$408,CONCATENATE("&lt;=",AW208))</f>
        <v>397</v>
      </c>
      <c r="AY208" s="252" t="n">
        <f aca="false">AX208-AX207</f>
        <v>0</v>
      </c>
      <c r="AZ208" s="317" t="n">
        <f aca="false">$AZ$10*EXP(-(((AW208-$AW$7)/AZ$7)^2)/2)</f>
        <v>0.0208474648653219</v>
      </c>
      <c r="BA208" s="317" t="n">
        <f aca="false">IF((AW208-$AW$7)&gt;0,IF((AY208-AZ208)&gt;0,AY208-AZ208,0),0)</f>
        <v>0</v>
      </c>
      <c r="BB208" s="318" t="n">
        <f aca="false">AW208-BB$5</f>
        <v>0.347061839442523</v>
      </c>
      <c r="BC208" s="0"/>
    </row>
    <row r="209" customFormat="false" ht="12.8" hidden="false" customHeight="false" outlineLevel="0" collapsed="false">
      <c r="A209" s="269" t="s">
        <v>633</v>
      </c>
      <c r="B209" s="298" t="s">
        <v>1714</v>
      </c>
      <c r="C209" s="298"/>
      <c r="D209" s="311"/>
      <c r="E209" s="312" t="n">
        <v>0.4566</v>
      </c>
      <c r="F209" s="312" t="n">
        <v>-0.0392</v>
      </c>
      <c r="G209" s="312" t="n">
        <v>-0.2167</v>
      </c>
      <c r="H209" s="312" t="n">
        <v>-0.3524</v>
      </c>
      <c r="I209" s="312" t="n">
        <v>-0.0937</v>
      </c>
      <c r="J209" s="312" t="n">
        <v>-0.1014</v>
      </c>
      <c r="K209" s="312" t="n">
        <v>0.1145</v>
      </c>
      <c r="L209" s="312" t="n">
        <v>-0.0231</v>
      </c>
      <c r="M209" s="312" t="n">
        <v>-0.0212</v>
      </c>
      <c r="N209" s="312" t="n">
        <v>-0.1018</v>
      </c>
      <c r="O209" s="312" t="n">
        <v>0.0742</v>
      </c>
      <c r="P209" s="312" t="n">
        <v>0.207</v>
      </c>
      <c r="Q209" s="312" t="n">
        <v>-0.0338</v>
      </c>
      <c r="R209" s="312" t="n">
        <v>-0.106</v>
      </c>
      <c r="S209" s="312" t="n">
        <v>0.3901</v>
      </c>
      <c r="T209" s="312" t="n">
        <v>0.0336</v>
      </c>
      <c r="U209" s="312" t="n">
        <v>-0.1977</v>
      </c>
      <c r="V209" s="312" t="n">
        <v>0.0785</v>
      </c>
      <c r="W209" s="312" t="n">
        <v>0.1092</v>
      </c>
      <c r="X209" s="312" t="n">
        <v>-0.246</v>
      </c>
      <c r="Y209" s="312" t="n">
        <v>-0.0477</v>
      </c>
      <c r="Z209" s="312" t="n">
        <v>0.021</v>
      </c>
      <c r="AA209" s="312" t="n">
        <v>-0.0036</v>
      </c>
      <c r="AB209" s="312" t="n">
        <v>0.0706</v>
      </c>
      <c r="AC209" s="312" t="n">
        <v>-0.1161</v>
      </c>
      <c r="AD209" s="312" t="n">
        <v>0.2236</v>
      </c>
      <c r="AE209" s="312" t="n">
        <v>0.0524</v>
      </c>
      <c r="AF209" s="312" t="n">
        <v>0.0702</v>
      </c>
      <c r="AG209" s="312" t="n">
        <v>0.0202</v>
      </c>
      <c r="AH209" s="312" t="n">
        <v>0.0977</v>
      </c>
      <c r="AI209" s="312" t="n">
        <v>-0.12</v>
      </c>
      <c r="AJ209" s="312" t="n">
        <v>-0.0223</v>
      </c>
      <c r="AK209" s="312" t="n">
        <v>-0.0886</v>
      </c>
      <c r="AL209" s="312" t="n">
        <v>0.2223</v>
      </c>
      <c r="AM209" s="312" t="n">
        <v>-0.2543</v>
      </c>
      <c r="AN209" s="312" t="n">
        <v>-0.0983</v>
      </c>
      <c r="AO209" s="312" t="n">
        <v>-0.0405</v>
      </c>
      <c r="AP209" s="313" t="n">
        <v>0.0813</v>
      </c>
      <c r="AQ209" s="252"/>
      <c r="AR209" s="314" t="n">
        <f aca="false">ROUND(SUMPRODUCT(E209:AP209,E$5:AP$5),10)</f>
        <v>0.0385172514</v>
      </c>
      <c r="AS209" s="315" t="str">
        <f aca="false">PROPER(RIGHT(B209,LEN(B209)-6))</f>
        <v>Hepar Sulfuris</v>
      </c>
      <c r="AT209" s="269" t="n">
        <f aca="false">ATANH(MIN(AR209,max_correl))</f>
        <v>0.0385363161640064</v>
      </c>
      <c r="AU209" s="270" t="str">
        <f aca="false">IF(AT209&lt;0,(AT209^2),"")</f>
        <v/>
      </c>
      <c r="AV209" s="252"/>
      <c r="AW209" s="269" t="n">
        <f aca="false">AW208+largeur_classes</f>
        <v>0.742414642872313</v>
      </c>
      <c r="AX209" s="317" t="n">
        <f aca="false">COUNTIF(AT$11:AT$408,CONCATENATE("&lt;=",AW209))</f>
        <v>397</v>
      </c>
      <c r="AY209" s="252" t="n">
        <f aca="false">AX209-AX208</f>
        <v>0</v>
      </c>
      <c r="AZ209" s="317" t="n">
        <f aca="false">$AZ$10*EXP(-(((AW209-$AW$7)/AZ$7)^2)/2)</f>
        <v>0.0188176036352886</v>
      </c>
      <c r="BA209" s="317" t="n">
        <f aca="false">IF((AW209-$AW$7)&gt;0,IF((AY209-AZ209)&gt;0,AY209-AZ209,0),0)</f>
        <v>0</v>
      </c>
      <c r="BB209" s="318" t="n">
        <f aca="false">AW209-BB$5</f>
        <v>0.353582145849328</v>
      </c>
      <c r="BC209" s="0"/>
    </row>
    <row r="210" customFormat="false" ht="12.8" hidden="false" customHeight="false" outlineLevel="0" collapsed="false">
      <c r="A210" s="269" t="s">
        <v>634</v>
      </c>
      <c r="B210" s="334" t="s">
        <v>1715</v>
      </c>
      <c r="C210" s="334"/>
      <c r="D210" s="335"/>
      <c r="E210" s="312" t="n">
        <v>-0.159</v>
      </c>
      <c r="F210" s="312" t="n">
        <v>0.2471</v>
      </c>
      <c r="G210" s="312" t="n">
        <v>0.0365</v>
      </c>
      <c r="H210" s="312" t="n">
        <v>0.1693</v>
      </c>
      <c r="I210" s="312" t="n">
        <v>0.2531</v>
      </c>
      <c r="J210" s="312" t="n">
        <v>0.0325</v>
      </c>
      <c r="K210" s="312" t="n">
        <v>-0.0534</v>
      </c>
      <c r="L210" s="312" t="n">
        <v>0.0635</v>
      </c>
      <c r="M210" s="312" t="n">
        <v>0.0319</v>
      </c>
      <c r="N210" s="312" t="n">
        <v>-0.2195</v>
      </c>
      <c r="O210" s="312" t="n">
        <v>0.1173</v>
      </c>
      <c r="P210" s="312" t="n">
        <v>-0.1385</v>
      </c>
      <c r="Q210" s="312" t="n">
        <v>-0.1219</v>
      </c>
      <c r="R210" s="312" t="n">
        <v>0.2893</v>
      </c>
      <c r="S210" s="312" t="n">
        <v>-0.0357</v>
      </c>
      <c r="T210" s="312" t="n">
        <v>0.1912</v>
      </c>
      <c r="U210" s="312" t="n">
        <v>0.1006</v>
      </c>
      <c r="V210" s="312" t="n">
        <v>-0.418</v>
      </c>
      <c r="W210" s="312" t="n">
        <v>0.1734</v>
      </c>
      <c r="X210" s="312" t="n">
        <v>-0.0314</v>
      </c>
      <c r="Y210" s="312" t="n">
        <v>-0.1366</v>
      </c>
      <c r="Z210" s="312" t="n">
        <v>0.0349</v>
      </c>
      <c r="AA210" s="312" t="n">
        <v>0.1543</v>
      </c>
      <c r="AB210" s="312" t="n">
        <v>-0.213</v>
      </c>
      <c r="AC210" s="312" t="n">
        <v>0.0112</v>
      </c>
      <c r="AD210" s="312" t="n">
        <v>-0.1102</v>
      </c>
      <c r="AE210" s="312" t="n">
        <v>-0.0177</v>
      </c>
      <c r="AF210" s="312" t="n">
        <v>0.2877</v>
      </c>
      <c r="AG210" s="312" t="n">
        <v>0.1069</v>
      </c>
      <c r="AH210" s="312" t="n">
        <v>0.0033</v>
      </c>
      <c r="AI210" s="312" t="n">
        <v>-0.141</v>
      </c>
      <c r="AJ210" s="312" t="n">
        <v>0.0224</v>
      </c>
      <c r="AK210" s="312" t="n">
        <v>-0.2413</v>
      </c>
      <c r="AL210" s="312" t="n">
        <v>-0.0829</v>
      </c>
      <c r="AM210" s="312" t="n">
        <v>-0.1279</v>
      </c>
      <c r="AN210" s="312" t="n">
        <v>-0.1282</v>
      </c>
      <c r="AO210" s="312" t="n">
        <v>-0.1489</v>
      </c>
      <c r="AP210" s="313" t="n">
        <v>0.2023</v>
      </c>
      <c r="AQ210" s="252"/>
      <c r="AR210" s="314" t="n">
        <f aca="false">ROUND(SUMPRODUCT(E210:AP210,E$5:AP$5),10)</f>
        <v>0.0473493877</v>
      </c>
      <c r="AS210" s="315" t="str">
        <f aca="false">PROPER(RIGHT(B210,LEN(B210)-6))</f>
        <v>Hippomanes</v>
      </c>
      <c r="AT210" s="269" t="n">
        <f aca="false">ATANH(MIN(AR210,max_correl))</f>
        <v>0.0473848205914835</v>
      </c>
      <c r="AU210" s="270" t="str">
        <f aca="false">IF(AT210&lt;0,(AT210^2),"")</f>
        <v/>
      </c>
      <c r="AV210" s="252"/>
      <c r="AW210" s="269" t="n">
        <f aca="false">AW209+largeur_classes</f>
        <v>0.748934949279118</v>
      </c>
      <c r="AX210" s="317" t="n">
        <f aca="false">COUNTIF(AT$11:AT$408,CONCATENATE("&lt;=",AW210))</f>
        <v>397</v>
      </c>
      <c r="AY210" s="252" t="n">
        <f aca="false">AX210-AX209</f>
        <v>0</v>
      </c>
      <c r="AZ210" s="317" t="n">
        <f aca="false">$AZ$10*EXP(-(((AW210-$AW$7)/AZ$7)^2)/2)</f>
        <v>0.0169699746449504</v>
      </c>
      <c r="BA210" s="317" t="n">
        <f aca="false">IF((AW210-$AW$7)&gt;0,IF((AY210-AZ210)&gt;0,AY210-AZ210,0),0)</f>
        <v>0</v>
      </c>
      <c r="BB210" s="318" t="n">
        <f aca="false">AW210-BB$5</f>
        <v>0.360102452256132</v>
      </c>
      <c r="BC210" s="0"/>
    </row>
    <row r="211" customFormat="false" ht="12.8" hidden="false" customHeight="false" outlineLevel="0" collapsed="false">
      <c r="A211" s="269" t="s">
        <v>635</v>
      </c>
      <c r="B211" s="334" t="s">
        <v>1716</v>
      </c>
      <c r="C211" s="334"/>
      <c r="D211" s="335"/>
      <c r="E211" s="312" t="n">
        <v>-0.0362</v>
      </c>
      <c r="F211" s="312" t="n">
        <v>-0.1524</v>
      </c>
      <c r="G211" s="312" t="n">
        <v>-0.2605</v>
      </c>
      <c r="H211" s="312" t="n">
        <v>0</v>
      </c>
      <c r="I211" s="312" t="n">
        <v>-0.2862</v>
      </c>
      <c r="J211" s="312" t="n">
        <v>0.3725</v>
      </c>
      <c r="K211" s="312" t="n">
        <v>-0.064</v>
      </c>
      <c r="L211" s="312" t="n">
        <v>-0.1957</v>
      </c>
      <c r="M211" s="312" t="n">
        <v>0.1359</v>
      </c>
      <c r="N211" s="312" t="n">
        <v>0.015</v>
      </c>
      <c r="O211" s="312" t="n">
        <v>0.0866</v>
      </c>
      <c r="P211" s="312" t="n">
        <v>0.2309</v>
      </c>
      <c r="Q211" s="312" t="n">
        <v>-0.0168</v>
      </c>
      <c r="R211" s="312" t="n">
        <v>-0.2164</v>
      </c>
      <c r="S211" s="312" t="n">
        <v>-0.1372</v>
      </c>
      <c r="T211" s="312" t="n">
        <v>-0.0286</v>
      </c>
      <c r="U211" s="312" t="n">
        <v>0.2923</v>
      </c>
      <c r="V211" s="312" t="n">
        <v>-0.2912</v>
      </c>
      <c r="W211" s="312" t="n">
        <v>-0.0344</v>
      </c>
      <c r="X211" s="312" t="n">
        <v>-0.1094</v>
      </c>
      <c r="Y211" s="312" t="n">
        <v>0.1907</v>
      </c>
      <c r="Z211" s="312" t="n">
        <v>-0.0706</v>
      </c>
      <c r="AA211" s="312" t="n">
        <v>0.0307</v>
      </c>
      <c r="AB211" s="312" t="n">
        <v>-0.1094</v>
      </c>
      <c r="AC211" s="312" t="n">
        <v>-0.026</v>
      </c>
      <c r="AD211" s="312" t="n">
        <v>0.0895</v>
      </c>
      <c r="AE211" s="312" t="n">
        <v>0.207</v>
      </c>
      <c r="AF211" s="312" t="n">
        <v>-0.149</v>
      </c>
      <c r="AG211" s="312" t="n">
        <v>-0.2083</v>
      </c>
      <c r="AH211" s="312" t="n">
        <v>0.1333</v>
      </c>
      <c r="AI211" s="312" t="n">
        <v>0.1034</v>
      </c>
      <c r="AJ211" s="312" t="n">
        <v>0.197</v>
      </c>
      <c r="AK211" s="312" t="n">
        <v>0.127</v>
      </c>
      <c r="AL211" s="312" t="n">
        <v>0.0659</v>
      </c>
      <c r="AM211" s="312" t="n">
        <v>-0.0816</v>
      </c>
      <c r="AN211" s="312" t="n">
        <v>0.2164</v>
      </c>
      <c r="AO211" s="312" t="n">
        <v>0.0168</v>
      </c>
      <c r="AP211" s="313" t="n">
        <v>-0.0441</v>
      </c>
      <c r="AQ211" s="252"/>
      <c r="AR211" s="314" t="n">
        <f aca="false">ROUND(SUMPRODUCT(E211:AP211,E$5:AP$5),10)</f>
        <v>-0.2494458041</v>
      </c>
      <c r="AS211" s="315" t="str">
        <f aca="false">PROPER(RIGHT(B211,LEN(B211)-6))</f>
        <v>Histaminum Muriatic.</v>
      </c>
      <c r="AT211" s="269" t="n">
        <f aca="false">ATANH(MIN(AR211,max_correl))</f>
        <v>-0.254821756870228</v>
      </c>
      <c r="AU211" s="270" t="n">
        <f aca="false">IF(AT211&lt;0,(AT211^2),"")</f>
        <v>0.0649341277744297</v>
      </c>
      <c r="AV211" s="252"/>
      <c r="AW211" s="269" t="n">
        <f aca="false">AW210+largeur_classes</f>
        <v>0.755455255685922</v>
      </c>
      <c r="AX211" s="317" t="n">
        <f aca="false">COUNTIF(AT$11:AT$408,CONCATENATE("&lt;=",AW211))</f>
        <v>398</v>
      </c>
      <c r="AY211" s="252" t="n">
        <f aca="false">AX211-AX210</f>
        <v>1</v>
      </c>
      <c r="AZ211" s="317" t="n">
        <f aca="false">$AZ$10*EXP(-(((AW211-$AW$7)/AZ$7)^2)/2)</f>
        <v>0.0152898731122125</v>
      </c>
      <c r="BA211" s="317" t="n">
        <f aca="false">IF((AW211-$AW$7)&gt;0,IF((AY211-AZ211)&gt;0,AY211-AZ211,0),0)</f>
        <v>0.984710126887788</v>
      </c>
      <c r="BB211" s="318" t="n">
        <f aca="false">AW211-BB$5</f>
        <v>0.366622758662937</v>
      </c>
      <c r="BC211" s="0"/>
    </row>
    <row r="212" customFormat="false" ht="12.8" hidden="false" customHeight="false" outlineLevel="0" collapsed="false">
      <c r="A212" s="269" t="s">
        <v>636</v>
      </c>
      <c r="B212" s="334" t="s">
        <v>1717</v>
      </c>
      <c r="C212" s="334"/>
      <c r="D212" s="335"/>
      <c r="E212" s="312" t="n">
        <v>0.5385</v>
      </c>
      <c r="F212" s="312" t="n">
        <v>-0.0027</v>
      </c>
      <c r="G212" s="312" t="n">
        <v>0.182</v>
      </c>
      <c r="H212" s="312" t="n">
        <v>0.0907</v>
      </c>
      <c r="I212" s="312" t="n">
        <v>0.1222</v>
      </c>
      <c r="J212" s="312" t="n">
        <v>-0.1034</v>
      </c>
      <c r="K212" s="312" t="n">
        <v>0.0172</v>
      </c>
      <c r="L212" s="312" t="n">
        <v>0.1294</v>
      </c>
      <c r="M212" s="312" t="n">
        <v>0.1003</v>
      </c>
      <c r="N212" s="312" t="n">
        <v>-0.2061</v>
      </c>
      <c r="O212" s="312" t="n">
        <v>0.2055</v>
      </c>
      <c r="P212" s="312" t="n">
        <v>0.421</v>
      </c>
      <c r="Q212" s="312" t="n">
        <v>0.0076</v>
      </c>
      <c r="R212" s="312" t="n">
        <v>0.0467</v>
      </c>
      <c r="S212" s="312" t="n">
        <v>0.0766</v>
      </c>
      <c r="T212" s="312" t="n">
        <v>-0.2536</v>
      </c>
      <c r="U212" s="312" t="n">
        <v>-0.0903</v>
      </c>
      <c r="V212" s="312" t="n">
        <v>-0.0577</v>
      </c>
      <c r="W212" s="312" t="n">
        <v>-0.1199</v>
      </c>
      <c r="X212" s="312" t="n">
        <v>-0.1742</v>
      </c>
      <c r="Y212" s="312" t="n">
        <v>-0.0788</v>
      </c>
      <c r="Z212" s="312" t="n">
        <v>-0.0348</v>
      </c>
      <c r="AA212" s="312" t="n">
        <v>0.0229</v>
      </c>
      <c r="AB212" s="312" t="n">
        <v>-0.2055</v>
      </c>
      <c r="AC212" s="312" t="n">
        <v>-0.1423</v>
      </c>
      <c r="AD212" s="312" t="n">
        <v>0.0493</v>
      </c>
      <c r="AE212" s="312" t="n">
        <v>-0.1259</v>
      </c>
      <c r="AF212" s="312" t="n">
        <v>-0.168</v>
      </c>
      <c r="AG212" s="312" t="n">
        <v>0.0043</v>
      </c>
      <c r="AH212" s="312" t="n">
        <v>0.0665</v>
      </c>
      <c r="AI212" s="312" t="n">
        <v>-0.1437</v>
      </c>
      <c r="AJ212" s="312" t="n">
        <v>-0.2706</v>
      </c>
      <c r="AK212" s="312" t="n">
        <v>0.0563</v>
      </c>
      <c r="AL212" s="312" t="n">
        <v>0.0692</v>
      </c>
      <c r="AM212" s="312" t="n">
        <v>-0.0403</v>
      </c>
      <c r="AN212" s="312" t="n">
        <v>0.0115</v>
      </c>
      <c r="AO212" s="312" t="n">
        <v>-0.0098</v>
      </c>
      <c r="AP212" s="313" t="n">
        <v>0.0176</v>
      </c>
      <c r="AQ212" s="252"/>
      <c r="AR212" s="314" t="n">
        <f aca="false">ROUND(SUMPRODUCT(E212:AP212,E$5:AP$5),10)</f>
        <v>-0.0225449292</v>
      </c>
      <c r="AS212" s="315" t="str">
        <f aca="false">PROPER(RIGHT(B212,LEN(B212)-6))</f>
        <v>Hydrastis Canadensis</v>
      </c>
      <c r="AT212" s="269" t="n">
        <f aca="false">ATANH(MIN(AR212,max_correl))</f>
        <v>-0.0225487500311418</v>
      </c>
      <c r="AU212" s="270" t="n">
        <f aca="false">IF(AT212&lt;0,(AT212^2),"")</f>
        <v>0.000508446127966916</v>
      </c>
      <c r="AV212" s="252"/>
      <c r="AW212" s="269"/>
      <c r="AX212" s="317"/>
      <c r="AY212" s="252"/>
      <c r="AZ212" s="252"/>
      <c r="BA212" s="252"/>
      <c r="BB212" s="252"/>
      <c r="BC212" s="0"/>
    </row>
    <row r="213" customFormat="false" ht="12.8" hidden="false" customHeight="false" outlineLevel="0" collapsed="false">
      <c r="A213" s="269" t="s">
        <v>637</v>
      </c>
      <c r="B213" s="334" t="s">
        <v>1718</v>
      </c>
      <c r="C213" s="334"/>
      <c r="D213" s="335"/>
      <c r="E213" s="312" t="n">
        <v>0.5669</v>
      </c>
      <c r="F213" s="312" t="n">
        <v>-0.0694</v>
      </c>
      <c r="G213" s="312" t="n">
        <v>-0.1135</v>
      </c>
      <c r="H213" s="312" t="n">
        <v>0.2032</v>
      </c>
      <c r="I213" s="312" t="n">
        <v>-0.0713</v>
      </c>
      <c r="J213" s="312" t="n">
        <v>0.28</v>
      </c>
      <c r="K213" s="312" t="n">
        <v>0.183</v>
      </c>
      <c r="L213" s="312" t="n">
        <v>-0.1371</v>
      </c>
      <c r="M213" s="312" t="n">
        <v>0.004</v>
      </c>
      <c r="N213" s="312" t="n">
        <v>0.0672</v>
      </c>
      <c r="O213" s="312" t="n">
        <v>-0.2826</v>
      </c>
      <c r="P213" s="312" t="n">
        <v>0.1745</v>
      </c>
      <c r="Q213" s="312" t="n">
        <v>0.0562</v>
      </c>
      <c r="R213" s="312" t="n">
        <v>0.0547</v>
      </c>
      <c r="S213" s="312" t="n">
        <v>0.0529</v>
      </c>
      <c r="T213" s="312" t="n">
        <v>-0.2462</v>
      </c>
      <c r="U213" s="312" t="n">
        <v>-0.2759</v>
      </c>
      <c r="V213" s="312" t="n">
        <v>-0.3035</v>
      </c>
      <c r="W213" s="312" t="n">
        <v>-0.0136</v>
      </c>
      <c r="X213" s="312" t="n">
        <v>-0.1929</v>
      </c>
      <c r="Y213" s="312" t="n">
        <v>0.0867</v>
      </c>
      <c r="Z213" s="312" t="n">
        <v>0.0184</v>
      </c>
      <c r="AA213" s="312" t="n">
        <v>0.1242</v>
      </c>
      <c r="AB213" s="312" t="n">
        <v>-0.0478</v>
      </c>
      <c r="AC213" s="312" t="n">
        <v>0.0213</v>
      </c>
      <c r="AD213" s="312" t="n">
        <v>-0.0705</v>
      </c>
      <c r="AE213" s="312" t="n">
        <v>-0.0206</v>
      </c>
      <c r="AF213" s="312" t="n">
        <v>0.0713</v>
      </c>
      <c r="AG213" s="312" t="n">
        <v>-0.1014</v>
      </c>
      <c r="AH213" s="312" t="n">
        <v>0.0514</v>
      </c>
      <c r="AI213" s="312" t="n">
        <v>0.0151</v>
      </c>
      <c r="AJ213" s="312" t="n">
        <v>-0.05</v>
      </c>
      <c r="AK213" s="312" t="n">
        <v>0.0184</v>
      </c>
      <c r="AL213" s="312" t="n">
        <v>-0.0709</v>
      </c>
      <c r="AM213" s="312" t="n">
        <v>0.1378</v>
      </c>
      <c r="AN213" s="312" t="n">
        <v>0.0514</v>
      </c>
      <c r="AO213" s="312" t="n">
        <v>-0.0838</v>
      </c>
      <c r="AP213" s="313" t="n">
        <v>-0.0874</v>
      </c>
      <c r="AQ213" s="252"/>
      <c r="AR213" s="314" t="n">
        <f aca="false">ROUND(SUMPRODUCT(E213:AP213,E$5:AP$5),10)</f>
        <v>-0.3371239068</v>
      </c>
      <c r="AS213" s="315" t="str">
        <f aca="false">PROPER(RIGHT(B213,LEN(B213)-6))</f>
        <v>Hydrocotyle Asiatica</v>
      </c>
      <c r="AT213" s="269" t="n">
        <f aca="false">ATANH(MIN(AR213,max_correl))</f>
        <v>-0.350844081707648</v>
      </c>
      <c r="AU213" s="270" t="n">
        <f aca="false">IF(AT213&lt;0,(AT213^2),"")</f>
        <v>0.123091569669283</v>
      </c>
      <c r="AV213" s="252"/>
      <c r="AW213" s="252"/>
      <c r="AX213" s="252"/>
      <c r="AY213" s="252"/>
      <c r="AZ213" s="252"/>
      <c r="BA213" s="252"/>
      <c r="BB213" s="252"/>
      <c r="BC213" s="0"/>
    </row>
    <row r="214" customFormat="false" ht="12.8" hidden="false" customHeight="false" outlineLevel="0" collapsed="false">
      <c r="A214" s="269" t="s">
        <v>638</v>
      </c>
      <c r="B214" s="334" t="s">
        <v>1719</v>
      </c>
      <c r="C214" s="334"/>
      <c r="D214" s="335"/>
      <c r="E214" s="312" t="n">
        <v>-0.5405</v>
      </c>
      <c r="F214" s="312" t="n">
        <v>-0.2952</v>
      </c>
      <c r="G214" s="312" t="n">
        <v>0.0287</v>
      </c>
      <c r="H214" s="312" t="n">
        <v>0.0021</v>
      </c>
      <c r="I214" s="312" t="n">
        <v>0.4386</v>
      </c>
      <c r="J214" s="312" t="n">
        <v>0.193</v>
      </c>
      <c r="K214" s="312" t="n">
        <v>0.1006</v>
      </c>
      <c r="L214" s="312" t="n">
        <v>-0.1248</v>
      </c>
      <c r="M214" s="312" t="n">
        <v>0.0034</v>
      </c>
      <c r="N214" s="312" t="n">
        <v>0.0021</v>
      </c>
      <c r="O214" s="312" t="n">
        <v>-0.1846</v>
      </c>
      <c r="P214" s="312" t="n">
        <v>0.2909</v>
      </c>
      <c r="Q214" s="312" t="n">
        <v>0.0195</v>
      </c>
      <c r="R214" s="312" t="n">
        <v>-0.3281</v>
      </c>
      <c r="S214" s="312" t="n">
        <v>-0.0635</v>
      </c>
      <c r="T214" s="312" t="n">
        <v>-0.089</v>
      </c>
      <c r="U214" s="312" t="n">
        <v>-0.0411</v>
      </c>
      <c r="V214" s="312" t="n">
        <v>0.1651</v>
      </c>
      <c r="W214" s="312" t="n">
        <v>0.0592</v>
      </c>
      <c r="X214" s="312" t="n">
        <v>0.0247</v>
      </c>
      <c r="Y214" s="312" t="n">
        <v>0.0779</v>
      </c>
      <c r="Z214" s="312" t="n">
        <v>0.0097</v>
      </c>
      <c r="AA214" s="312" t="n">
        <v>0.035</v>
      </c>
      <c r="AB214" s="312" t="n">
        <v>0.0727</v>
      </c>
      <c r="AC214" s="312" t="n">
        <v>-0.0034</v>
      </c>
      <c r="AD214" s="312" t="n">
        <v>0.0279</v>
      </c>
      <c r="AE214" s="312" t="n">
        <v>-0.0721</v>
      </c>
      <c r="AF214" s="312" t="n">
        <v>0.1677</v>
      </c>
      <c r="AG214" s="312" t="n">
        <v>-0.0058</v>
      </c>
      <c r="AH214" s="312" t="n">
        <v>-0.0253</v>
      </c>
      <c r="AI214" s="312" t="n">
        <v>-0.0332</v>
      </c>
      <c r="AJ214" s="312" t="n">
        <v>-0.0853</v>
      </c>
      <c r="AK214" s="312" t="n">
        <v>-0.1143</v>
      </c>
      <c r="AL214" s="312" t="n">
        <v>0.0456</v>
      </c>
      <c r="AM214" s="312" t="n">
        <v>0.02</v>
      </c>
      <c r="AN214" s="312" t="n">
        <v>0.0348</v>
      </c>
      <c r="AO214" s="312" t="n">
        <v>0.0463</v>
      </c>
      <c r="AP214" s="313" t="n">
        <v>0.1343</v>
      </c>
      <c r="AQ214" s="252"/>
      <c r="AR214" s="314" t="n">
        <f aca="false">ROUND(SUMPRODUCT(E214:AP214,E$5:AP$5),10)</f>
        <v>-0.0934879341</v>
      </c>
      <c r="AS214" s="315" t="str">
        <f aca="false">PROPER(RIGHT(B214,LEN(B214)-6))</f>
        <v>Hydrocyanicum Acidum</v>
      </c>
      <c r="AT214" s="269" t="n">
        <f aca="false">ATANH(MIN(AR214,max_correl))</f>
        <v>-0.0937617326614043</v>
      </c>
      <c r="AU214" s="270" t="n">
        <f aca="false">IF(AT214&lt;0,(AT214^2),"")</f>
        <v>0.00879126251166866</v>
      </c>
      <c r="AV214" s="252"/>
      <c r="AW214" s="252"/>
      <c r="AX214" s="252"/>
      <c r="AY214" s="252"/>
      <c r="AZ214" s="252"/>
      <c r="BA214" s="252"/>
      <c r="BB214" s="252"/>
      <c r="BC214" s="0"/>
    </row>
    <row r="215" customFormat="false" ht="12.8" hidden="false" customHeight="false" outlineLevel="0" collapsed="false">
      <c r="A215" s="269" t="s">
        <v>639</v>
      </c>
      <c r="B215" s="334" t="s">
        <v>1720</v>
      </c>
      <c r="C215" s="334"/>
      <c r="D215" s="335"/>
      <c r="E215" s="312" t="n">
        <v>-0.4242</v>
      </c>
      <c r="F215" s="312" t="n">
        <v>0.1436</v>
      </c>
      <c r="G215" s="312" t="n">
        <v>-0.2936</v>
      </c>
      <c r="H215" s="312" t="n">
        <v>0.0096</v>
      </c>
      <c r="I215" s="312" t="n">
        <v>-0.3273</v>
      </c>
      <c r="J215" s="312" t="n">
        <v>0.1225</v>
      </c>
      <c r="K215" s="312" t="n">
        <v>0.169</v>
      </c>
      <c r="L215" s="312" t="n">
        <v>0.0756</v>
      </c>
      <c r="M215" s="312" t="n">
        <v>0.1363</v>
      </c>
      <c r="N215" s="312" t="n">
        <v>-0.1629</v>
      </c>
      <c r="O215" s="312" t="n">
        <v>-0.0329</v>
      </c>
      <c r="P215" s="312" t="n">
        <v>-0.0002</v>
      </c>
      <c r="Q215" s="312" t="n">
        <v>-0.0461</v>
      </c>
      <c r="R215" s="312" t="n">
        <v>0.1926</v>
      </c>
      <c r="S215" s="312" t="n">
        <v>0.0469</v>
      </c>
      <c r="T215" s="312" t="n">
        <v>-0.1328</v>
      </c>
      <c r="U215" s="312" t="n">
        <v>-0.1265</v>
      </c>
      <c r="V215" s="312" t="n">
        <v>0.1053</v>
      </c>
      <c r="W215" s="312" t="n">
        <v>0.3411</v>
      </c>
      <c r="X215" s="312" t="n">
        <v>0.057</v>
      </c>
      <c r="Y215" s="312" t="n">
        <v>0.1849</v>
      </c>
      <c r="Z215" s="312" t="n">
        <v>0.0245</v>
      </c>
      <c r="AA215" s="312" t="n">
        <v>-0.1577</v>
      </c>
      <c r="AB215" s="312" t="n">
        <v>-0.1214</v>
      </c>
      <c r="AC215" s="312" t="n">
        <v>0.1663</v>
      </c>
      <c r="AD215" s="312" t="n">
        <v>0.0563</v>
      </c>
      <c r="AE215" s="312" t="n">
        <v>-0.0469</v>
      </c>
      <c r="AF215" s="312" t="n">
        <v>0.0951</v>
      </c>
      <c r="AG215" s="312" t="n">
        <v>0.0471</v>
      </c>
      <c r="AH215" s="312" t="n">
        <v>-0.0833</v>
      </c>
      <c r="AI215" s="312" t="n">
        <v>-0.0547</v>
      </c>
      <c r="AJ215" s="312" t="n">
        <v>0.1874</v>
      </c>
      <c r="AK215" s="312" t="n">
        <v>-0.2745</v>
      </c>
      <c r="AL215" s="312" t="n">
        <v>0.1918</v>
      </c>
      <c r="AM215" s="312" t="n">
        <v>0.1171</v>
      </c>
      <c r="AN215" s="312" t="n">
        <v>-0.0942</v>
      </c>
      <c r="AO215" s="312" t="n">
        <v>-0.0775</v>
      </c>
      <c r="AP215" s="313" t="n">
        <v>-0.0186</v>
      </c>
      <c r="AQ215" s="252"/>
      <c r="AR215" s="314" t="n">
        <f aca="false">ROUND(SUMPRODUCT(E215:AP215,E$5:AP$5),10)</f>
        <v>0.2676009013</v>
      </c>
      <c r="AS215" s="315" t="str">
        <f aca="false">PROPER(RIGHT(B215,LEN(B215)-6))</f>
        <v>Hydrophobinum(Lyss.)</v>
      </c>
      <c r="AT215" s="269" t="n">
        <f aca="false">ATANH(MIN(AR215,max_correl))</f>
        <v>0.274277878328659</v>
      </c>
      <c r="AU215" s="270" t="str">
        <f aca="false">IF(AT215&lt;0,(AT215^2),"")</f>
        <v/>
      </c>
      <c r="AV215" s="252"/>
      <c r="AW215" s="252"/>
      <c r="AX215" s="252"/>
      <c r="AY215" s="252"/>
      <c r="AZ215" s="252"/>
      <c r="BA215" s="252"/>
      <c r="BB215" s="252"/>
      <c r="BC215" s="0"/>
    </row>
    <row r="216" customFormat="false" ht="12.8" hidden="false" customHeight="false" outlineLevel="0" collapsed="false">
      <c r="A216" s="269" t="s">
        <v>640</v>
      </c>
      <c r="B216" s="334" t="s">
        <v>1721</v>
      </c>
      <c r="C216" s="334"/>
      <c r="D216" s="335"/>
      <c r="E216" s="312" t="n">
        <v>-0.5231</v>
      </c>
      <c r="F216" s="312" t="n">
        <v>0.2649</v>
      </c>
      <c r="G216" s="312" t="n">
        <v>-0.3665</v>
      </c>
      <c r="H216" s="312" t="n">
        <v>-0.0731</v>
      </c>
      <c r="I216" s="312" t="n">
        <v>-0.0467</v>
      </c>
      <c r="J216" s="312" t="n">
        <v>0.0899</v>
      </c>
      <c r="K216" s="312" t="n">
        <v>0.174</v>
      </c>
      <c r="L216" s="312" t="n">
        <v>0.2148</v>
      </c>
      <c r="M216" s="312" t="n">
        <v>-0.1673</v>
      </c>
      <c r="N216" s="312" t="n">
        <v>-0.0656</v>
      </c>
      <c r="O216" s="312" t="n">
        <v>0.2055</v>
      </c>
      <c r="P216" s="312" t="n">
        <v>-0.0575</v>
      </c>
      <c r="Q216" s="312" t="n">
        <v>-0.0169</v>
      </c>
      <c r="R216" s="312" t="n">
        <v>0.0764</v>
      </c>
      <c r="S216" s="312" t="n">
        <v>-0.0399</v>
      </c>
      <c r="T216" s="312" t="n">
        <v>0.0284</v>
      </c>
      <c r="U216" s="312" t="n">
        <v>-0.0748</v>
      </c>
      <c r="V216" s="312" t="n">
        <v>0.081</v>
      </c>
      <c r="W216" s="312" t="n">
        <v>0.1326</v>
      </c>
      <c r="X216" s="312" t="n">
        <v>0.0258</v>
      </c>
      <c r="Y216" s="312" t="n">
        <v>0.0489</v>
      </c>
      <c r="Z216" s="312" t="n">
        <v>-0.1738</v>
      </c>
      <c r="AA216" s="312" t="n">
        <v>-0.2426</v>
      </c>
      <c r="AB216" s="312" t="n">
        <v>0.2521</v>
      </c>
      <c r="AC216" s="312" t="n">
        <v>-0.1121</v>
      </c>
      <c r="AD216" s="312" t="n">
        <v>0.0459</v>
      </c>
      <c r="AE216" s="312" t="n">
        <v>-0.04</v>
      </c>
      <c r="AF216" s="312" t="n">
        <v>-0.1279</v>
      </c>
      <c r="AG216" s="312" t="n">
        <v>0.084</v>
      </c>
      <c r="AH216" s="312" t="n">
        <v>0.0641</v>
      </c>
      <c r="AI216" s="312" t="n">
        <v>0.2061</v>
      </c>
      <c r="AJ216" s="312" t="n">
        <v>0.1298</v>
      </c>
      <c r="AK216" s="312" t="n">
        <v>0.0823</v>
      </c>
      <c r="AL216" s="312" t="n">
        <v>0.1564</v>
      </c>
      <c r="AM216" s="312" t="n">
        <v>-0.1282</v>
      </c>
      <c r="AN216" s="312" t="n">
        <v>-0.0524</v>
      </c>
      <c r="AO216" s="312" t="n">
        <v>-0.0665</v>
      </c>
      <c r="AP216" s="313" t="n">
        <v>0.0119</v>
      </c>
      <c r="AQ216" s="252"/>
      <c r="AR216" s="314" t="n">
        <f aca="false">ROUND(SUMPRODUCT(E216:AP216,E$5:AP$5),10)</f>
        <v>0.3702855703</v>
      </c>
      <c r="AS216" s="315" t="str">
        <f aca="false">PROPER(RIGHT(B216,LEN(B216)-6))</f>
        <v>Hyosciamus Niger</v>
      </c>
      <c r="AT216" s="269" t="n">
        <f aca="false">ATANH(MIN(AR216,max_correl))</f>
        <v>0.388754006072511</v>
      </c>
      <c r="AU216" s="270" t="str">
        <f aca="false">IF(AT216&lt;0,(AT216^2),"")</f>
        <v/>
      </c>
      <c r="AV216" s="252"/>
      <c r="AW216" s="252"/>
      <c r="AX216" s="252"/>
      <c r="AY216" s="252"/>
      <c r="AZ216" s="252"/>
      <c r="BA216" s="252"/>
      <c r="BB216" s="252"/>
      <c r="BC216" s="0"/>
    </row>
    <row r="217" customFormat="false" ht="12.8" hidden="false" customHeight="false" outlineLevel="0" collapsed="false">
      <c r="A217" s="269" t="s">
        <v>641</v>
      </c>
      <c r="B217" s="334" t="s">
        <v>1722</v>
      </c>
      <c r="C217" s="334"/>
      <c r="D217" s="335"/>
      <c r="E217" s="312" t="n">
        <v>0.2375</v>
      </c>
      <c r="F217" s="312" t="n">
        <v>-0.1389</v>
      </c>
      <c r="G217" s="312" t="n">
        <v>0.0121</v>
      </c>
      <c r="H217" s="312" t="n">
        <v>0.0852</v>
      </c>
      <c r="I217" s="312" t="n">
        <v>0.1681</v>
      </c>
      <c r="J217" s="312" t="n">
        <v>-0.0863</v>
      </c>
      <c r="K217" s="312" t="n">
        <v>-0.1812</v>
      </c>
      <c r="L217" s="312" t="n">
        <v>-0.1612</v>
      </c>
      <c r="M217" s="312" t="n">
        <v>0.0837</v>
      </c>
      <c r="N217" s="312" t="n">
        <v>0.2734</v>
      </c>
      <c r="O217" s="312" t="n">
        <v>0.0003</v>
      </c>
      <c r="P217" s="312" t="n">
        <v>-0.1851</v>
      </c>
      <c r="Q217" s="312" t="n">
        <v>0.0162</v>
      </c>
      <c r="R217" s="312" t="n">
        <v>-0.0495</v>
      </c>
      <c r="S217" s="312" t="n">
        <v>-0.1468</v>
      </c>
      <c r="T217" s="312" t="n">
        <v>0.2018</v>
      </c>
      <c r="U217" s="312" t="n">
        <v>-0.2395</v>
      </c>
      <c r="V217" s="312" t="n">
        <v>0.1004</v>
      </c>
      <c r="W217" s="312" t="n">
        <v>0.1946</v>
      </c>
      <c r="X217" s="312" t="n">
        <v>-0.0465</v>
      </c>
      <c r="Y217" s="312" t="n">
        <v>0.2064</v>
      </c>
      <c r="Z217" s="312" t="n">
        <v>0.1196</v>
      </c>
      <c r="AA217" s="312" t="n">
        <v>0.0978</v>
      </c>
      <c r="AB217" s="312" t="n">
        <v>-0.2336</v>
      </c>
      <c r="AC217" s="312" t="n">
        <v>0.1502</v>
      </c>
      <c r="AD217" s="312" t="n">
        <v>-0.0365</v>
      </c>
      <c r="AE217" s="312" t="n">
        <v>-0.2133</v>
      </c>
      <c r="AF217" s="312" t="n">
        <v>-0.1389</v>
      </c>
      <c r="AG217" s="312" t="n">
        <v>0.1199</v>
      </c>
      <c r="AH217" s="312" t="n">
        <v>-0.0108</v>
      </c>
      <c r="AI217" s="312" t="n">
        <v>-0.346</v>
      </c>
      <c r="AJ217" s="312" t="n">
        <v>-0.0357</v>
      </c>
      <c r="AK217" s="312" t="n">
        <v>-0.161</v>
      </c>
      <c r="AL217" s="312" t="n">
        <v>0.0018</v>
      </c>
      <c r="AM217" s="312" t="n">
        <v>0.1504</v>
      </c>
      <c r="AN217" s="312" t="n">
        <v>0.0837</v>
      </c>
      <c r="AO217" s="312" t="n">
        <v>0.3037</v>
      </c>
      <c r="AP217" s="313" t="n">
        <v>-0.2023</v>
      </c>
      <c r="AQ217" s="252"/>
      <c r="AR217" s="314" t="n">
        <f aca="false">ROUND(SUMPRODUCT(E217:AP217,E$5:AP$5),10)</f>
        <v>-0.1292670402</v>
      </c>
      <c r="AS217" s="315" t="str">
        <f aca="false">PROPER(RIGHT(B217,LEN(B217)-6))</f>
        <v>Hypericum Perforatum</v>
      </c>
      <c r="AT217" s="269" t="n">
        <f aca="false">ATANH(MIN(AR217,max_correl))</f>
        <v>-0.129994362385546</v>
      </c>
      <c r="AU217" s="270" t="n">
        <f aca="false">IF(AT217&lt;0,(AT217^2),"")</f>
        <v>0.0168985342520248</v>
      </c>
      <c r="AV217" s="252"/>
      <c r="AW217" s="252"/>
      <c r="AX217" s="252"/>
      <c r="AY217" s="252"/>
      <c r="AZ217" s="252"/>
      <c r="BA217" s="252"/>
      <c r="BB217" s="252"/>
      <c r="BC217" s="0"/>
    </row>
    <row r="218" customFormat="false" ht="12.8" hidden="false" customHeight="false" outlineLevel="0" collapsed="false">
      <c r="A218" s="269" t="s">
        <v>642</v>
      </c>
      <c r="B218" s="334" t="s">
        <v>1723</v>
      </c>
      <c r="C218" s="334"/>
      <c r="D218" s="335"/>
      <c r="E218" s="312" t="n">
        <v>-0.2812</v>
      </c>
      <c r="F218" s="312" t="n">
        <v>-0.3312</v>
      </c>
      <c r="G218" s="312" t="n">
        <v>0.3181</v>
      </c>
      <c r="H218" s="312" t="n">
        <v>0.0484</v>
      </c>
      <c r="I218" s="312" t="n">
        <v>0.2761</v>
      </c>
      <c r="J218" s="312" t="n">
        <v>0.1185</v>
      </c>
      <c r="K218" s="312" t="n">
        <v>-0.1258</v>
      </c>
      <c r="L218" s="312" t="n">
        <v>-0.0115</v>
      </c>
      <c r="M218" s="312" t="n">
        <v>0.3993</v>
      </c>
      <c r="N218" s="312" t="n">
        <v>0.0535</v>
      </c>
      <c r="O218" s="312" t="n">
        <v>0.0446</v>
      </c>
      <c r="P218" s="312" t="n">
        <v>0.2471</v>
      </c>
      <c r="Q218" s="312" t="n">
        <v>-0.0474</v>
      </c>
      <c r="R218" s="312" t="n">
        <v>-0.3433</v>
      </c>
      <c r="S218" s="312" t="n">
        <v>0.1614</v>
      </c>
      <c r="T218" s="312" t="n">
        <v>-0.078</v>
      </c>
      <c r="U218" s="312" t="n">
        <v>0.1009</v>
      </c>
      <c r="V218" s="312" t="n">
        <v>-0.0057</v>
      </c>
      <c r="W218" s="312" t="n">
        <v>-0.0111</v>
      </c>
      <c r="X218" s="312" t="n">
        <v>0.0341</v>
      </c>
      <c r="Y218" s="312" t="n">
        <v>-0.0035</v>
      </c>
      <c r="Z218" s="312" t="n">
        <v>0.2009</v>
      </c>
      <c r="AA218" s="312" t="n">
        <v>0.0474</v>
      </c>
      <c r="AB218" s="312" t="n">
        <v>-0.0334</v>
      </c>
      <c r="AC218" s="312" t="n">
        <v>-0.1003</v>
      </c>
      <c r="AD218" s="312" t="n">
        <v>-0.0952</v>
      </c>
      <c r="AE218" s="312" t="n">
        <v>-0.0213</v>
      </c>
      <c r="AF218" s="312" t="n">
        <v>0.1356</v>
      </c>
      <c r="AG218" s="312" t="n">
        <v>-0.2108</v>
      </c>
      <c r="AH218" s="312" t="n">
        <v>0.114</v>
      </c>
      <c r="AI218" s="312" t="n">
        <v>-0.127</v>
      </c>
      <c r="AJ218" s="312" t="n">
        <v>-0.1627</v>
      </c>
      <c r="AK218" s="312" t="n">
        <v>-0.0978</v>
      </c>
      <c r="AL218" s="312" t="n">
        <v>-0.1073</v>
      </c>
      <c r="AM218" s="312" t="n">
        <v>-0.0197</v>
      </c>
      <c r="AN218" s="312" t="n">
        <v>-0.0685</v>
      </c>
      <c r="AO218" s="312" t="n">
        <v>-0.0541</v>
      </c>
      <c r="AP218" s="313" t="n">
        <v>0.0408</v>
      </c>
      <c r="AQ218" s="252"/>
      <c r="AR218" s="314" t="n">
        <f aca="false">ROUND(SUMPRODUCT(E218:AP218,E$5:AP$5),10)</f>
        <v>-0.1807095575</v>
      </c>
      <c r="AS218" s="315" t="str">
        <f aca="false">PROPER(RIGHT(B218,LEN(B218)-6))</f>
        <v>Iberis Amara</v>
      </c>
      <c r="AT218" s="269" t="n">
        <f aca="false">ATANH(MIN(AR218,max_correl))</f>
        <v>-0.182716102510487</v>
      </c>
      <c r="AU218" s="270" t="n">
        <f aca="false">IF(AT218&lt;0,(AT218^2),"")</f>
        <v>0.0333851741166227</v>
      </c>
      <c r="AV218" s="252"/>
      <c r="AW218" s="252"/>
      <c r="AX218" s="252"/>
      <c r="AY218" s="252"/>
      <c r="AZ218" s="252"/>
      <c r="BA218" s="252"/>
      <c r="BB218" s="252"/>
      <c r="BC218" s="0"/>
    </row>
    <row r="219" customFormat="false" ht="12.8" hidden="false" customHeight="false" outlineLevel="0" collapsed="false">
      <c r="A219" s="269" t="s">
        <v>643</v>
      </c>
      <c r="B219" s="334" t="s">
        <v>1724</v>
      </c>
      <c r="C219" s="334"/>
      <c r="D219" s="335"/>
      <c r="E219" s="312" t="n">
        <v>-0.3426</v>
      </c>
      <c r="F219" s="312" t="n">
        <v>0.4228</v>
      </c>
      <c r="G219" s="312" t="n">
        <v>-0.1403</v>
      </c>
      <c r="H219" s="312" t="n">
        <v>-0.1387</v>
      </c>
      <c r="I219" s="312" t="n">
        <v>-0.1178</v>
      </c>
      <c r="J219" s="312" t="n">
        <v>0.0433</v>
      </c>
      <c r="K219" s="312" t="n">
        <v>0.0805</v>
      </c>
      <c r="L219" s="312" t="n">
        <v>0.0296</v>
      </c>
      <c r="M219" s="312" t="n">
        <v>0.0791</v>
      </c>
      <c r="N219" s="312" t="n">
        <v>-0.0429</v>
      </c>
      <c r="O219" s="312" t="n">
        <v>0.2484</v>
      </c>
      <c r="P219" s="312" t="n">
        <v>-0.2007</v>
      </c>
      <c r="Q219" s="312" t="n">
        <v>-0.2103</v>
      </c>
      <c r="R219" s="312" t="n">
        <v>-0.2158</v>
      </c>
      <c r="S219" s="312" t="n">
        <v>0.1506</v>
      </c>
      <c r="T219" s="312" t="n">
        <v>0.0804</v>
      </c>
      <c r="U219" s="312" t="n">
        <v>-0.0333</v>
      </c>
      <c r="V219" s="312" t="n">
        <v>-0.2664</v>
      </c>
      <c r="W219" s="312" t="n">
        <v>0.0117</v>
      </c>
      <c r="X219" s="312" t="n">
        <v>0.1065</v>
      </c>
      <c r="Y219" s="312" t="n">
        <v>0.1142</v>
      </c>
      <c r="Z219" s="312" t="n">
        <v>-0.1221</v>
      </c>
      <c r="AA219" s="312" t="n">
        <v>-0.0798</v>
      </c>
      <c r="AB219" s="312" t="n">
        <v>0.0032</v>
      </c>
      <c r="AC219" s="312" t="n">
        <v>-0.1236</v>
      </c>
      <c r="AD219" s="312" t="n">
        <v>-0.0058</v>
      </c>
      <c r="AE219" s="312" t="n">
        <v>0.0844</v>
      </c>
      <c r="AF219" s="312" t="n">
        <v>-0.1277</v>
      </c>
      <c r="AG219" s="312" t="n">
        <v>-0.0153</v>
      </c>
      <c r="AH219" s="312" t="n">
        <v>-0.0103</v>
      </c>
      <c r="AI219" s="312" t="n">
        <v>0.0754</v>
      </c>
      <c r="AJ219" s="312" t="n">
        <v>-0.1616</v>
      </c>
      <c r="AK219" s="312" t="n">
        <v>0.2143</v>
      </c>
      <c r="AL219" s="312" t="n">
        <v>0.0157</v>
      </c>
      <c r="AM219" s="312" t="n">
        <v>0.388</v>
      </c>
      <c r="AN219" s="312" t="n">
        <v>0.0097</v>
      </c>
      <c r="AO219" s="312" t="n">
        <v>0.1572</v>
      </c>
      <c r="AP219" s="313" t="n">
        <v>0.0397</v>
      </c>
      <c r="AQ219" s="252"/>
      <c r="AR219" s="314" t="n">
        <f aca="false">ROUND(SUMPRODUCT(E219:AP219,E$5:AP$5),10)</f>
        <v>0.0872824738</v>
      </c>
      <c r="AS219" s="315" t="str">
        <f aca="false">PROPER(RIGHT(B219,LEN(B219)-6))</f>
        <v>Ignatia Amara</v>
      </c>
      <c r="AT219" s="269" t="n">
        <f aca="false">ATANH(MIN(AR219,max_correl))</f>
        <v>0.0875051384695997</v>
      </c>
      <c r="AU219" s="270" t="str">
        <f aca="false">IF(AT219&lt;0,(AT219^2),"")</f>
        <v/>
      </c>
      <c r="AV219" s="252"/>
      <c r="AW219" s="252"/>
      <c r="AX219" s="252"/>
      <c r="AY219" s="252"/>
      <c r="AZ219" s="252"/>
      <c r="BA219" s="252"/>
      <c r="BB219" s="252"/>
      <c r="BC219" s="0"/>
    </row>
    <row r="220" customFormat="false" ht="12.8" hidden="false" customHeight="false" outlineLevel="0" collapsed="false">
      <c r="A220" s="269" t="s">
        <v>644</v>
      </c>
      <c r="B220" s="334" t="s">
        <v>1725</v>
      </c>
      <c r="C220" s="334"/>
      <c r="D220" s="335"/>
      <c r="E220" s="312" t="n">
        <v>-0.1146</v>
      </c>
      <c r="F220" s="312" t="n">
        <v>0.2596</v>
      </c>
      <c r="G220" s="312" t="n">
        <v>-0.0214</v>
      </c>
      <c r="H220" s="312" t="n">
        <v>-0.2617</v>
      </c>
      <c r="I220" s="312" t="n">
        <v>-0.1345</v>
      </c>
      <c r="J220" s="312" t="n">
        <v>0.0502</v>
      </c>
      <c r="K220" s="312" t="n">
        <v>0.0015</v>
      </c>
      <c r="L220" s="312" t="n">
        <v>-0.0781</v>
      </c>
      <c r="M220" s="312" t="n">
        <v>-0.2677</v>
      </c>
      <c r="N220" s="312" t="n">
        <v>0.1118</v>
      </c>
      <c r="O220" s="312" t="n">
        <v>0.0993</v>
      </c>
      <c r="P220" s="312" t="n">
        <v>0.0995</v>
      </c>
      <c r="Q220" s="312" t="n">
        <v>0.0339</v>
      </c>
      <c r="R220" s="312" t="n">
        <v>-0.1575</v>
      </c>
      <c r="S220" s="312" t="n">
        <v>-0.068</v>
      </c>
      <c r="T220" s="312" t="n">
        <v>-0.1116</v>
      </c>
      <c r="U220" s="312" t="n">
        <v>0.0091</v>
      </c>
      <c r="V220" s="312" t="n">
        <v>0.0803</v>
      </c>
      <c r="W220" s="312" t="n">
        <v>0.3579</v>
      </c>
      <c r="X220" s="312" t="n">
        <v>-0.2918</v>
      </c>
      <c r="Y220" s="312" t="n">
        <v>0.0394</v>
      </c>
      <c r="Z220" s="312" t="n">
        <v>0.0932</v>
      </c>
      <c r="AA220" s="312" t="n">
        <v>-0.0468</v>
      </c>
      <c r="AB220" s="312" t="n">
        <v>0.0426</v>
      </c>
      <c r="AC220" s="312" t="n">
        <v>0.0332</v>
      </c>
      <c r="AD220" s="312" t="n">
        <v>0.0887</v>
      </c>
      <c r="AE220" s="312" t="n">
        <v>0.3058</v>
      </c>
      <c r="AF220" s="312" t="n">
        <v>0.2789</v>
      </c>
      <c r="AG220" s="312" t="n">
        <v>-0.0042</v>
      </c>
      <c r="AH220" s="312" t="n">
        <v>-0.1868</v>
      </c>
      <c r="AI220" s="312" t="n">
        <v>-0.1355</v>
      </c>
      <c r="AJ220" s="312" t="n">
        <v>-0.1154</v>
      </c>
      <c r="AK220" s="312" t="n">
        <v>-0.1732</v>
      </c>
      <c r="AL220" s="312" t="n">
        <v>0.0352</v>
      </c>
      <c r="AM220" s="312" t="n">
        <v>0.2827</v>
      </c>
      <c r="AN220" s="312" t="n">
        <v>-0.0364</v>
      </c>
      <c r="AO220" s="312" t="n">
        <v>0.1457</v>
      </c>
      <c r="AP220" s="313" t="n">
        <v>-0.2497</v>
      </c>
      <c r="AQ220" s="252"/>
      <c r="AR220" s="314" t="n">
        <f aca="false">ROUND(SUMPRODUCT(E220:AP220,E$5:AP$5),10)</f>
        <v>0.0072533157</v>
      </c>
      <c r="AS220" s="315" t="str">
        <f aca="false">PROPER(RIGHT(B220,LEN(B220)-6))</f>
        <v>Indigo</v>
      </c>
      <c r="AT220" s="269" t="n">
        <f aca="false">ATANH(MIN(AR220,max_correl))</f>
        <v>0.00725344290441827</v>
      </c>
      <c r="AU220" s="270" t="str">
        <f aca="false">IF(AT220&lt;0,(AT220^2),"")</f>
        <v/>
      </c>
      <c r="AV220" s="252"/>
      <c r="AW220" s="252"/>
      <c r="AX220" s="252"/>
      <c r="AY220" s="252"/>
      <c r="AZ220" s="252"/>
      <c r="BA220" s="252"/>
      <c r="BB220" s="252"/>
      <c r="BC220" s="0"/>
    </row>
    <row r="221" customFormat="false" ht="12.8" hidden="false" customHeight="false" outlineLevel="0" collapsed="false">
      <c r="A221" s="269" t="s">
        <v>645</v>
      </c>
      <c r="B221" s="334" t="s">
        <v>1726</v>
      </c>
      <c r="C221" s="334"/>
      <c r="D221" s="335"/>
      <c r="E221" s="312" t="n">
        <v>0.1319</v>
      </c>
      <c r="F221" s="312" t="n">
        <v>0.306</v>
      </c>
      <c r="G221" s="312" t="n">
        <v>0.0287</v>
      </c>
      <c r="H221" s="312" t="n">
        <v>0.2441</v>
      </c>
      <c r="I221" s="312" t="n">
        <v>0.3712</v>
      </c>
      <c r="J221" s="312" t="n">
        <v>-0.0142</v>
      </c>
      <c r="K221" s="312" t="n">
        <v>-0.136</v>
      </c>
      <c r="L221" s="312" t="n">
        <v>-0.06</v>
      </c>
      <c r="M221" s="312" t="n">
        <v>0.1286</v>
      </c>
      <c r="N221" s="312" t="n">
        <v>-0.0589</v>
      </c>
      <c r="O221" s="312" t="n">
        <v>0.0827</v>
      </c>
      <c r="P221" s="312" t="n">
        <v>-0.0164</v>
      </c>
      <c r="Q221" s="312" t="n">
        <v>-0.0619</v>
      </c>
      <c r="R221" s="312" t="n">
        <v>0.2419</v>
      </c>
      <c r="S221" s="312" t="n">
        <v>-0.1688</v>
      </c>
      <c r="T221" s="312" t="n">
        <v>0.1517</v>
      </c>
      <c r="U221" s="312" t="n">
        <v>-0.0365</v>
      </c>
      <c r="V221" s="312" t="n">
        <v>-0.2978</v>
      </c>
      <c r="W221" s="312" t="n">
        <v>0.0391</v>
      </c>
      <c r="X221" s="312" t="n">
        <v>-0.041</v>
      </c>
      <c r="Y221" s="312" t="n">
        <v>-0.1964</v>
      </c>
      <c r="Z221" s="312" t="n">
        <v>0.0283</v>
      </c>
      <c r="AA221" s="312" t="n">
        <v>0.057</v>
      </c>
      <c r="AB221" s="312" t="n">
        <v>-0.2188</v>
      </c>
      <c r="AC221" s="312" t="n">
        <v>-0.0004</v>
      </c>
      <c r="AD221" s="312" t="n">
        <v>-0.3865</v>
      </c>
      <c r="AE221" s="312" t="n">
        <v>0.0138</v>
      </c>
      <c r="AF221" s="312" t="n">
        <v>0.0976</v>
      </c>
      <c r="AG221" s="312" t="n">
        <v>0.0753</v>
      </c>
      <c r="AH221" s="312" t="n">
        <v>-0.0965</v>
      </c>
      <c r="AI221" s="312" t="n">
        <v>0.0499</v>
      </c>
      <c r="AJ221" s="312" t="n">
        <v>-0.0593</v>
      </c>
      <c r="AK221" s="312" t="n">
        <v>-0.1591</v>
      </c>
      <c r="AL221" s="312" t="n">
        <v>-0.1237</v>
      </c>
      <c r="AM221" s="312" t="n">
        <v>-0.0917</v>
      </c>
      <c r="AN221" s="312" t="n">
        <v>-0.1953</v>
      </c>
      <c r="AO221" s="312" t="n">
        <v>0.1405</v>
      </c>
      <c r="AP221" s="313" t="n">
        <v>0.2385</v>
      </c>
      <c r="AQ221" s="252"/>
      <c r="AR221" s="314" t="n">
        <f aca="false">ROUND(SUMPRODUCT(E221:AP221,E$5:AP$5),10)</f>
        <v>-0.0400693065</v>
      </c>
      <c r="AS221" s="315" t="str">
        <f aca="false">PROPER(RIGHT(B221,LEN(B221)-6))</f>
        <v>Indium Metallicum</v>
      </c>
      <c r="AT221" s="269" t="n">
        <f aca="false">ATANH(MIN(AR221,max_correl))</f>
        <v>-0.0400907715977412</v>
      </c>
      <c r="AU221" s="270" t="n">
        <f aca="false">IF(AT221&lt;0,(AT221^2),"")</f>
        <v>0.00160726996730225</v>
      </c>
      <c r="AV221" s="252"/>
      <c r="AW221" s="252"/>
      <c r="AX221" s="252"/>
      <c r="AY221" s="252"/>
      <c r="AZ221" s="252"/>
      <c r="BA221" s="252"/>
      <c r="BB221" s="252"/>
      <c r="BC221" s="0"/>
    </row>
    <row r="222" customFormat="false" ht="12.8" hidden="false" customHeight="false" outlineLevel="0" collapsed="false">
      <c r="A222" s="269" t="s">
        <v>646</v>
      </c>
      <c r="B222" s="334" t="s">
        <v>1727</v>
      </c>
      <c r="C222" s="334"/>
      <c r="D222" s="335"/>
      <c r="E222" s="312" t="n">
        <v>0.2818</v>
      </c>
      <c r="F222" s="312" t="n">
        <v>-0.4639</v>
      </c>
      <c r="G222" s="312" t="n">
        <v>0.1933</v>
      </c>
      <c r="H222" s="312" t="n">
        <v>-0.0269</v>
      </c>
      <c r="I222" s="312" t="n">
        <v>0.5693</v>
      </c>
      <c r="J222" s="312" t="n">
        <v>-0.1429</v>
      </c>
      <c r="K222" s="312" t="n">
        <v>-0.0863</v>
      </c>
      <c r="L222" s="312" t="n">
        <v>-0.0095</v>
      </c>
      <c r="M222" s="312" t="n">
        <v>-0.1614</v>
      </c>
      <c r="N222" s="312" t="n">
        <v>-0.0398</v>
      </c>
      <c r="O222" s="312" t="n">
        <v>0.1165</v>
      </c>
      <c r="P222" s="312" t="n">
        <v>-0.1367</v>
      </c>
      <c r="Q222" s="312" t="n">
        <v>-0.0476</v>
      </c>
      <c r="R222" s="312" t="n">
        <v>-0.0112</v>
      </c>
      <c r="S222" s="312" t="n">
        <v>-0.0504</v>
      </c>
      <c r="T222" s="312" t="n">
        <v>0.1434</v>
      </c>
      <c r="U222" s="312" t="n">
        <v>0.0191</v>
      </c>
      <c r="V222" s="312" t="n">
        <v>-0.0779</v>
      </c>
      <c r="W222" s="312" t="n">
        <v>-0.0874</v>
      </c>
      <c r="X222" s="312" t="n">
        <v>0.0162</v>
      </c>
      <c r="Y222" s="312" t="n">
        <v>0.1149</v>
      </c>
      <c r="Z222" s="312" t="n">
        <v>-0.0067</v>
      </c>
      <c r="AA222" s="312" t="n">
        <v>0.13</v>
      </c>
      <c r="AB222" s="312" t="n">
        <v>0.1053</v>
      </c>
      <c r="AC222" s="312" t="n">
        <v>-0.0487</v>
      </c>
      <c r="AD222" s="312" t="n">
        <v>-0.0078</v>
      </c>
      <c r="AE222" s="312" t="n">
        <v>-0.1821</v>
      </c>
      <c r="AF222" s="312" t="n">
        <v>0.0247</v>
      </c>
      <c r="AG222" s="312" t="n">
        <v>-0.0443</v>
      </c>
      <c r="AH222" s="312" t="n">
        <v>-0.0835</v>
      </c>
      <c r="AI222" s="312" t="n">
        <v>-0.2252</v>
      </c>
      <c r="AJ222" s="312" t="n">
        <v>0.0628</v>
      </c>
      <c r="AK222" s="312" t="n">
        <v>0.088</v>
      </c>
      <c r="AL222" s="312" t="n">
        <v>-0.0964</v>
      </c>
      <c r="AM222" s="312" t="n">
        <v>-0.0796</v>
      </c>
      <c r="AN222" s="312" t="n">
        <v>-0.0219</v>
      </c>
      <c r="AO222" s="312" t="n">
        <v>0.2163</v>
      </c>
      <c r="AP222" s="313" t="n">
        <v>0.0622</v>
      </c>
      <c r="AQ222" s="252"/>
      <c r="AR222" s="314" t="n">
        <f aca="false">ROUND(SUMPRODUCT(E222:AP222,E$5:AP$5),10)</f>
        <v>-0.2663667631</v>
      </c>
      <c r="AS222" s="315" t="str">
        <f aca="false">PROPER(RIGHT(B222,LEN(B222)-6))</f>
        <v>Influenzinum</v>
      </c>
      <c r="AT222" s="269" t="n">
        <f aca="false">ATANH(MIN(AR222,max_correl))</f>
        <v>-0.272949018276457</v>
      </c>
      <c r="AU222" s="270" t="n">
        <f aca="false">IF(AT222&lt;0,(AT222^2),"")</f>
        <v>0.0745011665780816</v>
      </c>
      <c r="AV222" s="252"/>
      <c r="AW222" s="252"/>
      <c r="AX222" s="252"/>
      <c r="AY222" s="252"/>
      <c r="AZ222" s="252"/>
      <c r="BA222" s="252"/>
      <c r="BB222" s="252"/>
      <c r="BC222" s="0"/>
    </row>
    <row r="223" customFormat="false" ht="12.8" hidden="false" customHeight="false" outlineLevel="0" collapsed="false">
      <c r="A223" s="269" t="s">
        <v>647</v>
      </c>
      <c r="B223" s="334" t="s">
        <v>1728</v>
      </c>
      <c r="C223" s="334"/>
      <c r="D223" s="335"/>
      <c r="E223" s="312" t="n">
        <v>0.1895</v>
      </c>
      <c r="F223" s="312" t="n">
        <v>0.0021</v>
      </c>
      <c r="G223" s="312" t="n">
        <v>0.3443</v>
      </c>
      <c r="H223" s="312" t="n">
        <v>-0.142</v>
      </c>
      <c r="I223" s="312" t="n">
        <v>-0.125</v>
      </c>
      <c r="J223" s="312" t="n">
        <v>-0.09</v>
      </c>
      <c r="K223" s="312" t="n">
        <v>0.2584</v>
      </c>
      <c r="L223" s="312" t="n">
        <v>-0.4941</v>
      </c>
      <c r="M223" s="312" t="n">
        <v>-0.0949</v>
      </c>
      <c r="N223" s="312" t="n">
        <v>-0.1339</v>
      </c>
      <c r="O223" s="312" t="n">
        <v>-0.0541</v>
      </c>
      <c r="P223" s="312" t="n">
        <v>0.0698</v>
      </c>
      <c r="Q223" s="312" t="n">
        <v>0.0014</v>
      </c>
      <c r="R223" s="312" t="n">
        <v>0.389</v>
      </c>
      <c r="S223" s="312" t="n">
        <v>0.0531</v>
      </c>
      <c r="T223" s="312" t="n">
        <v>-0.1076</v>
      </c>
      <c r="U223" s="312" t="n">
        <v>-0.1935</v>
      </c>
      <c r="V223" s="312" t="n">
        <v>-0.0844</v>
      </c>
      <c r="W223" s="312" t="n">
        <v>-0.0965</v>
      </c>
      <c r="X223" s="312" t="n">
        <v>0.0188</v>
      </c>
      <c r="Y223" s="312" t="n">
        <v>0.1153</v>
      </c>
      <c r="Z223" s="312" t="n">
        <v>-0.1758</v>
      </c>
      <c r="AA223" s="312" t="n">
        <v>0.042</v>
      </c>
      <c r="AB223" s="312" t="n">
        <v>-0.1005</v>
      </c>
      <c r="AC223" s="312" t="n">
        <v>0.0603</v>
      </c>
      <c r="AD223" s="312" t="n">
        <v>-0.1127</v>
      </c>
      <c r="AE223" s="312" t="n">
        <v>0.0756</v>
      </c>
      <c r="AF223" s="312" t="n">
        <v>-0.0225</v>
      </c>
      <c r="AG223" s="312" t="n">
        <v>-0.0056</v>
      </c>
      <c r="AH223" s="312" t="n">
        <v>0.2111</v>
      </c>
      <c r="AI223" s="312" t="n">
        <v>-0.1406</v>
      </c>
      <c r="AJ223" s="312" t="n">
        <v>-0.0786</v>
      </c>
      <c r="AK223" s="312" t="n">
        <v>-0.0798</v>
      </c>
      <c r="AL223" s="312" t="n">
        <v>0.0981</v>
      </c>
      <c r="AM223" s="312" t="n">
        <v>0.0965</v>
      </c>
      <c r="AN223" s="312" t="n">
        <v>0.0933</v>
      </c>
      <c r="AO223" s="312" t="n">
        <v>-0.0123</v>
      </c>
      <c r="AP223" s="313" t="n">
        <v>0.2294</v>
      </c>
      <c r="AQ223" s="252"/>
      <c r="AR223" s="314" t="n">
        <f aca="false">ROUND(SUMPRODUCT(E223:AP223,E$5:AP$5),10)</f>
        <v>-0.2194547296</v>
      </c>
      <c r="AS223" s="315" t="str">
        <f aca="false">PROPER(RIGHT(B223,LEN(B223)-6))</f>
        <v>Inula Helenium</v>
      </c>
      <c r="AT223" s="269" t="n">
        <f aca="false">ATANH(MIN(AR223,max_correl))</f>
        <v>-0.223083177400271</v>
      </c>
      <c r="AU223" s="270" t="n">
        <f aca="false">IF(AT223&lt;0,(AT223^2),"")</f>
        <v>0.0497661040390008</v>
      </c>
      <c r="AV223" s="252"/>
      <c r="AW223" s="252"/>
      <c r="AX223" s="252"/>
      <c r="AY223" s="252"/>
      <c r="AZ223" s="252"/>
      <c r="BA223" s="252"/>
      <c r="BB223" s="252"/>
      <c r="BC223" s="0"/>
    </row>
    <row r="224" customFormat="false" ht="12.8" hidden="false" customHeight="false" outlineLevel="0" collapsed="false">
      <c r="A224" s="269" t="s">
        <v>648</v>
      </c>
      <c r="B224" s="334" t="s">
        <v>1729</v>
      </c>
      <c r="C224" s="334"/>
      <c r="D224" s="335"/>
      <c r="E224" s="312" t="n">
        <v>-0.1774</v>
      </c>
      <c r="F224" s="312" t="n">
        <v>-0.2785</v>
      </c>
      <c r="G224" s="312" t="n">
        <v>-0.0507</v>
      </c>
      <c r="H224" s="312" t="n">
        <v>0.1934</v>
      </c>
      <c r="I224" s="312" t="n">
        <v>0.3153</v>
      </c>
      <c r="J224" s="312" t="n">
        <v>0.2565</v>
      </c>
      <c r="K224" s="312" t="n">
        <v>-0.1138</v>
      </c>
      <c r="L224" s="312" t="n">
        <v>0.3402</v>
      </c>
      <c r="M224" s="312" t="n">
        <v>0.016</v>
      </c>
      <c r="N224" s="312" t="n">
        <v>-0.0539</v>
      </c>
      <c r="O224" s="312" t="n">
        <v>-0.2562</v>
      </c>
      <c r="P224" s="312" t="n">
        <v>-0.0758</v>
      </c>
      <c r="Q224" s="312" t="n">
        <v>0.0561</v>
      </c>
      <c r="R224" s="312" t="n">
        <v>0.0379</v>
      </c>
      <c r="S224" s="312" t="n">
        <v>-0.1316</v>
      </c>
      <c r="T224" s="312" t="n">
        <v>-0.0796</v>
      </c>
      <c r="U224" s="312" t="n">
        <v>0.3343</v>
      </c>
      <c r="V224" s="312" t="n">
        <v>0.0981</v>
      </c>
      <c r="W224" s="312" t="n">
        <v>-0.1698</v>
      </c>
      <c r="X224" s="312" t="n">
        <v>-0.023</v>
      </c>
      <c r="Y224" s="312" t="n">
        <v>0.0314</v>
      </c>
      <c r="Z224" s="312" t="n">
        <v>-0.1438</v>
      </c>
      <c r="AA224" s="312" t="n">
        <v>0.1224</v>
      </c>
      <c r="AB224" s="312" t="n">
        <v>-0.0628</v>
      </c>
      <c r="AC224" s="312" t="n">
        <v>0.107</v>
      </c>
      <c r="AD224" s="312" t="n">
        <v>-0.0959</v>
      </c>
      <c r="AE224" s="312" t="n">
        <v>0.0144</v>
      </c>
      <c r="AF224" s="312" t="n">
        <v>-0.1644</v>
      </c>
      <c r="AG224" s="312" t="n">
        <v>0.0095</v>
      </c>
      <c r="AH224" s="312" t="n">
        <v>0.1368</v>
      </c>
      <c r="AI224" s="312" t="n">
        <v>0.1612</v>
      </c>
      <c r="AJ224" s="312" t="n">
        <v>-0.1425</v>
      </c>
      <c r="AK224" s="312" t="n">
        <v>-0.0442</v>
      </c>
      <c r="AL224" s="312" t="n">
        <v>0.0623</v>
      </c>
      <c r="AM224" s="312" t="n">
        <v>0.0366</v>
      </c>
      <c r="AN224" s="312" t="n">
        <v>-0.175</v>
      </c>
      <c r="AO224" s="312" t="n">
        <v>-0.2795</v>
      </c>
      <c r="AP224" s="313" t="n">
        <v>0.1845</v>
      </c>
      <c r="AQ224" s="252"/>
      <c r="AR224" s="314" t="n">
        <f aca="false">ROUND(SUMPRODUCT(E224:AP224,E$5:AP$5),10)</f>
        <v>-0.1274960251</v>
      </c>
      <c r="AS224" s="315" t="str">
        <f aca="false">PROPER(RIGHT(B224,LEN(B224)-6))</f>
        <v>Iodoformium</v>
      </c>
      <c r="AT224" s="269" t="n">
        <f aca="false">ATANH(MIN(AR224,max_correl))</f>
        <v>-0.128193668067451</v>
      </c>
      <c r="AU224" s="270" t="n">
        <f aca="false">IF(AT224&lt;0,(AT224^2),"")</f>
        <v>0.0164336165325879</v>
      </c>
      <c r="AV224" s="252"/>
      <c r="AW224" s="252"/>
      <c r="AX224" s="252"/>
      <c r="AY224" s="252"/>
      <c r="AZ224" s="252"/>
      <c r="BA224" s="252"/>
      <c r="BB224" s="252"/>
      <c r="BC224" s="0"/>
    </row>
    <row r="225" customFormat="false" ht="12.8" hidden="false" customHeight="false" outlineLevel="0" collapsed="false">
      <c r="A225" s="269" t="s">
        <v>649</v>
      </c>
      <c r="B225" s="334" t="s">
        <v>1730</v>
      </c>
      <c r="C225" s="334"/>
      <c r="D225" s="335"/>
      <c r="E225" s="312" t="n">
        <v>0.0876</v>
      </c>
      <c r="F225" s="312" t="n">
        <v>0.0201</v>
      </c>
      <c r="G225" s="312" t="n">
        <v>0.1286</v>
      </c>
      <c r="H225" s="312" t="n">
        <v>-0.1423</v>
      </c>
      <c r="I225" s="312" t="n">
        <v>-0.1155</v>
      </c>
      <c r="J225" s="312" t="n">
        <v>0.3089</v>
      </c>
      <c r="K225" s="312" t="n">
        <v>0.1189</v>
      </c>
      <c r="L225" s="312" t="n">
        <v>0.2189</v>
      </c>
      <c r="M225" s="312" t="n">
        <v>0.3084</v>
      </c>
      <c r="N225" s="312" t="n">
        <v>-0.2016</v>
      </c>
      <c r="O225" s="312" t="n">
        <v>-0.2482</v>
      </c>
      <c r="P225" s="312" t="n">
        <v>-0.0414</v>
      </c>
      <c r="Q225" s="312" t="n">
        <v>-0.0807</v>
      </c>
      <c r="R225" s="312" t="n">
        <v>0.0781</v>
      </c>
      <c r="S225" s="312" t="n">
        <v>-0.2266</v>
      </c>
      <c r="T225" s="312" t="n">
        <v>-0.3696</v>
      </c>
      <c r="U225" s="312" t="n">
        <v>0.2663</v>
      </c>
      <c r="V225" s="312" t="n">
        <v>0.0438</v>
      </c>
      <c r="W225" s="312" t="n">
        <v>-0.0881</v>
      </c>
      <c r="X225" s="312" t="n">
        <v>-0.1654</v>
      </c>
      <c r="Y225" s="312" t="n">
        <v>-0.1016</v>
      </c>
      <c r="Z225" s="312" t="n">
        <v>0.0163</v>
      </c>
      <c r="AA225" s="312" t="n">
        <v>0.1161</v>
      </c>
      <c r="AB225" s="312" t="n">
        <v>0.0177</v>
      </c>
      <c r="AC225" s="312" t="n">
        <v>0.1232</v>
      </c>
      <c r="AD225" s="312" t="n">
        <v>-0.0482</v>
      </c>
      <c r="AE225" s="312" t="n">
        <v>0.142</v>
      </c>
      <c r="AF225" s="312" t="n">
        <v>-0.2147</v>
      </c>
      <c r="AG225" s="312" t="n">
        <v>0.1933</v>
      </c>
      <c r="AH225" s="312" t="n">
        <v>0.0307</v>
      </c>
      <c r="AI225" s="312" t="n">
        <v>0.1314</v>
      </c>
      <c r="AJ225" s="312" t="n">
        <v>-0.1029</v>
      </c>
      <c r="AK225" s="312" t="n">
        <v>0.1329</v>
      </c>
      <c r="AL225" s="312" t="n">
        <v>0.0994</v>
      </c>
      <c r="AM225" s="312" t="n">
        <v>-0.0424</v>
      </c>
      <c r="AN225" s="312" t="n">
        <v>-0.2298</v>
      </c>
      <c r="AO225" s="312" t="n">
        <v>-0.0263</v>
      </c>
      <c r="AP225" s="313" t="n">
        <v>-0.1396</v>
      </c>
      <c r="AQ225" s="252"/>
      <c r="AR225" s="314" t="n">
        <f aca="false">ROUND(SUMPRODUCT(E225:AP225,E$5:AP$5),10)</f>
        <v>0.0646706139</v>
      </c>
      <c r="AS225" s="315" t="str">
        <f aca="false">PROPER(RIGHT(B225,LEN(B225)-6))</f>
        <v>Iodum</v>
      </c>
      <c r="AT225" s="269" t="n">
        <f aca="false">ATANH(MIN(AR225,max_correl))</f>
        <v>0.0647609978663939</v>
      </c>
      <c r="AU225" s="270" t="str">
        <f aca="false">IF(AT225&lt;0,(AT225^2),"")</f>
        <v/>
      </c>
      <c r="AV225" s="252"/>
      <c r="AW225" s="252"/>
      <c r="AX225" s="252"/>
      <c r="AY225" s="252"/>
      <c r="AZ225" s="252"/>
      <c r="BA225" s="252"/>
      <c r="BB225" s="252"/>
      <c r="BC225" s="0"/>
    </row>
    <row r="226" customFormat="false" ht="12.8" hidden="false" customHeight="false" outlineLevel="0" collapsed="false">
      <c r="A226" s="269" t="s">
        <v>650</v>
      </c>
      <c r="B226" s="334" t="s">
        <v>1731</v>
      </c>
      <c r="C226" s="334"/>
      <c r="D226" s="335"/>
      <c r="E226" s="312" t="n">
        <v>0.0814</v>
      </c>
      <c r="F226" s="312" t="n">
        <v>-0.179</v>
      </c>
      <c r="G226" s="312" t="n">
        <v>0.5664</v>
      </c>
      <c r="H226" s="312" t="n">
        <v>-0.2192</v>
      </c>
      <c r="I226" s="312" t="n">
        <v>0.2208</v>
      </c>
      <c r="J226" s="312" t="n">
        <v>0.0847</v>
      </c>
      <c r="K226" s="312" t="n">
        <v>0.0574</v>
      </c>
      <c r="L226" s="312" t="n">
        <v>-0.1811</v>
      </c>
      <c r="M226" s="312" t="n">
        <v>-0.3643</v>
      </c>
      <c r="N226" s="312" t="n">
        <v>-0.0811</v>
      </c>
      <c r="O226" s="312" t="n">
        <v>0.0297</v>
      </c>
      <c r="P226" s="312" t="n">
        <v>-0.0709</v>
      </c>
      <c r="Q226" s="312" t="n">
        <v>-0.0228</v>
      </c>
      <c r="R226" s="312" t="n">
        <v>-0.1057</v>
      </c>
      <c r="S226" s="312" t="n">
        <v>0.152</v>
      </c>
      <c r="T226" s="312" t="n">
        <v>0.0835</v>
      </c>
      <c r="U226" s="312" t="n">
        <v>0.1288</v>
      </c>
      <c r="V226" s="312" t="n">
        <v>-0.0054</v>
      </c>
      <c r="W226" s="312" t="n">
        <v>-0.1207</v>
      </c>
      <c r="X226" s="312" t="n">
        <v>0.1027</v>
      </c>
      <c r="Y226" s="312" t="n">
        <v>0.2532</v>
      </c>
      <c r="Z226" s="312" t="n">
        <v>-0.118</v>
      </c>
      <c r="AA226" s="312" t="n">
        <v>0.1475</v>
      </c>
      <c r="AB226" s="312" t="n">
        <v>-0.0943</v>
      </c>
      <c r="AC226" s="312" t="n">
        <v>0.067</v>
      </c>
      <c r="AD226" s="312" t="n">
        <v>0.0006</v>
      </c>
      <c r="AE226" s="312" t="n">
        <v>-0.0012</v>
      </c>
      <c r="AF226" s="312" t="n">
        <v>0.1015</v>
      </c>
      <c r="AG226" s="312" t="n">
        <v>0.024</v>
      </c>
      <c r="AH226" s="312" t="n">
        <v>0.1189</v>
      </c>
      <c r="AI226" s="312" t="n">
        <v>-0.0363</v>
      </c>
      <c r="AJ226" s="312" t="n">
        <v>0.0442</v>
      </c>
      <c r="AK226" s="312" t="n">
        <v>-0.1249</v>
      </c>
      <c r="AL226" s="312" t="n">
        <v>-0.1574</v>
      </c>
      <c r="AM226" s="312" t="n">
        <v>-0.0135</v>
      </c>
      <c r="AN226" s="312" t="n">
        <v>0.0378</v>
      </c>
      <c r="AO226" s="312" t="n">
        <v>-0.1826</v>
      </c>
      <c r="AP226" s="313" t="n">
        <v>-0.2343</v>
      </c>
      <c r="AQ226" s="252"/>
      <c r="AR226" s="314" t="n">
        <f aca="false">ROUND(SUMPRODUCT(E226:AP226,E$5:AP$5),10)</f>
        <v>-0.3079666152</v>
      </c>
      <c r="AS226" s="315" t="str">
        <f aca="false">PROPER(RIGHT(B226,LEN(B226)-6))</f>
        <v>Ipeca</v>
      </c>
      <c r="AT226" s="269" t="n">
        <f aca="false">ATANH(MIN(AR226,max_correl))</f>
        <v>-0.318297404879704</v>
      </c>
      <c r="AU226" s="270" t="n">
        <f aca="false">IF(AT226&lt;0,(AT226^2),"")</f>
        <v>0.101313237953154</v>
      </c>
      <c r="AV226" s="252"/>
      <c r="AW226" s="252"/>
      <c r="AX226" s="252"/>
      <c r="AY226" s="252"/>
      <c r="AZ226" s="252"/>
      <c r="BA226" s="252"/>
      <c r="BB226" s="252"/>
      <c r="BC226" s="0"/>
    </row>
    <row r="227" customFormat="false" ht="12.8" hidden="false" customHeight="false" outlineLevel="0" collapsed="false">
      <c r="A227" s="269" t="s">
        <v>651</v>
      </c>
      <c r="B227" s="334" t="s">
        <v>1732</v>
      </c>
      <c r="C227" s="334"/>
      <c r="D227" s="335"/>
      <c r="E227" s="312" t="n">
        <v>0.2963</v>
      </c>
      <c r="F227" s="312" t="n">
        <v>-0.1996</v>
      </c>
      <c r="G227" s="312" t="n">
        <v>0.1642</v>
      </c>
      <c r="H227" s="312" t="n">
        <v>0.0859</v>
      </c>
      <c r="I227" s="312" t="n">
        <v>-0.1624</v>
      </c>
      <c r="J227" s="312" t="n">
        <v>-0.1775</v>
      </c>
      <c r="K227" s="312" t="n">
        <v>-0.0242</v>
      </c>
      <c r="L227" s="312" t="n">
        <v>-0.0611</v>
      </c>
      <c r="M227" s="312" t="n">
        <v>-0.1267</v>
      </c>
      <c r="N227" s="312" t="n">
        <v>0.2365</v>
      </c>
      <c r="O227" s="312" t="n">
        <v>-0.215</v>
      </c>
      <c r="P227" s="312" t="n">
        <v>0.15</v>
      </c>
      <c r="Q227" s="312" t="n">
        <v>0.225</v>
      </c>
      <c r="R227" s="312" t="n">
        <v>-0.0871</v>
      </c>
      <c r="S227" s="312" t="n">
        <v>0.1004</v>
      </c>
      <c r="T227" s="312" t="n">
        <v>-0.1146</v>
      </c>
      <c r="U227" s="312" t="n">
        <v>0.0968</v>
      </c>
      <c r="V227" s="312" t="n">
        <v>-0.1587</v>
      </c>
      <c r="W227" s="312" t="n">
        <v>-0.2558</v>
      </c>
      <c r="X227" s="312" t="n">
        <v>0.3269</v>
      </c>
      <c r="Y227" s="312" t="n">
        <v>0.1548</v>
      </c>
      <c r="Z227" s="312" t="n">
        <v>-0.0493</v>
      </c>
      <c r="AA227" s="312" t="n">
        <v>-0.1597</v>
      </c>
      <c r="AB227" s="312" t="n">
        <v>-0.0768</v>
      </c>
      <c r="AC227" s="312" t="n">
        <v>0.1633</v>
      </c>
      <c r="AD227" s="312" t="n">
        <v>-0.2331</v>
      </c>
      <c r="AE227" s="312" t="n">
        <v>0.3006</v>
      </c>
      <c r="AF227" s="312" t="n">
        <v>-0.1358</v>
      </c>
      <c r="AG227" s="312" t="n">
        <v>-0.1049</v>
      </c>
      <c r="AH227" s="312" t="n">
        <v>-0.121</v>
      </c>
      <c r="AI227" s="312" t="n">
        <v>0.1098</v>
      </c>
      <c r="AJ227" s="312" t="n">
        <v>-0.0959</v>
      </c>
      <c r="AK227" s="312" t="n">
        <v>0.0901</v>
      </c>
      <c r="AL227" s="312" t="n">
        <v>-0.1001</v>
      </c>
      <c r="AM227" s="312" t="n">
        <v>0.0024</v>
      </c>
      <c r="AN227" s="312" t="n">
        <v>0.1584</v>
      </c>
      <c r="AO227" s="312" t="n">
        <v>0.0686</v>
      </c>
      <c r="AP227" s="313" t="n">
        <v>-0.0671</v>
      </c>
      <c r="AQ227" s="252"/>
      <c r="AR227" s="314" t="n">
        <f aca="false">ROUND(SUMPRODUCT(E227:AP227,E$5:AP$5),10)</f>
        <v>-0.3912790411</v>
      </c>
      <c r="AS227" s="315" t="str">
        <f aca="false">PROPER(RIGHT(B227,LEN(B227)-6))</f>
        <v>Iris Versicolor</v>
      </c>
      <c r="AT227" s="269" t="n">
        <f aca="false">ATANH(MIN(AR227,max_correl))</f>
        <v>-0.413309404669092</v>
      </c>
      <c r="AU227" s="270" t="n">
        <f aca="false">IF(AT227&lt;0,(AT227^2),"")</f>
        <v>0.170824663987919</v>
      </c>
      <c r="AV227" s="252"/>
      <c r="AW227" s="252"/>
      <c r="AX227" s="252"/>
      <c r="AY227" s="252"/>
      <c r="AZ227" s="252"/>
      <c r="BA227" s="252"/>
      <c r="BB227" s="252"/>
      <c r="BC227" s="0"/>
    </row>
    <row r="228" customFormat="false" ht="12.8" hidden="false" customHeight="false" outlineLevel="0" collapsed="false">
      <c r="A228" s="269" t="s">
        <v>652</v>
      </c>
      <c r="B228" s="334" t="s">
        <v>1733</v>
      </c>
      <c r="C228" s="334"/>
      <c r="D228" s="335"/>
      <c r="E228" s="312" t="n">
        <v>0.1734</v>
      </c>
      <c r="F228" s="312" t="n">
        <v>-0.3609</v>
      </c>
      <c r="G228" s="312" t="n">
        <v>0.0604</v>
      </c>
      <c r="H228" s="312" t="n">
        <v>0.0217</v>
      </c>
      <c r="I228" s="312" t="n">
        <v>0.2087</v>
      </c>
      <c r="J228" s="312" t="n">
        <v>-0.015</v>
      </c>
      <c r="K228" s="312" t="n">
        <v>-0.1425</v>
      </c>
      <c r="L228" s="312" t="n">
        <v>-0.0618</v>
      </c>
      <c r="M228" s="312" t="n">
        <v>-0.1913</v>
      </c>
      <c r="N228" s="312" t="n">
        <v>0.0309</v>
      </c>
      <c r="O228" s="312" t="n">
        <v>-0.23</v>
      </c>
      <c r="P228" s="312" t="n">
        <v>0.158</v>
      </c>
      <c r="Q228" s="312" t="n">
        <v>-0.1749</v>
      </c>
      <c r="R228" s="312" t="n">
        <v>-0.0483</v>
      </c>
      <c r="S228" s="312" t="n">
        <v>0.1256</v>
      </c>
      <c r="T228" s="312" t="n">
        <v>-0.1908</v>
      </c>
      <c r="U228" s="312" t="n">
        <v>-0.1275</v>
      </c>
      <c r="V228" s="312" t="n">
        <v>0.0546</v>
      </c>
      <c r="W228" s="312" t="n">
        <v>-0.2285</v>
      </c>
      <c r="X228" s="312" t="n">
        <v>0.1527</v>
      </c>
      <c r="Y228" s="312" t="n">
        <v>0.3662</v>
      </c>
      <c r="Z228" s="312" t="n">
        <v>0.1995</v>
      </c>
      <c r="AA228" s="312" t="n">
        <v>0.1469</v>
      </c>
      <c r="AB228" s="312" t="n">
        <v>0.0304</v>
      </c>
      <c r="AC228" s="312" t="n">
        <v>0.2512</v>
      </c>
      <c r="AD228" s="312" t="n">
        <v>-0.2024</v>
      </c>
      <c r="AE228" s="312" t="n">
        <v>0.0058</v>
      </c>
      <c r="AF228" s="312" t="n">
        <v>0.2005</v>
      </c>
      <c r="AG228" s="312" t="n">
        <v>0.1387</v>
      </c>
      <c r="AH228" s="312" t="n">
        <v>-0.2585</v>
      </c>
      <c r="AI228" s="312" t="n">
        <v>0.0222</v>
      </c>
      <c r="AJ228" s="312" t="n">
        <v>0.1203</v>
      </c>
      <c r="AK228" s="312" t="n">
        <v>-0.0444</v>
      </c>
      <c r="AL228" s="312" t="n">
        <v>-0.1522</v>
      </c>
      <c r="AM228" s="312" t="n">
        <v>-0.0034</v>
      </c>
      <c r="AN228" s="312" t="n">
        <v>-0.0246</v>
      </c>
      <c r="AO228" s="312" t="n">
        <v>0.0483</v>
      </c>
      <c r="AP228" s="313" t="n">
        <v>-0.0498</v>
      </c>
      <c r="AQ228" s="252"/>
      <c r="AR228" s="314" t="n">
        <f aca="false">ROUND(SUMPRODUCT(E228:AP228,E$5:AP$5),10)</f>
        <v>-0.3030702641</v>
      </c>
      <c r="AS228" s="315" t="str">
        <f aca="false">PROPER(RIGHT(B228,LEN(B228)-6))</f>
        <v>Jaborandi</v>
      </c>
      <c r="AT228" s="269" t="n">
        <f aca="false">ATANH(MIN(AR228,max_correl))</f>
        <v>-0.312896952091703</v>
      </c>
      <c r="AU228" s="270" t="n">
        <f aca="false">IF(AT228&lt;0,(AT228^2),"")</f>
        <v>0.0979045026282773</v>
      </c>
      <c r="AV228" s="252"/>
      <c r="AW228" s="252"/>
      <c r="AX228" s="252"/>
      <c r="AY228" s="252"/>
      <c r="AZ228" s="252"/>
      <c r="BA228" s="252"/>
      <c r="BB228" s="252"/>
      <c r="BC228" s="0"/>
    </row>
    <row r="229" customFormat="false" ht="12.8" hidden="false" customHeight="false" outlineLevel="0" collapsed="false">
      <c r="A229" s="269" t="s">
        <v>653</v>
      </c>
      <c r="B229" s="334" t="s">
        <v>1734</v>
      </c>
      <c r="C229" s="334"/>
      <c r="D229" s="335"/>
      <c r="E229" s="312" t="n">
        <v>0.5954</v>
      </c>
      <c r="F229" s="312" t="n">
        <v>-0.2503</v>
      </c>
      <c r="G229" s="312" t="n">
        <v>-0.0689</v>
      </c>
      <c r="H229" s="312" t="n">
        <v>-0.0408</v>
      </c>
      <c r="I229" s="312" t="n">
        <v>0.167</v>
      </c>
      <c r="J229" s="312" t="n">
        <v>0.0452</v>
      </c>
      <c r="K229" s="312" t="n">
        <v>-0.1334</v>
      </c>
      <c r="L229" s="312" t="n">
        <v>-0.1351</v>
      </c>
      <c r="M229" s="312" t="n">
        <v>-0.0629</v>
      </c>
      <c r="N229" s="312" t="n">
        <v>0.1395</v>
      </c>
      <c r="O229" s="312" t="n">
        <v>0.0469</v>
      </c>
      <c r="P229" s="312" t="n">
        <v>0.1704</v>
      </c>
      <c r="Q229" s="312" t="n">
        <v>-0.0656</v>
      </c>
      <c r="R229" s="312" t="n">
        <v>-0.1384</v>
      </c>
      <c r="S229" s="312" t="n">
        <v>0.032</v>
      </c>
      <c r="T229" s="312" t="n">
        <v>-0.1483</v>
      </c>
      <c r="U229" s="312" t="n">
        <v>-0.2911</v>
      </c>
      <c r="V229" s="312" t="n">
        <v>0.2927</v>
      </c>
      <c r="W229" s="312" t="n">
        <v>0.0022</v>
      </c>
      <c r="X229" s="312" t="n">
        <v>0.0182</v>
      </c>
      <c r="Y229" s="312" t="n">
        <v>-0.0171</v>
      </c>
      <c r="Z229" s="312" t="n">
        <v>0.2349</v>
      </c>
      <c r="AA229" s="312" t="n">
        <v>0.0127</v>
      </c>
      <c r="AB229" s="312" t="n">
        <v>0.0154</v>
      </c>
      <c r="AC229" s="312" t="n">
        <v>0.0623</v>
      </c>
      <c r="AD229" s="312" t="n">
        <v>-0.2271</v>
      </c>
      <c r="AE229" s="312" t="n">
        <v>0.0684</v>
      </c>
      <c r="AF229" s="312" t="n">
        <v>-0.0154</v>
      </c>
      <c r="AG229" s="312" t="n">
        <v>0.0458</v>
      </c>
      <c r="AH229" s="312" t="n">
        <v>-0.2299</v>
      </c>
      <c r="AI229" s="312" t="n">
        <v>0.0447</v>
      </c>
      <c r="AJ229" s="312" t="n">
        <v>-0.1538</v>
      </c>
      <c r="AK229" s="312" t="n">
        <v>-0.0485</v>
      </c>
      <c r="AL229" s="312" t="n">
        <v>-0.0998</v>
      </c>
      <c r="AM229" s="312" t="n">
        <v>-0.0292</v>
      </c>
      <c r="AN229" s="312" t="n">
        <v>0.1428</v>
      </c>
      <c r="AO229" s="312" t="n">
        <v>-0.043</v>
      </c>
      <c r="AP229" s="313" t="n">
        <v>0.0794</v>
      </c>
      <c r="AQ229" s="252"/>
      <c r="AR229" s="314" t="n">
        <f aca="false">ROUND(SUMPRODUCT(E229:AP229,E$5:AP$5),10)</f>
        <v>-0.1310863843</v>
      </c>
      <c r="AS229" s="315" t="str">
        <f aca="false">PROPER(RIGHT(B229,LEN(B229)-6))</f>
        <v>Jacaranda Caroba</v>
      </c>
      <c r="AT229" s="269" t="n">
        <f aca="false">ATANH(MIN(AR229,max_correl))</f>
        <v>-0.131845069062936</v>
      </c>
      <c r="AU229" s="270" t="n">
        <f aca="false">IF(AT229&lt;0,(AT229^2),"")</f>
        <v>0.0173831222362103</v>
      </c>
      <c r="AV229" s="252"/>
      <c r="AW229" s="252"/>
      <c r="AX229" s="252"/>
      <c r="AY229" s="252"/>
      <c r="AZ229" s="252"/>
      <c r="BA229" s="252"/>
      <c r="BB229" s="252"/>
      <c r="BC229" s="0"/>
    </row>
    <row r="230" customFormat="false" ht="12.8" hidden="false" customHeight="false" outlineLevel="0" collapsed="false">
      <c r="A230" s="269" t="s">
        <v>654</v>
      </c>
      <c r="B230" s="334" t="s">
        <v>1735</v>
      </c>
      <c r="C230" s="334"/>
      <c r="D230" s="335"/>
      <c r="E230" s="312" t="n">
        <v>0.0479</v>
      </c>
      <c r="F230" s="312" t="n">
        <v>-0.233</v>
      </c>
      <c r="G230" s="312" t="n">
        <v>0.194</v>
      </c>
      <c r="H230" s="312" t="n">
        <v>0.0977</v>
      </c>
      <c r="I230" s="312" t="n">
        <v>0.2002</v>
      </c>
      <c r="J230" s="312" t="n">
        <v>-0.2301</v>
      </c>
      <c r="K230" s="312" t="n">
        <v>0.2485</v>
      </c>
      <c r="L230" s="312" t="n">
        <v>-0.1814</v>
      </c>
      <c r="M230" s="312" t="n">
        <v>-0.3717</v>
      </c>
      <c r="N230" s="312" t="n">
        <v>-0.01</v>
      </c>
      <c r="O230" s="312" t="n">
        <v>-0.2482</v>
      </c>
      <c r="P230" s="312" t="n">
        <v>0.1055</v>
      </c>
      <c r="Q230" s="312" t="n">
        <v>0.0671</v>
      </c>
      <c r="R230" s="312" t="n">
        <v>-0.2784</v>
      </c>
      <c r="S230" s="312" t="n">
        <v>-0.0048</v>
      </c>
      <c r="T230" s="312" t="n">
        <v>-0.1527</v>
      </c>
      <c r="U230" s="312" t="n">
        <v>0.125</v>
      </c>
      <c r="V230" s="312" t="n">
        <v>0.1578</v>
      </c>
      <c r="W230" s="312" t="n">
        <v>-0.0155</v>
      </c>
      <c r="X230" s="312" t="n">
        <v>0.1409</v>
      </c>
      <c r="Y230" s="312" t="n">
        <v>0.0605</v>
      </c>
      <c r="Z230" s="312" t="n">
        <v>0.1173</v>
      </c>
      <c r="AA230" s="312" t="n">
        <v>0.0328</v>
      </c>
      <c r="AB230" s="312" t="n">
        <v>-0.0041</v>
      </c>
      <c r="AC230" s="312" t="n">
        <v>-0.0867</v>
      </c>
      <c r="AD230" s="312" t="n">
        <v>-0.0218</v>
      </c>
      <c r="AE230" s="312" t="n">
        <v>-0.1302</v>
      </c>
      <c r="AF230" s="312" t="n">
        <v>-0.0531</v>
      </c>
      <c r="AG230" s="312" t="n">
        <v>0.2234</v>
      </c>
      <c r="AH230" s="312" t="n">
        <v>-0.3717</v>
      </c>
      <c r="AI230" s="312" t="n">
        <v>0.0538</v>
      </c>
      <c r="AJ230" s="312" t="n">
        <v>0.1884</v>
      </c>
      <c r="AK230" s="312" t="n">
        <v>0.0406</v>
      </c>
      <c r="AL230" s="312" t="n">
        <v>-0.0575</v>
      </c>
      <c r="AM230" s="312" t="n">
        <v>0.1737</v>
      </c>
      <c r="AN230" s="312" t="n">
        <v>0.0708</v>
      </c>
      <c r="AO230" s="312" t="n">
        <v>0.1357</v>
      </c>
      <c r="AP230" s="313" t="n">
        <v>-0.0199</v>
      </c>
      <c r="AQ230" s="252"/>
      <c r="AR230" s="314" t="n">
        <f aca="false">ROUND(SUMPRODUCT(E230:AP230,E$5:AP$5),10)</f>
        <v>-0.1578924063</v>
      </c>
      <c r="AS230" s="315" t="str">
        <f aca="false">PROPER(RIGHT(B230,LEN(B230)-6))</f>
        <v>Jatropha Curcas</v>
      </c>
      <c r="AT230" s="269" t="n">
        <f aca="false">ATANH(MIN(AR230,max_correl))</f>
        <v>-0.15922447543034</v>
      </c>
      <c r="AU230" s="270" t="n">
        <f aca="false">IF(AT230&lt;0,(AT230^2),"")</f>
        <v>0.0253524335760669</v>
      </c>
      <c r="AV230" s="252"/>
      <c r="AW230" s="252"/>
      <c r="AX230" s="252"/>
      <c r="AY230" s="252"/>
      <c r="AZ230" s="252"/>
      <c r="BA230" s="252"/>
      <c r="BB230" s="252"/>
      <c r="BC230" s="0"/>
    </row>
    <row r="231" customFormat="false" ht="12.8" hidden="false" customHeight="false" outlineLevel="0" collapsed="false">
      <c r="A231" s="269" t="s">
        <v>655</v>
      </c>
      <c r="B231" s="334" t="s">
        <v>1736</v>
      </c>
      <c r="C231" s="334"/>
      <c r="D231" s="335"/>
      <c r="E231" s="312" t="n">
        <v>0.499</v>
      </c>
      <c r="F231" s="312" t="n">
        <v>-0.0122</v>
      </c>
      <c r="G231" s="312" t="n">
        <v>0.0984</v>
      </c>
      <c r="H231" s="312" t="n">
        <v>0.1112</v>
      </c>
      <c r="I231" s="312" t="n">
        <v>0.0406</v>
      </c>
      <c r="J231" s="312" t="n">
        <v>0.1912</v>
      </c>
      <c r="K231" s="312" t="n">
        <v>-0.0297</v>
      </c>
      <c r="L231" s="312" t="n">
        <v>0.0715</v>
      </c>
      <c r="M231" s="312" t="n">
        <v>-0.2141</v>
      </c>
      <c r="N231" s="312" t="n">
        <v>0.1646</v>
      </c>
      <c r="O231" s="312" t="n">
        <v>-0.1536</v>
      </c>
      <c r="P231" s="312" t="n">
        <v>0.1723</v>
      </c>
      <c r="Q231" s="312" t="n">
        <v>-0.0071</v>
      </c>
      <c r="R231" s="312" t="n">
        <v>-0.3457</v>
      </c>
      <c r="S231" s="312" t="n">
        <v>0.121</v>
      </c>
      <c r="T231" s="312" t="n">
        <v>-0.0261</v>
      </c>
      <c r="U231" s="312" t="n">
        <v>-0.2191</v>
      </c>
      <c r="V231" s="312" t="n">
        <v>-0.0409</v>
      </c>
      <c r="W231" s="312" t="n">
        <v>0.0611</v>
      </c>
      <c r="X231" s="312" t="n">
        <v>0.1735</v>
      </c>
      <c r="Y231" s="312" t="n">
        <v>0.0445</v>
      </c>
      <c r="Z231" s="312" t="n">
        <v>-0.0973</v>
      </c>
      <c r="AA231" s="312" t="n">
        <v>-0.0528</v>
      </c>
      <c r="AB231" s="312" t="n">
        <v>-0.0771</v>
      </c>
      <c r="AC231" s="312" t="n">
        <v>0.0439</v>
      </c>
      <c r="AD231" s="312" t="n">
        <v>-0.2274</v>
      </c>
      <c r="AE231" s="312" t="n">
        <v>0.1038</v>
      </c>
      <c r="AF231" s="312" t="n">
        <v>0.0516</v>
      </c>
      <c r="AG231" s="312" t="n">
        <v>-0.2236</v>
      </c>
      <c r="AH231" s="312" t="n">
        <v>0.1079</v>
      </c>
      <c r="AI231" s="312" t="n">
        <v>0.2817</v>
      </c>
      <c r="AJ231" s="312" t="n">
        <v>-0.1533</v>
      </c>
      <c r="AK231" s="312" t="n">
        <v>-0.099</v>
      </c>
      <c r="AL231" s="312" t="n">
        <v>-0.1859</v>
      </c>
      <c r="AM231" s="312" t="n">
        <v>-0.2067</v>
      </c>
      <c r="AN231" s="312" t="n">
        <v>-0.0062</v>
      </c>
      <c r="AO231" s="312" t="n">
        <v>0.0184</v>
      </c>
      <c r="AP231" s="313" t="n">
        <v>0.0288</v>
      </c>
      <c r="AQ231" s="252"/>
      <c r="AR231" s="314" t="n">
        <f aca="false">ROUND(SUMPRODUCT(E231:AP231,E$5:AP$5),10)</f>
        <v>-0.2073751948</v>
      </c>
      <c r="AS231" s="315" t="str">
        <f aca="false">PROPER(RIGHT(B231,LEN(B231)-6))</f>
        <v>Juglans (Cin./Regia)</v>
      </c>
      <c r="AT231" s="269" t="n">
        <f aca="false">ATANH(MIN(AR231,max_correl))</f>
        <v>-0.210427022793344</v>
      </c>
      <c r="AU231" s="270" t="n">
        <f aca="false">IF(AT231&lt;0,(AT231^2),"")</f>
        <v>0.0442795319216704</v>
      </c>
      <c r="AV231" s="252"/>
      <c r="AW231" s="252"/>
      <c r="AX231" s="252"/>
      <c r="AY231" s="252"/>
      <c r="AZ231" s="252"/>
      <c r="BA231" s="252"/>
      <c r="BB231" s="252"/>
      <c r="BC231" s="0"/>
    </row>
    <row r="232" customFormat="false" ht="12.8" hidden="false" customHeight="false" outlineLevel="0" collapsed="false">
      <c r="A232" s="269" t="s">
        <v>656</v>
      </c>
      <c r="B232" s="334" t="s">
        <v>1737</v>
      </c>
      <c r="C232" s="334"/>
      <c r="D232" s="335"/>
      <c r="E232" s="312" t="n">
        <v>0.5085</v>
      </c>
      <c r="F232" s="312" t="n">
        <v>0.06</v>
      </c>
      <c r="G232" s="312" t="n">
        <v>-0.0579</v>
      </c>
      <c r="H232" s="312" t="n">
        <v>-0.0962</v>
      </c>
      <c r="I232" s="312" t="n">
        <v>0.2244</v>
      </c>
      <c r="J232" s="312" t="n">
        <v>0.0565</v>
      </c>
      <c r="K232" s="312" t="n">
        <v>0.3568</v>
      </c>
      <c r="L232" s="312" t="n">
        <v>0.0621</v>
      </c>
      <c r="M232" s="312" t="n">
        <v>0.0866</v>
      </c>
      <c r="N232" s="312" t="n">
        <v>-0.0167</v>
      </c>
      <c r="O232" s="312" t="n">
        <v>-0.0135</v>
      </c>
      <c r="P232" s="312" t="n">
        <v>-0.114</v>
      </c>
      <c r="Q232" s="312" t="n">
        <v>0.1026</v>
      </c>
      <c r="R232" s="312" t="n">
        <v>-0.1424</v>
      </c>
      <c r="S232" s="312" t="n">
        <v>0.1179</v>
      </c>
      <c r="T232" s="312" t="n">
        <v>-0.164</v>
      </c>
      <c r="U232" s="312" t="n">
        <v>0.0309</v>
      </c>
      <c r="V232" s="312" t="n">
        <v>-0.2812</v>
      </c>
      <c r="W232" s="312" t="n">
        <v>-0.0795</v>
      </c>
      <c r="X232" s="312" t="n">
        <v>-0.4094</v>
      </c>
      <c r="Y232" s="312" t="n">
        <v>0.0217</v>
      </c>
      <c r="Z232" s="312" t="n">
        <v>0.0249</v>
      </c>
      <c r="AA232" s="312" t="n">
        <v>0.0135</v>
      </c>
      <c r="AB232" s="312" t="n">
        <v>0.1236</v>
      </c>
      <c r="AC232" s="312" t="n">
        <v>-0.0511</v>
      </c>
      <c r="AD232" s="312" t="n">
        <v>0.1885</v>
      </c>
      <c r="AE232" s="312" t="n">
        <v>-0.0192</v>
      </c>
      <c r="AF232" s="312" t="n">
        <v>-0.0817</v>
      </c>
      <c r="AG232" s="312" t="n">
        <v>-0.0483</v>
      </c>
      <c r="AH232" s="312" t="n">
        <v>0.0653</v>
      </c>
      <c r="AI232" s="312" t="n">
        <v>-0.0792</v>
      </c>
      <c r="AJ232" s="312" t="n">
        <v>-0.0323</v>
      </c>
      <c r="AK232" s="312" t="n">
        <v>0.0916</v>
      </c>
      <c r="AL232" s="312" t="n">
        <v>-0.1644</v>
      </c>
      <c r="AM232" s="312" t="n">
        <v>-0.2148</v>
      </c>
      <c r="AN232" s="312" t="n">
        <v>-0.1342</v>
      </c>
      <c r="AO232" s="312" t="n">
        <v>-0.0529</v>
      </c>
      <c r="AP232" s="313" t="n">
        <v>0.1264</v>
      </c>
      <c r="AQ232" s="252"/>
      <c r="AR232" s="314" t="n">
        <f aca="false">ROUND(SUMPRODUCT(E232:AP232,E$5:AP$5),10)</f>
        <v>-0.1560075152</v>
      </c>
      <c r="AS232" s="315" t="str">
        <f aca="false">PROPER(RIGHT(B232,LEN(B232)-6))</f>
        <v>Kalium Arsenicosum</v>
      </c>
      <c r="AT232" s="269" t="n">
        <f aca="false">ATANH(MIN(AR232,max_correl))</f>
        <v>-0.157291979979171</v>
      </c>
      <c r="AU232" s="270" t="n">
        <f aca="false">IF(AT232&lt;0,(AT232^2),"")</f>
        <v>0.024740766965768</v>
      </c>
      <c r="AV232" s="252"/>
      <c r="AW232" s="252"/>
      <c r="AX232" s="252"/>
      <c r="AY232" s="252"/>
      <c r="AZ232" s="252"/>
      <c r="BA232" s="252"/>
      <c r="BB232" s="252"/>
      <c r="BC232" s="0"/>
    </row>
    <row r="233" customFormat="false" ht="12.8" hidden="false" customHeight="false" outlineLevel="0" collapsed="false">
      <c r="A233" s="269" t="s">
        <v>657</v>
      </c>
      <c r="B233" s="334" t="s">
        <v>1738</v>
      </c>
      <c r="C233" s="334"/>
      <c r="D233" s="335"/>
      <c r="E233" s="312" t="n">
        <v>0.4385</v>
      </c>
      <c r="F233" s="312" t="n">
        <v>-0.1758</v>
      </c>
      <c r="G233" s="312" t="n">
        <v>0.029</v>
      </c>
      <c r="H233" s="312" t="n">
        <v>-0.0788</v>
      </c>
      <c r="I233" s="312" t="n">
        <v>-0.0146</v>
      </c>
      <c r="J233" s="312" t="n">
        <v>-0.2791</v>
      </c>
      <c r="K233" s="312" t="n">
        <v>-0.129</v>
      </c>
      <c r="L233" s="312" t="n">
        <v>-0.0145</v>
      </c>
      <c r="M233" s="312" t="n">
        <v>-0.0064</v>
      </c>
      <c r="N233" s="312" t="n">
        <v>0.0542</v>
      </c>
      <c r="O233" s="312" t="n">
        <v>0.0602</v>
      </c>
      <c r="P233" s="312" t="n">
        <v>0.2376</v>
      </c>
      <c r="Q233" s="312" t="n">
        <v>0.2749</v>
      </c>
      <c r="R233" s="312" t="n">
        <v>0.1042</v>
      </c>
      <c r="S233" s="312" t="n">
        <v>0.1821</v>
      </c>
      <c r="T233" s="312" t="n">
        <v>0.1088</v>
      </c>
      <c r="U233" s="312" t="n">
        <v>-0.1416</v>
      </c>
      <c r="V233" s="312" t="n">
        <v>-0.0273</v>
      </c>
      <c r="W233" s="312" t="n">
        <v>-0.3596</v>
      </c>
      <c r="X233" s="312" t="n">
        <v>0.0357</v>
      </c>
      <c r="Y233" s="312" t="n">
        <v>0.0594</v>
      </c>
      <c r="Z233" s="312" t="n">
        <v>-0.1802</v>
      </c>
      <c r="AA233" s="312" t="n">
        <v>-0.1163</v>
      </c>
      <c r="AB233" s="312" t="n">
        <v>-0.1467</v>
      </c>
      <c r="AC233" s="312" t="n">
        <v>-0.1509</v>
      </c>
      <c r="AD233" s="312" t="n">
        <v>0.0557</v>
      </c>
      <c r="AE233" s="312" t="n">
        <v>0.08</v>
      </c>
      <c r="AF233" s="312" t="n">
        <v>0.12</v>
      </c>
      <c r="AG233" s="312" t="n">
        <v>0.11</v>
      </c>
      <c r="AH233" s="312" t="n">
        <v>0.0129</v>
      </c>
      <c r="AI233" s="312" t="n">
        <v>-0.0051</v>
      </c>
      <c r="AJ233" s="312" t="n">
        <v>-0.2987</v>
      </c>
      <c r="AK233" s="312" t="n">
        <v>-0.1588</v>
      </c>
      <c r="AL233" s="312" t="n">
        <v>0.0624</v>
      </c>
      <c r="AM233" s="312" t="n">
        <v>0.2749</v>
      </c>
      <c r="AN233" s="312" t="n">
        <v>0.013</v>
      </c>
      <c r="AO233" s="312" t="n">
        <v>-0.0597</v>
      </c>
      <c r="AP233" s="313" t="n">
        <v>0.0347</v>
      </c>
      <c r="AQ233" s="252"/>
      <c r="AR233" s="314" t="n">
        <f aca="false">ROUND(SUMPRODUCT(E233:AP233,E$5:AP$5),10)</f>
        <v>-0.1923294337</v>
      </c>
      <c r="AS233" s="315" t="str">
        <f aca="false">PROPER(RIGHT(B233,LEN(B233)-6))</f>
        <v>Kalium Bichromicum</v>
      </c>
      <c r="AT233" s="269" t="n">
        <f aca="false">ATANH(MIN(AR233,max_correl))</f>
        <v>-0.194754959794091</v>
      </c>
      <c r="AU233" s="270" t="n">
        <f aca="false">IF(AT233&lt;0,(AT233^2),"")</f>
        <v>0.0379294943643978</v>
      </c>
      <c r="AV233" s="252"/>
      <c r="AW233" s="252"/>
      <c r="AX233" s="252"/>
      <c r="AY233" s="252"/>
      <c r="AZ233" s="252"/>
      <c r="BA233" s="252"/>
      <c r="BB233" s="252"/>
      <c r="BC233" s="0"/>
    </row>
    <row r="234" customFormat="false" ht="12.8" hidden="false" customHeight="false" outlineLevel="0" collapsed="false">
      <c r="A234" s="269" t="s">
        <v>658</v>
      </c>
      <c r="B234" s="334" t="s">
        <v>1739</v>
      </c>
      <c r="C234" s="334"/>
      <c r="D234" s="335"/>
      <c r="E234" s="312" t="n">
        <v>-0.3339</v>
      </c>
      <c r="F234" s="312" t="n">
        <v>0.4235</v>
      </c>
      <c r="G234" s="312" t="n">
        <v>-0.4133</v>
      </c>
      <c r="H234" s="312" t="n">
        <v>0.0016</v>
      </c>
      <c r="I234" s="312" t="n">
        <v>0.2203</v>
      </c>
      <c r="J234" s="312" t="n">
        <v>-0.0193</v>
      </c>
      <c r="K234" s="312" t="n">
        <v>-0.0177</v>
      </c>
      <c r="L234" s="312" t="n">
        <v>0.1965</v>
      </c>
      <c r="M234" s="312" t="n">
        <v>0.0691</v>
      </c>
      <c r="N234" s="312" t="n">
        <v>-0.0008</v>
      </c>
      <c r="O234" s="312" t="n">
        <v>0.1656</v>
      </c>
      <c r="P234" s="312" t="n">
        <v>-0.062</v>
      </c>
      <c r="Q234" s="312" t="n">
        <v>-0.1407</v>
      </c>
      <c r="R234" s="312" t="n">
        <v>0.1934</v>
      </c>
      <c r="S234" s="312" t="n">
        <v>-0.0787</v>
      </c>
      <c r="T234" s="312" t="n">
        <v>-0.05</v>
      </c>
      <c r="U234" s="312" t="n">
        <v>0.0334</v>
      </c>
      <c r="V234" s="312" t="n">
        <v>-0.0737</v>
      </c>
      <c r="W234" s="312" t="n">
        <v>0.1466</v>
      </c>
      <c r="X234" s="312" t="n">
        <v>-0.1658</v>
      </c>
      <c r="Y234" s="312" t="n">
        <v>-0.0391</v>
      </c>
      <c r="Z234" s="312" t="n">
        <v>-0.0482</v>
      </c>
      <c r="AA234" s="312" t="n">
        <v>0.0743</v>
      </c>
      <c r="AB234" s="312" t="n">
        <v>-0.193</v>
      </c>
      <c r="AC234" s="312" t="n">
        <v>-0.1592</v>
      </c>
      <c r="AD234" s="312" t="n">
        <v>-0.0997</v>
      </c>
      <c r="AE234" s="312" t="n">
        <v>0.1772</v>
      </c>
      <c r="AF234" s="312" t="n">
        <v>0.0614</v>
      </c>
      <c r="AG234" s="312" t="n">
        <v>-0.1771</v>
      </c>
      <c r="AH234" s="312" t="n">
        <v>-0.1071</v>
      </c>
      <c r="AI234" s="312" t="n">
        <v>0.1927</v>
      </c>
      <c r="AJ234" s="312" t="n">
        <v>0.1037</v>
      </c>
      <c r="AK234" s="312" t="n">
        <v>-0.0121</v>
      </c>
      <c r="AL234" s="312" t="n">
        <v>0.1757</v>
      </c>
      <c r="AM234" s="312" t="n">
        <v>0.0116</v>
      </c>
      <c r="AN234" s="312" t="n">
        <v>0.1635</v>
      </c>
      <c r="AO234" s="312" t="n">
        <v>-0.0662</v>
      </c>
      <c r="AP234" s="313" t="n">
        <v>-0.1516</v>
      </c>
      <c r="AQ234" s="252"/>
      <c r="AR234" s="314" t="n">
        <f aca="false">ROUND(SUMPRODUCT(E234:AP234,E$5:AP$5),10)</f>
        <v>0.0972077432</v>
      </c>
      <c r="AS234" s="315" t="str">
        <f aca="false">PROPER(RIGHT(B234,LEN(B234)-6))</f>
        <v>Kalium Bromatum</v>
      </c>
      <c r="AT234" s="269" t="n">
        <f aca="false">ATANH(MIN(AR234,max_correl))</f>
        <v>0.0975156741202516</v>
      </c>
      <c r="AU234" s="270" t="str">
        <f aca="false">IF(AT234&lt;0,(AT234^2),"")</f>
        <v/>
      </c>
      <c r="AV234" s="252"/>
      <c r="AW234" s="252"/>
      <c r="AX234" s="252"/>
      <c r="AY234" s="252"/>
      <c r="AZ234" s="252"/>
      <c r="BA234" s="252"/>
      <c r="BB234" s="252"/>
      <c r="BC234" s="0"/>
    </row>
    <row r="235" customFormat="false" ht="12.8" hidden="false" customHeight="false" outlineLevel="0" collapsed="false">
      <c r="A235" s="269" t="s">
        <v>659</v>
      </c>
      <c r="B235" s="334" t="s">
        <v>1740</v>
      </c>
      <c r="C235" s="334"/>
      <c r="D235" s="335"/>
      <c r="E235" s="312" t="n">
        <v>0.1085</v>
      </c>
      <c r="F235" s="312" t="n">
        <v>0.0687</v>
      </c>
      <c r="G235" s="312" t="n">
        <v>0.2474</v>
      </c>
      <c r="H235" s="312" t="n">
        <v>-0.0955</v>
      </c>
      <c r="I235" s="312" t="n">
        <v>0.0262</v>
      </c>
      <c r="J235" s="312" t="n">
        <v>-0.072</v>
      </c>
      <c r="K235" s="312" t="n">
        <v>0.1528</v>
      </c>
      <c r="L235" s="312" t="n">
        <v>-0.2849</v>
      </c>
      <c r="M235" s="312" t="n">
        <v>0.1187</v>
      </c>
      <c r="N235" s="312" t="n">
        <v>-0.0543</v>
      </c>
      <c r="O235" s="312" t="n">
        <v>0.2884</v>
      </c>
      <c r="P235" s="312" t="n">
        <v>0.0811</v>
      </c>
      <c r="Q235" s="312" t="n">
        <v>0.305</v>
      </c>
      <c r="R235" s="312" t="n">
        <v>0.0636</v>
      </c>
      <c r="S235" s="312" t="n">
        <v>0.0505</v>
      </c>
      <c r="T235" s="312" t="n">
        <v>0.0374</v>
      </c>
      <c r="U235" s="312" t="n">
        <v>0.2064</v>
      </c>
      <c r="V235" s="312" t="n">
        <v>0.0252</v>
      </c>
      <c r="W235" s="312" t="n">
        <v>0.2481</v>
      </c>
      <c r="X235" s="312" t="n">
        <v>-0.334</v>
      </c>
      <c r="Y235" s="312" t="n">
        <v>0.0472</v>
      </c>
      <c r="Z235" s="312" t="n">
        <v>0.1039</v>
      </c>
      <c r="AA235" s="312" t="n">
        <v>-0.2428</v>
      </c>
      <c r="AB235" s="312" t="n">
        <v>0.0757</v>
      </c>
      <c r="AC235" s="312" t="n">
        <v>-0.2166</v>
      </c>
      <c r="AD235" s="312" t="n">
        <v>0.0549</v>
      </c>
      <c r="AE235" s="312" t="n">
        <v>-0.0603</v>
      </c>
      <c r="AF235" s="312" t="n">
        <v>-0.0095</v>
      </c>
      <c r="AG235" s="312" t="n">
        <v>-0.2671</v>
      </c>
      <c r="AH235" s="312" t="n">
        <v>-0.0585</v>
      </c>
      <c r="AI235" s="312" t="n">
        <v>-0.2213</v>
      </c>
      <c r="AJ235" s="312" t="n">
        <v>0.0592</v>
      </c>
      <c r="AK235" s="312" t="n">
        <v>-0.1832</v>
      </c>
      <c r="AL235" s="312" t="n">
        <v>0.0622</v>
      </c>
      <c r="AM235" s="312" t="n">
        <v>-0.1367</v>
      </c>
      <c r="AN235" s="312" t="n">
        <v>-0.1938</v>
      </c>
      <c r="AO235" s="312" t="n">
        <v>-0.1141</v>
      </c>
      <c r="AP235" s="313" t="n">
        <v>0.1161</v>
      </c>
      <c r="AQ235" s="252"/>
      <c r="AR235" s="314" t="n">
        <f aca="false">ROUND(SUMPRODUCT(E235:AP235,E$5:AP$5),10)</f>
        <v>-0.0616716131</v>
      </c>
      <c r="AS235" s="315" t="str">
        <f aca="false">PROPER(RIGHT(B235,LEN(B235)-6))</f>
        <v>Kalium Carbonicum</v>
      </c>
      <c r="AT235" s="269" t="n">
        <f aca="false">ATANH(MIN(AR235,max_correl))</f>
        <v>-0.061749979033081</v>
      </c>
      <c r="AU235" s="270" t="n">
        <f aca="false">IF(AT235&lt;0,(AT235^2),"")</f>
        <v>0.00381305991058594</v>
      </c>
      <c r="AV235" s="252"/>
      <c r="AW235" s="252"/>
      <c r="AX235" s="252"/>
      <c r="AY235" s="252"/>
      <c r="AZ235" s="252"/>
      <c r="BA235" s="252"/>
      <c r="BB235" s="252"/>
      <c r="BC235" s="0"/>
    </row>
    <row r="236" customFormat="false" ht="12.8" hidden="false" customHeight="false" outlineLevel="0" collapsed="false">
      <c r="A236" s="269" t="s">
        <v>660</v>
      </c>
      <c r="B236" s="334" t="s">
        <v>1741</v>
      </c>
      <c r="C236" s="334"/>
      <c r="D236" s="335"/>
      <c r="E236" s="312" t="n">
        <v>0.2762</v>
      </c>
      <c r="F236" s="312" t="n">
        <v>-0.4312</v>
      </c>
      <c r="G236" s="312" t="n">
        <v>0.0942</v>
      </c>
      <c r="H236" s="312" t="n">
        <v>0.3333</v>
      </c>
      <c r="I236" s="312" t="n">
        <v>0.1245</v>
      </c>
      <c r="J236" s="312" t="n">
        <v>-0.2178</v>
      </c>
      <c r="K236" s="312" t="n">
        <v>-0.0306</v>
      </c>
      <c r="L236" s="312" t="n">
        <v>0.0883</v>
      </c>
      <c r="M236" s="312" t="n">
        <v>-0.1072</v>
      </c>
      <c r="N236" s="312" t="n">
        <v>-0.2341</v>
      </c>
      <c r="O236" s="312" t="n">
        <v>0.0364</v>
      </c>
      <c r="P236" s="312" t="n">
        <v>0.227</v>
      </c>
      <c r="Q236" s="312" t="n">
        <v>-0.2993</v>
      </c>
      <c r="R236" s="312" t="n">
        <v>-0.0812</v>
      </c>
      <c r="S236" s="312" t="n">
        <v>0.0738</v>
      </c>
      <c r="T236" s="312" t="n">
        <v>-0.2783</v>
      </c>
      <c r="U236" s="312" t="n">
        <v>-0.0154</v>
      </c>
      <c r="V236" s="312" t="n">
        <v>0.0605</v>
      </c>
      <c r="W236" s="312" t="n">
        <v>-0.1168</v>
      </c>
      <c r="X236" s="312" t="n">
        <v>0.0516</v>
      </c>
      <c r="Y236" s="312" t="n">
        <v>0.1514</v>
      </c>
      <c r="Z236" s="312" t="n">
        <v>0.1211</v>
      </c>
      <c r="AA236" s="312" t="n">
        <v>-0.127</v>
      </c>
      <c r="AB236" s="312" t="n">
        <v>0.2965</v>
      </c>
      <c r="AC236" s="312" t="n">
        <v>-0.0581</v>
      </c>
      <c r="AD236" s="312" t="n">
        <v>-0.1742</v>
      </c>
      <c r="AE236" s="312" t="n">
        <v>0.0083</v>
      </c>
      <c r="AF236" s="312" t="n">
        <v>0.0346</v>
      </c>
      <c r="AG236" s="312" t="n">
        <v>-0.0364</v>
      </c>
      <c r="AH236" s="312" t="n">
        <v>0.0003</v>
      </c>
      <c r="AI236" s="312" t="n">
        <v>0.0791</v>
      </c>
      <c r="AJ236" s="312" t="n">
        <v>-0.0247</v>
      </c>
      <c r="AK236" s="312" t="n">
        <v>0.0241</v>
      </c>
      <c r="AL236" s="312" t="n">
        <v>-0.0386</v>
      </c>
      <c r="AM236" s="312" t="n">
        <v>0.1594</v>
      </c>
      <c r="AN236" s="312" t="n">
        <v>0.1124</v>
      </c>
      <c r="AO236" s="312" t="n">
        <v>-0.0281</v>
      </c>
      <c r="AP236" s="313" t="n">
        <v>-0.0445</v>
      </c>
      <c r="AQ236" s="252"/>
      <c r="AR236" s="314" t="n">
        <f aca="false">ROUND(SUMPRODUCT(E236:AP236,E$5:AP$5),10)</f>
        <v>-0.239879879</v>
      </c>
      <c r="AS236" s="315" t="str">
        <f aca="false">PROPER(RIGHT(B236,LEN(B236)-6))</f>
        <v>Kalium Chloricum</v>
      </c>
      <c r="AT236" s="269" t="n">
        <f aca="false">ATANH(MIN(AR236,max_correl))</f>
        <v>-0.24464665369699</v>
      </c>
      <c r="AU236" s="270" t="n">
        <f aca="false">IF(AT236&lt;0,(AT236^2),"")</f>
        <v>0.0598519851651349</v>
      </c>
      <c r="AV236" s="252"/>
      <c r="AW236" s="252"/>
      <c r="AX236" s="252"/>
      <c r="AY236" s="252"/>
      <c r="AZ236" s="252"/>
      <c r="BA236" s="252"/>
      <c r="BB236" s="252"/>
      <c r="BC236" s="0"/>
    </row>
    <row r="237" customFormat="false" ht="12.8" hidden="false" customHeight="false" outlineLevel="0" collapsed="false">
      <c r="A237" s="269" t="s">
        <v>661</v>
      </c>
      <c r="B237" s="334" t="s">
        <v>1742</v>
      </c>
      <c r="C237" s="334"/>
      <c r="D237" s="335"/>
      <c r="E237" s="312" t="n">
        <v>0.3866</v>
      </c>
      <c r="F237" s="312" t="n">
        <v>-0.1789</v>
      </c>
      <c r="G237" s="312" t="n">
        <v>0.1217</v>
      </c>
      <c r="H237" s="312" t="n">
        <v>-0.2872</v>
      </c>
      <c r="I237" s="312" t="n">
        <v>-0.1731</v>
      </c>
      <c r="J237" s="312" t="n">
        <v>0.1932</v>
      </c>
      <c r="K237" s="312" t="n">
        <v>-0.0067</v>
      </c>
      <c r="L237" s="312" t="n">
        <v>0.0413</v>
      </c>
      <c r="M237" s="312" t="n">
        <v>0.2282</v>
      </c>
      <c r="N237" s="312" t="n">
        <v>-0.0712</v>
      </c>
      <c r="O237" s="312" t="n">
        <v>-0.0775</v>
      </c>
      <c r="P237" s="312" t="n">
        <v>-0.0705</v>
      </c>
      <c r="Q237" s="312" t="n">
        <v>0.0491</v>
      </c>
      <c r="R237" s="312" t="n">
        <v>-0.0491</v>
      </c>
      <c r="S237" s="312" t="n">
        <v>-0.3527</v>
      </c>
      <c r="T237" s="312" t="n">
        <v>-0.21</v>
      </c>
      <c r="U237" s="312" t="n">
        <v>0.3179</v>
      </c>
      <c r="V237" s="312" t="n">
        <v>0.0588</v>
      </c>
      <c r="W237" s="312" t="n">
        <v>-0.0586</v>
      </c>
      <c r="X237" s="312" t="n">
        <v>-0.2769</v>
      </c>
      <c r="Y237" s="312" t="n">
        <v>0.044</v>
      </c>
      <c r="Z237" s="312" t="n">
        <v>-0.1275</v>
      </c>
      <c r="AA237" s="312" t="n">
        <v>0.0597</v>
      </c>
      <c r="AB237" s="312" t="n">
        <v>-0.1199</v>
      </c>
      <c r="AC237" s="312" t="n">
        <v>0.1669</v>
      </c>
      <c r="AD237" s="312" t="n">
        <v>-0.0014</v>
      </c>
      <c r="AE237" s="312" t="n">
        <v>0.0918</v>
      </c>
      <c r="AF237" s="312" t="n">
        <v>-0.0685</v>
      </c>
      <c r="AG237" s="312" t="n">
        <v>0.192</v>
      </c>
      <c r="AH237" s="312" t="n">
        <v>-0.0643</v>
      </c>
      <c r="AI237" s="312" t="n">
        <v>0.1973</v>
      </c>
      <c r="AJ237" s="312" t="n">
        <v>-0.0572</v>
      </c>
      <c r="AK237" s="312" t="n">
        <v>0.0558</v>
      </c>
      <c r="AL237" s="312" t="n">
        <v>0.0717</v>
      </c>
      <c r="AM237" s="312" t="n">
        <v>-0.0901</v>
      </c>
      <c r="AN237" s="312" t="n">
        <v>-0.0754</v>
      </c>
      <c r="AO237" s="312" t="n">
        <v>-0.0597</v>
      </c>
      <c r="AP237" s="313" t="n">
        <v>0.2003</v>
      </c>
      <c r="AQ237" s="252"/>
      <c r="AR237" s="314" t="n">
        <f aca="false">ROUND(SUMPRODUCT(E237:AP237,E$5:AP$5),10)</f>
        <v>-0.0752421195</v>
      </c>
      <c r="AS237" s="315" t="str">
        <f aca="false">PROPER(RIGHT(B237,LEN(B237)-6))</f>
        <v>Kalium Iodatum</v>
      </c>
      <c r="AT237" s="269" t="n">
        <f aca="false">ATANH(MIN(AR237,max_correl))</f>
        <v>-0.0753845951024196</v>
      </c>
      <c r="AU237" s="270" t="n">
        <f aca="false">IF(AT237&lt;0,(AT237^2),"")</f>
        <v>0.00568283717875574</v>
      </c>
      <c r="AV237" s="252"/>
      <c r="AW237" s="252"/>
      <c r="AX237" s="252"/>
      <c r="AY237" s="252"/>
      <c r="AZ237" s="252"/>
      <c r="BA237" s="252"/>
      <c r="BB237" s="252"/>
      <c r="BC237" s="0"/>
    </row>
    <row r="238" customFormat="false" ht="12.8" hidden="false" customHeight="false" outlineLevel="0" collapsed="false">
      <c r="A238" s="269" t="s">
        <v>662</v>
      </c>
      <c r="B238" s="334" t="s">
        <v>1743</v>
      </c>
      <c r="C238" s="334"/>
      <c r="D238" s="335"/>
      <c r="E238" s="312" t="n">
        <v>0.5872</v>
      </c>
      <c r="F238" s="312" t="n">
        <v>-0.067</v>
      </c>
      <c r="G238" s="312" t="n">
        <v>0.3166</v>
      </c>
      <c r="H238" s="312" t="n">
        <v>-0.1451</v>
      </c>
      <c r="I238" s="312" t="n">
        <v>0.0241</v>
      </c>
      <c r="J238" s="312" t="n">
        <v>0.026</v>
      </c>
      <c r="K238" s="312" t="n">
        <v>0.0524</v>
      </c>
      <c r="L238" s="312" t="n">
        <v>-0.1007</v>
      </c>
      <c r="M238" s="312" t="n">
        <v>-0.1937</v>
      </c>
      <c r="N238" s="312" t="n">
        <v>-0.0781</v>
      </c>
      <c r="O238" s="312" t="n">
        <v>0.0276</v>
      </c>
      <c r="P238" s="312" t="n">
        <v>0.08</v>
      </c>
      <c r="Q238" s="312" t="n">
        <v>-0.087</v>
      </c>
      <c r="R238" s="312" t="n">
        <v>0.0038</v>
      </c>
      <c r="S238" s="312" t="n">
        <v>0.1937</v>
      </c>
      <c r="T238" s="312" t="n">
        <v>-0.067</v>
      </c>
      <c r="U238" s="312" t="n">
        <v>-0.2007</v>
      </c>
      <c r="V238" s="312" t="n">
        <v>0.0851</v>
      </c>
      <c r="W238" s="312" t="n">
        <v>-0.1613</v>
      </c>
      <c r="X238" s="312" t="n">
        <v>0.0375</v>
      </c>
      <c r="Y238" s="312" t="n">
        <v>-0.0432</v>
      </c>
      <c r="Z238" s="312" t="n">
        <v>0.0257</v>
      </c>
      <c r="AA238" s="312" t="n">
        <v>0.1791</v>
      </c>
      <c r="AB238" s="312" t="n">
        <v>0.0137</v>
      </c>
      <c r="AC238" s="312" t="n">
        <v>0.182</v>
      </c>
      <c r="AD238" s="312" t="n">
        <v>0.0667</v>
      </c>
      <c r="AE238" s="312" t="n">
        <v>-0.1051</v>
      </c>
      <c r="AF238" s="312" t="n">
        <v>0.0273</v>
      </c>
      <c r="AG238" s="312" t="n">
        <v>-0.0867</v>
      </c>
      <c r="AH238" s="312" t="n">
        <v>0.2385</v>
      </c>
      <c r="AI238" s="312" t="n">
        <v>-0.0086</v>
      </c>
      <c r="AJ238" s="312" t="n">
        <v>-0.3398</v>
      </c>
      <c r="AK238" s="312" t="n">
        <v>-0.1108</v>
      </c>
      <c r="AL238" s="312" t="n">
        <v>-0.1686</v>
      </c>
      <c r="AM238" s="312" t="n">
        <v>-0.1283</v>
      </c>
      <c r="AN238" s="312" t="n">
        <v>-0.0013</v>
      </c>
      <c r="AO238" s="312" t="n">
        <v>0.0508</v>
      </c>
      <c r="AP238" s="313" t="n">
        <v>-0.1264</v>
      </c>
      <c r="AQ238" s="252"/>
      <c r="AR238" s="314" t="n">
        <f aca="false">ROUND(SUMPRODUCT(E238:AP238,E$5:AP$5),10)</f>
        <v>-0.1242589954</v>
      </c>
      <c r="AS238" s="315" t="str">
        <f aca="false">PROPER(RIGHT(B238,LEN(B238)-6))</f>
        <v>Kalium Muriaticum</v>
      </c>
      <c r="AT238" s="269" t="n">
        <f aca="false">ATANH(MIN(AR238,max_correl))</f>
        <v>-0.124904518246054</v>
      </c>
      <c r="AU238" s="270" t="n">
        <f aca="false">IF(AT238&lt;0,(AT238^2),"")</f>
        <v>0.0156011386782789</v>
      </c>
      <c r="AV238" s="252"/>
      <c r="AW238" s="252"/>
      <c r="AX238" s="252"/>
      <c r="AY238" s="252"/>
      <c r="AZ238" s="252"/>
      <c r="BA238" s="252"/>
      <c r="BB238" s="252"/>
      <c r="BC238" s="0"/>
    </row>
    <row r="239" customFormat="false" ht="12.8" hidden="false" customHeight="false" outlineLevel="0" collapsed="false">
      <c r="A239" s="269" t="s">
        <v>663</v>
      </c>
      <c r="B239" s="334" t="s">
        <v>1744</v>
      </c>
      <c r="C239" s="334"/>
      <c r="D239" s="335"/>
      <c r="E239" s="312" t="n">
        <v>0.0592</v>
      </c>
      <c r="F239" s="312" t="n">
        <v>-0.4695</v>
      </c>
      <c r="G239" s="312" t="n">
        <v>0.2027</v>
      </c>
      <c r="H239" s="312" t="n">
        <v>0.1801</v>
      </c>
      <c r="I239" s="312" t="n">
        <v>0.3849</v>
      </c>
      <c r="J239" s="312" t="n">
        <v>-0.1551</v>
      </c>
      <c r="K239" s="312" t="n">
        <v>0.4194</v>
      </c>
      <c r="L239" s="312" t="n">
        <v>-0.2741</v>
      </c>
      <c r="M239" s="312" t="n">
        <v>0.1651</v>
      </c>
      <c r="N239" s="312" t="n">
        <v>-0.0027</v>
      </c>
      <c r="O239" s="312" t="n">
        <v>0.1126</v>
      </c>
      <c r="P239" s="312" t="n">
        <v>-0.1227</v>
      </c>
      <c r="Q239" s="312" t="n">
        <v>0.1459</v>
      </c>
      <c r="R239" s="312" t="n">
        <v>-0.123</v>
      </c>
      <c r="S239" s="312" t="n">
        <v>0.0238</v>
      </c>
      <c r="T239" s="312" t="n">
        <v>0.0696</v>
      </c>
      <c r="U239" s="312" t="n">
        <v>0.0342</v>
      </c>
      <c r="V239" s="312" t="n">
        <v>0.0339</v>
      </c>
      <c r="W239" s="312" t="n">
        <v>-0.0815</v>
      </c>
      <c r="X239" s="312" t="n">
        <v>0.0174</v>
      </c>
      <c r="Y239" s="312" t="n">
        <v>0.0827</v>
      </c>
      <c r="Z239" s="312" t="n">
        <v>-0.1258</v>
      </c>
      <c r="AA239" s="312" t="n">
        <v>0.0253</v>
      </c>
      <c r="AB239" s="312" t="n">
        <v>0.0665</v>
      </c>
      <c r="AC239" s="312" t="n">
        <v>0.141</v>
      </c>
      <c r="AD239" s="312" t="n">
        <v>0.0302</v>
      </c>
      <c r="AE239" s="312" t="n">
        <v>-0.1981</v>
      </c>
      <c r="AF239" s="312" t="n">
        <v>-0.0418</v>
      </c>
      <c r="AG239" s="312" t="n">
        <v>-0.083</v>
      </c>
      <c r="AH239" s="312" t="n">
        <v>-0.0092</v>
      </c>
      <c r="AI239" s="312" t="n">
        <v>-0.1709</v>
      </c>
      <c r="AJ239" s="312" t="n">
        <v>-0.0507</v>
      </c>
      <c r="AK239" s="312" t="n">
        <v>-0.1517</v>
      </c>
      <c r="AL239" s="312" t="n">
        <v>-0.1364</v>
      </c>
      <c r="AM239" s="312" t="n">
        <v>0.0198</v>
      </c>
      <c r="AN239" s="312" t="n">
        <v>-0.0061</v>
      </c>
      <c r="AO239" s="312" t="n">
        <v>-0.0424</v>
      </c>
      <c r="AP239" s="313" t="n">
        <v>0.0333</v>
      </c>
      <c r="AQ239" s="252"/>
      <c r="AR239" s="314" t="n">
        <f aca="false">ROUND(SUMPRODUCT(E239:AP239,E$5:AP$5),10)</f>
        <v>-0.2748774589</v>
      </c>
      <c r="AS239" s="315" t="str">
        <f aca="false">PROPER(RIGHT(B239,LEN(B239)-6))</f>
        <v>Kalium Nitricum</v>
      </c>
      <c r="AT239" s="269" t="n">
        <f aca="false">ATANH(MIN(AR239,max_correl))</f>
        <v>-0.282132339764003</v>
      </c>
      <c r="AU239" s="270" t="n">
        <f aca="false">IF(AT239&lt;0,(AT239^2),"")</f>
        <v>0.0795986571407109</v>
      </c>
      <c r="AV239" s="252"/>
      <c r="AW239" s="252"/>
      <c r="AX239" s="252"/>
      <c r="AY239" s="252"/>
      <c r="AZ239" s="252"/>
      <c r="BA239" s="252"/>
      <c r="BB239" s="252"/>
      <c r="BC239" s="0"/>
    </row>
    <row r="240" customFormat="false" ht="12.8" hidden="false" customHeight="false" outlineLevel="0" collapsed="false">
      <c r="A240" s="269" t="s">
        <v>664</v>
      </c>
      <c r="B240" s="334" t="s">
        <v>1745</v>
      </c>
      <c r="C240" s="334"/>
      <c r="D240" s="335"/>
      <c r="E240" s="312" t="n">
        <v>-0.285</v>
      </c>
      <c r="F240" s="312" t="n">
        <v>0.5651</v>
      </c>
      <c r="G240" s="312" t="n">
        <v>-0.2895</v>
      </c>
      <c r="H240" s="312" t="n">
        <v>-0.0837</v>
      </c>
      <c r="I240" s="312" t="n">
        <v>0.1974</v>
      </c>
      <c r="J240" s="312" t="n">
        <v>-0.0965</v>
      </c>
      <c r="K240" s="312" t="n">
        <v>0.0304</v>
      </c>
      <c r="L240" s="312" t="n">
        <v>0.1228</v>
      </c>
      <c r="M240" s="312" t="n">
        <v>0.1331</v>
      </c>
      <c r="N240" s="312" t="n">
        <v>0.0279</v>
      </c>
      <c r="O240" s="312" t="n">
        <v>0.2516</v>
      </c>
      <c r="P240" s="312" t="n">
        <v>-0.1724</v>
      </c>
      <c r="Q240" s="312" t="n">
        <v>-0.1253</v>
      </c>
      <c r="R240" s="312" t="n">
        <v>0.241</v>
      </c>
      <c r="S240" s="312" t="n">
        <v>-0.0077</v>
      </c>
      <c r="T240" s="312" t="n">
        <v>-0.0426</v>
      </c>
      <c r="U240" s="312" t="n">
        <v>0.0633</v>
      </c>
      <c r="V240" s="312" t="n">
        <v>-0.0626</v>
      </c>
      <c r="W240" s="312" t="n">
        <v>0.0351</v>
      </c>
      <c r="X240" s="312" t="n">
        <v>0.013</v>
      </c>
      <c r="Y240" s="312" t="n">
        <v>-0.0017</v>
      </c>
      <c r="Z240" s="312" t="n">
        <v>0.0738</v>
      </c>
      <c r="AA240" s="312" t="n">
        <v>-0.2298</v>
      </c>
      <c r="AB240" s="312" t="n">
        <v>-0.0566</v>
      </c>
      <c r="AC240" s="312" t="n">
        <v>-0.21</v>
      </c>
      <c r="AD240" s="312" t="n">
        <v>0.0194</v>
      </c>
      <c r="AE240" s="312" t="n">
        <v>0.2334</v>
      </c>
      <c r="AF240" s="312" t="n">
        <v>-0.0212</v>
      </c>
      <c r="AG240" s="312" t="n">
        <v>-0.0488</v>
      </c>
      <c r="AH240" s="312" t="n">
        <v>-0.1046</v>
      </c>
      <c r="AI240" s="312" t="n">
        <v>0.1323</v>
      </c>
      <c r="AJ240" s="312" t="n">
        <v>0.0246</v>
      </c>
      <c r="AK240" s="312" t="n">
        <v>-0.1264</v>
      </c>
      <c r="AL240" s="312" t="n">
        <v>0.096</v>
      </c>
      <c r="AM240" s="312" t="n">
        <v>-0.1321</v>
      </c>
      <c r="AN240" s="312" t="n">
        <v>-0.0362</v>
      </c>
      <c r="AO240" s="312" t="n">
        <v>-0.0194</v>
      </c>
      <c r="AP240" s="313" t="n">
        <v>-0.1061</v>
      </c>
      <c r="AQ240" s="252"/>
      <c r="AR240" s="314" t="n">
        <f aca="false">ROUND(SUMPRODUCT(E240:AP240,E$5:AP$5),10)</f>
        <v>0.1889816899</v>
      </c>
      <c r="AS240" s="315" t="str">
        <f aca="false">PROPER(RIGHT(B240,LEN(B240)-6))</f>
        <v>Kalium Phosphoricum</v>
      </c>
      <c r="AT240" s="269" t="n">
        <f aca="false">ATANH(MIN(AR240,max_correl))</f>
        <v>0.19128093297176</v>
      </c>
      <c r="AU240" s="270" t="str">
        <f aca="false">IF(AT240&lt;0,(AT240^2),"")</f>
        <v/>
      </c>
      <c r="AV240" s="252"/>
      <c r="AW240" s="252"/>
      <c r="AX240" s="252"/>
      <c r="AY240" s="252"/>
      <c r="AZ240" s="252"/>
      <c r="BA240" s="252"/>
      <c r="BB240" s="252"/>
      <c r="BC240" s="0"/>
    </row>
    <row r="241" customFormat="false" ht="12.8" hidden="false" customHeight="false" outlineLevel="0" collapsed="false">
      <c r="A241" s="269" t="s">
        <v>665</v>
      </c>
      <c r="B241" s="334" t="s">
        <v>1746</v>
      </c>
      <c r="C241" s="334"/>
      <c r="D241" s="335"/>
      <c r="E241" s="312" t="n">
        <v>0.3186</v>
      </c>
      <c r="F241" s="312" t="n">
        <v>0.0804</v>
      </c>
      <c r="G241" s="312" t="n">
        <v>0.1153</v>
      </c>
      <c r="H241" s="312" t="n">
        <v>-0.3239</v>
      </c>
      <c r="I241" s="312" t="n">
        <v>-0.1418</v>
      </c>
      <c r="J241" s="312" t="n">
        <v>0.4643</v>
      </c>
      <c r="K241" s="312" t="n">
        <v>-0.1884</v>
      </c>
      <c r="L241" s="312" t="n">
        <v>0.158</v>
      </c>
      <c r="M241" s="312" t="n">
        <v>-0.1344</v>
      </c>
      <c r="N241" s="312" t="n">
        <v>0.1273</v>
      </c>
      <c r="O241" s="312" t="n">
        <v>0.2238</v>
      </c>
      <c r="P241" s="312" t="n">
        <v>-0.0645</v>
      </c>
      <c r="Q241" s="312" t="n">
        <v>0.0553</v>
      </c>
      <c r="R241" s="312" t="n">
        <v>-0.1698</v>
      </c>
      <c r="S241" s="312" t="n">
        <v>0.0443</v>
      </c>
      <c r="T241" s="312" t="n">
        <v>-0.2308</v>
      </c>
      <c r="U241" s="312" t="n">
        <v>0.1192</v>
      </c>
      <c r="V241" s="312" t="n">
        <v>0.0689</v>
      </c>
      <c r="W241" s="312" t="n">
        <v>-0.0309</v>
      </c>
      <c r="X241" s="312" t="n">
        <v>-0.2473</v>
      </c>
      <c r="Y241" s="312" t="n">
        <v>-0.0456</v>
      </c>
      <c r="Z241" s="312" t="n">
        <v>0.0066</v>
      </c>
      <c r="AA241" s="312" t="n">
        <v>0.1483</v>
      </c>
      <c r="AB241" s="312" t="n">
        <v>-0.1829</v>
      </c>
      <c r="AC241" s="312" t="n">
        <v>-0.0723</v>
      </c>
      <c r="AD241" s="312" t="n">
        <v>0.0629</v>
      </c>
      <c r="AE241" s="312" t="n">
        <v>0.0818</v>
      </c>
      <c r="AF241" s="312" t="n">
        <v>-0.0445</v>
      </c>
      <c r="AG241" s="312" t="n">
        <v>-0.0975</v>
      </c>
      <c r="AH241" s="312" t="n">
        <v>-0.0359</v>
      </c>
      <c r="AI241" s="312" t="n">
        <v>0.0325</v>
      </c>
      <c r="AJ241" s="312" t="n">
        <v>0.0105</v>
      </c>
      <c r="AK241" s="312" t="n">
        <v>-0.0645</v>
      </c>
      <c r="AL241" s="312" t="n">
        <v>0.0773</v>
      </c>
      <c r="AM241" s="312" t="n">
        <v>-0.0574</v>
      </c>
      <c r="AN241" s="312" t="n">
        <v>-0.0039</v>
      </c>
      <c r="AO241" s="312" t="n">
        <v>-0.2749</v>
      </c>
      <c r="AP241" s="313" t="n">
        <v>0.2112</v>
      </c>
      <c r="AQ241" s="252"/>
      <c r="AR241" s="314" t="n">
        <f aca="false">ROUND(SUMPRODUCT(E241:AP241,E$5:AP$5),10)</f>
        <v>0.0404977969</v>
      </c>
      <c r="AS241" s="315" t="str">
        <f aca="false">PROPER(RIGHT(B241,LEN(B241)-6))</f>
        <v>Kalium Sulfuricum</v>
      </c>
      <c r="AT241" s="269" t="n">
        <f aca="false">ATANH(MIN(AR241,max_correl))</f>
        <v>0.0405199584735927</v>
      </c>
      <c r="AU241" s="270" t="str">
        <f aca="false">IF(AT241&lt;0,(AT241^2),"")</f>
        <v/>
      </c>
      <c r="AV241" s="252"/>
      <c r="AW241" s="252"/>
      <c r="AX241" s="252"/>
      <c r="AY241" s="252"/>
      <c r="AZ241" s="252"/>
      <c r="BA241" s="252"/>
      <c r="BB241" s="252"/>
      <c r="BC241" s="0"/>
    </row>
    <row r="242" customFormat="false" ht="12.8" hidden="false" customHeight="false" outlineLevel="0" collapsed="false">
      <c r="A242" s="269" t="s">
        <v>666</v>
      </c>
      <c r="B242" s="334" t="s">
        <v>1747</v>
      </c>
      <c r="C242" s="334"/>
      <c r="D242" s="335"/>
      <c r="E242" s="312" t="n">
        <v>-0.1394</v>
      </c>
      <c r="F242" s="312" t="n">
        <v>-0.3009</v>
      </c>
      <c r="G242" s="312" t="n">
        <v>0.2502</v>
      </c>
      <c r="H242" s="312" t="n">
        <v>0.0584</v>
      </c>
      <c r="I242" s="312" t="n">
        <v>0.0735</v>
      </c>
      <c r="J242" s="312" t="n">
        <v>-0.0514</v>
      </c>
      <c r="K242" s="312" t="n">
        <v>-0.2254</v>
      </c>
      <c r="L242" s="312" t="n">
        <v>-0.2633</v>
      </c>
      <c r="M242" s="312" t="n">
        <v>0.4412</v>
      </c>
      <c r="N242" s="312" t="n">
        <v>0.4127</v>
      </c>
      <c r="O242" s="312" t="n">
        <v>0.0758</v>
      </c>
      <c r="P242" s="312" t="n">
        <v>0.1615</v>
      </c>
      <c r="Q242" s="312" t="n">
        <v>0.0617</v>
      </c>
      <c r="R242" s="312" t="n">
        <v>-0.2495</v>
      </c>
      <c r="S242" s="312" t="n">
        <v>-0.0742</v>
      </c>
      <c r="T242" s="312" t="n">
        <v>-0.0976</v>
      </c>
      <c r="U242" s="312" t="n">
        <v>0.1002</v>
      </c>
      <c r="V242" s="312" t="n">
        <v>0.0851</v>
      </c>
      <c r="W242" s="312" t="n">
        <v>-0.1898</v>
      </c>
      <c r="X242" s="312" t="n">
        <v>0.0186</v>
      </c>
      <c r="Y242" s="312" t="n">
        <v>0.0071</v>
      </c>
      <c r="Z242" s="312" t="n">
        <v>0.1169</v>
      </c>
      <c r="AA242" s="312" t="n">
        <v>0.0344</v>
      </c>
      <c r="AB242" s="312" t="n">
        <v>0.0633</v>
      </c>
      <c r="AC242" s="312" t="n">
        <v>-0.0083</v>
      </c>
      <c r="AD242" s="312" t="n">
        <v>-0.1236</v>
      </c>
      <c r="AE242" s="312" t="n">
        <v>0.1182</v>
      </c>
      <c r="AF242" s="312" t="n">
        <v>0.1564</v>
      </c>
      <c r="AG242" s="312" t="n">
        <v>-0.0713</v>
      </c>
      <c r="AH242" s="312" t="n">
        <v>0.0825</v>
      </c>
      <c r="AI242" s="312" t="n">
        <v>-0.1262</v>
      </c>
      <c r="AJ242" s="312" t="n">
        <v>-0.1445</v>
      </c>
      <c r="AK242" s="312" t="n">
        <v>-0.026</v>
      </c>
      <c r="AL242" s="312" t="n">
        <v>-0.1207</v>
      </c>
      <c r="AM242" s="312" t="n">
        <v>-0.1368</v>
      </c>
      <c r="AN242" s="312" t="n">
        <v>0.0344</v>
      </c>
      <c r="AO242" s="312" t="n">
        <v>-0.0681</v>
      </c>
      <c r="AP242" s="313" t="n">
        <v>0.0556</v>
      </c>
      <c r="AQ242" s="252"/>
      <c r="AR242" s="314" t="n">
        <f aca="false">ROUND(SUMPRODUCT(E242:AP242,E$5:AP$5),10)</f>
        <v>-0.1923261692</v>
      </c>
      <c r="AS242" s="315" t="str">
        <f aca="false">PROPER(RIGHT(B242,LEN(B242)-6))</f>
        <v>Kalmia Latifolia</v>
      </c>
      <c r="AT242" s="269" t="n">
        <f aca="false">ATANH(MIN(AR242,max_correl))</f>
        <v>-0.194751569902041</v>
      </c>
      <c r="AU242" s="270" t="n">
        <f aca="false">IF(AT242&lt;0,(AT242^2),"")</f>
        <v>0.0379281739793094</v>
      </c>
      <c r="AV242" s="252"/>
      <c r="AW242" s="252"/>
      <c r="AX242" s="252"/>
      <c r="AY242" s="252"/>
      <c r="AZ242" s="252"/>
      <c r="BA242" s="252"/>
      <c r="BB242" s="252"/>
      <c r="BC242" s="0"/>
    </row>
    <row r="243" customFormat="false" ht="12.8" hidden="false" customHeight="false" outlineLevel="0" collapsed="false">
      <c r="A243" s="269" t="s">
        <v>667</v>
      </c>
      <c r="B243" s="334" t="s">
        <v>1748</v>
      </c>
      <c r="C243" s="334"/>
      <c r="D243" s="335"/>
      <c r="E243" s="312" t="n">
        <v>0.525</v>
      </c>
      <c r="F243" s="312" t="n">
        <v>0.0479</v>
      </c>
      <c r="G243" s="312" t="n">
        <v>-0.0708</v>
      </c>
      <c r="H243" s="312" t="n">
        <v>0.2177</v>
      </c>
      <c r="I243" s="312" t="n">
        <v>-0.172</v>
      </c>
      <c r="J243" s="312" t="n">
        <v>0.0266</v>
      </c>
      <c r="K243" s="312" t="n">
        <v>0.2689</v>
      </c>
      <c r="L243" s="312" t="n">
        <v>-0.174</v>
      </c>
      <c r="M243" s="312" t="n">
        <v>0.1117</v>
      </c>
      <c r="N243" s="312" t="n">
        <v>-0.184</v>
      </c>
      <c r="O243" s="312" t="n">
        <v>-0.2445</v>
      </c>
      <c r="P243" s="312" t="n">
        <v>-0.0479</v>
      </c>
      <c r="Q243" s="312" t="n">
        <v>0.0443</v>
      </c>
      <c r="R243" s="312" t="n">
        <v>0.0167</v>
      </c>
      <c r="S243" s="312" t="n">
        <v>0.0443</v>
      </c>
      <c r="T243" s="312" t="n">
        <v>0.0177</v>
      </c>
      <c r="U243" s="312" t="n">
        <v>-0.2125</v>
      </c>
      <c r="V243" s="312" t="n">
        <v>-0.1991</v>
      </c>
      <c r="W243" s="312" t="n">
        <v>-0.1713</v>
      </c>
      <c r="X243" s="312" t="n">
        <v>-0.0627</v>
      </c>
      <c r="Y243" s="312" t="n">
        <v>0.2759</v>
      </c>
      <c r="Z243" s="312" t="n">
        <v>0.04</v>
      </c>
      <c r="AA243" s="312" t="n">
        <v>0.0928</v>
      </c>
      <c r="AB243" s="312" t="n">
        <v>0.0711</v>
      </c>
      <c r="AC243" s="312" t="n">
        <v>-0.0876</v>
      </c>
      <c r="AD243" s="312" t="n">
        <v>-0.0976</v>
      </c>
      <c r="AE243" s="312" t="n">
        <v>0.0622</v>
      </c>
      <c r="AF243" s="312" t="n">
        <v>0.106</v>
      </c>
      <c r="AG243" s="312" t="n">
        <v>-0.2371</v>
      </c>
      <c r="AH243" s="312" t="n">
        <v>0.0366</v>
      </c>
      <c r="AI243" s="312" t="n">
        <v>-0.1103</v>
      </c>
      <c r="AJ243" s="312" t="n">
        <v>0.0057</v>
      </c>
      <c r="AK243" s="312" t="n">
        <v>-0.0311</v>
      </c>
      <c r="AL243" s="312" t="n">
        <v>0.2747</v>
      </c>
      <c r="AM243" s="312" t="n">
        <v>-0.0802</v>
      </c>
      <c r="AN243" s="312" t="n">
        <v>0.0878</v>
      </c>
      <c r="AO243" s="312" t="n">
        <v>-0.066</v>
      </c>
      <c r="AP243" s="313" t="n">
        <v>-0.1321</v>
      </c>
      <c r="AQ243" s="252"/>
      <c r="AR243" s="314" t="n">
        <f aca="false">ROUND(SUMPRODUCT(E243:AP243,E$5:AP$5),10)</f>
        <v>-0.1528366531</v>
      </c>
      <c r="AS243" s="315" t="str">
        <f aca="false">PROPER(RIGHT(B243,LEN(B243)-6))</f>
        <v>Kreosotum</v>
      </c>
      <c r="AT243" s="269" t="n">
        <f aca="false">ATANH(MIN(AR243,max_correl))</f>
        <v>-0.154043654743051</v>
      </c>
      <c r="AU243" s="270" t="n">
        <f aca="false">IF(AT243&lt;0,(AT243^2),"")</f>
        <v>0.0237294475665964</v>
      </c>
      <c r="AV243" s="252"/>
      <c r="AW243" s="252"/>
      <c r="AX243" s="252"/>
      <c r="AY243" s="252"/>
      <c r="AZ243" s="252"/>
      <c r="BA243" s="252"/>
      <c r="BB243" s="252"/>
      <c r="BC243" s="0"/>
    </row>
    <row r="244" customFormat="false" ht="12.8" hidden="false" customHeight="false" outlineLevel="0" collapsed="false">
      <c r="A244" s="269" t="s">
        <v>668</v>
      </c>
      <c r="B244" s="334" t="s">
        <v>1749</v>
      </c>
      <c r="C244" s="334"/>
      <c r="D244" s="335"/>
      <c r="E244" s="312" t="n">
        <v>0.0201</v>
      </c>
      <c r="F244" s="312" t="n">
        <v>0.0076</v>
      </c>
      <c r="G244" s="312" t="n">
        <v>-0.0712</v>
      </c>
      <c r="H244" s="312" t="n">
        <v>-0.1296</v>
      </c>
      <c r="I244" s="312" t="n">
        <v>-0.3537</v>
      </c>
      <c r="J244" s="312" t="n">
        <v>-0.043</v>
      </c>
      <c r="K244" s="312" t="n">
        <v>-0.006</v>
      </c>
      <c r="L244" s="312" t="n">
        <v>-0.0955</v>
      </c>
      <c r="M244" s="312" t="n">
        <v>0.0856</v>
      </c>
      <c r="N244" s="312" t="n">
        <v>0.0561</v>
      </c>
      <c r="O244" s="312" t="n">
        <v>-0.0824</v>
      </c>
      <c r="P244" s="312" t="n">
        <v>0.1085</v>
      </c>
      <c r="Q244" s="312" t="n">
        <v>-0.1633</v>
      </c>
      <c r="R244" s="312" t="n">
        <v>0.6185</v>
      </c>
      <c r="S244" s="312" t="n">
        <v>-0.0613</v>
      </c>
      <c r="T244" s="312" t="n">
        <v>-0.0151</v>
      </c>
      <c r="U244" s="312" t="n">
        <v>0.006</v>
      </c>
      <c r="V244" s="312" t="n">
        <v>0.0047</v>
      </c>
      <c r="W244" s="312" t="n">
        <v>0.0381</v>
      </c>
      <c r="X244" s="312" t="n">
        <v>0.4377</v>
      </c>
      <c r="Y244" s="312" t="n">
        <v>-0.1299</v>
      </c>
      <c r="Z244" s="312" t="n">
        <v>0.0396</v>
      </c>
      <c r="AA244" s="312" t="n">
        <v>-0.0775</v>
      </c>
      <c r="AB244" s="312" t="n">
        <v>0.1576</v>
      </c>
      <c r="AC244" s="312" t="n">
        <v>0.1849</v>
      </c>
      <c r="AD244" s="312" t="n">
        <v>-0.0819</v>
      </c>
      <c r="AE244" s="312" t="n">
        <v>0.0073</v>
      </c>
      <c r="AF244" s="312" t="n">
        <v>0.0903</v>
      </c>
      <c r="AG244" s="312" t="n">
        <v>-0.0537</v>
      </c>
      <c r="AH244" s="312" t="n">
        <v>0.09</v>
      </c>
      <c r="AI244" s="312" t="n">
        <v>-0.0631</v>
      </c>
      <c r="AJ244" s="312" t="n">
        <v>-0.1182</v>
      </c>
      <c r="AK244" s="312" t="n">
        <v>-0.2102</v>
      </c>
      <c r="AL244" s="312" t="n">
        <v>0.0843</v>
      </c>
      <c r="AM244" s="312" t="n">
        <v>-0.0947</v>
      </c>
      <c r="AN244" s="312" t="n">
        <v>-0.0016</v>
      </c>
      <c r="AO244" s="312" t="n">
        <v>-0.0936</v>
      </c>
      <c r="AP244" s="313" t="n">
        <v>-0.0994</v>
      </c>
      <c r="AQ244" s="252"/>
      <c r="AR244" s="314" t="n">
        <f aca="false">ROUND(SUMPRODUCT(E244:AP244,E$5:AP$5),10)</f>
        <v>0.0879380477</v>
      </c>
      <c r="AS244" s="315" t="str">
        <f aca="false">PROPER(RIGHT(B244,LEN(B244)-6))</f>
        <v>Lac Caninum</v>
      </c>
      <c r="AT244" s="269" t="n">
        <f aca="false">ATANH(MIN(AR244,max_correl))</f>
        <v>0.0881657832108821</v>
      </c>
      <c r="AU244" s="270" t="str">
        <f aca="false">IF(AT244&lt;0,(AT244^2),"")</f>
        <v/>
      </c>
      <c r="AV244" s="252"/>
      <c r="AW244" s="252"/>
      <c r="AX244" s="252"/>
      <c r="AY244" s="252"/>
      <c r="AZ244" s="252"/>
      <c r="BA244" s="252"/>
      <c r="BB244" s="252"/>
      <c r="BC244" s="0"/>
    </row>
    <row r="245" customFormat="false" ht="12.8" hidden="false" customHeight="false" outlineLevel="0" collapsed="false">
      <c r="A245" s="269" t="s">
        <v>669</v>
      </c>
      <c r="B245" s="334" t="s">
        <v>1750</v>
      </c>
      <c r="C245" s="334"/>
      <c r="D245" s="335"/>
      <c r="E245" s="312" t="n">
        <v>0.0958</v>
      </c>
      <c r="F245" s="312" t="n">
        <v>-0.0158</v>
      </c>
      <c r="G245" s="312" t="n">
        <v>0.3156</v>
      </c>
      <c r="H245" s="312" t="n">
        <v>-0.076</v>
      </c>
      <c r="I245" s="312" t="n">
        <v>0.0912</v>
      </c>
      <c r="J245" s="312" t="n">
        <v>-0.2857</v>
      </c>
      <c r="K245" s="312" t="n">
        <v>0.0062</v>
      </c>
      <c r="L245" s="312" t="n">
        <v>-0.0722</v>
      </c>
      <c r="M245" s="312" t="n">
        <v>0.0436</v>
      </c>
      <c r="N245" s="312" t="n">
        <v>0.0535</v>
      </c>
      <c r="O245" s="312" t="n">
        <v>-0.1348</v>
      </c>
      <c r="P245" s="312" t="n">
        <v>0.0102</v>
      </c>
      <c r="Q245" s="312" t="n">
        <v>-0.0166</v>
      </c>
      <c r="R245" s="312" t="n">
        <v>0.1431</v>
      </c>
      <c r="S245" s="312" t="n">
        <v>0.432</v>
      </c>
      <c r="T245" s="312" t="n">
        <v>-0.1065</v>
      </c>
      <c r="U245" s="312" t="n">
        <v>-0.0021</v>
      </c>
      <c r="V245" s="312" t="n">
        <v>0.184</v>
      </c>
      <c r="W245" s="312" t="n">
        <v>-0.1244</v>
      </c>
      <c r="X245" s="312" t="n">
        <v>-0.0856</v>
      </c>
      <c r="Y245" s="312" t="n">
        <v>-0.1099</v>
      </c>
      <c r="Z245" s="312" t="n">
        <v>-0.035</v>
      </c>
      <c r="AA245" s="312" t="n">
        <v>-0.3453</v>
      </c>
      <c r="AB245" s="312" t="n">
        <v>-0.1731</v>
      </c>
      <c r="AC245" s="312" t="n">
        <v>0.3282</v>
      </c>
      <c r="AD245" s="312" t="n">
        <v>-0.2378</v>
      </c>
      <c r="AE245" s="312" t="n">
        <v>0.0942</v>
      </c>
      <c r="AF245" s="312" t="n">
        <v>-0.0407</v>
      </c>
      <c r="AG245" s="312" t="n">
        <v>-0.0998</v>
      </c>
      <c r="AH245" s="312" t="n">
        <v>-0.0744</v>
      </c>
      <c r="AI245" s="312" t="n">
        <v>-0.0599</v>
      </c>
      <c r="AJ245" s="312" t="n">
        <v>-0.0784</v>
      </c>
      <c r="AK245" s="312" t="n">
        <v>0.2362</v>
      </c>
      <c r="AL245" s="312" t="n">
        <v>-0.023</v>
      </c>
      <c r="AM245" s="312" t="n">
        <v>0.0209</v>
      </c>
      <c r="AN245" s="312" t="n">
        <v>-0.1559</v>
      </c>
      <c r="AO245" s="312" t="n">
        <v>0.1744</v>
      </c>
      <c r="AP245" s="313" t="n">
        <v>0.1327</v>
      </c>
      <c r="AQ245" s="252"/>
      <c r="AR245" s="314" t="n">
        <f aca="false">ROUND(SUMPRODUCT(E245:AP245,E$5:AP$5),10)</f>
        <v>-0.1366504694</v>
      </c>
      <c r="AS245" s="315" t="str">
        <f aca="false">PROPER(RIGHT(B245,LEN(B245)-6))</f>
        <v>Lac Defloratum</v>
      </c>
      <c r="AT245" s="269" t="n">
        <f aca="false">ATANH(MIN(AR245,max_correl))</f>
        <v>-0.137510702275489</v>
      </c>
      <c r="AU245" s="270" t="n">
        <f aca="false">IF(AT245&lt;0,(AT245^2),"")</f>
        <v>0.0189091932402982</v>
      </c>
      <c r="AV245" s="252"/>
      <c r="AW245" s="252"/>
      <c r="AX245" s="252"/>
      <c r="AY245" s="252"/>
      <c r="AZ245" s="252"/>
      <c r="BA245" s="252"/>
      <c r="BB245" s="252"/>
      <c r="BC245" s="0"/>
    </row>
    <row r="246" customFormat="false" ht="12.8" hidden="false" customHeight="false" outlineLevel="0" collapsed="false">
      <c r="A246" s="269" t="s">
        <v>670</v>
      </c>
      <c r="B246" s="334" t="s">
        <v>1751</v>
      </c>
      <c r="C246" s="334"/>
      <c r="D246" s="335"/>
      <c r="E246" s="312" t="n">
        <v>-0.3634</v>
      </c>
      <c r="F246" s="312" t="n">
        <v>0.0743</v>
      </c>
      <c r="G246" s="312" t="n">
        <v>-0.1061</v>
      </c>
      <c r="H246" s="312" t="n">
        <v>-0.0975</v>
      </c>
      <c r="I246" s="312" t="n">
        <v>-0.2615</v>
      </c>
      <c r="J246" s="312" t="n">
        <v>0.2642</v>
      </c>
      <c r="K246" s="312" t="n">
        <v>-0.0447</v>
      </c>
      <c r="L246" s="312" t="n">
        <v>0.3365</v>
      </c>
      <c r="M246" s="312" t="n">
        <v>0.1599</v>
      </c>
      <c r="N246" s="312" t="n">
        <v>-0.0892</v>
      </c>
      <c r="O246" s="312" t="n">
        <v>-0.0055</v>
      </c>
      <c r="P246" s="312" t="n">
        <v>0.1181</v>
      </c>
      <c r="Q246" s="312" t="n">
        <v>-0.0631</v>
      </c>
      <c r="R246" s="312" t="n">
        <v>-0.0218</v>
      </c>
      <c r="S246" s="312" t="n">
        <v>-0.0121</v>
      </c>
      <c r="T246" s="312" t="n">
        <v>0.1874</v>
      </c>
      <c r="U246" s="312" t="n">
        <v>-0.0083</v>
      </c>
      <c r="V246" s="312" t="n">
        <v>0.0321</v>
      </c>
      <c r="W246" s="312" t="n">
        <v>-0.1299</v>
      </c>
      <c r="X246" s="312" t="n">
        <v>0.2354</v>
      </c>
      <c r="Y246" s="312" t="n">
        <v>0.0161</v>
      </c>
      <c r="Z246" s="312" t="n">
        <v>-0.2683</v>
      </c>
      <c r="AA246" s="312" t="n">
        <v>-0.2439</v>
      </c>
      <c r="AB246" s="312" t="n">
        <v>0.0256</v>
      </c>
      <c r="AC246" s="312" t="n">
        <v>-0.0975</v>
      </c>
      <c r="AD246" s="312" t="n">
        <v>0.092</v>
      </c>
      <c r="AE246" s="312" t="n">
        <v>-0.1807</v>
      </c>
      <c r="AF246" s="312" t="n">
        <v>-0.1724</v>
      </c>
      <c r="AG246" s="312" t="n">
        <v>0.214</v>
      </c>
      <c r="AH246" s="312" t="n">
        <v>0.151</v>
      </c>
      <c r="AI246" s="312" t="n">
        <v>-0.0318</v>
      </c>
      <c r="AJ246" s="312" t="n">
        <v>0.2187</v>
      </c>
      <c r="AK246" s="312" t="n">
        <v>0.208</v>
      </c>
      <c r="AL246" s="312" t="n">
        <v>0.1035</v>
      </c>
      <c r="AM246" s="312" t="n">
        <v>-0.1835</v>
      </c>
      <c r="AN246" s="312" t="n">
        <v>0.0509</v>
      </c>
      <c r="AO246" s="312" t="n">
        <v>-0.0273</v>
      </c>
      <c r="AP246" s="313" t="n">
        <v>-0.0807</v>
      </c>
      <c r="AQ246" s="252"/>
      <c r="AR246" s="314" t="n">
        <f aca="false">ROUND(SUMPRODUCT(E246:AP246,E$5:AP$5),10)</f>
        <v>0.4738690487</v>
      </c>
      <c r="AS246" s="315" t="str">
        <f aca="false">PROPER(RIGHT(B246,LEN(B246)-6))</f>
        <v>Lachesis Mutus</v>
      </c>
      <c r="AT246" s="269" t="n">
        <f aca="false">ATANH(MIN(AR246,max_correl))</f>
        <v>0.515048044716049</v>
      </c>
      <c r="AU246" s="270" t="str">
        <f aca="false">IF(AT246&lt;0,(AT246^2),"")</f>
        <v/>
      </c>
      <c r="AV246" s="252"/>
      <c r="AW246" s="252"/>
      <c r="AX246" s="252"/>
      <c r="AY246" s="252"/>
      <c r="AZ246" s="252"/>
      <c r="BA246" s="252"/>
      <c r="BB246" s="252"/>
      <c r="BC246" s="0"/>
    </row>
    <row r="247" customFormat="false" ht="12.8" hidden="false" customHeight="false" outlineLevel="0" collapsed="false">
      <c r="A247" s="269" t="s">
        <v>671</v>
      </c>
      <c r="B247" s="334" t="s">
        <v>1752</v>
      </c>
      <c r="C247" s="334"/>
      <c r="D247" s="335"/>
      <c r="E247" s="312" t="n">
        <v>0.0218</v>
      </c>
      <c r="F247" s="312" t="n">
        <v>-0.3012</v>
      </c>
      <c r="G247" s="312" t="n">
        <v>0.0713</v>
      </c>
      <c r="H247" s="312" t="n">
        <v>-0.1436</v>
      </c>
      <c r="I247" s="312" t="n">
        <v>-0.012</v>
      </c>
      <c r="J247" s="312" t="n">
        <v>-0.1169</v>
      </c>
      <c r="K247" s="312" t="n">
        <v>-0.1618</v>
      </c>
      <c r="L247" s="312" t="n">
        <v>0.1511</v>
      </c>
      <c r="M247" s="312" t="n">
        <v>-0.1319</v>
      </c>
      <c r="N247" s="312" t="n">
        <v>0.214</v>
      </c>
      <c r="O247" s="312" t="n">
        <v>-0.1062</v>
      </c>
      <c r="P247" s="312" t="n">
        <v>0.1029</v>
      </c>
      <c r="Q247" s="312" t="n">
        <v>0.1143</v>
      </c>
      <c r="R247" s="312" t="n">
        <v>0.1706</v>
      </c>
      <c r="S247" s="312" t="n">
        <v>0.2403</v>
      </c>
      <c r="T247" s="312" t="n">
        <v>0.0902</v>
      </c>
      <c r="U247" s="312" t="n">
        <v>-0.1563</v>
      </c>
      <c r="V247" s="312" t="n">
        <v>0.2485</v>
      </c>
      <c r="W247" s="312" t="n">
        <v>-0.1042</v>
      </c>
      <c r="X247" s="312" t="n">
        <v>0.1944</v>
      </c>
      <c r="Y247" s="312" t="n">
        <v>-0.0785</v>
      </c>
      <c r="Z247" s="312" t="n">
        <v>-0.2654</v>
      </c>
      <c r="AA247" s="312" t="n">
        <v>-0.1872</v>
      </c>
      <c r="AB247" s="312" t="n">
        <v>0.2954</v>
      </c>
      <c r="AC247" s="312" t="n">
        <v>0.1078</v>
      </c>
      <c r="AD247" s="312" t="n">
        <v>-0.2061</v>
      </c>
      <c r="AE247" s="312" t="n">
        <v>0.0355</v>
      </c>
      <c r="AF247" s="312" t="n">
        <v>-0.1622</v>
      </c>
      <c r="AG247" s="312" t="n">
        <v>-0.1163</v>
      </c>
      <c r="AH247" s="312" t="n">
        <v>-0.0974</v>
      </c>
      <c r="AI247" s="312" t="n">
        <v>-0.0075</v>
      </c>
      <c r="AJ247" s="312" t="n">
        <v>0.3621</v>
      </c>
      <c r="AK247" s="312" t="n">
        <v>0.1273</v>
      </c>
      <c r="AL247" s="312" t="n">
        <v>-0.0267</v>
      </c>
      <c r="AM247" s="312" t="n">
        <v>-0.1123</v>
      </c>
      <c r="AN247" s="312" t="n">
        <v>-0.0736</v>
      </c>
      <c r="AO247" s="312" t="n">
        <v>-0.099</v>
      </c>
      <c r="AP247" s="313" t="n">
        <v>0.113</v>
      </c>
      <c r="AQ247" s="252"/>
      <c r="AR247" s="314" t="n">
        <f aca="false">ROUND(SUMPRODUCT(E247:AP247,E$5:AP$5),10)</f>
        <v>-0.0377517411</v>
      </c>
      <c r="AS247" s="315" t="str">
        <f aca="false">PROPER(RIGHT(B247,LEN(B247)-6))</f>
        <v>Lachnanthes Tinctor.</v>
      </c>
      <c r="AT247" s="269" t="n">
        <f aca="false">ATANH(MIN(AR247,max_correl))</f>
        <v>-0.0377696909694783</v>
      </c>
      <c r="AU247" s="270" t="n">
        <f aca="false">IF(AT247&lt;0,(AT247^2),"")</f>
        <v>0.00142654955592989</v>
      </c>
      <c r="AV247" s="252"/>
      <c r="AW247" s="252"/>
      <c r="AX247" s="252"/>
      <c r="AY247" s="252"/>
      <c r="AZ247" s="252"/>
      <c r="BA247" s="252"/>
      <c r="BB247" s="252"/>
      <c r="BC247" s="0"/>
    </row>
    <row r="248" customFormat="false" ht="12.8" hidden="false" customHeight="false" outlineLevel="0" collapsed="false">
      <c r="A248" s="269" t="s">
        <v>672</v>
      </c>
      <c r="B248" s="334" t="s">
        <v>1753</v>
      </c>
      <c r="C248" s="334"/>
      <c r="D248" s="335"/>
      <c r="E248" s="312" t="n">
        <v>0.2397</v>
      </c>
      <c r="F248" s="312" t="n">
        <v>-0.1082</v>
      </c>
      <c r="G248" s="312" t="n">
        <v>0.1539</v>
      </c>
      <c r="H248" s="312" t="n">
        <v>0.1161</v>
      </c>
      <c r="I248" s="312" t="n">
        <v>0.3214</v>
      </c>
      <c r="J248" s="312" t="n">
        <v>-0.2798</v>
      </c>
      <c r="K248" s="312" t="n">
        <v>0.0371</v>
      </c>
      <c r="L248" s="312" t="n">
        <v>0.0742</v>
      </c>
      <c r="M248" s="312" t="n">
        <v>0.1405</v>
      </c>
      <c r="N248" s="312" t="n">
        <v>-0.1363</v>
      </c>
      <c r="O248" s="312" t="n">
        <v>-0.0453</v>
      </c>
      <c r="P248" s="312" t="n">
        <v>-0.2363</v>
      </c>
      <c r="Q248" s="312" t="n">
        <v>-0.0337</v>
      </c>
      <c r="R248" s="312" t="n">
        <v>0.1056</v>
      </c>
      <c r="S248" s="312" t="n">
        <v>-0.0109</v>
      </c>
      <c r="T248" s="312" t="n">
        <v>-0.3157</v>
      </c>
      <c r="U248" s="312" t="n">
        <v>0.0386</v>
      </c>
      <c r="V248" s="312" t="n">
        <v>0.0479</v>
      </c>
      <c r="W248" s="312" t="n">
        <v>-0.179</v>
      </c>
      <c r="X248" s="312" t="n">
        <v>0.1689</v>
      </c>
      <c r="Y248" s="312" t="n">
        <v>0.0768</v>
      </c>
      <c r="Z248" s="312" t="n">
        <v>0.0906</v>
      </c>
      <c r="AA248" s="312" t="n">
        <v>0.0891</v>
      </c>
      <c r="AB248" s="312" t="n">
        <v>0.0341</v>
      </c>
      <c r="AC248" s="312" t="n">
        <v>-0.0142</v>
      </c>
      <c r="AD248" s="312" t="n">
        <v>0.0891</v>
      </c>
      <c r="AE248" s="312" t="n">
        <v>0.2202</v>
      </c>
      <c r="AF248" s="312" t="n">
        <v>-0.1097</v>
      </c>
      <c r="AG248" s="312" t="n">
        <v>0.2854</v>
      </c>
      <c r="AH248" s="312" t="n">
        <v>-0.3888</v>
      </c>
      <c r="AI248" s="312" t="n">
        <v>-0.0243</v>
      </c>
      <c r="AJ248" s="312" t="n">
        <v>-0.1805</v>
      </c>
      <c r="AK248" s="312" t="n">
        <v>0.0655</v>
      </c>
      <c r="AL248" s="312" t="n">
        <v>-0.0708</v>
      </c>
      <c r="AM248" s="312" t="n">
        <v>-0.0154</v>
      </c>
      <c r="AN248" s="312" t="n">
        <v>-0.1472</v>
      </c>
      <c r="AO248" s="312" t="n">
        <v>0.0963</v>
      </c>
      <c r="AP248" s="313" t="n">
        <v>-0.1854</v>
      </c>
      <c r="AQ248" s="252"/>
      <c r="AR248" s="314" t="n">
        <f aca="false">ROUND(SUMPRODUCT(E248:AP248,E$5:AP$5),10)</f>
        <v>-0.1253293065</v>
      </c>
      <c r="AS248" s="315" t="str">
        <f aca="false">PROPER(RIGHT(B248,LEN(B248)-6))</f>
        <v>Lacticum Acidum</v>
      </c>
      <c r="AT248" s="269" t="n">
        <f aca="false">ATANH(MIN(AR248,max_correl))</f>
        <v>-0.125991761729911</v>
      </c>
      <c r="AU248" s="270" t="n">
        <f aca="false">IF(AT248&lt;0,(AT248^2),"")</f>
        <v>0.0158739240238066</v>
      </c>
      <c r="AV248" s="252"/>
      <c r="AW248" s="252"/>
      <c r="AX248" s="252"/>
      <c r="AY248" s="252"/>
      <c r="AZ248" s="252"/>
      <c r="BA248" s="252"/>
      <c r="BB248" s="252"/>
      <c r="BC248" s="0"/>
    </row>
    <row r="249" customFormat="false" ht="12.8" hidden="false" customHeight="false" outlineLevel="0" collapsed="false">
      <c r="A249" s="269" t="s">
        <v>673</v>
      </c>
      <c r="B249" s="334" t="s">
        <v>1754</v>
      </c>
      <c r="C249" s="334"/>
      <c r="D249" s="335"/>
      <c r="E249" s="312" t="n">
        <v>-0.3572</v>
      </c>
      <c r="F249" s="312" t="n">
        <v>0.2256</v>
      </c>
      <c r="G249" s="312" t="n">
        <v>0.1541</v>
      </c>
      <c r="H249" s="312" t="n">
        <v>-0.0387</v>
      </c>
      <c r="I249" s="312" t="n">
        <v>0.0763</v>
      </c>
      <c r="J249" s="312" t="n">
        <v>0.0242</v>
      </c>
      <c r="K249" s="312" t="n">
        <v>0.1399</v>
      </c>
      <c r="L249" s="312" t="n">
        <v>0.0436</v>
      </c>
      <c r="M249" s="312" t="n">
        <v>0.033</v>
      </c>
      <c r="N249" s="312" t="n">
        <v>-0.2421</v>
      </c>
      <c r="O249" s="312" t="n">
        <v>0.1475</v>
      </c>
      <c r="P249" s="312" t="n">
        <v>0.2487</v>
      </c>
      <c r="Q249" s="312" t="n">
        <v>-0.0208</v>
      </c>
      <c r="R249" s="312" t="n">
        <v>-0.1458</v>
      </c>
      <c r="S249" s="312" t="n">
        <v>-0.1034</v>
      </c>
      <c r="T249" s="312" t="n">
        <v>0.2452</v>
      </c>
      <c r="U249" s="312" t="n">
        <v>0.3498</v>
      </c>
      <c r="V249" s="312" t="n">
        <v>-0.1453</v>
      </c>
      <c r="W249" s="312" t="n">
        <v>0.2905</v>
      </c>
      <c r="X249" s="312" t="n">
        <v>0.0416</v>
      </c>
      <c r="Y249" s="312" t="n">
        <v>-0.0598</v>
      </c>
      <c r="Z249" s="312" t="n">
        <v>-0.0661</v>
      </c>
      <c r="AA249" s="312" t="n">
        <v>-0.0151</v>
      </c>
      <c r="AB249" s="312" t="n">
        <v>-0.0085</v>
      </c>
      <c r="AC249" s="312" t="n">
        <v>-0.2441</v>
      </c>
      <c r="AD249" s="312" t="n">
        <v>0.1817</v>
      </c>
      <c r="AE249" s="312" t="n">
        <v>-0.0362</v>
      </c>
      <c r="AF249" s="312" t="n">
        <v>-0.0951</v>
      </c>
      <c r="AG249" s="312" t="n">
        <v>-0.057</v>
      </c>
      <c r="AH249" s="312" t="n">
        <v>-0.1982</v>
      </c>
      <c r="AI249" s="312" t="n">
        <v>0.1119</v>
      </c>
      <c r="AJ249" s="312" t="n">
        <v>-0.0943</v>
      </c>
      <c r="AK249" s="312" t="n">
        <v>-0.172</v>
      </c>
      <c r="AL249" s="312" t="n">
        <v>0.1703</v>
      </c>
      <c r="AM249" s="312" t="n">
        <v>-0.2518</v>
      </c>
      <c r="AN249" s="312" t="n">
        <v>-0.0561</v>
      </c>
      <c r="AO249" s="312" t="n">
        <v>-0.0313</v>
      </c>
      <c r="AP249" s="313" t="n">
        <v>-0.041</v>
      </c>
      <c r="AQ249" s="252"/>
      <c r="AR249" s="314" t="n">
        <f aca="false">ROUND(SUMPRODUCT(E249:AP249,E$5:AP$5),10)</f>
        <v>0.0951560311</v>
      </c>
      <c r="AS249" s="315" t="str">
        <f aca="false">PROPER(RIGHT(B249,LEN(B249)-6))</f>
        <v>Lactuca Virosa</v>
      </c>
      <c r="AT249" s="269" t="n">
        <f aca="false">ATANH(MIN(AR249,max_correl))</f>
        <v>0.0954448037370845</v>
      </c>
      <c r="AU249" s="270" t="str">
        <f aca="false">IF(AT249&lt;0,(AT249^2),"")</f>
        <v/>
      </c>
      <c r="AV249" s="252"/>
      <c r="AW249" s="252"/>
      <c r="AX249" s="252"/>
      <c r="AY249" s="252"/>
      <c r="AZ249" s="252"/>
      <c r="BA249" s="252"/>
      <c r="BB249" s="252"/>
      <c r="BC249" s="0"/>
    </row>
    <row r="250" customFormat="false" ht="12.8" hidden="false" customHeight="false" outlineLevel="0" collapsed="false">
      <c r="A250" s="269" t="s">
        <v>674</v>
      </c>
      <c r="B250" s="334" t="s">
        <v>1755</v>
      </c>
      <c r="C250" s="334"/>
      <c r="D250" s="335"/>
      <c r="E250" s="312" t="n">
        <v>-0.3776</v>
      </c>
      <c r="F250" s="312" t="n">
        <v>-0.2727</v>
      </c>
      <c r="G250" s="312" t="n">
        <v>0.3077</v>
      </c>
      <c r="H250" s="312" t="n">
        <v>-0.0124</v>
      </c>
      <c r="I250" s="312" t="n">
        <v>0.4617</v>
      </c>
      <c r="J250" s="312" t="n">
        <v>0.1687</v>
      </c>
      <c r="K250" s="312" t="n">
        <v>0.2678</v>
      </c>
      <c r="L250" s="312" t="n">
        <v>-0.1904</v>
      </c>
      <c r="M250" s="312" t="n">
        <v>-0.0358</v>
      </c>
      <c r="N250" s="312" t="n">
        <v>-0.1696</v>
      </c>
      <c r="O250" s="312" t="n">
        <v>-0.1534</v>
      </c>
      <c r="P250" s="312" t="n">
        <v>0.1959</v>
      </c>
      <c r="Q250" s="312" t="n">
        <v>0.0396</v>
      </c>
      <c r="R250" s="312" t="n">
        <v>-0.2227</v>
      </c>
      <c r="S250" s="312" t="n">
        <v>-0.1263</v>
      </c>
      <c r="T250" s="312" t="n">
        <v>-0.0815</v>
      </c>
      <c r="U250" s="312" t="n">
        <v>0.0679</v>
      </c>
      <c r="V250" s="312" t="n">
        <v>0.0335</v>
      </c>
      <c r="W250" s="312" t="n">
        <v>-0.052</v>
      </c>
      <c r="X250" s="312" t="n">
        <v>0.1208</v>
      </c>
      <c r="Y250" s="312" t="n">
        <v>-0.0225</v>
      </c>
      <c r="Z250" s="312" t="n">
        <v>-0.1765</v>
      </c>
      <c r="AA250" s="312" t="n">
        <v>0.0881</v>
      </c>
      <c r="AB250" s="312" t="n">
        <v>-0.0199</v>
      </c>
      <c r="AC250" s="312" t="n">
        <v>-0.1078</v>
      </c>
      <c r="AD250" s="312" t="n">
        <v>0.0156</v>
      </c>
      <c r="AE250" s="312" t="n">
        <v>-0.03</v>
      </c>
      <c r="AF250" s="312" t="n">
        <v>0.0916</v>
      </c>
      <c r="AG250" s="312" t="n">
        <v>-0.0017</v>
      </c>
      <c r="AH250" s="312" t="n">
        <v>-0.0361</v>
      </c>
      <c r="AI250" s="312" t="n">
        <v>-0.076</v>
      </c>
      <c r="AJ250" s="312" t="n">
        <v>0.0543</v>
      </c>
      <c r="AK250" s="312" t="n">
        <v>0.0035</v>
      </c>
      <c r="AL250" s="312" t="n">
        <v>-0.0844</v>
      </c>
      <c r="AM250" s="312" t="n">
        <v>0.056</v>
      </c>
      <c r="AN250" s="312" t="n">
        <v>-0.0636</v>
      </c>
      <c r="AO250" s="312" t="n">
        <v>0.1063</v>
      </c>
      <c r="AP250" s="313" t="n">
        <v>0.2308</v>
      </c>
      <c r="AQ250" s="252"/>
      <c r="AR250" s="314" t="n">
        <f aca="false">ROUND(SUMPRODUCT(E250:AP250,E$5:AP$5),10)</f>
        <v>-0.1041912691</v>
      </c>
      <c r="AS250" s="315" t="str">
        <f aca="false">PROPER(RIGHT(B250,LEN(B250)-6))</f>
        <v>Laurocerasus</v>
      </c>
      <c r="AT250" s="269" t="n">
        <f aca="false">ATANH(MIN(AR250,max_correl))</f>
        <v>-0.104570771308952</v>
      </c>
      <c r="AU250" s="270" t="n">
        <f aca="false">IF(AT250&lt;0,(AT250^2),"")</f>
        <v>0.0109350462121491</v>
      </c>
      <c r="AV250" s="252"/>
      <c r="AW250" s="252"/>
      <c r="AX250" s="252"/>
      <c r="AY250" s="252"/>
      <c r="AZ250" s="252"/>
      <c r="BA250" s="252"/>
      <c r="BB250" s="252"/>
      <c r="BC250" s="0"/>
    </row>
    <row r="251" customFormat="false" ht="12.8" hidden="false" customHeight="false" outlineLevel="0" collapsed="false">
      <c r="A251" s="269" t="s">
        <v>675</v>
      </c>
      <c r="B251" s="334" t="s">
        <v>1756</v>
      </c>
      <c r="C251" s="334"/>
      <c r="D251" s="335"/>
      <c r="E251" s="312" t="n">
        <v>0.2616</v>
      </c>
      <c r="F251" s="312" t="n">
        <v>-0.213</v>
      </c>
      <c r="G251" s="312" t="n">
        <v>0.1021</v>
      </c>
      <c r="H251" s="312" t="n">
        <v>0.0991</v>
      </c>
      <c r="I251" s="312" t="n">
        <v>0.0456</v>
      </c>
      <c r="J251" s="312" t="n">
        <v>0.1112</v>
      </c>
      <c r="K251" s="312" t="n">
        <v>-0.1974</v>
      </c>
      <c r="L251" s="312" t="n">
        <v>0.0542</v>
      </c>
      <c r="M251" s="312" t="n">
        <v>0.0691</v>
      </c>
      <c r="N251" s="312" t="n">
        <v>0.1356</v>
      </c>
      <c r="O251" s="312" t="n">
        <v>-0.1258</v>
      </c>
      <c r="P251" s="312" t="n">
        <v>-0.2023</v>
      </c>
      <c r="Q251" s="312" t="n">
        <v>0.0995</v>
      </c>
      <c r="R251" s="312" t="n">
        <v>-0.2474</v>
      </c>
      <c r="S251" s="312" t="n">
        <v>-0.2381</v>
      </c>
      <c r="T251" s="312" t="n">
        <v>0.2381</v>
      </c>
      <c r="U251" s="312" t="n">
        <v>-0.2963</v>
      </c>
      <c r="V251" s="312" t="n">
        <v>-0.054</v>
      </c>
      <c r="W251" s="312" t="n">
        <v>0.1251</v>
      </c>
      <c r="X251" s="312" t="n">
        <v>-0.1007</v>
      </c>
      <c r="Y251" s="312" t="n">
        <v>0.1007</v>
      </c>
      <c r="Z251" s="312" t="n">
        <v>0.1149</v>
      </c>
      <c r="AA251" s="312" t="n">
        <v>-0.0407</v>
      </c>
      <c r="AB251" s="312" t="n">
        <v>-0.1623</v>
      </c>
      <c r="AC251" s="312" t="n">
        <v>0.1363</v>
      </c>
      <c r="AD251" s="312" t="n">
        <v>-0.01</v>
      </c>
      <c r="AE251" s="312" t="n">
        <v>0.0479</v>
      </c>
      <c r="AF251" s="312" t="n">
        <v>-0.1667</v>
      </c>
      <c r="AG251" s="312" t="n">
        <v>0.3135</v>
      </c>
      <c r="AH251" s="312" t="n">
        <v>0.1554</v>
      </c>
      <c r="AI251" s="312" t="n">
        <v>-0.3605</v>
      </c>
      <c r="AJ251" s="312" t="n">
        <v>0.0893</v>
      </c>
      <c r="AK251" s="312" t="n">
        <v>-0.1621</v>
      </c>
      <c r="AL251" s="312" t="n">
        <v>-0.0426</v>
      </c>
      <c r="AM251" s="312" t="n">
        <v>0.1802</v>
      </c>
      <c r="AN251" s="312" t="n">
        <v>0.0323</v>
      </c>
      <c r="AO251" s="312" t="n">
        <v>0.0767</v>
      </c>
      <c r="AP251" s="313" t="n">
        <v>0.0251</v>
      </c>
      <c r="AQ251" s="252"/>
      <c r="AR251" s="314" t="n">
        <f aca="false">ROUND(SUMPRODUCT(E251:AP251,E$5:AP$5),10)</f>
        <v>-0.0823051399</v>
      </c>
      <c r="AS251" s="315" t="str">
        <f aca="false">PROPER(RIGHT(B251,LEN(B251)-6))</f>
        <v>Ledum Palustre</v>
      </c>
      <c r="AT251" s="269" t="n">
        <f aca="false">ATANH(MIN(AR251,max_correl))</f>
        <v>-0.0824917476917176</v>
      </c>
      <c r="AU251" s="270" t="n">
        <f aca="false">IF(AT251&lt;0,(AT251^2),"")</f>
        <v>0.00680488843723399</v>
      </c>
      <c r="AV251" s="252"/>
      <c r="AW251" s="252"/>
      <c r="AX251" s="252"/>
      <c r="AY251" s="252"/>
      <c r="AZ251" s="252"/>
      <c r="BA251" s="252"/>
      <c r="BB251" s="252"/>
      <c r="BC251" s="0"/>
    </row>
    <row r="252" customFormat="false" ht="12.8" hidden="false" customHeight="false" outlineLevel="0" collapsed="false">
      <c r="A252" s="269" t="s">
        <v>676</v>
      </c>
      <c r="B252" s="334" t="s">
        <v>1757</v>
      </c>
      <c r="C252" s="334"/>
      <c r="D252" s="335"/>
      <c r="E252" s="312" t="n">
        <v>0.2558</v>
      </c>
      <c r="F252" s="312" t="n">
        <v>-0.2683</v>
      </c>
      <c r="G252" s="312" t="n">
        <v>0.3918</v>
      </c>
      <c r="H252" s="312" t="n">
        <v>0.2762</v>
      </c>
      <c r="I252" s="312" t="n">
        <v>0.0271</v>
      </c>
      <c r="J252" s="312" t="n">
        <v>-0.2937</v>
      </c>
      <c r="K252" s="312" t="n">
        <v>-0.1623</v>
      </c>
      <c r="L252" s="312" t="n">
        <v>0.1535</v>
      </c>
      <c r="M252" s="312" t="n">
        <v>-0.1627</v>
      </c>
      <c r="N252" s="312" t="n">
        <v>0.0935</v>
      </c>
      <c r="O252" s="312" t="n">
        <v>-0.0008</v>
      </c>
      <c r="P252" s="312" t="n">
        <v>0.2253</v>
      </c>
      <c r="Q252" s="312" t="n">
        <v>-0.1974</v>
      </c>
      <c r="R252" s="312" t="n">
        <v>-0.1911</v>
      </c>
      <c r="S252" s="312" t="n">
        <v>0.0943</v>
      </c>
      <c r="T252" s="312" t="n">
        <v>-0.2011</v>
      </c>
      <c r="U252" s="312" t="n">
        <v>-0.0288</v>
      </c>
      <c r="V252" s="312" t="n">
        <v>0.0826</v>
      </c>
      <c r="W252" s="312" t="n">
        <v>0.0476</v>
      </c>
      <c r="X252" s="312" t="n">
        <v>0.179</v>
      </c>
      <c r="Y252" s="312" t="n">
        <v>0.1089</v>
      </c>
      <c r="Z252" s="312" t="n">
        <v>0.0743</v>
      </c>
      <c r="AA252" s="312" t="n">
        <v>-0.0313</v>
      </c>
      <c r="AB252" s="312" t="n">
        <v>-0.1389</v>
      </c>
      <c r="AC252" s="312" t="n">
        <v>0.0184</v>
      </c>
      <c r="AD252" s="312" t="n">
        <v>-0.2019</v>
      </c>
      <c r="AE252" s="312" t="n">
        <v>-0.1669</v>
      </c>
      <c r="AF252" s="312" t="n">
        <v>-0.1398</v>
      </c>
      <c r="AG252" s="312" t="n">
        <v>-0.0484</v>
      </c>
      <c r="AH252" s="312" t="n">
        <v>0.0079</v>
      </c>
      <c r="AI252" s="312" t="n">
        <v>0.2282</v>
      </c>
      <c r="AJ252" s="312" t="n">
        <v>0.0401</v>
      </c>
      <c r="AK252" s="312" t="n">
        <v>0.0213</v>
      </c>
      <c r="AL252" s="312" t="n">
        <v>-0.0947</v>
      </c>
      <c r="AM252" s="312" t="n">
        <v>0.1523</v>
      </c>
      <c r="AN252" s="312" t="n">
        <v>0.0538</v>
      </c>
      <c r="AO252" s="312" t="n">
        <v>-0.0384</v>
      </c>
      <c r="AP252" s="313" t="n">
        <v>-0.1544</v>
      </c>
      <c r="AQ252" s="252"/>
      <c r="AR252" s="314" t="n">
        <f aca="false">ROUND(SUMPRODUCT(E252:AP252,E$5:AP$5),10)</f>
        <v>-0.2884630757</v>
      </c>
      <c r="AS252" s="315" t="str">
        <f aca="false">PROPER(RIGHT(B252,LEN(B252)-6))</f>
        <v>Leptandra Virginica</v>
      </c>
      <c r="AT252" s="269" t="n">
        <f aca="false">ATANH(MIN(AR252,max_correl))</f>
        <v>-0.296889030136102</v>
      </c>
      <c r="AU252" s="270" t="n">
        <f aca="false">IF(AT252&lt;0,(AT252^2),"")</f>
        <v>0.0881430962151553</v>
      </c>
      <c r="AV252" s="252"/>
      <c r="AW252" s="252"/>
      <c r="AX252" s="252"/>
      <c r="AY252" s="252"/>
      <c r="AZ252" s="252"/>
      <c r="BA252" s="252"/>
      <c r="BB252" s="252"/>
      <c r="BC252" s="0"/>
    </row>
    <row r="253" customFormat="false" ht="12.8" hidden="false" customHeight="false" outlineLevel="0" collapsed="false">
      <c r="A253" s="269" t="s">
        <v>677</v>
      </c>
      <c r="B253" s="334" t="s">
        <v>1758</v>
      </c>
      <c r="C253" s="334"/>
      <c r="D253" s="335"/>
      <c r="E253" s="312" t="n">
        <v>-0.3377</v>
      </c>
      <c r="F253" s="312" t="n">
        <v>0.4346</v>
      </c>
      <c r="G253" s="312" t="n">
        <v>-0.0842</v>
      </c>
      <c r="H253" s="312" t="n">
        <v>0.1528</v>
      </c>
      <c r="I253" s="312" t="n">
        <v>0.194</v>
      </c>
      <c r="J253" s="312" t="n">
        <v>0.0226</v>
      </c>
      <c r="K253" s="312" t="n">
        <v>0.0716</v>
      </c>
      <c r="L253" s="312" t="n">
        <v>0.2151</v>
      </c>
      <c r="M253" s="312" t="n">
        <v>0.1291</v>
      </c>
      <c r="N253" s="312" t="n">
        <v>-0.0754</v>
      </c>
      <c r="O253" s="312" t="n">
        <v>0.0484</v>
      </c>
      <c r="P253" s="312" t="n">
        <v>0.1348</v>
      </c>
      <c r="Q253" s="312" t="n">
        <v>-0.0534</v>
      </c>
      <c r="R253" s="312" t="n">
        <v>0.0644</v>
      </c>
      <c r="S253" s="312" t="n">
        <v>-0.0312</v>
      </c>
      <c r="T253" s="312" t="n">
        <v>0.0879</v>
      </c>
      <c r="U253" s="312" t="n">
        <v>0.1562</v>
      </c>
      <c r="V253" s="312" t="n">
        <v>-0.01</v>
      </c>
      <c r="W253" s="312" t="n">
        <v>0.2657</v>
      </c>
      <c r="X253" s="312" t="n">
        <v>-0.2869</v>
      </c>
      <c r="Y253" s="312" t="n">
        <v>-0.1256</v>
      </c>
      <c r="Z253" s="312" t="n">
        <v>-0.1039</v>
      </c>
      <c r="AA253" s="312" t="n">
        <v>-0.1111</v>
      </c>
      <c r="AB253" s="312" t="n">
        <v>-0.169</v>
      </c>
      <c r="AC253" s="312" t="n">
        <v>0.0565</v>
      </c>
      <c r="AD253" s="312" t="n">
        <v>-0.0312</v>
      </c>
      <c r="AE253" s="312" t="n">
        <v>-0.1756</v>
      </c>
      <c r="AF253" s="312" t="n">
        <v>0.2604</v>
      </c>
      <c r="AG253" s="312" t="n">
        <v>0.0098</v>
      </c>
      <c r="AH253" s="312" t="n">
        <v>0.018</v>
      </c>
      <c r="AI253" s="312" t="n">
        <v>-0.2561</v>
      </c>
      <c r="AJ253" s="312" t="n">
        <v>-0.1756</v>
      </c>
      <c r="AK253" s="312" t="n">
        <v>-0.0775</v>
      </c>
      <c r="AL253" s="312" t="n">
        <v>0.0454</v>
      </c>
      <c r="AM253" s="312" t="n">
        <v>-0.236</v>
      </c>
      <c r="AN253" s="312" t="n">
        <v>-0.0884</v>
      </c>
      <c r="AO253" s="312" t="n">
        <v>0.0454</v>
      </c>
      <c r="AP253" s="313" t="n">
        <v>0.0187</v>
      </c>
      <c r="AQ253" s="252"/>
      <c r="AR253" s="314" t="n">
        <f aca="false">ROUND(SUMPRODUCT(E253:AP253,E$5:AP$5),10)</f>
        <v>0.3826840242</v>
      </c>
      <c r="AS253" s="315" t="str">
        <f aca="false">PROPER(RIGHT(B253,LEN(B253)-6))</f>
        <v>Levomepromazine</v>
      </c>
      <c r="AT253" s="269" t="n">
        <f aca="false">ATANH(MIN(AR253,max_correl))</f>
        <v>0.403200412539423</v>
      </c>
      <c r="AU253" s="270" t="str">
        <f aca="false">IF(AT253&lt;0,(AT253^2),"")</f>
        <v/>
      </c>
      <c r="AV253" s="252"/>
      <c r="AW253" s="252"/>
      <c r="AX253" s="252"/>
      <c r="AY253" s="252"/>
      <c r="AZ253" s="252"/>
      <c r="BA253" s="252"/>
      <c r="BB253" s="252"/>
      <c r="BC253" s="0"/>
    </row>
    <row r="254" customFormat="false" ht="12.8" hidden="false" customHeight="false" outlineLevel="0" collapsed="false">
      <c r="A254" s="269" t="s">
        <v>678</v>
      </c>
      <c r="B254" s="334" t="s">
        <v>1759</v>
      </c>
      <c r="C254" s="334"/>
      <c r="D254" s="335"/>
      <c r="E254" s="312" t="n">
        <v>-0.241</v>
      </c>
      <c r="F254" s="312" t="n">
        <v>0.2659</v>
      </c>
      <c r="G254" s="312" t="n">
        <v>-0.0947</v>
      </c>
      <c r="H254" s="312" t="n">
        <v>0.0145</v>
      </c>
      <c r="I254" s="312" t="n">
        <v>-0.4381</v>
      </c>
      <c r="J254" s="312" t="n">
        <v>0.4354</v>
      </c>
      <c r="K254" s="312" t="n">
        <v>0.0987</v>
      </c>
      <c r="L254" s="312" t="n">
        <v>-0.1783</v>
      </c>
      <c r="M254" s="312" t="n">
        <v>0.3272</v>
      </c>
      <c r="N254" s="312" t="n">
        <v>-0.1078</v>
      </c>
      <c r="O254" s="312" t="n">
        <v>-0.0582</v>
      </c>
      <c r="P254" s="312" t="n">
        <v>0.0933</v>
      </c>
      <c r="Q254" s="312" t="n">
        <v>-0.2672</v>
      </c>
      <c r="R254" s="312" t="n">
        <v>0.084</v>
      </c>
      <c r="S254" s="312" t="n">
        <v>0.0104</v>
      </c>
      <c r="T254" s="312" t="n">
        <v>-0.1284</v>
      </c>
      <c r="U254" s="312" t="n">
        <v>0.1142</v>
      </c>
      <c r="V254" s="312" t="n">
        <v>-0.0322</v>
      </c>
      <c r="W254" s="312" t="n">
        <v>0.17</v>
      </c>
      <c r="X254" s="312" t="n">
        <v>0.0677</v>
      </c>
      <c r="Y254" s="312" t="n">
        <v>0.0052</v>
      </c>
      <c r="Z254" s="312" t="n">
        <v>-0.0259</v>
      </c>
      <c r="AA254" s="312" t="n">
        <v>0.074</v>
      </c>
      <c r="AB254" s="312" t="n">
        <v>-0.024</v>
      </c>
      <c r="AC254" s="312" t="n">
        <v>0.0658</v>
      </c>
      <c r="AD254" s="312" t="n">
        <v>0.1442</v>
      </c>
      <c r="AE254" s="312" t="n">
        <v>-0.0273</v>
      </c>
      <c r="AF254" s="312" t="n">
        <v>0.0638</v>
      </c>
      <c r="AG254" s="312" t="n">
        <v>-0.0711</v>
      </c>
      <c r="AH254" s="312" t="n">
        <v>-0.0251</v>
      </c>
      <c r="AI254" s="312" t="n">
        <v>-0.0075</v>
      </c>
      <c r="AJ254" s="312" t="n">
        <v>-0.0298</v>
      </c>
      <c r="AK254" s="312" t="n">
        <v>-0.2287</v>
      </c>
      <c r="AL254" s="312" t="n">
        <v>0.2214</v>
      </c>
      <c r="AM254" s="312" t="n">
        <v>-0.0757</v>
      </c>
      <c r="AN254" s="312" t="n">
        <v>-0.0353</v>
      </c>
      <c r="AO254" s="312" t="n">
        <v>-0.1042</v>
      </c>
      <c r="AP254" s="313" t="n">
        <v>-0.0561</v>
      </c>
      <c r="AQ254" s="252"/>
      <c r="AR254" s="314" t="n">
        <f aca="false">ROUND(SUMPRODUCT(E254:AP254,E$5:AP$5),10)</f>
        <v>0.1731662055</v>
      </c>
      <c r="AS254" s="315" t="str">
        <f aca="false">PROPER(RIGHT(B254,LEN(B254)-6))</f>
        <v>Lilium Tigrinum</v>
      </c>
      <c r="AT254" s="269" t="n">
        <f aca="false">ATANH(MIN(AR254,max_correl))</f>
        <v>0.174928915230549</v>
      </c>
      <c r="AU254" s="270" t="str">
        <f aca="false">IF(AT254&lt;0,(AT254^2),"")</f>
        <v/>
      </c>
      <c r="AV254" s="252"/>
      <c r="AW254" s="252"/>
      <c r="AX254" s="252"/>
      <c r="AY254" s="252"/>
      <c r="AZ254" s="252"/>
      <c r="BA254" s="252"/>
      <c r="BB254" s="252"/>
      <c r="BC254" s="0"/>
    </row>
    <row r="255" customFormat="false" ht="12.8" hidden="false" customHeight="false" outlineLevel="0" collapsed="false">
      <c r="A255" s="269" t="s">
        <v>679</v>
      </c>
      <c r="B255" s="334" t="s">
        <v>1760</v>
      </c>
      <c r="C255" s="334"/>
      <c r="D255" s="335"/>
      <c r="E255" s="312" t="n">
        <v>0.2646</v>
      </c>
      <c r="F255" s="312" t="n">
        <v>-0.2581</v>
      </c>
      <c r="G255" s="312" t="n">
        <v>0.1847</v>
      </c>
      <c r="H255" s="312" t="n">
        <v>0.1916</v>
      </c>
      <c r="I255" s="312" t="n">
        <v>0.0076</v>
      </c>
      <c r="J255" s="312" t="n">
        <v>0.0549</v>
      </c>
      <c r="K255" s="312" t="n">
        <v>-0.3664</v>
      </c>
      <c r="L255" s="312" t="n">
        <v>-0.2207</v>
      </c>
      <c r="M255" s="312" t="n">
        <v>0.2676</v>
      </c>
      <c r="N255" s="312" t="n">
        <v>0.2421</v>
      </c>
      <c r="O255" s="312" t="n">
        <v>0.144</v>
      </c>
      <c r="P255" s="312" t="n">
        <v>-0.1371</v>
      </c>
      <c r="Q255" s="312" t="n">
        <v>0.2287</v>
      </c>
      <c r="R255" s="312" t="n">
        <v>-0.1687</v>
      </c>
      <c r="S255" s="312" t="n">
        <v>-0.1254</v>
      </c>
      <c r="T255" s="312" t="n">
        <v>-0.1516</v>
      </c>
      <c r="U255" s="312" t="n">
        <v>0.0476</v>
      </c>
      <c r="V255" s="312" t="n">
        <v>-0.0138</v>
      </c>
      <c r="W255" s="312" t="n">
        <v>0.036</v>
      </c>
      <c r="X255" s="312" t="n">
        <v>-0.0396</v>
      </c>
      <c r="Y255" s="312" t="n">
        <v>0.008</v>
      </c>
      <c r="Z255" s="312" t="n">
        <v>0.1291</v>
      </c>
      <c r="AA255" s="312" t="n">
        <v>-0.2225</v>
      </c>
      <c r="AB255" s="312" t="n">
        <v>0.1676</v>
      </c>
      <c r="AC255" s="312" t="n">
        <v>0.0931</v>
      </c>
      <c r="AD255" s="312" t="n">
        <v>0.0055</v>
      </c>
      <c r="AE255" s="312" t="n">
        <v>0.157</v>
      </c>
      <c r="AF255" s="312" t="n">
        <v>0.0334</v>
      </c>
      <c r="AG255" s="312" t="n">
        <v>0.1705</v>
      </c>
      <c r="AH255" s="312" t="n">
        <v>-0.1236</v>
      </c>
      <c r="AI255" s="312" t="n">
        <v>0.0789</v>
      </c>
      <c r="AJ255" s="312" t="n">
        <v>-0.1843</v>
      </c>
      <c r="AK255" s="312" t="n">
        <v>-0.056</v>
      </c>
      <c r="AL255" s="312" t="n">
        <v>-0.2258</v>
      </c>
      <c r="AM255" s="312" t="n">
        <v>-0.1291</v>
      </c>
      <c r="AN255" s="312" t="n">
        <v>0.0771</v>
      </c>
      <c r="AO255" s="312" t="n">
        <v>-0.0149</v>
      </c>
      <c r="AP255" s="313" t="n">
        <v>-0.1476</v>
      </c>
      <c r="AQ255" s="252"/>
      <c r="AR255" s="314" t="n">
        <f aca="false">ROUND(SUMPRODUCT(E255:AP255,E$5:AP$5),10)</f>
        <v>-0.2753006293</v>
      </c>
      <c r="AS255" s="315" t="str">
        <f aca="false">PROPER(RIGHT(B255,LEN(B255)-6))</f>
        <v>Lithium Carbonicum</v>
      </c>
      <c r="AT255" s="269" t="n">
        <f aca="false">ATANH(MIN(AR255,max_correl))</f>
        <v>-0.282590154864858</v>
      </c>
      <c r="AU255" s="270" t="n">
        <f aca="false">IF(AT255&lt;0,(AT255^2),"")</f>
        <v>0.0798571956265444</v>
      </c>
      <c r="AV255" s="252"/>
      <c r="AW255" s="252"/>
      <c r="AX255" s="252"/>
      <c r="AY255" s="252"/>
      <c r="AZ255" s="252"/>
      <c r="BA255" s="252"/>
      <c r="BB255" s="252"/>
      <c r="BC255" s="0"/>
    </row>
    <row r="256" customFormat="false" ht="12.8" hidden="false" customHeight="false" outlineLevel="0" collapsed="false">
      <c r="A256" s="269" t="s">
        <v>680</v>
      </c>
      <c r="B256" s="334" t="s">
        <v>1761</v>
      </c>
      <c r="C256" s="334"/>
      <c r="D256" s="335"/>
      <c r="E256" s="312" t="n">
        <v>-0.1956</v>
      </c>
      <c r="F256" s="312" t="n">
        <v>-0.2487</v>
      </c>
      <c r="G256" s="312" t="n">
        <v>0.2274</v>
      </c>
      <c r="H256" s="312" t="n">
        <v>-0.039</v>
      </c>
      <c r="I256" s="312" t="n">
        <v>0.169</v>
      </c>
      <c r="J256" s="312" t="n">
        <v>-0.1406</v>
      </c>
      <c r="K256" s="312" t="n">
        <v>0.1242</v>
      </c>
      <c r="L256" s="312" t="n">
        <v>-0.07</v>
      </c>
      <c r="M256" s="312" t="n">
        <v>0.22</v>
      </c>
      <c r="N256" s="312" t="n">
        <v>-0.0672</v>
      </c>
      <c r="O256" s="312" t="n">
        <v>0.1065</v>
      </c>
      <c r="P256" s="312" t="n">
        <v>0.1663</v>
      </c>
      <c r="Q256" s="312" t="n">
        <v>0.1029</v>
      </c>
      <c r="R256" s="312" t="n">
        <v>-0.3384</v>
      </c>
      <c r="S256" s="312" t="n">
        <v>0.1381</v>
      </c>
      <c r="T256" s="312" t="n">
        <v>0.2645</v>
      </c>
      <c r="U256" s="312" t="n">
        <v>0.0274</v>
      </c>
      <c r="V256" s="312" t="n">
        <v>-0.0589</v>
      </c>
      <c r="W256" s="312" t="n">
        <v>-0.2623</v>
      </c>
      <c r="X256" s="312" t="n">
        <v>0.1187</v>
      </c>
      <c r="Y256" s="312" t="n">
        <v>-0.1134</v>
      </c>
      <c r="Z256" s="312" t="n">
        <v>0.0515</v>
      </c>
      <c r="AA256" s="312" t="n">
        <v>0.3467</v>
      </c>
      <c r="AB256" s="312" t="n">
        <v>-0.088</v>
      </c>
      <c r="AC256" s="312" t="n">
        <v>0.0351</v>
      </c>
      <c r="AD256" s="312" t="n">
        <v>-0.1721</v>
      </c>
      <c r="AE256" s="312" t="n">
        <v>0.0979</v>
      </c>
      <c r="AF256" s="312" t="n">
        <v>0.0902</v>
      </c>
      <c r="AG256" s="312" t="n">
        <v>0.08</v>
      </c>
      <c r="AH256" s="312" t="n">
        <v>0.1948</v>
      </c>
      <c r="AI256" s="312" t="n">
        <v>-0.145</v>
      </c>
      <c r="AJ256" s="312" t="n">
        <v>-0.1179</v>
      </c>
      <c r="AK256" s="312" t="n">
        <v>-0.0205</v>
      </c>
      <c r="AL256" s="312" t="n">
        <v>-0.0999</v>
      </c>
      <c r="AM256" s="312" t="n">
        <v>0.0927</v>
      </c>
      <c r="AN256" s="312" t="n">
        <v>-0.0512</v>
      </c>
      <c r="AO256" s="312" t="n">
        <v>-0.2507</v>
      </c>
      <c r="AP256" s="313" t="n">
        <v>-0.1707</v>
      </c>
      <c r="AQ256" s="252"/>
      <c r="AR256" s="314" t="n">
        <f aca="false">ROUND(SUMPRODUCT(E256:AP256,E$5:AP$5),10)</f>
        <v>-0.100840181</v>
      </c>
      <c r="AS256" s="315" t="str">
        <f aca="false">PROPER(RIGHT(B256,LEN(B256)-6))</f>
        <v>Lobelia Inflata</v>
      </c>
      <c r="AT256" s="269" t="n">
        <f aca="false">ATANH(MIN(AR256,max_correl))</f>
        <v>-0.101184087641438</v>
      </c>
      <c r="AU256" s="270" t="n">
        <f aca="false">IF(AT256&lt;0,(AT256^2),"")</f>
        <v>0.0102382195918302</v>
      </c>
      <c r="AV256" s="252"/>
      <c r="AW256" s="252"/>
      <c r="AX256" s="252"/>
      <c r="AY256" s="252"/>
      <c r="AZ256" s="252"/>
      <c r="BA256" s="252"/>
      <c r="BB256" s="252"/>
      <c r="BC256" s="0"/>
    </row>
    <row r="257" customFormat="false" ht="12.8" hidden="false" customHeight="false" outlineLevel="0" collapsed="false">
      <c r="A257" s="269" t="s">
        <v>681</v>
      </c>
      <c r="B257" s="334" t="s">
        <v>1762</v>
      </c>
      <c r="C257" s="334"/>
      <c r="D257" s="335"/>
      <c r="E257" s="312" t="n">
        <v>0.0987</v>
      </c>
      <c r="F257" s="312" t="n">
        <v>0.241</v>
      </c>
      <c r="G257" s="312" t="n">
        <v>-0.2193</v>
      </c>
      <c r="H257" s="312" t="n">
        <v>-0.1227</v>
      </c>
      <c r="I257" s="312" t="n">
        <v>-0.3109</v>
      </c>
      <c r="J257" s="312" t="n">
        <v>0.1473</v>
      </c>
      <c r="K257" s="312" t="n">
        <v>0.1195</v>
      </c>
      <c r="L257" s="312" t="n">
        <v>0.1174</v>
      </c>
      <c r="M257" s="312" t="n">
        <v>0.3805</v>
      </c>
      <c r="N257" s="312" t="n">
        <v>0.1406</v>
      </c>
      <c r="O257" s="312" t="n">
        <v>0.1169</v>
      </c>
      <c r="P257" s="312" t="n">
        <v>0.0985</v>
      </c>
      <c r="Q257" s="312" t="n">
        <v>-0.2279</v>
      </c>
      <c r="R257" s="312" t="n">
        <v>0.0055</v>
      </c>
      <c r="S257" s="312" t="n">
        <v>-0.296</v>
      </c>
      <c r="T257" s="312" t="n">
        <v>0.3462</v>
      </c>
      <c r="U257" s="312" t="n">
        <v>-0.0368</v>
      </c>
      <c r="V257" s="312" t="n">
        <v>0.1669</v>
      </c>
      <c r="W257" s="312" t="n">
        <v>-0.2279</v>
      </c>
      <c r="X257" s="312" t="n">
        <v>-0.278</v>
      </c>
      <c r="Y257" s="312" t="n">
        <v>0.0776</v>
      </c>
      <c r="Z257" s="312" t="n">
        <v>-0.1558</v>
      </c>
      <c r="AA257" s="312" t="n">
        <v>0.0605</v>
      </c>
      <c r="AB257" s="312" t="n">
        <v>-0.0152</v>
      </c>
      <c r="AC257" s="312" t="n">
        <v>-0.0048</v>
      </c>
      <c r="AD257" s="312" t="n">
        <v>-0.0058</v>
      </c>
      <c r="AE257" s="312" t="n">
        <v>-0.1639</v>
      </c>
      <c r="AF257" s="312" t="n">
        <v>0.0421</v>
      </c>
      <c r="AG257" s="312" t="n">
        <v>0.0113</v>
      </c>
      <c r="AH257" s="312" t="n">
        <v>-0.1781</v>
      </c>
      <c r="AI257" s="312" t="n">
        <v>0.0423</v>
      </c>
      <c r="AJ257" s="312" t="n">
        <v>0.017</v>
      </c>
      <c r="AK257" s="312" t="n">
        <v>0.099</v>
      </c>
      <c r="AL257" s="312" t="n">
        <v>0.0539</v>
      </c>
      <c r="AM257" s="312" t="n">
        <v>-0.0394</v>
      </c>
      <c r="AN257" s="312" t="n">
        <v>-0.0062</v>
      </c>
      <c r="AO257" s="312" t="n">
        <v>-0.0154</v>
      </c>
      <c r="AP257" s="313" t="n">
        <v>-0.0743</v>
      </c>
      <c r="AQ257" s="252"/>
      <c r="AR257" s="314" t="n">
        <f aca="false">ROUND(SUMPRODUCT(E257:AP257,E$5:AP$5),10)</f>
        <v>0.4127850449</v>
      </c>
      <c r="AS257" s="315" t="str">
        <f aca="false">PROPER(RIGHT(B257,LEN(B257)-6))</f>
        <v>Luesinum(Syphilinum)</v>
      </c>
      <c r="AT257" s="269" t="n">
        <f aca="false">ATANH(MIN(AR257,max_correl))</f>
        <v>0.438963649444974</v>
      </c>
      <c r="AU257" s="270" t="str">
        <f aca="false">IF(AT257&lt;0,(AT257^2),"")</f>
        <v/>
      </c>
      <c r="AV257" s="252"/>
      <c r="AW257" s="252"/>
      <c r="AX257" s="252"/>
      <c r="AY257" s="252"/>
      <c r="AZ257" s="252"/>
      <c r="BA257" s="252"/>
      <c r="BB257" s="252"/>
      <c r="BC257" s="0"/>
    </row>
    <row r="258" customFormat="false" ht="12.8" hidden="false" customHeight="false" outlineLevel="0" collapsed="false">
      <c r="A258" s="269" t="s">
        <v>682</v>
      </c>
      <c r="B258" s="334" t="s">
        <v>1763</v>
      </c>
      <c r="C258" s="334"/>
      <c r="D258" s="335"/>
      <c r="E258" s="312" t="n">
        <v>0.0817</v>
      </c>
      <c r="F258" s="312" t="n">
        <v>0.328</v>
      </c>
      <c r="G258" s="312" t="n">
        <v>0.1434</v>
      </c>
      <c r="H258" s="312" t="n">
        <v>0.0883</v>
      </c>
      <c r="I258" s="312" t="n">
        <v>-0.1392</v>
      </c>
      <c r="J258" s="312" t="n">
        <v>0.1952</v>
      </c>
      <c r="K258" s="312" t="n">
        <v>0.0361</v>
      </c>
      <c r="L258" s="312" t="n">
        <v>0.1418</v>
      </c>
      <c r="M258" s="312" t="n">
        <v>-0.0507</v>
      </c>
      <c r="N258" s="312" t="n">
        <v>-0.0553</v>
      </c>
      <c r="O258" s="312" t="n">
        <v>0.2666</v>
      </c>
      <c r="P258" s="312" t="n">
        <v>0.0728</v>
      </c>
      <c r="Q258" s="312" t="n">
        <v>0.0722</v>
      </c>
      <c r="R258" s="312" t="n">
        <v>-0.074</v>
      </c>
      <c r="S258" s="312" t="n">
        <v>0.0603</v>
      </c>
      <c r="T258" s="312" t="n">
        <v>-0.1069</v>
      </c>
      <c r="U258" s="312" t="n">
        <v>0.1407</v>
      </c>
      <c r="V258" s="312" t="n">
        <v>-0.1562</v>
      </c>
      <c r="W258" s="312" t="n">
        <v>0.2878</v>
      </c>
      <c r="X258" s="312" t="n">
        <v>-0.1398</v>
      </c>
      <c r="Y258" s="312" t="n">
        <v>-0.2784</v>
      </c>
      <c r="Z258" s="312" t="n">
        <v>-0.0196</v>
      </c>
      <c r="AA258" s="312" t="n">
        <v>-0.2147</v>
      </c>
      <c r="AB258" s="312" t="n">
        <v>0.3183</v>
      </c>
      <c r="AC258" s="312" t="n">
        <v>-0.0035</v>
      </c>
      <c r="AD258" s="312" t="n">
        <v>-0.0145</v>
      </c>
      <c r="AE258" s="312" t="n">
        <v>0.1551</v>
      </c>
      <c r="AF258" s="312" t="n">
        <v>-0.2431</v>
      </c>
      <c r="AG258" s="312" t="n">
        <v>0.0063</v>
      </c>
      <c r="AH258" s="312" t="n">
        <v>-0.2777</v>
      </c>
      <c r="AI258" s="312" t="n">
        <v>-0.1444</v>
      </c>
      <c r="AJ258" s="312" t="n">
        <v>0.0407</v>
      </c>
      <c r="AK258" s="312" t="n">
        <v>-0.2249</v>
      </c>
      <c r="AL258" s="312" t="n">
        <v>-0.1268</v>
      </c>
      <c r="AM258" s="312" t="n">
        <v>-0.1504</v>
      </c>
      <c r="AN258" s="312" t="n">
        <v>0.1172</v>
      </c>
      <c r="AO258" s="312" t="n">
        <v>-0.1106</v>
      </c>
      <c r="AP258" s="313" t="n">
        <v>-0.0209</v>
      </c>
      <c r="AQ258" s="252"/>
      <c r="AR258" s="314" t="n">
        <f aca="false">ROUND(SUMPRODUCT(E258:AP258,E$5:AP$5),10)</f>
        <v>0.1329818117</v>
      </c>
      <c r="AS258" s="315" t="str">
        <f aca="false">PROPER(RIGHT(B258,LEN(B258)-6))</f>
        <v>Lycopodium Clavatum</v>
      </c>
      <c r="AT258" s="269" t="n">
        <f aca="false">ATANH(MIN(AR258,max_correl))</f>
        <v>0.133774126342873</v>
      </c>
      <c r="AU258" s="270" t="str">
        <f aca="false">IF(AT258&lt;0,(AT258^2),"")</f>
        <v/>
      </c>
      <c r="AV258" s="252"/>
      <c r="AW258" s="252"/>
      <c r="AX258" s="252"/>
      <c r="AY258" s="252"/>
      <c r="AZ258" s="252"/>
      <c r="BA258" s="252"/>
      <c r="BB258" s="252"/>
      <c r="BC258" s="0"/>
    </row>
    <row r="259" customFormat="false" ht="12.8" hidden="false" customHeight="false" outlineLevel="0" collapsed="false">
      <c r="A259" s="269" t="s">
        <v>683</v>
      </c>
      <c r="B259" s="334" t="s">
        <v>1764</v>
      </c>
      <c r="C259" s="334"/>
      <c r="D259" s="335"/>
      <c r="E259" s="312" t="n">
        <v>-0.0021</v>
      </c>
      <c r="F259" s="312" t="n">
        <v>-0.4444</v>
      </c>
      <c r="G259" s="312" t="n">
        <v>0.182</v>
      </c>
      <c r="H259" s="312" t="n">
        <v>-0.2658</v>
      </c>
      <c r="I259" s="312" t="n">
        <v>0.0914</v>
      </c>
      <c r="J259" s="312" t="n">
        <v>0.1888</v>
      </c>
      <c r="K259" s="312" t="n">
        <v>-0.242</v>
      </c>
      <c r="L259" s="312" t="n">
        <v>-0.0276</v>
      </c>
      <c r="M259" s="312" t="n">
        <v>0.5639</v>
      </c>
      <c r="N259" s="312" t="n">
        <v>0.0663</v>
      </c>
      <c r="O259" s="312" t="n">
        <v>-0.0676</v>
      </c>
      <c r="P259" s="312" t="n">
        <v>-0.0404</v>
      </c>
      <c r="Q259" s="312" t="n">
        <v>-0.0825</v>
      </c>
      <c r="R259" s="312" t="n">
        <v>-0.1625</v>
      </c>
      <c r="S259" s="312" t="n">
        <v>-0.0298</v>
      </c>
      <c r="T259" s="312" t="n">
        <v>-0.282</v>
      </c>
      <c r="U259" s="312" t="n">
        <v>0.0242</v>
      </c>
      <c r="V259" s="312" t="n">
        <v>0.1552</v>
      </c>
      <c r="W259" s="312" t="n">
        <v>-0.0757</v>
      </c>
      <c r="X259" s="312" t="n">
        <v>-0.0766</v>
      </c>
      <c r="Y259" s="312" t="n">
        <v>-0.0578</v>
      </c>
      <c r="Z259" s="312" t="n">
        <v>0.1854</v>
      </c>
      <c r="AA259" s="312" t="n">
        <v>0.0787</v>
      </c>
      <c r="AB259" s="312" t="n">
        <v>0.0608</v>
      </c>
      <c r="AC259" s="312" t="n">
        <v>0.1255</v>
      </c>
      <c r="AD259" s="312" t="n">
        <v>-0.0391</v>
      </c>
      <c r="AE259" s="312" t="n">
        <v>0.0757</v>
      </c>
      <c r="AF259" s="312" t="n">
        <v>0.0812</v>
      </c>
      <c r="AG259" s="312" t="n">
        <v>0.06</v>
      </c>
      <c r="AH259" s="312" t="n">
        <v>-0.0442</v>
      </c>
      <c r="AI259" s="312" t="n">
        <v>0.1102</v>
      </c>
      <c r="AJ259" s="312" t="n">
        <v>-0.0489</v>
      </c>
      <c r="AK259" s="312" t="n">
        <v>0.0757</v>
      </c>
      <c r="AL259" s="312" t="n">
        <v>-0.0549</v>
      </c>
      <c r="AM259" s="312" t="n">
        <v>0.0591</v>
      </c>
      <c r="AN259" s="312" t="n">
        <v>-0.0634</v>
      </c>
      <c r="AO259" s="312" t="n">
        <v>-0.0549</v>
      </c>
      <c r="AP259" s="313" t="n">
        <v>-0.017</v>
      </c>
      <c r="AQ259" s="252"/>
      <c r="AR259" s="314" t="n">
        <f aca="false">ROUND(SUMPRODUCT(E259:AP259,E$5:AP$5),10)</f>
        <v>-0.2019941469</v>
      </c>
      <c r="AS259" s="315" t="str">
        <f aca="false">PROPER(RIGHT(B259,LEN(B259)-6))</f>
        <v>Lycopus Virginicus</v>
      </c>
      <c r="AT259" s="269" t="n">
        <f aca="false">ATANH(MIN(AR259,max_correl))</f>
        <v>-0.204810656740527</v>
      </c>
      <c r="AU259" s="270" t="n">
        <f aca="false">IF(AT259&lt;0,(AT259^2),"")</f>
        <v>0.0419474051144859</v>
      </c>
      <c r="AV259" s="252"/>
      <c r="AW259" s="252"/>
      <c r="AX259" s="252"/>
      <c r="AY259" s="252"/>
      <c r="AZ259" s="252"/>
      <c r="BA259" s="252"/>
      <c r="BB259" s="252"/>
      <c r="BC259" s="0"/>
    </row>
    <row r="260" customFormat="false" ht="12.8" hidden="false" customHeight="false" outlineLevel="0" collapsed="false">
      <c r="A260" s="269" t="s">
        <v>684</v>
      </c>
      <c r="B260" s="334" t="s">
        <v>1765</v>
      </c>
      <c r="C260" s="334"/>
      <c r="D260" s="335"/>
      <c r="E260" s="312" t="n">
        <v>0.0929</v>
      </c>
      <c r="F260" s="312" t="n">
        <v>0.2346</v>
      </c>
      <c r="G260" s="312" t="n">
        <v>0.3226</v>
      </c>
      <c r="H260" s="312" t="n">
        <v>-0.0979</v>
      </c>
      <c r="I260" s="312" t="n">
        <v>-0.0658</v>
      </c>
      <c r="J260" s="312" t="n">
        <v>-0.2166</v>
      </c>
      <c r="K260" s="312" t="n">
        <v>0.2861</v>
      </c>
      <c r="L260" s="312" t="n">
        <v>-0.2179</v>
      </c>
      <c r="M260" s="312" t="n">
        <v>-0.0663</v>
      </c>
      <c r="N260" s="312" t="n">
        <v>0.0782</v>
      </c>
      <c r="O260" s="312" t="n">
        <v>-0.0838</v>
      </c>
      <c r="P260" s="312" t="n">
        <v>-0.0736</v>
      </c>
      <c r="Q260" s="312" t="n">
        <v>0.0112</v>
      </c>
      <c r="R260" s="312" t="n">
        <v>0.0439</v>
      </c>
      <c r="S260" s="312" t="n">
        <v>-0.0537</v>
      </c>
      <c r="T260" s="312" t="n">
        <v>-0.2506</v>
      </c>
      <c r="U260" s="312" t="n">
        <v>0.3092</v>
      </c>
      <c r="V260" s="312" t="n">
        <v>0.0155</v>
      </c>
      <c r="W260" s="312" t="n">
        <v>-0.1497</v>
      </c>
      <c r="X260" s="312" t="n">
        <v>-0.1899</v>
      </c>
      <c r="Y260" s="312" t="n">
        <v>-0.0627</v>
      </c>
      <c r="Z260" s="312" t="n">
        <v>-0.1038</v>
      </c>
      <c r="AA260" s="312" t="n">
        <v>-0.1367</v>
      </c>
      <c r="AB260" s="312" t="n">
        <v>0.1023</v>
      </c>
      <c r="AC260" s="312" t="n">
        <v>0.0632</v>
      </c>
      <c r="AD260" s="312" t="n">
        <v>-0.2108</v>
      </c>
      <c r="AE260" s="312" t="n">
        <v>-0.3442</v>
      </c>
      <c r="AF260" s="312" t="n">
        <v>0.1502</v>
      </c>
      <c r="AG260" s="312" t="n">
        <v>-0.0026</v>
      </c>
      <c r="AH260" s="312" t="n">
        <v>0.0506</v>
      </c>
      <c r="AI260" s="312" t="n">
        <v>-0.0444</v>
      </c>
      <c r="AJ260" s="312" t="n">
        <v>0.0662</v>
      </c>
      <c r="AK260" s="312" t="n">
        <v>0.2046</v>
      </c>
      <c r="AL260" s="312" t="n">
        <v>0.2697</v>
      </c>
      <c r="AM260" s="312" t="n">
        <v>-0.1431</v>
      </c>
      <c r="AN260" s="312" t="n">
        <v>0.0172</v>
      </c>
      <c r="AO260" s="312" t="n">
        <v>0.0758</v>
      </c>
      <c r="AP260" s="313" t="n">
        <v>0.1171</v>
      </c>
      <c r="AQ260" s="252"/>
      <c r="AR260" s="314" t="n">
        <f aca="false">ROUND(SUMPRODUCT(E260:AP260,E$5:AP$5),10)</f>
        <v>0.0644777722</v>
      </c>
      <c r="AS260" s="315" t="str">
        <f aca="false">PROPER(RIGHT(B260,LEN(B260)-6))</f>
        <v>Magnesia Carbonica</v>
      </c>
      <c r="AT260" s="269" t="n">
        <f aca="false">ATANH(MIN(AR260,max_correl))</f>
        <v>0.0645673486823021</v>
      </c>
      <c r="AU260" s="270" t="str">
        <f aca="false">IF(AT260&lt;0,(AT260^2),"")</f>
        <v/>
      </c>
      <c r="AV260" s="252"/>
      <c r="AW260" s="252"/>
      <c r="AX260" s="252"/>
      <c r="AY260" s="252"/>
      <c r="AZ260" s="252"/>
      <c r="BA260" s="252"/>
      <c r="BB260" s="252"/>
      <c r="BC260" s="0"/>
    </row>
    <row r="261" customFormat="false" ht="12.8" hidden="false" customHeight="false" outlineLevel="0" collapsed="false">
      <c r="A261" s="269" t="s">
        <v>685</v>
      </c>
      <c r="B261" s="334" t="s">
        <v>1766</v>
      </c>
      <c r="C261" s="334"/>
      <c r="D261" s="335"/>
      <c r="E261" s="312" t="n">
        <v>-0.0116</v>
      </c>
      <c r="F261" s="312" t="n">
        <v>0.1264</v>
      </c>
      <c r="G261" s="312" t="n">
        <v>0.415</v>
      </c>
      <c r="H261" s="312" t="n">
        <v>-0.0344</v>
      </c>
      <c r="I261" s="312" t="n">
        <v>-0.3711</v>
      </c>
      <c r="J261" s="312" t="n">
        <v>-0.0743</v>
      </c>
      <c r="K261" s="312" t="n">
        <v>0.3012</v>
      </c>
      <c r="L261" s="312" t="n">
        <v>-0.1726</v>
      </c>
      <c r="M261" s="312" t="n">
        <v>-0.0216</v>
      </c>
      <c r="N261" s="312" t="n">
        <v>-0.0519</v>
      </c>
      <c r="O261" s="312" t="n">
        <v>-0.2203</v>
      </c>
      <c r="P261" s="312" t="n">
        <v>0.131</v>
      </c>
      <c r="Q261" s="312" t="n">
        <v>-0.0493</v>
      </c>
      <c r="R261" s="312" t="n">
        <v>0.164</v>
      </c>
      <c r="S261" s="312" t="n">
        <v>-0.0859</v>
      </c>
      <c r="T261" s="312" t="n">
        <v>-0.2698</v>
      </c>
      <c r="U261" s="312" t="n">
        <v>0.0901</v>
      </c>
      <c r="V261" s="312" t="n">
        <v>0.0748</v>
      </c>
      <c r="W261" s="312" t="n">
        <v>0.0973</v>
      </c>
      <c r="X261" s="312" t="n">
        <v>-0.1211</v>
      </c>
      <c r="Y261" s="312" t="n">
        <v>-0.0111</v>
      </c>
      <c r="Z261" s="312" t="n">
        <v>-0.1293</v>
      </c>
      <c r="AA261" s="312" t="n">
        <v>0.0133</v>
      </c>
      <c r="AB261" s="312" t="n">
        <v>0.0243</v>
      </c>
      <c r="AC261" s="312" t="n">
        <v>0.0988</v>
      </c>
      <c r="AD261" s="312" t="n">
        <v>-0.2283</v>
      </c>
      <c r="AE261" s="312" t="n">
        <v>0.0107</v>
      </c>
      <c r="AF261" s="312" t="n">
        <v>0.0199</v>
      </c>
      <c r="AG261" s="312" t="n">
        <v>-0.2238</v>
      </c>
      <c r="AH261" s="312" t="n">
        <v>0.085</v>
      </c>
      <c r="AI261" s="312" t="n">
        <v>0.0007</v>
      </c>
      <c r="AJ261" s="312" t="n">
        <v>-0.006</v>
      </c>
      <c r="AK261" s="312" t="n">
        <v>0.1136</v>
      </c>
      <c r="AL261" s="312" t="n">
        <v>-0.0692</v>
      </c>
      <c r="AM261" s="312" t="n">
        <v>-0.0136</v>
      </c>
      <c r="AN261" s="312" t="n">
        <v>-0.1417</v>
      </c>
      <c r="AO261" s="312" t="n">
        <v>0.3306</v>
      </c>
      <c r="AP261" s="313" t="n">
        <v>0.2143</v>
      </c>
      <c r="AQ261" s="252"/>
      <c r="AR261" s="314" t="n">
        <f aca="false">ROUND(SUMPRODUCT(E261:AP261,E$5:AP$5),10)</f>
        <v>0.0573623362</v>
      </c>
      <c r="AS261" s="315" t="str">
        <f aca="false">PROPER(RIGHT(B261,LEN(B261)-6))</f>
        <v>Magnesia Muriatica</v>
      </c>
      <c r="AT261" s="269" t="n">
        <f aca="false">ATANH(MIN(AR261,max_correl))</f>
        <v>0.0574253764344157</v>
      </c>
      <c r="AU261" s="270" t="str">
        <f aca="false">IF(AT261&lt;0,(AT261^2),"")</f>
        <v/>
      </c>
      <c r="AV261" s="252"/>
      <c r="AW261" s="252"/>
      <c r="AX261" s="252"/>
      <c r="AY261" s="252"/>
      <c r="AZ261" s="252"/>
      <c r="BA261" s="252"/>
      <c r="BB261" s="252"/>
      <c r="BC261" s="0"/>
    </row>
    <row r="262" customFormat="false" ht="12.8" hidden="false" customHeight="false" outlineLevel="0" collapsed="false">
      <c r="A262" s="269" t="s">
        <v>686</v>
      </c>
      <c r="B262" s="334" t="s">
        <v>1767</v>
      </c>
      <c r="C262" s="334"/>
      <c r="D262" s="335"/>
      <c r="E262" s="312" t="n">
        <v>-0.0229</v>
      </c>
      <c r="F262" s="312" t="n">
        <v>-0.0612</v>
      </c>
      <c r="G262" s="312" t="n">
        <v>0.2511</v>
      </c>
      <c r="H262" s="312" t="n">
        <v>-0.1822</v>
      </c>
      <c r="I262" s="312" t="n">
        <v>-0.2581</v>
      </c>
      <c r="J262" s="312" t="n">
        <v>-0.2783</v>
      </c>
      <c r="K262" s="312" t="n">
        <v>0.2605</v>
      </c>
      <c r="L262" s="312" t="n">
        <v>-0.4792</v>
      </c>
      <c r="M262" s="312" t="n">
        <v>-0.1923</v>
      </c>
      <c r="N262" s="312" t="n">
        <v>0.227</v>
      </c>
      <c r="O262" s="312" t="n">
        <v>-0.1422</v>
      </c>
      <c r="P262" s="312" t="n">
        <v>0.3077</v>
      </c>
      <c r="Q262" s="312" t="n">
        <v>0.0732</v>
      </c>
      <c r="R262" s="312" t="n">
        <v>0.0911</v>
      </c>
      <c r="S262" s="312" t="n">
        <v>0.0949</v>
      </c>
      <c r="T262" s="312" t="n">
        <v>-0.199</v>
      </c>
      <c r="U262" s="312" t="n">
        <v>0.0084</v>
      </c>
      <c r="V262" s="312" t="n">
        <v>0.0482</v>
      </c>
      <c r="W262" s="312" t="n">
        <v>-0.081</v>
      </c>
      <c r="X262" s="312" t="n">
        <v>-0.0263</v>
      </c>
      <c r="Y262" s="312" t="n">
        <v>-0.0785</v>
      </c>
      <c r="Z262" s="312" t="n">
        <v>-0.1916</v>
      </c>
      <c r="AA262" s="312" t="n">
        <v>0.0475</v>
      </c>
      <c r="AB262" s="312" t="n">
        <v>0.0822</v>
      </c>
      <c r="AC262" s="312" t="n">
        <v>-0.0545</v>
      </c>
      <c r="AD262" s="312" t="n">
        <v>-0.0641</v>
      </c>
      <c r="AE262" s="312" t="n">
        <v>-0.0087</v>
      </c>
      <c r="AF262" s="312" t="n">
        <v>0.0082</v>
      </c>
      <c r="AG262" s="312" t="n">
        <v>0.1125</v>
      </c>
      <c r="AH262" s="312" t="n">
        <v>0.0552</v>
      </c>
      <c r="AI262" s="312" t="n">
        <v>0.0202</v>
      </c>
      <c r="AJ262" s="312" t="n">
        <v>0.2094</v>
      </c>
      <c r="AK262" s="312" t="n">
        <v>-0.0205</v>
      </c>
      <c r="AL262" s="312" t="n">
        <v>-0.0448</v>
      </c>
      <c r="AM262" s="312" t="n">
        <v>0.1169</v>
      </c>
      <c r="AN262" s="312" t="n">
        <v>0.1376</v>
      </c>
      <c r="AO262" s="312" t="n">
        <v>0.1484</v>
      </c>
      <c r="AP262" s="313" t="n">
        <v>0.0812</v>
      </c>
      <c r="AQ262" s="252"/>
      <c r="AR262" s="314" t="n">
        <f aca="false">ROUND(SUMPRODUCT(E262:AP262,E$5:AP$5),10)</f>
        <v>-0.1772237142</v>
      </c>
      <c r="AS262" s="315" t="str">
        <f aca="false">PROPER(RIGHT(B262,LEN(B262)-6))</f>
        <v>Magnesia Phosphorica</v>
      </c>
      <c r="AT262" s="269" t="n">
        <f aca="false">ATANH(MIN(AR262,max_correl))</f>
        <v>-0.17911491235754</v>
      </c>
      <c r="AU262" s="270" t="n">
        <f aca="false">IF(AT262&lt;0,(AT262^2),"")</f>
        <v>0.0320821518288491</v>
      </c>
      <c r="AV262" s="252"/>
      <c r="AW262" s="252"/>
      <c r="AX262" s="252"/>
      <c r="AY262" s="252"/>
      <c r="AZ262" s="252"/>
      <c r="BA262" s="252"/>
      <c r="BB262" s="252"/>
      <c r="BC262" s="0"/>
    </row>
    <row r="263" customFormat="false" ht="12.8" hidden="false" customHeight="false" outlineLevel="0" collapsed="false">
      <c r="A263" s="269" t="s">
        <v>687</v>
      </c>
      <c r="B263" s="334" t="s">
        <v>1768</v>
      </c>
      <c r="C263" s="334"/>
      <c r="D263" s="335"/>
      <c r="E263" s="312" t="n">
        <v>0.3049</v>
      </c>
      <c r="F263" s="312" t="n">
        <v>0.2268</v>
      </c>
      <c r="G263" s="312" t="n">
        <v>0.296</v>
      </c>
      <c r="H263" s="312" t="n">
        <v>0.1445</v>
      </c>
      <c r="I263" s="312" t="n">
        <v>-0.1847</v>
      </c>
      <c r="J263" s="312" t="n">
        <v>0.0552</v>
      </c>
      <c r="K263" s="312" t="n">
        <v>0.2405</v>
      </c>
      <c r="L263" s="312" t="n">
        <v>-0.1495</v>
      </c>
      <c r="M263" s="312" t="n">
        <v>-0.0139</v>
      </c>
      <c r="N263" s="312" t="n">
        <v>-0.1018</v>
      </c>
      <c r="O263" s="312" t="n">
        <v>0.0611</v>
      </c>
      <c r="P263" s="312" t="n">
        <v>-0.1208</v>
      </c>
      <c r="Q263" s="312" t="n">
        <v>0.0477</v>
      </c>
      <c r="R263" s="312" t="n">
        <v>-0.1808</v>
      </c>
      <c r="S263" s="312" t="n">
        <v>0.1554</v>
      </c>
      <c r="T263" s="312" t="n">
        <v>-0.0898</v>
      </c>
      <c r="U263" s="312" t="n">
        <v>0.0148</v>
      </c>
      <c r="V263" s="312" t="n">
        <v>-0.2324</v>
      </c>
      <c r="W263" s="312" t="n">
        <v>0.0628</v>
      </c>
      <c r="X263" s="312" t="n">
        <v>-0.1322</v>
      </c>
      <c r="Y263" s="312" t="n">
        <v>0.2265</v>
      </c>
      <c r="Z263" s="312" t="n">
        <v>-0.1741</v>
      </c>
      <c r="AA263" s="312" t="n">
        <v>-0.0572</v>
      </c>
      <c r="AB263" s="312" t="n">
        <v>0.1467</v>
      </c>
      <c r="AC263" s="312" t="n">
        <v>-0.1071</v>
      </c>
      <c r="AD263" s="312" t="n">
        <v>0.1398</v>
      </c>
      <c r="AE263" s="312" t="n">
        <v>0.1822</v>
      </c>
      <c r="AF263" s="312" t="n">
        <v>0.0603</v>
      </c>
      <c r="AG263" s="312" t="n">
        <v>-0.0868</v>
      </c>
      <c r="AH263" s="312" t="n">
        <v>-0.2103</v>
      </c>
      <c r="AI263" s="312" t="n">
        <v>-0.0603</v>
      </c>
      <c r="AJ263" s="312" t="n">
        <v>-0.3214</v>
      </c>
      <c r="AK263" s="312" t="n">
        <v>0.1504</v>
      </c>
      <c r="AL263" s="312" t="n">
        <v>-0.1504</v>
      </c>
      <c r="AM263" s="312" t="n">
        <v>-0.2527</v>
      </c>
      <c r="AN263" s="312" t="n">
        <v>-0.0276</v>
      </c>
      <c r="AO263" s="312" t="n">
        <v>0.0167</v>
      </c>
      <c r="AP263" s="313" t="n">
        <v>0.1227</v>
      </c>
      <c r="AQ263" s="252"/>
      <c r="AR263" s="314" t="n">
        <f aca="false">ROUND(SUMPRODUCT(E263:AP263,E$5:AP$5),10)</f>
        <v>-0.0511028434</v>
      </c>
      <c r="AS263" s="315" t="str">
        <f aca="false">PROPER(RIGHT(B263,LEN(B263)-6))</f>
        <v>Magnesia Sulfurica</v>
      </c>
      <c r="AT263" s="269" t="n">
        <f aca="false">ATANH(MIN(AR263,max_correl))</f>
        <v>-0.051147398269366</v>
      </c>
      <c r="AU263" s="270" t="n">
        <f aca="false">IF(AT263&lt;0,(AT263^2),"")</f>
        <v>0.00261605634972514</v>
      </c>
      <c r="AV263" s="252"/>
      <c r="AW263" s="252"/>
      <c r="AX263" s="252"/>
      <c r="AY263" s="252"/>
      <c r="AZ263" s="252"/>
      <c r="BA263" s="252"/>
      <c r="BB263" s="252"/>
      <c r="BC263" s="0"/>
    </row>
    <row r="264" customFormat="false" ht="12.8" hidden="false" customHeight="false" outlineLevel="0" collapsed="false">
      <c r="A264" s="269" t="s">
        <v>688</v>
      </c>
      <c r="B264" s="334" t="s">
        <v>1769</v>
      </c>
      <c r="C264" s="334"/>
      <c r="D264" s="335"/>
      <c r="E264" s="312" t="n">
        <v>0.1693</v>
      </c>
      <c r="F264" s="312" t="n">
        <v>0.0885</v>
      </c>
      <c r="G264" s="312" t="n">
        <v>-0.2745</v>
      </c>
      <c r="H264" s="312" t="n">
        <v>0.1569</v>
      </c>
      <c r="I264" s="312" t="n">
        <v>0.1815</v>
      </c>
      <c r="J264" s="312" t="n">
        <v>0.1684</v>
      </c>
      <c r="K264" s="312" t="n">
        <v>-0.2079</v>
      </c>
      <c r="L264" s="312" t="n">
        <v>0.1359</v>
      </c>
      <c r="M264" s="312" t="n">
        <v>-0.0629</v>
      </c>
      <c r="N264" s="312" t="n">
        <v>0.2469</v>
      </c>
      <c r="O264" s="312" t="n">
        <v>-0.0049</v>
      </c>
      <c r="P264" s="312" t="n">
        <v>-0.0511</v>
      </c>
      <c r="Q264" s="312" t="n">
        <v>-0.2289</v>
      </c>
      <c r="R264" s="312" t="n">
        <v>0</v>
      </c>
      <c r="S264" s="312" t="n">
        <v>-0.1304</v>
      </c>
      <c r="T264" s="312" t="n">
        <v>0.0781</v>
      </c>
      <c r="U264" s="312" t="n">
        <v>0.2766</v>
      </c>
      <c r="V264" s="312" t="n">
        <v>-0.0222</v>
      </c>
      <c r="W264" s="312" t="n">
        <v>0.1116</v>
      </c>
      <c r="X264" s="312" t="n">
        <v>0.204</v>
      </c>
      <c r="Y264" s="312" t="n">
        <v>-0.1009</v>
      </c>
      <c r="Z264" s="312" t="n">
        <v>0.1204</v>
      </c>
      <c r="AA264" s="312" t="n">
        <v>0.1043</v>
      </c>
      <c r="AB264" s="312" t="n">
        <v>-0.3797</v>
      </c>
      <c r="AC264" s="312" t="n">
        <v>-0.1651</v>
      </c>
      <c r="AD264" s="312" t="n">
        <v>0.2201</v>
      </c>
      <c r="AE264" s="312" t="n">
        <v>0.0952</v>
      </c>
      <c r="AF264" s="312" t="n">
        <v>-0.2669</v>
      </c>
      <c r="AG264" s="312" t="n">
        <v>-0.0699</v>
      </c>
      <c r="AH264" s="312" t="n">
        <v>-0.1131</v>
      </c>
      <c r="AI264" s="312" t="n">
        <v>0.1572</v>
      </c>
      <c r="AJ264" s="312" t="n">
        <v>-0.0742</v>
      </c>
      <c r="AK264" s="312" t="n">
        <v>-0.1839</v>
      </c>
      <c r="AL264" s="312" t="n">
        <v>-0.0237</v>
      </c>
      <c r="AM264" s="312" t="n">
        <v>-0.1073</v>
      </c>
      <c r="AN264" s="312" t="n">
        <v>0.1301</v>
      </c>
      <c r="AO264" s="312" t="n">
        <v>-0.1359</v>
      </c>
      <c r="AP264" s="313" t="n">
        <v>-0.0383</v>
      </c>
      <c r="AQ264" s="252"/>
      <c r="AR264" s="314" t="n">
        <f aca="false">ROUND(SUMPRODUCT(E264:AP264,E$5:AP$5),10)</f>
        <v>-0.0921378738</v>
      </c>
      <c r="AS264" s="315" t="str">
        <f aca="false">PROPER(RIGHT(B264,LEN(B264)-6))</f>
        <v>Mancinella</v>
      </c>
      <c r="AT264" s="269" t="n">
        <f aca="false">ATANH(MIN(AR264,max_correl))</f>
        <v>-0.0923999413568664</v>
      </c>
      <c r="AU264" s="270" t="n">
        <f aca="false">IF(AT264&lt;0,(AT264^2),"")</f>
        <v>0.00853774916275234</v>
      </c>
      <c r="AV264" s="252"/>
      <c r="AW264" s="252"/>
      <c r="AX264" s="252"/>
      <c r="AY264" s="252"/>
      <c r="AZ264" s="252"/>
      <c r="BA264" s="252"/>
      <c r="BB264" s="252"/>
      <c r="BC264" s="0"/>
    </row>
    <row r="265" customFormat="false" ht="12.8" hidden="false" customHeight="false" outlineLevel="0" collapsed="false">
      <c r="A265" s="269" t="s">
        <v>689</v>
      </c>
      <c r="B265" s="334" t="s">
        <v>1770</v>
      </c>
      <c r="C265" s="334"/>
      <c r="D265" s="335"/>
      <c r="E265" s="312" t="n">
        <v>0.0287</v>
      </c>
      <c r="F265" s="312" t="n">
        <v>0.3005</v>
      </c>
      <c r="G265" s="312" t="n">
        <v>0.2409</v>
      </c>
      <c r="H265" s="312" t="n">
        <v>0.0357</v>
      </c>
      <c r="I265" s="312" t="n">
        <v>-0.1997</v>
      </c>
      <c r="J265" s="312" t="n">
        <v>-0.0258</v>
      </c>
      <c r="K265" s="312" t="n">
        <v>-0.0919</v>
      </c>
      <c r="L265" s="312" t="n">
        <v>0.175</v>
      </c>
      <c r="M265" s="312" t="n">
        <v>-0.0476</v>
      </c>
      <c r="N265" s="312" t="n">
        <v>0.0223</v>
      </c>
      <c r="O265" s="312" t="n">
        <v>-0.0259</v>
      </c>
      <c r="P265" s="312" t="n">
        <v>0.0483</v>
      </c>
      <c r="Q265" s="312" t="n">
        <v>0.2078</v>
      </c>
      <c r="R265" s="312" t="n">
        <v>-0.1777</v>
      </c>
      <c r="S265" s="312" t="n">
        <v>-0.101</v>
      </c>
      <c r="T265" s="312" t="n">
        <v>-0.0575</v>
      </c>
      <c r="U265" s="312" t="n">
        <v>0.0036</v>
      </c>
      <c r="V265" s="312" t="n">
        <v>-0.0067</v>
      </c>
      <c r="W265" s="312" t="n">
        <v>-0.1561</v>
      </c>
      <c r="X265" s="312" t="n">
        <v>0.1618</v>
      </c>
      <c r="Y265" s="312" t="n">
        <v>-0.0495</v>
      </c>
      <c r="Z265" s="312" t="n">
        <v>0.0304</v>
      </c>
      <c r="AA265" s="312" t="n">
        <v>-0.0853</v>
      </c>
      <c r="AB265" s="312" t="n">
        <v>0.2249</v>
      </c>
      <c r="AC265" s="312" t="n">
        <v>0.1789</v>
      </c>
      <c r="AD265" s="312" t="n">
        <v>-0.1867</v>
      </c>
      <c r="AE265" s="312" t="n">
        <v>-0.1621</v>
      </c>
      <c r="AF265" s="312" t="n">
        <v>0.2907</v>
      </c>
      <c r="AG265" s="312" t="n">
        <v>-0.1705</v>
      </c>
      <c r="AH265" s="312" t="n">
        <v>-0.2047</v>
      </c>
      <c r="AI265" s="312" t="n">
        <v>0.2437</v>
      </c>
      <c r="AJ265" s="312" t="n">
        <v>-0.1499</v>
      </c>
      <c r="AK265" s="312" t="n">
        <v>-0.3838</v>
      </c>
      <c r="AL265" s="312" t="n">
        <v>0.2045</v>
      </c>
      <c r="AM265" s="312" t="n">
        <v>0.1066</v>
      </c>
      <c r="AN265" s="312" t="n">
        <v>0.0026</v>
      </c>
      <c r="AO265" s="312" t="n">
        <v>-0.0519</v>
      </c>
      <c r="AP265" s="313" t="n">
        <v>-0.1745</v>
      </c>
      <c r="AQ265" s="252"/>
      <c r="AR265" s="314" t="n">
        <f aca="false">ROUND(SUMPRODUCT(E265:AP265,E$5:AP$5),10)</f>
        <v>0.0623209399</v>
      </c>
      <c r="AS265" s="315" t="str">
        <f aca="false">PROPER(RIGHT(B265,LEN(B265)-6))</f>
        <v>Mandragora Officina.</v>
      </c>
      <c r="AT265" s="269" t="n">
        <f aca="false">ATANH(MIN(AR265,max_correl))</f>
        <v>0.0624018111982287</v>
      </c>
      <c r="AU265" s="270" t="str">
        <f aca="false">IF(AT265&lt;0,(AT265^2),"")</f>
        <v/>
      </c>
      <c r="AV265" s="252"/>
      <c r="AW265" s="252"/>
      <c r="AX265" s="252"/>
      <c r="AY265" s="252"/>
      <c r="AZ265" s="252"/>
      <c r="BA265" s="252"/>
      <c r="BB265" s="252"/>
      <c r="BC265" s="0"/>
    </row>
    <row r="266" customFormat="false" ht="12.8" hidden="false" customHeight="false" outlineLevel="0" collapsed="false">
      <c r="A266" s="269" t="s">
        <v>690</v>
      </c>
      <c r="B266" s="334" t="s">
        <v>1771</v>
      </c>
      <c r="C266" s="334"/>
      <c r="D266" s="335"/>
      <c r="E266" s="312" t="n">
        <v>0.2404</v>
      </c>
      <c r="F266" s="312" t="n">
        <v>0.0856</v>
      </c>
      <c r="G266" s="312" t="n">
        <v>0.2908</v>
      </c>
      <c r="H266" s="312" t="n">
        <v>-0.2394</v>
      </c>
      <c r="I266" s="312" t="n">
        <v>0.2253</v>
      </c>
      <c r="J266" s="312" t="n">
        <v>0.0003</v>
      </c>
      <c r="K266" s="312" t="n">
        <v>-0.2605</v>
      </c>
      <c r="L266" s="312" t="n">
        <v>-0.0744</v>
      </c>
      <c r="M266" s="312" t="n">
        <v>-0.1209</v>
      </c>
      <c r="N266" s="312" t="n">
        <v>-0.0094</v>
      </c>
      <c r="O266" s="312" t="n">
        <v>0.2942</v>
      </c>
      <c r="P266" s="312" t="n">
        <v>-0.1245</v>
      </c>
      <c r="Q266" s="312" t="n">
        <v>-0.0138</v>
      </c>
      <c r="R266" s="312" t="n">
        <v>-0.0128</v>
      </c>
      <c r="S266" s="312" t="n">
        <v>-0.0981</v>
      </c>
      <c r="T266" s="312" t="n">
        <v>0.0707</v>
      </c>
      <c r="U266" s="312" t="n">
        <v>0.007</v>
      </c>
      <c r="V266" s="312" t="n">
        <v>-0.3302</v>
      </c>
      <c r="W266" s="312" t="n">
        <v>-0.1057</v>
      </c>
      <c r="X266" s="312" t="n">
        <v>-0.2592</v>
      </c>
      <c r="Y266" s="312" t="n">
        <v>0.1973</v>
      </c>
      <c r="Z266" s="312" t="n">
        <v>-0.1402</v>
      </c>
      <c r="AA266" s="312" t="n">
        <v>0.19</v>
      </c>
      <c r="AB266" s="312" t="n">
        <v>0.2232</v>
      </c>
      <c r="AC266" s="312" t="n">
        <v>0.1704</v>
      </c>
      <c r="AD266" s="312" t="n">
        <v>0.1169</v>
      </c>
      <c r="AE266" s="312" t="n">
        <v>0.0068</v>
      </c>
      <c r="AF266" s="312" t="n">
        <v>-0.1373</v>
      </c>
      <c r="AG266" s="312" t="n">
        <v>0.0029</v>
      </c>
      <c r="AH266" s="312" t="n">
        <v>0.1167</v>
      </c>
      <c r="AI266" s="312" t="n">
        <v>-0.0358</v>
      </c>
      <c r="AJ266" s="312" t="n">
        <v>-0.1704</v>
      </c>
      <c r="AK266" s="312" t="n">
        <v>-0.0671</v>
      </c>
      <c r="AL266" s="312" t="n">
        <v>-0.2161</v>
      </c>
      <c r="AM266" s="312" t="n">
        <v>-0.1005</v>
      </c>
      <c r="AN266" s="312" t="n">
        <v>0.0068</v>
      </c>
      <c r="AO266" s="312" t="n">
        <v>0.1321</v>
      </c>
      <c r="AP266" s="313" t="n">
        <v>0.1446</v>
      </c>
      <c r="AQ266" s="252"/>
      <c r="AR266" s="314" t="n">
        <f aca="false">ROUND(SUMPRODUCT(E266:AP266,E$5:AP$5),10)</f>
        <v>-0.3301892865</v>
      </c>
      <c r="AS266" s="315" t="str">
        <f aca="false">PROPER(RIGHT(B266,LEN(B266)-6))</f>
        <v>Manganum Aceticum</v>
      </c>
      <c r="AT266" s="269" t="n">
        <f aca="false">ATANH(MIN(AR266,max_correl))</f>
        <v>-0.343040688230262</v>
      </c>
      <c r="AU266" s="270" t="n">
        <f aca="false">IF(AT266&lt;0,(AT266^2),"")</f>
        <v>0.117676913781492</v>
      </c>
      <c r="AV266" s="252"/>
      <c r="AW266" s="252"/>
      <c r="AX266" s="252"/>
      <c r="AY266" s="252"/>
      <c r="AZ266" s="252"/>
      <c r="BA266" s="252"/>
      <c r="BB266" s="252"/>
      <c r="BC266" s="0"/>
    </row>
    <row r="267" customFormat="false" ht="12.8" hidden="false" customHeight="false" outlineLevel="0" collapsed="false">
      <c r="A267" s="269" t="s">
        <v>691</v>
      </c>
      <c r="B267" s="334" t="s">
        <v>1772</v>
      </c>
      <c r="C267" s="334"/>
      <c r="D267" s="335"/>
      <c r="E267" s="312" t="n">
        <v>0.2447</v>
      </c>
      <c r="F267" s="312" t="n">
        <v>-0.1081</v>
      </c>
      <c r="G267" s="312" t="n">
        <v>0.1505</v>
      </c>
      <c r="H267" s="312" t="n">
        <v>-0.408</v>
      </c>
      <c r="I267" s="312" t="n">
        <v>0.2301</v>
      </c>
      <c r="J267" s="312" t="n">
        <v>0.0026</v>
      </c>
      <c r="K267" s="312" t="n">
        <v>-0.1243</v>
      </c>
      <c r="L267" s="312" t="n">
        <v>-0.1012</v>
      </c>
      <c r="M267" s="312" t="n">
        <v>0.0592</v>
      </c>
      <c r="N267" s="312" t="n">
        <v>0.0327</v>
      </c>
      <c r="O267" s="312" t="n">
        <v>0.3829</v>
      </c>
      <c r="P267" s="312" t="n">
        <v>-0.078</v>
      </c>
      <c r="Q267" s="312" t="n">
        <v>0.0572</v>
      </c>
      <c r="R267" s="312" t="n">
        <v>0.0764</v>
      </c>
      <c r="S267" s="312" t="n">
        <v>-0.1415</v>
      </c>
      <c r="T267" s="312" t="n">
        <v>0.0992</v>
      </c>
      <c r="U267" s="312" t="n">
        <v>0.1339</v>
      </c>
      <c r="V267" s="312" t="n">
        <v>-0.0883</v>
      </c>
      <c r="W267" s="312" t="n">
        <v>-0.1171</v>
      </c>
      <c r="X267" s="312" t="n">
        <v>-0.2225</v>
      </c>
      <c r="Y267" s="312" t="n">
        <v>0.2262</v>
      </c>
      <c r="Z267" s="312" t="n">
        <v>-0.0185</v>
      </c>
      <c r="AA267" s="312" t="n">
        <v>0.2298</v>
      </c>
      <c r="AB267" s="312" t="n">
        <v>0.1144</v>
      </c>
      <c r="AC267" s="312" t="n">
        <v>-0.0142</v>
      </c>
      <c r="AD267" s="312" t="n">
        <v>0.002</v>
      </c>
      <c r="AE267" s="312" t="n">
        <v>-0.2265</v>
      </c>
      <c r="AF267" s="312" t="n">
        <v>-0.2834</v>
      </c>
      <c r="AG267" s="312" t="n">
        <v>-0.1032</v>
      </c>
      <c r="AH267" s="312" t="n">
        <v>0.2265</v>
      </c>
      <c r="AI267" s="312" t="n">
        <v>0.0995</v>
      </c>
      <c r="AJ267" s="312" t="n">
        <v>-0.0106</v>
      </c>
      <c r="AK267" s="312" t="n">
        <v>-0.0714</v>
      </c>
      <c r="AL267" s="312" t="n">
        <v>-0.1091</v>
      </c>
      <c r="AM267" s="312" t="n">
        <v>-0.1415</v>
      </c>
      <c r="AN267" s="312" t="n">
        <v>-0.1005</v>
      </c>
      <c r="AO267" s="312" t="n">
        <v>0.0837</v>
      </c>
      <c r="AP267" s="313" t="n">
        <v>0.0086</v>
      </c>
      <c r="AQ267" s="252"/>
      <c r="AR267" s="314" t="n">
        <f aca="false">ROUND(SUMPRODUCT(E267:AP267,E$5:AP$5),10)</f>
        <v>-0.2533406451</v>
      </c>
      <c r="AS267" s="315" t="str">
        <f aca="false">PROPER(RIGHT(B267,LEN(B267)-6))</f>
        <v>Manganum Metallicum</v>
      </c>
      <c r="AT267" s="269" t="n">
        <f aca="false">ATANH(MIN(AR267,max_correl))</f>
        <v>-0.258979358983405</v>
      </c>
      <c r="AU267" s="270" t="n">
        <f aca="false">IF(AT267&lt;0,(AT267^2),"")</f>
        <v>0.0670703083794556</v>
      </c>
      <c r="AV267" s="252"/>
      <c r="AW267" s="252"/>
      <c r="AX267" s="252"/>
      <c r="AY267" s="252"/>
      <c r="AZ267" s="252"/>
      <c r="BA267" s="252"/>
      <c r="BB267" s="252"/>
      <c r="BC267" s="0"/>
    </row>
    <row r="268" customFormat="false" ht="12.8" hidden="false" customHeight="false" outlineLevel="0" collapsed="false">
      <c r="A268" s="269" t="s">
        <v>692</v>
      </c>
      <c r="B268" s="334" t="s">
        <v>1773</v>
      </c>
      <c r="C268" s="334"/>
      <c r="D268" s="335"/>
      <c r="E268" s="312" t="n">
        <v>-0.0549</v>
      </c>
      <c r="F268" s="312" t="n">
        <v>0.1575</v>
      </c>
      <c r="G268" s="312" t="n">
        <v>-0.1562</v>
      </c>
      <c r="H268" s="312" t="n">
        <v>-0.0564</v>
      </c>
      <c r="I268" s="312" t="n">
        <v>-0.3633</v>
      </c>
      <c r="J268" s="312" t="n">
        <v>0.0435</v>
      </c>
      <c r="K268" s="312" t="n">
        <v>0.0713</v>
      </c>
      <c r="L268" s="312" t="n">
        <v>0.192</v>
      </c>
      <c r="M268" s="312" t="n">
        <v>0.2498</v>
      </c>
      <c r="N268" s="312" t="n">
        <v>-0.183</v>
      </c>
      <c r="O268" s="312" t="n">
        <v>-0.0296</v>
      </c>
      <c r="P268" s="312" t="n">
        <v>-0.0675</v>
      </c>
      <c r="Q268" s="312" t="n">
        <v>0.1868</v>
      </c>
      <c r="R268" s="312" t="n">
        <v>0.1802</v>
      </c>
      <c r="S268" s="312" t="n">
        <v>-0.2356</v>
      </c>
      <c r="T268" s="312" t="n">
        <v>0.0068</v>
      </c>
      <c r="U268" s="312" t="n">
        <v>-0.0912</v>
      </c>
      <c r="V268" s="312" t="n">
        <v>0.3659</v>
      </c>
      <c r="W268" s="312" t="n">
        <v>-0.0431</v>
      </c>
      <c r="X268" s="312" t="n">
        <v>0.2071</v>
      </c>
      <c r="Y268" s="312" t="n">
        <v>0.1623</v>
      </c>
      <c r="Z268" s="312" t="n">
        <v>-0.1303</v>
      </c>
      <c r="AA268" s="312" t="n">
        <v>0.2243</v>
      </c>
      <c r="AB268" s="312" t="n">
        <v>0.0585</v>
      </c>
      <c r="AC268" s="312" t="n">
        <v>-0.2188</v>
      </c>
      <c r="AD268" s="312" t="n">
        <v>0.0336</v>
      </c>
      <c r="AE268" s="312" t="n">
        <v>-0.0566</v>
      </c>
      <c r="AF268" s="312" t="n">
        <v>0.1696</v>
      </c>
      <c r="AG268" s="312" t="n">
        <v>0.0421</v>
      </c>
      <c r="AH268" s="312" t="n">
        <v>-0.0826</v>
      </c>
      <c r="AI268" s="312" t="n">
        <v>-0.2542</v>
      </c>
      <c r="AJ268" s="312" t="n">
        <v>-0.2133</v>
      </c>
      <c r="AK268" s="312" t="n">
        <v>-0.0154</v>
      </c>
      <c r="AL268" s="312" t="n">
        <v>-0.2015</v>
      </c>
      <c r="AM268" s="312" t="n">
        <v>0.1027</v>
      </c>
      <c r="AN268" s="312" t="n">
        <v>0.0681</v>
      </c>
      <c r="AO268" s="312" t="n">
        <v>0.0042</v>
      </c>
      <c r="AP268" s="313" t="n">
        <v>-0.0694</v>
      </c>
      <c r="AQ268" s="252"/>
      <c r="AR268" s="314" t="n">
        <f aca="false">ROUND(SUMPRODUCT(E268:AP268,E$5:AP$5),10)</f>
        <v>0.636456694</v>
      </c>
      <c r="AS268" s="315" t="str">
        <f aca="false">PROPER(RIGHT(B268,LEN(B268)-6))</f>
        <v>Medorrhinum</v>
      </c>
      <c r="AT268" s="269" t="n">
        <f aca="false">ATANH(MIN(AR268,max_correl))</f>
        <v>0.752195102482521</v>
      </c>
      <c r="AU268" s="270" t="str">
        <f aca="false">IF(AT268&lt;0,(AT268^2),"")</f>
        <v/>
      </c>
      <c r="AV268" s="252"/>
      <c r="AW268" s="252"/>
      <c r="AX268" s="252"/>
      <c r="AY268" s="252"/>
      <c r="AZ268" s="252"/>
      <c r="BA268" s="252"/>
      <c r="BB268" s="252"/>
      <c r="BC268" s="0"/>
    </row>
    <row r="269" customFormat="false" ht="12.8" hidden="false" customHeight="false" outlineLevel="0" collapsed="false">
      <c r="A269" s="269" t="s">
        <v>693</v>
      </c>
      <c r="B269" s="334" t="s">
        <v>1774</v>
      </c>
      <c r="C269" s="334"/>
      <c r="D269" s="335"/>
      <c r="E269" s="312" t="n">
        <v>0.1726</v>
      </c>
      <c r="F269" s="312" t="n">
        <v>-0.1683</v>
      </c>
      <c r="G269" s="312" t="n">
        <v>0.2404</v>
      </c>
      <c r="H269" s="312" t="n">
        <v>-0.0948</v>
      </c>
      <c r="I269" s="312" t="n">
        <v>-0.0251</v>
      </c>
      <c r="J269" s="312" t="n">
        <v>0.1598</v>
      </c>
      <c r="K269" s="312" t="n">
        <v>-0.377</v>
      </c>
      <c r="L269" s="312" t="n">
        <v>0.2044</v>
      </c>
      <c r="M269" s="312" t="n">
        <v>0.0332</v>
      </c>
      <c r="N269" s="312" t="n">
        <v>0.0431</v>
      </c>
      <c r="O269" s="312" t="n">
        <v>-0.2793</v>
      </c>
      <c r="P269" s="312" t="n">
        <v>-0.0488</v>
      </c>
      <c r="Q269" s="312" t="n">
        <v>-0.0009</v>
      </c>
      <c r="R269" s="312" t="n">
        <v>-0.0237</v>
      </c>
      <c r="S269" s="312" t="n">
        <v>0.1721</v>
      </c>
      <c r="T269" s="312" t="n">
        <v>0.1119</v>
      </c>
      <c r="U269" s="312" t="n">
        <v>-0.0929</v>
      </c>
      <c r="V269" s="312" t="n">
        <v>0.0536</v>
      </c>
      <c r="W269" s="312" t="n">
        <v>0.0161</v>
      </c>
      <c r="X269" s="312" t="n">
        <v>-0.0749</v>
      </c>
      <c r="Y269" s="312" t="n">
        <v>0.2072</v>
      </c>
      <c r="Z269" s="312" t="n">
        <v>0.0522</v>
      </c>
      <c r="AA269" s="312" t="n">
        <v>-0.2651</v>
      </c>
      <c r="AB269" s="312" t="n">
        <v>-0.1698</v>
      </c>
      <c r="AC269" s="312" t="n">
        <v>0.2959</v>
      </c>
      <c r="AD269" s="312" t="n">
        <v>0.1522</v>
      </c>
      <c r="AE269" s="312" t="n">
        <v>-0.1707</v>
      </c>
      <c r="AF269" s="312" t="n">
        <v>0.0147</v>
      </c>
      <c r="AG269" s="312" t="n">
        <v>0.192</v>
      </c>
      <c r="AH269" s="312" t="n">
        <v>-0.0218</v>
      </c>
      <c r="AI269" s="312" t="n">
        <v>0.0597</v>
      </c>
      <c r="AJ269" s="312" t="n">
        <v>0.2195</v>
      </c>
      <c r="AK269" s="312" t="n">
        <v>-0.1688</v>
      </c>
      <c r="AL269" s="312" t="n">
        <v>-0.321</v>
      </c>
      <c r="AM269" s="312" t="n">
        <v>-0.0043</v>
      </c>
      <c r="AN269" s="312" t="n">
        <v>-0.0498</v>
      </c>
      <c r="AO269" s="312" t="n">
        <v>0.0664</v>
      </c>
      <c r="AP269" s="313" t="n">
        <v>-0.0963</v>
      </c>
      <c r="AQ269" s="252"/>
      <c r="AR269" s="314" t="n">
        <f aca="false">ROUND(SUMPRODUCT(E269:AP269,E$5:AP$5),10)</f>
        <v>-0.127412981</v>
      </c>
      <c r="AS269" s="315" t="str">
        <f aca="false">PROPER(RIGHT(B269,LEN(B269)-6))</f>
        <v>Melilotus Officinal.</v>
      </c>
      <c r="AT269" s="269" t="n">
        <f aca="false">ATANH(MIN(AR269,max_correl))</f>
        <v>-0.128109252668764</v>
      </c>
      <c r="AU269" s="270" t="n">
        <f aca="false">IF(AT269&lt;0,(AT269^2),"")</f>
        <v>0.0164119806193492</v>
      </c>
      <c r="AV269" s="252"/>
      <c r="AW269" s="252"/>
      <c r="AX269" s="252"/>
      <c r="AY269" s="252"/>
      <c r="AZ269" s="252"/>
      <c r="BA269" s="252"/>
      <c r="BB269" s="252"/>
      <c r="BC269" s="0"/>
    </row>
    <row r="270" customFormat="false" ht="12.8" hidden="false" customHeight="false" outlineLevel="0" collapsed="false">
      <c r="A270" s="269" t="s">
        <v>694</v>
      </c>
      <c r="B270" s="334" t="s">
        <v>1775</v>
      </c>
      <c r="C270" s="334"/>
      <c r="D270" s="335"/>
      <c r="E270" s="312" t="n">
        <v>-0.1075</v>
      </c>
      <c r="F270" s="312" t="n">
        <v>-0.1321</v>
      </c>
      <c r="G270" s="312" t="n">
        <v>0.2812</v>
      </c>
      <c r="H270" s="312" t="n">
        <v>-0.0704</v>
      </c>
      <c r="I270" s="312" t="n">
        <v>0.05</v>
      </c>
      <c r="J270" s="312" t="n">
        <v>-0.112</v>
      </c>
      <c r="K270" s="312" t="n">
        <v>-0.0912</v>
      </c>
      <c r="L270" s="312" t="n">
        <v>-0.0223</v>
      </c>
      <c r="M270" s="312" t="n">
        <v>-0.2456</v>
      </c>
      <c r="N270" s="312" t="n">
        <v>0.2877</v>
      </c>
      <c r="O270" s="312" t="n">
        <v>-0.0882</v>
      </c>
      <c r="P270" s="312" t="n">
        <v>-0.0322</v>
      </c>
      <c r="Q270" s="312" t="n">
        <v>0.1817</v>
      </c>
      <c r="R270" s="312" t="n">
        <v>-0.1836</v>
      </c>
      <c r="S270" s="312" t="n">
        <v>-0.0208</v>
      </c>
      <c r="T270" s="312" t="n">
        <v>-0.1904</v>
      </c>
      <c r="U270" s="312" t="n">
        <v>0.0893</v>
      </c>
      <c r="V270" s="312" t="n">
        <v>0.1101</v>
      </c>
      <c r="W270" s="312" t="n">
        <v>-0.0882</v>
      </c>
      <c r="X270" s="312" t="n">
        <v>0.1366</v>
      </c>
      <c r="Y270" s="312" t="n">
        <v>-0.0939</v>
      </c>
      <c r="Z270" s="312" t="n">
        <v>-0.0299</v>
      </c>
      <c r="AA270" s="312" t="n">
        <v>-0.0121</v>
      </c>
      <c r="AB270" s="312" t="n">
        <v>0.2135</v>
      </c>
      <c r="AC270" s="312" t="n">
        <v>0.3899</v>
      </c>
      <c r="AD270" s="312" t="n">
        <v>-0.3032</v>
      </c>
      <c r="AE270" s="312" t="n">
        <v>0.0492</v>
      </c>
      <c r="AF270" s="312" t="n">
        <v>0.0924</v>
      </c>
      <c r="AG270" s="312" t="n">
        <v>-0.1726</v>
      </c>
      <c r="AH270" s="312" t="n">
        <v>-0.081</v>
      </c>
      <c r="AI270" s="312" t="n">
        <v>-0.1143</v>
      </c>
      <c r="AJ270" s="312" t="n">
        <v>0.1915</v>
      </c>
      <c r="AK270" s="312" t="n">
        <v>-0.1518</v>
      </c>
      <c r="AL270" s="312" t="n">
        <v>0.1942</v>
      </c>
      <c r="AM270" s="312" t="n">
        <v>0.1522</v>
      </c>
      <c r="AN270" s="312" t="n">
        <v>-0.0696</v>
      </c>
      <c r="AO270" s="312" t="n">
        <v>0.187</v>
      </c>
      <c r="AP270" s="313" t="n">
        <v>-0.2029</v>
      </c>
      <c r="AQ270" s="252"/>
      <c r="AR270" s="314" t="n">
        <f aca="false">ROUND(SUMPRODUCT(E270:AP270,E$5:AP$5),10)</f>
        <v>-0.2244455055</v>
      </c>
      <c r="AS270" s="315" t="str">
        <f aca="false">PROPER(RIGHT(B270,LEN(B270)-6))</f>
        <v>Menyanthes Trifolia.</v>
      </c>
      <c r="AT270" s="269" t="n">
        <f aca="false">ATANH(MIN(AR270,max_correl))</f>
        <v>-0.228332560817528</v>
      </c>
      <c r="AU270" s="270" t="n">
        <f aca="false">IF(AT270&lt;0,(AT270^2),"")</f>
        <v>0.05213575832949</v>
      </c>
      <c r="AV270" s="252"/>
      <c r="AW270" s="252"/>
      <c r="AX270" s="252"/>
      <c r="AY270" s="252"/>
      <c r="AZ270" s="252"/>
      <c r="BA270" s="252"/>
      <c r="BB270" s="252"/>
      <c r="BC270" s="0"/>
    </row>
    <row r="271" customFormat="false" ht="12.8" hidden="false" customHeight="false" outlineLevel="0" collapsed="false">
      <c r="A271" s="269" t="s">
        <v>695</v>
      </c>
      <c r="B271" s="334" t="s">
        <v>1776</v>
      </c>
      <c r="C271" s="334"/>
      <c r="D271" s="335"/>
      <c r="E271" s="312" t="n">
        <v>-0.0834</v>
      </c>
      <c r="F271" s="312" t="n">
        <v>-0.2082</v>
      </c>
      <c r="G271" s="312" t="n">
        <v>0.0885</v>
      </c>
      <c r="H271" s="312" t="n">
        <v>-0.4068</v>
      </c>
      <c r="I271" s="312" t="n">
        <v>0.1022</v>
      </c>
      <c r="J271" s="312" t="n">
        <v>0.1732</v>
      </c>
      <c r="K271" s="312" t="n">
        <v>0.0257</v>
      </c>
      <c r="L271" s="312" t="n">
        <v>0.0638</v>
      </c>
      <c r="M271" s="312" t="n">
        <v>0.0165</v>
      </c>
      <c r="N271" s="312" t="n">
        <v>-0.2144</v>
      </c>
      <c r="O271" s="312" t="n">
        <v>0.0141</v>
      </c>
      <c r="P271" s="312" t="n">
        <v>0.0755</v>
      </c>
      <c r="Q271" s="312" t="n">
        <v>0.1142</v>
      </c>
      <c r="R271" s="312" t="n">
        <v>-0.2171</v>
      </c>
      <c r="S271" s="312" t="n">
        <v>-0.366</v>
      </c>
      <c r="T271" s="312" t="n">
        <v>0.071</v>
      </c>
      <c r="U271" s="312" t="n">
        <v>-0.0024</v>
      </c>
      <c r="V271" s="312" t="n">
        <v>-0.1108</v>
      </c>
      <c r="W271" s="312" t="n">
        <v>0.2206</v>
      </c>
      <c r="X271" s="312" t="n">
        <v>-0.1629</v>
      </c>
      <c r="Y271" s="312" t="n">
        <v>0.1513</v>
      </c>
      <c r="Z271" s="312" t="n">
        <v>-0.1983</v>
      </c>
      <c r="AA271" s="312" t="n">
        <v>0.1321</v>
      </c>
      <c r="AB271" s="312" t="n">
        <v>0.013</v>
      </c>
      <c r="AC271" s="312" t="n">
        <v>0.1249</v>
      </c>
      <c r="AD271" s="312" t="n">
        <v>-0.1842</v>
      </c>
      <c r="AE271" s="312" t="n">
        <v>0.0676</v>
      </c>
      <c r="AF271" s="312" t="n">
        <v>0.166</v>
      </c>
      <c r="AG271" s="312" t="n">
        <v>-0.0165</v>
      </c>
      <c r="AH271" s="312" t="n">
        <v>-0.2134</v>
      </c>
      <c r="AI271" s="312" t="n">
        <v>0.225</v>
      </c>
      <c r="AJ271" s="312" t="n">
        <v>0.2116</v>
      </c>
      <c r="AK271" s="312" t="n">
        <v>-0.023</v>
      </c>
      <c r="AL271" s="312" t="n">
        <v>0.1105</v>
      </c>
      <c r="AM271" s="312" t="n">
        <v>-0.0017</v>
      </c>
      <c r="AN271" s="312" t="n">
        <v>-0.0919</v>
      </c>
      <c r="AO271" s="312" t="n">
        <v>0.0912</v>
      </c>
      <c r="AP271" s="313" t="n">
        <v>0.2453</v>
      </c>
      <c r="AQ271" s="252"/>
      <c r="AR271" s="314" t="n">
        <f aca="false">ROUND(SUMPRODUCT(E271:AP271,E$5:AP$5),10)</f>
        <v>-0.1300879678</v>
      </c>
      <c r="AS271" s="315" t="str">
        <f aca="false">PROPER(RIGHT(B271,LEN(B271)-6))</f>
        <v>Mephitis Putorius</v>
      </c>
      <c r="AT271" s="269" t="n">
        <f aca="false">ATANH(MIN(AR271,max_correl))</f>
        <v>-0.130829331082203</v>
      </c>
      <c r="AU271" s="270" t="n">
        <f aca="false">IF(AT271&lt;0,(AT271^2),"")</f>
        <v>0.0171163138714167</v>
      </c>
      <c r="AV271" s="252"/>
      <c r="AW271" s="252"/>
      <c r="AX271" s="252"/>
      <c r="AY271" s="252"/>
      <c r="AZ271" s="252"/>
      <c r="BA271" s="252"/>
      <c r="BB271" s="252"/>
      <c r="BC271" s="0"/>
    </row>
    <row r="272" customFormat="false" ht="12.8" hidden="false" customHeight="false" outlineLevel="0" collapsed="false">
      <c r="A272" s="269" t="s">
        <v>696</v>
      </c>
      <c r="B272" s="334" t="s">
        <v>1777</v>
      </c>
      <c r="C272" s="334"/>
      <c r="D272" s="335"/>
      <c r="E272" s="312" t="n">
        <v>0.2804</v>
      </c>
      <c r="F272" s="312" t="n">
        <v>0.1041</v>
      </c>
      <c r="G272" s="312" t="n">
        <v>-0.1406</v>
      </c>
      <c r="H272" s="312" t="n">
        <v>0.19</v>
      </c>
      <c r="I272" s="312" t="n">
        <v>0.0485</v>
      </c>
      <c r="J272" s="312" t="n">
        <v>0.2721</v>
      </c>
      <c r="K272" s="312" t="n">
        <v>0.1489</v>
      </c>
      <c r="L272" s="312" t="n">
        <v>-0.2228</v>
      </c>
      <c r="M272" s="312" t="n">
        <v>-0.0991</v>
      </c>
      <c r="N272" s="312" t="n">
        <v>-0.0722</v>
      </c>
      <c r="O272" s="312" t="n">
        <v>-0.0801</v>
      </c>
      <c r="P272" s="312" t="n">
        <v>-0.0141</v>
      </c>
      <c r="Q272" s="312" t="n">
        <v>-0.1033</v>
      </c>
      <c r="R272" s="312" t="n">
        <v>0.0402</v>
      </c>
      <c r="S272" s="312" t="n">
        <v>0.1709</v>
      </c>
      <c r="T272" s="312" t="n">
        <v>-0.1265</v>
      </c>
      <c r="U272" s="312" t="n">
        <v>-0.1522</v>
      </c>
      <c r="V272" s="312" t="n">
        <v>-0.2705</v>
      </c>
      <c r="W272" s="312" t="n">
        <v>0.0519</v>
      </c>
      <c r="X272" s="312" t="n">
        <v>-0.0427</v>
      </c>
      <c r="Y272" s="312" t="n">
        <v>0.0726</v>
      </c>
      <c r="Z272" s="312" t="n">
        <v>0.0166</v>
      </c>
      <c r="AA272" s="312" t="n">
        <v>0.066</v>
      </c>
      <c r="AB272" s="312" t="n">
        <v>0.0079</v>
      </c>
      <c r="AC272" s="312" t="n">
        <v>0.066</v>
      </c>
      <c r="AD272" s="312" t="n">
        <v>-0.2663</v>
      </c>
      <c r="AE272" s="312" t="n">
        <v>-0.1356</v>
      </c>
      <c r="AF272" s="312" t="n">
        <v>0.2563</v>
      </c>
      <c r="AG272" s="312" t="n">
        <v>0.0763</v>
      </c>
      <c r="AH272" s="312" t="n">
        <v>0.2514</v>
      </c>
      <c r="AI272" s="312" t="n">
        <v>-0.0668</v>
      </c>
      <c r="AJ272" s="312" t="n">
        <v>0.2037</v>
      </c>
      <c r="AK272" s="312" t="n">
        <v>-0.2435</v>
      </c>
      <c r="AL272" s="312" t="n">
        <v>-0.0079</v>
      </c>
      <c r="AM272" s="312" t="n">
        <v>0.1477</v>
      </c>
      <c r="AN272" s="312" t="n">
        <v>-0.0759</v>
      </c>
      <c r="AO272" s="312" t="n">
        <v>-0.3912</v>
      </c>
      <c r="AP272" s="313" t="n">
        <v>0.0477</v>
      </c>
      <c r="AQ272" s="252"/>
      <c r="AR272" s="314" t="n">
        <f aca="false">ROUND(SUMPRODUCT(E272:AP272,E$5:AP$5),10)</f>
        <v>-0.1903226463</v>
      </c>
      <c r="AS272" s="315" t="str">
        <f aca="false">PROPER(RIGHT(B272,LEN(B272)-6))</f>
        <v>Mercurialis Perennis</v>
      </c>
      <c r="AT272" s="269" t="n">
        <f aca="false">ATANH(MIN(AR272,max_correl))</f>
        <v>-0.192671920576788</v>
      </c>
      <c r="AU272" s="270" t="n">
        <f aca="false">IF(AT272&lt;0,(AT272^2),"")</f>
        <v>0.0371224689787481</v>
      </c>
      <c r="AV272" s="252"/>
      <c r="AW272" s="252"/>
      <c r="AX272" s="252"/>
      <c r="AY272" s="252"/>
      <c r="AZ272" s="252"/>
      <c r="BA272" s="252"/>
      <c r="BB272" s="252"/>
      <c r="BC272" s="0"/>
    </row>
    <row r="273" customFormat="false" ht="12.8" hidden="false" customHeight="false" outlineLevel="0" collapsed="false">
      <c r="A273" s="269" t="s">
        <v>697</v>
      </c>
      <c r="B273" s="334" t="s">
        <v>1778</v>
      </c>
      <c r="C273" s="334"/>
      <c r="D273" s="335"/>
      <c r="E273" s="312" t="n">
        <v>0.4356</v>
      </c>
      <c r="F273" s="312" t="n">
        <v>-0.3709</v>
      </c>
      <c r="G273" s="312" t="n">
        <v>-0.0951</v>
      </c>
      <c r="H273" s="312" t="n">
        <v>-0.3145</v>
      </c>
      <c r="I273" s="312" t="n">
        <v>0.0278</v>
      </c>
      <c r="J273" s="312" t="n">
        <v>0.0077</v>
      </c>
      <c r="K273" s="312" t="n">
        <v>-0.2143</v>
      </c>
      <c r="L273" s="312" t="n">
        <v>-0.0143</v>
      </c>
      <c r="M273" s="312" t="n">
        <v>0.0497</v>
      </c>
      <c r="N273" s="312" t="n">
        <v>-0.0293</v>
      </c>
      <c r="O273" s="312" t="n">
        <v>-0.06</v>
      </c>
      <c r="P273" s="312" t="n">
        <v>0.2871</v>
      </c>
      <c r="Q273" s="312" t="n">
        <v>-0.2004</v>
      </c>
      <c r="R273" s="312" t="n">
        <v>0.056</v>
      </c>
      <c r="S273" s="312" t="n">
        <v>0.0867</v>
      </c>
      <c r="T273" s="312" t="n">
        <v>-0.0336</v>
      </c>
      <c r="U273" s="312" t="n">
        <v>0.0783</v>
      </c>
      <c r="V273" s="312" t="n">
        <v>0.0863</v>
      </c>
      <c r="W273" s="312" t="n">
        <v>-0.1331</v>
      </c>
      <c r="X273" s="312" t="n">
        <v>0.1949</v>
      </c>
      <c r="Y273" s="312" t="n">
        <v>-0.0304</v>
      </c>
      <c r="Z273" s="312" t="n">
        <v>0.0775</v>
      </c>
      <c r="AA273" s="312" t="n">
        <v>-0.1778</v>
      </c>
      <c r="AB273" s="312" t="n">
        <v>0.1024</v>
      </c>
      <c r="AC273" s="312" t="n">
        <v>0.0589</v>
      </c>
      <c r="AD273" s="312" t="n">
        <v>-0.1196</v>
      </c>
      <c r="AE273" s="312" t="n">
        <v>-0.0991</v>
      </c>
      <c r="AF273" s="312" t="n">
        <v>0.1737</v>
      </c>
      <c r="AG273" s="312" t="n">
        <v>-0.0391</v>
      </c>
      <c r="AH273" s="312" t="n">
        <v>-0.0914</v>
      </c>
      <c r="AI273" s="312" t="n">
        <v>-0.0519</v>
      </c>
      <c r="AJ273" s="312" t="n">
        <v>0.2374</v>
      </c>
      <c r="AK273" s="312" t="n">
        <v>0.1565</v>
      </c>
      <c r="AL273" s="312" t="n">
        <v>-0.1602</v>
      </c>
      <c r="AM273" s="312" t="n">
        <v>0.1064</v>
      </c>
      <c r="AN273" s="312" t="n">
        <v>0.2205</v>
      </c>
      <c r="AO273" s="312" t="n">
        <v>-0.1141</v>
      </c>
      <c r="AP273" s="313" t="n">
        <v>-0.0907</v>
      </c>
      <c r="AQ273" s="252"/>
      <c r="AR273" s="314" t="n">
        <f aca="false">ROUND(SUMPRODUCT(E273:AP273,E$5:AP$5),10)</f>
        <v>-0.1339438439</v>
      </c>
      <c r="AS273" s="315" t="str">
        <f aca="false">PROPER(RIGHT(B273,LEN(B273)-6))</f>
        <v>Mercurius Bi-Iodatus</v>
      </c>
      <c r="AT273" s="269" t="n">
        <f aca="false">ATANH(MIN(AR273,max_correl))</f>
        <v>-0.134753605425013</v>
      </c>
      <c r="AU273" s="270" t="n">
        <f aca="false">IF(AT273&lt;0,(AT273^2),"")</f>
        <v>0.0181585341750401</v>
      </c>
      <c r="AV273" s="252"/>
      <c r="AW273" s="252"/>
      <c r="AX273" s="252"/>
      <c r="AY273" s="252"/>
      <c r="AZ273" s="252"/>
      <c r="BA273" s="252"/>
      <c r="BB273" s="252"/>
      <c r="BC273" s="0"/>
    </row>
    <row r="274" customFormat="false" ht="12.8" hidden="false" customHeight="false" outlineLevel="0" collapsed="false">
      <c r="A274" s="269" t="s">
        <v>698</v>
      </c>
      <c r="B274" s="334" t="s">
        <v>1779</v>
      </c>
      <c r="C274" s="334"/>
      <c r="D274" s="335"/>
      <c r="E274" s="312" t="n">
        <v>0.4114</v>
      </c>
      <c r="F274" s="312" t="n">
        <v>-0.4964</v>
      </c>
      <c r="G274" s="312" t="n">
        <v>-0.2203</v>
      </c>
      <c r="H274" s="312" t="n">
        <v>0.2749</v>
      </c>
      <c r="I274" s="312" t="n">
        <v>-0.0807</v>
      </c>
      <c r="J274" s="312" t="n">
        <v>0.0232</v>
      </c>
      <c r="K274" s="312" t="n">
        <v>0.0071</v>
      </c>
      <c r="L274" s="312" t="n">
        <v>-0.0322</v>
      </c>
      <c r="M274" s="312" t="n">
        <v>-0.1014</v>
      </c>
      <c r="N274" s="312" t="n">
        <v>-0.2208</v>
      </c>
      <c r="O274" s="312" t="n">
        <v>0.0271</v>
      </c>
      <c r="P274" s="312" t="n">
        <v>0.1674</v>
      </c>
      <c r="Q274" s="312" t="n">
        <v>-0.1625</v>
      </c>
      <c r="R274" s="312" t="n">
        <v>0.0217</v>
      </c>
      <c r="S274" s="312" t="n">
        <v>0.0339</v>
      </c>
      <c r="T274" s="312" t="n">
        <v>-0.1509</v>
      </c>
      <c r="U274" s="312" t="n">
        <v>0.1272</v>
      </c>
      <c r="V274" s="312" t="n">
        <v>-0.0061</v>
      </c>
      <c r="W274" s="312" t="n">
        <v>-0.2415</v>
      </c>
      <c r="X274" s="312" t="n">
        <v>0.0044</v>
      </c>
      <c r="Y274" s="312" t="n">
        <v>0.1801</v>
      </c>
      <c r="Z274" s="312" t="n">
        <v>0.0602</v>
      </c>
      <c r="AA274" s="312" t="n">
        <v>-0.0807</v>
      </c>
      <c r="AB274" s="312" t="n">
        <v>-0.0643</v>
      </c>
      <c r="AC274" s="312" t="n">
        <v>0.0232</v>
      </c>
      <c r="AD274" s="312" t="n">
        <v>0.0551</v>
      </c>
      <c r="AE274" s="312" t="n">
        <v>0.0636</v>
      </c>
      <c r="AF274" s="312" t="n">
        <v>0.1842</v>
      </c>
      <c r="AG274" s="312" t="n">
        <v>0.0078</v>
      </c>
      <c r="AH274" s="312" t="n">
        <v>-0.2637</v>
      </c>
      <c r="AI274" s="312" t="n">
        <v>0.0512</v>
      </c>
      <c r="AJ274" s="312" t="n">
        <v>0.1694</v>
      </c>
      <c r="AK274" s="312" t="n">
        <v>-0.0156</v>
      </c>
      <c r="AL274" s="312" t="n">
        <v>-0.0509</v>
      </c>
      <c r="AM274" s="312" t="n">
        <v>0.1998</v>
      </c>
      <c r="AN274" s="312" t="n">
        <v>0.0024</v>
      </c>
      <c r="AO274" s="312" t="n">
        <v>0.0012</v>
      </c>
      <c r="AP274" s="313" t="n">
        <v>0.0838</v>
      </c>
      <c r="AQ274" s="252"/>
      <c r="AR274" s="314" t="n">
        <f aca="false">ROUND(SUMPRODUCT(E274:AP274,E$5:AP$5),10)</f>
        <v>-0.1912154715</v>
      </c>
      <c r="AS274" s="315" t="str">
        <f aca="false">PROPER(RIGHT(B274,LEN(B274)-6))</f>
        <v>Mercurius Corrosivus</v>
      </c>
      <c r="AT274" s="269" t="n">
        <f aca="false">ATANH(MIN(AR274,max_correl))</f>
        <v>-0.193598465440914</v>
      </c>
      <c r="AU274" s="270" t="n">
        <f aca="false">IF(AT274&lt;0,(AT274^2),"")</f>
        <v>0.0374803658210769</v>
      </c>
      <c r="AV274" s="252"/>
      <c r="AW274" s="252"/>
      <c r="AX274" s="252"/>
      <c r="AY274" s="252"/>
      <c r="AZ274" s="252"/>
      <c r="BA274" s="252"/>
      <c r="BB274" s="252"/>
      <c r="BC274" s="0"/>
    </row>
    <row r="275" customFormat="false" ht="12.8" hidden="false" customHeight="false" outlineLevel="0" collapsed="false">
      <c r="A275" s="269" t="s">
        <v>699</v>
      </c>
      <c r="B275" s="334" t="s">
        <v>1780</v>
      </c>
      <c r="C275" s="334"/>
      <c r="D275" s="335"/>
      <c r="E275" s="312" t="n">
        <v>0.1633</v>
      </c>
      <c r="F275" s="312" t="n">
        <v>-0.3759</v>
      </c>
      <c r="G275" s="312" t="n">
        <v>-0.0658</v>
      </c>
      <c r="H275" s="312" t="n">
        <v>0.1468</v>
      </c>
      <c r="I275" s="312" t="n">
        <v>0.5315</v>
      </c>
      <c r="J275" s="312" t="n">
        <v>-0.0739</v>
      </c>
      <c r="K275" s="312" t="n">
        <v>0.0252</v>
      </c>
      <c r="L275" s="312" t="n">
        <v>0.0884</v>
      </c>
      <c r="M275" s="312" t="n">
        <v>-0.1324</v>
      </c>
      <c r="N275" s="312" t="n">
        <v>-0.2147</v>
      </c>
      <c r="O275" s="312" t="n">
        <v>-0.0581</v>
      </c>
      <c r="P275" s="312" t="n">
        <v>0.0863</v>
      </c>
      <c r="Q275" s="312" t="n">
        <v>-0.22</v>
      </c>
      <c r="R275" s="312" t="n">
        <v>0.2133</v>
      </c>
      <c r="S275" s="312" t="n">
        <v>0.0168</v>
      </c>
      <c r="T275" s="312" t="n">
        <v>0.0689</v>
      </c>
      <c r="U275" s="312" t="n">
        <v>0.1989</v>
      </c>
      <c r="V275" s="312" t="n">
        <v>-0.0648</v>
      </c>
      <c r="W275" s="312" t="n">
        <v>-0.2664</v>
      </c>
      <c r="X275" s="312" t="n">
        <v>0.0682</v>
      </c>
      <c r="Y275" s="312" t="n">
        <v>0.0067</v>
      </c>
      <c r="Z275" s="312" t="n">
        <v>0.0282</v>
      </c>
      <c r="AA275" s="312" t="n">
        <v>-0.0541</v>
      </c>
      <c r="AB275" s="312" t="n">
        <v>0.1824</v>
      </c>
      <c r="AC275" s="312" t="n">
        <v>-0.1105</v>
      </c>
      <c r="AD275" s="312" t="n">
        <v>0.0275</v>
      </c>
      <c r="AE275" s="312" t="n">
        <v>-0.1183</v>
      </c>
      <c r="AF275" s="312" t="n">
        <v>0.1122</v>
      </c>
      <c r="AG275" s="312" t="n">
        <v>0.0574</v>
      </c>
      <c r="AH275" s="312" t="n">
        <v>-0.1602</v>
      </c>
      <c r="AI275" s="312" t="n">
        <v>-0.2711</v>
      </c>
      <c r="AJ275" s="312" t="n">
        <v>0.004</v>
      </c>
      <c r="AK275" s="312" t="n">
        <v>0.002</v>
      </c>
      <c r="AL275" s="312" t="n">
        <v>-0.1149</v>
      </c>
      <c r="AM275" s="312" t="n">
        <v>0.0628</v>
      </c>
      <c r="AN275" s="312" t="n">
        <v>0.0239</v>
      </c>
      <c r="AO275" s="312" t="n">
        <v>0.0826</v>
      </c>
      <c r="AP275" s="313" t="n">
        <v>0.1156</v>
      </c>
      <c r="AQ275" s="252"/>
      <c r="AR275" s="314" t="n">
        <f aca="false">ROUND(SUMPRODUCT(E275:AP275,E$5:AP$5),10)</f>
        <v>-0.104595798</v>
      </c>
      <c r="AS275" s="315" t="str">
        <f aca="false">PROPER(RIGHT(B275,LEN(B275)-6))</f>
        <v>Mercurius Cyanatus</v>
      </c>
      <c r="AT275" s="269" t="n">
        <f aca="false">ATANH(MIN(AR275,max_correl))</f>
        <v>-0.104979757348663</v>
      </c>
      <c r="AU275" s="270" t="n">
        <f aca="false">IF(AT275&lt;0,(AT275^2),"")</f>
        <v>0.0110207494529842</v>
      </c>
      <c r="AV275" s="252"/>
      <c r="AW275" s="252"/>
      <c r="AX275" s="252"/>
      <c r="AY275" s="252"/>
      <c r="AZ275" s="252"/>
      <c r="BA275" s="252"/>
      <c r="BB275" s="252"/>
      <c r="BC275" s="0"/>
    </row>
    <row r="276" customFormat="false" ht="12.8" hidden="false" customHeight="false" outlineLevel="0" collapsed="false">
      <c r="A276" s="269" t="s">
        <v>700</v>
      </c>
      <c r="B276" s="334" t="s">
        <v>1781</v>
      </c>
      <c r="C276" s="334"/>
      <c r="D276" s="335"/>
      <c r="E276" s="312" t="n">
        <v>0.4921</v>
      </c>
      <c r="F276" s="312" t="n">
        <v>-0.3333</v>
      </c>
      <c r="G276" s="312" t="n">
        <v>-0.0101</v>
      </c>
      <c r="H276" s="312" t="n">
        <v>-0.1512</v>
      </c>
      <c r="I276" s="312" t="n">
        <v>0.0398</v>
      </c>
      <c r="J276" s="312" t="n">
        <v>0.0137</v>
      </c>
      <c r="K276" s="312" t="n">
        <v>-0.0796</v>
      </c>
      <c r="L276" s="312" t="n">
        <v>0.1492</v>
      </c>
      <c r="M276" s="312" t="n">
        <v>-0.0812</v>
      </c>
      <c r="N276" s="312" t="n">
        <v>0.0125</v>
      </c>
      <c r="O276" s="312" t="n">
        <v>0.0583</v>
      </c>
      <c r="P276" s="312" t="n">
        <v>0.3281</v>
      </c>
      <c r="Q276" s="312" t="n">
        <v>-0.2436</v>
      </c>
      <c r="R276" s="312" t="n">
        <v>0.1001</v>
      </c>
      <c r="S276" s="312" t="n">
        <v>0.1934</v>
      </c>
      <c r="T276" s="312" t="n">
        <v>-0.1592</v>
      </c>
      <c r="U276" s="312" t="n">
        <v>-0.0096</v>
      </c>
      <c r="V276" s="312" t="n">
        <v>0.0446</v>
      </c>
      <c r="W276" s="312" t="n">
        <v>-0.0663</v>
      </c>
      <c r="X276" s="312" t="n">
        <v>0.1214</v>
      </c>
      <c r="Y276" s="312" t="n">
        <v>-0.1335</v>
      </c>
      <c r="Z276" s="312" t="n">
        <v>0.1303</v>
      </c>
      <c r="AA276" s="312" t="n">
        <v>-0.1668</v>
      </c>
      <c r="AB276" s="312" t="n">
        <v>0.2251</v>
      </c>
      <c r="AC276" s="312" t="n">
        <v>0.1226</v>
      </c>
      <c r="AD276" s="312" t="n">
        <v>-0.1918</v>
      </c>
      <c r="AE276" s="312" t="n">
        <v>-0.0434</v>
      </c>
      <c r="AF276" s="312" t="n">
        <v>-0.0776</v>
      </c>
      <c r="AG276" s="312" t="n">
        <v>0.035</v>
      </c>
      <c r="AH276" s="312" t="n">
        <v>-0.1809</v>
      </c>
      <c r="AI276" s="312" t="n">
        <v>-0.0627</v>
      </c>
      <c r="AJ276" s="312" t="n">
        <v>-0.0217</v>
      </c>
      <c r="AK276" s="312" t="n">
        <v>-0.1134</v>
      </c>
      <c r="AL276" s="312" t="n">
        <v>-0.2207</v>
      </c>
      <c r="AM276" s="312" t="n">
        <v>0.119</v>
      </c>
      <c r="AN276" s="312" t="n">
        <v>0.1391</v>
      </c>
      <c r="AO276" s="312" t="n">
        <v>-0.0852</v>
      </c>
      <c r="AP276" s="313" t="n">
        <v>0.0929</v>
      </c>
      <c r="AQ276" s="252"/>
      <c r="AR276" s="314" t="n">
        <f aca="false">ROUND(SUMPRODUCT(E276:AP276,E$5:AP$5),10)</f>
        <v>-0.1294885839</v>
      </c>
      <c r="AS276" s="315" t="str">
        <f aca="false">PROPER(RIGHT(B276,LEN(B276)-6))</f>
        <v>Mercurius Proto-Iod.</v>
      </c>
      <c r="AT276" s="269" t="n">
        <f aca="false">ATANH(MIN(AR276,max_correl))</f>
        <v>-0.130219677551073</v>
      </c>
      <c r="AU276" s="270" t="n">
        <f aca="false">IF(AT276&lt;0,(AT276^2),"")</f>
        <v>0.0169571644215053</v>
      </c>
      <c r="AV276" s="252"/>
      <c r="AW276" s="252"/>
      <c r="AX276" s="252"/>
      <c r="AY276" s="252"/>
      <c r="AZ276" s="252"/>
      <c r="BA276" s="252"/>
      <c r="BB276" s="252"/>
      <c r="BC276" s="0"/>
    </row>
    <row r="277" customFormat="false" ht="12.8" hidden="false" customHeight="false" outlineLevel="0" collapsed="false">
      <c r="A277" s="269" t="s">
        <v>701</v>
      </c>
      <c r="B277" s="334" t="s">
        <v>1782</v>
      </c>
      <c r="C277" s="334"/>
      <c r="D277" s="335"/>
      <c r="E277" s="312" t="n">
        <v>0.2799</v>
      </c>
      <c r="F277" s="312" t="n">
        <v>-0.3881</v>
      </c>
      <c r="G277" s="312" t="n">
        <v>0.1831</v>
      </c>
      <c r="H277" s="312" t="n">
        <v>0.1322</v>
      </c>
      <c r="I277" s="312" t="n">
        <v>0.082</v>
      </c>
      <c r="J277" s="312" t="n">
        <v>0.0717</v>
      </c>
      <c r="K277" s="312" t="n">
        <v>0.0884</v>
      </c>
      <c r="L277" s="312" t="n">
        <v>0.0378</v>
      </c>
      <c r="M277" s="312" t="n">
        <v>0.0466</v>
      </c>
      <c r="N277" s="312" t="n">
        <v>-0.0697</v>
      </c>
      <c r="O277" s="312" t="n">
        <v>-0.0748</v>
      </c>
      <c r="P277" s="312" t="n">
        <v>0.1007</v>
      </c>
      <c r="Q277" s="312" t="n">
        <v>0.1859</v>
      </c>
      <c r="R277" s="312" t="n">
        <v>-0.4419</v>
      </c>
      <c r="S277" s="312" t="n">
        <v>-0.0139</v>
      </c>
      <c r="T277" s="312" t="n">
        <v>-0.1815</v>
      </c>
      <c r="U277" s="312" t="n">
        <v>-0.0191</v>
      </c>
      <c r="V277" s="312" t="n">
        <v>-0.1099</v>
      </c>
      <c r="W277" s="312" t="n">
        <v>-0.1915</v>
      </c>
      <c r="X277" s="312" t="n">
        <v>0.258</v>
      </c>
      <c r="Y277" s="312" t="n">
        <v>0.1537</v>
      </c>
      <c r="Z277" s="312" t="n">
        <v>0.123</v>
      </c>
      <c r="AA277" s="312" t="n">
        <v>-0.1373</v>
      </c>
      <c r="AB277" s="312" t="n">
        <v>0.0012</v>
      </c>
      <c r="AC277" s="312" t="n">
        <v>0.0151</v>
      </c>
      <c r="AD277" s="312" t="n">
        <v>0.0406</v>
      </c>
      <c r="AE277" s="312" t="n">
        <v>0.0557</v>
      </c>
      <c r="AF277" s="312" t="n">
        <v>0.0466</v>
      </c>
      <c r="AG277" s="312" t="n">
        <v>-0.1927</v>
      </c>
      <c r="AH277" s="312" t="n">
        <v>-0.2627</v>
      </c>
      <c r="AI277" s="312" t="n">
        <v>-0.0307</v>
      </c>
      <c r="AJ277" s="312" t="n">
        <v>0.164</v>
      </c>
      <c r="AK277" s="312" t="n">
        <v>0.039</v>
      </c>
      <c r="AL277" s="312" t="n">
        <v>-0.1198</v>
      </c>
      <c r="AM277" s="312" t="n">
        <v>0.205</v>
      </c>
      <c r="AN277" s="312" t="n">
        <v>0.1306</v>
      </c>
      <c r="AO277" s="312" t="n">
        <v>-0.0641</v>
      </c>
      <c r="AP277" s="313" t="n">
        <v>-0.1405</v>
      </c>
      <c r="AQ277" s="252"/>
      <c r="AR277" s="314" t="n">
        <f aca="false">ROUND(SUMPRODUCT(E277:AP277,E$5:AP$5),10)</f>
        <v>-0.2860117713</v>
      </c>
      <c r="AS277" s="315" t="str">
        <f aca="false">PROPER(RIGHT(B277,LEN(B277)-6))</f>
        <v>Mercurius Sulfuricus</v>
      </c>
      <c r="AT277" s="269" t="n">
        <f aca="false">ATANH(MIN(AR277,max_correl))</f>
        <v>-0.294217291194009</v>
      </c>
      <c r="AU277" s="270" t="n">
        <f aca="false">IF(AT277&lt;0,(AT277^2),"")</f>
        <v>0.0865638144375403</v>
      </c>
      <c r="AV277" s="252"/>
      <c r="AW277" s="252"/>
      <c r="AX277" s="252"/>
      <c r="AY277" s="252"/>
      <c r="AZ277" s="252"/>
      <c r="BA277" s="252"/>
      <c r="BB277" s="252"/>
      <c r="BC277" s="0"/>
    </row>
    <row r="278" customFormat="false" ht="12.8" hidden="false" customHeight="false" outlineLevel="0" collapsed="false">
      <c r="A278" s="269" t="s">
        <v>702</v>
      </c>
      <c r="B278" s="334" t="s">
        <v>1783</v>
      </c>
      <c r="C278" s="334"/>
      <c r="D278" s="335"/>
      <c r="E278" s="312" t="n">
        <v>0.3098</v>
      </c>
      <c r="F278" s="312" t="n">
        <v>-0.24</v>
      </c>
      <c r="G278" s="312" t="n">
        <v>-0.2428</v>
      </c>
      <c r="H278" s="312" t="n">
        <v>0.1935</v>
      </c>
      <c r="I278" s="312" t="n">
        <v>-0.2139</v>
      </c>
      <c r="J278" s="312" t="n">
        <v>-0.0039</v>
      </c>
      <c r="K278" s="312" t="n">
        <v>0.042</v>
      </c>
      <c r="L278" s="312" t="n">
        <v>0.3157</v>
      </c>
      <c r="M278" s="312" t="n">
        <v>0.0117</v>
      </c>
      <c r="N278" s="312" t="n">
        <v>-0.1369</v>
      </c>
      <c r="O278" s="312" t="n">
        <v>-0.0155</v>
      </c>
      <c r="P278" s="312" t="n">
        <v>0.1906</v>
      </c>
      <c r="Q278" s="312" t="n">
        <v>-0.3578</v>
      </c>
      <c r="R278" s="312" t="n">
        <v>0.1206</v>
      </c>
      <c r="S278" s="312" t="n">
        <v>-0.081</v>
      </c>
      <c r="T278" s="312" t="n">
        <v>-0.0644</v>
      </c>
      <c r="U278" s="312" t="n">
        <v>0.1777</v>
      </c>
      <c r="V278" s="312" t="n">
        <v>0.236</v>
      </c>
      <c r="W278" s="312" t="n">
        <v>-0.1521</v>
      </c>
      <c r="X278" s="312" t="n">
        <v>-0.2072</v>
      </c>
      <c r="Y278" s="312" t="n">
        <v>0.1148</v>
      </c>
      <c r="Z278" s="312" t="n">
        <v>-0.2066</v>
      </c>
      <c r="AA278" s="312" t="n">
        <v>0.088</v>
      </c>
      <c r="AB278" s="312" t="n">
        <v>-0.2044</v>
      </c>
      <c r="AC278" s="312" t="n">
        <v>-0.0788</v>
      </c>
      <c r="AD278" s="312" t="n">
        <v>0.1123</v>
      </c>
      <c r="AE278" s="312" t="n">
        <v>0.1163</v>
      </c>
      <c r="AF278" s="312" t="n">
        <v>0.0697</v>
      </c>
      <c r="AG278" s="312" t="n">
        <v>0.1089</v>
      </c>
      <c r="AH278" s="312" t="n">
        <v>-0.0995</v>
      </c>
      <c r="AI278" s="312" t="n">
        <v>0.1416</v>
      </c>
      <c r="AJ278" s="312" t="n">
        <v>0.1207</v>
      </c>
      <c r="AK278" s="312" t="n">
        <v>-0.1348</v>
      </c>
      <c r="AL278" s="312" t="n">
        <v>-0.0314</v>
      </c>
      <c r="AM278" s="312" t="n">
        <v>-0.1141</v>
      </c>
      <c r="AN278" s="312" t="n">
        <v>0.0376</v>
      </c>
      <c r="AO278" s="312" t="n">
        <v>-0.0139</v>
      </c>
      <c r="AP278" s="313" t="n">
        <v>0.0891</v>
      </c>
      <c r="AQ278" s="252"/>
      <c r="AR278" s="314" t="n">
        <f aca="false">ROUND(SUMPRODUCT(E278:AP278,E$5:AP$5),10)</f>
        <v>0.1789968661</v>
      </c>
      <c r="AS278" s="315" t="str">
        <f aca="false">PROPER(RIGHT(B278,LEN(B278)-6))</f>
        <v>Mercurius(Solub/Viv)</v>
      </c>
      <c r="AT278" s="269" t="n">
        <f aca="false">ATANH(MIN(AR278,max_correl))</f>
        <v>0.180946157907216</v>
      </c>
      <c r="AU278" s="270" t="str">
        <f aca="false">IF(AT278&lt;0,(AT278^2),"")</f>
        <v/>
      </c>
      <c r="AV278" s="252"/>
      <c r="AW278" s="252"/>
      <c r="AX278" s="252"/>
      <c r="AY278" s="252"/>
      <c r="AZ278" s="252"/>
      <c r="BA278" s="252"/>
      <c r="BB278" s="252"/>
      <c r="BC278" s="0"/>
    </row>
    <row r="279" customFormat="false" ht="12.8" hidden="false" customHeight="false" outlineLevel="0" collapsed="false">
      <c r="A279" s="269" t="s">
        <v>703</v>
      </c>
      <c r="B279" s="334" t="s">
        <v>1784</v>
      </c>
      <c r="C279" s="334"/>
      <c r="D279" s="335"/>
      <c r="E279" s="312" t="n">
        <v>-0.1926</v>
      </c>
      <c r="F279" s="312" t="n">
        <v>-0.1252</v>
      </c>
      <c r="G279" s="312" t="n">
        <v>0.2388</v>
      </c>
      <c r="H279" s="312" t="n">
        <v>0.143</v>
      </c>
      <c r="I279" s="312" t="n">
        <v>0.2393</v>
      </c>
      <c r="J279" s="312" t="n">
        <v>-0.1519</v>
      </c>
      <c r="K279" s="312" t="n">
        <v>-0.1681</v>
      </c>
      <c r="L279" s="312" t="n">
        <v>0.2404</v>
      </c>
      <c r="M279" s="312" t="n">
        <v>-0.0217</v>
      </c>
      <c r="N279" s="312" t="n">
        <v>0.0751</v>
      </c>
      <c r="O279" s="312" t="n">
        <v>-0.3039</v>
      </c>
      <c r="P279" s="312" t="n">
        <v>0.0028</v>
      </c>
      <c r="Q279" s="312" t="n">
        <v>0.1831</v>
      </c>
      <c r="R279" s="312" t="n">
        <v>0.1759</v>
      </c>
      <c r="S279" s="312" t="n">
        <v>0.074</v>
      </c>
      <c r="T279" s="312" t="n">
        <v>0.2799</v>
      </c>
      <c r="U279" s="312" t="n">
        <v>0.0173</v>
      </c>
      <c r="V279" s="312" t="n">
        <v>-0.0885</v>
      </c>
      <c r="W279" s="312" t="n">
        <v>0.079</v>
      </c>
      <c r="X279" s="312" t="n">
        <v>0.1308</v>
      </c>
      <c r="Y279" s="312" t="n">
        <v>0.2176</v>
      </c>
      <c r="Z279" s="312" t="n">
        <v>-0.3033</v>
      </c>
      <c r="AA279" s="312" t="n">
        <v>-0.1937</v>
      </c>
      <c r="AB279" s="312" t="n">
        <v>0.2226</v>
      </c>
      <c r="AC279" s="312" t="n">
        <v>0.039</v>
      </c>
      <c r="AD279" s="312" t="n">
        <v>-0.2182</v>
      </c>
      <c r="AE279" s="312" t="n">
        <v>0.0801</v>
      </c>
      <c r="AF279" s="312" t="n">
        <v>-0.1241</v>
      </c>
      <c r="AG279" s="312" t="n">
        <v>-0.0083</v>
      </c>
      <c r="AH279" s="312" t="n">
        <v>-0.0879</v>
      </c>
      <c r="AI279" s="312" t="n">
        <v>0.138</v>
      </c>
      <c r="AJ279" s="312" t="n">
        <v>-0.108</v>
      </c>
      <c r="AK279" s="312" t="n">
        <v>-0.0395</v>
      </c>
      <c r="AL279" s="312" t="n">
        <v>-0.0056</v>
      </c>
      <c r="AM279" s="312" t="n">
        <v>0.0384</v>
      </c>
      <c r="AN279" s="312" t="n">
        <v>-0.2382</v>
      </c>
      <c r="AO279" s="312" t="n">
        <v>-0.0846</v>
      </c>
      <c r="AP279" s="313" t="n">
        <v>-0.1492</v>
      </c>
      <c r="AQ279" s="252"/>
      <c r="AR279" s="314" t="n">
        <f aca="false">ROUND(SUMPRODUCT(E279:AP279,E$5:AP$5),10)</f>
        <v>-0.3055709724</v>
      </c>
      <c r="AS279" s="315" t="str">
        <f aca="false">PROPER(RIGHT(B279,LEN(B279)-6))</f>
        <v>Methysergide</v>
      </c>
      <c r="AT279" s="269" t="n">
        <f aca="false">ATANH(MIN(AR279,max_correl))</f>
        <v>-0.315652892960687</v>
      </c>
      <c r="AU279" s="270" t="n">
        <f aca="false">IF(AT279&lt;0,(AT279^2),"")</f>
        <v>0.0996367488344509</v>
      </c>
      <c r="AV279" s="252"/>
      <c r="AW279" s="252"/>
      <c r="AX279" s="252"/>
      <c r="AY279" s="252"/>
      <c r="AZ279" s="252"/>
      <c r="BA279" s="252"/>
      <c r="BB279" s="252"/>
      <c r="BC279" s="0"/>
    </row>
    <row r="280" customFormat="false" ht="12.8" hidden="false" customHeight="false" outlineLevel="0" collapsed="false">
      <c r="A280" s="269" t="s">
        <v>704</v>
      </c>
      <c r="B280" s="334" t="s">
        <v>1785</v>
      </c>
      <c r="C280" s="334"/>
      <c r="D280" s="335"/>
      <c r="E280" s="312" t="n">
        <v>0.5304</v>
      </c>
      <c r="F280" s="312" t="n">
        <v>-0.0398</v>
      </c>
      <c r="G280" s="312" t="n">
        <v>-0.281</v>
      </c>
      <c r="H280" s="312" t="n">
        <v>-0.019</v>
      </c>
      <c r="I280" s="312" t="n">
        <v>-0.0439</v>
      </c>
      <c r="J280" s="312" t="n">
        <v>0.0311</v>
      </c>
      <c r="K280" s="312" t="n">
        <v>0.1089</v>
      </c>
      <c r="L280" s="312" t="n">
        <v>0.0508</v>
      </c>
      <c r="M280" s="312" t="n">
        <v>0.0186</v>
      </c>
      <c r="N280" s="312" t="n">
        <v>0.3039</v>
      </c>
      <c r="O280" s="312" t="n">
        <v>-0.1757</v>
      </c>
      <c r="P280" s="312" t="n">
        <v>-0.0048</v>
      </c>
      <c r="Q280" s="312" t="n">
        <v>0.0542</v>
      </c>
      <c r="R280" s="312" t="n">
        <v>-0.3376</v>
      </c>
      <c r="S280" s="312" t="n">
        <v>-0.1424</v>
      </c>
      <c r="T280" s="312" t="n">
        <v>0.0576</v>
      </c>
      <c r="U280" s="312" t="n">
        <v>-0.0518</v>
      </c>
      <c r="V280" s="312" t="n">
        <v>-0.1463</v>
      </c>
      <c r="W280" s="312" t="n">
        <v>-0.1224</v>
      </c>
      <c r="X280" s="312" t="n">
        <v>-0.0986</v>
      </c>
      <c r="Y280" s="312" t="n">
        <v>0.1015</v>
      </c>
      <c r="Z280" s="312" t="n">
        <v>-0.0872</v>
      </c>
      <c r="AA280" s="312" t="n">
        <v>0.0212</v>
      </c>
      <c r="AB280" s="312" t="n">
        <v>-0.1215</v>
      </c>
      <c r="AC280" s="312" t="n">
        <v>0.0347</v>
      </c>
      <c r="AD280" s="312" t="n">
        <v>-0.1311</v>
      </c>
      <c r="AE280" s="312" t="n">
        <v>0.087</v>
      </c>
      <c r="AF280" s="312" t="n">
        <v>0.0853</v>
      </c>
      <c r="AG280" s="312" t="n">
        <v>-0.2718</v>
      </c>
      <c r="AH280" s="312" t="n">
        <v>0.1215</v>
      </c>
      <c r="AI280" s="312" t="n">
        <v>0.1113</v>
      </c>
      <c r="AJ280" s="312" t="n">
        <v>0.0034</v>
      </c>
      <c r="AK280" s="312" t="n">
        <v>0.0925</v>
      </c>
      <c r="AL280" s="312" t="n">
        <v>0.0277</v>
      </c>
      <c r="AM280" s="312" t="n">
        <v>-0.2301</v>
      </c>
      <c r="AN280" s="312" t="n">
        <v>0.1805</v>
      </c>
      <c r="AO280" s="312" t="n">
        <v>0.0783</v>
      </c>
      <c r="AP280" s="313" t="n">
        <v>0.1978</v>
      </c>
      <c r="AQ280" s="252"/>
      <c r="AR280" s="314" t="n">
        <f aca="false">ROUND(SUMPRODUCT(E280:AP280,E$5:AP$5),10)</f>
        <v>-0.141563863</v>
      </c>
      <c r="AS280" s="315" t="str">
        <f aca="false">PROPER(RIGHT(B280,LEN(B280)-6))</f>
        <v>Mezereum</v>
      </c>
      <c r="AT280" s="269" t="n">
        <f aca="false">ATANH(MIN(AR280,max_correl))</f>
        <v>-0.142521061223292</v>
      </c>
      <c r="AU280" s="270" t="n">
        <f aca="false">IF(AT280&lt;0,(AT280^2),"")</f>
        <v>0.0203122528922133</v>
      </c>
      <c r="AV280" s="252"/>
      <c r="AW280" s="252"/>
      <c r="AX280" s="252"/>
      <c r="AY280" s="252"/>
      <c r="AZ280" s="252"/>
      <c r="BA280" s="252"/>
      <c r="BB280" s="252"/>
      <c r="BC280" s="0"/>
    </row>
    <row r="281" customFormat="false" ht="12.8" hidden="false" customHeight="false" outlineLevel="0" collapsed="false">
      <c r="A281" s="269" t="s">
        <v>705</v>
      </c>
      <c r="B281" s="334" t="s">
        <v>1786</v>
      </c>
      <c r="C281" s="334"/>
      <c r="D281" s="335"/>
      <c r="E281" s="312" t="n">
        <v>-0.5168</v>
      </c>
      <c r="F281" s="312" t="n">
        <v>0.1157</v>
      </c>
      <c r="G281" s="312" t="n">
        <v>-0.0833</v>
      </c>
      <c r="H281" s="312" t="n">
        <v>-0.1958</v>
      </c>
      <c r="I281" s="312" t="n">
        <v>-0.2464</v>
      </c>
      <c r="J281" s="312" t="n">
        <v>0.269</v>
      </c>
      <c r="K281" s="312" t="n">
        <v>0.2464</v>
      </c>
      <c r="L281" s="312" t="n">
        <v>0.0079</v>
      </c>
      <c r="M281" s="312" t="n">
        <v>0.1172</v>
      </c>
      <c r="N281" s="312" t="n">
        <v>-0.1472</v>
      </c>
      <c r="O281" s="312" t="n">
        <v>-0.1066</v>
      </c>
      <c r="P281" s="312" t="n">
        <v>0.0847</v>
      </c>
      <c r="Q281" s="312" t="n">
        <v>0.0483</v>
      </c>
      <c r="R281" s="312" t="n">
        <v>-0.0863</v>
      </c>
      <c r="S281" s="312" t="n">
        <v>0.0425</v>
      </c>
      <c r="T281" s="312" t="n">
        <v>0.2042</v>
      </c>
      <c r="U281" s="312" t="n">
        <v>-0.1385</v>
      </c>
      <c r="V281" s="312" t="n">
        <v>0.1197</v>
      </c>
      <c r="W281" s="312" t="n">
        <v>0.1542</v>
      </c>
      <c r="X281" s="312" t="n">
        <v>0.0939</v>
      </c>
      <c r="Y281" s="312" t="n">
        <v>-0.0948</v>
      </c>
      <c r="Z281" s="312" t="n">
        <v>-0.1226</v>
      </c>
      <c r="AA281" s="312" t="n">
        <v>0.0248</v>
      </c>
      <c r="AB281" s="312" t="n">
        <v>0.0831</v>
      </c>
      <c r="AC281" s="312" t="n">
        <v>-0.1005</v>
      </c>
      <c r="AD281" s="312" t="n">
        <v>0.0362</v>
      </c>
      <c r="AE281" s="312" t="n">
        <v>-0.1712</v>
      </c>
      <c r="AF281" s="312" t="n">
        <v>0.0499</v>
      </c>
      <c r="AG281" s="312" t="n">
        <v>-0.0219</v>
      </c>
      <c r="AH281" s="312" t="n">
        <v>0.0382</v>
      </c>
      <c r="AI281" s="312" t="n">
        <v>0.1917</v>
      </c>
      <c r="AJ281" s="312" t="n">
        <v>-0.0926</v>
      </c>
      <c r="AK281" s="312" t="n">
        <v>-0.1929</v>
      </c>
      <c r="AL281" s="312" t="n">
        <v>0.1572</v>
      </c>
      <c r="AM281" s="312" t="n">
        <v>0.259</v>
      </c>
      <c r="AN281" s="312" t="n">
        <v>-0.1775</v>
      </c>
      <c r="AO281" s="312" t="n">
        <v>-0.0083</v>
      </c>
      <c r="AP281" s="313" t="n">
        <v>0.1567</v>
      </c>
      <c r="AQ281" s="252"/>
      <c r="AR281" s="314" t="n">
        <f aca="false">ROUND(SUMPRODUCT(E281:AP281,E$5:AP$5),10)</f>
        <v>0.2830893165</v>
      </c>
      <c r="AS281" s="315" t="str">
        <f aca="false">PROPER(RIGHT(B281,LEN(B281)-6))</f>
        <v>Moschus</v>
      </c>
      <c r="AT281" s="269" t="n">
        <f aca="false">ATANH(MIN(AR281,max_correl))</f>
        <v>0.291037357221039</v>
      </c>
      <c r="AU281" s="270" t="str">
        <f aca="false">IF(AT281&lt;0,(AT281^2),"")</f>
        <v/>
      </c>
      <c r="AV281" s="252"/>
      <c r="AW281" s="252"/>
      <c r="AX281" s="252"/>
      <c r="AY281" s="252"/>
      <c r="AZ281" s="252"/>
      <c r="BA281" s="252"/>
      <c r="BB281" s="252"/>
      <c r="BC281" s="0"/>
    </row>
    <row r="282" customFormat="false" ht="12.8" hidden="false" customHeight="false" outlineLevel="0" collapsed="false">
      <c r="A282" s="269" t="s">
        <v>706</v>
      </c>
      <c r="B282" s="334" t="s">
        <v>1787</v>
      </c>
      <c r="C282" s="334"/>
      <c r="D282" s="335"/>
      <c r="E282" s="312" t="n">
        <v>0.0114</v>
      </c>
      <c r="F282" s="312" t="n">
        <v>0.2364</v>
      </c>
      <c r="G282" s="312" t="n">
        <v>0.1509</v>
      </c>
      <c r="H282" s="312" t="n">
        <v>0.1468</v>
      </c>
      <c r="I282" s="312" t="n">
        <v>-0.2064</v>
      </c>
      <c r="J282" s="312" t="n">
        <v>0.1054</v>
      </c>
      <c r="K282" s="312" t="n">
        <v>0.2316</v>
      </c>
      <c r="L282" s="312" t="n">
        <v>-0.3984</v>
      </c>
      <c r="M282" s="312" t="n">
        <v>0.0674</v>
      </c>
      <c r="N282" s="312" t="n">
        <v>-0.1213</v>
      </c>
      <c r="O282" s="312" t="n">
        <v>-0.1327</v>
      </c>
      <c r="P282" s="312" t="n">
        <v>-0.0355</v>
      </c>
      <c r="Q282" s="312" t="n">
        <v>-0.2173</v>
      </c>
      <c r="R282" s="312" t="n">
        <v>0.4731</v>
      </c>
      <c r="S282" s="312" t="n">
        <v>-0.0123</v>
      </c>
      <c r="T282" s="312" t="n">
        <v>0.0039</v>
      </c>
      <c r="U282" s="312" t="n">
        <v>-0.0951</v>
      </c>
      <c r="V282" s="312" t="n">
        <v>-0.246</v>
      </c>
      <c r="W282" s="312" t="n">
        <v>0.0139</v>
      </c>
      <c r="X282" s="312" t="n">
        <v>0.1424</v>
      </c>
      <c r="Y282" s="312" t="n">
        <v>0.036</v>
      </c>
      <c r="Z282" s="312" t="n">
        <v>0.0093</v>
      </c>
      <c r="AA282" s="312" t="n">
        <v>0.0851</v>
      </c>
      <c r="AB282" s="312" t="n">
        <v>-0.0999</v>
      </c>
      <c r="AC282" s="312" t="n">
        <v>0.013</v>
      </c>
      <c r="AD282" s="312" t="n">
        <v>-0.0653</v>
      </c>
      <c r="AE282" s="312" t="n">
        <v>-0.0023</v>
      </c>
      <c r="AF282" s="312" t="n">
        <v>-0.0294</v>
      </c>
      <c r="AG282" s="312" t="n">
        <v>0.0248</v>
      </c>
      <c r="AH282" s="312" t="n">
        <v>0.2055</v>
      </c>
      <c r="AI282" s="312" t="n">
        <v>-0.109</v>
      </c>
      <c r="AJ282" s="312" t="n">
        <v>-0.0924</v>
      </c>
      <c r="AK282" s="312" t="n">
        <v>-0.2728</v>
      </c>
      <c r="AL282" s="312" t="n">
        <v>0.0061</v>
      </c>
      <c r="AM282" s="312" t="n">
        <v>0.0644</v>
      </c>
      <c r="AN282" s="312" t="n">
        <v>-0.0528</v>
      </c>
      <c r="AO282" s="312" t="n">
        <v>-0.0851</v>
      </c>
      <c r="AP282" s="313" t="n">
        <v>0.2417</v>
      </c>
      <c r="AQ282" s="252"/>
      <c r="AR282" s="314" t="n">
        <f aca="false">ROUND(SUMPRODUCT(E282:AP282,E$5:AP$5),10)</f>
        <v>-0.0653206138</v>
      </c>
      <c r="AS282" s="315" t="str">
        <f aca="false">PROPER(RIGHT(B282,LEN(B282)-6))</f>
        <v>Murex Purpurea</v>
      </c>
      <c r="AT282" s="269" t="n">
        <f aca="false">ATANH(MIN(AR282,max_correl))</f>
        <v>-0.0654137553178092</v>
      </c>
      <c r="AU282" s="270" t="n">
        <f aca="false">IF(AT282&lt;0,(AT282^2),"")</f>
        <v>0.00427895938477822</v>
      </c>
      <c r="AV282" s="252"/>
      <c r="AW282" s="252"/>
      <c r="AX282" s="252"/>
      <c r="AY282" s="252"/>
      <c r="AZ282" s="252"/>
      <c r="BA282" s="252"/>
      <c r="BB282" s="252"/>
      <c r="BC282" s="0"/>
    </row>
    <row r="283" customFormat="false" ht="12.8" hidden="false" customHeight="false" outlineLevel="0" collapsed="false">
      <c r="A283" s="269" t="s">
        <v>707</v>
      </c>
      <c r="B283" s="334" t="s">
        <v>1788</v>
      </c>
      <c r="C283" s="334"/>
      <c r="D283" s="335"/>
      <c r="E283" s="312" t="n">
        <v>0.207</v>
      </c>
      <c r="F283" s="312" t="n">
        <v>-0.1054</v>
      </c>
      <c r="G283" s="312" t="n">
        <v>-0.0068</v>
      </c>
      <c r="H283" s="312" t="n">
        <v>0.2869</v>
      </c>
      <c r="I283" s="312" t="n">
        <v>0.3195</v>
      </c>
      <c r="J283" s="312" t="n">
        <v>0.1042</v>
      </c>
      <c r="K283" s="312" t="n">
        <v>0.056</v>
      </c>
      <c r="L283" s="312" t="n">
        <v>0.3026</v>
      </c>
      <c r="M283" s="312" t="n">
        <v>-0.1312</v>
      </c>
      <c r="N283" s="312" t="n">
        <v>-0.2324</v>
      </c>
      <c r="O283" s="312" t="n">
        <v>-0.2443</v>
      </c>
      <c r="P283" s="312" t="n">
        <v>-0.09</v>
      </c>
      <c r="Q283" s="312" t="n">
        <v>0.0394</v>
      </c>
      <c r="R283" s="312" t="n">
        <v>0.164</v>
      </c>
      <c r="S283" s="312" t="n">
        <v>-0.003</v>
      </c>
      <c r="T283" s="312" t="n">
        <v>0.1845</v>
      </c>
      <c r="U283" s="312" t="n">
        <v>0.3405</v>
      </c>
      <c r="V283" s="312" t="n">
        <v>-0.3139</v>
      </c>
      <c r="W283" s="312" t="n">
        <v>-0.2792</v>
      </c>
      <c r="X283" s="312" t="n">
        <v>-0.1401</v>
      </c>
      <c r="Y283" s="312" t="n">
        <v>0.1679</v>
      </c>
      <c r="Z283" s="312" t="n">
        <v>-0.0767</v>
      </c>
      <c r="AA283" s="312" t="n">
        <v>-0.0438</v>
      </c>
      <c r="AB283" s="312" t="n">
        <v>0.0628</v>
      </c>
      <c r="AC283" s="312" t="n">
        <v>-0.0003</v>
      </c>
      <c r="AD283" s="312" t="n">
        <v>0.119</v>
      </c>
      <c r="AE283" s="312" t="n">
        <v>-0.0228</v>
      </c>
      <c r="AF283" s="312" t="n">
        <v>-0.0426</v>
      </c>
      <c r="AG283" s="312" t="n">
        <v>-0.0675</v>
      </c>
      <c r="AH283" s="312" t="n">
        <v>-0.0364</v>
      </c>
      <c r="AI283" s="312" t="n">
        <v>-0.172</v>
      </c>
      <c r="AJ283" s="312" t="n">
        <v>-0.1783</v>
      </c>
      <c r="AK283" s="312" t="n">
        <v>0.013</v>
      </c>
      <c r="AL283" s="312" t="n">
        <v>-0.09</v>
      </c>
      <c r="AM283" s="312" t="n">
        <v>-0.0788</v>
      </c>
      <c r="AN283" s="312" t="n">
        <v>-0.0509</v>
      </c>
      <c r="AO283" s="312" t="n">
        <v>-0.0107</v>
      </c>
      <c r="AP283" s="313" t="n">
        <v>0.0391</v>
      </c>
      <c r="AQ283" s="252"/>
      <c r="AR283" s="314" t="n">
        <f aca="false">ROUND(SUMPRODUCT(E283:AP283,E$5:AP$5),10)</f>
        <v>-0.1554743031</v>
      </c>
      <c r="AS283" s="315" t="str">
        <f aca="false">PROPER(RIGHT(B283,LEN(B283)-6))</f>
        <v>Muriaticum Acidum</v>
      </c>
      <c r="AT283" s="269" t="n">
        <f aca="false">ATANH(MIN(AR283,max_correl))</f>
        <v>-0.156745513186771</v>
      </c>
      <c r="AU283" s="270" t="n">
        <f aca="false">IF(AT283&lt;0,(AT283^2),"")</f>
        <v>0.0245691559041844</v>
      </c>
      <c r="AV283" s="252"/>
      <c r="AW283" s="252"/>
      <c r="AX283" s="252"/>
      <c r="AY283" s="252"/>
      <c r="AZ283" s="252"/>
      <c r="BA283" s="252"/>
      <c r="BB283" s="252"/>
      <c r="BC283" s="0"/>
    </row>
    <row r="284" customFormat="false" ht="12.8" hidden="false" customHeight="false" outlineLevel="0" collapsed="false">
      <c r="A284" s="269" t="s">
        <v>708</v>
      </c>
      <c r="B284" s="334" t="s">
        <v>1789</v>
      </c>
      <c r="C284" s="334"/>
      <c r="D284" s="335"/>
      <c r="E284" s="312" t="n">
        <v>0.0969</v>
      </c>
      <c r="F284" s="312" t="n">
        <v>-0.2605</v>
      </c>
      <c r="G284" s="312" t="n">
        <v>0.4366</v>
      </c>
      <c r="H284" s="312" t="n">
        <v>0.2083</v>
      </c>
      <c r="I284" s="312" t="n">
        <v>0.0143</v>
      </c>
      <c r="J284" s="312" t="n">
        <v>-0.1211</v>
      </c>
      <c r="K284" s="312" t="n">
        <v>-0.2363</v>
      </c>
      <c r="L284" s="312" t="n">
        <v>0.3098</v>
      </c>
      <c r="M284" s="312" t="n">
        <v>0.0239</v>
      </c>
      <c r="N284" s="312" t="n">
        <v>-0.0817</v>
      </c>
      <c r="O284" s="312" t="n">
        <v>0.0875</v>
      </c>
      <c r="P284" s="312" t="n">
        <v>0.3716</v>
      </c>
      <c r="Q284" s="312" t="n">
        <v>-0.1609</v>
      </c>
      <c r="R284" s="312" t="n">
        <v>-0.1964</v>
      </c>
      <c r="S284" s="312" t="n">
        <v>0.0561</v>
      </c>
      <c r="T284" s="312" t="n">
        <v>-0.2745</v>
      </c>
      <c r="U284" s="312" t="n">
        <v>-0.1566</v>
      </c>
      <c r="V284" s="312" t="n">
        <v>0.0068</v>
      </c>
      <c r="W284" s="312" t="n">
        <v>0.1044</v>
      </c>
      <c r="X284" s="312" t="n">
        <v>0.0609</v>
      </c>
      <c r="Y284" s="312" t="n">
        <v>0.0188</v>
      </c>
      <c r="Z284" s="312" t="n">
        <v>-0.0358</v>
      </c>
      <c r="AA284" s="312" t="n">
        <v>0.0677</v>
      </c>
      <c r="AB284" s="312" t="n">
        <v>0.043</v>
      </c>
      <c r="AC284" s="312" t="n">
        <v>-0.0275</v>
      </c>
      <c r="AD284" s="312" t="n">
        <v>-0.2943</v>
      </c>
      <c r="AE284" s="312" t="n">
        <v>-0.0751</v>
      </c>
      <c r="AF284" s="312" t="n">
        <v>0.0002</v>
      </c>
      <c r="AG284" s="312" t="n">
        <v>-0.0623</v>
      </c>
      <c r="AH284" s="312" t="n">
        <v>0.2416</v>
      </c>
      <c r="AI284" s="312" t="n">
        <v>-0.0085</v>
      </c>
      <c r="AJ284" s="312" t="n">
        <v>-0.1041</v>
      </c>
      <c r="AK284" s="312" t="n">
        <v>0.0302</v>
      </c>
      <c r="AL284" s="312" t="n">
        <v>0.0048</v>
      </c>
      <c r="AM284" s="312" t="n">
        <v>0.013</v>
      </c>
      <c r="AN284" s="312" t="n">
        <v>-0.1056</v>
      </c>
      <c r="AO284" s="312" t="n">
        <v>0.0179</v>
      </c>
      <c r="AP284" s="313" t="n">
        <v>-0.0068</v>
      </c>
      <c r="AQ284" s="252"/>
      <c r="AR284" s="314" t="n">
        <f aca="false">ROUND(SUMPRODUCT(E284:AP284,E$5:AP$5),10)</f>
        <v>-0.0926199271</v>
      </c>
      <c r="AS284" s="315" t="str">
        <f aca="false">PROPER(RIGHT(B284,LEN(B284)-6))</f>
        <v>Myrica Cerifera</v>
      </c>
      <c r="AT284" s="269" t="n">
        <f aca="false">ATANH(MIN(AR284,max_correl))</f>
        <v>-0.0928861438512312</v>
      </c>
      <c r="AU284" s="270" t="n">
        <f aca="false">IF(AT284&lt;0,(AT284^2),"")</f>
        <v>0.00862783571955161</v>
      </c>
      <c r="AV284" s="252"/>
      <c r="AW284" s="252"/>
      <c r="AX284" s="252"/>
      <c r="AY284" s="252"/>
      <c r="AZ284" s="252"/>
      <c r="BA284" s="252"/>
      <c r="BB284" s="252"/>
      <c r="BC284" s="0"/>
    </row>
    <row r="285" customFormat="false" ht="12.8" hidden="false" customHeight="false" outlineLevel="0" collapsed="false">
      <c r="A285" s="269" t="s">
        <v>709</v>
      </c>
      <c r="B285" s="334" t="s">
        <v>1790</v>
      </c>
      <c r="C285" s="334"/>
      <c r="D285" s="335"/>
      <c r="E285" s="312" t="n">
        <v>-0.2856</v>
      </c>
      <c r="F285" s="312" t="n">
        <v>-0.2135</v>
      </c>
      <c r="G285" s="312" t="n">
        <v>0.1094</v>
      </c>
      <c r="H285" s="312" t="n">
        <v>-0.1558</v>
      </c>
      <c r="I285" s="312" t="n">
        <v>-0.1058</v>
      </c>
      <c r="J285" s="312" t="n">
        <v>0.2695</v>
      </c>
      <c r="K285" s="312" t="n">
        <v>-0.0382</v>
      </c>
      <c r="L285" s="312" t="n">
        <v>-0.1562</v>
      </c>
      <c r="M285" s="312" t="n">
        <v>0.4931</v>
      </c>
      <c r="N285" s="312" t="n">
        <v>0.1707</v>
      </c>
      <c r="O285" s="312" t="n">
        <v>0.0488</v>
      </c>
      <c r="P285" s="312" t="n">
        <v>0.3295</v>
      </c>
      <c r="Q285" s="312" t="n">
        <v>-0.1177</v>
      </c>
      <c r="R285" s="312" t="n">
        <v>-0.1796</v>
      </c>
      <c r="S285" s="312" t="n">
        <v>-0.1094</v>
      </c>
      <c r="T285" s="312" t="n">
        <v>0.0902</v>
      </c>
      <c r="U285" s="312" t="n">
        <v>0.1244</v>
      </c>
      <c r="V285" s="312" t="n">
        <v>0.0101</v>
      </c>
      <c r="W285" s="312" t="n">
        <v>-0.1033</v>
      </c>
      <c r="X285" s="312" t="n">
        <v>0.1669</v>
      </c>
      <c r="Y285" s="312" t="n">
        <v>-0.1159</v>
      </c>
      <c r="Z285" s="312" t="n">
        <v>0.0623</v>
      </c>
      <c r="AA285" s="312" t="n">
        <v>-0.1273</v>
      </c>
      <c r="AB285" s="312" t="n">
        <v>-0.0694</v>
      </c>
      <c r="AC285" s="312" t="n">
        <v>-0.1231</v>
      </c>
      <c r="AD285" s="312" t="n">
        <v>0.1671</v>
      </c>
      <c r="AE285" s="312" t="n">
        <v>0.0245</v>
      </c>
      <c r="AF285" s="312" t="n">
        <v>-0.0274</v>
      </c>
      <c r="AG285" s="312" t="n">
        <v>-0.0906</v>
      </c>
      <c r="AH285" s="312" t="n">
        <v>0.0283</v>
      </c>
      <c r="AI285" s="312" t="n">
        <v>-0.1342</v>
      </c>
      <c r="AJ285" s="312" t="n">
        <v>0.0583</v>
      </c>
      <c r="AK285" s="312" t="n">
        <v>-0.0131</v>
      </c>
      <c r="AL285" s="312" t="n">
        <v>-0.0588</v>
      </c>
      <c r="AM285" s="312" t="n">
        <v>-0.1373</v>
      </c>
      <c r="AN285" s="312" t="n">
        <v>0.258</v>
      </c>
      <c r="AO285" s="312" t="n">
        <v>0.0765</v>
      </c>
      <c r="AP285" s="313" t="n">
        <v>-0.1233</v>
      </c>
      <c r="AQ285" s="252"/>
      <c r="AR285" s="314" t="n">
        <f aca="false">ROUND(SUMPRODUCT(E285:AP285,E$5:AP$5),10)</f>
        <v>0.0628591578</v>
      </c>
      <c r="AS285" s="315" t="str">
        <f aca="false">PROPER(RIGHT(B285,LEN(B285)-6))</f>
        <v>Naja Tripudians</v>
      </c>
      <c r="AT285" s="269" t="n">
        <f aca="false">ATANH(MIN(AR285,max_correl))</f>
        <v>0.0629421458802753</v>
      </c>
      <c r="AU285" s="270" t="str">
        <f aca="false">IF(AT285&lt;0,(AT285^2),"")</f>
        <v/>
      </c>
      <c r="AV285" s="252"/>
      <c r="AW285" s="252"/>
      <c r="AX285" s="252"/>
      <c r="AY285" s="252"/>
      <c r="AZ285" s="252"/>
      <c r="BA285" s="252"/>
      <c r="BB285" s="252"/>
      <c r="BC285" s="0"/>
    </row>
    <row r="286" customFormat="false" ht="12.8" hidden="false" customHeight="false" outlineLevel="0" collapsed="false">
      <c r="A286" s="269" t="s">
        <v>710</v>
      </c>
      <c r="B286" s="334" t="s">
        <v>1791</v>
      </c>
      <c r="C286" s="334"/>
      <c r="D286" s="335"/>
      <c r="E286" s="312" t="n">
        <v>0.0073</v>
      </c>
      <c r="F286" s="312" t="n">
        <v>0.1776</v>
      </c>
      <c r="G286" s="312" t="n">
        <v>-0.1779</v>
      </c>
      <c r="H286" s="312" t="n">
        <v>0.1227</v>
      </c>
      <c r="I286" s="312" t="n">
        <v>-0.0113</v>
      </c>
      <c r="J286" s="312" t="n">
        <v>-0.2908</v>
      </c>
      <c r="K286" s="312" t="n">
        <v>0.0077</v>
      </c>
      <c r="L286" s="312" t="n">
        <v>0.196</v>
      </c>
      <c r="M286" s="312" t="n">
        <v>-0.0221</v>
      </c>
      <c r="N286" s="312" t="n">
        <v>0.0426</v>
      </c>
      <c r="O286" s="312" t="n">
        <v>-0.106</v>
      </c>
      <c r="P286" s="312" t="n">
        <v>0.0145</v>
      </c>
      <c r="Q286" s="312" t="n">
        <v>0.0884</v>
      </c>
      <c r="R286" s="312" t="n">
        <v>-0.3332</v>
      </c>
      <c r="S286" s="312" t="n">
        <v>-0.297</v>
      </c>
      <c r="T286" s="312" t="n">
        <v>0.3762</v>
      </c>
      <c r="U286" s="312" t="n">
        <v>0.1814</v>
      </c>
      <c r="V286" s="312" t="n">
        <v>-0.001</v>
      </c>
      <c r="W286" s="312" t="n">
        <v>-0.0903</v>
      </c>
      <c r="X286" s="312" t="n">
        <v>-0.1311</v>
      </c>
      <c r="Y286" s="312" t="n">
        <v>-0.2041</v>
      </c>
      <c r="Z286" s="312" t="n">
        <v>-0.0154</v>
      </c>
      <c r="AA286" s="312" t="n">
        <v>0.2586</v>
      </c>
      <c r="AB286" s="312" t="n">
        <v>-0.0686</v>
      </c>
      <c r="AC286" s="312" t="n">
        <v>0.124</v>
      </c>
      <c r="AD286" s="312" t="n">
        <v>0.0991</v>
      </c>
      <c r="AE286" s="312" t="n">
        <v>0.1431</v>
      </c>
      <c r="AF286" s="312" t="n">
        <v>-0.002</v>
      </c>
      <c r="AG286" s="312" t="n">
        <v>0.193</v>
      </c>
      <c r="AH286" s="312" t="n">
        <v>0.2674</v>
      </c>
      <c r="AI286" s="312" t="n">
        <v>0.0889</v>
      </c>
      <c r="AJ286" s="312" t="n">
        <v>-0.066</v>
      </c>
      <c r="AK286" s="312" t="n">
        <v>-0.1063</v>
      </c>
      <c r="AL286" s="312" t="n">
        <v>-0.1106</v>
      </c>
      <c r="AM286" s="312" t="n">
        <v>-0.0507</v>
      </c>
      <c r="AN286" s="312" t="n">
        <v>0.0659</v>
      </c>
      <c r="AO286" s="312" t="n">
        <v>-0.1903</v>
      </c>
      <c r="AP286" s="313" t="n">
        <v>-0.1765</v>
      </c>
      <c r="AQ286" s="252"/>
      <c r="AR286" s="314" t="n">
        <f aca="false">ROUND(SUMPRODUCT(E286:AP286,E$5:AP$5),10)</f>
        <v>0.0974634652</v>
      </c>
      <c r="AS286" s="315" t="str">
        <f aca="false">PROPER(RIGHT(B286,LEN(B286)-6))</f>
        <v>Naloxone (Narcan)</v>
      </c>
      <c r="AT286" s="269" t="n">
        <f aca="false">ATANH(MIN(AR286,max_correl))</f>
        <v>0.097773842061545</v>
      </c>
      <c r="AU286" s="270" t="str">
        <f aca="false">IF(AT286&lt;0,(AT286^2),"")</f>
        <v/>
      </c>
      <c r="AV286" s="252"/>
      <c r="AW286" s="252"/>
      <c r="AX286" s="252"/>
      <c r="AY286" s="252"/>
      <c r="AZ286" s="252"/>
      <c r="BA286" s="252"/>
      <c r="BB286" s="252"/>
      <c r="BC286" s="0"/>
    </row>
    <row r="287" customFormat="false" ht="12.8" hidden="false" customHeight="false" outlineLevel="0" collapsed="false">
      <c r="A287" s="269" t="s">
        <v>711</v>
      </c>
      <c r="B287" s="334" t="s">
        <v>1792</v>
      </c>
      <c r="C287" s="334"/>
      <c r="D287" s="335"/>
      <c r="E287" s="312" t="n">
        <v>0.4598</v>
      </c>
      <c r="F287" s="312" t="n">
        <v>-0.1969</v>
      </c>
      <c r="G287" s="312" t="n">
        <v>0.0039</v>
      </c>
      <c r="H287" s="312" t="n">
        <v>-0.2405</v>
      </c>
      <c r="I287" s="312" t="n">
        <v>0.4307</v>
      </c>
      <c r="J287" s="312" t="n">
        <v>-0.0071</v>
      </c>
      <c r="K287" s="312" t="n">
        <v>0.3072</v>
      </c>
      <c r="L287" s="312" t="n">
        <v>-0.0773</v>
      </c>
      <c r="M287" s="312" t="n">
        <v>0.0642</v>
      </c>
      <c r="N287" s="312" t="n">
        <v>-0.1657</v>
      </c>
      <c r="O287" s="312" t="n">
        <v>0.232</v>
      </c>
      <c r="P287" s="312" t="n">
        <v>0.0617</v>
      </c>
      <c r="Q287" s="312" t="n">
        <v>0.083</v>
      </c>
      <c r="R287" s="312" t="n">
        <v>-0.0206</v>
      </c>
      <c r="S287" s="312" t="n">
        <v>-0.0319</v>
      </c>
      <c r="T287" s="312" t="n">
        <v>-0.1731</v>
      </c>
      <c r="U287" s="312" t="n">
        <v>-0.1802</v>
      </c>
      <c r="V287" s="312" t="n">
        <v>-0.0887</v>
      </c>
      <c r="W287" s="312" t="n">
        <v>-0.1554</v>
      </c>
      <c r="X287" s="312" t="n">
        <v>0.0096</v>
      </c>
      <c r="Y287" s="312" t="n">
        <v>0.0224</v>
      </c>
      <c r="Z287" s="312" t="n">
        <v>0.1071</v>
      </c>
      <c r="AA287" s="312" t="n">
        <v>-0.0426</v>
      </c>
      <c r="AB287" s="312" t="n">
        <v>-0.122</v>
      </c>
      <c r="AC287" s="312" t="n">
        <v>0.0944</v>
      </c>
      <c r="AD287" s="312" t="n">
        <v>-0.176</v>
      </c>
      <c r="AE287" s="312" t="n">
        <v>0.0369</v>
      </c>
      <c r="AF287" s="312" t="n">
        <v>-0.199</v>
      </c>
      <c r="AG287" s="312" t="n">
        <v>0.0632</v>
      </c>
      <c r="AH287" s="312" t="n">
        <v>-0.2427</v>
      </c>
      <c r="AI287" s="312" t="n">
        <v>-0.0834</v>
      </c>
      <c r="AJ287" s="312" t="n">
        <v>-0.0035</v>
      </c>
      <c r="AK287" s="312" t="n">
        <v>-0.0685</v>
      </c>
      <c r="AL287" s="312" t="n">
        <v>0.0163</v>
      </c>
      <c r="AM287" s="312" t="n">
        <v>0.0273</v>
      </c>
      <c r="AN287" s="312" t="n">
        <v>0.1096</v>
      </c>
      <c r="AO287" s="312" t="n">
        <v>0.0192</v>
      </c>
      <c r="AP287" s="313" t="n">
        <v>0.1281</v>
      </c>
      <c r="AQ287" s="252"/>
      <c r="AR287" s="314" t="n">
        <f aca="false">ROUND(SUMPRODUCT(E287:AP287,E$5:AP$5),10)</f>
        <v>-0.1929929448</v>
      </c>
      <c r="AS287" s="315" t="str">
        <f aca="false">PROPER(RIGHT(B287,LEN(B287)-6))</f>
        <v>Natrum Arsenicicum</v>
      </c>
      <c r="AT287" s="269" t="n">
        <f aca="false">ATANH(MIN(AR287,max_correl))</f>
        <v>-0.19544404875746</v>
      </c>
      <c r="AU287" s="270" t="n">
        <f aca="false">IF(AT287&lt;0,(AT287^2),"")</f>
        <v>0.0381983761947082</v>
      </c>
      <c r="AV287" s="252"/>
      <c r="AW287" s="252"/>
      <c r="AX287" s="252"/>
      <c r="AY287" s="252"/>
      <c r="AZ287" s="252"/>
      <c r="BA287" s="252"/>
      <c r="BB287" s="252"/>
      <c r="BC287" s="0"/>
    </row>
    <row r="288" customFormat="false" ht="12.8" hidden="false" customHeight="false" outlineLevel="0" collapsed="false">
      <c r="A288" s="269" t="s">
        <v>712</v>
      </c>
      <c r="B288" s="334" t="s">
        <v>1793</v>
      </c>
      <c r="C288" s="334"/>
      <c r="D288" s="335"/>
      <c r="E288" s="312" t="n">
        <v>0.1004</v>
      </c>
      <c r="F288" s="312" t="n">
        <v>0.4278</v>
      </c>
      <c r="G288" s="312" t="n">
        <v>0.0803</v>
      </c>
      <c r="H288" s="312" t="n">
        <v>-0.0603</v>
      </c>
      <c r="I288" s="312" t="n">
        <v>0.2296</v>
      </c>
      <c r="J288" s="312" t="n">
        <v>-0.1069</v>
      </c>
      <c r="K288" s="312" t="n">
        <v>-0.0398</v>
      </c>
      <c r="L288" s="312" t="n">
        <v>0.136</v>
      </c>
      <c r="M288" s="312" t="n">
        <v>0.1108</v>
      </c>
      <c r="N288" s="312" t="n">
        <v>-0.0956</v>
      </c>
      <c r="O288" s="312" t="n">
        <v>0.0278</v>
      </c>
      <c r="P288" s="312" t="n">
        <v>-0.0895</v>
      </c>
      <c r="Q288" s="312" t="n">
        <v>-0.042</v>
      </c>
      <c r="R288" s="312" t="n">
        <v>0.1902</v>
      </c>
      <c r="S288" s="312" t="n">
        <v>0.0172</v>
      </c>
      <c r="T288" s="312" t="n">
        <v>-0.0708</v>
      </c>
      <c r="U288" s="312" t="n">
        <v>0.2729</v>
      </c>
      <c r="V288" s="312" t="n">
        <v>0.099</v>
      </c>
      <c r="W288" s="312" t="n">
        <v>0.0018</v>
      </c>
      <c r="X288" s="312" t="n">
        <v>-0.2908</v>
      </c>
      <c r="Y288" s="312" t="n">
        <v>-0.1956</v>
      </c>
      <c r="Z288" s="312" t="n">
        <v>-0.0157</v>
      </c>
      <c r="AA288" s="312" t="n">
        <v>-0.3321</v>
      </c>
      <c r="AB288" s="312" t="n">
        <v>-0.4269</v>
      </c>
      <c r="AC288" s="312" t="n">
        <v>0.0419</v>
      </c>
      <c r="AD288" s="312" t="n">
        <v>0.0607</v>
      </c>
      <c r="AE288" s="312" t="n">
        <v>-0.1341</v>
      </c>
      <c r="AF288" s="312" t="n">
        <v>0.1728</v>
      </c>
      <c r="AG288" s="312" t="n">
        <v>0.0887</v>
      </c>
      <c r="AH288" s="312" t="n">
        <v>-0.0123</v>
      </c>
      <c r="AI288" s="312" t="n">
        <v>-0.1217</v>
      </c>
      <c r="AJ288" s="312" t="n">
        <v>-0.1434</v>
      </c>
      <c r="AK288" s="312" t="n">
        <v>0.0802</v>
      </c>
      <c r="AL288" s="312" t="n">
        <v>0.067</v>
      </c>
      <c r="AM288" s="312" t="n">
        <v>-0.1253</v>
      </c>
      <c r="AN288" s="312" t="n">
        <v>-0.0545</v>
      </c>
      <c r="AO288" s="312" t="n">
        <v>0.0521</v>
      </c>
      <c r="AP288" s="313" t="n">
        <v>0.1015</v>
      </c>
      <c r="AQ288" s="252"/>
      <c r="AR288" s="314" t="n">
        <f aca="false">ROUND(SUMPRODUCT(E288:AP288,E$5:AP$5),10)</f>
        <v>0.268507532</v>
      </c>
      <c r="AS288" s="315" t="str">
        <f aca="false">PROPER(RIGHT(B288,LEN(B288)-6))</f>
        <v>Natrum Carbonicum</v>
      </c>
      <c r="AT288" s="269" t="n">
        <f aca="false">ATANH(MIN(AR288,max_correl))</f>
        <v>0.275254696493488</v>
      </c>
      <c r="AU288" s="270" t="str">
        <f aca="false">IF(AT288&lt;0,(AT288^2),"")</f>
        <v/>
      </c>
      <c r="AV288" s="252"/>
      <c r="AW288" s="252"/>
      <c r="AX288" s="252"/>
      <c r="AY288" s="252"/>
      <c r="AZ288" s="252"/>
      <c r="BA288" s="252"/>
      <c r="BB288" s="252"/>
      <c r="BC288" s="0"/>
    </row>
    <row r="289" customFormat="false" ht="12.8" hidden="false" customHeight="false" outlineLevel="0" collapsed="false">
      <c r="A289" s="269" t="s">
        <v>713</v>
      </c>
      <c r="B289" s="334" t="s">
        <v>1794</v>
      </c>
      <c r="C289" s="334"/>
      <c r="D289" s="335"/>
      <c r="E289" s="312" t="n">
        <v>-0.0275</v>
      </c>
      <c r="F289" s="312" t="n">
        <v>0.3727</v>
      </c>
      <c r="G289" s="312" t="n">
        <v>-0.1719</v>
      </c>
      <c r="H289" s="312" t="n">
        <v>-0.0771</v>
      </c>
      <c r="I289" s="312" t="n">
        <v>-0.0501</v>
      </c>
      <c r="J289" s="312" t="n">
        <v>-0.0833</v>
      </c>
      <c r="K289" s="312" t="n">
        <v>0.013</v>
      </c>
      <c r="L289" s="312" t="n">
        <v>0.184</v>
      </c>
      <c r="M289" s="312" t="n">
        <v>0.2162</v>
      </c>
      <c r="N289" s="312" t="n">
        <v>-0.0948</v>
      </c>
      <c r="O289" s="312" t="n">
        <v>-0.0399</v>
      </c>
      <c r="P289" s="312" t="n">
        <v>-0.3851</v>
      </c>
      <c r="Q289" s="312" t="n">
        <v>-0.0427</v>
      </c>
      <c r="R289" s="312" t="n">
        <v>-0.0483</v>
      </c>
      <c r="S289" s="312" t="n">
        <v>0.0542</v>
      </c>
      <c r="T289" s="312" t="n">
        <v>-0.4296</v>
      </c>
      <c r="U289" s="312" t="n">
        <v>-0.0256</v>
      </c>
      <c r="V289" s="312" t="n">
        <v>-0.199</v>
      </c>
      <c r="W289" s="312" t="n">
        <v>-0.0252</v>
      </c>
      <c r="X289" s="312" t="n">
        <v>0.2774</v>
      </c>
      <c r="Y289" s="312" t="n">
        <v>0.0325</v>
      </c>
      <c r="Z289" s="312" t="n">
        <v>-0.0881</v>
      </c>
      <c r="AA289" s="312" t="n">
        <v>-0.0996</v>
      </c>
      <c r="AB289" s="312" t="n">
        <v>-0.0264</v>
      </c>
      <c r="AC289" s="312" t="n">
        <v>0.1745</v>
      </c>
      <c r="AD289" s="312" t="n">
        <v>0.3047</v>
      </c>
      <c r="AE289" s="312" t="n">
        <v>0.0652</v>
      </c>
      <c r="AF289" s="312" t="n">
        <v>-0.0094</v>
      </c>
      <c r="AG289" s="312" t="n">
        <v>0.083</v>
      </c>
      <c r="AH289" s="312" t="n">
        <v>-0.1027</v>
      </c>
      <c r="AI289" s="312" t="n">
        <v>-0.0533</v>
      </c>
      <c r="AJ289" s="312" t="n">
        <v>-0.0797</v>
      </c>
      <c r="AK289" s="312" t="n">
        <v>0.0046</v>
      </c>
      <c r="AL289" s="312" t="n">
        <v>-0.0324</v>
      </c>
      <c r="AM289" s="312" t="n">
        <v>0.0288</v>
      </c>
      <c r="AN289" s="312" t="n">
        <v>0.0217</v>
      </c>
      <c r="AO289" s="312" t="n">
        <v>0.2919</v>
      </c>
      <c r="AP289" s="313" t="n">
        <v>0.0708</v>
      </c>
      <c r="AQ289" s="252"/>
      <c r="AR289" s="314" t="n">
        <f aca="false">ROUND(SUMPRODUCT(E289:AP289,E$5:AP$5),10)</f>
        <v>0.1315998601</v>
      </c>
      <c r="AS289" s="315" t="str">
        <f aca="false">PROPER(RIGHT(B289,LEN(B289)-6))</f>
        <v>Natrum Muriaticum</v>
      </c>
      <c r="AT289" s="269" t="n">
        <f aca="false">ATANH(MIN(AR289,max_correl))</f>
        <v>0.132367558346074</v>
      </c>
      <c r="AU289" s="270" t="str">
        <f aca="false">IF(AT289&lt;0,(AT289^2),"")</f>
        <v/>
      </c>
      <c r="AV289" s="252"/>
      <c r="AW289" s="252"/>
      <c r="AX289" s="252"/>
      <c r="AY289" s="252"/>
      <c r="AZ289" s="252"/>
      <c r="BA289" s="252"/>
      <c r="BB289" s="252"/>
      <c r="BC289" s="0"/>
    </row>
    <row r="290" customFormat="false" ht="12.8" hidden="false" customHeight="false" outlineLevel="0" collapsed="false">
      <c r="A290" s="269" t="s">
        <v>714</v>
      </c>
      <c r="B290" s="334" t="s">
        <v>1795</v>
      </c>
      <c r="C290" s="334"/>
      <c r="D290" s="335"/>
      <c r="E290" s="312" t="n">
        <v>0.1914</v>
      </c>
      <c r="F290" s="312" t="n">
        <v>0.3911</v>
      </c>
      <c r="G290" s="312" t="n">
        <v>0.2833</v>
      </c>
      <c r="H290" s="312" t="n">
        <v>0.0385</v>
      </c>
      <c r="I290" s="312" t="n">
        <v>0.1399</v>
      </c>
      <c r="J290" s="312" t="n">
        <v>-0.0617</v>
      </c>
      <c r="K290" s="312" t="n">
        <v>0.0925</v>
      </c>
      <c r="L290" s="312" t="n">
        <v>0.2502</v>
      </c>
      <c r="M290" s="312" t="n">
        <v>-0.1345</v>
      </c>
      <c r="N290" s="312" t="n">
        <v>-0.0689</v>
      </c>
      <c r="O290" s="312" t="n">
        <v>-0.0648</v>
      </c>
      <c r="P290" s="312" t="n">
        <v>0.0277</v>
      </c>
      <c r="Q290" s="312" t="n">
        <v>0.0801</v>
      </c>
      <c r="R290" s="312" t="n">
        <v>-0.1188</v>
      </c>
      <c r="S290" s="312" t="n">
        <v>0.0499</v>
      </c>
      <c r="T290" s="312" t="n">
        <v>-0.0842</v>
      </c>
      <c r="U290" s="312" t="n">
        <v>0.0836</v>
      </c>
      <c r="V290" s="312" t="n">
        <v>0.1643</v>
      </c>
      <c r="W290" s="312" t="n">
        <v>-0.2239</v>
      </c>
      <c r="X290" s="312" t="n">
        <v>-0.0075</v>
      </c>
      <c r="Y290" s="312" t="n">
        <v>-0.196</v>
      </c>
      <c r="Z290" s="312" t="n">
        <v>0.1004</v>
      </c>
      <c r="AA290" s="312" t="n">
        <v>-0.2055</v>
      </c>
      <c r="AB290" s="312" t="n">
        <v>-0.125</v>
      </c>
      <c r="AC290" s="312" t="n">
        <v>0.1285</v>
      </c>
      <c r="AD290" s="312" t="n">
        <v>-0.049</v>
      </c>
      <c r="AE290" s="312" t="n">
        <v>-0.0174</v>
      </c>
      <c r="AF290" s="312" t="n">
        <v>0.3398</v>
      </c>
      <c r="AG290" s="312" t="n">
        <v>-0.083</v>
      </c>
      <c r="AH290" s="312" t="n">
        <v>-0.0714</v>
      </c>
      <c r="AI290" s="312" t="n">
        <v>0.0029</v>
      </c>
      <c r="AJ290" s="312" t="n">
        <v>-0.2001</v>
      </c>
      <c r="AK290" s="312" t="n">
        <v>-0.0635</v>
      </c>
      <c r="AL290" s="312" t="n">
        <v>-0.1952</v>
      </c>
      <c r="AM290" s="312" t="n">
        <v>-0.2256</v>
      </c>
      <c r="AN290" s="312" t="n">
        <v>-0.1712</v>
      </c>
      <c r="AO290" s="312" t="n">
        <v>0.2007</v>
      </c>
      <c r="AP290" s="313" t="n">
        <v>-0.1904</v>
      </c>
      <c r="AQ290" s="252"/>
      <c r="AR290" s="314" t="n">
        <f aca="false">ROUND(SUMPRODUCT(E290:AP290,E$5:AP$5),10)</f>
        <v>0.3097427482</v>
      </c>
      <c r="AS290" s="315" t="str">
        <f aca="false">PROPER(RIGHT(B290,LEN(B290)-6))</f>
        <v>Natrum Phosphoricum</v>
      </c>
      <c r="AT290" s="269" t="n">
        <f aca="false">ATANH(MIN(AR290,max_correl))</f>
        <v>0.320260832343782</v>
      </c>
      <c r="AU290" s="270" t="str">
        <f aca="false">IF(AT290&lt;0,(AT290^2),"")</f>
        <v/>
      </c>
      <c r="AV290" s="252"/>
      <c r="AW290" s="252"/>
      <c r="AX290" s="252"/>
      <c r="AY290" s="252"/>
      <c r="AZ290" s="252"/>
      <c r="BA290" s="252"/>
      <c r="BB290" s="252"/>
      <c r="BC290" s="0"/>
    </row>
    <row r="291" customFormat="false" ht="12.8" hidden="false" customHeight="false" outlineLevel="0" collapsed="false">
      <c r="A291" s="269" t="s">
        <v>715</v>
      </c>
      <c r="B291" s="334" t="s">
        <v>1796</v>
      </c>
      <c r="C291" s="334"/>
      <c r="D291" s="335"/>
      <c r="E291" s="312" t="n">
        <v>0.3524</v>
      </c>
      <c r="F291" s="312" t="n">
        <v>0.1247</v>
      </c>
      <c r="G291" s="312" t="n">
        <v>0.2298</v>
      </c>
      <c r="H291" s="312" t="n">
        <v>0.0576</v>
      </c>
      <c r="I291" s="312" t="n">
        <v>-0.1197</v>
      </c>
      <c r="J291" s="312" t="n">
        <v>-0.1352</v>
      </c>
      <c r="K291" s="312" t="n">
        <v>-0.0606</v>
      </c>
      <c r="L291" s="312" t="n">
        <v>0.029</v>
      </c>
      <c r="M291" s="312" t="n">
        <v>0.0281</v>
      </c>
      <c r="N291" s="312" t="n">
        <v>0.1448</v>
      </c>
      <c r="O291" s="312" t="n">
        <v>0.2271</v>
      </c>
      <c r="P291" s="312" t="n">
        <v>-0.173</v>
      </c>
      <c r="Q291" s="312" t="n">
        <v>-0.0281</v>
      </c>
      <c r="R291" s="312" t="n">
        <v>-0.2074</v>
      </c>
      <c r="S291" s="312" t="n">
        <v>-0.0843</v>
      </c>
      <c r="T291" s="312" t="n">
        <v>0.0614</v>
      </c>
      <c r="U291" s="312" t="n">
        <v>0.1062</v>
      </c>
      <c r="V291" s="312" t="n">
        <v>0.1634</v>
      </c>
      <c r="W291" s="312" t="n">
        <v>0.3403</v>
      </c>
      <c r="X291" s="312" t="n">
        <v>-0.1419</v>
      </c>
      <c r="Y291" s="312" t="n">
        <v>0.2428</v>
      </c>
      <c r="Z291" s="312" t="n">
        <v>-0.0462</v>
      </c>
      <c r="AA291" s="312" t="n">
        <v>-0.0496</v>
      </c>
      <c r="AB291" s="312" t="n">
        <v>-0.2632</v>
      </c>
      <c r="AC291" s="312" t="n">
        <v>-0.0037</v>
      </c>
      <c r="AD291" s="312" t="n">
        <v>0.206</v>
      </c>
      <c r="AE291" s="312" t="n">
        <v>-0.213</v>
      </c>
      <c r="AF291" s="312" t="n">
        <v>-0.1952</v>
      </c>
      <c r="AG291" s="312" t="n">
        <v>0.0378</v>
      </c>
      <c r="AH291" s="312" t="n">
        <v>-0.1515</v>
      </c>
      <c r="AI291" s="312" t="n">
        <v>-0.1966</v>
      </c>
      <c r="AJ291" s="312" t="n">
        <v>-0.1296</v>
      </c>
      <c r="AK291" s="312" t="n">
        <v>-0.1475</v>
      </c>
      <c r="AL291" s="312" t="n">
        <v>-0.0376</v>
      </c>
      <c r="AM291" s="312" t="n">
        <v>-0.0069</v>
      </c>
      <c r="AN291" s="312" t="n">
        <v>0.2258</v>
      </c>
      <c r="AO291" s="312" t="n">
        <v>-0.0437</v>
      </c>
      <c r="AP291" s="313" t="n">
        <v>-0.1432</v>
      </c>
      <c r="AQ291" s="252"/>
      <c r="AR291" s="314" t="n">
        <f aca="false">ROUND(SUMPRODUCT(E291:AP291,E$5:AP$5),10)</f>
        <v>0.0460805884</v>
      </c>
      <c r="AS291" s="315" t="str">
        <f aca="false">PROPER(RIGHT(B291,LEN(B291)-6))</f>
        <v>Natrum Sulfuricum</v>
      </c>
      <c r="AT291" s="269" t="n">
        <f aca="false">ATANH(MIN(AR291,max_correl))</f>
        <v>0.0461132461751329</v>
      </c>
      <c r="AU291" s="270" t="str">
        <f aca="false">IF(AT291&lt;0,(AT291^2),"")</f>
        <v/>
      </c>
      <c r="AV291" s="252"/>
      <c r="AW291" s="252"/>
      <c r="AX291" s="252"/>
      <c r="AY291" s="252"/>
      <c r="AZ291" s="252"/>
      <c r="BA291" s="252"/>
      <c r="BB291" s="252"/>
      <c r="BC291" s="0"/>
    </row>
    <row r="292" customFormat="false" ht="12.8" hidden="false" customHeight="false" outlineLevel="0" collapsed="false">
      <c r="A292" s="269" t="s">
        <v>716</v>
      </c>
      <c r="B292" s="334" t="s">
        <v>1797</v>
      </c>
      <c r="C292" s="334"/>
      <c r="D292" s="335"/>
      <c r="E292" s="312" t="n">
        <v>-0.1289</v>
      </c>
      <c r="F292" s="312" t="n">
        <v>0.1252</v>
      </c>
      <c r="G292" s="312" t="n">
        <v>0.1745</v>
      </c>
      <c r="H292" s="312" t="n">
        <v>0.0582</v>
      </c>
      <c r="I292" s="312" t="n">
        <v>-0.1028</v>
      </c>
      <c r="J292" s="312" t="n">
        <v>0.2246</v>
      </c>
      <c r="K292" s="312" t="n">
        <v>-0.097</v>
      </c>
      <c r="L292" s="312" t="n">
        <v>0.0345</v>
      </c>
      <c r="M292" s="312" t="n">
        <v>-0.0505</v>
      </c>
      <c r="N292" s="312" t="n">
        <v>0.0062</v>
      </c>
      <c r="O292" s="312" t="n">
        <v>-0.0424</v>
      </c>
      <c r="P292" s="312" t="n">
        <v>-0.0653</v>
      </c>
      <c r="Q292" s="312" t="n">
        <v>0.2143</v>
      </c>
      <c r="R292" s="312" t="n">
        <v>0.4085</v>
      </c>
      <c r="S292" s="312" t="n">
        <v>0.0886</v>
      </c>
      <c r="T292" s="312" t="n">
        <v>-0.1015</v>
      </c>
      <c r="U292" s="312" t="n">
        <v>0.0674</v>
      </c>
      <c r="V292" s="312" t="n">
        <v>-0.5286</v>
      </c>
      <c r="W292" s="312" t="n">
        <v>0.1638</v>
      </c>
      <c r="X292" s="312" t="n">
        <v>-0.0578</v>
      </c>
      <c r="Y292" s="312" t="n">
        <v>-0.0319</v>
      </c>
      <c r="Z292" s="312" t="n">
        <v>-0.0963</v>
      </c>
      <c r="AA292" s="312" t="n">
        <v>0.1192</v>
      </c>
      <c r="AB292" s="312" t="n">
        <v>0.0627</v>
      </c>
      <c r="AC292" s="312" t="n">
        <v>-0.1002</v>
      </c>
      <c r="AD292" s="312" t="n">
        <v>0.0364</v>
      </c>
      <c r="AE292" s="312" t="n">
        <v>-0.1263</v>
      </c>
      <c r="AF292" s="312" t="n">
        <v>0.2081</v>
      </c>
      <c r="AG292" s="312" t="n">
        <v>-0.0467</v>
      </c>
      <c r="AH292" s="312" t="n">
        <v>-0.2727</v>
      </c>
      <c r="AI292" s="312" t="n">
        <v>0.1963</v>
      </c>
      <c r="AJ292" s="312" t="n">
        <v>-0.0623</v>
      </c>
      <c r="AK292" s="312" t="n">
        <v>-0.1154</v>
      </c>
      <c r="AL292" s="312" t="n">
        <v>0.0148</v>
      </c>
      <c r="AM292" s="312" t="n">
        <v>0.1803</v>
      </c>
      <c r="AN292" s="312" t="n">
        <v>-0.085</v>
      </c>
      <c r="AO292" s="312" t="n">
        <v>-0.1115</v>
      </c>
      <c r="AP292" s="313" t="n">
        <v>-0.1578</v>
      </c>
      <c r="AQ292" s="252"/>
      <c r="AR292" s="314" t="n">
        <f aca="false">ROUND(SUMPRODUCT(E292:AP292,E$5:AP$5),10)</f>
        <v>-0.2630881486</v>
      </c>
      <c r="AS292" s="315" t="str">
        <f aca="false">PROPER(RIGHT(B292,LEN(B292)-6))</f>
        <v>Nepenthes</v>
      </c>
      <c r="AT292" s="269" t="n">
        <f aca="false">ATANH(MIN(AR292,max_correl))</f>
        <v>-0.269423316262348</v>
      </c>
      <c r="AU292" s="270" t="n">
        <f aca="false">IF(AT292&lt;0,(AT292^2),"")</f>
        <v>0.0725889233458011</v>
      </c>
      <c r="AV292" s="252"/>
      <c r="AW292" s="252"/>
      <c r="AX292" s="252"/>
      <c r="AY292" s="252"/>
      <c r="AZ292" s="252"/>
      <c r="BA292" s="252"/>
      <c r="BB292" s="252"/>
      <c r="BC292" s="0"/>
    </row>
    <row r="293" customFormat="false" ht="12.8" hidden="false" customHeight="false" outlineLevel="0" collapsed="false">
      <c r="A293" s="269" t="s">
        <v>717</v>
      </c>
      <c r="B293" s="334" t="s">
        <v>1798</v>
      </c>
      <c r="C293" s="334"/>
      <c r="D293" s="335"/>
      <c r="E293" s="312" t="n">
        <v>-0.0834</v>
      </c>
      <c r="F293" s="312" t="n">
        <v>0.341</v>
      </c>
      <c r="G293" s="312" t="n">
        <v>-0.3378</v>
      </c>
      <c r="H293" s="312" t="n">
        <v>0.0813</v>
      </c>
      <c r="I293" s="312" t="n">
        <v>0.3875</v>
      </c>
      <c r="J293" s="312" t="n">
        <v>-0.185</v>
      </c>
      <c r="K293" s="312" t="n">
        <v>-0.0184</v>
      </c>
      <c r="L293" s="312" t="n">
        <v>0.2145</v>
      </c>
      <c r="M293" s="312" t="n">
        <v>0.2502</v>
      </c>
      <c r="N293" s="312" t="n">
        <v>0.0834</v>
      </c>
      <c r="O293" s="312" t="n">
        <v>-0.2399</v>
      </c>
      <c r="P293" s="312" t="n">
        <v>-0.0289</v>
      </c>
      <c r="Q293" s="312" t="n">
        <v>0.0522</v>
      </c>
      <c r="R293" s="312" t="n">
        <v>-0.1252</v>
      </c>
      <c r="S293" s="312" t="n">
        <v>-0.0752</v>
      </c>
      <c r="T293" s="312" t="n">
        <v>-0.0735</v>
      </c>
      <c r="U293" s="312" t="n">
        <v>0.1915</v>
      </c>
      <c r="V293" s="312" t="n">
        <v>0.0122</v>
      </c>
      <c r="W293" s="312" t="n">
        <v>-0.1005</v>
      </c>
      <c r="X293" s="312" t="n">
        <v>0.1149</v>
      </c>
      <c r="Y293" s="312" t="n">
        <v>0.0568</v>
      </c>
      <c r="Z293" s="312" t="n">
        <v>0.152</v>
      </c>
      <c r="AA293" s="312" t="n">
        <v>-0.0655</v>
      </c>
      <c r="AB293" s="312" t="n">
        <v>-0.0519</v>
      </c>
      <c r="AC293" s="312" t="n">
        <v>-0.2401</v>
      </c>
      <c r="AD293" s="312" t="n">
        <v>-0.1518</v>
      </c>
      <c r="AE293" s="312" t="n">
        <v>0.122</v>
      </c>
      <c r="AF293" s="312" t="n">
        <v>-0.0034</v>
      </c>
      <c r="AG293" s="312" t="n">
        <v>0.2449</v>
      </c>
      <c r="AH293" s="312" t="n">
        <v>0.0089</v>
      </c>
      <c r="AI293" s="312" t="n">
        <v>-0.0469</v>
      </c>
      <c r="AJ293" s="312" t="n">
        <v>-0.0205</v>
      </c>
      <c r="AK293" s="312" t="n">
        <v>-0.2088</v>
      </c>
      <c r="AL293" s="312" t="n">
        <v>-0.0091</v>
      </c>
      <c r="AM293" s="312" t="n">
        <v>-0.1497</v>
      </c>
      <c r="AN293" s="312" t="n">
        <v>0.0439</v>
      </c>
      <c r="AO293" s="312" t="n">
        <v>0.0688</v>
      </c>
      <c r="AP293" s="313" t="n">
        <v>-0.2084</v>
      </c>
      <c r="AQ293" s="252"/>
      <c r="AR293" s="314" t="n">
        <f aca="false">ROUND(SUMPRODUCT(E293:AP293,E$5:AP$5),10)</f>
        <v>0.1402035721</v>
      </c>
      <c r="AS293" s="315" t="str">
        <f aca="false">PROPER(RIGHT(B293,LEN(B293)-6))</f>
        <v>Nerium Oleander</v>
      </c>
      <c r="AT293" s="269" t="n">
        <f aca="false">ATANH(MIN(AR293,max_correl))</f>
        <v>0.14113322399064</v>
      </c>
      <c r="AU293" s="270" t="str">
        <f aca="false">IF(AT293&lt;0,(AT293^2),"")</f>
        <v/>
      </c>
      <c r="AV293" s="252"/>
      <c r="AW293" s="252"/>
      <c r="AX293" s="252"/>
      <c r="AY293" s="252"/>
      <c r="AZ293" s="252"/>
      <c r="BA293" s="252"/>
      <c r="BB293" s="252"/>
      <c r="BC293" s="0"/>
    </row>
    <row r="294" customFormat="false" ht="12.8" hidden="false" customHeight="false" outlineLevel="0" collapsed="false">
      <c r="A294" s="269" t="s">
        <v>718</v>
      </c>
      <c r="B294" s="334" t="s">
        <v>1799</v>
      </c>
      <c r="C294" s="334"/>
      <c r="D294" s="335"/>
      <c r="E294" s="312" t="n">
        <v>-0.0228</v>
      </c>
      <c r="F294" s="312" t="n">
        <v>0.2992</v>
      </c>
      <c r="G294" s="312" t="n">
        <v>0.272</v>
      </c>
      <c r="H294" s="312" t="n">
        <v>-0.3603</v>
      </c>
      <c r="I294" s="312" t="n">
        <v>0.0058</v>
      </c>
      <c r="J294" s="312" t="n">
        <v>-0.2074</v>
      </c>
      <c r="K294" s="312" t="n">
        <v>0.0434</v>
      </c>
      <c r="L294" s="312" t="n">
        <v>0.0958</v>
      </c>
      <c r="M294" s="312" t="n">
        <v>0.0939</v>
      </c>
      <c r="N294" s="312" t="n">
        <v>-0.1064</v>
      </c>
      <c r="O294" s="312" t="n">
        <v>0.05</v>
      </c>
      <c r="P294" s="312" t="n">
        <v>-0.0257</v>
      </c>
      <c r="Q294" s="312" t="n">
        <v>0.1363</v>
      </c>
      <c r="R294" s="312" t="n">
        <v>0.0032</v>
      </c>
      <c r="S294" s="312" t="n">
        <v>-0.1109</v>
      </c>
      <c r="T294" s="312" t="n">
        <v>-0.0672</v>
      </c>
      <c r="U294" s="312" t="n">
        <v>0.2191</v>
      </c>
      <c r="V294" s="312" t="n">
        <v>-0.2032</v>
      </c>
      <c r="W294" s="312" t="n">
        <v>-0.1566</v>
      </c>
      <c r="X294" s="312" t="n">
        <v>0.0275</v>
      </c>
      <c r="Y294" s="312" t="n">
        <v>0.0635</v>
      </c>
      <c r="Z294" s="312" t="n">
        <v>-0.2214</v>
      </c>
      <c r="AA294" s="312" t="n">
        <v>-0.4508</v>
      </c>
      <c r="AB294" s="312" t="n">
        <v>-0.0362</v>
      </c>
      <c r="AC294" s="312" t="n">
        <v>0.1222</v>
      </c>
      <c r="AD294" s="312" t="n">
        <v>-0.0987</v>
      </c>
      <c r="AE294" s="312" t="n">
        <v>0.2606</v>
      </c>
      <c r="AF294" s="312" t="n">
        <v>0.1045</v>
      </c>
      <c r="AG294" s="312" t="n">
        <v>0.0429</v>
      </c>
      <c r="AH294" s="312" t="n">
        <v>-0.0619</v>
      </c>
      <c r="AI294" s="312" t="n">
        <v>0.0108</v>
      </c>
      <c r="AJ294" s="312" t="n">
        <v>0.1246</v>
      </c>
      <c r="AK294" s="312" t="n">
        <v>0.1349</v>
      </c>
      <c r="AL294" s="312" t="n">
        <v>-0.1111</v>
      </c>
      <c r="AM294" s="312" t="n">
        <v>-0.1725</v>
      </c>
      <c r="AN294" s="312" t="n">
        <v>0.0489</v>
      </c>
      <c r="AO294" s="312" t="n">
        <v>0.1418</v>
      </c>
      <c r="AP294" s="313" t="n">
        <v>0.1161</v>
      </c>
      <c r="AQ294" s="252"/>
      <c r="AR294" s="314" t="n">
        <f aca="false">ROUND(SUMPRODUCT(E294:AP294,E$5:AP$5),10)</f>
        <v>0.0458785869</v>
      </c>
      <c r="AS294" s="315" t="str">
        <f aca="false">PROPER(RIGHT(B294,LEN(B294)-6))</f>
        <v>Niccolum Metallicum</v>
      </c>
      <c r="AT294" s="269" t="n">
        <f aca="false">ATANH(MIN(AR294,max_correl))</f>
        <v>0.0459108167137638</v>
      </c>
      <c r="AU294" s="270" t="str">
        <f aca="false">IF(AT294&lt;0,(AT294^2),"")</f>
        <v/>
      </c>
      <c r="AV294" s="252"/>
      <c r="AW294" s="252"/>
      <c r="AX294" s="252"/>
      <c r="AY294" s="252"/>
      <c r="AZ294" s="252"/>
      <c r="BA294" s="252"/>
      <c r="BB294" s="252"/>
      <c r="BC294" s="0"/>
    </row>
    <row r="295" customFormat="false" ht="12.8" hidden="false" customHeight="false" outlineLevel="0" collapsed="false">
      <c r="A295" s="269" t="s">
        <v>719</v>
      </c>
      <c r="B295" s="334" t="s">
        <v>1800</v>
      </c>
      <c r="C295" s="334"/>
      <c r="D295" s="335"/>
      <c r="E295" s="312" t="n">
        <v>0.0801</v>
      </c>
      <c r="F295" s="312" t="n">
        <v>-0.0931</v>
      </c>
      <c r="G295" s="312" t="n">
        <v>-0.0631</v>
      </c>
      <c r="H295" s="312" t="n">
        <v>0.2913</v>
      </c>
      <c r="I295" s="312" t="n">
        <v>0.7218</v>
      </c>
      <c r="J295" s="312" t="n">
        <v>-0.1208</v>
      </c>
      <c r="K295" s="312" t="n">
        <v>0.0426</v>
      </c>
      <c r="L295" s="312" t="n">
        <v>-0.0087</v>
      </c>
      <c r="M295" s="312" t="n">
        <v>-0.1531</v>
      </c>
      <c r="N295" s="312" t="n">
        <v>-0.1425</v>
      </c>
      <c r="O295" s="312" t="n">
        <v>0.028</v>
      </c>
      <c r="P295" s="312" t="n">
        <v>-0.0549</v>
      </c>
      <c r="Q295" s="312" t="n">
        <v>-0.103</v>
      </c>
      <c r="R295" s="312" t="n">
        <v>0.2747</v>
      </c>
      <c r="S295" s="312" t="n">
        <v>-0.0272</v>
      </c>
      <c r="T295" s="312" t="n">
        <v>0.1034</v>
      </c>
      <c r="U295" s="312" t="n">
        <v>0.103</v>
      </c>
      <c r="V295" s="312" t="n">
        <v>-0.1054</v>
      </c>
      <c r="W295" s="312" t="n">
        <v>-0.1673</v>
      </c>
      <c r="X295" s="312" t="n">
        <v>-0.0545</v>
      </c>
      <c r="Y295" s="312" t="n">
        <v>0.015</v>
      </c>
      <c r="Z295" s="312" t="n">
        <v>0.1018</v>
      </c>
      <c r="AA295" s="312" t="n">
        <v>-0.0308</v>
      </c>
      <c r="AB295" s="312" t="n">
        <v>0.0462</v>
      </c>
      <c r="AC295" s="312" t="n">
        <v>-0.0904</v>
      </c>
      <c r="AD295" s="312" t="n">
        <v>-0.0892</v>
      </c>
      <c r="AE295" s="312" t="n">
        <v>-0.1914</v>
      </c>
      <c r="AF295" s="312" t="n">
        <v>0.0233</v>
      </c>
      <c r="AG295" s="312" t="n">
        <v>0.03</v>
      </c>
      <c r="AH295" s="312" t="n">
        <v>-0.0691</v>
      </c>
      <c r="AI295" s="312" t="n">
        <v>-0.1638</v>
      </c>
      <c r="AJ295" s="312" t="n">
        <v>-0.0556</v>
      </c>
      <c r="AK295" s="312" t="n">
        <v>-0.0943</v>
      </c>
      <c r="AL295" s="312" t="n">
        <v>-0.1669</v>
      </c>
      <c r="AM295" s="312" t="n">
        <v>-0.0387</v>
      </c>
      <c r="AN295" s="312" t="n">
        <v>0.0931</v>
      </c>
      <c r="AO295" s="312" t="n">
        <v>0.0418</v>
      </c>
      <c r="AP295" s="313" t="n">
        <v>0.0983</v>
      </c>
      <c r="AQ295" s="252"/>
      <c r="AR295" s="314" t="n">
        <f aca="false">ROUND(SUMPRODUCT(E295:AP295,E$5:AP$5),10)</f>
        <v>-0.1292752653</v>
      </c>
      <c r="AS295" s="315" t="str">
        <f aca="false">PROPER(RIGHT(B295,LEN(B295)-6))</f>
        <v>Nitri Spiritus Dulc.</v>
      </c>
      <c r="AT295" s="269" t="n">
        <f aca="false">ATANH(MIN(AR295,max_correl))</f>
        <v>-0.130002727271413</v>
      </c>
      <c r="AU295" s="270" t="n">
        <f aca="false">IF(AT295&lt;0,(AT295^2),"")</f>
        <v>0.0169007090980054</v>
      </c>
      <c r="AV295" s="252"/>
      <c r="AW295" s="252"/>
      <c r="AX295" s="252"/>
      <c r="AY295" s="252"/>
      <c r="AZ295" s="252"/>
      <c r="BA295" s="252"/>
      <c r="BB295" s="252"/>
      <c r="BC295" s="0"/>
    </row>
    <row r="296" customFormat="false" ht="12.8" hidden="false" customHeight="false" outlineLevel="0" collapsed="false">
      <c r="A296" s="269" t="s">
        <v>720</v>
      </c>
      <c r="B296" s="334" t="s">
        <v>1801</v>
      </c>
      <c r="C296" s="334"/>
      <c r="D296" s="335"/>
      <c r="E296" s="312" t="n">
        <v>0.2093</v>
      </c>
      <c r="F296" s="312" t="n">
        <v>0.3108</v>
      </c>
      <c r="G296" s="312" t="n">
        <v>-0.0327</v>
      </c>
      <c r="H296" s="312" t="n">
        <v>-0.0297</v>
      </c>
      <c r="I296" s="312" t="n">
        <v>0.0411</v>
      </c>
      <c r="J296" s="312" t="n">
        <v>-0.2255</v>
      </c>
      <c r="K296" s="312" t="n">
        <v>0.1504</v>
      </c>
      <c r="L296" s="312" t="n">
        <v>0.0551</v>
      </c>
      <c r="M296" s="312" t="n">
        <v>0.1756</v>
      </c>
      <c r="N296" s="312" t="n">
        <v>-0.1538</v>
      </c>
      <c r="O296" s="312" t="n">
        <v>-0.0215</v>
      </c>
      <c r="P296" s="312" t="n">
        <v>-0.0519</v>
      </c>
      <c r="Q296" s="312" t="n">
        <v>-0.2332</v>
      </c>
      <c r="R296" s="312" t="n">
        <v>-0.1496</v>
      </c>
      <c r="S296" s="312" t="n">
        <v>0.0516</v>
      </c>
      <c r="T296" s="312" t="n">
        <v>-0.016</v>
      </c>
      <c r="U296" s="312" t="n">
        <v>-0.1326</v>
      </c>
      <c r="V296" s="312" t="n">
        <v>-0.1397</v>
      </c>
      <c r="W296" s="312" t="n">
        <v>0.007</v>
      </c>
      <c r="X296" s="312" t="n">
        <v>-0.1363</v>
      </c>
      <c r="Y296" s="312" t="n">
        <v>0.2581</v>
      </c>
      <c r="Z296" s="312" t="n">
        <v>0.1026</v>
      </c>
      <c r="AA296" s="312" t="n">
        <v>-0.2397</v>
      </c>
      <c r="AB296" s="312" t="n">
        <v>0.0901</v>
      </c>
      <c r="AC296" s="312" t="n">
        <v>0.1571</v>
      </c>
      <c r="AD296" s="312" t="n">
        <v>0.2958</v>
      </c>
      <c r="AE296" s="312" t="n">
        <v>-0.0372</v>
      </c>
      <c r="AF296" s="312" t="n">
        <v>0.216</v>
      </c>
      <c r="AG296" s="312" t="n">
        <v>-0.2985</v>
      </c>
      <c r="AH296" s="312" t="n">
        <v>0.1833</v>
      </c>
      <c r="AI296" s="312" t="n">
        <v>-0.0696</v>
      </c>
      <c r="AJ296" s="312" t="n">
        <v>0.1575</v>
      </c>
      <c r="AK296" s="312" t="n">
        <v>0.1333</v>
      </c>
      <c r="AL296" s="312" t="n">
        <v>-0.1064</v>
      </c>
      <c r="AM296" s="312" t="n">
        <v>-0.1171</v>
      </c>
      <c r="AN296" s="312" t="n">
        <v>-0.1977</v>
      </c>
      <c r="AO296" s="312" t="n">
        <v>-0.2213</v>
      </c>
      <c r="AP296" s="313" t="n">
        <v>0.0154</v>
      </c>
      <c r="AQ296" s="252"/>
      <c r="AR296" s="314" t="n">
        <f aca="false">ROUND(SUMPRODUCT(E296:AP296,E$5:AP$5),10)</f>
        <v>-0.0395064647</v>
      </c>
      <c r="AS296" s="315" t="str">
        <f aca="false">PROPER(RIGHT(B296,LEN(B296)-6))</f>
        <v>Nitricum Acidum</v>
      </c>
      <c r="AT296" s="269" t="n">
        <f aca="false">ATANH(MIN(AR296,max_correl))</f>
        <v>-0.0395270373486945</v>
      </c>
      <c r="AU296" s="270" t="n">
        <f aca="false">IF(AT296&lt;0,(AT296^2),"")</f>
        <v>0.00156238668156509</v>
      </c>
      <c r="AV296" s="252"/>
      <c r="AW296" s="252"/>
      <c r="AX296" s="252"/>
      <c r="AY296" s="252"/>
      <c r="AZ296" s="252"/>
      <c r="BA296" s="252"/>
      <c r="BB296" s="252"/>
      <c r="BC296" s="0"/>
    </row>
    <row r="297" customFormat="false" ht="12.8" hidden="false" customHeight="false" outlineLevel="0" collapsed="false">
      <c r="A297" s="269" t="s">
        <v>721</v>
      </c>
      <c r="B297" s="334" t="s">
        <v>1802</v>
      </c>
      <c r="C297" s="334"/>
      <c r="D297" s="335"/>
      <c r="E297" s="312" t="n">
        <v>-0.3227</v>
      </c>
      <c r="F297" s="312" t="n">
        <v>0.2526</v>
      </c>
      <c r="G297" s="312" t="n">
        <v>-0.0507</v>
      </c>
      <c r="H297" s="312" t="n">
        <v>0.0156</v>
      </c>
      <c r="I297" s="312" t="n">
        <v>0.1937</v>
      </c>
      <c r="J297" s="312" t="n">
        <v>0.213</v>
      </c>
      <c r="K297" s="312" t="n">
        <v>-0.1182</v>
      </c>
      <c r="L297" s="312" t="n">
        <v>0.1668</v>
      </c>
      <c r="M297" s="312" t="n">
        <v>-0.247</v>
      </c>
      <c r="N297" s="312" t="n">
        <v>0.0562</v>
      </c>
      <c r="O297" s="312" t="n">
        <v>0.1528</v>
      </c>
      <c r="P297" s="312" t="n">
        <v>-0.2141</v>
      </c>
      <c r="Q297" s="312" t="n">
        <v>0.038</v>
      </c>
      <c r="R297" s="312" t="n">
        <v>-0.0058</v>
      </c>
      <c r="S297" s="312" t="n">
        <v>0.1348</v>
      </c>
      <c r="T297" s="312" t="n">
        <v>0.1156</v>
      </c>
      <c r="U297" s="312" t="n">
        <v>0.1059</v>
      </c>
      <c r="V297" s="312" t="n">
        <v>-0.0661</v>
      </c>
      <c r="W297" s="312" t="n">
        <v>-0.0639</v>
      </c>
      <c r="X297" s="312" t="n">
        <v>-0.0603</v>
      </c>
      <c r="Y297" s="312" t="n">
        <v>0.0241</v>
      </c>
      <c r="Z297" s="312" t="n">
        <v>-0.1322</v>
      </c>
      <c r="AA297" s="312" t="n">
        <v>0.0267</v>
      </c>
      <c r="AB297" s="312" t="n">
        <v>0.0275</v>
      </c>
      <c r="AC297" s="312" t="n">
        <v>-0.1363</v>
      </c>
      <c r="AD297" s="312" t="n">
        <v>0.0591</v>
      </c>
      <c r="AE297" s="312" t="n">
        <v>-0.2941</v>
      </c>
      <c r="AF297" s="312" t="n">
        <v>-0.0406</v>
      </c>
      <c r="AG297" s="312" t="n">
        <v>-0.2853</v>
      </c>
      <c r="AH297" s="312" t="n">
        <v>0.0184</v>
      </c>
      <c r="AI297" s="312" t="n">
        <v>0.1533</v>
      </c>
      <c r="AJ297" s="312" t="n">
        <v>-0.2865</v>
      </c>
      <c r="AK297" s="312" t="n">
        <v>-0.0295</v>
      </c>
      <c r="AL297" s="312" t="n">
        <v>0.0661</v>
      </c>
      <c r="AM297" s="312" t="n">
        <v>0.4268</v>
      </c>
      <c r="AN297" s="312" t="n">
        <v>-0.0158</v>
      </c>
      <c r="AO297" s="312" t="n">
        <v>0.0188</v>
      </c>
      <c r="AP297" s="313" t="n">
        <v>0.0987</v>
      </c>
      <c r="AQ297" s="252"/>
      <c r="AR297" s="314" t="n">
        <f aca="false">ROUND(SUMPRODUCT(E297:AP297,E$5:AP$5),10)</f>
        <v>-0.0094753141</v>
      </c>
      <c r="AS297" s="315" t="str">
        <f aca="false">PROPER(RIGHT(B297,LEN(B297)-6))</f>
        <v>Nux Moschata</v>
      </c>
      <c r="AT297" s="269" t="n">
        <f aca="false">ATANH(MIN(AR297,max_correl))</f>
        <v>-0.00947559768482499</v>
      </c>
      <c r="AU297" s="270" t="n">
        <f aca="false">IF(AT297&lt;0,(AT297^2),"")</f>
        <v>8.97869514846607E-005</v>
      </c>
      <c r="AV297" s="252"/>
      <c r="AW297" s="252"/>
      <c r="AX297" s="252"/>
      <c r="AY297" s="252"/>
      <c r="AZ297" s="252"/>
      <c r="BA297" s="252"/>
      <c r="BB297" s="252"/>
      <c r="BC297" s="0"/>
    </row>
    <row r="298" customFormat="false" ht="12.8" hidden="false" customHeight="false" outlineLevel="0" collapsed="false">
      <c r="A298" s="269" t="s">
        <v>722</v>
      </c>
      <c r="B298" s="334" t="s">
        <v>1803</v>
      </c>
      <c r="C298" s="334"/>
      <c r="D298" s="335"/>
      <c r="E298" s="312" t="n">
        <v>-0.1978</v>
      </c>
      <c r="F298" s="312" t="n">
        <v>0.2217</v>
      </c>
      <c r="G298" s="312" t="n">
        <v>-0.0519</v>
      </c>
      <c r="H298" s="312" t="n">
        <v>-0.1009</v>
      </c>
      <c r="I298" s="312" t="n">
        <v>-0.3659</v>
      </c>
      <c r="J298" s="312" t="n">
        <v>-0.3652</v>
      </c>
      <c r="K298" s="312" t="n">
        <v>0.2165</v>
      </c>
      <c r="L298" s="312" t="n">
        <v>0.2356</v>
      </c>
      <c r="M298" s="312" t="n">
        <v>0.1206</v>
      </c>
      <c r="N298" s="312" t="n">
        <v>-0.1521</v>
      </c>
      <c r="O298" s="312" t="n">
        <v>0.029</v>
      </c>
      <c r="P298" s="312" t="n">
        <v>0.1044</v>
      </c>
      <c r="Q298" s="312" t="n">
        <v>0.1211</v>
      </c>
      <c r="R298" s="312" t="n">
        <v>-0.2796</v>
      </c>
      <c r="S298" s="312" t="n">
        <v>0.0732</v>
      </c>
      <c r="T298" s="312" t="n">
        <v>0.3151</v>
      </c>
      <c r="U298" s="312" t="n">
        <v>-0.0516</v>
      </c>
      <c r="V298" s="312" t="n">
        <v>-0.0038</v>
      </c>
      <c r="W298" s="312" t="n">
        <v>-0.2519</v>
      </c>
      <c r="X298" s="312" t="n">
        <v>-0.0317</v>
      </c>
      <c r="Y298" s="312" t="n">
        <v>-0.2126</v>
      </c>
      <c r="Z298" s="312" t="n">
        <v>0.158</v>
      </c>
      <c r="AA298" s="312" t="n">
        <v>0.0597</v>
      </c>
      <c r="AB298" s="312" t="n">
        <v>0.0253</v>
      </c>
      <c r="AC298" s="312" t="n">
        <v>0.1549</v>
      </c>
      <c r="AD298" s="312" t="n">
        <v>0.1596</v>
      </c>
      <c r="AE298" s="312" t="n">
        <v>0.0478</v>
      </c>
      <c r="AF298" s="312" t="n">
        <v>0.0163</v>
      </c>
      <c r="AG298" s="312" t="n">
        <v>0.1293</v>
      </c>
      <c r="AH298" s="312" t="n">
        <v>0.2211</v>
      </c>
      <c r="AI298" s="312" t="n">
        <v>-0.0205</v>
      </c>
      <c r="AJ298" s="312" t="n">
        <v>-0.0007</v>
      </c>
      <c r="AK298" s="312" t="n">
        <v>-0.0973</v>
      </c>
      <c r="AL298" s="312" t="n">
        <v>-0.0526</v>
      </c>
      <c r="AM298" s="312" t="n">
        <v>-0.0259</v>
      </c>
      <c r="AN298" s="312" t="n">
        <v>-0.0227</v>
      </c>
      <c r="AO298" s="312" t="n">
        <v>-0.0308</v>
      </c>
      <c r="AP298" s="313" t="n">
        <v>-0.0918</v>
      </c>
      <c r="AQ298" s="252"/>
      <c r="AR298" s="314" t="n">
        <f aca="false">ROUND(SUMPRODUCT(E298:AP298,E$5:AP$5),10)</f>
        <v>0.3626062506</v>
      </c>
      <c r="AS298" s="315" t="str">
        <f aca="false">PROPER(RIGHT(B298,LEN(B298)-6))</f>
        <v>Nux Vomica</v>
      </c>
      <c r="AT298" s="269" t="n">
        <f aca="false">ATANH(MIN(AR298,max_correl))</f>
        <v>0.379883455027274</v>
      </c>
      <c r="AU298" s="270" t="str">
        <f aca="false">IF(AT298&lt;0,(AT298^2),"")</f>
        <v/>
      </c>
      <c r="AV298" s="252"/>
      <c r="AW298" s="252"/>
      <c r="AX298" s="252"/>
      <c r="AY298" s="252"/>
      <c r="AZ298" s="252"/>
      <c r="BA298" s="252"/>
      <c r="BB298" s="252"/>
      <c r="BC298" s="0"/>
    </row>
    <row r="299" customFormat="false" ht="12.8" hidden="false" customHeight="false" outlineLevel="0" collapsed="false">
      <c r="A299" s="269" t="s">
        <v>723</v>
      </c>
      <c r="B299" s="334" t="s">
        <v>1804</v>
      </c>
      <c r="C299" s="334"/>
      <c r="D299" s="335"/>
      <c r="E299" s="312" t="n">
        <v>-0.2307</v>
      </c>
      <c r="F299" s="312" t="n">
        <v>-0.2074</v>
      </c>
      <c r="G299" s="312" t="n">
        <v>-0.1958</v>
      </c>
      <c r="H299" s="312" t="n">
        <v>0.1287</v>
      </c>
      <c r="I299" s="312" t="n">
        <v>0.2489</v>
      </c>
      <c r="J299" s="312" t="n">
        <v>0.019</v>
      </c>
      <c r="K299" s="312" t="n">
        <v>0.0156</v>
      </c>
      <c r="L299" s="312" t="n">
        <v>-0.0026</v>
      </c>
      <c r="M299" s="312" t="n">
        <v>-0.2868</v>
      </c>
      <c r="N299" s="312" t="n">
        <v>0.052</v>
      </c>
      <c r="O299" s="312" t="n">
        <v>-0.1805</v>
      </c>
      <c r="P299" s="312" t="n">
        <v>0.173</v>
      </c>
      <c r="Q299" s="312" t="n">
        <v>0.0602</v>
      </c>
      <c r="R299" s="312" t="n">
        <v>-0.16</v>
      </c>
      <c r="S299" s="312" t="n">
        <v>-0.0697</v>
      </c>
      <c r="T299" s="312" t="n">
        <v>0.021</v>
      </c>
      <c r="U299" s="312" t="n">
        <v>-0.2881</v>
      </c>
      <c r="V299" s="312" t="n">
        <v>0.2294</v>
      </c>
      <c r="W299" s="312" t="n">
        <v>0.2894</v>
      </c>
      <c r="X299" s="312" t="n">
        <v>-0.1128</v>
      </c>
      <c r="Y299" s="312" t="n">
        <v>0.1779</v>
      </c>
      <c r="Z299" s="312" t="n">
        <v>0.2358</v>
      </c>
      <c r="AA299" s="312" t="n">
        <v>-0.0595</v>
      </c>
      <c r="AB299" s="312" t="n">
        <v>-0.0156</v>
      </c>
      <c r="AC299" s="312" t="n">
        <v>0.1674</v>
      </c>
      <c r="AD299" s="312" t="n">
        <v>-0.0028</v>
      </c>
      <c r="AE299" s="312" t="n">
        <v>-0.1102</v>
      </c>
      <c r="AF299" s="312" t="n">
        <v>-0.0105</v>
      </c>
      <c r="AG299" s="312" t="n">
        <v>0.2112</v>
      </c>
      <c r="AH299" s="312" t="n">
        <v>-0.0113</v>
      </c>
      <c r="AI299" s="312" t="n">
        <v>-0.313</v>
      </c>
      <c r="AJ299" s="312" t="n">
        <v>-0.1548</v>
      </c>
      <c r="AK299" s="312" t="n">
        <v>-0.121</v>
      </c>
      <c r="AL299" s="312" t="n">
        <v>0.1151</v>
      </c>
      <c r="AM299" s="312" t="n">
        <v>0.1197</v>
      </c>
      <c r="AN299" s="312" t="n">
        <v>0.1597</v>
      </c>
      <c r="AO299" s="312" t="n">
        <v>0.0346</v>
      </c>
      <c r="AP299" s="313" t="n">
        <v>0.0723</v>
      </c>
      <c r="AQ299" s="252"/>
      <c r="AR299" s="314" t="n">
        <f aca="false">ROUND(SUMPRODUCT(E299:AP299,E$5:AP$5),10)</f>
        <v>0.0310225055</v>
      </c>
      <c r="AS299" s="315" t="str">
        <f aca="false">PROPER(RIGHT(B299,LEN(B299)-6))</f>
        <v>Oenanthe Crocata</v>
      </c>
      <c r="AT299" s="269" t="n">
        <f aca="false">ATANH(MIN(AR299,max_correl))</f>
        <v>0.0310324632274221</v>
      </c>
      <c r="AU299" s="270" t="str">
        <f aca="false">IF(AT299&lt;0,(AT299^2),"")</f>
        <v/>
      </c>
      <c r="AV299" s="252"/>
      <c r="AW299" s="252"/>
      <c r="AX299" s="252"/>
      <c r="AY299" s="252"/>
      <c r="AZ299" s="252"/>
      <c r="BA299" s="252"/>
      <c r="BB299" s="252"/>
      <c r="BC299" s="0"/>
    </row>
    <row r="300" customFormat="false" ht="12.8" hidden="false" customHeight="false" outlineLevel="0" collapsed="false">
      <c r="A300" s="269" t="s">
        <v>724</v>
      </c>
      <c r="B300" s="334" t="s">
        <v>1805</v>
      </c>
      <c r="C300" s="334"/>
      <c r="D300" s="335"/>
      <c r="E300" s="312" t="n">
        <v>0.0151</v>
      </c>
      <c r="F300" s="312" t="n">
        <v>0.0017</v>
      </c>
      <c r="G300" s="312" t="n">
        <v>0.2501</v>
      </c>
      <c r="H300" s="312" t="n">
        <v>-0.0507</v>
      </c>
      <c r="I300" s="312" t="n">
        <v>-0.3529</v>
      </c>
      <c r="J300" s="312" t="n">
        <v>-0.0238</v>
      </c>
      <c r="K300" s="312" t="n">
        <v>0.0996</v>
      </c>
      <c r="L300" s="312" t="n">
        <v>-0.5482</v>
      </c>
      <c r="M300" s="312" t="n">
        <v>-0.1232</v>
      </c>
      <c r="N300" s="312" t="n">
        <v>0.1007</v>
      </c>
      <c r="O300" s="312" t="n">
        <v>-0.1474</v>
      </c>
      <c r="P300" s="312" t="n">
        <v>0.1265</v>
      </c>
      <c r="Q300" s="312" t="n">
        <v>-0.1321</v>
      </c>
      <c r="R300" s="312" t="n">
        <v>0.185</v>
      </c>
      <c r="S300" s="312" t="n">
        <v>0.114</v>
      </c>
      <c r="T300" s="312" t="n">
        <v>-0.1219</v>
      </c>
      <c r="U300" s="312" t="n">
        <v>-0.028</v>
      </c>
      <c r="V300" s="312" t="n">
        <v>-0.1452</v>
      </c>
      <c r="W300" s="312" t="n">
        <v>-0.1752</v>
      </c>
      <c r="X300" s="312" t="n">
        <v>-0.021</v>
      </c>
      <c r="Y300" s="312" t="n">
        <v>0.0806</v>
      </c>
      <c r="Z300" s="312" t="n">
        <v>-0.0653</v>
      </c>
      <c r="AA300" s="312" t="n">
        <v>0.152</v>
      </c>
      <c r="AB300" s="312" t="n">
        <v>-0.0009</v>
      </c>
      <c r="AC300" s="312" t="n">
        <v>0.1291</v>
      </c>
      <c r="AD300" s="312" t="n">
        <v>-0.3339</v>
      </c>
      <c r="AE300" s="312" t="n">
        <v>0.0758</v>
      </c>
      <c r="AF300" s="312" t="n">
        <v>0.0432</v>
      </c>
      <c r="AG300" s="312" t="n">
        <v>0.0867</v>
      </c>
      <c r="AH300" s="312" t="n">
        <v>0.0046</v>
      </c>
      <c r="AI300" s="312" t="n">
        <v>0.0732</v>
      </c>
      <c r="AJ300" s="312" t="n">
        <v>0.0221</v>
      </c>
      <c r="AK300" s="312" t="n">
        <v>0.1313</v>
      </c>
      <c r="AL300" s="312" t="n">
        <v>-0.0295</v>
      </c>
      <c r="AM300" s="312" t="n">
        <v>0.0775</v>
      </c>
      <c r="AN300" s="312" t="n">
        <v>0.1455</v>
      </c>
      <c r="AO300" s="312" t="n">
        <v>0.2105</v>
      </c>
      <c r="AP300" s="313" t="n">
        <v>0.176</v>
      </c>
      <c r="AQ300" s="252"/>
      <c r="AR300" s="314" t="n">
        <f aca="false">ROUND(SUMPRODUCT(E300:AP300,E$5:AP$5),10)</f>
        <v>-0.2321219464</v>
      </c>
      <c r="AS300" s="315" t="str">
        <f aca="false">PROPER(RIGHT(B300,LEN(B300)-6))</f>
        <v>Oleum Animale</v>
      </c>
      <c r="AT300" s="269" t="n">
        <f aca="false">ATANH(MIN(AR300,max_correl))</f>
        <v>-0.236431092748729</v>
      </c>
      <c r="AU300" s="270" t="n">
        <f aca="false">IF(AT300&lt;0,(AT300^2),"")</f>
        <v>0.055899661618358</v>
      </c>
      <c r="AV300" s="252"/>
      <c r="AW300" s="252"/>
      <c r="AX300" s="252"/>
      <c r="AY300" s="252"/>
      <c r="AZ300" s="252"/>
      <c r="BA300" s="252"/>
      <c r="BB300" s="252"/>
      <c r="BC300" s="0"/>
    </row>
    <row r="301" customFormat="false" ht="12.8" hidden="false" customHeight="false" outlineLevel="0" collapsed="false">
      <c r="A301" s="269" t="s">
        <v>725</v>
      </c>
      <c r="B301" s="334" t="s">
        <v>1806</v>
      </c>
      <c r="C301" s="334"/>
      <c r="D301" s="335"/>
      <c r="E301" s="312" t="n">
        <v>0.2821</v>
      </c>
      <c r="F301" s="312" t="n">
        <v>-0.2126</v>
      </c>
      <c r="G301" s="312" t="n">
        <v>0.1864</v>
      </c>
      <c r="H301" s="312" t="n">
        <v>0.0442</v>
      </c>
      <c r="I301" s="312" t="n">
        <v>0.4118</v>
      </c>
      <c r="J301" s="312" t="n">
        <v>-0.1877</v>
      </c>
      <c r="K301" s="312" t="n">
        <v>0.1749</v>
      </c>
      <c r="L301" s="312" t="n">
        <v>0.0755</v>
      </c>
      <c r="M301" s="312" t="n">
        <v>0.0626</v>
      </c>
      <c r="N301" s="312" t="n">
        <v>-0.0267</v>
      </c>
      <c r="O301" s="312" t="n">
        <v>-0.0248</v>
      </c>
      <c r="P301" s="312" t="n">
        <v>-0.2328</v>
      </c>
      <c r="Q301" s="312" t="n">
        <v>0.1298</v>
      </c>
      <c r="R301" s="312" t="n">
        <v>0.2126</v>
      </c>
      <c r="S301" s="312" t="n">
        <v>-0.1454</v>
      </c>
      <c r="T301" s="312" t="n">
        <v>-0.1923</v>
      </c>
      <c r="U301" s="312" t="n">
        <v>-0.0267</v>
      </c>
      <c r="V301" s="312" t="n">
        <v>-0.0594</v>
      </c>
      <c r="W301" s="312" t="n">
        <v>-0.1845</v>
      </c>
      <c r="X301" s="312" t="n">
        <v>-0.1541</v>
      </c>
      <c r="Y301" s="312" t="n">
        <v>-0.0994</v>
      </c>
      <c r="Z301" s="312" t="n">
        <v>0.0041</v>
      </c>
      <c r="AA301" s="312" t="n">
        <v>0.0469</v>
      </c>
      <c r="AB301" s="312" t="n">
        <v>0.2627</v>
      </c>
      <c r="AC301" s="312" t="n">
        <v>-0.0078</v>
      </c>
      <c r="AD301" s="312" t="n">
        <v>-0.2816</v>
      </c>
      <c r="AE301" s="312" t="n">
        <v>0.1086</v>
      </c>
      <c r="AF301" s="312" t="n">
        <v>-0.0529</v>
      </c>
      <c r="AG301" s="312" t="n">
        <v>-0.0253</v>
      </c>
      <c r="AH301" s="312" t="n">
        <v>-0.213</v>
      </c>
      <c r="AI301" s="312" t="n">
        <v>-0.1334</v>
      </c>
      <c r="AJ301" s="312" t="n">
        <v>0.1325</v>
      </c>
      <c r="AK301" s="312" t="n">
        <v>0.1795</v>
      </c>
      <c r="AL301" s="312" t="n">
        <v>-0.0934</v>
      </c>
      <c r="AM301" s="312" t="n">
        <v>-0.156</v>
      </c>
      <c r="AN301" s="312" t="n">
        <v>-0.046</v>
      </c>
      <c r="AO301" s="312" t="n">
        <v>0.1265</v>
      </c>
      <c r="AP301" s="313" t="n">
        <v>0.1261</v>
      </c>
      <c r="AQ301" s="252"/>
      <c r="AR301" s="314" t="n">
        <f aca="false">ROUND(SUMPRODUCT(E301:AP301,E$5:AP$5),10)</f>
        <v>-0.1174088412</v>
      </c>
      <c r="AS301" s="315" t="str">
        <f aca="false">PROPER(RIGHT(B301,LEN(B301)-6))</f>
        <v>Oleum Jecoris Aselli</v>
      </c>
      <c r="AT301" s="269" t="n">
        <f aca="false">ATANH(MIN(AR301,max_correl))</f>
        <v>-0.11795283486336</v>
      </c>
      <c r="AU301" s="270" t="n">
        <f aca="false">IF(AT301&lt;0,(AT301^2),"")</f>
        <v>0.013912871252303</v>
      </c>
      <c r="AV301" s="252"/>
      <c r="AW301" s="252"/>
      <c r="AX301" s="252"/>
      <c r="AY301" s="252"/>
      <c r="AZ301" s="252"/>
      <c r="BA301" s="252"/>
      <c r="BB301" s="252"/>
      <c r="BC301" s="0"/>
    </row>
    <row r="302" customFormat="false" ht="12.8" hidden="false" customHeight="false" outlineLevel="0" collapsed="false">
      <c r="A302" s="269" t="s">
        <v>726</v>
      </c>
      <c r="B302" s="334" t="s">
        <v>1807</v>
      </c>
      <c r="C302" s="334"/>
      <c r="D302" s="335"/>
      <c r="E302" s="312" t="n">
        <v>-0.1017</v>
      </c>
      <c r="F302" s="312" t="n">
        <v>0.1948</v>
      </c>
      <c r="G302" s="312" t="n">
        <v>-0.0358</v>
      </c>
      <c r="H302" s="312" t="n">
        <v>0.0766</v>
      </c>
      <c r="I302" s="312" t="n">
        <v>0.1394</v>
      </c>
      <c r="J302" s="312" t="n">
        <v>0.0391</v>
      </c>
      <c r="K302" s="312" t="n">
        <v>-0.3566</v>
      </c>
      <c r="L302" s="312" t="n">
        <v>-0.1095</v>
      </c>
      <c r="M302" s="312" t="n">
        <v>0.0684</v>
      </c>
      <c r="N302" s="312" t="n">
        <v>0.0976</v>
      </c>
      <c r="O302" s="312" t="n">
        <v>-0.0655</v>
      </c>
      <c r="P302" s="312" t="n">
        <v>0.2364</v>
      </c>
      <c r="Q302" s="312" t="n">
        <v>0.0461</v>
      </c>
      <c r="R302" s="312" t="n">
        <v>0.3774</v>
      </c>
      <c r="S302" s="312" t="n">
        <v>-0.0216</v>
      </c>
      <c r="T302" s="312" t="n">
        <v>0.0173</v>
      </c>
      <c r="U302" s="312" t="n">
        <v>0.0381</v>
      </c>
      <c r="V302" s="312" t="n">
        <v>-0.2973</v>
      </c>
      <c r="W302" s="312" t="n">
        <v>0.0268</v>
      </c>
      <c r="X302" s="312" t="n">
        <v>0.1462</v>
      </c>
      <c r="Y302" s="312" t="n">
        <v>0.0136</v>
      </c>
      <c r="Z302" s="312" t="n">
        <v>0.0591</v>
      </c>
      <c r="AA302" s="312" t="n">
        <v>0.1812</v>
      </c>
      <c r="AB302" s="312" t="n">
        <v>-0.3023</v>
      </c>
      <c r="AC302" s="312" t="n">
        <v>0.1487</v>
      </c>
      <c r="AD302" s="312" t="n">
        <v>-0.0951</v>
      </c>
      <c r="AE302" s="312" t="n">
        <v>-0.0385</v>
      </c>
      <c r="AF302" s="312" t="n">
        <v>0.2222</v>
      </c>
      <c r="AG302" s="312" t="n">
        <v>-0.0103</v>
      </c>
      <c r="AH302" s="312" t="n">
        <v>-0.1779</v>
      </c>
      <c r="AI302" s="312" t="n">
        <v>0.0412</v>
      </c>
      <c r="AJ302" s="312" t="n">
        <v>0.2139</v>
      </c>
      <c r="AK302" s="312" t="n">
        <v>-0.236</v>
      </c>
      <c r="AL302" s="312" t="n">
        <v>-0.096</v>
      </c>
      <c r="AM302" s="312" t="n">
        <v>-0.0863</v>
      </c>
      <c r="AN302" s="312" t="n">
        <v>0.0502</v>
      </c>
      <c r="AO302" s="312" t="n">
        <v>-0.1373</v>
      </c>
      <c r="AP302" s="313" t="n">
        <v>-0.2646</v>
      </c>
      <c r="AQ302" s="252"/>
      <c r="AR302" s="314" t="n">
        <f aca="false">ROUND(SUMPRODUCT(E302:AP302,E$5:AP$5),10)</f>
        <v>-0.2318440044</v>
      </c>
      <c r="AS302" s="315" t="str">
        <f aca="false">PROPER(RIGHT(B302,LEN(B302)-6))</f>
        <v>Onosmodium Virginia.</v>
      </c>
      <c r="AT302" s="269" t="n">
        <f aca="false">ATANH(MIN(AR302,max_correl))</f>
        <v>-0.236137342239363</v>
      </c>
      <c r="AU302" s="270" t="n">
        <f aca="false">IF(AT302&lt;0,(AT302^2),"")</f>
        <v>0.0557608443998702</v>
      </c>
      <c r="AV302" s="252"/>
      <c r="AW302" s="252"/>
      <c r="AX302" s="252"/>
      <c r="AY302" s="252"/>
      <c r="AZ302" s="252"/>
      <c r="BA302" s="252"/>
      <c r="BB302" s="252"/>
      <c r="BC302" s="0"/>
    </row>
    <row r="303" customFormat="false" ht="12.8" hidden="false" customHeight="false" outlineLevel="0" collapsed="false">
      <c r="A303" s="269" t="s">
        <v>727</v>
      </c>
      <c r="B303" s="334" t="s">
        <v>1808</v>
      </c>
      <c r="C303" s="334"/>
      <c r="D303" s="335"/>
      <c r="E303" s="312" t="n">
        <v>-0.4983</v>
      </c>
      <c r="F303" s="312" t="n">
        <v>0.0964</v>
      </c>
      <c r="G303" s="312" t="n">
        <v>-0.2341</v>
      </c>
      <c r="H303" s="312" t="n">
        <v>0.0458</v>
      </c>
      <c r="I303" s="312" t="n">
        <v>0.0947</v>
      </c>
      <c r="J303" s="312" t="n">
        <v>0.1695</v>
      </c>
      <c r="K303" s="312" t="n">
        <v>-0.0834</v>
      </c>
      <c r="L303" s="312" t="n">
        <v>0.4184</v>
      </c>
      <c r="M303" s="312" t="n">
        <v>-0.13</v>
      </c>
      <c r="N303" s="312" t="n">
        <v>-0.1165</v>
      </c>
      <c r="O303" s="312" t="n">
        <v>-0.1312</v>
      </c>
      <c r="P303" s="312" t="n">
        <v>-0.0513</v>
      </c>
      <c r="Q303" s="312" t="n">
        <v>0.0698</v>
      </c>
      <c r="R303" s="312" t="n">
        <v>-0.0661</v>
      </c>
      <c r="S303" s="312" t="n">
        <v>0.0188</v>
      </c>
      <c r="T303" s="312" t="n">
        <v>0.0651</v>
      </c>
      <c r="U303" s="312" t="n">
        <v>0.0406</v>
      </c>
      <c r="V303" s="312" t="n">
        <v>0.0431</v>
      </c>
      <c r="W303" s="312" t="n">
        <v>-0.0239</v>
      </c>
      <c r="X303" s="312" t="n">
        <v>-0.2885</v>
      </c>
      <c r="Y303" s="312" t="n">
        <v>-0.1105</v>
      </c>
      <c r="Z303" s="312" t="n">
        <v>-0.0821</v>
      </c>
      <c r="AA303" s="312" t="n">
        <v>0.1884</v>
      </c>
      <c r="AB303" s="312" t="n">
        <v>-0.0748</v>
      </c>
      <c r="AC303" s="312" t="n">
        <v>0.0902</v>
      </c>
      <c r="AD303" s="312" t="n">
        <v>0.0191</v>
      </c>
      <c r="AE303" s="312" t="n">
        <v>-0.0671</v>
      </c>
      <c r="AF303" s="312" t="n">
        <v>-0.1409</v>
      </c>
      <c r="AG303" s="312" t="n">
        <v>-0.1567</v>
      </c>
      <c r="AH303" s="312" t="n">
        <v>0.1174</v>
      </c>
      <c r="AI303" s="312" t="n">
        <v>0.0325</v>
      </c>
      <c r="AJ303" s="312" t="n">
        <v>-0.0352</v>
      </c>
      <c r="AK303" s="312" t="n">
        <v>0.1614</v>
      </c>
      <c r="AL303" s="312" t="n">
        <v>0.1813</v>
      </c>
      <c r="AM303" s="312" t="n">
        <v>0.2905</v>
      </c>
      <c r="AN303" s="312" t="n">
        <v>0.1777</v>
      </c>
      <c r="AO303" s="312" t="n">
        <v>-0.0686</v>
      </c>
      <c r="AP303" s="313" t="n">
        <v>0.0348</v>
      </c>
      <c r="AQ303" s="252"/>
      <c r="AR303" s="314" t="n">
        <f aca="false">ROUND(SUMPRODUCT(E303:AP303,E$5:AP$5),10)</f>
        <v>0.1288520919</v>
      </c>
      <c r="AS303" s="315" t="str">
        <f aca="false">PROPER(RIGHT(B303,LEN(B303)-6))</f>
        <v>Opium</v>
      </c>
      <c r="AT303" s="269" t="n">
        <f aca="false">ATANH(MIN(AR303,max_correl))</f>
        <v>0.129572385474855</v>
      </c>
      <c r="AU303" s="270" t="str">
        <f aca="false">IF(AT303&lt;0,(AT303^2),"")</f>
        <v/>
      </c>
      <c r="AV303" s="252"/>
      <c r="AW303" s="252"/>
      <c r="AX303" s="252"/>
      <c r="AY303" s="252"/>
      <c r="AZ303" s="252"/>
      <c r="BA303" s="252"/>
      <c r="BB303" s="252"/>
      <c r="BC303" s="0"/>
    </row>
    <row r="304" customFormat="false" ht="12.8" hidden="false" customHeight="false" outlineLevel="0" collapsed="false">
      <c r="A304" s="269" t="s">
        <v>728</v>
      </c>
      <c r="B304" s="334" t="s">
        <v>1809</v>
      </c>
      <c r="C304" s="334"/>
      <c r="D304" s="335"/>
      <c r="E304" s="312" t="n">
        <v>0.2239</v>
      </c>
      <c r="F304" s="312" t="n">
        <v>-0.2816</v>
      </c>
      <c r="G304" s="312" t="n">
        <v>0.1234</v>
      </c>
      <c r="H304" s="312" t="n">
        <v>-0.0958</v>
      </c>
      <c r="I304" s="312" t="n">
        <v>0.1434</v>
      </c>
      <c r="J304" s="312" t="n">
        <v>-0.161</v>
      </c>
      <c r="K304" s="312" t="n">
        <v>-0.0467</v>
      </c>
      <c r="L304" s="312" t="n">
        <v>-0.1215</v>
      </c>
      <c r="M304" s="312" t="n">
        <v>-0.08</v>
      </c>
      <c r="N304" s="312" t="n">
        <v>0.0962</v>
      </c>
      <c r="O304" s="312" t="n">
        <v>0.1882</v>
      </c>
      <c r="P304" s="312" t="n">
        <v>0.152</v>
      </c>
      <c r="Q304" s="312" t="n">
        <v>-0.2959</v>
      </c>
      <c r="R304" s="312" t="n">
        <v>-0.1024</v>
      </c>
      <c r="S304" s="312" t="n">
        <v>0.141</v>
      </c>
      <c r="T304" s="312" t="n">
        <v>0.0014</v>
      </c>
      <c r="U304" s="312" t="n">
        <v>0.0157</v>
      </c>
      <c r="V304" s="312" t="n">
        <v>0.3273</v>
      </c>
      <c r="W304" s="312" t="n">
        <v>0.0314</v>
      </c>
      <c r="X304" s="312" t="n">
        <v>-0.1448</v>
      </c>
      <c r="Y304" s="312" t="n">
        <v>-0.0896</v>
      </c>
      <c r="Z304" s="312" t="n">
        <v>0.0662</v>
      </c>
      <c r="AA304" s="312" t="n">
        <v>0.0453</v>
      </c>
      <c r="AB304" s="312" t="n">
        <v>-0.0148</v>
      </c>
      <c r="AC304" s="312" t="n">
        <v>-0.0038</v>
      </c>
      <c r="AD304" s="312" t="n">
        <v>0.0376</v>
      </c>
      <c r="AE304" s="312" t="n">
        <v>-0.2201</v>
      </c>
      <c r="AF304" s="312" t="n">
        <v>-0.0305</v>
      </c>
      <c r="AG304" s="312" t="n">
        <v>-0.1715</v>
      </c>
      <c r="AH304" s="312" t="n">
        <v>0.0148</v>
      </c>
      <c r="AI304" s="312" t="n">
        <v>-0.1534</v>
      </c>
      <c r="AJ304" s="312" t="n">
        <v>0.213</v>
      </c>
      <c r="AK304" s="312" t="n">
        <v>0.253</v>
      </c>
      <c r="AL304" s="312" t="n">
        <v>-0.112</v>
      </c>
      <c r="AM304" s="312" t="n">
        <v>-0.0334</v>
      </c>
      <c r="AN304" s="312" t="n">
        <v>-0.2959</v>
      </c>
      <c r="AO304" s="312" t="n">
        <v>0.3631</v>
      </c>
      <c r="AP304" s="313" t="n">
        <v>0.011</v>
      </c>
      <c r="AQ304" s="252"/>
      <c r="AR304" s="314" t="n">
        <f aca="false">ROUND(SUMPRODUCT(E304:AP304,E$5:AP$5),10)</f>
        <v>0.0009097719</v>
      </c>
      <c r="AS304" s="315" t="str">
        <f aca="false">PROPER(RIGHT(B304,LEN(B304)-6))</f>
        <v>Oscillococcinum</v>
      </c>
      <c r="AT304" s="269" t="n">
        <f aca="false">ATANH(MIN(AR304,max_correl))</f>
        <v>0.000909772151001616</v>
      </c>
      <c r="AU304" s="270" t="str">
        <f aca="false">IF(AT304&lt;0,(AT304^2),"")</f>
        <v/>
      </c>
      <c r="AV304" s="252"/>
      <c r="AW304" s="252"/>
      <c r="AX304" s="252"/>
      <c r="AY304" s="252"/>
      <c r="AZ304" s="252"/>
      <c r="BA304" s="252"/>
      <c r="BB304" s="252"/>
      <c r="BC304" s="0"/>
    </row>
    <row r="305" customFormat="false" ht="12.8" hidden="false" customHeight="false" outlineLevel="0" collapsed="false">
      <c r="A305" s="269" t="s">
        <v>729</v>
      </c>
      <c r="B305" s="334" t="s">
        <v>1810</v>
      </c>
      <c r="C305" s="334"/>
      <c r="D305" s="335"/>
      <c r="E305" s="312" t="n">
        <v>0.2397</v>
      </c>
      <c r="F305" s="312" t="n">
        <v>-0.5111</v>
      </c>
      <c r="G305" s="312" t="n">
        <v>-0.0492</v>
      </c>
      <c r="H305" s="312" t="n">
        <v>-0.1548</v>
      </c>
      <c r="I305" s="312" t="n">
        <v>0.0742</v>
      </c>
      <c r="J305" s="312" t="n">
        <v>-0.0956</v>
      </c>
      <c r="K305" s="312" t="n">
        <v>-0.1365</v>
      </c>
      <c r="L305" s="312" t="n">
        <v>-0.1313</v>
      </c>
      <c r="M305" s="312" t="n">
        <v>-0.0044</v>
      </c>
      <c r="N305" s="312" t="n">
        <v>-0.1698</v>
      </c>
      <c r="O305" s="312" t="n">
        <v>0.1147</v>
      </c>
      <c r="P305" s="312" t="n">
        <v>0.0762</v>
      </c>
      <c r="Q305" s="312" t="n">
        <v>-0.0167</v>
      </c>
      <c r="R305" s="312" t="n">
        <v>-0.1357</v>
      </c>
      <c r="S305" s="312" t="n">
        <v>-0.0222</v>
      </c>
      <c r="T305" s="312" t="n">
        <v>-0.2361</v>
      </c>
      <c r="U305" s="312" t="n">
        <v>-0.2305</v>
      </c>
      <c r="V305" s="312" t="n">
        <v>-0.0825</v>
      </c>
      <c r="W305" s="312" t="n">
        <v>-0.1127</v>
      </c>
      <c r="X305" s="312" t="n">
        <v>0.1432</v>
      </c>
      <c r="Y305" s="312" t="n">
        <v>0.1246</v>
      </c>
      <c r="Z305" s="312" t="n">
        <v>0.2762</v>
      </c>
      <c r="AA305" s="312" t="n">
        <v>-0.0714</v>
      </c>
      <c r="AB305" s="312" t="n">
        <v>-0.019</v>
      </c>
      <c r="AC305" s="312" t="n">
        <v>0.252</v>
      </c>
      <c r="AD305" s="312" t="n">
        <v>-0.1091</v>
      </c>
      <c r="AE305" s="312" t="n">
        <v>0.1258</v>
      </c>
      <c r="AF305" s="312" t="n">
        <v>-0.0373</v>
      </c>
      <c r="AG305" s="312" t="n">
        <v>0.0317</v>
      </c>
      <c r="AH305" s="312" t="n">
        <v>-0.1373</v>
      </c>
      <c r="AI305" s="312" t="n">
        <v>0.0436</v>
      </c>
      <c r="AJ305" s="312" t="n">
        <v>0.221</v>
      </c>
      <c r="AK305" s="312" t="n">
        <v>0.1829</v>
      </c>
      <c r="AL305" s="312" t="n">
        <v>0.1182</v>
      </c>
      <c r="AM305" s="312" t="n">
        <v>0.0036</v>
      </c>
      <c r="AN305" s="312" t="n">
        <v>0.1948</v>
      </c>
      <c r="AO305" s="312" t="n">
        <v>0.0544</v>
      </c>
      <c r="AP305" s="313" t="n">
        <v>0.1992</v>
      </c>
      <c r="AQ305" s="252"/>
      <c r="AR305" s="314" t="n">
        <f aca="false">ROUND(SUMPRODUCT(E305:AP305,E$5:AP$5),10)</f>
        <v>-0.3076232835</v>
      </c>
      <c r="AS305" s="315" t="str">
        <f aca="false">PROPER(RIGHT(B305,LEN(B305)-6))</f>
        <v>Osmium Metallicum</v>
      </c>
      <c r="AT305" s="269" t="n">
        <f aca="false">ATANH(MIN(AR305,max_correl))</f>
        <v>-0.317918142739898</v>
      </c>
      <c r="AU305" s="270" t="n">
        <f aca="false">IF(AT305&lt;0,(AT305^2),"")</f>
        <v>0.101071945483186</v>
      </c>
      <c r="AV305" s="252"/>
      <c r="AW305" s="252"/>
      <c r="AX305" s="252"/>
      <c r="AY305" s="252"/>
      <c r="AZ305" s="252"/>
      <c r="BA305" s="252"/>
      <c r="BB305" s="252"/>
      <c r="BC305" s="0"/>
    </row>
    <row r="306" customFormat="false" ht="12.8" hidden="false" customHeight="false" outlineLevel="0" collapsed="false">
      <c r="A306" s="269" t="s">
        <v>730</v>
      </c>
      <c r="B306" s="334" t="s">
        <v>1811</v>
      </c>
      <c r="C306" s="334"/>
      <c r="D306" s="335"/>
      <c r="E306" s="312" t="n">
        <v>-0.156</v>
      </c>
      <c r="F306" s="312" t="n">
        <v>-0.1546</v>
      </c>
      <c r="G306" s="312" t="n">
        <v>0.3166</v>
      </c>
      <c r="H306" s="312" t="n">
        <v>0.197</v>
      </c>
      <c r="I306" s="312" t="n">
        <v>0.0519</v>
      </c>
      <c r="J306" s="312" t="n">
        <v>-0.0657</v>
      </c>
      <c r="K306" s="312" t="n">
        <v>-0.1301</v>
      </c>
      <c r="L306" s="312" t="n">
        <v>-0.4108</v>
      </c>
      <c r="M306" s="312" t="n">
        <v>0.4187</v>
      </c>
      <c r="N306" s="312" t="n">
        <v>0.1631</v>
      </c>
      <c r="O306" s="312" t="n">
        <v>0.0861</v>
      </c>
      <c r="P306" s="312" t="n">
        <v>0.0652</v>
      </c>
      <c r="Q306" s="312" t="n">
        <v>0.1129</v>
      </c>
      <c r="R306" s="312" t="n">
        <v>-0.1058</v>
      </c>
      <c r="S306" s="312" t="n">
        <v>-0.3299</v>
      </c>
      <c r="T306" s="312" t="n">
        <v>0.0164</v>
      </c>
      <c r="U306" s="312" t="n">
        <v>0.1476</v>
      </c>
      <c r="V306" s="312" t="n">
        <v>0.0595</v>
      </c>
      <c r="W306" s="312" t="n">
        <v>-0.1713</v>
      </c>
      <c r="X306" s="312" t="n">
        <v>0.0076</v>
      </c>
      <c r="Y306" s="312" t="n">
        <v>-0.2001</v>
      </c>
      <c r="Z306" s="312" t="n">
        <v>0.1431</v>
      </c>
      <c r="AA306" s="312" t="n">
        <v>-0.0672</v>
      </c>
      <c r="AB306" s="312" t="n">
        <v>-0.0192</v>
      </c>
      <c r="AC306" s="312" t="n">
        <v>-0.1721</v>
      </c>
      <c r="AD306" s="312" t="n">
        <v>-0.1106</v>
      </c>
      <c r="AE306" s="312" t="n">
        <v>0.0234</v>
      </c>
      <c r="AF306" s="312" t="n">
        <v>0.1639</v>
      </c>
      <c r="AG306" s="312" t="n">
        <v>0.1783</v>
      </c>
      <c r="AH306" s="312" t="n">
        <v>0.0056</v>
      </c>
      <c r="AI306" s="312" t="n">
        <v>0.112</v>
      </c>
      <c r="AJ306" s="312" t="n">
        <v>-0.1007</v>
      </c>
      <c r="AK306" s="312" t="n">
        <v>-0.0813</v>
      </c>
      <c r="AL306" s="312" t="n">
        <v>-0.0931</v>
      </c>
      <c r="AM306" s="312" t="n">
        <v>0.0011</v>
      </c>
      <c r="AN306" s="312" t="n">
        <v>0.0432</v>
      </c>
      <c r="AO306" s="312" t="n">
        <v>0.1036</v>
      </c>
      <c r="AP306" s="313" t="n">
        <v>-0.0404</v>
      </c>
      <c r="AQ306" s="252"/>
      <c r="AR306" s="314" t="n">
        <f aca="false">ROUND(SUMPRODUCT(E306:AP306,E$5:AP$5),10)</f>
        <v>-0.0626151253</v>
      </c>
      <c r="AS306" s="315" t="str">
        <f aca="false">PROPER(RIGHT(B306,LEN(B306)-6))</f>
        <v>Oxalicum Acidum</v>
      </c>
      <c r="AT306" s="269" t="n">
        <f aca="false">ATANH(MIN(AR306,max_correl))</f>
        <v>-0.0626971490841628</v>
      </c>
      <c r="AU306" s="270" t="n">
        <f aca="false">IF(AT306&lt;0,(AT306^2),"")</f>
        <v>0.00393093250328173</v>
      </c>
      <c r="AV306" s="252"/>
      <c r="AW306" s="252"/>
      <c r="AX306" s="252"/>
      <c r="AY306" s="252"/>
      <c r="AZ306" s="252"/>
      <c r="BA306" s="252"/>
      <c r="BB306" s="252"/>
      <c r="BC306" s="0"/>
    </row>
    <row r="307" customFormat="false" ht="12.8" hidden="false" customHeight="false" outlineLevel="0" collapsed="false">
      <c r="A307" s="269" t="s">
        <v>731</v>
      </c>
      <c r="B307" s="334" t="s">
        <v>1812</v>
      </c>
      <c r="C307" s="334"/>
      <c r="D307" s="335"/>
      <c r="E307" s="312" t="n">
        <v>0.4862</v>
      </c>
      <c r="F307" s="312" t="n">
        <v>-0.2769</v>
      </c>
      <c r="G307" s="312" t="n">
        <v>-0.0601</v>
      </c>
      <c r="H307" s="312" t="n">
        <v>0.1738</v>
      </c>
      <c r="I307" s="312" t="n">
        <v>0.0716</v>
      </c>
      <c r="J307" s="312" t="n">
        <v>0.0446</v>
      </c>
      <c r="K307" s="312" t="n">
        <v>-0.0159</v>
      </c>
      <c r="L307" s="312" t="n">
        <v>0.0155</v>
      </c>
      <c r="M307" s="312" t="n">
        <v>-0.1562</v>
      </c>
      <c r="N307" s="312" t="n">
        <v>0.0372</v>
      </c>
      <c r="O307" s="312" t="n">
        <v>-0.2143</v>
      </c>
      <c r="P307" s="312" t="n">
        <v>0.1926</v>
      </c>
      <c r="Q307" s="312" t="n">
        <v>-0.0098</v>
      </c>
      <c r="R307" s="312" t="n">
        <v>-0.2176</v>
      </c>
      <c r="S307" s="312" t="n">
        <v>0.0078</v>
      </c>
      <c r="T307" s="312" t="n">
        <v>-0.0818</v>
      </c>
      <c r="U307" s="312" t="n">
        <v>-0.2388</v>
      </c>
      <c r="V307" s="312" t="n">
        <v>-0.1754</v>
      </c>
      <c r="W307" s="312" t="n">
        <v>-0.0327</v>
      </c>
      <c r="X307" s="312" t="n">
        <v>0.0552</v>
      </c>
      <c r="Y307" s="312" t="n">
        <v>0.1116</v>
      </c>
      <c r="Z307" s="312" t="n">
        <v>0.3546</v>
      </c>
      <c r="AA307" s="312" t="n">
        <v>-0.0613</v>
      </c>
      <c r="AB307" s="312" t="n">
        <v>0.0311</v>
      </c>
      <c r="AC307" s="312" t="n">
        <v>0.0842</v>
      </c>
      <c r="AD307" s="312" t="n">
        <v>0.0609</v>
      </c>
      <c r="AE307" s="312" t="n">
        <v>0.0204</v>
      </c>
      <c r="AF307" s="312" t="n">
        <v>0.0458</v>
      </c>
      <c r="AG307" s="312" t="n">
        <v>-0.2691</v>
      </c>
      <c r="AH307" s="312" t="n">
        <v>-0.0814</v>
      </c>
      <c r="AI307" s="312" t="n">
        <v>0.0335</v>
      </c>
      <c r="AJ307" s="312" t="n">
        <v>0.238</v>
      </c>
      <c r="AK307" s="312" t="n">
        <v>0.1513</v>
      </c>
      <c r="AL307" s="312" t="n">
        <v>-0.1055</v>
      </c>
      <c r="AM307" s="312" t="n">
        <v>0.1386</v>
      </c>
      <c r="AN307" s="312" t="n">
        <v>-0.0936</v>
      </c>
      <c r="AO307" s="312" t="n">
        <v>-0.139</v>
      </c>
      <c r="AP307" s="313" t="n">
        <v>-0.1272</v>
      </c>
      <c r="AQ307" s="252"/>
      <c r="AR307" s="314" t="n">
        <f aca="false">ROUND(SUMPRODUCT(E307:AP307,E$5:AP$5),10)</f>
        <v>-0.3845811333</v>
      </c>
      <c r="AS307" s="315" t="str">
        <f aca="false">PROPER(RIGHT(B307,LEN(B307)-6))</f>
        <v>Paeonia Officinalis</v>
      </c>
      <c r="AT307" s="269" t="n">
        <f aca="false">ATANH(MIN(AR307,max_correl))</f>
        <v>-0.405424911005311</v>
      </c>
      <c r="AU307" s="270" t="n">
        <f aca="false">IF(AT307&lt;0,(AT307^2),"")</f>
        <v>0.164369358463664</v>
      </c>
      <c r="AV307" s="252"/>
      <c r="AW307" s="252"/>
      <c r="AX307" s="252"/>
      <c r="AY307" s="252"/>
      <c r="AZ307" s="252"/>
      <c r="BA307" s="252"/>
      <c r="BB307" s="252"/>
      <c r="BC307" s="0"/>
    </row>
    <row r="308" customFormat="false" ht="12.8" hidden="false" customHeight="false" outlineLevel="0" collapsed="false">
      <c r="A308" s="269" t="s">
        <v>732</v>
      </c>
      <c r="B308" s="334" t="s">
        <v>1813</v>
      </c>
      <c r="C308" s="334"/>
      <c r="D308" s="335"/>
      <c r="E308" s="312" t="n">
        <v>-0.0556</v>
      </c>
      <c r="F308" s="312" t="n">
        <v>0.1049</v>
      </c>
      <c r="G308" s="312" t="n">
        <v>0.012</v>
      </c>
      <c r="H308" s="312" t="n">
        <v>-0.0218</v>
      </c>
      <c r="I308" s="312" t="n">
        <v>-0.3075</v>
      </c>
      <c r="J308" s="312" t="n">
        <v>0.2141</v>
      </c>
      <c r="K308" s="312" t="n">
        <v>0.2056</v>
      </c>
      <c r="L308" s="312" t="n">
        <v>0</v>
      </c>
      <c r="M308" s="312" t="n">
        <v>-0.1323</v>
      </c>
      <c r="N308" s="312" t="n">
        <v>0.131</v>
      </c>
      <c r="O308" s="312" t="n">
        <v>0.3432</v>
      </c>
      <c r="P308" s="312" t="n">
        <v>0.0149</v>
      </c>
      <c r="Q308" s="312" t="n">
        <v>-0.1958</v>
      </c>
      <c r="R308" s="312" t="n">
        <v>0.2193</v>
      </c>
      <c r="S308" s="312" t="n">
        <v>-0.0002</v>
      </c>
      <c r="T308" s="312" t="n">
        <v>-0.0748</v>
      </c>
      <c r="U308" s="312" t="n">
        <v>-0.1044</v>
      </c>
      <c r="V308" s="312" t="n">
        <v>-0.0322</v>
      </c>
      <c r="W308" s="312" t="n">
        <v>0.0399</v>
      </c>
      <c r="X308" s="312" t="n">
        <v>0.1831</v>
      </c>
      <c r="Y308" s="312" t="n">
        <v>-0.1001</v>
      </c>
      <c r="Z308" s="312" t="n">
        <v>-0.0305</v>
      </c>
      <c r="AA308" s="312" t="n">
        <v>-0.3038</v>
      </c>
      <c r="AB308" s="312" t="n">
        <v>0.2463</v>
      </c>
      <c r="AC308" s="312" t="n">
        <v>-0.136</v>
      </c>
      <c r="AD308" s="312" t="n">
        <v>0.0012</v>
      </c>
      <c r="AE308" s="312" t="n">
        <v>0.0307</v>
      </c>
      <c r="AF308" s="312" t="n">
        <v>-0.3144</v>
      </c>
      <c r="AG308" s="312" t="n">
        <v>0.1441</v>
      </c>
      <c r="AH308" s="312" t="n">
        <v>0.1688</v>
      </c>
      <c r="AI308" s="312" t="n">
        <v>-0.0754</v>
      </c>
      <c r="AJ308" s="312" t="n">
        <v>0.1192</v>
      </c>
      <c r="AK308" s="312" t="n">
        <v>0.0332</v>
      </c>
      <c r="AL308" s="312" t="n">
        <v>0.099</v>
      </c>
      <c r="AM308" s="312" t="n">
        <v>-0.1943</v>
      </c>
      <c r="AN308" s="312" t="n">
        <v>0.1669</v>
      </c>
      <c r="AO308" s="312" t="n">
        <v>-0.2292</v>
      </c>
      <c r="AP308" s="313" t="n">
        <v>-0.1744</v>
      </c>
      <c r="AQ308" s="252"/>
      <c r="AR308" s="314" t="n">
        <f aca="false">ROUND(SUMPRODUCT(E308:AP308,E$5:AP$5),10)</f>
        <v>0.2492472422</v>
      </c>
      <c r="AS308" s="315" t="str">
        <f aca="false">PROPER(RIGHT(B308,LEN(B308)-6))</f>
        <v>Palladium Metallicum</v>
      </c>
      <c r="AT308" s="269" t="n">
        <f aca="false">ATANH(MIN(AR308,max_correl))</f>
        <v>0.254610031203686</v>
      </c>
      <c r="AU308" s="270" t="str">
        <f aca="false">IF(AT308&lt;0,(AT308^2),"")</f>
        <v/>
      </c>
      <c r="AV308" s="252"/>
      <c r="AW308" s="252"/>
      <c r="AX308" s="252"/>
      <c r="AY308" s="252"/>
      <c r="AZ308" s="252"/>
      <c r="BA308" s="252"/>
      <c r="BB308" s="252"/>
      <c r="BC308" s="0"/>
    </row>
    <row r="309" customFormat="false" ht="12.8" hidden="false" customHeight="false" outlineLevel="0" collapsed="false">
      <c r="A309" s="269" t="s">
        <v>733</v>
      </c>
      <c r="B309" s="334" t="s">
        <v>1814</v>
      </c>
      <c r="C309" s="334"/>
      <c r="D309" s="335"/>
      <c r="E309" s="312" t="n">
        <v>0.3572</v>
      </c>
      <c r="F309" s="312" t="n">
        <v>-0.2492</v>
      </c>
      <c r="G309" s="312" t="n">
        <v>0.1071</v>
      </c>
      <c r="H309" s="312" t="n">
        <v>0.1293</v>
      </c>
      <c r="I309" s="312" t="n">
        <v>0.3375</v>
      </c>
      <c r="J309" s="312" t="n">
        <v>-0.1436</v>
      </c>
      <c r="K309" s="312" t="n">
        <v>0.0952</v>
      </c>
      <c r="L309" s="312" t="n">
        <v>-0.0577</v>
      </c>
      <c r="M309" s="312" t="n">
        <v>0.0306</v>
      </c>
      <c r="N309" s="312" t="n">
        <v>-0.035</v>
      </c>
      <c r="O309" s="312" t="n">
        <v>0.0804</v>
      </c>
      <c r="P309" s="312" t="n">
        <v>0.1465</v>
      </c>
      <c r="Q309" s="312" t="n">
        <v>-0.2398</v>
      </c>
      <c r="R309" s="312" t="n">
        <v>-0.0232</v>
      </c>
      <c r="S309" s="312" t="n">
        <v>-0.035</v>
      </c>
      <c r="T309" s="312" t="n">
        <v>-0.0296</v>
      </c>
      <c r="U309" s="312" t="n">
        <v>-0.076</v>
      </c>
      <c r="V309" s="312" t="n">
        <v>0.2225</v>
      </c>
      <c r="W309" s="312" t="n">
        <v>-0.1554</v>
      </c>
      <c r="X309" s="312" t="n">
        <v>-0.1233</v>
      </c>
      <c r="Y309" s="312" t="n">
        <v>0.1293</v>
      </c>
      <c r="Z309" s="312" t="n">
        <v>0.1391</v>
      </c>
      <c r="AA309" s="312" t="n">
        <v>-0.0883</v>
      </c>
      <c r="AB309" s="312" t="n">
        <v>0.1204</v>
      </c>
      <c r="AC309" s="312" t="n">
        <v>0.2028</v>
      </c>
      <c r="AD309" s="312" t="n">
        <v>-0.1011</v>
      </c>
      <c r="AE309" s="312" t="n">
        <v>-0.1322</v>
      </c>
      <c r="AF309" s="312" t="n">
        <v>-0.1766</v>
      </c>
      <c r="AG309" s="312" t="n">
        <v>-0.0937</v>
      </c>
      <c r="AH309" s="312" t="n">
        <v>-0.1441</v>
      </c>
      <c r="AI309" s="312" t="n">
        <v>-0.113</v>
      </c>
      <c r="AJ309" s="312" t="n">
        <v>-0.0592</v>
      </c>
      <c r="AK309" s="312" t="n">
        <v>0.3769</v>
      </c>
      <c r="AL309" s="312" t="n">
        <v>-0.1534</v>
      </c>
      <c r="AM309" s="312" t="n">
        <v>0.0054</v>
      </c>
      <c r="AN309" s="312" t="n">
        <v>-0.0508</v>
      </c>
      <c r="AO309" s="312" t="n">
        <v>0.0834</v>
      </c>
      <c r="AP309" s="313" t="n">
        <v>-0.2664</v>
      </c>
      <c r="AQ309" s="252"/>
      <c r="AR309" s="314" t="n">
        <f aca="false">ROUND(SUMPRODUCT(E309:AP309,E$5:AP$5),10)</f>
        <v>-0.1462141961</v>
      </c>
      <c r="AS309" s="315" t="str">
        <f aca="false">PROPER(RIGHT(B309,LEN(B309)-6))</f>
        <v>Paratyphoidinum B</v>
      </c>
      <c r="AT309" s="269" t="n">
        <f aca="false">ATANH(MIN(AR309,max_correl))</f>
        <v>-0.147269720088723</v>
      </c>
      <c r="AU309" s="270" t="n">
        <f aca="false">IF(AT309&lt;0,(AT309^2),"")</f>
        <v>0.0216883704550108</v>
      </c>
      <c r="AV309" s="252"/>
      <c r="AW309" s="252"/>
      <c r="AX309" s="252"/>
      <c r="AY309" s="252"/>
      <c r="AZ309" s="252"/>
      <c r="BA309" s="252"/>
      <c r="BB309" s="252"/>
      <c r="BC309" s="0"/>
    </row>
    <row r="310" customFormat="false" ht="12.8" hidden="false" customHeight="false" outlineLevel="0" collapsed="false">
      <c r="A310" s="269" t="s">
        <v>734</v>
      </c>
      <c r="B310" s="334" t="s">
        <v>1815</v>
      </c>
      <c r="C310" s="334"/>
      <c r="D310" s="335"/>
      <c r="E310" s="312" t="n">
        <v>0.212</v>
      </c>
      <c r="F310" s="312" t="n">
        <v>-0.2305</v>
      </c>
      <c r="G310" s="312" t="n">
        <v>-0.1379</v>
      </c>
      <c r="H310" s="312" t="n">
        <v>0.3629</v>
      </c>
      <c r="I310" s="312" t="n">
        <v>-0.1289</v>
      </c>
      <c r="J310" s="312" t="n">
        <v>-0.0185</v>
      </c>
      <c r="K310" s="312" t="n">
        <v>-0.0701</v>
      </c>
      <c r="L310" s="312" t="n">
        <v>-0.4709</v>
      </c>
      <c r="M310" s="312" t="n">
        <v>-0.0898</v>
      </c>
      <c r="N310" s="312" t="n">
        <v>-0.2908</v>
      </c>
      <c r="O310" s="312" t="n">
        <v>0.1852</v>
      </c>
      <c r="P310" s="312" t="n">
        <v>-0.0008</v>
      </c>
      <c r="Q310" s="312" t="n">
        <v>0.1044</v>
      </c>
      <c r="R310" s="312" t="n">
        <v>-0.082</v>
      </c>
      <c r="S310" s="312" t="n">
        <v>0.2345</v>
      </c>
      <c r="T310" s="312" t="n">
        <v>-0.236</v>
      </c>
      <c r="U310" s="312" t="n">
        <v>-0.1233</v>
      </c>
      <c r="V310" s="312" t="n">
        <v>0.1655</v>
      </c>
      <c r="W310" s="312" t="n">
        <v>-0.078</v>
      </c>
      <c r="X310" s="312" t="n">
        <v>-0.1198</v>
      </c>
      <c r="Y310" s="312" t="n">
        <v>-0.0938</v>
      </c>
      <c r="Z310" s="312" t="n">
        <v>0.043</v>
      </c>
      <c r="AA310" s="312" t="n">
        <v>0.0236</v>
      </c>
      <c r="AB310" s="312" t="n">
        <v>0.0946</v>
      </c>
      <c r="AC310" s="312" t="n">
        <v>0.2128</v>
      </c>
      <c r="AD310" s="312" t="n">
        <v>-0.1493</v>
      </c>
      <c r="AE310" s="312" t="n">
        <v>0.0449</v>
      </c>
      <c r="AF310" s="312" t="n">
        <v>0.0646</v>
      </c>
      <c r="AG310" s="312" t="n">
        <v>0.0445</v>
      </c>
      <c r="AH310" s="312" t="n">
        <v>-0.0039</v>
      </c>
      <c r="AI310" s="312" t="n">
        <v>0.0898</v>
      </c>
      <c r="AJ310" s="312" t="n">
        <v>0.1927</v>
      </c>
      <c r="AK310" s="312" t="n">
        <v>0.0055</v>
      </c>
      <c r="AL310" s="312" t="n">
        <v>-0.0997</v>
      </c>
      <c r="AM310" s="312" t="n">
        <v>0.0296</v>
      </c>
      <c r="AN310" s="312" t="n">
        <v>0.0796</v>
      </c>
      <c r="AO310" s="312" t="n">
        <v>0.1549</v>
      </c>
      <c r="AP310" s="313" t="n">
        <v>0.0835</v>
      </c>
      <c r="AQ310" s="252"/>
      <c r="AR310" s="314" t="n">
        <f aca="false">ROUND(SUMPRODUCT(E310:AP310,E$5:AP$5),10)</f>
        <v>-0.1123407693</v>
      </c>
      <c r="AS310" s="315" t="str">
        <f aca="false">PROPER(RIGHT(B310,LEN(B310)-6))</f>
        <v>Pareira Brava</v>
      </c>
      <c r="AT310" s="269" t="n">
        <f aca="false">ATANH(MIN(AR310,max_correl))</f>
        <v>-0.112816977473757</v>
      </c>
      <c r="AU310" s="270" t="n">
        <f aca="false">IF(AT310&lt;0,(AT310^2),"")</f>
        <v>0.0127276704063143</v>
      </c>
      <c r="AV310" s="252"/>
      <c r="AW310" s="252"/>
      <c r="AX310" s="252"/>
      <c r="AY310" s="252"/>
      <c r="AZ310" s="252"/>
      <c r="BA310" s="252"/>
      <c r="BB310" s="252"/>
      <c r="BC310" s="0"/>
    </row>
    <row r="311" customFormat="false" ht="12.8" hidden="false" customHeight="false" outlineLevel="0" collapsed="false">
      <c r="A311" s="269" t="s">
        <v>735</v>
      </c>
      <c r="B311" s="334" t="s">
        <v>1816</v>
      </c>
      <c r="C311" s="334"/>
      <c r="D311" s="335"/>
      <c r="E311" s="312" t="n">
        <v>-0.2008</v>
      </c>
      <c r="F311" s="312" t="n">
        <v>-0.0391</v>
      </c>
      <c r="G311" s="312" t="n">
        <v>-0.1134</v>
      </c>
      <c r="H311" s="312" t="n">
        <v>-0.1716</v>
      </c>
      <c r="I311" s="312" t="n">
        <v>-0.12</v>
      </c>
      <c r="J311" s="312" t="n">
        <v>-0.0999</v>
      </c>
      <c r="K311" s="312" t="n">
        <v>-0.2661</v>
      </c>
      <c r="L311" s="312" t="n">
        <v>0.0872</v>
      </c>
      <c r="M311" s="312" t="n">
        <v>-0.0349</v>
      </c>
      <c r="N311" s="312" t="n">
        <v>0.1843</v>
      </c>
      <c r="O311" s="312" t="n">
        <v>-0.0662</v>
      </c>
      <c r="P311" s="312" t="n">
        <v>0.1833</v>
      </c>
      <c r="Q311" s="312" t="n">
        <v>0.2038</v>
      </c>
      <c r="R311" s="312" t="n">
        <v>0.1159</v>
      </c>
      <c r="S311" s="312" t="n">
        <v>-0.0905</v>
      </c>
      <c r="T311" s="312" t="n">
        <v>0.0756</v>
      </c>
      <c r="U311" s="312" t="n">
        <v>-0.0877</v>
      </c>
      <c r="V311" s="312" t="n">
        <v>0.2444</v>
      </c>
      <c r="W311" s="312" t="n">
        <v>-0.0207</v>
      </c>
      <c r="X311" s="312" t="n">
        <v>0.3323</v>
      </c>
      <c r="Y311" s="312" t="n">
        <v>0.0735</v>
      </c>
      <c r="Z311" s="312" t="n">
        <v>-0.312</v>
      </c>
      <c r="AA311" s="312" t="n">
        <v>-0.1216</v>
      </c>
      <c r="AB311" s="312" t="n">
        <v>0.0087</v>
      </c>
      <c r="AC311" s="312" t="n">
        <v>0.1209</v>
      </c>
      <c r="AD311" s="312" t="n">
        <v>-0.0549</v>
      </c>
      <c r="AE311" s="312" t="n">
        <v>-0.1664</v>
      </c>
      <c r="AF311" s="312" t="n">
        <v>-0.0794</v>
      </c>
      <c r="AG311" s="312" t="n">
        <v>-0.0667</v>
      </c>
      <c r="AH311" s="312" t="n">
        <v>-0.0101</v>
      </c>
      <c r="AI311" s="312" t="n">
        <v>0.2357</v>
      </c>
      <c r="AJ311" s="312" t="n">
        <v>0.2993</v>
      </c>
      <c r="AK311" s="312" t="n">
        <v>0.1449</v>
      </c>
      <c r="AL311" s="312" t="n">
        <v>0.1732</v>
      </c>
      <c r="AM311" s="312" t="n">
        <v>-0.3262</v>
      </c>
      <c r="AN311" s="312" t="n">
        <v>-0.0811</v>
      </c>
      <c r="AO311" s="312" t="n">
        <v>-0.0483</v>
      </c>
      <c r="AP311" s="313" t="n">
        <v>0.087</v>
      </c>
      <c r="AQ311" s="252"/>
      <c r="AR311" s="314" t="n">
        <f aca="false">ROUND(SUMPRODUCT(E311:AP311,E$5:AP$5),10)</f>
        <v>0.1307771307</v>
      </c>
      <c r="AS311" s="315" t="str">
        <f aca="false">PROPER(RIGHT(B311,LEN(B311)-6))</f>
        <v>Paris Quadrifolia</v>
      </c>
      <c r="AT311" s="269" t="n">
        <f aca="false">ATANH(MIN(AR311,max_correl))</f>
        <v>0.131530421416277</v>
      </c>
      <c r="AU311" s="270" t="str">
        <f aca="false">IF(AT311&lt;0,(AT311^2),"")</f>
        <v/>
      </c>
      <c r="AV311" s="252"/>
      <c r="AW311" s="252"/>
      <c r="AX311" s="252"/>
      <c r="AY311" s="252"/>
      <c r="AZ311" s="252"/>
      <c r="BA311" s="252"/>
      <c r="BB311" s="252"/>
      <c r="BC311" s="0"/>
    </row>
    <row r="312" customFormat="false" ht="12.8" hidden="false" customHeight="false" outlineLevel="0" collapsed="false">
      <c r="A312" s="269" t="s">
        <v>736</v>
      </c>
      <c r="B312" s="334" t="s">
        <v>1817</v>
      </c>
      <c r="C312" s="334"/>
      <c r="D312" s="335"/>
      <c r="E312" s="312" t="n">
        <v>-0.449</v>
      </c>
      <c r="F312" s="312" t="n">
        <v>0.1007</v>
      </c>
      <c r="G312" s="312" t="n">
        <v>-0.0294</v>
      </c>
      <c r="H312" s="312" t="n">
        <v>0.232</v>
      </c>
      <c r="I312" s="312" t="n">
        <v>0.3883</v>
      </c>
      <c r="J312" s="312" t="n">
        <v>-0.0108</v>
      </c>
      <c r="K312" s="312" t="n">
        <v>-0.2441</v>
      </c>
      <c r="L312" s="312" t="n">
        <v>0.1816</v>
      </c>
      <c r="M312" s="312" t="n">
        <v>0.1634</v>
      </c>
      <c r="N312" s="312" t="n">
        <v>0.0065</v>
      </c>
      <c r="O312" s="312" t="n">
        <v>-0.1072</v>
      </c>
      <c r="P312" s="312" t="n">
        <v>0.2975</v>
      </c>
      <c r="Q312" s="312" t="n">
        <v>0.293</v>
      </c>
      <c r="R312" s="312" t="n">
        <v>0.1394</v>
      </c>
      <c r="S312" s="312" t="n">
        <v>-0.1029</v>
      </c>
      <c r="T312" s="312" t="n">
        <v>-0.0516</v>
      </c>
      <c r="U312" s="312" t="n">
        <v>-0.102</v>
      </c>
      <c r="V312" s="312" t="n">
        <v>0.0191</v>
      </c>
      <c r="W312" s="312" t="n">
        <v>-0.1249</v>
      </c>
      <c r="X312" s="312" t="n">
        <v>-0.1244</v>
      </c>
      <c r="Y312" s="312" t="n">
        <v>-0.0437</v>
      </c>
      <c r="Z312" s="312" t="n">
        <v>-0.0054</v>
      </c>
      <c r="AA312" s="312" t="n">
        <v>0.1746</v>
      </c>
      <c r="AB312" s="312" t="n">
        <v>0.05</v>
      </c>
      <c r="AC312" s="312" t="n">
        <v>-0.0155</v>
      </c>
      <c r="AD312" s="312" t="n">
        <v>-0.2511</v>
      </c>
      <c r="AE312" s="312" t="n">
        <v>-0.0049</v>
      </c>
      <c r="AF312" s="312" t="n">
        <v>0.0619</v>
      </c>
      <c r="AG312" s="312" t="n">
        <v>-0.0637</v>
      </c>
      <c r="AH312" s="312" t="n">
        <v>-0.0215</v>
      </c>
      <c r="AI312" s="312" t="n">
        <v>0.0531</v>
      </c>
      <c r="AJ312" s="312" t="n">
        <v>0.0058</v>
      </c>
      <c r="AK312" s="312" t="n">
        <v>-0.0119</v>
      </c>
      <c r="AL312" s="312" t="n">
        <v>-0.1065</v>
      </c>
      <c r="AM312" s="312" t="n">
        <v>0.0661</v>
      </c>
      <c r="AN312" s="312" t="n">
        <v>0.028</v>
      </c>
      <c r="AO312" s="312" t="n">
        <v>-0.1495</v>
      </c>
      <c r="AP312" s="313" t="n">
        <v>-0.2334</v>
      </c>
      <c r="AQ312" s="252"/>
      <c r="AR312" s="314" t="n">
        <f aca="false">ROUND(SUMPRODUCT(E312:AP312,E$5:AP$5),10)</f>
        <v>-0.0344793051</v>
      </c>
      <c r="AS312" s="315" t="str">
        <f aca="false">PROPER(RIGHT(B312,LEN(B312)-6))</f>
        <v>Perhexiline(Maleate)</v>
      </c>
      <c r="AT312" s="269" t="n">
        <f aca="false">ATANH(MIN(AR312,max_correl))</f>
        <v>-0.0344929781118641</v>
      </c>
      <c r="AU312" s="270" t="n">
        <f aca="false">IF(AT312&lt;0,(AT312^2),"")</f>
        <v>0.00118976553902554</v>
      </c>
      <c r="AV312" s="252"/>
      <c r="AW312" s="252"/>
      <c r="AX312" s="252"/>
      <c r="AY312" s="252"/>
      <c r="AZ312" s="252"/>
      <c r="BA312" s="252"/>
      <c r="BB312" s="252"/>
      <c r="BC312" s="0"/>
    </row>
    <row r="313" customFormat="false" ht="12.8" hidden="false" customHeight="false" outlineLevel="0" collapsed="false">
      <c r="A313" s="269" t="s">
        <v>737</v>
      </c>
      <c r="B313" s="334" t="s">
        <v>1818</v>
      </c>
      <c r="C313" s="334"/>
      <c r="D313" s="335"/>
      <c r="E313" s="312" t="n">
        <v>0.3919</v>
      </c>
      <c r="F313" s="312" t="n">
        <v>0.0245</v>
      </c>
      <c r="G313" s="312" t="n">
        <v>-0.1907</v>
      </c>
      <c r="H313" s="312" t="n">
        <v>-0.0777</v>
      </c>
      <c r="I313" s="312" t="n">
        <v>0.1328</v>
      </c>
      <c r="J313" s="312" t="n">
        <v>-0.0706</v>
      </c>
      <c r="K313" s="312" t="n">
        <v>0.0298</v>
      </c>
      <c r="L313" s="312" t="n">
        <v>0.0515</v>
      </c>
      <c r="M313" s="312" t="n">
        <v>0.0467</v>
      </c>
      <c r="N313" s="312" t="n">
        <v>0.2539</v>
      </c>
      <c r="O313" s="312" t="n">
        <v>-0.205</v>
      </c>
      <c r="P313" s="312" t="n">
        <v>0.0146</v>
      </c>
      <c r="Q313" s="312" t="n">
        <v>0.2086</v>
      </c>
      <c r="R313" s="312" t="n">
        <v>-0.0189</v>
      </c>
      <c r="S313" s="312" t="n">
        <v>0.4109</v>
      </c>
      <c r="T313" s="312" t="n">
        <v>-0.0766</v>
      </c>
      <c r="U313" s="312" t="n">
        <v>-0.18</v>
      </c>
      <c r="V313" s="312" t="n">
        <v>0.1466</v>
      </c>
      <c r="W313" s="312" t="n">
        <v>-0.0856</v>
      </c>
      <c r="X313" s="312" t="n">
        <v>-0.1071</v>
      </c>
      <c r="Y313" s="312" t="n">
        <v>0.0091</v>
      </c>
      <c r="Z313" s="312" t="n">
        <v>-0.1391</v>
      </c>
      <c r="AA313" s="312" t="n">
        <v>0.0105</v>
      </c>
      <c r="AB313" s="312" t="n">
        <v>0.101</v>
      </c>
      <c r="AC313" s="312" t="n">
        <v>-0.2114</v>
      </c>
      <c r="AD313" s="312" t="n">
        <v>0.2765</v>
      </c>
      <c r="AE313" s="312" t="n">
        <v>0.0759</v>
      </c>
      <c r="AF313" s="312" t="n">
        <v>-0.0462</v>
      </c>
      <c r="AG313" s="312" t="n">
        <v>-0.0613</v>
      </c>
      <c r="AH313" s="312" t="n">
        <v>0.0046</v>
      </c>
      <c r="AI313" s="312" t="n">
        <v>0.1992</v>
      </c>
      <c r="AJ313" s="312" t="n">
        <v>-0.1326</v>
      </c>
      <c r="AK313" s="312" t="n">
        <v>-0.2135</v>
      </c>
      <c r="AL313" s="312" t="n">
        <v>0.0003</v>
      </c>
      <c r="AM313" s="312" t="n">
        <v>-0.1584</v>
      </c>
      <c r="AN313" s="312" t="n">
        <v>-0.2369</v>
      </c>
      <c r="AO313" s="312" t="n">
        <v>-0.0012</v>
      </c>
      <c r="AP313" s="313" t="n">
        <v>-0.1747</v>
      </c>
      <c r="AQ313" s="252"/>
      <c r="AR313" s="314" t="n">
        <f aca="false">ROUND(SUMPRODUCT(E313:AP313,E$5:AP$5),10)</f>
        <v>-0.1789324457</v>
      </c>
      <c r="AS313" s="315" t="str">
        <f aca="false">PROPER(RIGHT(B313,LEN(B313)-6))</f>
        <v>Petroleum</v>
      </c>
      <c r="AT313" s="269" t="n">
        <f aca="false">ATANH(MIN(AR313,max_correl))</f>
        <v>-0.180879605958203</v>
      </c>
      <c r="AU313" s="270" t="n">
        <f aca="false">IF(AT313&lt;0,(AT313^2),"")</f>
        <v>0.0327174318515948</v>
      </c>
      <c r="AV313" s="252"/>
      <c r="AW313" s="252"/>
      <c r="AX313" s="252"/>
      <c r="AY313" s="252"/>
      <c r="AZ313" s="252"/>
      <c r="BA313" s="252"/>
      <c r="BB313" s="252"/>
      <c r="BC313" s="0"/>
    </row>
    <row r="314" customFormat="false" ht="12.8" hidden="false" customHeight="false" outlineLevel="0" collapsed="false">
      <c r="A314" s="269" t="s">
        <v>738</v>
      </c>
      <c r="B314" s="334" t="s">
        <v>1819</v>
      </c>
      <c r="C314" s="334"/>
      <c r="D314" s="335"/>
      <c r="E314" s="312" t="n">
        <v>0.3479</v>
      </c>
      <c r="F314" s="312" t="n">
        <v>-0.2191</v>
      </c>
      <c r="G314" s="312" t="n">
        <v>-0.3033</v>
      </c>
      <c r="H314" s="312" t="n">
        <v>0.3398</v>
      </c>
      <c r="I314" s="312" t="n">
        <v>-0.0508</v>
      </c>
      <c r="J314" s="312" t="n">
        <v>0.1055</v>
      </c>
      <c r="K314" s="312" t="n">
        <v>-0.1008</v>
      </c>
      <c r="L314" s="312" t="n">
        <v>-0.242</v>
      </c>
      <c r="M314" s="312" t="n">
        <v>-0.1307</v>
      </c>
      <c r="N314" s="312" t="n">
        <v>-0.3076</v>
      </c>
      <c r="O314" s="312" t="n">
        <v>0.1148</v>
      </c>
      <c r="P314" s="312" t="n">
        <v>-0.0795</v>
      </c>
      <c r="Q314" s="312" t="n">
        <v>0.1994</v>
      </c>
      <c r="R314" s="312" t="n">
        <v>-0.2106</v>
      </c>
      <c r="S314" s="312" t="n">
        <v>0.2502</v>
      </c>
      <c r="T314" s="312" t="n">
        <v>-0.1047</v>
      </c>
      <c r="U314" s="312" t="n">
        <v>-0.1074</v>
      </c>
      <c r="V314" s="312" t="n">
        <v>0.2094</v>
      </c>
      <c r="W314" s="312" t="n">
        <v>-0.0652</v>
      </c>
      <c r="X314" s="312" t="n">
        <v>-0.0136</v>
      </c>
      <c r="Y314" s="312" t="n">
        <v>-0.0202</v>
      </c>
      <c r="Z314" s="312" t="n">
        <v>0.0667</v>
      </c>
      <c r="AA314" s="312" t="n">
        <v>0.0423</v>
      </c>
      <c r="AB314" s="312" t="n">
        <v>-0.0256</v>
      </c>
      <c r="AC314" s="312" t="n">
        <v>0.1179</v>
      </c>
      <c r="AD314" s="312" t="n">
        <v>-0.2141</v>
      </c>
      <c r="AE314" s="312" t="n">
        <v>0.057</v>
      </c>
      <c r="AF314" s="312" t="n">
        <v>0.1199</v>
      </c>
      <c r="AG314" s="312" t="n">
        <v>-0.0547</v>
      </c>
      <c r="AH314" s="312" t="n">
        <v>0.012</v>
      </c>
      <c r="AI314" s="312" t="n">
        <v>0.1167</v>
      </c>
      <c r="AJ314" s="312" t="n">
        <v>0.1749</v>
      </c>
      <c r="AK314" s="312" t="n">
        <v>0.0733</v>
      </c>
      <c r="AL314" s="312" t="n">
        <v>-0.1474</v>
      </c>
      <c r="AM314" s="312" t="n">
        <v>-0.0531</v>
      </c>
      <c r="AN314" s="312" t="n">
        <v>0.0066</v>
      </c>
      <c r="AO314" s="312" t="n">
        <v>0.1617</v>
      </c>
      <c r="AP314" s="313" t="n">
        <v>-0.0648</v>
      </c>
      <c r="AQ314" s="252"/>
      <c r="AR314" s="314" t="n">
        <f aca="false">ROUND(SUMPRODUCT(E314:AP314,E$5:AP$5),10)</f>
        <v>-0.005688655</v>
      </c>
      <c r="AS314" s="315" t="str">
        <f aca="false">PROPER(RIGHT(B314,LEN(B314)-6))</f>
        <v>Petroselinum Sativum</v>
      </c>
      <c r="AT314" s="269" t="n">
        <f aca="false">ATANH(MIN(AR314,max_correl))</f>
        <v>-0.00568871636432559</v>
      </c>
      <c r="AU314" s="270" t="n">
        <f aca="false">IF(AT314&lt;0,(AT314^2),"")</f>
        <v>3.23614938737457E-005</v>
      </c>
      <c r="AV314" s="252"/>
      <c r="AW314" s="252"/>
      <c r="AX314" s="252"/>
      <c r="AY314" s="252"/>
      <c r="AZ314" s="252"/>
      <c r="BA314" s="252"/>
      <c r="BB314" s="252"/>
      <c r="BC314" s="0"/>
    </row>
    <row r="315" customFormat="false" ht="12.8" hidden="false" customHeight="false" outlineLevel="0" collapsed="false">
      <c r="A315" s="269" t="s">
        <v>739</v>
      </c>
      <c r="B315" s="334" t="s">
        <v>1820</v>
      </c>
      <c r="C315" s="334"/>
      <c r="D315" s="335"/>
      <c r="E315" s="312" t="n">
        <v>0.2853</v>
      </c>
      <c r="F315" s="312" t="n">
        <v>-0.3176</v>
      </c>
      <c r="G315" s="312" t="n">
        <v>0.2396</v>
      </c>
      <c r="H315" s="312" t="n">
        <v>-0.3418</v>
      </c>
      <c r="I315" s="312" t="n">
        <v>0.1033</v>
      </c>
      <c r="J315" s="312" t="n">
        <v>-0.1349</v>
      </c>
      <c r="K315" s="312" t="n">
        <v>-0.1226</v>
      </c>
      <c r="L315" s="312" t="n">
        <v>-0.058</v>
      </c>
      <c r="M315" s="312" t="n">
        <v>0.0636</v>
      </c>
      <c r="N315" s="312" t="n">
        <v>-0.0081</v>
      </c>
      <c r="O315" s="312" t="n">
        <v>0.0734</v>
      </c>
      <c r="P315" s="312" t="n">
        <v>0.1152</v>
      </c>
      <c r="Q315" s="312" t="n">
        <v>0.039</v>
      </c>
      <c r="R315" s="312" t="n">
        <v>0.1187</v>
      </c>
      <c r="S315" s="312" t="n">
        <v>0.248</v>
      </c>
      <c r="T315" s="312" t="n">
        <v>0.1121</v>
      </c>
      <c r="U315" s="312" t="n">
        <v>-0.2667</v>
      </c>
      <c r="V315" s="312" t="n">
        <v>-0.0221</v>
      </c>
      <c r="W315" s="312" t="n">
        <v>0.0239</v>
      </c>
      <c r="X315" s="312" t="n">
        <v>0.149</v>
      </c>
      <c r="Y315" s="312" t="n">
        <v>-0.0657</v>
      </c>
      <c r="Z315" s="312" t="n">
        <v>0.1697</v>
      </c>
      <c r="AA315" s="312" t="n">
        <v>0.0552</v>
      </c>
      <c r="AB315" s="312" t="n">
        <v>-0.2452</v>
      </c>
      <c r="AC315" s="312" t="n">
        <v>0.2565</v>
      </c>
      <c r="AD315" s="312" t="n">
        <v>-0.1753</v>
      </c>
      <c r="AE315" s="312" t="n">
        <v>0.1121</v>
      </c>
      <c r="AF315" s="312" t="n">
        <v>-0.0492</v>
      </c>
      <c r="AG315" s="312" t="n">
        <v>-0.0931</v>
      </c>
      <c r="AH315" s="312" t="n">
        <v>0.0218</v>
      </c>
      <c r="AI315" s="312" t="n">
        <v>0.1672</v>
      </c>
      <c r="AJ315" s="312" t="n">
        <v>-0.2248</v>
      </c>
      <c r="AK315" s="312" t="n">
        <v>0.0032</v>
      </c>
      <c r="AL315" s="312" t="n">
        <v>0.1725</v>
      </c>
      <c r="AM315" s="312" t="n">
        <v>-0.1317</v>
      </c>
      <c r="AN315" s="312" t="n">
        <v>-0.0699</v>
      </c>
      <c r="AO315" s="312" t="n">
        <v>-0.2048</v>
      </c>
      <c r="AP315" s="313" t="n">
        <v>-0.0011</v>
      </c>
      <c r="AQ315" s="252"/>
      <c r="AR315" s="314" t="n">
        <f aca="false">ROUND(SUMPRODUCT(E315:AP315,E$5:AP$5),10)</f>
        <v>-0.3493749562</v>
      </c>
      <c r="AS315" s="315" t="str">
        <f aca="false">PROPER(RIGHT(B315,LEN(B315)-6))</f>
        <v>Phellandrium Aquati.</v>
      </c>
      <c r="AT315" s="269" t="n">
        <f aca="false">ATANH(MIN(AR315,max_correl))</f>
        <v>-0.364731631060242</v>
      </c>
      <c r="AU315" s="270" t="n">
        <f aca="false">IF(AT315&lt;0,(AT315^2),"")</f>
        <v>0.133029162695864</v>
      </c>
      <c r="AV315" s="252"/>
      <c r="AW315" s="252"/>
      <c r="AX315" s="252"/>
      <c r="AY315" s="252"/>
      <c r="AZ315" s="252"/>
      <c r="BA315" s="252"/>
      <c r="BB315" s="252"/>
      <c r="BC315" s="0"/>
    </row>
    <row r="316" customFormat="false" ht="12.8" hidden="false" customHeight="false" outlineLevel="0" collapsed="false">
      <c r="A316" s="269" t="s">
        <v>740</v>
      </c>
      <c r="B316" s="334" t="s">
        <v>1821</v>
      </c>
      <c r="C316" s="334"/>
      <c r="D316" s="335"/>
      <c r="E316" s="312" t="n">
        <v>0.1322</v>
      </c>
      <c r="F316" s="312" t="n">
        <v>0.0872</v>
      </c>
      <c r="G316" s="312" t="n">
        <v>-0.1138</v>
      </c>
      <c r="H316" s="312" t="n">
        <v>0.1389</v>
      </c>
      <c r="I316" s="312" t="n">
        <v>0.1327</v>
      </c>
      <c r="J316" s="312" t="n">
        <v>0.3204</v>
      </c>
      <c r="K316" s="312" t="n">
        <v>-0.001</v>
      </c>
      <c r="L316" s="312" t="n">
        <v>0.3025</v>
      </c>
      <c r="M316" s="312" t="n">
        <v>-0.291</v>
      </c>
      <c r="N316" s="312" t="n">
        <v>0.0194</v>
      </c>
      <c r="O316" s="312" t="n">
        <v>-0.0609</v>
      </c>
      <c r="P316" s="312" t="n">
        <v>-0.0532</v>
      </c>
      <c r="Q316" s="312" t="n">
        <v>0.0437</v>
      </c>
      <c r="R316" s="312" t="n">
        <v>-0.2592</v>
      </c>
      <c r="S316" s="312" t="n">
        <v>0.0075</v>
      </c>
      <c r="T316" s="312" t="n">
        <v>0.0848</v>
      </c>
      <c r="U316" s="312" t="n">
        <v>-0.0082</v>
      </c>
      <c r="V316" s="312" t="n">
        <v>-0.3673</v>
      </c>
      <c r="W316" s="312" t="n">
        <v>0.1355</v>
      </c>
      <c r="X316" s="312" t="n">
        <v>-0.051</v>
      </c>
      <c r="Y316" s="312" t="n">
        <v>0.0398</v>
      </c>
      <c r="Z316" s="312" t="n">
        <v>-0.1292</v>
      </c>
      <c r="AA316" s="312" t="n">
        <v>-0.0216</v>
      </c>
      <c r="AB316" s="312" t="n">
        <v>-0.0798</v>
      </c>
      <c r="AC316" s="312" t="n">
        <v>0.1814</v>
      </c>
      <c r="AD316" s="312" t="n">
        <v>0.128</v>
      </c>
      <c r="AE316" s="312" t="n">
        <v>-0.0186</v>
      </c>
      <c r="AF316" s="312" t="n">
        <v>0.2197</v>
      </c>
      <c r="AG316" s="312" t="n">
        <v>-0.2242</v>
      </c>
      <c r="AH316" s="312" t="n">
        <v>0.2284</v>
      </c>
      <c r="AI316" s="312" t="n">
        <v>0.0606</v>
      </c>
      <c r="AJ316" s="312" t="n">
        <v>-0.2625</v>
      </c>
      <c r="AK316" s="312" t="n">
        <v>-0.0611</v>
      </c>
      <c r="AL316" s="312" t="n">
        <v>-0.211</v>
      </c>
      <c r="AM316" s="312" t="n">
        <v>-0.2227</v>
      </c>
      <c r="AN316" s="312" t="n">
        <v>0.051</v>
      </c>
      <c r="AO316" s="312" t="n">
        <v>0.0609</v>
      </c>
      <c r="AP316" s="313" t="n">
        <v>0.0691</v>
      </c>
      <c r="AQ316" s="252"/>
      <c r="AR316" s="314" t="n">
        <f aca="false">ROUND(SUMPRODUCT(E316:AP316,E$5:AP$5),10)</f>
        <v>-0.075873548</v>
      </c>
      <c r="AS316" s="315" t="str">
        <f aca="false">PROPER(RIGHT(B316,LEN(B316)-6))</f>
        <v>Phenobarbital</v>
      </c>
      <c r="AT316" s="269" t="n">
        <f aca="false">ATANH(MIN(AR316,max_correl))</f>
        <v>-0.0760196491387597</v>
      </c>
      <c r="AU316" s="270" t="n">
        <f aca="false">IF(AT316&lt;0,(AT316^2),"")</f>
        <v>0.00577898705518013</v>
      </c>
      <c r="AV316" s="252"/>
      <c r="AW316" s="252"/>
      <c r="AX316" s="252"/>
      <c r="AY316" s="252"/>
      <c r="BC316" s="0"/>
    </row>
    <row r="317" customFormat="false" ht="12.8" hidden="false" customHeight="false" outlineLevel="0" collapsed="false">
      <c r="A317" s="269" t="s">
        <v>741</v>
      </c>
      <c r="B317" s="334" t="s">
        <v>1822</v>
      </c>
      <c r="C317" s="334"/>
      <c r="D317" s="335"/>
      <c r="E317" s="312" t="n">
        <v>-0.226</v>
      </c>
      <c r="F317" s="312" t="n">
        <v>0.4212</v>
      </c>
      <c r="G317" s="312" t="n">
        <v>-0.1523</v>
      </c>
      <c r="H317" s="312" t="n">
        <v>0.0891</v>
      </c>
      <c r="I317" s="312" t="n">
        <v>0.2924</v>
      </c>
      <c r="J317" s="312" t="n">
        <v>-0.2373</v>
      </c>
      <c r="K317" s="312" t="n">
        <v>-0.0402</v>
      </c>
      <c r="L317" s="312" t="n">
        <v>0.1187</v>
      </c>
      <c r="M317" s="312" t="n">
        <v>0.0995</v>
      </c>
      <c r="N317" s="312" t="n">
        <v>0.0403</v>
      </c>
      <c r="O317" s="312" t="n">
        <v>0.2612</v>
      </c>
      <c r="P317" s="312" t="n">
        <v>-0.3655</v>
      </c>
      <c r="Q317" s="312" t="n">
        <v>-0.2167</v>
      </c>
      <c r="R317" s="312" t="n">
        <v>0.071</v>
      </c>
      <c r="S317" s="312" t="n">
        <v>-0.0123</v>
      </c>
      <c r="T317" s="312" t="n">
        <v>0.0434</v>
      </c>
      <c r="U317" s="312" t="n">
        <v>0.0907</v>
      </c>
      <c r="V317" s="312" t="n">
        <v>-0.2784</v>
      </c>
      <c r="W317" s="312" t="n">
        <v>-0.0627</v>
      </c>
      <c r="X317" s="312" t="n">
        <v>0.0754</v>
      </c>
      <c r="Y317" s="312" t="n">
        <v>0.001</v>
      </c>
      <c r="Z317" s="312" t="n">
        <v>-0.0845</v>
      </c>
      <c r="AA317" s="312" t="n">
        <v>-0.1553</v>
      </c>
      <c r="AB317" s="312" t="n">
        <v>-0.0445</v>
      </c>
      <c r="AC317" s="312" t="n">
        <v>-0.2299</v>
      </c>
      <c r="AD317" s="312" t="n">
        <v>-0.0476</v>
      </c>
      <c r="AE317" s="312" t="n">
        <v>0.0584</v>
      </c>
      <c r="AF317" s="312" t="n">
        <v>-0.0092</v>
      </c>
      <c r="AG317" s="312" t="n">
        <v>0.0092</v>
      </c>
      <c r="AH317" s="312" t="n">
        <v>-0.0812</v>
      </c>
      <c r="AI317" s="312" t="n">
        <v>0.2059</v>
      </c>
      <c r="AJ317" s="312" t="n">
        <v>0.0181</v>
      </c>
      <c r="AK317" s="312" t="n">
        <v>0.0943</v>
      </c>
      <c r="AL317" s="312" t="n">
        <v>-0.0943</v>
      </c>
      <c r="AM317" s="312" t="n">
        <v>0.0468</v>
      </c>
      <c r="AN317" s="312" t="n">
        <v>0.1323</v>
      </c>
      <c r="AO317" s="312" t="n">
        <v>-0.0331</v>
      </c>
      <c r="AP317" s="313" t="n">
        <v>0.2009</v>
      </c>
      <c r="AQ317" s="252"/>
      <c r="AR317" s="314" t="n">
        <f aca="false">ROUND(SUMPRODUCT(E317:AP317,E$5:AP$5),10)</f>
        <v>0.0386075237</v>
      </c>
      <c r="AS317" s="315" t="str">
        <f aca="false">PROPER(RIGHT(B317,LEN(B317)-6))</f>
        <v>Phosphoricum Acidum</v>
      </c>
      <c r="AT317" s="269" t="n">
        <f aca="false">ATANH(MIN(AR317,max_correl))</f>
        <v>0.0386267229041102</v>
      </c>
      <c r="AU317" s="270" t="str">
        <f aca="false">IF(AT317&lt;0,(AT317^2),"")</f>
        <v/>
      </c>
      <c r="AV317" s="252"/>
      <c r="AW317" s="252"/>
      <c r="AX317" s="252"/>
      <c r="AY317" s="252"/>
      <c r="BC317" s="0"/>
    </row>
    <row r="318" customFormat="false" ht="12.8" hidden="false" customHeight="false" outlineLevel="0" collapsed="false">
      <c r="A318" s="269" t="s">
        <v>742</v>
      </c>
      <c r="B318" s="334" t="s">
        <v>1823</v>
      </c>
      <c r="C318" s="334"/>
      <c r="D318" s="335"/>
      <c r="E318" s="312" t="n">
        <v>-0.2656</v>
      </c>
      <c r="F318" s="312" t="n">
        <v>-0.0262</v>
      </c>
      <c r="G318" s="312" t="n">
        <v>-0.0164</v>
      </c>
      <c r="H318" s="312" t="n">
        <v>0.0974</v>
      </c>
      <c r="I318" s="312" t="n">
        <v>-0.0177</v>
      </c>
      <c r="J318" s="312" t="n">
        <v>-0.0525</v>
      </c>
      <c r="K318" s="312" t="n">
        <v>0.0835</v>
      </c>
      <c r="L318" s="312" t="n">
        <v>0.35</v>
      </c>
      <c r="M318" s="312" t="n">
        <v>0.0583</v>
      </c>
      <c r="N318" s="312" t="n">
        <v>-0.0095</v>
      </c>
      <c r="O318" s="312" t="n">
        <v>0.1153</v>
      </c>
      <c r="P318" s="312" t="n">
        <v>-0.5008</v>
      </c>
      <c r="Q318" s="312" t="n">
        <v>-0.1064</v>
      </c>
      <c r="R318" s="312" t="n">
        <v>0.1519</v>
      </c>
      <c r="S318" s="312" t="n">
        <v>-0.167</v>
      </c>
      <c r="T318" s="312" t="n">
        <v>-0.2324</v>
      </c>
      <c r="U318" s="312" t="n">
        <v>-0.3029</v>
      </c>
      <c r="V318" s="312" t="n">
        <v>0.1396</v>
      </c>
      <c r="W318" s="312" t="n">
        <v>0.0461</v>
      </c>
      <c r="X318" s="312" t="n">
        <v>0.2134</v>
      </c>
      <c r="Y318" s="312" t="n">
        <v>-0.0728</v>
      </c>
      <c r="Z318" s="312" t="n">
        <v>0.1589</v>
      </c>
      <c r="AA318" s="312" t="n">
        <v>-0.0182</v>
      </c>
      <c r="AB318" s="312" t="n">
        <v>-0.0495</v>
      </c>
      <c r="AC318" s="312" t="n">
        <v>-0.3056</v>
      </c>
      <c r="AD318" s="312" t="n">
        <v>0.0958</v>
      </c>
      <c r="AE318" s="312" t="n">
        <v>0.168</v>
      </c>
      <c r="AF318" s="312" t="n">
        <v>-0.0094</v>
      </c>
      <c r="AG318" s="312" t="n">
        <v>-0.0338</v>
      </c>
      <c r="AH318" s="312" t="n">
        <v>-0.023</v>
      </c>
      <c r="AI318" s="312" t="n">
        <v>0.0312</v>
      </c>
      <c r="AJ318" s="312" t="n">
        <v>0.1236</v>
      </c>
      <c r="AK318" s="312" t="n">
        <v>0.026</v>
      </c>
      <c r="AL318" s="312" t="n">
        <v>0.1715</v>
      </c>
      <c r="AM318" s="312" t="n">
        <v>0.0457</v>
      </c>
      <c r="AN318" s="312" t="n">
        <v>0.143</v>
      </c>
      <c r="AO318" s="312" t="n">
        <v>-0.0695</v>
      </c>
      <c r="AP318" s="313" t="n">
        <v>0.0638</v>
      </c>
      <c r="AQ318" s="252"/>
      <c r="AR318" s="314" t="n">
        <f aca="false">ROUND(SUMPRODUCT(E318:AP318,E$5:AP$5),10)</f>
        <v>0.3278684688</v>
      </c>
      <c r="AS318" s="315" t="str">
        <f aca="false">PROPER(RIGHT(B318,LEN(B318)-6))</f>
        <v>Phosphorus</v>
      </c>
      <c r="AT318" s="269" t="n">
        <f aca="false">ATANH(MIN(AR318,max_correl))</f>
        <v>0.34043811411505</v>
      </c>
      <c r="AU318" s="270" t="str">
        <f aca="false">IF(AT318&lt;0,(AT318^2),"")</f>
        <v/>
      </c>
      <c r="AV318" s="252"/>
      <c r="AW318" s="252"/>
      <c r="AX318" s="252"/>
      <c r="AY318" s="252"/>
      <c r="BC318" s="0"/>
    </row>
    <row r="319" customFormat="false" ht="12.8" hidden="false" customHeight="false" outlineLevel="0" collapsed="false">
      <c r="A319" s="269" t="s">
        <v>743</v>
      </c>
      <c r="B319" s="334" t="s">
        <v>1824</v>
      </c>
      <c r="C319" s="334"/>
      <c r="D319" s="335"/>
      <c r="E319" s="312" t="n">
        <v>-0.3795</v>
      </c>
      <c r="F319" s="312" t="n">
        <v>-0.1054</v>
      </c>
      <c r="G319" s="312" t="n">
        <v>-0.1383</v>
      </c>
      <c r="H319" s="312" t="n">
        <v>-0.0214</v>
      </c>
      <c r="I319" s="312" t="n">
        <v>0.2105</v>
      </c>
      <c r="J319" s="312" t="n">
        <v>-0.2219</v>
      </c>
      <c r="K319" s="312" t="n">
        <v>-0.0529</v>
      </c>
      <c r="L319" s="312" t="n">
        <v>0.0454</v>
      </c>
      <c r="M319" s="312" t="n">
        <v>-0.0404</v>
      </c>
      <c r="N319" s="312" t="n">
        <v>0.3298</v>
      </c>
      <c r="O319" s="312" t="n">
        <v>0.1362</v>
      </c>
      <c r="P319" s="312" t="n">
        <v>0.1297</v>
      </c>
      <c r="Q319" s="312" t="n">
        <v>0.0729</v>
      </c>
      <c r="R319" s="312" t="n">
        <v>0.0468</v>
      </c>
      <c r="S319" s="312" t="n">
        <v>-0.174</v>
      </c>
      <c r="T319" s="312" t="n">
        <v>-0.0754</v>
      </c>
      <c r="U319" s="312" t="n">
        <v>-0.1079</v>
      </c>
      <c r="V319" s="312" t="n">
        <v>-0.1229</v>
      </c>
      <c r="W319" s="312" t="n">
        <v>-0.0622</v>
      </c>
      <c r="X319" s="312" t="n">
        <v>0.0289</v>
      </c>
      <c r="Y319" s="312" t="n">
        <v>0.2748</v>
      </c>
      <c r="Z319" s="312" t="n">
        <v>0.1529</v>
      </c>
      <c r="AA319" s="312" t="n">
        <v>0.0833</v>
      </c>
      <c r="AB319" s="312" t="n">
        <v>-0.1672</v>
      </c>
      <c r="AC319" s="312" t="n">
        <v>0.3509</v>
      </c>
      <c r="AD319" s="312" t="n">
        <v>-0.2895</v>
      </c>
      <c r="AE319" s="312" t="n">
        <v>0.0465</v>
      </c>
      <c r="AF319" s="312" t="n">
        <v>0.0046</v>
      </c>
      <c r="AG319" s="312" t="n">
        <v>-0.0254</v>
      </c>
      <c r="AH319" s="312" t="n">
        <v>-0.163</v>
      </c>
      <c r="AI319" s="312" t="n">
        <v>-0.2051</v>
      </c>
      <c r="AJ319" s="312" t="n">
        <v>0.1233</v>
      </c>
      <c r="AK319" s="312" t="n">
        <v>-0.0336</v>
      </c>
      <c r="AL319" s="312" t="n">
        <v>0.0633</v>
      </c>
      <c r="AM319" s="312" t="n">
        <v>0.08</v>
      </c>
      <c r="AN319" s="312" t="n">
        <v>-0.0071</v>
      </c>
      <c r="AO319" s="312" t="n">
        <v>0.2552</v>
      </c>
      <c r="AP319" s="313" t="n">
        <v>-0.045</v>
      </c>
      <c r="AQ319" s="252"/>
      <c r="AR319" s="314" t="n">
        <f aca="false">ROUND(SUMPRODUCT(E319:AP319,E$5:AP$5),10)</f>
        <v>-0.1547319167</v>
      </c>
      <c r="AS319" s="315" t="str">
        <f aca="false">PROPER(RIGHT(B319,LEN(B319)-6))</f>
        <v>Physostigma Venenos.</v>
      </c>
      <c r="AT319" s="269" t="n">
        <f aca="false">ATANH(MIN(AR319,max_correl))</f>
        <v>-0.155984826938562</v>
      </c>
      <c r="AU319" s="270" t="n">
        <f aca="false">IF(AT319&lt;0,(AT319^2),"")</f>
        <v>0.024331266235053</v>
      </c>
      <c r="AV319" s="252"/>
      <c r="AW319" s="252"/>
      <c r="AX319" s="252"/>
      <c r="AY319" s="252"/>
      <c r="BC319" s="0"/>
    </row>
    <row r="320" customFormat="false" ht="12.8" hidden="false" customHeight="false" outlineLevel="0" collapsed="false">
      <c r="A320" s="269" t="s">
        <v>744</v>
      </c>
      <c r="B320" s="334" t="s">
        <v>1825</v>
      </c>
      <c r="C320" s="334"/>
      <c r="D320" s="335"/>
      <c r="E320" s="312" t="n">
        <v>0.4189</v>
      </c>
      <c r="F320" s="312" t="n">
        <v>-0.3315</v>
      </c>
      <c r="G320" s="312" t="n">
        <v>0.0725</v>
      </c>
      <c r="H320" s="312" t="n">
        <v>-0.0402</v>
      </c>
      <c r="I320" s="312" t="n">
        <v>-0.0087</v>
      </c>
      <c r="J320" s="312" t="n">
        <v>-0.1555</v>
      </c>
      <c r="K320" s="312" t="n">
        <v>-0.2724</v>
      </c>
      <c r="L320" s="312" t="n">
        <v>-0.2124</v>
      </c>
      <c r="M320" s="312" t="n">
        <v>-0.0468</v>
      </c>
      <c r="N320" s="312" t="n">
        <v>0.2195</v>
      </c>
      <c r="O320" s="312" t="n">
        <v>-0.0832</v>
      </c>
      <c r="P320" s="312" t="n">
        <v>0.038</v>
      </c>
      <c r="Q320" s="312" t="n">
        <v>-0.1521</v>
      </c>
      <c r="R320" s="312" t="n">
        <v>0.3494</v>
      </c>
      <c r="S320" s="312" t="n">
        <v>-0.2344</v>
      </c>
      <c r="T320" s="312" t="n">
        <v>0.1937</v>
      </c>
      <c r="U320" s="312" t="n">
        <v>0.1845</v>
      </c>
      <c r="V320" s="312" t="n">
        <v>-0.1047</v>
      </c>
      <c r="W320" s="312" t="n">
        <v>-0.1446</v>
      </c>
      <c r="X320" s="312" t="n">
        <v>0.0491</v>
      </c>
      <c r="Y320" s="312" t="n">
        <v>-0.1188</v>
      </c>
      <c r="Z320" s="312" t="n">
        <v>0.0094</v>
      </c>
      <c r="AA320" s="312" t="n">
        <v>0.0196</v>
      </c>
      <c r="AB320" s="312" t="n">
        <v>0.2176</v>
      </c>
      <c r="AC320" s="312" t="n">
        <v>-0.0156</v>
      </c>
      <c r="AD320" s="312" t="n">
        <v>0.021</v>
      </c>
      <c r="AE320" s="312" t="n">
        <v>0.0976</v>
      </c>
      <c r="AF320" s="312" t="n">
        <v>0.0541</v>
      </c>
      <c r="AG320" s="312" t="n">
        <v>-0.0976</v>
      </c>
      <c r="AH320" s="312" t="n">
        <v>0.0536</v>
      </c>
      <c r="AI320" s="312" t="n">
        <v>-0.1328</v>
      </c>
      <c r="AJ320" s="312" t="n">
        <v>-0.1614</v>
      </c>
      <c r="AK320" s="312" t="n">
        <v>0.0149</v>
      </c>
      <c r="AL320" s="312" t="n">
        <v>-0.0395</v>
      </c>
      <c r="AM320" s="312" t="n">
        <v>0.0529</v>
      </c>
      <c r="AN320" s="312" t="n">
        <v>-0.0437</v>
      </c>
      <c r="AO320" s="312" t="n">
        <v>0.0947</v>
      </c>
      <c r="AP320" s="313" t="n">
        <v>0.2301</v>
      </c>
      <c r="AQ320" s="252"/>
      <c r="AR320" s="314" t="n">
        <f aca="false">ROUND(SUMPRODUCT(E320:AP320,E$5:AP$5),10)</f>
        <v>-0.306061206</v>
      </c>
      <c r="AS320" s="315" t="str">
        <f aca="false">PROPER(RIGHT(B320,LEN(B320)-6))</f>
        <v>Phytolacca Decandra</v>
      </c>
      <c r="AT320" s="269" t="n">
        <f aca="false">ATANH(MIN(AR320,max_correl))</f>
        <v>-0.316193705220804</v>
      </c>
      <c r="AU320" s="270" t="n">
        <f aca="false">IF(AT320&lt;0,(AT320^2),"")</f>
        <v>0.099978459221261</v>
      </c>
      <c r="AV320" s="252"/>
      <c r="AW320" s="252"/>
      <c r="AX320" s="252"/>
      <c r="AY320" s="252"/>
      <c r="BC320" s="0"/>
    </row>
    <row r="321" customFormat="false" ht="12.8" hidden="false" customHeight="false" outlineLevel="0" collapsed="false">
      <c r="A321" s="269" t="s">
        <v>745</v>
      </c>
      <c r="B321" s="334" t="s">
        <v>1826</v>
      </c>
      <c r="C321" s="334"/>
      <c r="D321" s="335"/>
      <c r="E321" s="312" t="n">
        <v>-0.0483</v>
      </c>
      <c r="F321" s="312" t="n">
        <v>0.448</v>
      </c>
      <c r="G321" s="312" t="n">
        <v>-0.1731</v>
      </c>
      <c r="H321" s="312" t="n">
        <v>0.1516</v>
      </c>
      <c r="I321" s="312" t="n">
        <v>0.4297</v>
      </c>
      <c r="J321" s="312" t="n">
        <v>-0.1377</v>
      </c>
      <c r="K321" s="312" t="n">
        <v>-0.1952</v>
      </c>
      <c r="L321" s="312" t="n">
        <v>0.0887</v>
      </c>
      <c r="M321" s="312" t="n">
        <v>0.0894</v>
      </c>
      <c r="N321" s="312" t="n">
        <v>0.0349</v>
      </c>
      <c r="O321" s="312" t="n">
        <v>0.1304</v>
      </c>
      <c r="P321" s="312" t="n">
        <v>-0.0763</v>
      </c>
      <c r="Q321" s="312" t="n">
        <v>-0.125</v>
      </c>
      <c r="R321" s="312" t="n">
        <v>0.2054</v>
      </c>
      <c r="S321" s="312" t="n">
        <v>-0.0891</v>
      </c>
      <c r="T321" s="312" t="n">
        <v>0.0893</v>
      </c>
      <c r="U321" s="312" t="n">
        <v>0.0985</v>
      </c>
      <c r="V321" s="312" t="n">
        <v>-0.0986</v>
      </c>
      <c r="W321" s="312" t="n">
        <v>-0.0941</v>
      </c>
      <c r="X321" s="312" t="n">
        <v>0.1389</v>
      </c>
      <c r="Y321" s="312" t="n">
        <v>-0.2191</v>
      </c>
      <c r="Z321" s="312" t="n">
        <v>0.0562</v>
      </c>
      <c r="AA321" s="312" t="n">
        <v>-0.0827</v>
      </c>
      <c r="AB321" s="312" t="n">
        <v>-0.1481</v>
      </c>
      <c r="AC321" s="312" t="n">
        <v>-0.1725</v>
      </c>
      <c r="AD321" s="312" t="n">
        <v>-0.2298</v>
      </c>
      <c r="AE321" s="312" t="n">
        <v>0.0765</v>
      </c>
      <c r="AF321" s="312" t="n">
        <v>-0.0575</v>
      </c>
      <c r="AG321" s="312" t="n">
        <v>0.0966</v>
      </c>
      <c r="AH321" s="312" t="n">
        <v>0.0421</v>
      </c>
      <c r="AI321" s="312" t="n">
        <v>0.1169</v>
      </c>
      <c r="AJ321" s="312" t="n">
        <v>0.1088</v>
      </c>
      <c r="AK321" s="312" t="n">
        <v>-0.2805</v>
      </c>
      <c r="AL321" s="312" t="n">
        <v>-0.0645</v>
      </c>
      <c r="AM321" s="312" t="n">
        <v>-0.1109</v>
      </c>
      <c r="AN321" s="312" t="n">
        <v>-0.0558</v>
      </c>
      <c r="AO321" s="312" t="n">
        <v>-0.0992</v>
      </c>
      <c r="AP321" s="313" t="n">
        <v>0.1575</v>
      </c>
      <c r="AQ321" s="252"/>
      <c r="AR321" s="314" t="n">
        <f aca="false">ROUND(SUMPRODUCT(E321:AP321,E$5:AP$5),10)</f>
        <v>0.0867059154</v>
      </c>
      <c r="AS321" s="315" t="str">
        <f aca="false">PROPER(RIGHT(B321,LEN(B321)-6))</f>
        <v>Picricum Acidum</v>
      </c>
      <c r="AT321" s="269" t="n">
        <f aca="false">ATANH(MIN(AR321,max_correl))</f>
        <v>0.0869241833908505</v>
      </c>
      <c r="AU321" s="270" t="str">
        <f aca="false">IF(AT321&lt;0,(AT321^2),"")</f>
        <v/>
      </c>
      <c r="AV321" s="252"/>
      <c r="AW321" s="252"/>
      <c r="AX321" s="252"/>
      <c r="AY321" s="252"/>
      <c r="BC321" s="0"/>
    </row>
    <row r="322" customFormat="false" ht="12.8" hidden="false" customHeight="false" outlineLevel="0" collapsed="false">
      <c r="A322" s="269" t="s">
        <v>746</v>
      </c>
      <c r="B322" s="334" t="s">
        <v>1827</v>
      </c>
      <c r="C322" s="334"/>
      <c r="D322" s="335"/>
      <c r="E322" s="312" t="n">
        <v>0.2819</v>
      </c>
      <c r="F322" s="312" t="n">
        <v>-0.1237</v>
      </c>
      <c r="G322" s="312" t="n">
        <v>-0.009</v>
      </c>
      <c r="H322" s="312" t="n">
        <v>-0.003</v>
      </c>
      <c r="I322" s="312" t="n">
        <v>0.0868</v>
      </c>
      <c r="J322" s="312" t="n">
        <v>-0.1989</v>
      </c>
      <c r="K322" s="312" t="n">
        <v>0.0086</v>
      </c>
      <c r="L322" s="312" t="n">
        <v>0.0786</v>
      </c>
      <c r="M322" s="312" t="n">
        <v>0.0559</v>
      </c>
      <c r="N322" s="312" t="n">
        <v>-0.0584</v>
      </c>
      <c r="O322" s="312" t="n">
        <v>0.0816</v>
      </c>
      <c r="P322" s="312" t="n">
        <v>-0.0829</v>
      </c>
      <c r="Q322" s="312" t="n">
        <v>-0.0589</v>
      </c>
      <c r="R322" s="312" t="n">
        <v>-0.2917</v>
      </c>
      <c r="S322" s="312" t="n">
        <v>0.0296</v>
      </c>
      <c r="T322" s="312" t="n">
        <v>0.0279</v>
      </c>
      <c r="U322" s="312" t="n">
        <v>0.2024</v>
      </c>
      <c r="V322" s="312" t="n">
        <v>-0.0838</v>
      </c>
      <c r="W322" s="312" t="n">
        <v>-0.2857</v>
      </c>
      <c r="X322" s="312" t="n">
        <v>-0.1457</v>
      </c>
      <c r="Y322" s="312" t="n">
        <v>0.0653</v>
      </c>
      <c r="Z322" s="312" t="n">
        <v>0.0722</v>
      </c>
      <c r="AA322" s="312" t="n">
        <v>0.3171</v>
      </c>
      <c r="AB322" s="312" t="n">
        <v>0.0477</v>
      </c>
      <c r="AC322" s="312" t="n">
        <v>0.2299</v>
      </c>
      <c r="AD322" s="312" t="n">
        <v>-0.4984</v>
      </c>
      <c r="AE322" s="312" t="n">
        <v>0.0163</v>
      </c>
      <c r="AF322" s="312" t="n">
        <v>0.217</v>
      </c>
      <c r="AG322" s="312" t="n">
        <v>0.061</v>
      </c>
      <c r="AH322" s="312" t="n">
        <v>-0.1942</v>
      </c>
      <c r="AI322" s="312" t="n">
        <v>0.012</v>
      </c>
      <c r="AJ322" s="312" t="n">
        <v>0.1048</v>
      </c>
      <c r="AK322" s="312" t="n">
        <v>0.0597</v>
      </c>
      <c r="AL322" s="312" t="n">
        <v>-0.1375</v>
      </c>
      <c r="AM322" s="312" t="n">
        <v>-0.1233</v>
      </c>
      <c r="AN322" s="312" t="n">
        <v>0.1431</v>
      </c>
      <c r="AO322" s="312" t="n">
        <v>-0.037</v>
      </c>
      <c r="AP322" s="313" t="n">
        <v>0.1328</v>
      </c>
      <c r="AQ322" s="252"/>
      <c r="AR322" s="314" t="n">
        <f aca="false">ROUND(SUMPRODUCT(E322:AP322,E$5:AP$5),10)</f>
        <v>-0.05946569</v>
      </c>
      <c r="AS322" s="315" t="str">
        <f aca="false">PROPER(RIGHT(B322,LEN(B322)-6))</f>
        <v>Plantago Major</v>
      </c>
      <c r="AT322" s="269" t="n">
        <f aca="false">ATANH(MIN(AR322,max_correl))</f>
        <v>-0.0595359326566359</v>
      </c>
      <c r="AU322" s="270" t="n">
        <f aca="false">IF(AT322&lt;0,(AT322^2),"")</f>
        <v>0.00354452727729549</v>
      </c>
      <c r="AV322" s="252"/>
      <c r="AW322" s="252"/>
      <c r="AX322" s="252"/>
      <c r="AY322" s="252"/>
      <c r="BC322" s="0"/>
    </row>
    <row r="323" customFormat="false" ht="12.8" hidden="false" customHeight="false" outlineLevel="0" collapsed="false">
      <c r="A323" s="269" t="s">
        <v>747</v>
      </c>
      <c r="B323" s="334" t="s">
        <v>1828</v>
      </c>
      <c r="C323" s="334"/>
      <c r="D323" s="335"/>
      <c r="E323" s="312" t="n">
        <v>-0.4264</v>
      </c>
      <c r="F323" s="312" t="n">
        <v>0.3601</v>
      </c>
      <c r="G323" s="312" t="n">
        <v>-0.0416</v>
      </c>
      <c r="H323" s="312" t="n">
        <v>-0.0474</v>
      </c>
      <c r="I323" s="312" t="n">
        <v>-0.4467</v>
      </c>
      <c r="J323" s="312" t="n">
        <v>0.2666</v>
      </c>
      <c r="K323" s="312" t="n">
        <v>0.1978</v>
      </c>
      <c r="L323" s="312" t="n">
        <v>-0.189</v>
      </c>
      <c r="M323" s="312" t="n">
        <v>-0.0215</v>
      </c>
      <c r="N323" s="312" t="n">
        <v>0.0195</v>
      </c>
      <c r="O323" s="312" t="n">
        <v>-0.0413</v>
      </c>
      <c r="P323" s="312" t="n">
        <v>0.0588</v>
      </c>
      <c r="Q323" s="312" t="n">
        <v>-0.1351</v>
      </c>
      <c r="R323" s="312" t="n">
        <v>0.2255</v>
      </c>
      <c r="S323" s="312" t="n">
        <v>-0.0824</v>
      </c>
      <c r="T323" s="312" t="n">
        <v>-0.0404</v>
      </c>
      <c r="U323" s="312" t="n">
        <v>-0.0747</v>
      </c>
      <c r="V323" s="312" t="n">
        <v>-0.0866</v>
      </c>
      <c r="W323" s="312" t="n">
        <v>0.1606</v>
      </c>
      <c r="X323" s="312" t="n">
        <v>0.0789</v>
      </c>
      <c r="Y323" s="312" t="n">
        <v>0.0429</v>
      </c>
      <c r="Z323" s="312" t="n">
        <v>-0.2949</v>
      </c>
      <c r="AA323" s="312" t="n">
        <v>0.0254</v>
      </c>
      <c r="AB323" s="312" t="n">
        <v>0.0465</v>
      </c>
      <c r="AC323" s="312" t="n">
        <v>-0.1062</v>
      </c>
      <c r="AD323" s="312" t="n">
        <v>0.0861</v>
      </c>
      <c r="AE323" s="312" t="n">
        <v>-0.0334</v>
      </c>
      <c r="AF323" s="312" t="n">
        <v>-0.0323</v>
      </c>
      <c r="AG323" s="312" t="n">
        <v>-0.1315</v>
      </c>
      <c r="AH323" s="312" t="n">
        <v>0.0839</v>
      </c>
      <c r="AI323" s="312" t="n">
        <v>0.0555</v>
      </c>
      <c r="AJ323" s="312" t="n">
        <v>0.0406</v>
      </c>
      <c r="AK323" s="312" t="n">
        <v>-0.0371</v>
      </c>
      <c r="AL323" s="312" t="n">
        <v>0.0766</v>
      </c>
      <c r="AM323" s="312" t="n">
        <v>0.1897</v>
      </c>
      <c r="AN323" s="312" t="n">
        <v>0.0586</v>
      </c>
      <c r="AO323" s="312" t="n">
        <v>0.0563</v>
      </c>
      <c r="AP323" s="313" t="n">
        <v>0.138</v>
      </c>
      <c r="AQ323" s="252"/>
      <c r="AR323" s="314" t="n">
        <f aca="false">ROUND(SUMPRODUCT(E323:AP323,E$5:AP$5),10)</f>
        <v>0.1836046173</v>
      </c>
      <c r="AS323" s="315" t="str">
        <f aca="false">PROPER(RIGHT(B323,LEN(B323)-6))</f>
        <v>Platina</v>
      </c>
      <c r="AT323" s="269" t="n">
        <f aca="false">ATANH(MIN(AR323,max_correl))</f>
        <v>0.185710523173393</v>
      </c>
      <c r="AU323" s="270" t="str">
        <f aca="false">IF(AT323&lt;0,(AT323^2),"")</f>
        <v/>
      </c>
      <c r="AV323" s="252"/>
      <c r="AW323" s="252"/>
      <c r="AX323" s="252"/>
      <c r="AY323" s="252"/>
      <c r="BC323" s="0"/>
    </row>
    <row r="324" customFormat="false" ht="12.8" hidden="false" customHeight="false" outlineLevel="0" collapsed="false">
      <c r="A324" s="269" t="s">
        <v>748</v>
      </c>
      <c r="B324" s="334" t="s">
        <v>1829</v>
      </c>
      <c r="C324" s="334"/>
      <c r="D324" s="335"/>
      <c r="E324" s="312" t="n">
        <v>-0.3059</v>
      </c>
      <c r="F324" s="312" t="n">
        <v>0.1667</v>
      </c>
      <c r="G324" s="312" t="n">
        <v>-0.0139</v>
      </c>
      <c r="H324" s="312" t="n">
        <v>0.326</v>
      </c>
      <c r="I324" s="312" t="n">
        <v>0.2734</v>
      </c>
      <c r="J324" s="312" t="n">
        <v>-0.1772</v>
      </c>
      <c r="K324" s="312" t="n">
        <v>0.0631</v>
      </c>
      <c r="L324" s="312" t="n">
        <v>-0.2726</v>
      </c>
      <c r="M324" s="312" t="n">
        <v>-0.0051</v>
      </c>
      <c r="N324" s="312" t="n">
        <v>0.1091</v>
      </c>
      <c r="O324" s="312" t="n">
        <v>0.1275</v>
      </c>
      <c r="P324" s="312" t="n">
        <v>0.3806</v>
      </c>
      <c r="Q324" s="312" t="n">
        <v>0.0069</v>
      </c>
      <c r="R324" s="312" t="n">
        <v>0.0815</v>
      </c>
      <c r="S324" s="312" t="n">
        <v>-0.172</v>
      </c>
      <c r="T324" s="312" t="n">
        <v>-0.2176</v>
      </c>
      <c r="U324" s="312" t="n">
        <v>0.0423</v>
      </c>
      <c r="V324" s="312" t="n">
        <v>-0.0127</v>
      </c>
      <c r="W324" s="312" t="n">
        <v>-0.1999</v>
      </c>
      <c r="X324" s="312" t="n">
        <v>-0.233</v>
      </c>
      <c r="Y324" s="312" t="n">
        <v>-0.1463</v>
      </c>
      <c r="Z324" s="312" t="n">
        <v>-0.0098</v>
      </c>
      <c r="AA324" s="312" t="n">
        <v>0.2504</v>
      </c>
      <c r="AB324" s="312" t="n">
        <v>0.0551</v>
      </c>
      <c r="AC324" s="312" t="n">
        <v>0.0509</v>
      </c>
      <c r="AD324" s="312" t="n">
        <v>0.221</v>
      </c>
      <c r="AE324" s="312" t="n">
        <v>-0.0066</v>
      </c>
      <c r="AF324" s="312" t="n">
        <v>-0.1662</v>
      </c>
      <c r="AG324" s="312" t="n">
        <v>0.0739</v>
      </c>
      <c r="AH324" s="312" t="n">
        <v>-0.0081</v>
      </c>
      <c r="AI324" s="312" t="n">
        <v>-0.0854</v>
      </c>
      <c r="AJ324" s="312" t="n">
        <v>0.0722</v>
      </c>
      <c r="AK324" s="312" t="n">
        <v>0.0663</v>
      </c>
      <c r="AL324" s="312" t="n">
        <v>-0.0507</v>
      </c>
      <c r="AM324" s="312" t="n">
        <v>-0.0012</v>
      </c>
      <c r="AN324" s="312" t="n">
        <v>-0.1412</v>
      </c>
      <c r="AO324" s="312" t="n">
        <v>0.011</v>
      </c>
      <c r="AP324" s="313" t="n">
        <v>-0.1534</v>
      </c>
      <c r="AQ324" s="252"/>
      <c r="AR324" s="314" t="n">
        <f aca="false">ROUND(SUMPRODUCT(E324:AP324,E$5:AP$5),10)</f>
        <v>-0.1146632742</v>
      </c>
      <c r="AS324" s="315" t="str">
        <f aca="false">PROPER(RIGHT(B324,LEN(B324)-6))</f>
        <v>Plumbum Metallicum</v>
      </c>
      <c r="AT324" s="269" t="n">
        <f aca="false">ATANH(MIN(AR324,max_correl))</f>
        <v>-0.115169794138854</v>
      </c>
      <c r="AU324" s="270" t="n">
        <f aca="false">IF(AT324&lt;0,(AT324^2),"")</f>
        <v>0.0132640814819859</v>
      </c>
      <c r="AV324" s="252"/>
      <c r="AW324" s="252"/>
      <c r="AX324" s="252"/>
      <c r="AY324" s="252"/>
      <c r="BC324" s="0"/>
    </row>
    <row r="325" customFormat="false" ht="12.8" hidden="false" customHeight="false" outlineLevel="0" collapsed="false">
      <c r="A325" s="269" t="s">
        <v>749</v>
      </c>
      <c r="B325" s="334" t="s">
        <v>1830</v>
      </c>
      <c r="C325" s="334"/>
      <c r="D325" s="335"/>
      <c r="E325" s="312" t="n">
        <v>0.1098</v>
      </c>
      <c r="F325" s="312" t="n">
        <v>-0.1297</v>
      </c>
      <c r="G325" s="312" t="n">
        <v>0.4019</v>
      </c>
      <c r="H325" s="312" t="n">
        <v>0.2048</v>
      </c>
      <c r="I325" s="312" t="n">
        <v>-0.2087</v>
      </c>
      <c r="J325" s="312" t="n">
        <v>-0.2058</v>
      </c>
      <c r="K325" s="312" t="n">
        <v>0.1182</v>
      </c>
      <c r="L325" s="312" t="n">
        <v>0.2757</v>
      </c>
      <c r="M325" s="312" t="n">
        <v>-0.1354</v>
      </c>
      <c r="N325" s="312" t="n">
        <v>0.0501</v>
      </c>
      <c r="O325" s="312" t="n">
        <v>0.025</v>
      </c>
      <c r="P325" s="312" t="n">
        <v>0.1313</v>
      </c>
      <c r="Q325" s="312" t="n">
        <v>-0.1734</v>
      </c>
      <c r="R325" s="312" t="n">
        <v>0.1334</v>
      </c>
      <c r="S325" s="312" t="n">
        <v>0.0646</v>
      </c>
      <c r="T325" s="312" t="n">
        <v>-0.2128</v>
      </c>
      <c r="U325" s="312" t="n">
        <v>0.1912</v>
      </c>
      <c r="V325" s="312" t="n">
        <v>0.0821</v>
      </c>
      <c r="W325" s="312" t="n">
        <v>-0.0285</v>
      </c>
      <c r="X325" s="312" t="n">
        <v>0.1801</v>
      </c>
      <c r="Y325" s="312" t="n">
        <v>-0.0281</v>
      </c>
      <c r="Z325" s="312" t="n">
        <v>-0.1395</v>
      </c>
      <c r="AA325" s="312" t="n">
        <v>-0.1943</v>
      </c>
      <c r="AB325" s="312" t="n">
        <v>-0.2817</v>
      </c>
      <c r="AC325" s="312" t="n">
        <v>-0.0183</v>
      </c>
      <c r="AD325" s="312" t="n">
        <v>0.0008</v>
      </c>
      <c r="AE325" s="312" t="n">
        <v>-0.1914</v>
      </c>
      <c r="AF325" s="312" t="n">
        <v>-0.1217</v>
      </c>
      <c r="AG325" s="312" t="n">
        <v>0.223</v>
      </c>
      <c r="AH325" s="312" t="n">
        <v>-0.0579</v>
      </c>
      <c r="AI325" s="312" t="n">
        <v>0.0135</v>
      </c>
      <c r="AJ325" s="312" t="n">
        <v>0.0232</v>
      </c>
      <c r="AK325" s="312" t="n">
        <v>0.0706</v>
      </c>
      <c r="AL325" s="312" t="n">
        <v>-0.1824</v>
      </c>
      <c r="AM325" s="312" t="n">
        <v>-0.025</v>
      </c>
      <c r="AN325" s="312" t="n">
        <v>0.2156</v>
      </c>
      <c r="AO325" s="312" t="n">
        <v>0.0414</v>
      </c>
      <c r="AP325" s="313" t="n">
        <v>-0.2218</v>
      </c>
      <c r="AQ325" s="252"/>
      <c r="AR325" s="314" t="n">
        <f aca="false">ROUND(SUMPRODUCT(E325:AP325,E$5:AP$5),10)</f>
        <v>0.140250751</v>
      </c>
      <c r="AS325" s="315" t="str">
        <f aca="false">PROPER(RIGHT(B325,LEN(B325)-6))</f>
        <v>Podophyllum Peltatum</v>
      </c>
      <c r="AT325" s="269" t="n">
        <f aca="false">ATANH(MIN(AR325,max_correl))</f>
        <v>0.141181349208417</v>
      </c>
      <c r="AU325" s="270" t="str">
        <f aca="false">IF(AT325&lt;0,(AT325^2),"")</f>
        <v/>
      </c>
      <c r="AV325" s="252"/>
      <c r="AW325" s="252"/>
      <c r="AX325" s="252"/>
      <c r="AY325" s="252"/>
      <c r="BC325" s="0"/>
    </row>
    <row r="326" customFormat="false" ht="12.8" hidden="false" customHeight="false" outlineLevel="0" collapsed="false">
      <c r="A326" s="269" t="s">
        <v>750</v>
      </c>
      <c r="B326" s="334" t="s">
        <v>1831</v>
      </c>
      <c r="C326" s="334"/>
      <c r="D326" s="335"/>
      <c r="E326" s="312" t="n">
        <v>0.3464</v>
      </c>
      <c r="F326" s="312" t="n">
        <v>0.0277</v>
      </c>
      <c r="G326" s="312" t="n">
        <v>0.1858</v>
      </c>
      <c r="H326" s="312" t="n">
        <v>0.144</v>
      </c>
      <c r="I326" s="312" t="n">
        <v>0.0084</v>
      </c>
      <c r="J326" s="312" t="n">
        <v>0.1266</v>
      </c>
      <c r="K326" s="312" t="n">
        <v>-0.209</v>
      </c>
      <c r="L326" s="312" t="n">
        <v>-0.3124</v>
      </c>
      <c r="M326" s="312" t="n">
        <v>-0.092</v>
      </c>
      <c r="N326" s="312" t="n">
        <v>0.1509</v>
      </c>
      <c r="O326" s="312" t="n">
        <v>-0.163</v>
      </c>
      <c r="P326" s="312" t="n">
        <v>0.2198</v>
      </c>
      <c r="Q326" s="312" t="n">
        <v>-0.0911</v>
      </c>
      <c r="R326" s="312" t="n">
        <v>0.1356</v>
      </c>
      <c r="S326" s="312" t="n">
        <v>-0.0069</v>
      </c>
      <c r="T326" s="312" t="n">
        <v>-0.0406</v>
      </c>
      <c r="U326" s="312" t="n">
        <v>-0.114</v>
      </c>
      <c r="V326" s="312" t="n">
        <v>-0.273</v>
      </c>
      <c r="W326" s="312" t="n">
        <v>0.0271</v>
      </c>
      <c r="X326" s="312" t="n">
        <v>-0.0788</v>
      </c>
      <c r="Y326" s="312" t="n">
        <v>-0.0364</v>
      </c>
      <c r="Z326" s="312" t="n">
        <v>0.0262</v>
      </c>
      <c r="AA326" s="312" t="n">
        <v>-0.012</v>
      </c>
      <c r="AB326" s="312" t="n">
        <v>-0.0541</v>
      </c>
      <c r="AC326" s="312" t="n">
        <v>0.1206</v>
      </c>
      <c r="AD326" s="312" t="n">
        <v>0.0722</v>
      </c>
      <c r="AE326" s="312" t="n">
        <v>-0.2363</v>
      </c>
      <c r="AF326" s="312" t="n">
        <v>0.1672</v>
      </c>
      <c r="AG326" s="312" t="n">
        <v>0.1918</v>
      </c>
      <c r="AH326" s="312" t="n">
        <v>-0.1828</v>
      </c>
      <c r="AI326" s="312" t="n">
        <v>0.0761</v>
      </c>
      <c r="AJ326" s="312" t="n">
        <v>0.209</v>
      </c>
      <c r="AK326" s="312" t="n">
        <v>0.0232</v>
      </c>
      <c r="AL326" s="312" t="n">
        <v>0.0168</v>
      </c>
      <c r="AM326" s="312" t="n">
        <v>0.1564</v>
      </c>
      <c r="AN326" s="312" t="n">
        <v>0.0613</v>
      </c>
      <c r="AO326" s="312" t="n">
        <v>-0.2204</v>
      </c>
      <c r="AP326" s="313" t="n">
        <v>-0.3629</v>
      </c>
      <c r="AQ326" s="252"/>
      <c r="AR326" s="314" t="n">
        <f aca="false">ROUND(SUMPRODUCT(E326:AP326,E$5:AP$5),10)</f>
        <v>-0.3981985003</v>
      </c>
      <c r="AS326" s="315" t="str">
        <f aca="false">PROPER(RIGHT(B326,LEN(B326)-6))</f>
        <v>Polygonum Hydropiper</v>
      </c>
      <c r="AT326" s="269" t="n">
        <f aca="false">ATANH(MIN(AR326,max_correl))</f>
        <v>-0.421506122633604</v>
      </c>
      <c r="AU326" s="270" t="n">
        <f aca="false">IF(AT326&lt;0,(AT326^2),"")</f>
        <v>0.177667411417615</v>
      </c>
      <c r="AV326" s="252"/>
      <c r="AW326" s="252"/>
      <c r="AX326" s="252"/>
      <c r="AY326" s="252"/>
      <c r="BC326" s="0"/>
    </row>
    <row r="327" customFormat="false" ht="12.8" hidden="false" customHeight="false" outlineLevel="0" collapsed="false">
      <c r="A327" s="269" t="s">
        <v>751</v>
      </c>
      <c r="B327" s="334" t="s">
        <v>1832</v>
      </c>
      <c r="C327" s="334"/>
      <c r="D327" s="335"/>
      <c r="E327" s="312" t="n">
        <v>-0.0176</v>
      </c>
      <c r="F327" s="312" t="n">
        <v>0.3535</v>
      </c>
      <c r="G327" s="312" t="n">
        <v>-0.0583</v>
      </c>
      <c r="H327" s="312" t="n">
        <v>-0.1044</v>
      </c>
      <c r="I327" s="312" t="n">
        <v>-0.2976</v>
      </c>
      <c r="J327" s="312" t="n">
        <v>0.0834</v>
      </c>
      <c r="K327" s="312" t="n">
        <v>0.1494</v>
      </c>
      <c r="L327" s="312" t="n">
        <v>-0.0108</v>
      </c>
      <c r="M327" s="312" t="n">
        <v>0.1505</v>
      </c>
      <c r="N327" s="312" t="n">
        <v>-0.1204</v>
      </c>
      <c r="O327" s="312" t="n">
        <v>-0.05</v>
      </c>
      <c r="P327" s="312" t="n">
        <v>0.0414</v>
      </c>
      <c r="Q327" s="312" t="n">
        <v>-0.1425</v>
      </c>
      <c r="R327" s="312" t="n">
        <v>-0.3468</v>
      </c>
      <c r="S327" s="312" t="n">
        <v>0.1401</v>
      </c>
      <c r="T327" s="312" t="n">
        <v>-0.1952</v>
      </c>
      <c r="U327" s="312" t="n">
        <v>-0.0359</v>
      </c>
      <c r="V327" s="312" t="n">
        <v>-0.0907</v>
      </c>
      <c r="W327" s="312" t="n">
        <v>0.0929</v>
      </c>
      <c r="X327" s="312" t="n">
        <v>-0.1012</v>
      </c>
      <c r="Y327" s="312" t="n">
        <v>0.2239</v>
      </c>
      <c r="Z327" s="312" t="n">
        <v>0.065</v>
      </c>
      <c r="AA327" s="312" t="n">
        <v>-0.2441</v>
      </c>
      <c r="AB327" s="312" t="n">
        <v>0.1168</v>
      </c>
      <c r="AC327" s="312" t="n">
        <v>0.2014</v>
      </c>
      <c r="AD327" s="312" t="n">
        <v>0.344</v>
      </c>
      <c r="AE327" s="312" t="n">
        <v>0.2723</v>
      </c>
      <c r="AF327" s="312" t="n">
        <v>0.0968</v>
      </c>
      <c r="AG327" s="312" t="n">
        <v>-0.1739</v>
      </c>
      <c r="AH327" s="312" t="n">
        <v>-0.0119</v>
      </c>
      <c r="AI327" s="312" t="n">
        <v>-0.0477</v>
      </c>
      <c r="AJ327" s="312" t="n">
        <v>0.0041</v>
      </c>
      <c r="AK327" s="312" t="n">
        <v>-0.1414</v>
      </c>
      <c r="AL327" s="312" t="n">
        <v>-0.0821</v>
      </c>
      <c r="AM327" s="312" t="n">
        <v>-0.0851</v>
      </c>
      <c r="AN327" s="312" t="n">
        <v>-0.0613</v>
      </c>
      <c r="AO327" s="312" t="n">
        <v>0.1638</v>
      </c>
      <c r="AP327" s="313" t="n">
        <v>-0.0845</v>
      </c>
      <c r="AQ327" s="252"/>
      <c r="AR327" s="314" t="n">
        <f aca="false">ROUND(SUMPRODUCT(E327:AP327,E$5:AP$5),10)</f>
        <v>0.0303527466</v>
      </c>
      <c r="AS327" s="315" t="str">
        <f aca="false">PROPER(RIGHT(B327,LEN(B327)-6))</f>
        <v>Proteus Vulgaris</v>
      </c>
      <c r="AT327" s="269" t="n">
        <f aca="false">ATANH(MIN(AR327,max_correl))</f>
        <v>0.0303620729753923</v>
      </c>
      <c r="AU327" s="270" t="str">
        <f aca="false">IF(AT327&lt;0,(AT327^2),"")</f>
        <v/>
      </c>
      <c r="AV327" s="252"/>
      <c r="AW327" s="252"/>
      <c r="AX327" s="252"/>
      <c r="AY327" s="252"/>
      <c r="BC327" s="0"/>
    </row>
    <row r="328" customFormat="false" ht="12.8" hidden="false" customHeight="false" outlineLevel="0" collapsed="false">
      <c r="A328" s="269" t="s">
        <v>752</v>
      </c>
      <c r="B328" s="334" t="s">
        <v>1833</v>
      </c>
      <c r="C328" s="334"/>
      <c r="D328" s="335"/>
      <c r="E328" s="312" t="n">
        <v>0.0528</v>
      </c>
      <c r="F328" s="312" t="n">
        <v>-0.2646</v>
      </c>
      <c r="G328" s="312" t="n">
        <v>0.0983</v>
      </c>
      <c r="H328" s="312" t="n">
        <v>0.0222</v>
      </c>
      <c r="I328" s="312" t="n">
        <v>-0.1718</v>
      </c>
      <c r="J328" s="312" t="n">
        <v>-0.0768</v>
      </c>
      <c r="K328" s="312" t="n">
        <v>-0.182</v>
      </c>
      <c r="L328" s="312" t="n">
        <v>-0.3418</v>
      </c>
      <c r="M328" s="312" t="n">
        <v>0.0841</v>
      </c>
      <c r="N328" s="312" t="n">
        <v>0.1037</v>
      </c>
      <c r="O328" s="312" t="n">
        <v>0.0728</v>
      </c>
      <c r="P328" s="312" t="n">
        <v>0.1245</v>
      </c>
      <c r="Q328" s="312" t="n">
        <v>0.0339</v>
      </c>
      <c r="R328" s="312" t="n">
        <v>-0.1766</v>
      </c>
      <c r="S328" s="312" t="n">
        <v>0.1867</v>
      </c>
      <c r="T328" s="312" t="n">
        <v>-0.0459</v>
      </c>
      <c r="U328" s="312" t="n">
        <v>-0.1307</v>
      </c>
      <c r="V328" s="312" t="n">
        <v>0.1205</v>
      </c>
      <c r="W328" s="312" t="n">
        <v>-0.0823</v>
      </c>
      <c r="X328" s="312" t="n">
        <v>0.083</v>
      </c>
      <c r="Y328" s="312" t="n">
        <v>0.0626</v>
      </c>
      <c r="Z328" s="312" t="n">
        <v>0.0433</v>
      </c>
      <c r="AA328" s="312" t="n">
        <v>0.032</v>
      </c>
      <c r="AB328" s="312" t="n">
        <v>-0.0826</v>
      </c>
      <c r="AC328" s="312" t="n">
        <v>0.3069</v>
      </c>
      <c r="AD328" s="312" t="n">
        <v>-0.2501</v>
      </c>
      <c r="AE328" s="312" t="n">
        <v>0.0575</v>
      </c>
      <c r="AF328" s="312" t="n">
        <v>-0.0455</v>
      </c>
      <c r="AG328" s="312" t="n">
        <v>-0.0648</v>
      </c>
      <c r="AH328" s="312" t="n">
        <v>-0.2701</v>
      </c>
      <c r="AI328" s="312" t="n">
        <v>0.1609</v>
      </c>
      <c r="AJ328" s="312" t="n">
        <v>0.2876</v>
      </c>
      <c r="AK328" s="312" t="n">
        <v>0.1154</v>
      </c>
      <c r="AL328" s="312" t="n">
        <v>-0.1219</v>
      </c>
      <c r="AM328" s="312" t="n">
        <v>-0.2741</v>
      </c>
      <c r="AN328" s="312" t="n">
        <v>0.075</v>
      </c>
      <c r="AO328" s="312" t="n">
        <v>0.1598</v>
      </c>
      <c r="AP328" s="313" t="n">
        <v>0.2872</v>
      </c>
      <c r="AQ328" s="252"/>
      <c r="AR328" s="314" t="n">
        <f aca="false">ROUND(SUMPRODUCT(E328:AP328,E$5:AP$5),10)</f>
        <v>-0.1611458316</v>
      </c>
      <c r="AS328" s="315" t="str">
        <f aca="false">PROPER(RIGHT(B328,LEN(B328)-6))</f>
        <v>Prunus Spinosa</v>
      </c>
      <c r="AT328" s="269" t="n">
        <f aca="false">ATANH(MIN(AR328,max_correl))</f>
        <v>-0.162562853517495</v>
      </c>
      <c r="AU328" s="270" t="n">
        <f aca="false">IF(AT328&lt;0,(AT328^2),"")</f>
        <v>0.0264266813437505</v>
      </c>
      <c r="AV328" s="252"/>
      <c r="AW328" s="252"/>
      <c r="AX328" s="252"/>
      <c r="AY328" s="252"/>
      <c r="BC328" s="0"/>
    </row>
    <row r="329" customFormat="false" ht="12.8" hidden="false" customHeight="false" outlineLevel="0" collapsed="false">
      <c r="A329" s="269" t="s">
        <v>753</v>
      </c>
      <c r="B329" s="334" t="s">
        <v>1834</v>
      </c>
      <c r="C329" s="334"/>
      <c r="D329" s="335"/>
      <c r="E329" s="312" t="n">
        <v>0.3635</v>
      </c>
      <c r="F329" s="312" t="n">
        <v>0.223</v>
      </c>
      <c r="G329" s="312" t="n">
        <v>-0.1804</v>
      </c>
      <c r="H329" s="312" t="n">
        <v>-0.3556</v>
      </c>
      <c r="I329" s="312" t="n">
        <v>0.2453</v>
      </c>
      <c r="J329" s="312" t="n">
        <v>-0.0667</v>
      </c>
      <c r="K329" s="312" t="n">
        <v>0.1356</v>
      </c>
      <c r="L329" s="312" t="n">
        <v>-0.1076</v>
      </c>
      <c r="M329" s="312" t="n">
        <v>0.2125</v>
      </c>
      <c r="N329" s="312" t="n">
        <v>0.159</v>
      </c>
      <c r="O329" s="312" t="n">
        <v>0.056</v>
      </c>
      <c r="P329" s="312" t="n">
        <v>0.0273</v>
      </c>
      <c r="Q329" s="312" t="n">
        <v>0.0885</v>
      </c>
      <c r="R329" s="312" t="n">
        <v>0.1602</v>
      </c>
      <c r="S329" s="312" t="n">
        <v>0.3213</v>
      </c>
      <c r="T329" s="312" t="n">
        <v>-0.0753</v>
      </c>
      <c r="U329" s="312" t="n">
        <v>0.031</v>
      </c>
      <c r="V329" s="312" t="n">
        <v>-0.0025</v>
      </c>
      <c r="W329" s="312" t="n">
        <v>-0.0872</v>
      </c>
      <c r="X329" s="312" t="n">
        <v>-0.1779</v>
      </c>
      <c r="Y329" s="312" t="n">
        <v>-0.0191</v>
      </c>
      <c r="Z329" s="312" t="n">
        <v>-0.2368</v>
      </c>
      <c r="AA329" s="312" t="n">
        <v>0.008</v>
      </c>
      <c r="AB329" s="312" t="n">
        <v>0.0036</v>
      </c>
      <c r="AC329" s="312" t="n">
        <v>-0.1226</v>
      </c>
      <c r="AD329" s="312" t="n">
        <v>0.1586</v>
      </c>
      <c r="AE329" s="312" t="n">
        <v>0.1012</v>
      </c>
      <c r="AF329" s="312" t="n">
        <v>-0.1556</v>
      </c>
      <c r="AG329" s="312" t="n">
        <v>-0.0516</v>
      </c>
      <c r="AH329" s="312" t="n">
        <v>-0.0114</v>
      </c>
      <c r="AI329" s="312" t="n">
        <v>0.0157</v>
      </c>
      <c r="AJ329" s="312" t="n">
        <v>-0.1197</v>
      </c>
      <c r="AK329" s="312" t="n">
        <v>-0.2096</v>
      </c>
      <c r="AL329" s="312" t="n">
        <v>0.0305</v>
      </c>
      <c r="AM329" s="312" t="n">
        <v>-0.0824</v>
      </c>
      <c r="AN329" s="312" t="n">
        <v>-0.1923</v>
      </c>
      <c r="AO329" s="312" t="n">
        <v>0.141</v>
      </c>
      <c r="AP329" s="313" t="n">
        <v>-0.2248</v>
      </c>
      <c r="AQ329" s="252"/>
      <c r="AR329" s="314" t="n">
        <f aca="false">ROUND(SUMPRODUCT(E329:AP329,E$5:AP$5),10)</f>
        <v>-0.1956645775</v>
      </c>
      <c r="AS329" s="315" t="str">
        <f aca="false">PROPER(RIGHT(B329,LEN(B329)-6))</f>
        <v>Psorinum</v>
      </c>
      <c r="AT329" s="269" t="n">
        <f aca="false">ATANH(MIN(AR329,max_correl))</f>
        <v>-0.198220533619052</v>
      </c>
      <c r="AU329" s="270" t="n">
        <f aca="false">IF(AT329&lt;0,(AT329^2),"")</f>
        <v>0.0392913799482218</v>
      </c>
      <c r="AV329" s="252"/>
      <c r="AW329" s="252"/>
      <c r="AX329" s="252"/>
      <c r="AY329" s="252"/>
      <c r="BC329" s="0"/>
    </row>
    <row r="330" customFormat="false" ht="12.8" hidden="false" customHeight="false" outlineLevel="0" collapsed="false">
      <c r="A330" s="269" t="s">
        <v>754</v>
      </c>
      <c r="B330" s="334" t="s">
        <v>1835</v>
      </c>
      <c r="C330" s="334"/>
      <c r="D330" s="335"/>
      <c r="E330" s="312" t="n">
        <v>0.1473</v>
      </c>
      <c r="F330" s="312" t="n">
        <v>0.0012</v>
      </c>
      <c r="G330" s="312" t="n">
        <v>0.3707</v>
      </c>
      <c r="H330" s="312" t="n">
        <v>-0.0215</v>
      </c>
      <c r="I330" s="312" t="n">
        <v>-0.0377</v>
      </c>
      <c r="J330" s="312" t="n">
        <v>0.1515</v>
      </c>
      <c r="K330" s="312" t="n">
        <v>-0.0182</v>
      </c>
      <c r="L330" s="312" t="n">
        <v>0.2104</v>
      </c>
      <c r="M330" s="312" t="n">
        <v>-0.2122</v>
      </c>
      <c r="N330" s="312" t="n">
        <v>-0.0459</v>
      </c>
      <c r="O330" s="312" t="n">
        <v>-0.0272</v>
      </c>
      <c r="P330" s="312" t="n">
        <v>0.0926</v>
      </c>
      <c r="Q330" s="312" t="n">
        <v>-0.0582</v>
      </c>
      <c r="R330" s="312" t="n">
        <v>-0.2334</v>
      </c>
      <c r="S330" s="312" t="n">
        <v>0.175</v>
      </c>
      <c r="T330" s="312" t="n">
        <v>-0.1073</v>
      </c>
      <c r="U330" s="312" t="n">
        <v>-0.2506</v>
      </c>
      <c r="V330" s="312" t="n">
        <v>0.0235</v>
      </c>
      <c r="W330" s="312" t="n">
        <v>-0.0357</v>
      </c>
      <c r="X330" s="312" t="n">
        <v>0.2484</v>
      </c>
      <c r="Y330" s="312" t="n">
        <v>0.0866</v>
      </c>
      <c r="Z330" s="312" t="n">
        <v>-0.0794</v>
      </c>
      <c r="AA330" s="312" t="n">
        <v>0.0429</v>
      </c>
      <c r="AB330" s="312" t="n">
        <v>-0.0337</v>
      </c>
      <c r="AC330" s="312" t="n">
        <v>0.1276</v>
      </c>
      <c r="AD330" s="312" t="n">
        <v>0.0035</v>
      </c>
      <c r="AE330" s="312" t="n">
        <v>0.1183</v>
      </c>
      <c r="AF330" s="312" t="n">
        <v>0.1842</v>
      </c>
      <c r="AG330" s="312" t="n">
        <v>-0.1228</v>
      </c>
      <c r="AH330" s="312" t="n">
        <v>-0.2032</v>
      </c>
      <c r="AI330" s="312" t="n">
        <v>0.3337</v>
      </c>
      <c r="AJ330" s="312" t="n">
        <v>-0.2259</v>
      </c>
      <c r="AK330" s="312" t="n">
        <v>-0.1058</v>
      </c>
      <c r="AL330" s="312" t="n">
        <v>-0.1647</v>
      </c>
      <c r="AM330" s="312" t="n">
        <v>0.025</v>
      </c>
      <c r="AN330" s="312" t="n">
        <v>-0.2803</v>
      </c>
      <c r="AO330" s="312" t="n">
        <v>0.1488</v>
      </c>
      <c r="AP330" s="313" t="n">
        <v>-0.2219</v>
      </c>
      <c r="AQ330" s="252"/>
      <c r="AR330" s="314" t="n">
        <f aca="false">ROUND(SUMPRODUCT(E330:AP330,E$5:AP$5),10)</f>
        <v>-0.0941338657</v>
      </c>
      <c r="AS330" s="315" t="str">
        <f aca="false">PROPER(RIGHT(B330,LEN(B330)-6))</f>
        <v>Ptelea Trifoliata</v>
      </c>
      <c r="AT330" s="269" t="n">
        <f aca="false">ATANH(MIN(AR330,max_correl))</f>
        <v>-0.0944133992670154</v>
      </c>
      <c r="AU330" s="270" t="n">
        <f aca="false">IF(AT330&lt;0,(AT330^2),"")</f>
        <v>0.00891388996115287</v>
      </c>
      <c r="AV330" s="252"/>
      <c r="AW330" s="252"/>
      <c r="AX330" s="252"/>
      <c r="AY330" s="252"/>
      <c r="BC330" s="0"/>
    </row>
    <row r="331" customFormat="false" ht="12.8" hidden="false" customHeight="false" outlineLevel="0" collapsed="false">
      <c r="A331" s="269" t="s">
        <v>755</v>
      </c>
      <c r="B331" s="334" t="s">
        <v>1836</v>
      </c>
      <c r="C331" s="334"/>
      <c r="D331" s="335"/>
      <c r="E331" s="312" t="n">
        <v>0.0561</v>
      </c>
      <c r="F331" s="312" t="n">
        <v>0.18</v>
      </c>
      <c r="G331" s="312" t="n">
        <v>0.2465</v>
      </c>
      <c r="H331" s="312" t="n">
        <v>-0.1464</v>
      </c>
      <c r="I331" s="312" t="n">
        <v>-0.1469</v>
      </c>
      <c r="J331" s="312" t="n">
        <v>0.5349</v>
      </c>
      <c r="K331" s="312" t="n">
        <v>-0.0675</v>
      </c>
      <c r="L331" s="312" t="n">
        <v>-0.0005</v>
      </c>
      <c r="M331" s="312" t="n">
        <v>-0.4922</v>
      </c>
      <c r="N331" s="312" t="n">
        <v>0.1223</v>
      </c>
      <c r="O331" s="312" t="n">
        <v>0.3254</v>
      </c>
      <c r="P331" s="312" t="n">
        <v>-0.1682</v>
      </c>
      <c r="Q331" s="312" t="n">
        <v>-0.0699</v>
      </c>
      <c r="R331" s="312" t="n">
        <v>-0.0575</v>
      </c>
      <c r="S331" s="312" t="n">
        <v>-0.0275</v>
      </c>
      <c r="T331" s="312" t="n">
        <v>-0.0493</v>
      </c>
      <c r="U331" s="312" t="n">
        <v>-0.1018</v>
      </c>
      <c r="V331" s="312" t="n">
        <v>0.1444</v>
      </c>
      <c r="W331" s="312" t="n">
        <v>-0.224</v>
      </c>
      <c r="X331" s="312" t="n">
        <v>0.0967</v>
      </c>
      <c r="Y331" s="312" t="n">
        <v>-0.0925</v>
      </c>
      <c r="Z331" s="312" t="n">
        <v>0.1195</v>
      </c>
      <c r="AA331" s="312" t="n">
        <v>-0.0178</v>
      </c>
      <c r="AB331" s="312" t="n">
        <v>0.0734</v>
      </c>
      <c r="AC331" s="312" t="n">
        <v>-0.1111</v>
      </c>
      <c r="AD331" s="312" t="n">
        <v>-0.0212</v>
      </c>
      <c r="AE331" s="312" t="n">
        <v>0.0271</v>
      </c>
      <c r="AF331" s="312" t="n">
        <v>0.1389</v>
      </c>
      <c r="AG331" s="312" t="n">
        <v>0.0195</v>
      </c>
      <c r="AH331" s="312" t="n">
        <v>0.0144</v>
      </c>
      <c r="AI331" s="312" t="n">
        <v>-0.0025</v>
      </c>
      <c r="AJ331" s="312" t="n">
        <v>-0.028</v>
      </c>
      <c r="AK331" s="312" t="n">
        <v>-0.0484</v>
      </c>
      <c r="AL331" s="312" t="n">
        <v>-0.019</v>
      </c>
      <c r="AM331" s="312" t="n">
        <v>-0.0494</v>
      </c>
      <c r="AN331" s="312" t="n">
        <v>-0.0469</v>
      </c>
      <c r="AO331" s="312" t="n">
        <v>-0.0696</v>
      </c>
      <c r="AP331" s="313" t="n">
        <v>-0.0395</v>
      </c>
      <c r="AQ331" s="252"/>
      <c r="AR331" s="314" t="n">
        <f aca="false">ROUND(SUMPRODUCT(E331:AP331,E$5:AP$5),10)</f>
        <v>0.3037137827</v>
      </c>
      <c r="AS331" s="315" t="str">
        <f aca="false">PROPER(RIGHT(B331,LEN(B331)-6))</f>
        <v>Pulsatilla Nigricans</v>
      </c>
      <c r="AT331" s="269" t="n">
        <f aca="false">ATANH(MIN(AR331,max_correl))</f>
        <v>0.31360570952279</v>
      </c>
      <c r="AU331" s="270" t="str">
        <f aca="false">IF(AT331&lt;0,(AT331^2),"")</f>
        <v/>
      </c>
      <c r="AV331" s="252"/>
      <c r="AW331" s="252"/>
      <c r="AX331" s="252"/>
      <c r="AY331" s="252"/>
      <c r="BC331" s="0"/>
    </row>
    <row r="332" customFormat="false" ht="12.8" hidden="false" customHeight="false" outlineLevel="0" collapsed="false">
      <c r="A332" s="269" t="s">
        <v>756</v>
      </c>
      <c r="B332" s="334" t="s">
        <v>1837</v>
      </c>
      <c r="C332" s="334"/>
      <c r="D332" s="335"/>
      <c r="E332" s="312" t="n">
        <v>-0.0873</v>
      </c>
      <c r="F332" s="312" t="n">
        <v>-0.4923</v>
      </c>
      <c r="G332" s="312" t="n">
        <v>-0.222</v>
      </c>
      <c r="H332" s="312" t="n">
        <v>0.1639</v>
      </c>
      <c r="I332" s="312" t="n">
        <v>0.0503</v>
      </c>
      <c r="J332" s="312" t="n">
        <v>0.0448</v>
      </c>
      <c r="K332" s="312" t="n">
        <v>0.0169</v>
      </c>
      <c r="L332" s="312" t="n">
        <v>0.1146</v>
      </c>
      <c r="M332" s="312" t="n">
        <v>-0.1152</v>
      </c>
      <c r="N332" s="312" t="n">
        <v>0.282</v>
      </c>
      <c r="O332" s="312" t="n">
        <v>-0.0195</v>
      </c>
      <c r="P332" s="312" t="n">
        <v>-0.0983</v>
      </c>
      <c r="Q332" s="312" t="n">
        <v>-0.0623</v>
      </c>
      <c r="R332" s="312" t="n">
        <v>0.196</v>
      </c>
      <c r="S332" s="312" t="n">
        <v>-0.1882</v>
      </c>
      <c r="T332" s="312" t="n">
        <v>0.1938</v>
      </c>
      <c r="U332" s="312" t="n">
        <v>0.0286</v>
      </c>
      <c r="V332" s="312" t="n">
        <v>0.3453</v>
      </c>
      <c r="W332" s="312" t="n">
        <v>0.0795</v>
      </c>
      <c r="X332" s="312" t="n">
        <v>0.0685</v>
      </c>
      <c r="Y332" s="312" t="n">
        <v>0.0292</v>
      </c>
      <c r="Z332" s="312" t="n">
        <v>-0.1509</v>
      </c>
      <c r="AA332" s="312" t="n">
        <v>0.159</v>
      </c>
      <c r="AB332" s="312" t="n">
        <v>-0.0084</v>
      </c>
      <c r="AC332" s="312" t="n">
        <v>0.0516</v>
      </c>
      <c r="AD332" s="312" t="n">
        <v>-0.001</v>
      </c>
      <c r="AE332" s="312" t="n">
        <v>-0.1824</v>
      </c>
      <c r="AF332" s="312" t="n">
        <v>-0.0506</v>
      </c>
      <c r="AG332" s="312" t="n">
        <v>-0.0854</v>
      </c>
      <c r="AH332" s="312" t="n">
        <v>-0.1808</v>
      </c>
      <c r="AI332" s="312" t="n">
        <v>0.0318</v>
      </c>
      <c r="AJ332" s="312" t="n">
        <v>0.0289</v>
      </c>
      <c r="AK332" s="312" t="n">
        <v>0.1701</v>
      </c>
      <c r="AL332" s="312" t="n">
        <v>0.2632</v>
      </c>
      <c r="AM332" s="312" t="n">
        <v>-0.062</v>
      </c>
      <c r="AN332" s="312" t="n">
        <v>-0.1895</v>
      </c>
      <c r="AO332" s="312" t="n">
        <v>0.0587</v>
      </c>
      <c r="AP332" s="313" t="n">
        <v>-0.1895</v>
      </c>
      <c r="AQ332" s="252"/>
      <c r="AR332" s="314" t="n">
        <f aca="false">ROUND(SUMPRODUCT(E332:AP332,E$5:AP$5),10)</f>
        <v>0.0521158482</v>
      </c>
      <c r="AS332" s="315" t="str">
        <f aca="false">PROPER(RIGHT(B332,LEN(B332)-6))</f>
        <v>Pyrogenium</v>
      </c>
      <c r="AT332" s="269" t="n">
        <f aca="false">ATANH(MIN(AR332,max_correl))</f>
        <v>0.0521631085263818</v>
      </c>
      <c r="AU332" s="270" t="str">
        <f aca="false">IF(AT332&lt;0,(AT332^2),"")</f>
        <v/>
      </c>
      <c r="AV332" s="252"/>
      <c r="AW332" s="252"/>
      <c r="AX332" s="252"/>
      <c r="AY332" s="252"/>
      <c r="BC332" s="0"/>
    </row>
    <row r="333" customFormat="false" ht="12.8" hidden="false" customHeight="false" outlineLevel="0" collapsed="false">
      <c r="A333" s="269" t="s">
        <v>757</v>
      </c>
      <c r="B333" s="334" t="s">
        <v>1838</v>
      </c>
      <c r="C333" s="334"/>
      <c r="D333" s="335"/>
      <c r="E333" s="312" t="n">
        <v>0.2838</v>
      </c>
      <c r="F333" s="312" t="n">
        <v>-0.0407</v>
      </c>
      <c r="G333" s="312" t="n">
        <v>0.0802</v>
      </c>
      <c r="H333" s="312" t="n">
        <v>0.0668</v>
      </c>
      <c r="I333" s="312" t="n">
        <v>0.0037</v>
      </c>
      <c r="J333" s="312" t="n">
        <v>0.2013</v>
      </c>
      <c r="K333" s="312" t="n">
        <v>-0.0053</v>
      </c>
      <c r="L333" s="312" t="n">
        <v>0.1145</v>
      </c>
      <c r="M333" s="312" t="n">
        <v>0.0745</v>
      </c>
      <c r="N333" s="312" t="n">
        <v>0.2134</v>
      </c>
      <c r="O333" s="312" t="n">
        <v>0.0191</v>
      </c>
      <c r="P333" s="312" t="n">
        <v>-0.2387</v>
      </c>
      <c r="Q333" s="312" t="n">
        <v>0.3534</v>
      </c>
      <c r="R333" s="312" t="n">
        <v>-0.0484</v>
      </c>
      <c r="S333" s="312" t="n">
        <v>-0.4651</v>
      </c>
      <c r="T333" s="312" t="n">
        <v>-0.049</v>
      </c>
      <c r="U333" s="312" t="n">
        <v>0.0651</v>
      </c>
      <c r="V333" s="312" t="n">
        <v>-0.169</v>
      </c>
      <c r="W333" s="312" t="n">
        <v>0.0345</v>
      </c>
      <c r="X333" s="312" t="n">
        <v>-0.2567</v>
      </c>
      <c r="Y333" s="312" t="n">
        <v>0.1037</v>
      </c>
      <c r="Z333" s="312" t="n">
        <v>0.0519</v>
      </c>
      <c r="AA333" s="312" t="n">
        <v>-0.0668</v>
      </c>
      <c r="AB333" s="312" t="n">
        <v>0.1374</v>
      </c>
      <c r="AC333" s="312" t="n">
        <v>-0.0565</v>
      </c>
      <c r="AD333" s="312" t="n">
        <v>0.0576</v>
      </c>
      <c r="AE333" s="312" t="n">
        <v>0.133</v>
      </c>
      <c r="AF333" s="312" t="n">
        <v>0.14</v>
      </c>
      <c r="AG333" s="312" t="n">
        <v>-0.0804</v>
      </c>
      <c r="AH333" s="312" t="n">
        <v>0.0378</v>
      </c>
      <c r="AI333" s="312" t="n">
        <v>-0.0848</v>
      </c>
      <c r="AJ333" s="312" t="n">
        <v>0.0086</v>
      </c>
      <c r="AK333" s="312" t="n">
        <v>-0.069</v>
      </c>
      <c r="AL333" s="312" t="n">
        <v>-0.1523</v>
      </c>
      <c r="AM333" s="312" t="n">
        <v>-0.2427</v>
      </c>
      <c r="AN333" s="312" t="n">
        <v>-0.2213</v>
      </c>
      <c r="AO333" s="312" t="n">
        <v>-0.151</v>
      </c>
      <c r="AP333" s="313" t="n">
        <v>0.211</v>
      </c>
      <c r="AQ333" s="252"/>
      <c r="AR333" s="314" t="n">
        <f aca="false">ROUND(SUMPRODUCT(E333:AP333,E$5:AP$5),10)</f>
        <v>-0.0207278586</v>
      </c>
      <c r="AS333" s="315" t="str">
        <f aca="false">PROPER(RIGHT(B333,LEN(B333)-6))</f>
        <v>Radium Bromatum</v>
      </c>
      <c r="AT333" s="269" t="n">
        <f aca="false">ATANH(MIN(AR333,max_correl))</f>
        <v>-0.0207308278996869</v>
      </c>
      <c r="AU333" s="270" t="n">
        <f aca="false">IF(AT333&lt;0,(AT333^2),"")</f>
        <v>0.000429767225406437</v>
      </c>
      <c r="AV333" s="252"/>
      <c r="AW333" s="252"/>
      <c r="AX333" s="252"/>
      <c r="AY333" s="252"/>
      <c r="BC333" s="0"/>
    </row>
    <row r="334" customFormat="false" ht="12.8" hidden="false" customHeight="false" outlineLevel="0" collapsed="false">
      <c r="A334" s="269" t="s">
        <v>758</v>
      </c>
      <c r="B334" s="334" t="s">
        <v>1839</v>
      </c>
      <c r="C334" s="334"/>
      <c r="D334" s="335"/>
      <c r="E334" s="312" t="n">
        <v>-0.3441</v>
      </c>
      <c r="F334" s="312" t="n">
        <v>0.1827</v>
      </c>
      <c r="G334" s="312" t="n">
        <v>-0.4351</v>
      </c>
      <c r="H334" s="312" t="n">
        <v>0.0963</v>
      </c>
      <c r="I334" s="312" t="n">
        <v>0.0384</v>
      </c>
      <c r="J334" s="312" t="n">
        <v>0.2286</v>
      </c>
      <c r="K334" s="312" t="n">
        <v>-0.027</v>
      </c>
      <c r="L334" s="312" t="n">
        <v>0.0572</v>
      </c>
      <c r="M334" s="312" t="n">
        <v>-0.1303</v>
      </c>
      <c r="N334" s="312" t="n">
        <v>-0.0382</v>
      </c>
      <c r="O334" s="312" t="n">
        <v>-0.1907</v>
      </c>
      <c r="P334" s="312" t="n">
        <v>0.2094</v>
      </c>
      <c r="Q334" s="312" t="n">
        <v>-0.034</v>
      </c>
      <c r="R334" s="312" t="n">
        <v>0.1155</v>
      </c>
      <c r="S334" s="312" t="n">
        <v>-0.0424</v>
      </c>
      <c r="T334" s="312" t="n">
        <v>0.1005</v>
      </c>
      <c r="U334" s="312" t="n">
        <v>-0.038</v>
      </c>
      <c r="V334" s="312" t="n">
        <v>0.0362</v>
      </c>
      <c r="W334" s="312" t="n">
        <v>0.3148</v>
      </c>
      <c r="X334" s="312" t="n">
        <v>-0.1155</v>
      </c>
      <c r="Y334" s="312" t="n">
        <v>0.0761</v>
      </c>
      <c r="Z334" s="312" t="n">
        <v>-0.0833</v>
      </c>
      <c r="AA334" s="312" t="n">
        <v>0.0116</v>
      </c>
      <c r="AB334" s="312" t="n">
        <v>-0.0829</v>
      </c>
      <c r="AC334" s="312" t="n">
        <v>0.0164</v>
      </c>
      <c r="AD334" s="312" t="n">
        <v>-0.047</v>
      </c>
      <c r="AE334" s="312" t="n">
        <v>0.0098</v>
      </c>
      <c r="AF334" s="312" t="n">
        <v>0.0458</v>
      </c>
      <c r="AG334" s="312" t="n">
        <v>-0.0356</v>
      </c>
      <c r="AH334" s="312" t="n">
        <v>0.1235</v>
      </c>
      <c r="AI334" s="312" t="n">
        <v>-0.0078</v>
      </c>
      <c r="AJ334" s="312" t="n">
        <v>-0.236</v>
      </c>
      <c r="AK334" s="312" t="n">
        <v>-0.2518</v>
      </c>
      <c r="AL334" s="312" t="n">
        <v>0.245</v>
      </c>
      <c r="AM334" s="312" t="n">
        <v>0.0276</v>
      </c>
      <c r="AN334" s="312" t="n">
        <v>0.1793</v>
      </c>
      <c r="AO334" s="312" t="n">
        <v>-0.2128</v>
      </c>
      <c r="AP334" s="313" t="n">
        <v>0.2308</v>
      </c>
      <c r="AQ334" s="252"/>
      <c r="AR334" s="314" t="n">
        <f aca="false">ROUND(SUMPRODUCT(E334:AP334,E$5:AP$5),10)</f>
        <v>0.0851349739</v>
      </c>
      <c r="AS334" s="315" t="str">
        <f aca="false">PROPER(RIGHT(B334,LEN(B334)-6))</f>
        <v>Rana Bufo</v>
      </c>
      <c r="AT334" s="269" t="n">
        <f aca="false">ATANH(MIN(AR334,max_correl))</f>
        <v>0.0853415581049475</v>
      </c>
      <c r="AU334" s="270" t="str">
        <f aca="false">IF(AT334&lt;0,(AT334^2),"")</f>
        <v/>
      </c>
      <c r="AV334" s="252"/>
      <c r="AW334" s="252"/>
      <c r="AX334" s="252"/>
      <c r="AY334" s="252"/>
      <c r="BC334" s="0"/>
    </row>
    <row r="335" customFormat="false" ht="12.8" hidden="false" customHeight="false" outlineLevel="0" collapsed="false">
      <c r="A335" s="269" t="s">
        <v>759</v>
      </c>
      <c r="B335" s="334" t="s">
        <v>1840</v>
      </c>
      <c r="C335" s="334"/>
      <c r="D335" s="335"/>
      <c r="E335" s="312" t="n">
        <v>0.2747</v>
      </c>
      <c r="F335" s="312" t="n">
        <v>-0.318</v>
      </c>
      <c r="G335" s="312" t="n">
        <v>-0.0966</v>
      </c>
      <c r="H335" s="312" t="n">
        <v>0.0259</v>
      </c>
      <c r="I335" s="312" t="n">
        <v>-0.0939</v>
      </c>
      <c r="J335" s="312" t="n">
        <v>-0.2565</v>
      </c>
      <c r="K335" s="312" t="n">
        <v>-0.1157</v>
      </c>
      <c r="L335" s="312" t="n">
        <v>0.1832</v>
      </c>
      <c r="M335" s="312" t="n">
        <v>-0.0091</v>
      </c>
      <c r="N335" s="312" t="n">
        <v>0.326</v>
      </c>
      <c r="O335" s="312" t="n">
        <v>-0.0674</v>
      </c>
      <c r="P335" s="312" t="n">
        <v>0.0998</v>
      </c>
      <c r="Q335" s="312" t="n">
        <v>0.2812</v>
      </c>
      <c r="R335" s="312" t="n">
        <v>-0.2191</v>
      </c>
      <c r="S335" s="312" t="n">
        <v>-0.0695</v>
      </c>
      <c r="T335" s="312" t="n">
        <v>0.1941</v>
      </c>
      <c r="U335" s="312" t="n">
        <v>-0.2091</v>
      </c>
      <c r="V335" s="312" t="n">
        <v>0.0645</v>
      </c>
      <c r="W335" s="312" t="n">
        <v>0.0062</v>
      </c>
      <c r="X335" s="312" t="n">
        <v>0.0027</v>
      </c>
      <c r="Y335" s="312" t="n">
        <v>-0.0209</v>
      </c>
      <c r="Z335" s="312" t="n">
        <v>0.1039</v>
      </c>
      <c r="AA335" s="312" t="n">
        <v>-0.2786</v>
      </c>
      <c r="AB335" s="312" t="n">
        <v>-0.0754</v>
      </c>
      <c r="AC335" s="312" t="n">
        <v>-0.0533</v>
      </c>
      <c r="AD335" s="312" t="n">
        <v>0.0306</v>
      </c>
      <c r="AE335" s="312" t="n">
        <v>0.0124</v>
      </c>
      <c r="AF335" s="312" t="n">
        <v>-0.1758</v>
      </c>
      <c r="AG335" s="312" t="n">
        <v>-0.0153</v>
      </c>
      <c r="AH335" s="312" t="n">
        <v>0.4476</v>
      </c>
      <c r="AI335" s="312" t="n">
        <v>0.0177</v>
      </c>
      <c r="AJ335" s="312" t="n">
        <v>0.0312</v>
      </c>
      <c r="AK335" s="312" t="n">
        <v>-0.0931</v>
      </c>
      <c r="AL335" s="312" t="n">
        <v>0.0842</v>
      </c>
      <c r="AM335" s="312" t="n">
        <v>-0.0071</v>
      </c>
      <c r="AN335" s="312" t="n">
        <v>0.0233</v>
      </c>
      <c r="AO335" s="312" t="n">
        <v>0.028</v>
      </c>
      <c r="AP335" s="313" t="n">
        <v>-0.0716</v>
      </c>
      <c r="AQ335" s="252"/>
      <c r="AR335" s="314" t="n">
        <f aca="false">ROUND(SUMPRODUCT(E335:AP335,E$5:AP$5),10)</f>
        <v>-0.1119357495</v>
      </c>
      <c r="AS335" s="315" t="str">
        <f aca="false">PROPER(RIGHT(B335,LEN(B335)-6))</f>
        <v>Ranunculus Bulbosus</v>
      </c>
      <c r="AT335" s="269" t="n">
        <f aca="false">ATANH(MIN(AR335,max_correl))</f>
        <v>-0.112406799686612</v>
      </c>
      <c r="AU335" s="270" t="n">
        <f aca="false">IF(AT335&lt;0,(AT335^2),"")</f>
        <v>0.0126352886157862</v>
      </c>
      <c r="AV335" s="252"/>
      <c r="AW335" s="252"/>
      <c r="AX335" s="252"/>
      <c r="AY335" s="252"/>
      <c r="BC335" s="0"/>
    </row>
    <row r="336" customFormat="false" ht="12.8" hidden="false" customHeight="false" outlineLevel="0" collapsed="false">
      <c r="A336" s="269" t="s">
        <v>760</v>
      </c>
      <c r="B336" s="334" t="s">
        <v>1841</v>
      </c>
      <c r="C336" s="334"/>
      <c r="D336" s="335"/>
      <c r="E336" s="312" t="n">
        <v>0.3598</v>
      </c>
      <c r="F336" s="312" t="n">
        <v>-0.3314</v>
      </c>
      <c r="G336" s="312" t="n">
        <v>-0.1018</v>
      </c>
      <c r="H336" s="312" t="n">
        <v>0.1442</v>
      </c>
      <c r="I336" s="312" t="n">
        <v>-0.0389</v>
      </c>
      <c r="J336" s="312" t="n">
        <v>-0.1088</v>
      </c>
      <c r="K336" s="312" t="n">
        <v>-0.1127</v>
      </c>
      <c r="L336" s="312" t="n">
        <v>0.2223</v>
      </c>
      <c r="M336" s="312" t="n">
        <v>0.0373</v>
      </c>
      <c r="N336" s="312" t="n">
        <v>0.1834</v>
      </c>
      <c r="O336" s="312" t="n">
        <v>-0.2079</v>
      </c>
      <c r="P336" s="312" t="n">
        <v>0.1138</v>
      </c>
      <c r="Q336" s="312" t="n">
        <v>0.1414</v>
      </c>
      <c r="R336" s="312" t="n">
        <v>-0.3081</v>
      </c>
      <c r="S336" s="312" t="n">
        <v>-0.0602</v>
      </c>
      <c r="T336" s="312" t="n">
        <v>0.2079</v>
      </c>
      <c r="U336" s="312" t="n">
        <v>-0.3229</v>
      </c>
      <c r="V336" s="312" t="n">
        <v>-0.0591</v>
      </c>
      <c r="W336" s="312" t="n">
        <v>-0.1146</v>
      </c>
      <c r="X336" s="312" t="n">
        <v>0.0664</v>
      </c>
      <c r="Y336" s="312" t="n">
        <v>0.0249</v>
      </c>
      <c r="Z336" s="312" t="n">
        <v>0.122</v>
      </c>
      <c r="AA336" s="312" t="n">
        <v>-0.176</v>
      </c>
      <c r="AB336" s="312" t="n">
        <v>0.0288</v>
      </c>
      <c r="AC336" s="312" t="n">
        <v>-0.1558</v>
      </c>
      <c r="AD336" s="312" t="n">
        <v>-0.1286</v>
      </c>
      <c r="AE336" s="312" t="n">
        <v>0.0214</v>
      </c>
      <c r="AF336" s="312" t="n">
        <v>-0.1026</v>
      </c>
      <c r="AG336" s="312" t="n">
        <v>0.0929</v>
      </c>
      <c r="AH336" s="312" t="n">
        <v>0.2821</v>
      </c>
      <c r="AI336" s="312" t="n">
        <v>-0.0552</v>
      </c>
      <c r="AJ336" s="312" t="n">
        <v>-0.0738</v>
      </c>
      <c r="AK336" s="312" t="n">
        <v>0.0793</v>
      </c>
      <c r="AL336" s="312" t="n">
        <v>0.1119</v>
      </c>
      <c r="AM336" s="312" t="n">
        <v>-0.0408</v>
      </c>
      <c r="AN336" s="312" t="n">
        <v>0.2254</v>
      </c>
      <c r="AO336" s="312" t="n">
        <v>0.0808</v>
      </c>
      <c r="AP336" s="313" t="n">
        <v>-0.0466</v>
      </c>
      <c r="AQ336" s="252"/>
      <c r="AR336" s="314" t="n">
        <f aca="false">ROUND(SUMPRODUCT(E336:AP336,E$5:AP$5),10)</f>
        <v>-0.0504761605</v>
      </c>
      <c r="AS336" s="315" t="str">
        <f aca="false">PROPER(RIGHT(B336,LEN(B336)-6))</f>
        <v>Ranunculus Scelerat.</v>
      </c>
      <c r="AT336" s="269" t="n">
        <f aca="false">ATANH(MIN(AR336,max_correl))</f>
        <v>-0.0505190945930718</v>
      </c>
      <c r="AU336" s="270" t="n">
        <f aca="false">IF(AT336&lt;0,(AT336^2),"")</f>
        <v>0.00255217891850374</v>
      </c>
      <c r="AV336" s="252"/>
      <c r="AW336" s="252"/>
      <c r="AX336" s="252"/>
      <c r="AY336" s="252"/>
      <c r="BC336" s="0"/>
    </row>
    <row r="337" customFormat="false" ht="12.8" hidden="false" customHeight="false" outlineLevel="0" collapsed="false">
      <c r="A337" s="269" t="s">
        <v>761</v>
      </c>
      <c r="B337" s="334" t="s">
        <v>1842</v>
      </c>
      <c r="C337" s="334"/>
      <c r="D337" s="335"/>
      <c r="E337" s="312" t="n">
        <v>-0.0024</v>
      </c>
      <c r="F337" s="312" t="n">
        <v>0.0562</v>
      </c>
      <c r="G337" s="312" t="n">
        <v>0.072</v>
      </c>
      <c r="H337" s="312" t="n">
        <v>0.0355</v>
      </c>
      <c r="I337" s="312" t="n">
        <v>-0.0873</v>
      </c>
      <c r="J337" s="312" t="n">
        <v>0.0753</v>
      </c>
      <c r="K337" s="312" t="n">
        <v>0.1368</v>
      </c>
      <c r="L337" s="312" t="n">
        <v>-0.1219</v>
      </c>
      <c r="M337" s="312" t="n">
        <v>-0.1584</v>
      </c>
      <c r="N337" s="312" t="n">
        <v>-0.1814</v>
      </c>
      <c r="O337" s="312" t="n">
        <v>-0.0993</v>
      </c>
      <c r="P337" s="312" t="n">
        <v>0.0149</v>
      </c>
      <c r="Q337" s="312" t="n">
        <v>-0.1238</v>
      </c>
      <c r="R337" s="312" t="n">
        <v>-0.1085</v>
      </c>
      <c r="S337" s="312" t="n">
        <v>0.0792</v>
      </c>
      <c r="T337" s="312" t="n">
        <v>0.0682</v>
      </c>
      <c r="U337" s="312" t="n">
        <v>-0.1094</v>
      </c>
      <c r="V337" s="312" t="n">
        <v>0.1003</v>
      </c>
      <c r="W337" s="312" t="n">
        <v>0.228</v>
      </c>
      <c r="X337" s="312" t="n">
        <v>0.3182</v>
      </c>
      <c r="Y337" s="312" t="n">
        <v>-0.0816</v>
      </c>
      <c r="Z337" s="312" t="n">
        <v>0.1675</v>
      </c>
      <c r="AA337" s="312" t="n">
        <v>0.0878</v>
      </c>
      <c r="AB337" s="312" t="n">
        <v>0.0072</v>
      </c>
      <c r="AC337" s="312" t="n">
        <v>-0.0691</v>
      </c>
      <c r="AD337" s="312" t="n">
        <v>-0.2544</v>
      </c>
      <c r="AE337" s="312" t="n">
        <v>-0.1982</v>
      </c>
      <c r="AF337" s="312" t="n">
        <v>-0.0878</v>
      </c>
      <c r="AG337" s="312" t="n">
        <v>-0.084</v>
      </c>
      <c r="AH337" s="312" t="n">
        <v>-0.0893</v>
      </c>
      <c r="AI337" s="312" t="n">
        <v>0.2875</v>
      </c>
      <c r="AJ337" s="312" t="n">
        <v>0.0682</v>
      </c>
      <c r="AK337" s="312" t="n">
        <v>-0.3024</v>
      </c>
      <c r="AL337" s="312" t="n">
        <v>0.0725</v>
      </c>
      <c r="AM337" s="312" t="n">
        <v>0.4694</v>
      </c>
      <c r="AN337" s="312" t="n">
        <v>-0.1368</v>
      </c>
      <c r="AO337" s="312" t="n">
        <v>-0.2025</v>
      </c>
      <c r="AP337" s="313" t="n">
        <v>0.1555</v>
      </c>
      <c r="AQ337" s="252"/>
      <c r="AR337" s="314" t="n">
        <f aca="false">ROUND(SUMPRODUCT(E337:AP337,E$5:AP$5),10)</f>
        <v>-0.0640200553</v>
      </c>
      <c r="AS337" s="315" t="str">
        <f aca="false">PROPER(RIGHT(B337,LEN(B337)-6))</f>
        <v>Raphanus Sativ. Nig.</v>
      </c>
      <c r="AT337" s="269" t="n">
        <f aca="false">ATANH(MIN(AR337,max_correl))</f>
        <v>-0.0641077345223203</v>
      </c>
      <c r="AU337" s="270" t="n">
        <f aca="false">IF(AT337&lt;0,(AT337^2),"")</f>
        <v>0.00410980162558429</v>
      </c>
      <c r="AV337" s="252"/>
      <c r="AW337" s="252"/>
      <c r="AX337" s="252"/>
      <c r="AY337" s="252"/>
      <c r="BC337" s="0"/>
    </row>
    <row r="338" customFormat="false" ht="12.8" hidden="false" customHeight="false" outlineLevel="0" collapsed="false">
      <c r="A338" s="269" t="s">
        <v>762</v>
      </c>
      <c r="B338" s="334" t="s">
        <v>1843</v>
      </c>
      <c r="C338" s="334"/>
      <c r="D338" s="335"/>
      <c r="E338" s="312" t="n">
        <v>0.4189</v>
      </c>
      <c r="F338" s="312" t="n">
        <v>-0.2345</v>
      </c>
      <c r="G338" s="312" t="n">
        <v>0.0036</v>
      </c>
      <c r="H338" s="312" t="n">
        <v>0.1559</v>
      </c>
      <c r="I338" s="312" t="n">
        <v>-0.0854</v>
      </c>
      <c r="J338" s="312" t="n">
        <v>-0.0463</v>
      </c>
      <c r="K338" s="312" t="n">
        <v>0.1154</v>
      </c>
      <c r="L338" s="312" t="n">
        <v>-0.1022</v>
      </c>
      <c r="M338" s="312" t="n">
        <v>-0.2458</v>
      </c>
      <c r="N338" s="312" t="n">
        <v>-0.0332</v>
      </c>
      <c r="O338" s="312" t="n">
        <v>-0.2217</v>
      </c>
      <c r="P338" s="312" t="n">
        <v>0.2963</v>
      </c>
      <c r="Q338" s="312" t="n">
        <v>0.0018</v>
      </c>
      <c r="R338" s="312" t="n">
        <v>-0.3199</v>
      </c>
      <c r="S338" s="312" t="n">
        <v>0.0568</v>
      </c>
      <c r="T338" s="312" t="n">
        <v>-0.1377</v>
      </c>
      <c r="U338" s="312" t="n">
        <v>-0.1572</v>
      </c>
      <c r="V338" s="312" t="n">
        <v>-0.1418</v>
      </c>
      <c r="W338" s="312" t="n">
        <v>0.0336</v>
      </c>
      <c r="X338" s="312" t="n">
        <v>0.045</v>
      </c>
      <c r="Y338" s="312" t="n">
        <v>0.1172</v>
      </c>
      <c r="Z338" s="312" t="n">
        <v>0.2844</v>
      </c>
      <c r="AA338" s="312" t="n">
        <v>-0.0618</v>
      </c>
      <c r="AB338" s="312" t="n">
        <v>0.0586</v>
      </c>
      <c r="AC338" s="312" t="n">
        <v>0.129</v>
      </c>
      <c r="AD338" s="312" t="n">
        <v>0.1041</v>
      </c>
      <c r="AE338" s="312" t="n">
        <v>0.1009</v>
      </c>
      <c r="AF338" s="312" t="n">
        <v>0.0223</v>
      </c>
      <c r="AG338" s="312" t="n">
        <v>-0.1418</v>
      </c>
      <c r="AH338" s="312" t="n">
        <v>-0.2086</v>
      </c>
      <c r="AI338" s="312" t="n">
        <v>0.0241</v>
      </c>
      <c r="AJ338" s="312" t="n">
        <v>0.2122</v>
      </c>
      <c r="AK338" s="312" t="n">
        <v>0.2086</v>
      </c>
      <c r="AL338" s="312" t="n">
        <v>-0.1</v>
      </c>
      <c r="AM338" s="312" t="n">
        <v>0.0936</v>
      </c>
      <c r="AN338" s="312" t="n">
        <v>-0.1409</v>
      </c>
      <c r="AO338" s="312" t="n">
        <v>-0.0963</v>
      </c>
      <c r="AP338" s="313" t="n">
        <v>-0.0204</v>
      </c>
      <c r="AQ338" s="252"/>
      <c r="AR338" s="314" t="n">
        <f aca="false">ROUND(SUMPRODUCT(E338:AP338,E$5:AP$5),10)</f>
        <v>-0.3387692855</v>
      </c>
      <c r="AS338" s="315" t="str">
        <f aca="false">PROPER(RIGHT(B338,LEN(B338)-6))</f>
        <v>Ratanhia</v>
      </c>
      <c r="AT338" s="269" t="n">
        <f aca="false">ATANH(MIN(AR338,max_correl))</f>
        <v>-0.352701604865318</v>
      </c>
      <c r="AU338" s="270" t="n">
        <f aca="false">IF(AT338&lt;0,(AT338^2),"")</f>
        <v>0.124398422074571</v>
      </c>
      <c r="AV338" s="252"/>
      <c r="AW338" s="252"/>
      <c r="AX338" s="252"/>
      <c r="AY338" s="252"/>
      <c r="BC338" s="0"/>
    </row>
    <row r="339" customFormat="false" ht="12.8" hidden="false" customHeight="false" outlineLevel="0" collapsed="false">
      <c r="A339" s="269" t="s">
        <v>763</v>
      </c>
      <c r="B339" s="334" t="s">
        <v>1844</v>
      </c>
      <c r="C339" s="334"/>
      <c r="D339" s="335"/>
      <c r="E339" s="312" t="n">
        <v>-0.2567</v>
      </c>
      <c r="F339" s="312" t="n">
        <v>0.2981</v>
      </c>
      <c r="G339" s="312" t="n">
        <v>0.1183</v>
      </c>
      <c r="H339" s="312" t="n">
        <v>0.1041</v>
      </c>
      <c r="I339" s="312" t="n">
        <v>-0.0423</v>
      </c>
      <c r="J339" s="312" t="n">
        <v>0.1368</v>
      </c>
      <c r="K339" s="312" t="n">
        <v>-0.299</v>
      </c>
      <c r="L339" s="312" t="n">
        <v>0.0592</v>
      </c>
      <c r="M339" s="312" t="n">
        <v>0.2943</v>
      </c>
      <c r="N339" s="312" t="n">
        <v>-0.0205</v>
      </c>
      <c r="O339" s="312" t="n">
        <v>0.0474</v>
      </c>
      <c r="P339" s="312" t="n">
        <v>0.0034</v>
      </c>
      <c r="Q339" s="312" t="n">
        <v>0.1788</v>
      </c>
      <c r="R339" s="312" t="n">
        <v>-0.0212</v>
      </c>
      <c r="S339" s="312" t="n">
        <v>-0.2063</v>
      </c>
      <c r="T339" s="312" t="n">
        <v>0.1181</v>
      </c>
      <c r="U339" s="312" t="n">
        <v>0.2318</v>
      </c>
      <c r="V339" s="312" t="n">
        <v>-0.1558</v>
      </c>
      <c r="W339" s="312" t="n">
        <v>0.2241</v>
      </c>
      <c r="X339" s="312" t="n">
        <v>-0.1202</v>
      </c>
      <c r="Y339" s="312" t="n">
        <v>-0.112</v>
      </c>
      <c r="Z339" s="312" t="n">
        <v>-0.0688</v>
      </c>
      <c r="AA339" s="312" t="n">
        <v>0.0178</v>
      </c>
      <c r="AB339" s="312" t="n">
        <v>-0.1467</v>
      </c>
      <c r="AC339" s="312" t="n">
        <v>-0.07</v>
      </c>
      <c r="AD339" s="312" t="n">
        <v>0.0918</v>
      </c>
      <c r="AE339" s="312" t="n">
        <v>0.1067</v>
      </c>
      <c r="AF339" s="312" t="n">
        <v>0.3043</v>
      </c>
      <c r="AG339" s="312" t="n">
        <v>-0.0211</v>
      </c>
      <c r="AH339" s="312" t="n">
        <v>-0.3037</v>
      </c>
      <c r="AI339" s="312" t="n">
        <v>-0.0122</v>
      </c>
      <c r="AJ339" s="312" t="n">
        <v>0.0574</v>
      </c>
      <c r="AK339" s="312" t="n">
        <v>-0.2508</v>
      </c>
      <c r="AL339" s="312" t="n">
        <v>0.1082</v>
      </c>
      <c r="AM339" s="312" t="n">
        <v>-0.0495</v>
      </c>
      <c r="AN339" s="312" t="n">
        <v>-0.0586</v>
      </c>
      <c r="AO339" s="312" t="n">
        <v>-0.2233</v>
      </c>
      <c r="AP339" s="313" t="n">
        <v>-0.0565</v>
      </c>
      <c r="AQ339" s="252"/>
      <c r="AR339" s="314" t="n">
        <f aca="false">ROUND(SUMPRODUCT(E339:AP339,E$5:AP$5),10)</f>
        <v>0.0640643625</v>
      </c>
      <c r="AS339" s="315" t="str">
        <f aca="false">PROPER(RIGHT(B339,LEN(B339)-6))</f>
        <v>Rauwolfia Serpentina</v>
      </c>
      <c r="AT339" s="269" t="n">
        <f aca="false">ATANH(MIN(AR339,max_correl))</f>
        <v>0.0641522241924619</v>
      </c>
      <c r="AU339" s="270" t="str">
        <f aca="false">IF(AT339&lt;0,(AT339^2),"")</f>
        <v/>
      </c>
      <c r="AV339" s="252"/>
      <c r="AW339" s="252"/>
      <c r="AX339" s="252"/>
      <c r="AY339" s="252"/>
      <c r="BC339" s="0"/>
    </row>
    <row r="340" customFormat="false" ht="12.8" hidden="false" customHeight="false" outlineLevel="0" collapsed="false">
      <c r="A340" s="269" t="s">
        <v>764</v>
      </c>
      <c r="B340" s="334" t="s">
        <v>1845</v>
      </c>
      <c r="C340" s="334"/>
      <c r="D340" s="335"/>
      <c r="E340" s="312" t="n">
        <v>0.1229</v>
      </c>
      <c r="F340" s="312" t="n">
        <v>-0.089</v>
      </c>
      <c r="G340" s="312" t="n">
        <v>0.0853</v>
      </c>
      <c r="H340" s="312" t="n">
        <v>0.0178</v>
      </c>
      <c r="I340" s="312" t="n">
        <v>-0.1665</v>
      </c>
      <c r="J340" s="312" t="n">
        <v>-0.2363</v>
      </c>
      <c r="K340" s="312" t="n">
        <v>0.3092</v>
      </c>
      <c r="L340" s="312" t="n">
        <v>0.0507</v>
      </c>
      <c r="M340" s="312" t="n">
        <v>-0.2307</v>
      </c>
      <c r="N340" s="312" t="n">
        <v>-0.1016</v>
      </c>
      <c r="O340" s="312" t="n">
        <v>-0.1289</v>
      </c>
      <c r="P340" s="312" t="n">
        <v>-0.1846</v>
      </c>
      <c r="Q340" s="312" t="n">
        <v>-0.2922</v>
      </c>
      <c r="R340" s="312" t="n">
        <v>-0.1663</v>
      </c>
      <c r="S340" s="312" t="n">
        <v>0.1568</v>
      </c>
      <c r="T340" s="312" t="n">
        <v>-0.0371</v>
      </c>
      <c r="U340" s="312" t="n">
        <v>0.4025</v>
      </c>
      <c r="V340" s="312" t="n">
        <v>0.1036</v>
      </c>
      <c r="W340" s="312" t="n">
        <v>0.166</v>
      </c>
      <c r="X340" s="312" t="n">
        <v>0.0376</v>
      </c>
      <c r="Y340" s="312" t="n">
        <v>0.0833</v>
      </c>
      <c r="Z340" s="312" t="n">
        <v>0.2302</v>
      </c>
      <c r="AA340" s="312" t="n">
        <v>0.2312</v>
      </c>
      <c r="AB340" s="312" t="n">
        <v>0.0371</v>
      </c>
      <c r="AC340" s="312" t="n">
        <v>0.0456</v>
      </c>
      <c r="AD340" s="312" t="n">
        <v>0.0223</v>
      </c>
      <c r="AE340" s="312" t="n">
        <v>0.1028</v>
      </c>
      <c r="AF340" s="312" t="n">
        <v>0.0436</v>
      </c>
      <c r="AG340" s="312" t="n">
        <v>0.0484</v>
      </c>
      <c r="AH340" s="312" t="n">
        <v>-0.1379</v>
      </c>
      <c r="AI340" s="312" t="n">
        <v>-0.0943</v>
      </c>
      <c r="AJ340" s="312" t="n">
        <v>0.1038</v>
      </c>
      <c r="AK340" s="312" t="n">
        <v>0.092</v>
      </c>
      <c r="AL340" s="312" t="n">
        <v>0.0366</v>
      </c>
      <c r="AM340" s="312" t="n">
        <v>-0.2084</v>
      </c>
      <c r="AN340" s="312" t="n">
        <v>-0.0253</v>
      </c>
      <c r="AO340" s="312" t="n">
        <v>-0.1297</v>
      </c>
      <c r="AP340" s="313" t="n">
        <v>-0.3017</v>
      </c>
      <c r="AQ340" s="252"/>
      <c r="AR340" s="314" t="n">
        <f aca="false">ROUND(SUMPRODUCT(E340:AP340,E$5:AP$5),10)</f>
        <v>0.0181059762</v>
      </c>
      <c r="AS340" s="315" t="str">
        <f aca="false">PROPER(RIGHT(B340,LEN(B340)-6))</f>
        <v>Rheum Officinale</v>
      </c>
      <c r="AT340" s="269" t="n">
        <f aca="false">ATANH(MIN(AR340,max_correl))</f>
        <v>0.0181079551281042</v>
      </c>
      <c r="AU340" s="270" t="str">
        <f aca="false">IF(AT340&lt;0,(AT340^2),"")</f>
        <v/>
      </c>
      <c r="AV340" s="252"/>
      <c r="AW340" s="252"/>
      <c r="AX340" s="252"/>
      <c r="AY340" s="252"/>
      <c r="BC340" s="0"/>
    </row>
    <row r="341" customFormat="false" ht="12.8" hidden="false" customHeight="false" outlineLevel="0" collapsed="false">
      <c r="A341" s="269" t="s">
        <v>765</v>
      </c>
      <c r="B341" s="334" t="s">
        <v>1846</v>
      </c>
      <c r="C341" s="334"/>
      <c r="D341" s="335"/>
      <c r="E341" s="312" t="n">
        <v>0.3332</v>
      </c>
      <c r="F341" s="312" t="n">
        <v>-0.1091</v>
      </c>
      <c r="G341" s="312" t="n">
        <v>0.0735</v>
      </c>
      <c r="H341" s="312" t="n">
        <v>-0.1829</v>
      </c>
      <c r="I341" s="312" t="n">
        <v>-0.1719</v>
      </c>
      <c r="J341" s="312" t="n">
        <v>-0.0828</v>
      </c>
      <c r="K341" s="312" t="n">
        <v>-0.1804</v>
      </c>
      <c r="L341" s="312" t="n">
        <v>-0.1396</v>
      </c>
      <c r="M341" s="312" t="n">
        <v>0.1061</v>
      </c>
      <c r="N341" s="312" t="n">
        <v>0.2901</v>
      </c>
      <c r="O341" s="312" t="n">
        <v>0.113</v>
      </c>
      <c r="P341" s="312" t="n">
        <v>-0.1484</v>
      </c>
      <c r="Q341" s="312" t="n">
        <v>-0.0724</v>
      </c>
      <c r="R341" s="312" t="n">
        <v>0.0261</v>
      </c>
      <c r="S341" s="312" t="n">
        <v>-0.286</v>
      </c>
      <c r="T341" s="312" t="n">
        <v>0.0203</v>
      </c>
      <c r="U341" s="312" t="n">
        <v>0.0433</v>
      </c>
      <c r="V341" s="312" t="n">
        <v>0.3143</v>
      </c>
      <c r="W341" s="312" t="n">
        <v>-0.0422</v>
      </c>
      <c r="X341" s="312" t="n">
        <v>-0.2109</v>
      </c>
      <c r="Y341" s="312" t="n">
        <v>-0.0406</v>
      </c>
      <c r="Z341" s="312" t="n">
        <v>0.085</v>
      </c>
      <c r="AA341" s="312" t="n">
        <v>0.2482</v>
      </c>
      <c r="AB341" s="312" t="n">
        <v>0.0867</v>
      </c>
      <c r="AC341" s="312" t="n">
        <v>-0.0101</v>
      </c>
      <c r="AD341" s="312" t="n">
        <v>-0.2495</v>
      </c>
      <c r="AE341" s="312" t="n">
        <v>-0.1297</v>
      </c>
      <c r="AF341" s="312" t="n">
        <v>0.1492</v>
      </c>
      <c r="AG341" s="312" t="n">
        <v>0.0151</v>
      </c>
      <c r="AH341" s="312" t="n">
        <v>-0.0477</v>
      </c>
      <c r="AI341" s="312" t="n">
        <v>0.184</v>
      </c>
      <c r="AJ341" s="312" t="n">
        <v>-0.0367</v>
      </c>
      <c r="AK341" s="312" t="n">
        <v>-0.0548</v>
      </c>
      <c r="AL341" s="312" t="n">
        <v>-0.2441</v>
      </c>
      <c r="AM341" s="312" t="n">
        <v>0.0998</v>
      </c>
      <c r="AN341" s="312" t="n">
        <v>0.2188</v>
      </c>
      <c r="AO341" s="312" t="n">
        <v>0.1651</v>
      </c>
      <c r="AP341" s="313" t="n">
        <v>-0.1404</v>
      </c>
      <c r="AQ341" s="252"/>
      <c r="AR341" s="314" t="n">
        <f aca="false">ROUND(SUMPRODUCT(E341:AP341,E$5:AP$5),10)</f>
        <v>0.0399028913</v>
      </c>
      <c r="AS341" s="315" t="str">
        <f aca="false">PROPER(RIGHT(B341,LEN(B341)-6))</f>
        <v>Rhododendron Chrys.</v>
      </c>
      <c r="AT341" s="269" t="n">
        <f aca="false">ATANH(MIN(AR341,max_correl))</f>
        <v>0.0399240898919573</v>
      </c>
      <c r="AU341" s="270" t="str">
        <f aca="false">IF(AT341&lt;0,(AT341^2),"")</f>
        <v/>
      </c>
      <c r="AV341" s="252"/>
      <c r="AW341" s="252"/>
      <c r="AX341" s="252"/>
      <c r="AY341" s="252"/>
      <c r="BC341" s="0"/>
    </row>
    <row r="342" customFormat="false" ht="12.8" hidden="false" customHeight="false" outlineLevel="0" collapsed="false">
      <c r="A342" s="269" t="s">
        <v>766</v>
      </c>
      <c r="B342" s="334" t="s">
        <v>1847</v>
      </c>
      <c r="C342" s="334"/>
      <c r="D342" s="335"/>
      <c r="E342" s="312" t="n">
        <v>0.2361</v>
      </c>
      <c r="F342" s="312" t="n">
        <v>-0.2748</v>
      </c>
      <c r="G342" s="312" t="n">
        <v>-0.105</v>
      </c>
      <c r="H342" s="312" t="n">
        <v>0.0798</v>
      </c>
      <c r="I342" s="312" t="n">
        <v>-0.0517</v>
      </c>
      <c r="J342" s="312" t="n">
        <v>-0.0075</v>
      </c>
      <c r="K342" s="312" t="n">
        <v>-0.1195</v>
      </c>
      <c r="L342" s="312" t="n">
        <v>0.0445</v>
      </c>
      <c r="M342" s="312" t="n">
        <v>-0.1239</v>
      </c>
      <c r="N342" s="312" t="n">
        <v>0.4169</v>
      </c>
      <c r="O342" s="312" t="n">
        <v>-0.0013</v>
      </c>
      <c r="P342" s="312" t="n">
        <v>-0.3778</v>
      </c>
      <c r="Q342" s="312" t="n">
        <v>0.0922</v>
      </c>
      <c r="R342" s="312" t="n">
        <v>0.0687</v>
      </c>
      <c r="S342" s="312" t="n">
        <v>-0.3993</v>
      </c>
      <c r="T342" s="312" t="n">
        <v>0.093</v>
      </c>
      <c r="U342" s="312" t="n">
        <v>0.2099</v>
      </c>
      <c r="V342" s="312" t="n">
        <v>0.1267</v>
      </c>
      <c r="W342" s="312" t="n">
        <v>0.1594</v>
      </c>
      <c r="X342" s="312" t="n">
        <v>-0.1354</v>
      </c>
      <c r="Y342" s="312" t="n">
        <v>0.0697</v>
      </c>
      <c r="Z342" s="312" t="n">
        <v>-0.0698</v>
      </c>
      <c r="AA342" s="312" t="n">
        <v>-0.0137</v>
      </c>
      <c r="AB342" s="312" t="n">
        <v>0.0177</v>
      </c>
      <c r="AC342" s="312" t="n">
        <v>-0.1798</v>
      </c>
      <c r="AD342" s="312" t="n">
        <v>0.0732</v>
      </c>
      <c r="AE342" s="312" t="n">
        <v>-0.0134</v>
      </c>
      <c r="AF342" s="312" t="n">
        <v>0.2083</v>
      </c>
      <c r="AG342" s="312" t="n">
        <v>-0.061</v>
      </c>
      <c r="AH342" s="312" t="n">
        <v>0.1306</v>
      </c>
      <c r="AI342" s="312" t="n">
        <v>0.0927</v>
      </c>
      <c r="AJ342" s="312" t="n">
        <v>-0.0615</v>
      </c>
      <c r="AK342" s="312" t="n">
        <v>-0.1723</v>
      </c>
      <c r="AL342" s="312" t="n">
        <v>-0.0535</v>
      </c>
      <c r="AM342" s="312" t="n">
        <v>-0.0629</v>
      </c>
      <c r="AN342" s="312" t="n">
        <v>-0.0811</v>
      </c>
      <c r="AO342" s="312" t="n">
        <v>0.2148</v>
      </c>
      <c r="AP342" s="313" t="n">
        <v>0.0366</v>
      </c>
      <c r="AQ342" s="252"/>
      <c r="AR342" s="314" t="n">
        <f aca="false">ROUND(SUMPRODUCT(E342:AP342,E$5:AP$5),10)</f>
        <v>-0.031797676</v>
      </c>
      <c r="AS342" s="315" t="str">
        <f aca="false">PROPER(RIGHT(B342,LEN(B342)-6))</f>
        <v>Rhus Toxicodendron</v>
      </c>
      <c r="AT342" s="269" t="n">
        <f aca="false">ATANH(MIN(AR342,max_correl))</f>
        <v>-0.0318083993001492</v>
      </c>
      <c r="AU342" s="270" t="n">
        <f aca="false">IF(AT342&lt;0,(AT342^2),"")</f>
        <v>0.00101177426603773</v>
      </c>
      <c r="AV342" s="252"/>
      <c r="AW342" s="252"/>
      <c r="AX342" s="252"/>
      <c r="AY342" s="252"/>
      <c r="BC342" s="0"/>
    </row>
    <row r="343" customFormat="false" ht="12.8" hidden="false" customHeight="false" outlineLevel="0" collapsed="false">
      <c r="A343" s="269" t="s">
        <v>767</v>
      </c>
      <c r="B343" s="334" t="s">
        <v>1848</v>
      </c>
      <c r="C343" s="334"/>
      <c r="D343" s="335"/>
      <c r="E343" s="312" t="n">
        <v>0.4468</v>
      </c>
      <c r="F343" s="312" t="n">
        <v>-0.1788</v>
      </c>
      <c r="G343" s="312" t="n">
        <v>0.0713</v>
      </c>
      <c r="H343" s="312" t="n">
        <v>-0.0115</v>
      </c>
      <c r="I343" s="312" t="n">
        <v>0.0587</v>
      </c>
      <c r="J343" s="312" t="n">
        <v>-0.1573</v>
      </c>
      <c r="K343" s="312" t="n">
        <v>0</v>
      </c>
      <c r="L343" s="312" t="n">
        <v>0.0598</v>
      </c>
      <c r="M343" s="312" t="n">
        <v>-0.1647</v>
      </c>
      <c r="N343" s="312" t="n">
        <v>0.0378</v>
      </c>
      <c r="O343" s="312" t="n">
        <v>-0.1332</v>
      </c>
      <c r="P343" s="312" t="n">
        <v>0.0561</v>
      </c>
      <c r="Q343" s="312" t="n">
        <v>0.1663</v>
      </c>
      <c r="R343" s="312" t="n">
        <v>-0.4405</v>
      </c>
      <c r="S343" s="312" t="n">
        <v>0.1017</v>
      </c>
      <c r="T343" s="312" t="n">
        <v>-0.2743</v>
      </c>
      <c r="U343" s="312" t="n">
        <v>0</v>
      </c>
      <c r="V343" s="312" t="n">
        <v>0.0451</v>
      </c>
      <c r="W343" s="312" t="n">
        <v>-0.0488</v>
      </c>
      <c r="X343" s="312" t="n">
        <v>0.2433</v>
      </c>
      <c r="Y343" s="312" t="n">
        <v>0.2685</v>
      </c>
      <c r="Z343" s="312" t="n">
        <v>-0.0435</v>
      </c>
      <c r="AA343" s="312" t="n">
        <v>-0.1631</v>
      </c>
      <c r="AB343" s="312" t="n">
        <v>-0.1028</v>
      </c>
      <c r="AC343" s="312" t="n">
        <v>0.0388</v>
      </c>
      <c r="AD343" s="312" t="n">
        <v>-0.0105</v>
      </c>
      <c r="AE343" s="312" t="n">
        <v>-0.0703</v>
      </c>
      <c r="AF343" s="312" t="n">
        <v>0.0996</v>
      </c>
      <c r="AG343" s="312" t="n">
        <v>0.0991</v>
      </c>
      <c r="AH343" s="312" t="n">
        <v>-0.1327</v>
      </c>
      <c r="AI343" s="312" t="n">
        <v>0.1133</v>
      </c>
      <c r="AJ343" s="312" t="n">
        <v>0.0005</v>
      </c>
      <c r="AK343" s="312" t="n">
        <v>-0.0205</v>
      </c>
      <c r="AL343" s="312" t="n">
        <v>-0.1521</v>
      </c>
      <c r="AM343" s="312" t="n">
        <v>0.0776</v>
      </c>
      <c r="AN343" s="312" t="n">
        <v>0.182</v>
      </c>
      <c r="AO343" s="312" t="n">
        <v>0.1778</v>
      </c>
      <c r="AP343" s="313" t="n">
        <v>-0.2208</v>
      </c>
      <c r="AQ343" s="252"/>
      <c r="AR343" s="314" t="n">
        <f aca="false">ROUND(SUMPRODUCT(E343:AP343,E$5:AP$5),10)</f>
        <v>-0.1992336586</v>
      </c>
      <c r="AS343" s="315" t="str">
        <f aca="false">PROPER(RIGHT(B343,LEN(B343)-6))</f>
        <v>Rhus Vernix</v>
      </c>
      <c r="AT343" s="269" t="n">
        <f aca="false">ATANH(MIN(AR343,max_correl))</f>
        <v>-0.201934409020319</v>
      </c>
      <c r="AU343" s="270" t="n">
        <f aca="false">IF(AT343&lt;0,(AT343^2),"")</f>
        <v>0.0407775055463856</v>
      </c>
      <c r="AV343" s="252"/>
      <c r="AW343" s="252"/>
      <c r="AX343" s="252"/>
      <c r="AY343" s="252"/>
      <c r="BC343" s="0"/>
    </row>
    <row r="344" customFormat="false" ht="12.8" hidden="false" customHeight="false" outlineLevel="0" collapsed="false">
      <c r="A344" s="269" t="s">
        <v>768</v>
      </c>
      <c r="B344" s="334" t="s">
        <v>1849</v>
      </c>
      <c r="C344" s="334"/>
      <c r="D344" s="335"/>
      <c r="E344" s="312" t="n">
        <v>0.2986</v>
      </c>
      <c r="F344" s="312" t="n">
        <v>-0.2067</v>
      </c>
      <c r="G344" s="312" t="n">
        <v>0.3187</v>
      </c>
      <c r="H344" s="312" t="n">
        <v>-0.0177</v>
      </c>
      <c r="I344" s="312" t="n">
        <v>0.0442</v>
      </c>
      <c r="J344" s="312" t="n">
        <v>-0.0599</v>
      </c>
      <c r="K344" s="312" t="n">
        <v>0.11</v>
      </c>
      <c r="L344" s="312" t="n">
        <v>-0.0766</v>
      </c>
      <c r="M344" s="312" t="n">
        <v>-0.2504</v>
      </c>
      <c r="N344" s="312" t="n">
        <v>0.0746</v>
      </c>
      <c r="O344" s="312" t="n">
        <v>-0.0295</v>
      </c>
      <c r="P344" s="312" t="n">
        <v>0.0815</v>
      </c>
      <c r="Q344" s="312" t="n">
        <v>-0.0383</v>
      </c>
      <c r="R344" s="312" t="n">
        <v>-0.3447</v>
      </c>
      <c r="S344" s="312" t="n">
        <v>0.1336</v>
      </c>
      <c r="T344" s="312" t="n">
        <v>-0.0246</v>
      </c>
      <c r="U344" s="312" t="n">
        <v>-0.1159</v>
      </c>
      <c r="V344" s="312" t="n">
        <v>-0.0029</v>
      </c>
      <c r="W344" s="312" t="n">
        <v>-0.1517</v>
      </c>
      <c r="X344" s="312" t="n">
        <v>0.1105</v>
      </c>
      <c r="Y344" s="312" t="n">
        <v>0.2274</v>
      </c>
      <c r="Z344" s="312" t="n">
        <v>0.3152</v>
      </c>
      <c r="AA344" s="312" t="n">
        <v>0.0354</v>
      </c>
      <c r="AB344" s="312" t="n">
        <v>0.0629</v>
      </c>
      <c r="AC344" s="312" t="n">
        <v>0.1581</v>
      </c>
      <c r="AD344" s="312" t="n">
        <v>-0.2337</v>
      </c>
      <c r="AE344" s="312" t="n">
        <v>-0.0619</v>
      </c>
      <c r="AF344" s="312" t="n">
        <v>0.1684</v>
      </c>
      <c r="AG344" s="312" t="n">
        <v>-0.163</v>
      </c>
      <c r="AH344" s="312" t="n">
        <v>-0.2922</v>
      </c>
      <c r="AI344" s="312" t="n">
        <v>0.2421</v>
      </c>
      <c r="AJ344" s="312" t="n">
        <v>0.001</v>
      </c>
      <c r="AK344" s="312" t="n">
        <v>0.0658</v>
      </c>
      <c r="AL344" s="312" t="n">
        <v>-0.1247</v>
      </c>
      <c r="AM344" s="312" t="n">
        <v>-0.1267</v>
      </c>
      <c r="AN344" s="312" t="n">
        <v>-0.0589</v>
      </c>
      <c r="AO344" s="312" t="n">
        <v>-0.0344</v>
      </c>
      <c r="AP344" s="313" t="n">
        <v>-0.0182</v>
      </c>
      <c r="AQ344" s="252"/>
      <c r="AR344" s="314" t="n">
        <f aca="false">ROUND(SUMPRODUCT(E344:AP344,E$5:AP$5),10)</f>
        <v>-0.2512337791</v>
      </c>
      <c r="AS344" s="315" t="str">
        <f aca="false">PROPER(RIGHT(B344,LEN(B344)-6))</f>
        <v>Robinia Pseudo-Acac.</v>
      </c>
      <c r="AT344" s="269" t="n">
        <f aca="false">ATANH(MIN(AR344,max_correl))</f>
        <v>-0.256729276810434</v>
      </c>
      <c r="AU344" s="270" t="n">
        <f aca="false">IF(AT344&lt;0,(AT344^2),"")</f>
        <v>0.0659099215716087</v>
      </c>
      <c r="AV344" s="252"/>
      <c r="AW344" s="252"/>
      <c r="AX344" s="252"/>
      <c r="AY344" s="252"/>
      <c r="BC344" s="0"/>
    </row>
    <row r="345" customFormat="false" ht="12.8" hidden="false" customHeight="false" outlineLevel="0" collapsed="false">
      <c r="A345" s="269" t="s">
        <v>769</v>
      </c>
      <c r="B345" s="334" t="s">
        <v>1850</v>
      </c>
      <c r="C345" s="334"/>
      <c r="D345" s="335"/>
      <c r="E345" s="312" t="n">
        <v>0.487</v>
      </c>
      <c r="F345" s="312" t="n">
        <v>-0.2888</v>
      </c>
      <c r="G345" s="312" t="n">
        <v>0.0483</v>
      </c>
      <c r="H345" s="312" t="n">
        <v>-0.4513</v>
      </c>
      <c r="I345" s="312" t="n">
        <v>0.19</v>
      </c>
      <c r="J345" s="312" t="n">
        <v>-0.3201</v>
      </c>
      <c r="K345" s="312" t="n">
        <v>-0.0311</v>
      </c>
      <c r="L345" s="312" t="n">
        <v>-0.0416</v>
      </c>
      <c r="M345" s="312" t="n">
        <v>-0.0824</v>
      </c>
      <c r="N345" s="312" t="n">
        <v>-0.0285</v>
      </c>
      <c r="O345" s="312" t="n">
        <v>0.1112</v>
      </c>
      <c r="P345" s="312" t="n">
        <v>-0.0198</v>
      </c>
      <c r="Q345" s="312" t="n">
        <v>0.3399</v>
      </c>
      <c r="R345" s="312" t="n">
        <v>-0.1928</v>
      </c>
      <c r="S345" s="312" t="n">
        <v>0.1299</v>
      </c>
      <c r="T345" s="312" t="n">
        <v>-0.0436</v>
      </c>
      <c r="U345" s="312" t="n">
        <v>-0.0477</v>
      </c>
      <c r="V345" s="312" t="n">
        <v>-0.0187</v>
      </c>
      <c r="W345" s="312" t="n">
        <v>0.0693</v>
      </c>
      <c r="X345" s="312" t="n">
        <v>-0.0264</v>
      </c>
      <c r="Y345" s="312" t="n">
        <v>-0.0074</v>
      </c>
      <c r="Z345" s="312" t="n">
        <v>-0.0724</v>
      </c>
      <c r="AA345" s="312" t="n">
        <v>-0.027</v>
      </c>
      <c r="AB345" s="312" t="n">
        <v>0.0082</v>
      </c>
      <c r="AC345" s="312" t="n">
        <v>-0.1094</v>
      </c>
      <c r="AD345" s="312" t="n">
        <v>0.049</v>
      </c>
      <c r="AE345" s="312" t="n">
        <v>-0.0169</v>
      </c>
      <c r="AF345" s="312" t="n">
        <v>0.1235</v>
      </c>
      <c r="AG345" s="312" t="n">
        <v>-0.0257</v>
      </c>
      <c r="AH345" s="312" t="n">
        <v>0.1774</v>
      </c>
      <c r="AI345" s="312" t="n">
        <v>0.0742</v>
      </c>
      <c r="AJ345" s="312" t="n">
        <v>0.1183</v>
      </c>
      <c r="AK345" s="312" t="n">
        <v>-0.0863</v>
      </c>
      <c r="AL345" s="312" t="n">
        <v>-0.0139</v>
      </c>
      <c r="AM345" s="312" t="n">
        <v>0.0847</v>
      </c>
      <c r="AN345" s="312" t="n">
        <v>0.03</v>
      </c>
      <c r="AO345" s="312" t="n">
        <v>0.0685</v>
      </c>
      <c r="AP345" s="313" t="n">
        <v>-0.1556</v>
      </c>
      <c r="AQ345" s="252"/>
      <c r="AR345" s="314" t="n">
        <f aca="false">ROUND(SUMPRODUCT(E345:AP345,E$5:AP$5),10)</f>
        <v>-0.3129797882</v>
      </c>
      <c r="AS345" s="315" t="str">
        <f aca="false">PROPER(RIGHT(B345,LEN(B345)-6))</f>
        <v>Rumex Crispus</v>
      </c>
      <c r="AT345" s="269" t="n">
        <f aca="false">ATANH(MIN(AR345,max_correl))</f>
        <v>-0.32384538420692</v>
      </c>
      <c r="AU345" s="270" t="n">
        <f aca="false">IF(AT345&lt;0,(AT345^2),"")</f>
        <v>0.104875832872128</v>
      </c>
      <c r="AV345" s="252"/>
      <c r="AW345" s="252"/>
      <c r="AX345" s="252"/>
      <c r="AY345" s="252"/>
      <c r="BC345" s="0"/>
    </row>
    <row r="346" customFormat="false" ht="12.8" hidden="false" customHeight="false" outlineLevel="0" collapsed="false">
      <c r="A346" s="269" t="s">
        <v>770</v>
      </c>
      <c r="B346" s="334" t="s">
        <v>1851</v>
      </c>
      <c r="C346" s="334"/>
      <c r="D346" s="335"/>
      <c r="E346" s="312" t="n">
        <v>0.3349</v>
      </c>
      <c r="F346" s="312" t="n">
        <v>-0.0876</v>
      </c>
      <c r="G346" s="312" t="n">
        <v>0.0117</v>
      </c>
      <c r="H346" s="312" t="n">
        <v>0.1511</v>
      </c>
      <c r="I346" s="312" t="n">
        <v>-0.0773</v>
      </c>
      <c r="J346" s="312" t="n">
        <v>-0.174</v>
      </c>
      <c r="K346" s="312" t="n">
        <v>-0.2215</v>
      </c>
      <c r="L346" s="312" t="n">
        <v>-0.1826</v>
      </c>
      <c r="M346" s="312" t="n">
        <v>-0.0062</v>
      </c>
      <c r="N346" s="312" t="n">
        <v>0.3058</v>
      </c>
      <c r="O346" s="312" t="n">
        <v>0.1015</v>
      </c>
      <c r="P346" s="312" t="n">
        <v>-0.2414</v>
      </c>
      <c r="Q346" s="312" t="n">
        <v>0.0912</v>
      </c>
      <c r="R346" s="312" t="n">
        <v>-0.0606</v>
      </c>
      <c r="S346" s="312" t="n">
        <v>-0.4316</v>
      </c>
      <c r="T346" s="312" t="n">
        <v>0.1511</v>
      </c>
      <c r="U346" s="312" t="n">
        <v>-0.1368</v>
      </c>
      <c r="V346" s="312" t="n">
        <v>0.0862</v>
      </c>
      <c r="W346" s="312" t="n">
        <v>0.1585</v>
      </c>
      <c r="X346" s="312" t="n">
        <v>-0.1263</v>
      </c>
      <c r="Y346" s="312" t="n">
        <v>0.2268</v>
      </c>
      <c r="Z346" s="312" t="n">
        <v>0.0606</v>
      </c>
      <c r="AA346" s="312" t="n">
        <v>0.0485</v>
      </c>
      <c r="AB346" s="312" t="n">
        <v>-0.121</v>
      </c>
      <c r="AC346" s="312" t="n">
        <v>0.1568</v>
      </c>
      <c r="AD346" s="312" t="n">
        <v>0.0807</v>
      </c>
      <c r="AE346" s="312" t="n">
        <v>-0.0494</v>
      </c>
      <c r="AF346" s="312" t="n">
        <v>0.0757</v>
      </c>
      <c r="AG346" s="312" t="n">
        <v>0.0938</v>
      </c>
      <c r="AH346" s="312" t="n">
        <v>-0.0974</v>
      </c>
      <c r="AI346" s="312" t="n">
        <v>-0.1931</v>
      </c>
      <c r="AJ346" s="312" t="n">
        <v>-0.0064</v>
      </c>
      <c r="AK346" s="312" t="n">
        <v>-0.0692</v>
      </c>
      <c r="AL346" s="312" t="n">
        <v>0.0332</v>
      </c>
      <c r="AM346" s="312" t="n">
        <v>0.1657</v>
      </c>
      <c r="AN346" s="312" t="n">
        <v>-0.2075</v>
      </c>
      <c r="AO346" s="312" t="n">
        <v>0.2051</v>
      </c>
      <c r="AP346" s="313" t="n">
        <v>-0.0504</v>
      </c>
      <c r="AQ346" s="252"/>
      <c r="AR346" s="314" t="n">
        <f aca="false">ROUND(SUMPRODUCT(E346:AP346,E$5:AP$5),10)</f>
        <v>-0.1022760281</v>
      </c>
      <c r="AS346" s="315" t="str">
        <f aca="false">PROPER(RIGHT(B346,LEN(B346)-6))</f>
        <v>Ruta Graveolens</v>
      </c>
      <c r="AT346" s="269" t="n">
        <f aca="false">ATANH(MIN(AR346,max_correl))</f>
        <v>-0.102634898737236</v>
      </c>
      <c r="AU346" s="270" t="n">
        <f aca="false">IF(AT346&lt;0,(AT346^2),"")</f>
        <v>0.0105339224388027</v>
      </c>
      <c r="AV346" s="252"/>
      <c r="AW346" s="252"/>
      <c r="AX346" s="252"/>
      <c r="AY346" s="252"/>
      <c r="BC346" s="0"/>
    </row>
    <row r="347" customFormat="false" ht="12.8" hidden="false" customHeight="false" outlineLevel="0" collapsed="false">
      <c r="A347" s="269" t="s">
        <v>771</v>
      </c>
      <c r="B347" s="334" t="s">
        <v>1852</v>
      </c>
      <c r="C347" s="334"/>
      <c r="D347" s="335"/>
      <c r="E347" s="312" t="n">
        <v>0.1941</v>
      </c>
      <c r="F347" s="312" t="n">
        <v>-0.1843</v>
      </c>
      <c r="G347" s="312" t="n">
        <v>-0.1341</v>
      </c>
      <c r="H347" s="312" t="n">
        <v>-0.3015</v>
      </c>
      <c r="I347" s="312" t="n">
        <v>-0.0297</v>
      </c>
      <c r="J347" s="312" t="n">
        <v>-0.0457</v>
      </c>
      <c r="K347" s="312" t="n">
        <v>0.1335</v>
      </c>
      <c r="L347" s="312" t="n">
        <v>0.0134</v>
      </c>
      <c r="M347" s="312" t="n">
        <v>-0.3434</v>
      </c>
      <c r="N347" s="312" t="n">
        <v>0.1297</v>
      </c>
      <c r="O347" s="312" t="n">
        <v>0.0867</v>
      </c>
      <c r="P347" s="312" t="n">
        <v>0.1457</v>
      </c>
      <c r="Q347" s="312" t="n">
        <v>0.1199</v>
      </c>
      <c r="R347" s="312" t="n">
        <v>0.1143</v>
      </c>
      <c r="S347" s="312" t="n">
        <v>0.3333</v>
      </c>
      <c r="T347" s="312" t="n">
        <v>0.0588</v>
      </c>
      <c r="U347" s="312" t="n">
        <v>0.1822</v>
      </c>
      <c r="V347" s="312" t="n">
        <v>0.0059</v>
      </c>
      <c r="W347" s="312" t="n">
        <v>0.0362</v>
      </c>
      <c r="X347" s="312" t="n">
        <v>0.0822</v>
      </c>
      <c r="Y347" s="312" t="n">
        <v>-0.0626</v>
      </c>
      <c r="Z347" s="312" t="n">
        <v>-0.0193</v>
      </c>
      <c r="AA347" s="312" t="n">
        <v>-0.1997</v>
      </c>
      <c r="AB347" s="312" t="n">
        <v>0.3549</v>
      </c>
      <c r="AC347" s="312" t="n">
        <v>0.0418</v>
      </c>
      <c r="AD347" s="312" t="n">
        <v>-0.0478</v>
      </c>
      <c r="AE347" s="312" t="n">
        <v>-0.0291</v>
      </c>
      <c r="AF347" s="312" t="n">
        <v>-0.0537</v>
      </c>
      <c r="AG347" s="312" t="n">
        <v>-0.1371</v>
      </c>
      <c r="AH347" s="312" t="n">
        <v>0.0421</v>
      </c>
      <c r="AI347" s="312" t="n">
        <v>-0.1721</v>
      </c>
      <c r="AJ347" s="312" t="n">
        <v>0.271</v>
      </c>
      <c r="AK347" s="312" t="n">
        <v>-0.0875</v>
      </c>
      <c r="AL347" s="312" t="n">
        <v>-0.0499</v>
      </c>
      <c r="AM347" s="312" t="n">
        <v>0.0973</v>
      </c>
      <c r="AN347" s="312" t="n">
        <v>-0.2463</v>
      </c>
      <c r="AO347" s="312" t="n">
        <v>-0.0279</v>
      </c>
      <c r="AP347" s="313" t="n">
        <v>-0.2629</v>
      </c>
      <c r="AQ347" s="252"/>
      <c r="AR347" s="314" t="n">
        <f aca="false">ROUND(SUMPRODUCT(E347:AP347,E$5:AP$5),10)</f>
        <v>-0.1452307099</v>
      </c>
      <c r="AS347" s="315" t="str">
        <f aca="false">PROPER(RIGHT(B347,LEN(B347)-6))</f>
        <v>Sabadilla Officinar.</v>
      </c>
      <c r="AT347" s="269" t="n">
        <f aca="false">ATANH(MIN(AR347,max_correl))</f>
        <v>-0.146264896334818</v>
      </c>
      <c r="AU347" s="270" t="n">
        <f aca="false">IF(AT347&lt;0,(AT347^2),"")</f>
        <v>0.0213934198998352</v>
      </c>
      <c r="AV347" s="252"/>
      <c r="AW347" s="252"/>
      <c r="AX347" s="252"/>
      <c r="AY347" s="252"/>
      <c r="BC347" s="0"/>
    </row>
    <row r="348" customFormat="false" ht="12.8" hidden="false" customHeight="false" outlineLevel="0" collapsed="false">
      <c r="A348" s="269" t="s">
        <v>772</v>
      </c>
      <c r="B348" s="334" t="s">
        <v>1853</v>
      </c>
      <c r="C348" s="334"/>
      <c r="D348" s="335"/>
      <c r="E348" s="312" t="n">
        <v>0.2026</v>
      </c>
      <c r="F348" s="312" t="n">
        <v>0.0984</v>
      </c>
      <c r="G348" s="312" t="n">
        <v>0.3164</v>
      </c>
      <c r="H348" s="312" t="n">
        <v>0.1144</v>
      </c>
      <c r="I348" s="312" t="n">
        <v>-0.371</v>
      </c>
      <c r="J348" s="312" t="n">
        <v>0.1643</v>
      </c>
      <c r="K348" s="312" t="n">
        <v>0.0945</v>
      </c>
      <c r="L348" s="312" t="n">
        <v>-0.2606</v>
      </c>
      <c r="M348" s="312" t="n">
        <v>0.0822</v>
      </c>
      <c r="N348" s="312" t="n">
        <v>-0.0802</v>
      </c>
      <c r="O348" s="312" t="n">
        <v>-0.3244</v>
      </c>
      <c r="P348" s="312" t="n">
        <v>-0.0609</v>
      </c>
      <c r="Q348" s="312" t="n">
        <v>0.0037</v>
      </c>
      <c r="R348" s="312" t="n">
        <v>0.2137</v>
      </c>
      <c r="S348" s="312" t="n">
        <v>-0.1239</v>
      </c>
      <c r="T348" s="312" t="n">
        <v>-0.0712</v>
      </c>
      <c r="U348" s="312" t="n">
        <v>-0.0066</v>
      </c>
      <c r="V348" s="312" t="n">
        <v>-0.129</v>
      </c>
      <c r="W348" s="312" t="n">
        <v>-0.0459</v>
      </c>
      <c r="X348" s="312" t="n">
        <v>0.0125</v>
      </c>
      <c r="Y348" s="312" t="n">
        <v>0.0744</v>
      </c>
      <c r="Z348" s="312" t="n">
        <v>-0.0896</v>
      </c>
      <c r="AA348" s="312" t="n">
        <v>0.0513</v>
      </c>
      <c r="AB348" s="312" t="n">
        <v>-0.1163</v>
      </c>
      <c r="AC348" s="312" t="n">
        <v>0.179</v>
      </c>
      <c r="AD348" s="312" t="n">
        <v>0.024</v>
      </c>
      <c r="AE348" s="312" t="n">
        <v>0.1187</v>
      </c>
      <c r="AF348" s="312" t="n">
        <v>-0.1216</v>
      </c>
      <c r="AG348" s="312" t="n">
        <v>-0.0492</v>
      </c>
      <c r="AH348" s="312" t="n">
        <v>0.2452</v>
      </c>
      <c r="AI348" s="312" t="n">
        <v>-0.0853</v>
      </c>
      <c r="AJ348" s="312" t="n">
        <v>-0.0119</v>
      </c>
      <c r="AK348" s="312" t="n">
        <v>-0.1202</v>
      </c>
      <c r="AL348" s="312" t="n">
        <v>-0.2098</v>
      </c>
      <c r="AM348" s="312" t="n">
        <v>0.1481</v>
      </c>
      <c r="AN348" s="312" t="n">
        <v>-0.0654</v>
      </c>
      <c r="AO348" s="312" t="n">
        <v>-0.148</v>
      </c>
      <c r="AP348" s="313" t="n">
        <v>0.3459</v>
      </c>
      <c r="AQ348" s="252"/>
      <c r="AR348" s="314" t="n">
        <f aca="false">ROUND(SUMPRODUCT(E348:AP348,E$5:AP$5),10)</f>
        <v>-0.1427875242</v>
      </c>
      <c r="AS348" s="315" t="str">
        <f aca="false">PROPER(RIGHT(B348,LEN(B348)-6))</f>
        <v>Sabina</v>
      </c>
      <c r="AT348" s="269" t="n">
        <f aca="false">ATANH(MIN(AR348,max_correl))</f>
        <v>-0.143769967901474</v>
      </c>
      <c r="AU348" s="270" t="n">
        <f aca="false">IF(AT348&lt;0,(AT348^2),"")</f>
        <v>0.020669803670391</v>
      </c>
      <c r="AV348" s="252"/>
      <c r="AW348" s="252"/>
      <c r="AX348" s="252"/>
      <c r="AY348" s="252"/>
      <c r="BC348" s="0"/>
    </row>
    <row r="349" customFormat="false" ht="12.8" hidden="false" customHeight="false" outlineLevel="0" collapsed="false">
      <c r="A349" s="269" t="s">
        <v>773</v>
      </c>
      <c r="B349" s="334" t="s">
        <v>1854</v>
      </c>
      <c r="C349" s="334"/>
      <c r="D349" s="335"/>
      <c r="E349" s="312" t="n">
        <v>0.1045</v>
      </c>
      <c r="F349" s="312" t="n">
        <v>-0.2041</v>
      </c>
      <c r="G349" s="312" t="n">
        <v>-0.1026</v>
      </c>
      <c r="H349" s="312" t="n">
        <v>-0.0824</v>
      </c>
      <c r="I349" s="312" t="n">
        <v>-0.0993</v>
      </c>
      <c r="J349" s="312" t="n">
        <v>-0.2538</v>
      </c>
      <c r="K349" s="312" t="n">
        <v>0.0003</v>
      </c>
      <c r="L349" s="312" t="n">
        <v>0.1191</v>
      </c>
      <c r="M349" s="312" t="n">
        <v>-0.1191</v>
      </c>
      <c r="N349" s="312" t="n">
        <v>0.0926</v>
      </c>
      <c r="O349" s="312" t="n">
        <v>-0.2882</v>
      </c>
      <c r="P349" s="312" t="n">
        <v>-0.0073</v>
      </c>
      <c r="Q349" s="312" t="n">
        <v>0.1449</v>
      </c>
      <c r="R349" s="312" t="n">
        <v>-0.0374</v>
      </c>
      <c r="S349" s="312" t="n">
        <v>0.0139</v>
      </c>
      <c r="T349" s="312" t="n">
        <v>0.2908</v>
      </c>
      <c r="U349" s="312" t="n">
        <v>-0.0066</v>
      </c>
      <c r="V349" s="312" t="n">
        <v>0.2782</v>
      </c>
      <c r="W349" s="312" t="n">
        <v>-0.0821</v>
      </c>
      <c r="X349" s="312" t="n">
        <v>-0.0539</v>
      </c>
      <c r="Y349" s="312" t="n">
        <v>0.0698</v>
      </c>
      <c r="Z349" s="312" t="n">
        <v>-0.0893</v>
      </c>
      <c r="AA349" s="312" t="n">
        <v>0.2104</v>
      </c>
      <c r="AB349" s="312" t="n">
        <v>0.2538</v>
      </c>
      <c r="AC349" s="312" t="n">
        <v>0.1426</v>
      </c>
      <c r="AD349" s="312" t="n">
        <v>0.1327</v>
      </c>
      <c r="AE349" s="312" t="n">
        <v>-0.1446</v>
      </c>
      <c r="AF349" s="312" t="n">
        <v>-0.2779</v>
      </c>
      <c r="AG349" s="312" t="n">
        <v>-0.1135</v>
      </c>
      <c r="AH349" s="312" t="n">
        <v>0.2286</v>
      </c>
      <c r="AI349" s="312" t="n">
        <v>0.354</v>
      </c>
      <c r="AJ349" s="312" t="n">
        <v>0.0076</v>
      </c>
      <c r="AK349" s="312" t="n">
        <v>-0.1429</v>
      </c>
      <c r="AL349" s="312" t="n">
        <v>-0.1466</v>
      </c>
      <c r="AM349" s="312" t="n">
        <v>-0.1267</v>
      </c>
      <c r="AN349" s="312" t="n">
        <v>0.1294</v>
      </c>
      <c r="AO349" s="312" t="n">
        <v>-0.1194</v>
      </c>
      <c r="AP349" s="313" t="n">
        <v>-0.0665</v>
      </c>
      <c r="AQ349" s="252"/>
      <c r="AR349" s="314" t="n">
        <f aca="false">ROUND(SUMPRODUCT(E349:AP349,E$5:AP$5),10)</f>
        <v>-0.1223899937</v>
      </c>
      <c r="AS349" s="315" t="str">
        <f aca="false">PROPER(RIGHT(B349,LEN(B349)-6))</f>
        <v>Salicylicum Acidum</v>
      </c>
      <c r="AT349" s="269" t="n">
        <f aca="false">ATANH(MIN(AR349,max_correl))</f>
        <v>-0.123006651434156</v>
      </c>
      <c r="AU349" s="270" t="n">
        <f aca="false">IF(AT349&lt;0,(AT349^2),"")</f>
        <v>0.0151306362970439</v>
      </c>
      <c r="AV349" s="252"/>
      <c r="AW349" s="252"/>
      <c r="AX349" s="252"/>
      <c r="AY349" s="252"/>
      <c r="BC349" s="0"/>
    </row>
    <row r="350" customFormat="false" ht="12.8" hidden="false" customHeight="false" outlineLevel="0" collapsed="false">
      <c r="A350" s="269" t="s">
        <v>774</v>
      </c>
      <c r="B350" s="334" t="s">
        <v>1855</v>
      </c>
      <c r="C350" s="334"/>
      <c r="D350" s="335"/>
      <c r="E350" s="312" t="n">
        <v>0.0347</v>
      </c>
      <c r="F350" s="312" t="n">
        <v>-0.4018</v>
      </c>
      <c r="G350" s="312" t="n">
        <v>-0.0229</v>
      </c>
      <c r="H350" s="312" t="n">
        <v>-0.454</v>
      </c>
      <c r="I350" s="312" t="n">
        <v>0.2755</v>
      </c>
      <c r="J350" s="312" t="n">
        <v>0.0487</v>
      </c>
      <c r="K350" s="312" t="n">
        <v>0.1725</v>
      </c>
      <c r="L350" s="312" t="n">
        <v>-0.0598</v>
      </c>
      <c r="M350" s="312" t="n">
        <v>0.0773</v>
      </c>
      <c r="N350" s="312" t="n">
        <v>-0.1095</v>
      </c>
      <c r="O350" s="312" t="n">
        <v>0.2655</v>
      </c>
      <c r="P350" s="312" t="n">
        <v>0.0143</v>
      </c>
      <c r="Q350" s="312" t="n">
        <v>0.0522</v>
      </c>
      <c r="R350" s="312" t="n">
        <v>-0.2694</v>
      </c>
      <c r="S350" s="312" t="n">
        <v>0</v>
      </c>
      <c r="T350" s="312" t="n">
        <v>-0.1592</v>
      </c>
      <c r="U350" s="312" t="n">
        <v>-0.0794</v>
      </c>
      <c r="V350" s="312" t="n">
        <v>-0.1517</v>
      </c>
      <c r="W350" s="312" t="n">
        <v>0.1063</v>
      </c>
      <c r="X350" s="312" t="n">
        <v>-0.1252</v>
      </c>
      <c r="Y350" s="312" t="n">
        <v>0.0333</v>
      </c>
      <c r="Z350" s="312" t="n">
        <v>-0.0358</v>
      </c>
      <c r="AA350" s="312" t="n">
        <v>0.1077</v>
      </c>
      <c r="AB350" s="312" t="n">
        <v>0.1481</v>
      </c>
      <c r="AC350" s="312" t="n">
        <v>-0.1377</v>
      </c>
      <c r="AD350" s="312" t="n">
        <v>-0.0995</v>
      </c>
      <c r="AE350" s="312" t="n">
        <v>-0.0601</v>
      </c>
      <c r="AF350" s="312" t="n">
        <v>0.103</v>
      </c>
      <c r="AG350" s="312" t="n">
        <v>-0.2064</v>
      </c>
      <c r="AH350" s="312" t="n">
        <v>0.0072</v>
      </c>
      <c r="AI350" s="312" t="n">
        <v>0.1789</v>
      </c>
      <c r="AJ350" s="312" t="n">
        <v>0.0937</v>
      </c>
      <c r="AK350" s="312" t="n">
        <v>0.0533</v>
      </c>
      <c r="AL350" s="312" t="n">
        <v>-0.0089</v>
      </c>
      <c r="AM350" s="312" t="n">
        <v>0.2254</v>
      </c>
      <c r="AN350" s="312" t="n">
        <v>0.1542</v>
      </c>
      <c r="AO350" s="312" t="n">
        <v>0.1685</v>
      </c>
      <c r="AP350" s="313" t="n">
        <v>0.0716</v>
      </c>
      <c r="AQ350" s="252"/>
      <c r="AR350" s="314" t="n">
        <f aca="false">ROUND(SUMPRODUCT(E350:AP350,E$5:AP$5),10)</f>
        <v>-0.2975275113</v>
      </c>
      <c r="AS350" s="315" t="str">
        <f aca="false">PROPER(RIGHT(B350,LEN(B350)-6))</f>
        <v>Sambucus Nigra</v>
      </c>
      <c r="AT350" s="269" t="n">
        <f aca="false">ATANH(MIN(AR350,max_correl))</f>
        <v>-0.306804789840577</v>
      </c>
      <c r="AU350" s="270" t="n">
        <f aca="false">IF(AT350&lt;0,(AT350^2),"")</f>
        <v>0.0941291790691208</v>
      </c>
      <c r="AV350" s="252"/>
      <c r="AW350" s="252"/>
      <c r="AX350" s="252"/>
      <c r="AY350" s="252"/>
      <c r="BC350" s="0"/>
    </row>
    <row r="351" customFormat="false" ht="12.8" hidden="false" customHeight="false" outlineLevel="0" collapsed="false">
      <c r="A351" s="269" t="s">
        <v>775</v>
      </c>
      <c r="B351" s="334" t="s">
        <v>1856</v>
      </c>
      <c r="C351" s="334"/>
      <c r="D351" s="335"/>
      <c r="E351" s="312" t="n">
        <v>0.1799</v>
      </c>
      <c r="F351" s="312" t="n">
        <v>-0.2298</v>
      </c>
      <c r="G351" s="312" t="n">
        <v>0.4125</v>
      </c>
      <c r="H351" s="312" t="n">
        <v>-0.1739</v>
      </c>
      <c r="I351" s="312" t="n">
        <v>-0.2036</v>
      </c>
      <c r="J351" s="312" t="n">
        <v>-0.1043</v>
      </c>
      <c r="K351" s="312" t="n">
        <v>-0.0983</v>
      </c>
      <c r="L351" s="312" t="n">
        <v>0.1667</v>
      </c>
      <c r="M351" s="312" t="n">
        <v>0.07</v>
      </c>
      <c r="N351" s="312" t="n">
        <v>-0.0325</v>
      </c>
      <c r="O351" s="312" t="n">
        <v>-0.1771</v>
      </c>
      <c r="P351" s="312" t="n">
        <v>-0.0712</v>
      </c>
      <c r="Q351" s="312" t="n">
        <v>0.3341</v>
      </c>
      <c r="R351" s="312" t="n">
        <v>0.0636</v>
      </c>
      <c r="S351" s="312" t="n">
        <v>0.3243</v>
      </c>
      <c r="T351" s="312" t="n">
        <v>0.1484</v>
      </c>
      <c r="U351" s="312" t="n">
        <v>-0.1538</v>
      </c>
      <c r="V351" s="312" t="n">
        <v>-0.163</v>
      </c>
      <c r="W351" s="312" t="n">
        <v>-0.1663</v>
      </c>
      <c r="X351" s="312" t="n">
        <v>0.0983</v>
      </c>
      <c r="Y351" s="312" t="n">
        <v>0.1683</v>
      </c>
      <c r="Z351" s="312" t="n">
        <v>-0.0933</v>
      </c>
      <c r="AA351" s="312" t="n">
        <v>-0.1284</v>
      </c>
      <c r="AB351" s="312" t="n">
        <v>0.1193</v>
      </c>
      <c r="AC351" s="312" t="n">
        <v>0.0985</v>
      </c>
      <c r="AD351" s="312" t="n">
        <v>-0.2096</v>
      </c>
      <c r="AE351" s="312" t="n">
        <v>0.0848</v>
      </c>
      <c r="AF351" s="312" t="n">
        <v>-0.0658</v>
      </c>
      <c r="AG351" s="312" t="n">
        <v>-0.1199</v>
      </c>
      <c r="AH351" s="312" t="n">
        <v>-0.2122</v>
      </c>
      <c r="AI351" s="312" t="n">
        <v>-0.0221</v>
      </c>
      <c r="AJ351" s="312" t="n">
        <v>0.0375</v>
      </c>
      <c r="AK351" s="312" t="n">
        <v>-0.0985</v>
      </c>
      <c r="AL351" s="312" t="n">
        <v>0.0289</v>
      </c>
      <c r="AM351" s="312" t="n">
        <v>-0.0507</v>
      </c>
      <c r="AN351" s="312" t="n">
        <v>0.1929</v>
      </c>
      <c r="AO351" s="312" t="n">
        <v>-0.0335</v>
      </c>
      <c r="AP351" s="313" t="n">
        <v>0.0792</v>
      </c>
      <c r="AQ351" s="252"/>
      <c r="AR351" s="314" t="n">
        <f aca="false">ROUND(SUMPRODUCT(E351:AP351,E$5:AP$5),10)</f>
        <v>-0.2102160619</v>
      </c>
      <c r="AS351" s="315" t="str">
        <f aca="false">PROPER(RIGHT(B351,LEN(B351)-6))</f>
        <v>Sanguinaria Canaden.</v>
      </c>
      <c r="AT351" s="269" t="n">
        <f aca="false">ATANH(MIN(AR351,max_correl))</f>
        <v>-0.213397387112843</v>
      </c>
      <c r="AU351" s="270" t="n">
        <f aca="false">IF(AT351&lt;0,(AT351^2),"")</f>
        <v>0.0455384448265887</v>
      </c>
      <c r="AV351" s="252"/>
      <c r="AW351" s="252"/>
      <c r="AX351" s="252"/>
      <c r="AY351" s="252"/>
      <c r="BC351" s="0"/>
    </row>
    <row r="352" customFormat="false" ht="12.8" hidden="false" customHeight="false" outlineLevel="0" collapsed="false">
      <c r="A352" s="269" t="s">
        <v>776</v>
      </c>
      <c r="B352" s="334" t="s">
        <v>1857</v>
      </c>
      <c r="C352" s="334"/>
      <c r="D352" s="335"/>
      <c r="E352" s="312" t="n">
        <v>0.4902</v>
      </c>
      <c r="F352" s="312" t="n">
        <v>0.0627</v>
      </c>
      <c r="G352" s="312" t="n">
        <v>-0.1353</v>
      </c>
      <c r="H352" s="312" t="n">
        <v>0.3649</v>
      </c>
      <c r="I352" s="312" t="n">
        <v>0.0019</v>
      </c>
      <c r="J352" s="312" t="n">
        <v>0.0811</v>
      </c>
      <c r="K352" s="312" t="n">
        <v>0.0016</v>
      </c>
      <c r="L352" s="312" t="n">
        <v>-0.2968</v>
      </c>
      <c r="M352" s="312" t="n">
        <v>0.0893</v>
      </c>
      <c r="N352" s="312" t="n">
        <v>-0.0547</v>
      </c>
      <c r="O352" s="312" t="n">
        <v>0.0644</v>
      </c>
      <c r="P352" s="312" t="n">
        <v>-0.1064</v>
      </c>
      <c r="Q352" s="312" t="n">
        <v>0.1694</v>
      </c>
      <c r="R352" s="312" t="n">
        <v>-0.1095</v>
      </c>
      <c r="S352" s="312" t="n">
        <v>0.1048</v>
      </c>
      <c r="T352" s="312" t="n">
        <v>-0.2364</v>
      </c>
      <c r="U352" s="312" t="n">
        <v>0.0056</v>
      </c>
      <c r="V352" s="312" t="n">
        <v>0.0625</v>
      </c>
      <c r="W352" s="312" t="n">
        <v>-0.1083</v>
      </c>
      <c r="X352" s="312" t="n">
        <v>-0.2087</v>
      </c>
      <c r="Y352" s="312" t="n">
        <v>-0.2185</v>
      </c>
      <c r="Z352" s="312" t="n">
        <v>-0.1375</v>
      </c>
      <c r="AA352" s="312" t="n">
        <v>-0.0611</v>
      </c>
      <c r="AB352" s="312" t="n">
        <v>0.1069</v>
      </c>
      <c r="AC352" s="312" t="n">
        <v>0.1154</v>
      </c>
      <c r="AD352" s="312" t="n">
        <v>0.0728</v>
      </c>
      <c r="AE352" s="312" t="n">
        <v>0.043</v>
      </c>
      <c r="AF352" s="312" t="n">
        <v>-0.2571</v>
      </c>
      <c r="AG352" s="312" t="n">
        <v>0.1173</v>
      </c>
      <c r="AH352" s="312" t="n">
        <v>0.0327</v>
      </c>
      <c r="AI352" s="312" t="n">
        <v>0.1877</v>
      </c>
      <c r="AJ352" s="312" t="n">
        <v>0.0223</v>
      </c>
      <c r="AK352" s="312" t="n">
        <v>0.1168</v>
      </c>
      <c r="AL352" s="312" t="n">
        <v>-0.184</v>
      </c>
      <c r="AM352" s="312" t="n">
        <v>-0.1948</v>
      </c>
      <c r="AN352" s="312" t="n">
        <v>-0.0073</v>
      </c>
      <c r="AO352" s="312" t="n">
        <v>0.0794</v>
      </c>
      <c r="AP352" s="313" t="n">
        <v>-0.0757</v>
      </c>
      <c r="AQ352" s="252"/>
      <c r="AR352" s="314" t="n">
        <f aca="false">ROUND(SUMPRODUCT(E352:AP352,E$5:AP$5),10)</f>
        <v>-0.1149435831</v>
      </c>
      <c r="AS352" s="315" t="str">
        <f aca="false">PROPER(RIGHT(B352,LEN(B352)-6))</f>
        <v>Sarsaparilla</v>
      </c>
      <c r="AT352" s="269" t="n">
        <f aca="false">ATANH(MIN(AR352,max_correl))</f>
        <v>-0.115453846805888</v>
      </c>
      <c r="AU352" s="270" t="n">
        <f aca="false">IF(AT352&lt;0,(AT352^2),"")</f>
        <v>0.0133295907422776</v>
      </c>
      <c r="AV352" s="252"/>
      <c r="AW352" s="252"/>
      <c r="AX352" s="252"/>
      <c r="AY352" s="252"/>
      <c r="BC352" s="0"/>
    </row>
    <row r="353" customFormat="false" ht="12.8" hidden="false" customHeight="false" outlineLevel="0" collapsed="false">
      <c r="A353" s="269" t="s">
        <v>777</v>
      </c>
      <c r="B353" s="334" t="s">
        <v>1858</v>
      </c>
      <c r="C353" s="334"/>
      <c r="D353" s="335"/>
      <c r="E353" s="312" t="n">
        <v>0.3424</v>
      </c>
      <c r="F353" s="312" t="n">
        <v>-0.3805</v>
      </c>
      <c r="G353" s="312" t="n">
        <v>0.1972</v>
      </c>
      <c r="H353" s="312" t="n">
        <v>-0.2968</v>
      </c>
      <c r="I353" s="312" t="n">
        <v>0.2532</v>
      </c>
      <c r="J353" s="312" t="n">
        <v>-0.2474</v>
      </c>
      <c r="K353" s="312" t="n">
        <v>-0.0674</v>
      </c>
      <c r="L353" s="312" t="n">
        <v>-0.1637</v>
      </c>
      <c r="M353" s="312" t="n">
        <v>0.0829</v>
      </c>
      <c r="N353" s="312" t="n">
        <v>-0.2876</v>
      </c>
      <c r="O353" s="312" t="n">
        <v>0.2616</v>
      </c>
      <c r="P353" s="312" t="n">
        <v>-0.0666</v>
      </c>
      <c r="Q353" s="312" t="n">
        <v>0.1683</v>
      </c>
      <c r="R353" s="312" t="n">
        <v>-0.1599</v>
      </c>
      <c r="S353" s="312" t="n">
        <v>0.0766</v>
      </c>
      <c r="T353" s="312" t="n">
        <v>-0.1285</v>
      </c>
      <c r="U353" s="312" t="n">
        <v>-0.1921</v>
      </c>
      <c r="V353" s="312" t="n">
        <v>0.1042</v>
      </c>
      <c r="W353" s="312" t="n">
        <v>-0.0067</v>
      </c>
      <c r="X353" s="312" t="n">
        <v>0.1352</v>
      </c>
      <c r="Y353" s="312" t="n">
        <v>0.1172</v>
      </c>
      <c r="Z353" s="312" t="n">
        <v>-0.0908</v>
      </c>
      <c r="AA353" s="312" t="n">
        <v>0.0059</v>
      </c>
      <c r="AB353" s="312" t="n">
        <v>-0.1193</v>
      </c>
      <c r="AC353" s="312" t="n">
        <v>0.0779</v>
      </c>
      <c r="AD353" s="312" t="n">
        <v>-0.0967</v>
      </c>
      <c r="AE353" s="312" t="n">
        <v>0.1009</v>
      </c>
      <c r="AF353" s="312" t="n">
        <v>0.0297</v>
      </c>
      <c r="AG353" s="312" t="n">
        <v>0.1113</v>
      </c>
      <c r="AH353" s="312" t="n">
        <v>-0.1226</v>
      </c>
      <c r="AI353" s="312" t="n">
        <v>0.0008</v>
      </c>
      <c r="AJ353" s="312" t="n">
        <v>0.0548</v>
      </c>
      <c r="AK353" s="312" t="n">
        <v>0.0841</v>
      </c>
      <c r="AL353" s="312" t="n">
        <v>0.0498</v>
      </c>
      <c r="AM353" s="312" t="n">
        <v>0.1243</v>
      </c>
      <c r="AN353" s="312" t="n">
        <v>0.1591</v>
      </c>
      <c r="AO353" s="312" t="n">
        <v>-0.0506</v>
      </c>
      <c r="AP353" s="313" t="n">
        <v>-0.059</v>
      </c>
      <c r="AQ353" s="252"/>
      <c r="AR353" s="314" t="n">
        <f aca="false">ROUND(SUMPRODUCT(E353:AP353,E$5:AP$5),10)</f>
        <v>-0.2603060342</v>
      </c>
      <c r="AS353" s="315" t="str">
        <f aca="false">PROPER(RIGHT(B353,LEN(B353)-6))</f>
        <v>Scilla Maritima</v>
      </c>
      <c r="AT353" s="269" t="n">
        <f aca="false">ATANH(MIN(AR353,max_correl))</f>
        <v>-0.266436656905274</v>
      </c>
      <c r="AU353" s="270" t="n">
        <f aca="false">IF(AT353&lt;0,(AT353^2),"")</f>
        <v>0.0709884921428589</v>
      </c>
      <c r="AV353" s="252"/>
      <c r="AW353" s="252"/>
      <c r="AX353" s="252"/>
      <c r="AY353" s="252"/>
      <c r="BC353" s="0"/>
    </row>
    <row r="354" customFormat="false" ht="12.8" hidden="false" customHeight="false" outlineLevel="0" collapsed="false">
      <c r="A354" s="269" t="s">
        <v>778</v>
      </c>
      <c r="B354" s="334" t="s">
        <v>1859</v>
      </c>
      <c r="C354" s="334"/>
      <c r="D354" s="335"/>
      <c r="E354" s="312" t="n">
        <v>-0.0216</v>
      </c>
      <c r="F354" s="312" t="n">
        <v>-0.0689</v>
      </c>
      <c r="G354" s="312" t="n">
        <v>0.0609</v>
      </c>
      <c r="H354" s="312" t="n">
        <v>0.1573</v>
      </c>
      <c r="I354" s="312" t="n">
        <v>0.1293</v>
      </c>
      <c r="J354" s="312" t="n">
        <v>0.3135</v>
      </c>
      <c r="K354" s="312" t="n">
        <v>0.1356</v>
      </c>
      <c r="L354" s="312" t="n">
        <v>0.0978</v>
      </c>
      <c r="M354" s="312" t="n">
        <v>-0.0265</v>
      </c>
      <c r="N354" s="312" t="n">
        <v>-0.1062</v>
      </c>
      <c r="O354" s="312" t="n">
        <v>-0.4408</v>
      </c>
      <c r="P354" s="312" t="n">
        <v>0.0433</v>
      </c>
      <c r="Q354" s="312" t="n">
        <v>0.1547</v>
      </c>
      <c r="R354" s="312" t="n">
        <v>0.0248</v>
      </c>
      <c r="S354" s="312" t="n">
        <v>-0.1325</v>
      </c>
      <c r="T354" s="312" t="n">
        <v>-0.294</v>
      </c>
      <c r="U354" s="312" t="n">
        <v>0.018</v>
      </c>
      <c r="V354" s="312" t="n">
        <v>-0.0214</v>
      </c>
      <c r="W354" s="312" t="n">
        <v>-0.3193</v>
      </c>
      <c r="X354" s="312" t="n">
        <v>-0.0938</v>
      </c>
      <c r="Y354" s="312" t="n">
        <v>-0.1256</v>
      </c>
      <c r="Z354" s="312" t="n">
        <v>0.0224</v>
      </c>
      <c r="AA354" s="312" t="n">
        <v>0.2808</v>
      </c>
      <c r="AB354" s="312" t="n">
        <v>-0.0656</v>
      </c>
      <c r="AC354" s="312" t="n">
        <v>0.0527</v>
      </c>
      <c r="AD354" s="312" t="n">
        <v>0.1136</v>
      </c>
      <c r="AE354" s="312" t="n">
        <v>0.2195</v>
      </c>
      <c r="AF354" s="312" t="n">
        <v>-0.3802</v>
      </c>
      <c r="AG354" s="312" t="n">
        <v>0.133</v>
      </c>
      <c r="AH354" s="312" t="n">
        <v>0.0024</v>
      </c>
      <c r="AI354" s="312" t="n">
        <v>-0.0822</v>
      </c>
      <c r="AJ354" s="312" t="n">
        <v>0.1215</v>
      </c>
      <c r="AK354" s="312" t="n">
        <v>-0.0149</v>
      </c>
      <c r="AL354" s="312" t="n">
        <v>-0.0156</v>
      </c>
      <c r="AM354" s="312" t="n">
        <v>0.1022</v>
      </c>
      <c r="AN354" s="312" t="n">
        <v>-0.0565</v>
      </c>
      <c r="AO354" s="312" t="n">
        <v>-0.0319</v>
      </c>
      <c r="AP354" s="313" t="n">
        <v>0.1139</v>
      </c>
      <c r="AQ354" s="252"/>
      <c r="AR354" s="314" t="n">
        <f aca="false">ROUND(SUMPRODUCT(E354:AP354,E$5:AP$5),10)</f>
        <v>-0.0932084083</v>
      </c>
      <c r="AS354" s="315" t="str">
        <f aca="false">PROPER(RIGHT(B354,LEN(B354)-6))</f>
        <v>Secale Cornutum</v>
      </c>
      <c r="AT354" s="269" t="n">
        <f aca="false">ATANH(MIN(AR354,max_correl))</f>
        <v>-0.0934797496934583</v>
      </c>
      <c r="AU354" s="270" t="n">
        <f aca="false">IF(AT354&lt;0,(AT354^2),"")</f>
        <v>0.00873846360275162</v>
      </c>
      <c r="AV354" s="252"/>
      <c r="AW354" s="252"/>
      <c r="AX354" s="252"/>
      <c r="AY354" s="252"/>
      <c r="BC354" s="0"/>
    </row>
    <row r="355" customFormat="false" ht="12.8" hidden="false" customHeight="false" outlineLevel="0" collapsed="false">
      <c r="A355" s="269" t="s">
        <v>779</v>
      </c>
      <c r="B355" s="334" t="s">
        <v>1860</v>
      </c>
      <c r="C355" s="334"/>
      <c r="D355" s="335"/>
      <c r="E355" s="312" t="n">
        <v>-0.132</v>
      </c>
      <c r="F355" s="312" t="n">
        <v>0.3458</v>
      </c>
      <c r="G355" s="312" t="n">
        <v>-0.0996</v>
      </c>
      <c r="H355" s="312" t="n">
        <v>-0.0224</v>
      </c>
      <c r="I355" s="312" t="n">
        <v>0.0972</v>
      </c>
      <c r="J355" s="312" t="n">
        <v>-0.2508</v>
      </c>
      <c r="K355" s="312" t="n">
        <v>0.0251</v>
      </c>
      <c r="L355" s="312" t="n">
        <v>0.2064</v>
      </c>
      <c r="M355" s="312" t="n">
        <v>0.1848</v>
      </c>
      <c r="N355" s="312" t="n">
        <v>-0.2011</v>
      </c>
      <c r="O355" s="312" t="n">
        <v>-0.0176</v>
      </c>
      <c r="P355" s="312" t="n">
        <v>0.0065</v>
      </c>
      <c r="Q355" s="312" t="n">
        <v>0.0844</v>
      </c>
      <c r="R355" s="312" t="n">
        <v>-0.0373</v>
      </c>
      <c r="S355" s="312" t="n">
        <v>-0.0687</v>
      </c>
      <c r="T355" s="312" t="n">
        <v>0.2365</v>
      </c>
      <c r="U355" s="312" t="n">
        <v>0.0954</v>
      </c>
      <c r="V355" s="312" t="n">
        <v>-0.2104</v>
      </c>
      <c r="W355" s="312" t="n">
        <v>-0.2685</v>
      </c>
      <c r="X355" s="312" t="n">
        <v>0.0293</v>
      </c>
      <c r="Y355" s="312" t="n">
        <v>-0.254</v>
      </c>
      <c r="Z355" s="312" t="n">
        <v>0.1916</v>
      </c>
      <c r="AA355" s="312" t="n">
        <v>-0.0279</v>
      </c>
      <c r="AB355" s="312" t="n">
        <v>-0.1081</v>
      </c>
      <c r="AC355" s="312" t="n">
        <v>-0.0101</v>
      </c>
      <c r="AD355" s="312" t="n">
        <v>-0.07</v>
      </c>
      <c r="AE355" s="312" t="n">
        <v>0.09</v>
      </c>
      <c r="AF355" s="312" t="n">
        <v>0.0403</v>
      </c>
      <c r="AG355" s="312" t="n">
        <v>0.2452</v>
      </c>
      <c r="AH355" s="312" t="n">
        <v>0.204</v>
      </c>
      <c r="AI355" s="312" t="n">
        <v>0.1336</v>
      </c>
      <c r="AJ355" s="312" t="n">
        <v>0.055</v>
      </c>
      <c r="AK355" s="312" t="n">
        <v>-0.0027</v>
      </c>
      <c r="AL355" s="312" t="n">
        <v>-0.3901</v>
      </c>
      <c r="AM355" s="312" t="n">
        <v>-0.1502</v>
      </c>
      <c r="AN355" s="312" t="n">
        <v>0.0551</v>
      </c>
      <c r="AO355" s="312" t="n">
        <v>-0.1377</v>
      </c>
      <c r="AP355" s="313" t="n">
        <v>0.1374</v>
      </c>
      <c r="AQ355" s="252"/>
      <c r="AR355" s="314" t="n">
        <f aca="false">ROUND(SUMPRODUCT(E355:AP355,E$5:AP$5),10)</f>
        <v>0.2532624714</v>
      </c>
      <c r="AS355" s="315" t="str">
        <f aca="false">PROPER(RIGHT(B355,LEN(B355)-6))</f>
        <v>Selenium Metallicum</v>
      </c>
      <c r="AT355" s="269" t="n">
        <f aca="false">ATANH(MIN(AR355,max_correl))</f>
        <v>0.258895825644009</v>
      </c>
      <c r="AU355" s="270" t="str">
        <f aca="false">IF(AT355&lt;0,(AT355^2),"")</f>
        <v/>
      </c>
      <c r="AV355" s="252"/>
      <c r="AW355" s="252"/>
      <c r="AX355" s="252"/>
      <c r="AY355" s="252"/>
      <c r="BC355" s="0"/>
    </row>
    <row r="356" customFormat="false" ht="12.8" hidden="false" customHeight="false" outlineLevel="0" collapsed="false">
      <c r="A356" s="269" t="s">
        <v>780</v>
      </c>
      <c r="B356" s="334" t="s">
        <v>1861</v>
      </c>
      <c r="C356" s="334"/>
      <c r="D356" s="335"/>
      <c r="E356" s="312" t="n">
        <v>0.1664</v>
      </c>
      <c r="F356" s="312" t="n">
        <v>0.0268</v>
      </c>
      <c r="G356" s="312" t="n">
        <v>0.1995</v>
      </c>
      <c r="H356" s="312" t="n">
        <v>-0.093</v>
      </c>
      <c r="I356" s="312" t="n">
        <v>0.0285</v>
      </c>
      <c r="J356" s="312" t="n">
        <v>0.0813</v>
      </c>
      <c r="K356" s="312" t="n">
        <v>-0.0673</v>
      </c>
      <c r="L356" s="312" t="n">
        <v>-0.4831</v>
      </c>
      <c r="M356" s="312" t="n">
        <v>-0.1173</v>
      </c>
      <c r="N356" s="312" t="n">
        <v>-0.0856</v>
      </c>
      <c r="O356" s="312" t="n">
        <v>0.1718</v>
      </c>
      <c r="P356" s="312" t="n">
        <v>-0.0853</v>
      </c>
      <c r="Q356" s="312" t="n">
        <v>0.0442</v>
      </c>
      <c r="R356" s="312" t="n">
        <v>0.1801</v>
      </c>
      <c r="S356" s="312" t="n">
        <v>0.2614</v>
      </c>
      <c r="T356" s="312" t="n">
        <v>-0.1404</v>
      </c>
      <c r="U356" s="312" t="n">
        <v>-0.1141</v>
      </c>
      <c r="V356" s="312" t="n">
        <v>0.0077</v>
      </c>
      <c r="W356" s="312" t="n">
        <v>-0.2477</v>
      </c>
      <c r="X356" s="312" t="n">
        <v>-0.1978</v>
      </c>
      <c r="Y356" s="312" t="n">
        <v>0.0217</v>
      </c>
      <c r="Z356" s="312" t="n">
        <v>-0.1398</v>
      </c>
      <c r="AA356" s="312" t="n">
        <v>0.0274</v>
      </c>
      <c r="AB356" s="312" t="n">
        <v>0.0285</v>
      </c>
      <c r="AC356" s="312" t="n">
        <v>-0.1033</v>
      </c>
      <c r="AD356" s="312" t="n">
        <v>-0.0168</v>
      </c>
      <c r="AE356" s="312" t="n">
        <v>-0.2252</v>
      </c>
      <c r="AF356" s="312" t="n">
        <v>0.2172</v>
      </c>
      <c r="AG356" s="312" t="n">
        <v>0.3039</v>
      </c>
      <c r="AH356" s="312" t="n">
        <v>0.1487</v>
      </c>
      <c r="AI356" s="312" t="n">
        <v>-0.0688</v>
      </c>
      <c r="AJ356" s="312" t="n">
        <v>0.2851</v>
      </c>
      <c r="AK356" s="312" t="n">
        <v>0.0011</v>
      </c>
      <c r="AL356" s="312" t="n">
        <v>0.1627</v>
      </c>
      <c r="AM356" s="312" t="n">
        <v>0.038</v>
      </c>
      <c r="AN356" s="312" t="n">
        <v>0.0151</v>
      </c>
      <c r="AO356" s="312" t="n">
        <v>-0.1141</v>
      </c>
      <c r="AP356" s="313" t="n">
        <v>-0.1093</v>
      </c>
      <c r="AQ356" s="252"/>
      <c r="AR356" s="314" t="n">
        <f aca="false">ROUND(SUMPRODUCT(E356:AP356,E$5:AP$5),10)</f>
        <v>-0.092717945</v>
      </c>
      <c r="AS356" s="315" t="str">
        <f aca="false">PROPER(RIGHT(B356,LEN(B356)-6))</f>
        <v>Senecio Aureus</v>
      </c>
      <c r="AT356" s="269" t="n">
        <f aca="false">ATANH(MIN(AR356,max_correl))</f>
        <v>-0.0929850107741486</v>
      </c>
      <c r="AU356" s="270" t="n">
        <f aca="false">IF(AT356&lt;0,(AT356^2),"")</f>
        <v>0.00864621222866852</v>
      </c>
      <c r="AV356" s="252"/>
      <c r="AW356" s="252"/>
      <c r="AX356" s="252"/>
      <c r="AY356" s="252"/>
      <c r="BC356" s="0"/>
    </row>
    <row r="357" customFormat="false" ht="12.8" hidden="false" customHeight="false" outlineLevel="0" collapsed="false">
      <c r="A357" s="269" t="s">
        <v>781</v>
      </c>
      <c r="B357" s="334" t="s">
        <v>1862</v>
      </c>
      <c r="C357" s="334"/>
      <c r="D357" s="335"/>
      <c r="E357" s="312" t="n">
        <v>0.2765</v>
      </c>
      <c r="F357" s="312" t="n">
        <v>-0.3012</v>
      </c>
      <c r="G357" s="312" t="n">
        <v>0.0451</v>
      </c>
      <c r="H357" s="312" t="n">
        <v>-0.3401</v>
      </c>
      <c r="I357" s="312" t="n">
        <v>0.2554</v>
      </c>
      <c r="J357" s="312" t="n">
        <v>-0.1101</v>
      </c>
      <c r="K357" s="312" t="n">
        <v>-0.1453</v>
      </c>
      <c r="L357" s="312" t="n">
        <v>-0.1769</v>
      </c>
      <c r="M357" s="312" t="n">
        <v>0.0414</v>
      </c>
      <c r="N357" s="312" t="n">
        <v>-0.2841</v>
      </c>
      <c r="O357" s="312" t="n">
        <v>0.3993</v>
      </c>
      <c r="P357" s="312" t="n">
        <v>0.085</v>
      </c>
      <c r="Q357" s="312" t="n">
        <v>0.2649</v>
      </c>
      <c r="R357" s="312" t="n">
        <v>-0.0908</v>
      </c>
      <c r="S357" s="312" t="n">
        <v>-0.0451</v>
      </c>
      <c r="T357" s="312" t="n">
        <v>-0.0854</v>
      </c>
      <c r="U357" s="312" t="n">
        <v>-0.162</v>
      </c>
      <c r="V357" s="312" t="n">
        <v>0.0145</v>
      </c>
      <c r="W357" s="312" t="n">
        <v>-0.04</v>
      </c>
      <c r="X357" s="312" t="n">
        <v>0.0974</v>
      </c>
      <c r="Y357" s="312" t="n">
        <v>0.1777</v>
      </c>
      <c r="Z357" s="312" t="n">
        <v>-0.0934</v>
      </c>
      <c r="AA357" s="312" t="n">
        <v>0.0534</v>
      </c>
      <c r="AB357" s="312" t="n">
        <v>-0.1904</v>
      </c>
      <c r="AC357" s="312" t="n">
        <v>0.2057</v>
      </c>
      <c r="AD357" s="312" t="n">
        <v>-0.1286</v>
      </c>
      <c r="AE357" s="312" t="n">
        <v>0.0683</v>
      </c>
      <c r="AF357" s="312" t="n">
        <v>0.056</v>
      </c>
      <c r="AG357" s="312" t="n">
        <v>0.0378</v>
      </c>
      <c r="AH357" s="312" t="n">
        <v>-0.1304</v>
      </c>
      <c r="AI357" s="312" t="n">
        <v>-0.0047</v>
      </c>
      <c r="AJ357" s="312" t="n">
        <v>0.149</v>
      </c>
      <c r="AK357" s="312" t="n">
        <v>0.0178</v>
      </c>
      <c r="AL357" s="312" t="n">
        <v>0.0018</v>
      </c>
      <c r="AM357" s="312" t="n">
        <v>-0.0469</v>
      </c>
      <c r="AN357" s="312" t="n">
        <v>0.0491</v>
      </c>
      <c r="AO357" s="312" t="n">
        <v>0.1319</v>
      </c>
      <c r="AP357" s="313" t="n">
        <v>-0.044</v>
      </c>
      <c r="AQ357" s="252"/>
      <c r="AR357" s="314" t="n">
        <f aca="false">ROUND(SUMPRODUCT(E357:AP357,E$5:AP$5),10)</f>
        <v>-0.2067033774</v>
      </c>
      <c r="AS357" s="315" t="str">
        <f aca="false">PROPER(RIGHT(B357,LEN(B357)-6))</f>
        <v>Senega</v>
      </c>
      <c r="AT357" s="269" t="n">
        <f aca="false">ATANH(MIN(AR357,max_correl))</f>
        <v>-0.209725118027738</v>
      </c>
      <c r="AU357" s="270" t="n">
        <f aca="false">IF(AT357&lt;0,(AT357^2),"")</f>
        <v>0.0439846251317487</v>
      </c>
      <c r="AV357" s="252"/>
      <c r="AW357" s="252"/>
      <c r="AX357" s="252"/>
      <c r="AY357" s="252"/>
      <c r="BC357" s="0"/>
    </row>
    <row r="358" customFormat="false" ht="12.8" hidden="false" customHeight="false" outlineLevel="0" collapsed="false">
      <c r="A358" s="269" t="s">
        <v>782</v>
      </c>
      <c r="B358" s="334" t="s">
        <v>1863</v>
      </c>
      <c r="C358" s="334"/>
      <c r="D358" s="335"/>
      <c r="E358" s="312" t="n">
        <v>0.1008</v>
      </c>
      <c r="F358" s="312" t="n">
        <v>0.4115</v>
      </c>
      <c r="G358" s="312" t="n">
        <v>0.3083</v>
      </c>
      <c r="H358" s="312" t="n">
        <v>0.1635</v>
      </c>
      <c r="I358" s="312" t="n">
        <v>-0.0196</v>
      </c>
      <c r="J358" s="312" t="n">
        <v>0.0434</v>
      </c>
      <c r="K358" s="312" t="n">
        <v>0.017</v>
      </c>
      <c r="L358" s="312" t="n">
        <v>0.0071</v>
      </c>
      <c r="M358" s="312" t="n">
        <v>0.1</v>
      </c>
      <c r="N358" s="312" t="n">
        <v>-0.1088</v>
      </c>
      <c r="O358" s="312" t="n">
        <v>0.0283</v>
      </c>
      <c r="P358" s="312" t="n">
        <v>0.0258</v>
      </c>
      <c r="Q358" s="312" t="n">
        <v>-0.0145</v>
      </c>
      <c r="R358" s="312" t="n">
        <v>0.1308</v>
      </c>
      <c r="S358" s="312" t="n">
        <v>0.105</v>
      </c>
      <c r="T358" s="312" t="n">
        <v>-0.0531</v>
      </c>
      <c r="U358" s="312" t="n">
        <v>-0.0693</v>
      </c>
      <c r="V358" s="312" t="n">
        <v>-0.2277</v>
      </c>
      <c r="W358" s="312" t="n">
        <v>0.1761</v>
      </c>
      <c r="X358" s="312" t="n">
        <v>-0.3675</v>
      </c>
      <c r="Y358" s="312" t="n">
        <v>-0.1773</v>
      </c>
      <c r="Z358" s="312" t="n">
        <v>-0.3208</v>
      </c>
      <c r="AA358" s="312" t="n">
        <v>-0.1021</v>
      </c>
      <c r="AB358" s="312" t="n">
        <v>-0.1827</v>
      </c>
      <c r="AC358" s="312" t="n">
        <v>0.0748</v>
      </c>
      <c r="AD358" s="312" t="n">
        <v>0.0057</v>
      </c>
      <c r="AE358" s="312" t="n">
        <v>0.0213</v>
      </c>
      <c r="AF358" s="312" t="n">
        <v>0.3622</v>
      </c>
      <c r="AG358" s="312" t="n">
        <v>-0.0636</v>
      </c>
      <c r="AH358" s="312" t="n">
        <v>-0.1213</v>
      </c>
      <c r="AI358" s="312" t="n">
        <v>-0.2281</v>
      </c>
      <c r="AJ358" s="312" t="n">
        <v>-0.0496</v>
      </c>
      <c r="AK358" s="312" t="n">
        <v>0.0366</v>
      </c>
      <c r="AL358" s="312" t="n">
        <v>0.112</v>
      </c>
      <c r="AM358" s="312" t="n">
        <v>-0.1284</v>
      </c>
      <c r="AN358" s="312" t="n">
        <v>0.0052</v>
      </c>
      <c r="AO358" s="312" t="n">
        <v>-0.0009</v>
      </c>
      <c r="AP358" s="313" t="n">
        <v>0.0018</v>
      </c>
      <c r="AQ358" s="252"/>
      <c r="AR358" s="314" t="n">
        <f aca="false">ROUND(SUMPRODUCT(E358:AP358,E$5:AP$5),10)</f>
        <v>0.0855694043</v>
      </c>
      <c r="AS358" s="315" t="str">
        <f aca="false">PROPER(RIGHT(B358,LEN(B358)-6))</f>
        <v>Sepia Officinalis</v>
      </c>
      <c r="AT358" s="269" t="n">
        <f aca="false">ATANH(MIN(AR358,max_correl))</f>
        <v>0.0857791765608133</v>
      </c>
      <c r="AU358" s="270" t="str">
        <f aca="false">IF(AT358&lt;0,(AT358^2),"")</f>
        <v/>
      </c>
      <c r="AV358" s="252"/>
      <c r="AW358" s="252"/>
      <c r="AX358" s="252"/>
      <c r="AY358" s="252"/>
      <c r="BC358" s="0"/>
    </row>
    <row r="359" customFormat="false" ht="12.8" hidden="false" customHeight="false" outlineLevel="0" collapsed="false">
      <c r="A359" s="269" t="s">
        <v>783</v>
      </c>
      <c r="B359" s="334" t="s">
        <v>1864</v>
      </c>
      <c r="C359" s="334"/>
      <c r="D359" s="335"/>
      <c r="E359" s="312" t="n">
        <v>0.0076</v>
      </c>
      <c r="F359" s="312" t="n">
        <v>0.1976</v>
      </c>
      <c r="G359" s="312" t="n">
        <v>-0.1087</v>
      </c>
      <c r="H359" s="312" t="n">
        <v>0.2734</v>
      </c>
      <c r="I359" s="312" t="n">
        <v>0.3035</v>
      </c>
      <c r="J359" s="312" t="n">
        <v>-0.009</v>
      </c>
      <c r="K359" s="312" t="n">
        <v>-0.2357</v>
      </c>
      <c r="L359" s="312" t="n">
        <v>-0.1603</v>
      </c>
      <c r="M359" s="312" t="n">
        <v>0.0997</v>
      </c>
      <c r="N359" s="312" t="n">
        <v>-0.1702</v>
      </c>
      <c r="O359" s="312" t="n">
        <v>0.3359</v>
      </c>
      <c r="P359" s="312" t="n">
        <v>0.0494</v>
      </c>
      <c r="Q359" s="312" t="n">
        <v>0.0732</v>
      </c>
      <c r="R359" s="312" t="n">
        <v>0.4418</v>
      </c>
      <c r="S359" s="312" t="n">
        <v>-0.0027</v>
      </c>
      <c r="T359" s="312" t="n">
        <v>0.0233</v>
      </c>
      <c r="U359" s="312" t="n">
        <v>0.1131</v>
      </c>
      <c r="V359" s="312" t="n">
        <v>0.009</v>
      </c>
      <c r="W359" s="312" t="n">
        <v>-0.004</v>
      </c>
      <c r="X359" s="312" t="n">
        <v>0.0691</v>
      </c>
      <c r="Y359" s="312" t="n">
        <v>-0.123</v>
      </c>
      <c r="Z359" s="312" t="n">
        <v>-0.0485</v>
      </c>
      <c r="AA359" s="312" t="n">
        <v>-0.0665</v>
      </c>
      <c r="AB359" s="312" t="n">
        <v>-0.15</v>
      </c>
      <c r="AC359" s="312" t="n">
        <v>-0.1284</v>
      </c>
      <c r="AD359" s="312" t="n">
        <v>0.0166</v>
      </c>
      <c r="AE359" s="312" t="n">
        <v>-0.0436</v>
      </c>
      <c r="AF359" s="312" t="n">
        <v>0.1109</v>
      </c>
      <c r="AG359" s="312" t="n">
        <v>0.0673</v>
      </c>
      <c r="AH359" s="312" t="n">
        <v>-0.3188</v>
      </c>
      <c r="AI359" s="312" t="n">
        <v>0.0242</v>
      </c>
      <c r="AJ359" s="312" t="n">
        <v>-0.0476</v>
      </c>
      <c r="AK359" s="312" t="n">
        <v>-0.2241</v>
      </c>
      <c r="AL359" s="312" t="n">
        <v>-0.1971</v>
      </c>
      <c r="AM359" s="312" t="n">
        <v>-0.0916</v>
      </c>
      <c r="AN359" s="312" t="n">
        <v>0.0736</v>
      </c>
      <c r="AO359" s="312" t="n">
        <v>0.0489</v>
      </c>
      <c r="AP359" s="313" t="n">
        <v>-0.1958</v>
      </c>
      <c r="AQ359" s="252"/>
      <c r="AR359" s="314" t="n">
        <f aca="false">ROUND(SUMPRODUCT(E359:AP359,E$5:AP$5),10)</f>
        <v>0.0708352857</v>
      </c>
      <c r="AS359" s="315" t="str">
        <f aca="false">PROPER(RIGHT(B359,LEN(B359)-6))</f>
        <v>Serum Anticolibacil.</v>
      </c>
      <c r="AT359" s="269" t="n">
        <f aca="false">ATANH(MIN(AR359,max_correl))</f>
        <v>0.0709541189296151</v>
      </c>
      <c r="AU359" s="270" t="str">
        <f aca="false">IF(AT359&lt;0,(AT359^2),"")</f>
        <v/>
      </c>
      <c r="AV359" s="252"/>
      <c r="AW359" s="252"/>
      <c r="AX359" s="252"/>
      <c r="AY359" s="252"/>
      <c r="BC359" s="0"/>
    </row>
    <row r="360" customFormat="false" ht="12.8" hidden="false" customHeight="false" outlineLevel="0" collapsed="false">
      <c r="A360" s="269" t="s">
        <v>784</v>
      </c>
      <c r="B360" s="334" t="s">
        <v>1865</v>
      </c>
      <c r="C360" s="334"/>
      <c r="D360" s="335"/>
      <c r="E360" s="312" t="n">
        <v>0.2275</v>
      </c>
      <c r="F360" s="312" t="n">
        <v>0.3454</v>
      </c>
      <c r="G360" s="312" t="n">
        <v>-0.1269</v>
      </c>
      <c r="H360" s="312" t="n">
        <v>-0.2145</v>
      </c>
      <c r="I360" s="312" t="n">
        <v>0.1794</v>
      </c>
      <c r="J360" s="312" t="n">
        <v>-0.0718</v>
      </c>
      <c r="K360" s="312" t="n">
        <v>0.0714</v>
      </c>
      <c r="L360" s="312" t="n">
        <v>-0.1176</v>
      </c>
      <c r="M360" s="312" t="n">
        <v>-0.0522</v>
      </c>
      <c r="N360" s="312" t="n">
        <v>0.1076</v>
      </c>
      <c r="O360" s="312" t="n">
        <v>0.0854</v>
      </c>
      <c r="P360" s="312" t="n">
        <v>-0.0562</v>
      </c>
      <c r="Q360" s="312" t="n">
        <v>-0.23</v>
      </c>
      <c r="R360" s="312" t="n">
        <v>0.0831</v>
      </c>
      <c r="S360" s="312" t="n">
        <v>0.1278</v>
      </c>
      <c r="T360" s="312" t="n">
        <v>0.0917</v>
      </c>
      <c r="U360" s="312" t="n">
        <v>-0.1639</v>
      </c>
      <c r="V360" s="312" t="n">
        <v>0.4117</v>
      </c>
      <c r="W360" s="312" t="n">
        <v>-0.0535</v>
      </c>
      <c r="X360" s="312" t="n">
        <v>-0.1551</v>
      </c>
      <c r="Y360" s="312" t="n">
        <v>-0.3227</v>
      </c>
      <c r="Z360" s="312" t="n">
        <v>0.0867</v>
      </c>
      <c r="AA360" s="312" t="n">
        <v>-0.135</v>
      </c>
      <c r="AB360" s="312" t="n">
        <v>-0.1473</v>
      </c>
      <c r="AC360" s="312" t="n">
        <v>-0.0288</v>
      </c>
      <c r="AD360" s="312" t="n">
        <v>0.229</v>
      </c>
      <c r="AE360" s="312" t="n">
        <v>0.1908</v>
      </c>
      <c r="AF360" s="312" t="n">
        <v>-0.1199</v>
      </c>
      <c r="AG360" s="312" t="n">
        <v>-0.2523</v>
      </c>
      <c r="AH360" s="312" t="n">
        <v>-0.0783</v>
      </c>
      <c r="AI360" s="312" t="n">
        <v>-0.1</v>
      </c>
      <c r="AJ360" s="312" t="n">
        <v>0.0564</v>
      </c>
      <c r="AK360" s="312" t="n">
        <v>0.1533</v>
      </c>
      <c r="AL360" s="312" t="n">
        <v>0.019</v>
      </c>
      <c r="AM360" s="312" t="n">
        <v>0.0152</v>
      </c>
      <c r="AN360" s="312" t="n">
        <v>-0.0112</v>
      </c>
      <c r="AO360" s="312" t="n">
        <v>0.0639</v>
      </c>
      <c r="AP360" s="313" t="n">
        <v>-0.1053</v>
      </c>
      <c r="AQ360" s="252"/>
      <c r="AR360" s="314" t="n">
        <f aca="false">ROUND(SUMPRODUCT(E360:AP360,E$5:AP$5),10)</f>
        <v>0.1749540423</v>
      </c>
      <c r="AS360" s="315" t="str">
        <f aca="false">PROPER(RIGHT(B360,LEN(B360)-6))</f>
        <v>Silicea</v>
      </c>
      <c r="AT360" s="269" t="n">
        <f aca="false">ATANH(MIN(AR360,max_correl))</f>
        <v>0.176772610895493</v>
      </c>
      <c r="AU360" s="270" t="str">
        <f aca="false">IF(AT360&lt;0,(AT360^2),"")</f>
        <v/>
      </c>
      <c r="AV360" s="252"/>
      <c r="AW360" s="252"/>
      <c r="AX360" s="252"/>
      <c r="AY360" s="252"/>
      <c r="BC360" s="0"/>
    </row>
    <row r="361" customFormat="false" ht="12.8" hidden="false" customHeight="false" outlineLevel="0" collapsed="false">
      <c r="A361" s="269" t="s">
        <v>785</v>
      </c>
      <c r="B361" s="334" t="s">
        <v>1866</v>
      </c>
      <c r="C361" s="334"/>
      <c r="D361" s="335"/>
      <c r="E361" s="312" t="n">
        <v>0.4163</v>
      </c>
      <c r="F361" s="312" t="n">
        <v>-0.339</v>
      </c>
      <c r="G361" s="312" t="n">
        <v>0.057</v>
      </c>
      <c r="H361" s="312" t="n">
        <v>-0.1388</v>
      </c>
      <c r="I361" s="312" t="n">
        <v>0.1454</v>
      </c>
      <c r="J361" s="312" t="n">
        <v>0.004</v>
      </c>
      <c r="K361" s="312" t="n">
        <v>0.023</v>
      </c>
      <c r="L361" s="312" t="n">
        <v>-0.0031</v>
      </c>
      <c r="M361" s="312" t="n">
        <v>-0.1653</v>
      </c>
      <c r="N361" s="312" t="n">
        <v>-0.1503</v>
      </c>
      <c r="O361" s="312" t="n">
        <v>0.0164</v>
      </c>
      <c r="P361" s="312" t="n">
        <v>0.2378</v>
      </c>
      <c r="Q361" s="312" t="n">
        <v>-0.0062</v>
      </c>
      <c r="R361" s="312" t="n">
        <v>-0.1215</v>
      </c>
      <c r="S361" s="312" t="n">
        <v>0.0698</v>
      </c>
      <c r="T361" s="312" t="n">
        <v>-0.065</v>
      </c>
      <c r="U361" s="312" t="n">
        <v>0.0522</v>
      </c>
      <c r="V361" s="312" t="n">
        <v>-0.1047</v>
      </c>
      <c r="W361" s="312" t="n">
        <v>-0.0376</v>
      </c>
      <c r="X361" s="312" t="n">
        <v>0.1339</v>
      </c>
      <c r="Y361" s="312" t="n">
        <v>-0.023</v>
      </c>
      <c r="Z361" s="312" t="n">
        <v>0.2753</v>
      </c>
      <c r="AA361" s="312" t="n">
        <v>-0.1436</v>
      </c>
      <c r="AB361" s="312" t="n">
        <v>0.3226</v>
      </c>
      <c r="AC361" s="312" t="n">
        <v>0.0522</v>
      </c>
      <c r="AD361" s="312" t="n">
        <v>-0.0866</v>
      </c>
      <c r="AE361" s="312" t="n">
        <v>-0.0734</v>
      </c>
      <c r="AF361" s="312" t="n">
        <v>0.08</v>
      </c>
      <c r="AG361" s="312" t="n">
        <v>-0.1078</v>
      </c>
      <c r="AH361" s="312" t="n">
        <v>-0.2616</v>
      </c>
      <c r="AI361" s="312" t="n">
        <v>-0.1679</v>
      </c>
      <c r="AJ361" s="312" t="n">
        <v>0.213</v>
      </c>
      <c r="AK361" s="312" t="n">
        <v>-0.1724</v>
      </c>
      <c r="AL361" s="312" t="n">
        <v>-0.1936</v>
      </c>
      <c r="AM361" s="312" t="n">
        <v>0.2196</v>
      </c>
      <c r="AN361" s="312" t="n">
        <v>-0.0389</v>
      </c>
      <c r="AO361" s="312" t="n">
        <v>0.1012</v>
      </c>
      <c r="AP361" s="313" t="n">
        <v>-0.0053</v>
      </c>
      <c r="AQ361" s="252"/>
      <c r="AR361" s="314" t="n">
        <f aca="false">ROUND(SUMPRODUCT(E361:AP361,E$5:AP$5),10)</f>
        <v>-0.2293938156</v>
      </c>
      <c r="AS361" s="315" t="str">
        <f aca="false">PROPER(RIGHT(B361,LEN(B361)-6))</f>
        <v>Sinapis Alba</v>
      </c>
      <c r="AT361" s="269" t="n">
        <f aca="false">ATANH(MIN(AR361,max_correl))</f>
        <v>-0.233549518222166</v>
      </c>
      <c r="AU361" s="270" t="n">
        <f aca="false">IF(AT361&lt;0,(AT361^2),"")</f>
        <v>0.0545453774618061</v>
      </c>
      <c r="AV361" s="252"/>
      <c r="AW361" s="252"/>
      <c r="AX361" s="252"/>
      <c r="AY361" s="252"/>
      <c r="BC361" s="0"/>
    </row>
    <row r="362" customFormat="false" ht="12.8" hidden="false" customHeight="false" outlineLevel="0" collapsed="false">
      <c r="A362" s="269" t="s">
        <v>786</v>
      </c>
      <c r="B362" s="334" t="s">
        <v>1867</v>
      </c>
      <c r="C362" s="334"/>
      <c r="D362" s="335"/>
      <c r="E362" s="312" t="n">
        <v>-0.1645</v>
      </c>
      <c r="F362" s="312" t="n">
        <v>-0.1847</v>
      </c>
      <c r="G362" s="312" t="n">
        <v>0.1361</v>
      </c>
      <c r="H362" s="312" t="n">
        <v>-0.1868</v>
      </c>
      <c r="I362" s="312" t="n">
        <v>-0.1736</v>
      </c>
      <c r="J362" s="312" t="n">
        <v>0.0033</v>
      </c>
      <c r="K362" s="312" t="n">
        <v>-0.2161</v>
      </c>
      <c r="L362" s="312" t="n">
        <v>-0.1167</v>
      </c>
      <c r="M362" s="312" t="n">
        <v>0.5299</v>
      </c>
      <c r="N362" s="312" t="n">
        <v>0.3296</v>
      </c>
      <c r="O362" s="312" t="n">
        <v>-0.0638</v>
      </c>
      <c r="P362" s="312" t="n">
        <v>0.1324</v>
      </c>
      <c r="Q362" s="312" t="n">
        <v>-0.0206</v>
      </c>
      <c r="R362" s="312" t="n">
        <v>-0.1528</v>
      </c>
      <c r="S362" s="312" t="n">
        <v>0.1246</v>
      </c>
      <c r="T362" s="312" t="n">
        <v>0.0603</v>
      </c>
      <c r="U362" s="312" t="n">
        <v>0.0764</v>
      </c>
      <c r="V362" s="312" t="n">
        <v>0.2109</v>
      </c>
      <c r="W362" s="312" t="n">
        <v>-0.1193</v>
      </c>
      <c r="X362" s="312" t="n">
        <v>0.169</v>
      </c>
      <c r="Y362" s="312" t="n">
        <v>0.0542</v>
      </c>
      <c r="Z362" s="312" t="n">
        <v>0.0562</v>
      </c>
      <c r="AA362" s="312" t="n">
        <v>-0.0699</v>
      </c>
      <c r="AB362" s="312" t="n">
        <v>-0.092</v>
      </c>
      <c r="AC362" s="312" t="n">
        <v>0.0636</v>
      </c>
      <c r="AD362" s="312" t="n">
        <v>-0.0705</v>
      </c>
      <c r="AE362" s="312" t="n">
        <v>0.2194</v>
      </c>
      <c r="AF362" s="312" t="n">
        <v>0.0805</v>
      </c>
      <c r="AG362" s="312" t="n">
        <v>-0.2446</v>
      </c>
      <c r="AH362" s="312" t="n">
        <v>-0.0775</v>
      </c>
      <c r="AI362" s="312" t="n">
        <v>-0.0221</v>
      </c>
      <c r="AJ362" s="312" t="n">
        <v>0.0239</v>
      </c>
      <c r="AK362" s="312" t="n">
        <v>0.1278</v>
      </c>
      <c r="AL362" s="312" t="n">
        <v>-0.133</v>
      </c>
      <c r="AM362" s="312" t="n">
        <v>-0.145</v>
      </c>
      <c r="AN362" s="312" t="n">
        <v>0.0818</v>
      </c>
      <c r="AO362" s="312" t="n">
        <v>-0.0395</v>
      </c>
      <c r="AP362" s="313" t="n">
        <v>-0.186</v>
      </c>
      <c r="AQ362" s="252"/>
      <c r="AR362" s="314" t="n">
        <f aca="false">ROUND(SUMPRODUCT(E362:AP362,E$5:AP$5),10)</f>
        <v>-0.064221168</v>
      </c>
      <c r="AS362" s="315" t="str">
        <f aca="false">PROPER(RIGHT(B362,LEN(B362)-6))</f>
        <v>Spigelia Anthelmia</v>
      </c>
      <c r="AT362" s="269" t="n">
        <f aca="false">ATANH(MIN(AR362,max_correl))</f>
        <v>-0.0643096775020494</v>
      </c>
      <c r="AU362" s="270" t="n">
        <f aca="false">IF(AT362&lt;0,(AT362^2),"")</f>
        <v>0.00413573462041759</v>
      </c>
      <c r="AV362" s="252"/>
      <c r="AW362" s="252"/>
      <c r="AX362" s="252"/>
      <c r="AY362" s="252"/>
      <c r="BC362" s="0"/>
    </row>
    <row r="363" customFormat="false" ht="12.8" hidden="false" customHeight="false" outlineLevel="0" collapsed="false">
      <c r="A363" s="269" t="s">
        <v>787</v>
      </c>
      <c r="B363" s="334" t="s">
        <v>1868</v>
      </c>
      <c r="C363" s="334"/>
      <c r="D363" s="335"/>
      <c r="E363" s="312" t="n">
        <v>0.0084</v>
      </c>
      <c r="F363" s="312" t="n">
        <v>-0.4673</v>
      </c>
      <c r="G363" s="312" t="n">
        <v>0.097</v>
      </c>
      <c r="H363" s="312" t="n">
        <v>-0.4593</v>
      </c>
      <c r="I363" s="312" t="n">
        <v>0.0572</v>
      </c>
      <c r="J363" s="312" t="n">
        <v>0.2306</v>
      </c>
      <c r="K363" s="312" t="n">
        <v>-0.0051</v>
      </c>
      <c r="L363" s="312" t="n">
        <v>-0.0742</v>
      </c>
      <c r="M363" s="312" t="n">
        <v>0.3725</v>
      </c>
      <c r="N363" s="312" t="n">
        <v>-0.1045</v>
      </c>
      <c r="O363" s="312" t="n">
        <v>-0.0023</v>
      </c>
      <c r="P363" s="312" t="n">
        <v>0.043</v>
      </c>
      <c r="Q363" s="312" t="n">
        <v>0.0498</v>
      </c>
      <c r="R363" s="312" t="n">
        <v>-0.0433</v>
      </c>
      <c r="S363" s="312" t="n">
        <v>-0.03</v>
      </c>
      <c r="T363" s="312" t="n">
        <v>-0.2567</v>
      </c>
      <c r="U363" s="312" t="n">
        <v>0.0202</v>
      </c>
      <c r="V363" s="312" t="n">
        <v>-0.024</v>
      </c>
      <c r="W363" s="312" t="n">
        <v>0.1068</v>
      </c>
      <c r="X363" s="312" t="n">
        <v>-0.0223</v>
      </c>
      <c r="Y363" s="312" t="n">
        <v>-0.1345</v>
      </c>
      <c r="Z363" s="312" t="n">
        <v>0.1934</v>
      </c>
      <c r="AA363" s="312" t="n">
        <v>0.145</v>
      </c>
      <c r="AB363" s="312" t="n">
        <v>0.0396</v>
      </c>
      <c r="AC363" s="312" t="n">
        <v>-0.1494</v>
      </c>
      <c r="AD363" s="312" t="n">
        <v>-0.1029</v>
      </c>
      <c r="AE363" s="312" t="n">
        <v>0.0237</v>
      </c>
      <c r="AF363" s="312" t="n">
        <v>0.1687</v>
      </c>
      <c r="AG363" s="312" t="n">
        <v>0.0035</v>
      </c>
      <c r="AH363" s="312" t="n">
        <v>-0.0319</v>
      </c>
      <c r="AI363" s="312" t="n">
        <v>0.2185</v>
      </c>
      <c r="AJ363" s="312" t="n">
        <v>0.0072</v>
      </c>
      <c r="AK363" s="312" t="n">
        <v>0.0565</v>
      </c>
      <c r="AL363" s="312" t="n">
        <v>-0.1315</v>
      </c>
      <c r="AM363" s="312" t="n">
        <v>0.0428</v>
      </c>
      <c r="AN363" s="312" t="n">
        <v>-0.0631</v>
      </c>
      <c r="AO363" s="312" t="n">
        <v>0.2201</v>
      </c>
      <c r="AP363" s="313" t="n">
        <v>-0.0086</v>
      </c>
      <c r="AQ363" s="252"/>
      <c r="AR363" s="314" t="n">
        <f aca="false">ROUND(SUMPRODUCT(E363:AP363,E$5:AP$5),10)</f>
        <v>-0.1439741284</v>
      </c>
      <c r="AS363" s="315" t="str">
        <f aca="false">PROPER(RIGHT(B363,LEN(B363)-6))</f>
        <v>Spongia Tosta</v>
      </c>
      <c r="AT363" s="269" t="n">
        <f aca="false">ATANH(MIN(AR363,max_correl))</f>
        <v>-0.144981478566134</v>
      </c>
      <c r="AU363" s="270" t="n">
        <f aca="false">IF(AT363&lt;0,(AT363^2),"")</f>
        <v>0.0210196291272223</v>
      </c>
      <c r="AV363" s="252"/>
      <c r="AW363" s="252"/>
      <c r="AX363" s="252"/>
      <c r="AY363" s="252"/>
      <c r="BC363" s="0"/>
    </row>
    <row r="364" customFormat="false" ht="12.8" hidden="false" customHeight="false" outlineLevel="0" collapsed="false">
      <c r="A364" s="269" t="s">
        <v>788</v>
      </c>
      <c r="B364" s="334" t="s">
        <v>1869</v>
      </c>
      <c r="C364" s="334"/>
      <c r="D364" s="335"/>
      <c r="E364" s="312" t="n">
        <v>-0.0154</v>
      </c>
      <c r="F364" s="312" t="n">
        <v>0.1742</v>
      </c>
      <c r="G364" s="312" t="n">
        <v>0.2656</v>
      </c>
      <c r="H364" s="312" t="n">
        <v>-0.1327</v>
      </c>
      <c r="I364" s="312" t="n">
        <v>0.3707</v>
      </c>
      <c r="J364" s="312" t="n">
        <v>-0.1426</v>
      </c>
      <c r="K364" s="312" t="n">
        <v>0.045</v>
      </c>
      <c r="L364" s="312" t="n">
        <v>-0.3166</v>
      </c>
      <c r="M364" s="312" t="n">
        <v>0.0544</v>
      </c>
      <c r="N364" s="312" t="n">
        <v>-0.1631</v>
      </c>
      <c r="O364" s="312" t="n">
        <v>0.3254</v>
      </c>
      <c r="P364" s="312" t="n">
        <v>0.0794</v>
      </c>
      <c r="Q364" s="312" t="n">
        <v>0.0467</v>
      </c>
      <c r="R364" s="312" t="n">
        <v>0.2756</v>
      </c>
      <c r="S364" s="312" t="n">
        <v>-0.043</v>
      </c>
      <c r="T364" s="312" t="n">
        <v>-0.0031</v>
      </c>
      <c r="U364" s="312" t="n">
        <v>-0.0222</v>
      </c>
      <c r="V364" s="312" t="n">
        <v>-0.213</v>
      </c>
      <c r="W364" s="312" t="n">
        <v>0.0083</v>
      </c>
      <c r="X364" s="312" t="n">
        <v>-0.0003</v>
      </c>
      <c r="Y364" s="312" t="n">
        <v>0.0262</v>
      </c>
      <c r="Z364" s="312" t="n">
        <v>-0.0814</v>
      </c>
      <c r="AA364" s="312" t="n">
        <v>0.0965</v>
      </c>
      <c r="AB364" s="312" t="n">
        <v>-0.0868</v>
      </c>
      <c r="AC364" s="312" t="n">
        <v>-0.0928</v>
      </c>
      <c r="AD364" s="312" t="n">
        <v>0.0826</v>
      </c>
      <c r="AE364" s="312" t="n">
        <v>0.3009</v>
      </c>
      <c r="AF364" s="312" t="n">
        <v>-0.031</v>
      </c>
      <c r="AG364" s="312" t="n">
        <v>-0.1033</v>
      </c>
      <c r="AH364" s="312" t="n">
        <v>-0.2605</v>
      </c>
      <c r="AI364" s="312" t="n">
        <v>-0.197</v>
      </c>
      <c r="AJ364" s="312" t="n">
        <v>-0.164</v>
      </c>
      <c r="AK364" s="312" t="n">
        <v>0.0661</v>
      </c>
      <c r="AL364" s="312" t="n">
        <v>-0.1614</v>
      </c>
      <c r="AM364" s="312" t="n">
        <v>-0.1569</v>
      </c>
      <c r="AN364" s="312" t="n">
        <v>0.111</v>
      </c>
      <c r="AO364" s="312" t="n">
        <v>0.0982</v>
      </c>
      <c r="AP364" s="313" t="n">
        <v>-0.0342</v>
      </c>
      <c r="AQ364" s="252"/>
      <c r="AR364" s="314" t="n">
        <f aca="false">ROUND(SUMPRODUCT(E364:AP364,E$5:AP$5),10)</f>
        <v>-0.1816449841</v>
      </c>
      <c r="AS364" s="315" t="str">
        <f aca="false">PROPER(RIGHT(B364,LEN(B364)-6))</f>
        <v>Stannum Metallicum</v>
      </c>
      <c r="AT364" s="269" t="n">
        <f aca="false">ATANH(MIN(AR364,max_correl))</f>
        <v>-0.183683276886246</v>
      </c>
      <c r="AU364" s="270" t="n">
        <f aca="false">IF(AT364&lt;0,(AT364^2),"")</f>
        <v>0.0337395462076694</v>
      </c>
      <c r="AV364" s="252"/>
      <c r="AW364" s="252"/>
      <c r="AX364" s="252"/>
      <c r="AY364" s="252"/>
      <c r="BC364" s="0"/>
    </row>
    <row r="365" customFormat="false" ht="12.8" hidden="false" customHeight="false" outlineLevel="0" collapsed="false">
      <c r="A365" s="269" t="s">
        <v>789</v>
      </c>
      <c r="B365" s="334" t="s">
        <v>1870</v>
      </c>
      <c r="C365" s="334"/>
      <c r="D365" s="335"/>
      <c r="E365" s="312" t="n">
        <v>0.437</v>
      </c>
      <c r="F365" s="312" t="n">
        <v>-0.435</v>
      </c>
      <c r="G365" s="312" t="n">
        <v>-0.1252</v>
      </c>
      <c r="H365" s="312" t="n">
        <v>0.1415</v>
      </c>
      <c r="I365" s="312" t="n">
        <v>0.3126</v>
      </c>
      <c r="J365" s="312" t="n">
        <v>0.0496</v>
      </c>
      <c r="K365" s="312" t="n">
        <v>-0.1085</v>
      </c>
      <c r="L365" s="312" t="n">
        <v>-0.1134</v>
      </c>
      <c r="M365" s="312" t="n">
        <v>-0.0293</v>
      </c>
      <c r="N365" s="312" t="n">
        <v>0.2163</v>
      </c>
      <c r="O365" s="312" t="n">
        <v>-0.0951</v>
      </c>
      <c r="P365" s="312" t="n">
        <v>-0.0378</v>
      </c>
      <c r="Q365" s="312" t="n">
        <v>-0.0126</v>
      </c>
      <c r="R365" s="312" t="n">
        <v>-0.2277</v>
      </c>
      <c r="S365" s="312" t="n">
        <v>-0.0691</v>
      </c>
      <c r="T365" s="312" t="n">
        <v>-0.0618</v>
      </c>
      <c r="U365" s="312" t="n">
        <v>-0.1232</v>
      </c>
      <c r="V365" s="312" t="n">
        <v>0.0114</v>
      </c>
      <c r="W365" s="312" t="n">
        <v>-0.0183</v>
      </c>
      <c r="X365" s="312" t="n">
        <v>-0.0374</v>
      </c>
      <c r="Y365" s="312" t="n">
        <v>0.0854</v>
      </c>
      <c r="Z365" s="312" t="n">
        <v>0.0419</v>
      </c>
      <c r="AA365" s="312" t="n">
        <v>-0.1264</v>
      </c>
      <c r="AB365" s="312" t="n">
        <v>0.0272</v>
      </c>
      <c r="AC365" s="312" t="n">
        <v>-0.1268</v>
      </c>
      <c r="AD365" s="312" t="n">
        <v>-0.2211</v>
      </c>
      <c r="AE365" s="312" t="n">
        <v>0.1094</v>
      </c>
      <c r="AF365" s="312" t="n">
        <v>0.122</v>
      </c>
      <c r="AG365" s="312" t="n">
        <v>0.0695</v>
      </c>
      <c r="AH365" s="312" t="n">
        <v>0.1427</v>
      </c>
      <c r="AI365" s="312" t="n">
        <v>0.0098</v>
      </c>
      <c r="AJ365" s="312" t="n">
        <v>-0.1915</v>
      </c>
      <c r="AK365" s="312" t="n">
        <v>0.0451</v>
      </c>
      <c r="AL365" s="312" t="n">
        <v>-0.0683</v>
      </c>
      <c r="AM365" s="312" t="n">
        <v>-0.1569</v>
      </c>
      <c r="AN365" s="312" t="n">
        <v>0.2325</v>
      </c>
      <c r="AO365" s="312" t="n">
        <v>0.1655</v>
      </c>
      <c r="AP365" s="313" t="n">
        <v>0.1768</v>
      </c>
      <c r="AQ365" s="252"/>
      <c r="AR365" s="314" t="n">
        <f aca="false">ROUND(SUMPRODUCT(E365:AP365,E$5:AP$5),10)</f>
        <v>-0.2489172212</v>
      </c>
      <c r="AS365" s="315" t="str">
        <f aca="false">PROPER(RIGHT(B365,LEN(B365)-6))</f>
        <v>Staphylococcinum</v>
      </c>
      <c r="AT365" s="269" t="n">
        <f aca="false">ATANH(MIN(AR365,max_correl))</f>
        <v>-0.254258180705782</v>
      </c>
      <c r="AU365" s="270" t="n">
        <f aca="false">IF(AT365&lt;0,(AT365^2),"")</f>
        <v>0.0646472224558143</v>
      </c>
      <c r="AV365" s="252"/>
      <c r="AW365" s="252"/>
      <c r="AX365" s="252"/>
      <c r="AY365" s="252"/>
      <c r="BC365" s="0"/>
    </row>
    <row r="366" customFormat="false" ht="12.8" hidden="false" customHeight="false" outlineLevel="0" collapsed="false">
      <c r="A366" s="269" t="s">
        <v>790</v>
      </c>
      <c r="B366" s="334" t="s">
        <v>1871</v>
      </c>
      <c r="C366" s="334"/>
      <c r="D366" s="335"/>
      <c r="E366" s="312" t="n">
        <v>0.0394</v>
      </c>
      <c r="F366" s="312" t="n">
        <v>0.3575</v>
      </c>
      <c r="G366" s="312" t="n">
        <v>-0.2418</v>
      </c>
      <c r="H366" s="312" t="n">
        <v>0.135</v>
      </c>
      <c r="I366" s="312" t="n">
        <v>-0.058</v>
      </c>
      <c r="J366" s="312" t="n">
        <v>0.0208</v>
      </c>
      <c r="K366" s="312" t="n">
        <v>0.092</v>
      </c>
      <c r="L366" s="312" t="n">
        <v>-0.0919</v>
      </c>
      <c r="M366" s="312" t="n">
        <v>0.1846</v>
      </c>
      <c r="N366" s="312" t="n">
        <v>0.0028</v>
      </c>
      <c r="O366" s="312" t="n">
        <v>0.1727</v>
      </c>
      <c r="P366" s="312" t="n">
        <v>-0.2081</v>
      </c>
      <c r="Q366" s="312" t="n">
        <v>-0.2784</v>
      </c>
      <c r="R366" s="312" t="n">
        <v>-0.2983</v>
      </c>
      <c r="S366" s="312" t="n">
        <v>0.1605</v>
      </c>
      <c r="T366" s="312" t="n">
        <v>0.1569</v>
      </c>
      <c r="U366" s="312" t="n">
        <v>0.1734</v>
      </c>
      <c r="V366" s="312" t="n">
        <v>-0.0955</v>
      </c>
      <c r="W366" s="312" t="n">
        <v>0.1894</v>
      </c>
      <c r="X366" s="312" t="n">
        <v>0.1802</v>
      </c>
      <c r="Y366" s="312" t="n">
        <v>0.0916</v>
      </c>
      <c r="Z366" s="312" t="n">
        <v>-0.0972</v>
      </c>
      <c r="AA366" s="312" t="n">
        <v>0.0931</v>
      </c>
      <c r="AB366" s="312" t="n">
        <v>-0.0616</v>
      </c>
      <c r="AC366" s="312" t="n">
        <v>-0.1483</v>
      </c>
      <c r="AD366" s="312" t="n">
        <v>-0.2567</v>
      </c>
      <c r="AE366" s="312" t="n">
        <v>0.0391</v>
      </c>
      <c r="AF366" s="312" t="n">
        <v>0.0013</v>
      </c>
      <c r="AG366" s="312" t="n">
        <v>0.1196</v>
      </c>
      <c r="AH366" s="312" t="n">
        <v>0.0492</v>
      </c>
      <c r="AI366" s="312" t="n">
        <v>-0.2588</v>
      </c>
      <c r="AJ366" s="312" t="n">
        <v>0.1126</v>
      </c>
      <c r="AK366" s="312" t="n">
        <v>0.0913</v>
      </c>
      <c r="AL366" s="312" t="n">
        <v>-0.0848</v>
      </c>
      <c r="AM366" s="312" t="n">
        <v>0.0463</v>
      </c>
      <c r="AN366" s="312" t="n">
        <v>-0.3284</v>
      </c>
      <c r="AO366" s="312" t="n">
        <v>0.0009</v>
      </c>
      <c r="AP366" s="313" t="n">
        <v>-0.004</v>
      </c>
      <c r="AQ366" s="252"/>
      <c r="AR366" s="314" t="n">
        <f aca="false">ROUND(SUMPRODUCT(E366:AP366,E$5:AP$5),10)</f>
        <v>0.2082804226</v>
      </c>
      <c r="AS366" s="315" t="str">
        <f aca="false">PROPER(RIGHT(B366,LEN(B366)-6))</f>
        <v>Staphysagria</v>
      </c>
      <c r="AT366" s="269" t="n">
        <f aca="false">ATANH(MIN(AR366,max_correl))</f>
        <v>0.211373114645503</v>
      </c>
      <c r="AU366" s="270" t="str">
        <f aca="false">IF(AT366&lt;0,(AT366^2),"")</f>
        <v/>
      </c>
      <c r="AV366" s="252"/>
      <c r="AW366" s="252"/>
      <c r="AX366" s="252"/>
      <c r="AY366" s="252"/>
      <c r="BC366" s="0"/>
    </row>
    <row r="367" customFormat="false" ht="12.8" hidden="false" customHeight="false" outlineLevel="0" collapsed="false">
      <c r="A367" s="269" t="s">
        <v>791</v>
      </c>
      <c r="B367" s="334" t="s">
        <v>1872</v>
      </c>
      <c r="C367" s="334"/>
      <c r="D367" s="335"/>
      <c r="E367" s="312" t="n">
        <v>0.2382</v>
      </c>
      <c r="F367" s="312" t="n">
        <v>-0.4187</v>
      </c>
      <c r="G367" s="312" t="n">
        <v>0.1249</v>
      </c>
      <c r="H367" s="312" t="n">
        <v>-0.4331</v>
      </c>
      <c r="I367" s="312" t="n">
        <v>0.1946</v>
      </c>
      <c r="J367" s="312" t="n">
        <v>-0.153</v>
      </c>
      <c r="K367" s="312" t="n">
        <v>-0.1714</v>
      </c>
      <c r="L367" s="312" t="n">
        <v>0.0336</v>
      </c>
      <c r="M367" s="312" t="n">
        <v>-0.0816</v>
      </c>
      <c r="N367" s="312" t="n">
        <v>-0.0473</v>
      </c>
      <c r="O367" s="312" t="n">
        <v>0.2631</v>
      </c>
      <c r="P367" s="312" t="n">
        <v>-0.0177</v>
      </c>
      <c r="Q367" s="312" t="n">
        <v>0.1256</v>
      </c>
      <c r="R367" s="312" t="n">
        <v>0.0126</v>
      </c>
      <c r="S367" s="312" t="n">
        <v>-0.2328</v>
      </c>
      <c r="T367" s="312" t="n">
        <v>0.1032</v>
      </c>
      <c r="U367" s="312" t="n">
        <v>-0.0487</v>
      </c>
      <c r="V367" s="312" t="n">
        <v>-0.031</v>
      </c>
      <c r="W367" s="312" t="n">
        <v>0.0729</v>
      </c>
      <c r="X367" s="312" t="n">
        <v>0.039</v>
      </c>
      <c r="Y367" s="312" t="n">
        <v>0.0029</v>
      </c>
      <c r="Z367" s="312" t="n">
        <v>-0.1386</v>
      </c>
      <c r="AA367" s="312" t="n">
        <v>-0.0282</v>
      </c>
      <c r="AB367" s="312" t="n">
        <v>0.3043</v>
      </c>
      <c r="AC367" s="312" t="n">
        <v>0.1173</v>
      </c>
      <c r="AD367" s="312" t="n">
        <v>-0.0379</v>
      </c>
      <c r="AE367" s="312" t="n">
        <v>-0.0621</v>
      </c>
      <c r="AF367" s="312" t="n">
        <v>-0.0105</v>
      </c>
      <c r="AG367" s="312" t="n">
        <v>-0.0292</v>
      </c>
      <c r="AH367" s="312" t="n">
        <v>-0.0025</v>
      </c>
      <c r="AI367" s="312" t="n">
        <v>0.079</v>
      </c>
      <c r="AJ367" s="312" t="n">
        <v>0.3234</v>
      </c>
      <c r="AK367" s="312" t="n">
        <v>-0.0126</v>
      </c>
      <c r="AL367" s="312" t="n">
        <v>-0.0054</v>
      </c>
      <c r="AM367" s="312" t="n">
        <v>-0.1144</v>
      </c>
      <c r="AN367" s="312" t="n">
        <v>-0.1213</v>
      </c>
      <c r="AO367" s="312" t="n">
        <v>-0.0235</v>
      </c>
      <c r="AP367" s="313" t="n">
        <v>0.1776</v>
      </c>
      <c r="AQ367" s="252"/>
      <c r="AR367" s="314" t="n">
        <f aca="false">ROUND(SUMPRODUCT(E367:AP367,E$5:AP$5),10)</f>
        <v>-0.2161777002</v>
      </c>
      <c r="AS367" s="315" t="str">
        <f aca="false">PROPER(RIGHT(B367,LEN(B367)-6))</f>
        <v>Sticta Pulmonaria</v>
      </c>
      <c r="AT367" s="269" t="n">
        <f aca="false">ATANH(MIN(AR367,max_correl))</f>
        <v>-0.219642925320592</v>
      </c>
      <c r="AU367" s="270" t="n">
        <f aca="false">IF(AT367&lt;0,(AT367^2),"")</f>
        <v>0.0482430146433872</v>
      </c>
      <c r="AV367" s="252"/>
      <c r="AW367" s="252"/>
      <c r="AX367" s="252"/>
      <c r="AY367" s="252"/>
      <c r="BC367" s="0"/>
    </row>
    <row r="368" customFormat="false" ht="12.8" hidden="false" customHeight="false" outlineLevel="0" collapsed="false">
      <c r="A368" s="269" t="s">
        <v>792</v>
      </c>
      <c r="B368" s="334" t="s">
        <v>1873</v>
      </c>
      <c r="C368" s="334"/>
      <c r="D368" s="335"/>
      <c r="E368" s="312" t="n">
        <v>0.4816</v>
      </c>
      <c r="F368" s="312" t="n">
        <v>-0.2236</v>
      </c>
      <c r="G368" s="312" t="n">
        <v>0.1979</v>
      </c>
      <c r="H368" s="312" t="n">
        <v>-0.2101</v>
      </c>
      <c r="I368" s="312" t="n">
        <v>0.1083</v>
      </c>
      <c r="J368" s="312" t="n">
        <v>-0.2719</v>
      </c>
      <c r="K368" s="312" t="n">
        <v>-0.2087</v>
      </c>
      <c r="L368" s="312" t="n">
        <v>-0.0924</v>
      </c>
      <c r="M368" s="312" t="n">
        <v>0.1149</v>
      </c>
      <c r="N368" s="312" t="n">
        <v>0.1778</v>
      </c>
      <c r="O368" s="312" t="n">
        <v>0.0597</v>
      </c>
      <c r="P368" s="312" t="n">
        <v>0.0427</v>
      </c>
      <c r="Q368" s="312" t="n">
        <v>-0.1472</v>
      </c>
      <c r="R368" s="312" t="n">
        <v>-0.0278</v>
      </c>
      <c r="S368" s="312" t="n">
        <v>-0.4049</v>
      </c>
      <c r="T368" s="312" t="n">
        <v>-0.0132</v>
      </c>
      <c r="U368" s="312" t="n">
        <v>-0.0184</v>
      </c>
      <c r="V368" s="312" t="n">
        <v>0.1969</v>
      </c>
      <c r="W368" s="312" t="n">
        <v>0.0344</v>
      </c>
      <c r="X368" s="312" t="n">
        <v>0.0427</v>
      </c>
      <c r="Y368" s="312" t="n">
        <v>0.0389</v>
      </c>
      <c r="Z368" s="312" t="n">
        <v>-0.1483</v>
      </c>
      <c r="AA368" s="312" t="n">
        <v>0.0847</v>
      </c>
      <c r="AB368" s="312" t="n">
        <v>-0.0045</v>
      </c>
      <c r="AC368" s="312" t="n">
        <v>0.1201</v>
      </c>
      <c r="AD368" s="312" t="n">
        <v>0.0083</v>
      </c>
      <c r="AE368" s="312" t="n">
        <v>-0.1542</v>
      </c>
      <c r="AF368" s="312" t="n">
        <v>-0.1104</v>
      </c>
      <c r="AG368" s="312" t="n">
        <v>-0.0722</v>
      </c>
      <c r="AH368" s="312" t="n">
        <v>0.1705</v>
      </c>
      <c r="AI368" s="312" t="n">
        <v>0.2247</v>
      </c>
      <c r="AJ368" s="312" t="n">
        <v>0.0635</v>
      </c>
      <c r="AK368" s="312" t="n">
        <v>-0.0031</v>
      </c>
      <c r="AL368" s="312" t="n">
        <v>-0.1781</v>
      </c>
      <c r="AM368" s="312" t="n">
        <v>0.0667</v>
      </c>
      <c r="AN368" s="312" t="n">
        <v>-0.0504</v>
      </c>
      <c r="AO368" s="312" t="n">
        <v>0.0969</v>
      </c>
      <c r="AP368" s="313" t="n">
        <v>0.0021</v>
      </c>
      <c r="AQ368" s="252"/>
      <c r="AR368" s="314" t="n">
        <f aca="false">ROUND(SUMPRODUCT(E368:AP368,E$5:AP$5),10)</f>
        <v>-0.2592528127</v>
      </c>
      <c r="AS368" s="315" t="str">
        <f aca="false">PROPER(RIGHT(B368,LEN(B368)-6))</f>
        <v>Stillingia Sylvatica</v>
      </c>
      <c r="AT368" s="269" t="n">
        <f aca="false">ATANH(MIN(AR368,max_correl))</f>
        <v>-0.265307214452733</v>
      </c>
      <c r="AU368" s="270" t="n">
        <f aca="false">IF(AT368&lt;0,(AT368^2),"")</f>
        <v>0.0703879180406684</v>
      </c>
      <c r="AV368" s="252"/>
      <c r="AW368" s="252"/>
      <c r="AX368" s="252"/>
      <c r="AY368" s="252"/>
      <c r="BC368" s="0"/>
    </row>
    <row r="369" customFormat="false" ht="12.8" hidden="false" customHeight="false" outlineLevel="0" collapsed="false">
      <c r="A369" s="269" t="s">
        <v>793</v>
      </c>
      <c r="B369" s="334" t="s">
        <v>1874</v>
      </c>
      <c r="C369" s="334"/>
      <c r="D369" s="335"/>
      <c r="E369" s="312" t="n">
        <v>-0.4576</v>
      </c>
      <c r="F369" s="312" t="n">
        <v>-0.07</v>
      </c>
      <c r="G369" s="312" t="n">
        <v>-0.3325</v>
      </c>
      <c r="H369" s="312" t="n">
        <v>-0.1148</v>
      </c>
      <c r="I369" s="312" t="n">
        <v>-0.1618</v>
      </c>
      <c r="J369" s="312" t="n">
        <v>0.1907</v>
      </c>
      <c r="K369" s="312" t="n">
        <v>0.1073</v>
      </c>
      <c r="L369" s="312" t="n">
        <v>0.3294</v>
      </c>
      <c r="M369" s="312" t="n">
        <v>-0.1974</v>
      </c>
      <c r="N369" s="312" t="n">
        <v>-0.0262</v>
      </c>
      <c r="O369" s="312" t="n">
        <v>0.0107</v>
      </c>
      <c r="P369" s="312" t="n">
        <v>0.0488</v>
      </c>
      <c r="Q369" s="312" t="n">
        <v>0.0787</v>
      </c>
      <c r="R369" s="312" t="n">
        <v>0.1571</v>
      </c>
      <c r="S369" s="312" t="n">
        <v>0.0008</v>
      </c>
      <c r="T369" s="312" t="n">
        <v>-0.0276</v>
      </c>
      <c r="U369" s="312" t="n">
        <v>-0.0926</v>
      </c>
      <c r="V369" s="312" t="n">
        <v>0.237</v>
      </c>
      <c r="W369" s="312" t="n">
        <v>0.2559</v>
      </c>
      <c r="X369" s="312" t="n">
        <v>-0.0525</v>
      </c>
      <c r="Y369" s="312" t="n">
        <v>0.046</v>
      </c>
      <c r="Z369" s="312" t="n">
        <v>-0.1833</v>
      </c>
      <c r="AA369" s="312" t="n">
        <v>-0.1261</v>
      </c>
      <c r="AB369" s="312" t="n">
        <v>0.1878</v>
      </c>
      <c r="AC369" s="312" t="n">
        <v>0.071</v>
      </c>
      <c r="AD369" s="312" t="n">
        <v>0.0164</v>
      </c>
      <c r="AE369" s="312" t="n">
        <v>-0.1114</v>
      </c>
      <c r="AF369" s="312" t="n">
        <v>0.0017</v>
      </c>
      <c r="AG369" s="312" t="n">
        <v>0.0182</v>
      </c>
      <c r="AH369" s="312" t="n">
        <v>0.0725</v>
      </c>
      <c r="AI369" s="312" t="n">
        <v>0.2097</v>
      </c>
      <c r="AJ369" s="312" t="n">
        <v>0.1608</v>
      </c>
      <c r="AK369" s="312" t="n">
        <v>-0.0227</v>
      </c>
      <c r="AL369" s="312" t="n">
        <v>0.1862</v>
      </c>
      <c r="AM369" s="312" t="n">
        <v>-0.1755</v>
      </c>
      <c r="AN369" s="312" t="n">
        <v>-0.0919</v>
      </c>
      <c r="AO369" s="312" t="n">
        <v>-0.1343</v>
      </c>
      <c r="AP369" s="313" t="n">
        <v>-0.0121</v>
      </c>
      <c r="AQ369" s="252"/>
      <c r="AR369" s="314" t="n">
        <f aca="false">ROUND(SUMPRODUCT(E369:AP369,E$5:AP$5),10)</f>
        <v>0.3116132281</v>
      </c>
      <c r="AS369" s="315" t="str">
        <f aca="false">PROPER(RIGHT(B369,LEN(B369)-6))</f>
        <v>Stramonium</v>
      </c>
      <c r="AT369" s="269" t="n">
        <f aca="false">ATANH(MIN(AR369,max_correl))</f>
        <v>0.322331140976306</v>
      </c>
      <c r="AU369" s="270" t="str">
        <f aca="false">IF(AT369&lt;0,(AT369^2),"")</f>
        <v/>
      </c>
      <c r="AV369" s="252"/>
      <c r="AW369" s="252"/>
      <c r="AX369" s="252"/>
      <c r="AY369" s="252"/>
      <c r="BC369" s="0"/>
    </row>
    <row r="370" customFormat="false" ht="12.8" hidden="false" customHeight="false" outlineLevel="0" collapsed="false">
      <c r="A370" s="269" t="s">
        <v>794</v>
      </c>
      <c r="B370" s="334" t="s">
        <v>1875</v>
      </c>
      <c r="C370" s="334"/>
      <c r="D370" s="335"/>
      <c r="E370" s="312" t="n">
        <v>-0.0882</v>
      </c>
      <c r="F370" s="312" t="n">
        <v>-0.1065</v>
      </c>
      <c r="G370" s="312" t="n">
        <v>-0.243</v>
      </c>
      <c r="H370" s="312" t="n">
        <v>-0.0353</v>
      </c>
      <c r="I370" s="312" t="n">
        <v>-0.0557</v>
      </c>
      <c r="J370" s="312" t="n">
        <v>0.0687</v>
      </c>
      <c r="K370" s="312" t="n">
        <v>-0.2828</v>
      </c>
      <c r="L370" s="312" t="n">
        <v>-0.1435</v>
      </c>
      <c r="M370" s="312" t="n">
        <v>0.119</v>
      </c>
      <c r="N370" s="312" t="n">
        <v>0.1861</v>
      </c>
      <c r="O370" s="312" t="n">
        <v>0.0437</v>
      </c>
      <c r="P370" s="312" t="n">
        <v>0.2265</v>
      </c>
      <c r="Q370" s="312" t="n">
        <v>-0.2659</v>
      </c>
      <c r="R370" s="312" t="n">
        <v>-0.0729</v>
      </c>
      <c r="S370" s="312" t="n">
        <v>-0.0864</v>
      </c>
      <c r="T370" s="312" t="n">
        <v>0.1708</v>
      </c>
      <c r="U370" s="312" t="n">
        <v>0.1245</v>
      </c>
      <c r="V370" s="312" t="n">
        <v>0.1327</v>
      </c>
      <c r="W370" s="312" t="n">
        <v>0.0113</v>
      </c>
      <c r="X370" s="312" t="n">
        <v>-0.0815</v>
      </c>
      <c r="Y370" s="312" t="n">
        <v>0.1821</v>
      </c>
      <c r="Z370" s="312" t="n">
        <v>-0.1148</v>
      </c>
      <c r="AA370" s="312" t="n">
        <v>-0.368</v>
      </c>
      <c r="AB370" s="312" t="n">
        <v>0.1731</v>
      </c>
      <c r="AC370" s="312" t="n">
        <v>0.2668</v>
      </c>
      <c r="AD370" s="312" t="n">
        <v>0.2391</v>
      </c>
      <c r="AE370" s="312" t="n">
        <v>0.0635</v>
      </c>
      <c r="AF370" s="312" t="n">
        <v>-0.0672</v>
      </c>
      <c r="AG370" s="312" t="n">
        <v>-0.0053</v>
      </c>
      <c r="AH370" s="312" t="n">
        <v>-0.0246</v>
      </c>
      <c r="AI370" s="312" t="n">
        <v>0.0719</v>
      </c>
      <c r="AJ370" s="312" t="n">
        <v>-0.2805</v>
      </c>
      <c r="AK370" s="312" t="n">
        <v>-0.121</v>
      </c>
      <c r="AL370" s="312" t="n">
        <v>-0.0477</v>
      </c>
      <c r="AM370" s="312" t="n">
        <v>-0.0842</v>
      </c>
      <c r="AN370" s="312" t="n">
        <v>0.0815</v>
      </c>
      <c r="AO370" s="312" t="n">
        <v>0.2715</v>
      </c>
      <c r="AP370" s="313" t="n">
        <v>0.1423</v>
      </c>
      <c r="AQ370" s="252"/>
      <c r="AR370" s="314" t="n">
        <f aca="false">ROUND(SUMPRODUCT(E370:AP370,E$5:AP$5),10)</f>
        <v>-0.1072129528</v>
      </c>
      <c r="AS370" s="315" t="str">
        <f aca="false">PROPER(RIGHT(B370,LEN(B370)-6))</f>
        <v>Streptococcinum</v>
      </c>
      <c r="AT370" s="269" t="n">
        <f aca="false">ATANH(MIN(AR370,max_correl))</f>
        <v>-0.107626600018555</v>
      </c>
      <c r="AU370" s="270" t="n">
        <f aca="false">IF(AT370&lt;0,(AT370^2),"")</f>
        <v>0.0115834850315541</v>
      </c>
      <c r="AV370" s="252"/>
      <c r="AW370" s="252"/>
      <c r="AX370" s="252"/>
      <c r="AY370" s="252"/>
      <c r="BC370" s="0"/>
    </row>
    <row r="371" customFormat="false" ht="12.8" hidden="false" customHeight="false" outlineLevel="0" collapsed="false">
      <c r="A371" s="269" t="s">
        <v>795</v>
      </c>
      <c r="B371" s="334" t="s">
        <v>1876</v>
      </c>
      <c r="C371" s="334"/>
      <c r="D371" s="335"/>
      <c r="E371" s="312" t="n">
        <v>0.1913</v>
      </c>
      <c r="F371" s="312" t="n">
        <v>-0.046</v>
      </c>
      <c r="G371" s="312" t="n">
        <v>0.1622</v>
      </c>
      <c r="H371" s="312" t="n">
        <v>-0.2549</v>
      </c>
      <c r="I371" s="312" t="n">
        <v>0.0377</v>
      </c>
      <c r="J371" s="312" t="n">
        <v>-0.3211</v>
      </c>
      <c r="K371" s="312" t="n">
        <v>-0.0104</v>
      </c>
      <c r="L371" s="312" t="n">
        <v>-0.1025</v>
      </c>
      <c r="M371" s="312" t="n">
        <v>0.1093</v>
      </c>
      <c r="N371" s="312" t="n">
        <v>0.2718</v>
      </c>
      <c r="O371" s="312" t="n">
        <v>-0.0799</v>
      </c>
      <c r="P371" s="312" t="n">
        <v>0.0567</v>
      </c>
      <c r="Q371" s="312" t="n">
        <v>0.1765</v>
      </c>
      <c r="R371" s="312" t="n">
        <v>-0.0986</v>
      </c>
      <c r="S371" s="312" t="n">
        <v>0.2947</v>
      </c>
      <c r="T371" s="312" t="n">
        <v>0.0772</v>
      </c>
      <c r="U371" s="312" t="n">
        <v>-0.2029</v>
      </c>
      <c r="V371" s="312" t="n">
        <v>0.2742</v>
      </c>
      <c r="W371" s="312" t="n">
        <v>-0.0169</v>
      </c>
      <c r="X371" s="312" t="n">
        <v>-0.2047</v>
      </c>
      <c r="Y371" s="312" t="n">
        <v>-0.063</v>
      </c>
      <c r="Z371" s="312" t="n">
        <v>-0.1506</v>
      </c>
      <c r="AA371" s="312" t="n">
        <v>-0.1058</v>
      </c>
      <c r="AB371" s="312" t="n">
        <v>0.1981</v>
      </c>
      <c r="AC371" s="312" t="n">
        <v>-0.0841</v>
      </c>
      <c r="AD371" s="312" t="n">
        <v>0.2917</v>
      </c>
      <c r="AE371" s="312" t="n">
        <v>-0.0009</v>
      </c>
      <c r="AF371" s="312" t="n">
        <v>0.1251</v>
      </c>
      <c r="AG371" s="312" t="n">
        <v>0.0867</v>
      </c>
      <c r="AH371" s="312" t="n">
        <v>-0.0033</v>
      </c>
      <c r="AI371" s="312" t="n">
        <v>0.0514</v>
      </c>
      <c r="AJ371" s="312" t="n">
        <v>0.027</v>
      </c>
      <c r="AK371" s="312" t="n">
        <v>-0.2097</v>
      </c>
      <c r="AL371" s="312" t="n">
        <v>-0.044</v>
      </c>
      <c r="AM371" s="312" t="n">
        <v>0.1227</v>
      </c>
      <c r="AN371" s="312" t="n">
        <v>-0.254</v>
      </c>
      <c r="AO371" s="312" t="n">
        <v>-0.1435</v>
      </c>
      <c r="AP371" s="313" t="n">
        <v>-0.1589</v>
      </c>
      <c r="AQ371" s="252"/>
      <c r="AR371" s="314" t="n">
        <f aca="false">ROUND(SUMPRODUCT(E371:AP371,E$5:AP$5),10)</f>
        <v>-0.1559112709</v>
      </c>
      <c r="AS371" s="315" t="str">
        <f aca="false">PROPER(RIGHT(B371,LEN(B371)-6))</f>
        <v>Strontium Carbonicum</v>
      </c>
      <c r="AT371" s="269" t="n">
        <f aca="false">ATANH(MIN(AR371,max_correl))</f>
        <v>-0.157193336337002</v>
      </c>
      <c r="AU371" s="270" t="n">
        <f aca="false">IF(AT371&lt;0,(AT371^2),"")</f>
        <v>0.0247097449887577</v>
      </c>
      <c r="AV371" s="252"/>
      <c r="AW371" s="252"/>
      <c r="AX371" s="252"/>
      <c r="AY371" s="252"/>
      <c r="BC371" s="0"/>
    </row>
    <row r="372" customFormat="false" ht="12.8" hidden="false" customHeight="false" outlineLevel="0" collapsed="false">
      <c r="A372" s="269" t="s">
        <v>796</v>
      </c>
      <c r="B372" s="334" t="s">
        <v>1877</v>
      </c>
      <c r="C372" s="334"/>
      <c r="D372" s="335"/>
      <c r="E372" s="312" t="n">
        <v>0.1664</v>
      </c>
      <c r="F372" s="312" t="n">
        <v>0.0658</v>
      </c>
      <c r="G372" s="312" t="n">
        <v>0.1716</v>
      </c>
      <c r="H372" s="312" t="n">
        <v>0.0572</v>
      </c>
      <c r="I372" s="312" t="n">
        <v>-0.2421</v>
      </c>
      <c r="J372" s="312" t="n">
        <v>0.2777</v>
      </c>
      <c r="K372" s="312" t="n">
        <v>0.0077</v>
      </c>
      <c r="L372" s="312" t="n">
        <v>0.3583</v>
      </c>
      <c r="M372" s="312" t="n">
        <v>0.0745</v>
      </c>
      <c r="N372" s="312" t="n">
        <v>-0.1044</v>
      </c>
      <c r="O372" s="312" t="n">
        <v>-0.36</v>
      </c>
      <c r="P372" s="312" t="n">
        <v>-0.1044</v>
      </c>
      <c r="Q372" s="312" t="n">
        <v>0.4753</v>
      </c>
      <c r="R372" s="312" t="n">
        <v>-0.085</v>
      </c>
      <c r="S372" s="312" t="n">
        <v>-0.0518</v>
      </c>
      <c r="T372" s="312" t="n">
        <v>-0.0987</v>
      </c>
      <c r="U372" s="312" t="n">
        <v>0.1516</v>
      </c>
      <c r="V372" s="312" t="n">
        <v>0.0171</v>
      </c>
      <c r="W372" s="312" t="n">
        <v>-0.0038</v>
      </c>
      <c r="X372" s="312" t="n">
        <v>-0.1507</v>
      </c>
      <c r="Y372" s="312" t="n">
        <v>-0.0639</v>
      </c>
      <c r="Z372" s="312" t="n">
        <v>-0.2148</v>
      </c>
      <c r="AA372" s="312" t="n">
        <v>-0.1199</v>
      </c>
      <c r="AB372" s="312" t="n">
        <v>0.0805</v>
      </c>
      <c r="AC372" s="312" t="n">
        <v>0.0068</v>
      </c>
      <c r="AD372" s="312" t="n">
        <v>-0.1108</v>
      </c>
      <c r="AE372" s="312" t="n">
        <v>0.1582</v>
      </c>
      <c r="AF372" s="312" t="n">
        <v>-0.0762</v>
      </c>
      <c r="AG372" s="312" t="n">
        <v>-0.0289</v>
      </c>
      <c r="AH372" s="312" t="n">
        <v>-0.1666</v>
      </c>
      <c r="AI372" s="312" t="n">
        <v>-0.2038</v>
      </c>
      <c r="AJ372" s="312" t="n">
        <v>0.1285</v>
      </c>
      <c r="AK372" s="312" t="n">
        <v>-0.0887</v>
      </c>
      <c r="AL372" s="312" t="n">
        <v>0.0579</v>
      </c>
      <c r="AM372" s="312" t="n">
        <v>-0.0722</v>
      </c>
      <c r="AN372" s="312" t="n">
        <v>0.0106</v>
      </c>
      <c r="AO372" s="312" t="n">
        <v>0.0134</v>
      </c>
      <c r="AP372" s="313" t="n">
        <v>0.0699</v>
      </c>
      <c r="AQ372" s="252"/>
      <c r="AR372" s="314" t="n">
        <f aca="false">ROUND(SUMPRODUCT(E372:AP372,E$5:AP$5),10)</f>
        <v>0.1852946424</v>
      </c>
      <c r="AS372" s="315" t="str">
        <f aca="false">PROPER(RIGHT(B372,LEN(B372)-6))</f>
        <v>Sulfur</v>
      </c>
      <c r="AT372" s="269" t="n">
        <f aca="false">ATANH(MIN(AR372,max_correl))</f>
        <v>0.18746007129007</v>
      </c>
      <c r="AU372" s="270" t="str">
        <f aca="false">IF(AT372&lt;0,(AT372^2),"")</f>
        <v/>
      </c>
      <c r="AV372" s="252"/>
      <c r="AW372" s="252"/>
      <c r="AX372" s="252"/>
      <c r="AY372" s="252"/>
      <c r="BC372" s="0"/>
    </row>
    <row r="373" customFormat="false" ht="12.8" hidden="false" customHeight="false" outlineLevel="0" collapsed="false">
      <c r="A373" s="269" t="s">
        <v>797</v>
      </c>
      <c r="B373" s="334" t="s">
        <v>1878</v>
      </c>
      <c r="C373" s="334"/>
      <c r="D373" s="335"/>
      <c r="E373" s="312" t="n">
        <v>0.392</v>
      </c>
      <c r="F373" s="312" t="n">
        <v>-0.0831</v>
      </c>
      <c r="G373" s="312" t="n">
        <v>0.1149</v>
      </c>
      <c r="H373" s="312" t="n">
        <v>-0.226</v>
      </c>
      <c r="I373" s="312" t="n">
        <v>0.2113</v>
      </c>
      <c r="J373" s="312" t="n">
        <v>0.2672</v>
      </c>
      <c r="K373" s="312" t="n">
        <v>0.0739</v>
      </c>
      <c r="L373" s="312" t="n">
        <v>0.274</v>
      </c>
      <c r="M373" s="312" t="n">
        <v>0.1902</v>
      </c>
      <c r="N373" s="312" t="n">
        <v>-0.2676</v>
      </c>
      <c r="O373" s="312" t="n">
        <v>-0.2134</v>
      </c>
      <c r="P373" s="312" t="n">
        <v>-0.055</v>
      </c>
      <c r="Q373" s="312" t="n">
        <v>0.1467</v>
      </c>
      <c r="R373" s="312" t="n">
        <v>0.0067</v>
      </c>
      <c r="S373" s="312" t="n">
        <v>-0.136</v>
      </c>
      <c r="T373" s="312" t="n">
        <v>-0.2858</v>
      </c>
      <c r="U373" s="312" t="n">
        <v>0.142</v>
      </c>
      <c r="V373" s="312" t="n">
        <v>-0.0057</v>
      </c>
      <c r="W373" s="312" t="n">
        <v>-0.1607</v>
      </c>
      <c r="X373" s="312" t="n">
        <v>-0.0447</v>
      </c>
      <c r="Y373" s="312" t="n">
        <v>-0.119</v>
      </c>
      <c r="Z373" s="312" t="n">
        <v>-0.1962</v>
      </c>
      <c r="AA373" s="312" t="n">
        <v>0.0126</v>
      </c>
      <c r="AB373" s="312" t="n">
        <v>-0.063</v>
      </c>
      <c r="AC373" s="312" t="n">
        <v>0.1733</v>
      </c>
      <c r="AD373" s="312" t="n">
        <v>-0.0424</v>
      </c>
      <c r="AE373" s="312" t="n">
        <v>0.1983</v>
      </c>
      <c r="AF373" s="312" t="n">
        <v>-0.2383</v>
      </c>
      <c r="AG373" s="312" t="n">
        <v>0.1946</v>
      </c>
      <c r="AH373" s="312" t="n">
        <v>0.0327</v>
      </c>
      <c r="AI373" s="312" t="n">
        <v>-0.0872</v>
      </c>
      <c r="AJ373" s="312" t="n">
        <v>-0.0495</v>
      </c>
      <c r="AK373" s="312" t="n">
        <v>0.0675</v>
      </c>
      <c r="AL373" s="312" t="n">
        <v>-0.051</v>
      </c>
      <c r="AM373" s="312" t="n">
        <v>-0.0126</v>
      </c>
      <c r="AN373" s="312" t="n">
        <v>-0.0682</v>
      </c>
      <c r="AO373" s="312" t="n">
        <v>-0.0824</v>
      </c>
      <c r="AP373" s="313" t="n">
        <v>-0.0075</v>
      </c>
      <c r="AQ373" s="252"/>
      <c r="AR373" s="314" t="n">
        <f aca="false">ROUND(SUMPRODUCT(E373:AP373,E$5:AP$5),10)</f>
        <v>-0.0398896168</v>
      </c>
      <c r="AS373" s="315" t="str">
        <f aca="false">PROPER(RIGHT(B373,LEN(B373)-6))</f>
        <v>Sulfur Iodatum</v>
      </c>
      <c r="AT373" s="269" t="n">
        <f aca="false">ATANH(MIN(AR373,max_correl))</f>
        <v>-0.0399107942291031</v>
      </c>
      <c r="AU373" s="270" t="n">
        <f aca="false">IF(AT373&lt;0,(AT373^2),"")</f>
        <v>0.00159287149599781</v>
      </c>
      <c r="AV373" s="252"/>
      <c r="AW373" s="252"/>
      <c r="AX373" s="252"/>
      <c r="AY373" s="252"/>
      <c r="BC373" s="0"/>
    </row>
    <row r="374" customFormat="false" ht="12.8" hidden="false" customHeight="false" outlineLevel="0" collapsed="false">
      <c r="A374" s="269" t="s">
        <v>798</v>
      </c>
      <c r="B374" s="334" t="s">
        <v>1879</v>
      </c>
      <c r="C374" s="334"/>
      <c r="D374" s="335"/>
      <c r="E374" s="312" t="n">
        <v>0.0374</v>
      </c>
      <c r="F374" s="312" t="n">
        <v>-0.0972</v>
      </c>
      <c r="G374" s="312" t="n">
        <v>0.0132</v>
      </c>
      <c r="H374" s="312" t="n">
        <v>0.1109</v>
      </c>
      <c r="I374" s="312" t="n">
        <v>-0.0892</v>
      </c>
      <c r="J374" s="312" t="n">
        <v>-0.1046</v>
      </c>
      <c r="K374" s="312" t="n">
        <v>0.2057</v>
      </c>
      <c r="L374" s="312" t="n">
        <v>0.2845</v>
      </c>
      <c r="M374" s="312" t="n">
        <v>0.1358</v>
      </c>
      <c r="N374" s="312" t="n">
        <v>-0.0984</v>
      </c>
      <c r="O374" s="312" t="n">
        <v>-0.0953</v>
      </c>
      <c r="P374" s="312" t="n">
        <v>-0.0693</v>
      </c>
      <c r="Q374" s="312" t="n">
        <v>0.0354</v>
      </c>
      <c r="R374" s="312" t="n">
        <v>0.0451</v>
      </c>
      <c r="S374" s="312" t="n">
        <v>-0.0086</v>
      </c>
      <c r="T374" s="312" t="n">
        <v>0.4362</v>
      </c>
      <c r="U374" s="312" t="n">
        <v>-0.1758</v>
      </c>
      <c r="V374" s="312" t="n">
        <v>-0.061</v>
      </c>
      <c r="W374" s="312" t="n">
        <v>-0.271</v>
      </c>
      <c r="X374" s="312" t="n">
        <v>-0.0354</v>
      </c>
      <c r="Y374" s="312" t="n">
        <v>0.1222</v>
      </c>
      <c r="Z374" s="312" t="n">
        <v>0.0485</v>
      </c>
      <c r="AA374" s="312" t="n">
        <v>0.0388</v>
      </c>
      <c r="AB374" s="312" t="n">
        <v>0.019</v>
      </c>
      <c r="AC374" s="312" t="n">
        <v>-0.2313</v>
      </c>
      <c r="AD374" s="312" t="n">
        <v>-0.1042</v>
      </c>
      <c r="AE374" s="312" t="n">
        <v>-0.111</v>
      </c>
      <c r="AF374" s="312" t="n">
        <v>-0.0832</v>
      </c>
      <c r="AG374" s="312" t="n">
        <v>0.363</v>
      </c>
      <c r="AH374" s="312" t="n">
        <v>-0.0795</v>
      </c>
      <c r="AI374" s="312" t="n">
        <v>-0.4169</v>
      </c>
      <c r="AJ374" s="312" t="n">
        <v>-0.0998</v>
      </c>
      <c r="AK374" s="312" t="n">
        <v>0.1171</v>
      </c>
      <c r="AL374" s="312" t="n">
        <v>0.0948</v>
      </c>
      <c r="AM374" s="312" t="n">
        <v>0.0559</v>
      </c>
      <c r="AN374" s="312" t="n">
        <v>0.1364</v>
      </c>
      <c r="AO374" s="312" t="n">
        <v>0.0631</v>
      </c>
      <c r="AP374" s="313" t="n">
        <v>-0.1287</v>
      </c>
      <c r="AQ374" s="252"/>
      <c r="AR374" s="314" t="n">
        <f aca="false">ROUND(SUMPRODUCT(E374:AP374,E$5:AP$5),10)</f>
        <v>0.3613061268</v>
      </c>
      <c r="AS374" s="315" t="str">
        <f aca="false">PROPER(RIGHT(B374,LEN(B374)-6))</f>
        <v>Sulfuricum Acidum</v>
      </c>
      <c r="AT374" s="269" t="n">
        <f aca="false">ATANH(MIN(AR374,max_correl))</f>
        <v>0.378387318647308</v>
      </c>
      <c r="AU374" s="270" t="str">
        <f aca="false">IF(AT374&lt;0,(AT374^2),"")</f>
        <v/>
      </c>
      <c r="AV374" s="252"/>
      <c r="AW374" s="252"/>
      <c r="AX374" s="252"/>
      <c r="AY374" s="252"/>
      <c r="BC374" s="0"/>
    </row>
    <row r="375" customFormat="false" ht="12.8" hidden="false" customHeight="false" outlineLevel="0" collapsed="false">
      <c r="A375" s="269" t="s">
        <v>799</v>
      </c>
      <c r="B375" s="334" t="s">
        <v>1880</v>
      </c>
      <c r="C375" s="334"/>
      <c r="D375" s="335"/>
      <c r="E375" s="312" t="n">
        <v>-0.3419</v>
      </c>
      <c r="F375" s="312" t="n">
        <v>-0.0689</v>
      </c>
      <c r="G375" s="312" t="n">
        <v>-0.0015</v>
      </c>
      <c r="H375" s="312" t="n">
        <v>-0.2757</v>
      </c>
      <c r="I375" s="312" t="n">
        <v>-0.23</v>
      </c>
      <c r="J375" s="312" t="n">
        <v>0.4115</v>
      </c>
      <c r="K375" s="312" t="n">
        <v>0.0647</v>
      </c>
      <c r="L375" s="312" t="n">
        <v>-0.0151</v>
      </c>
      <c r="M375" s="312" t="n">
        <v>0.2823</v>
      </c>
      <c r="N375" s="312" t="n">
        <v>0.0504</v>
      </c>
      <c r="O375" s="312" t="n">
        <v>-0.0781</v>
      </c>
      <c r="P375" s="312" t="n">
        <v>0.1643</v>
      </c>
      <c r="Q375" s="312" t="n">
        <v>0</v>
      </c>
      <c r="R375" s="312" t="n">
        <v>-0.191</v>
      </c>
      <c r="S375" s="312" t="n">
        <v>-0.0124</v>
      </c>
      <c r="T375" s="312" t="n">
        <v>0.1703</v>
      </c>
      <c r="U375" s="312" t="n">
        <v>-0.1192</v>
      </c>
      <c r="V375" s="312" t="n">
        <v>0.1368</v>
      </c>
      <c r="W375" s="312" t="n">
        <v>-0.0711</v>
      </c>
      <c r="X375" s="312" t="n">
        <v>0.0849</v>
      </c>
      <c r="Y375" s="312" t="n">
        <v>-0.0949</v>
      </c>
      <c r="Z375" s="312" t="n">
        <v>-0.075</v>
      </c>
      <c r="AA375" s="312" t="n">
        <v>-0.072</v>
      </c>
      <c r="AB375" s="312" t="n">
        <v>0.0433</v>
      </c>
      <c r="AC375" s="312" t="n">
        <v>-0.2061</v>
      </c>
      <c r="AD375" s="312" t="n">
        <v>0.001</v>
      </c>
      <c r="AE375" s="312" t="n">
        <v>-0.173</v>
      </c>
      <c r="AF375" s="312" t="n">
        <v>0.1867</v>
      </c>
      <c r="AG375" s="312" t="n">
        <v>-0.0462</v>
      </c>
      <c r="AH375" s="312" t="n">
        <v>0.0051</v>
      </c>
      <c r="AI375" s="312" t="n">
        <v>0.0942</v>
      </c>
      <c r="AJ375" s="312" t="n">
        <v>-0.175</v>
      </c>
      <c r="AK375" s="312" t="n">
        <v>0</v>
      </c>
      <c r="AL375" s="312" t="n">
        <v>0.221</v>
      </c>
      <c r="AM375" s="312" t="n">
        <v>0.3351</v>
      </c>
      <c r="AN375" s="312" t="n">
        <v>0.1093</v>
      </c>
      <c r="AO375" s="312" t="n">
        <v>-0.0399</v>
      </c>
      <c r="AP375" s="313" t="n">
        <v>-0.0655</v>
      </c>
      <c r="AQ375" s="252"/>
      <c r="AR375" s="314" t="n">
        <f aca="false">ROUND(SUMPRODUCT(E375:AP375,E$5:AP$5),10)</f>
        <v>0.2177741574</v>
      </c>
      <c r="AS375" s="315" t="str">
        <f aca="false">PROPER(RIGHT(B375,LEN(B375)-6))</f>
        <v>Sumbul</v>
      </c>
      <c r="AT375" s="269" t="n">
        <f aca="false">ATANH(MIN(AR375,max_correl))</f>
        <v>0.221318255047195</v>
      </c>
      <c r="AU375" s="270" t="str">
        <f aca="false">IF(AT375&lt;0,(AT375^2),"")</f>
        <v/>
      </c>
      <c r="AV375" s="252"/>
      <c r="AW375" s="252"/>
      <c r="AX375" s="252"/>
      <c r="AY375" s="252"/>
      <c r="BC375" s="0"/>
    </row>
    <row r="376" customFormat="false" ht="12.8" hidden="false" customHeight="false" outlineLevel="0" collapsed="false">
      <c r="A376" s="269" t="s">
        <v>800</v>
      </c>
      <c r="B376" s="334" t="s">
        <v>1881</v>
      </c>
      <c r="C376" s="334"/>
      <c r="D376" s="335"/>
      <c r="E376" s="312" t="n">
        <v>-0.2973</v>
      </c>
      <c r="F376" s="312" t="n">
        <v>-0.1599</v>
      </c>
      <c r="G376" s="312" t="n">
        <v>0.2372</v>
      </c>
      <c r="H376" s="312" t="n">
        <v>0.0818</v>
      </c>
      <c r="I376" s="312" t="n">
        <v>0.3808</v>
      </c>
      <c r="J376" s="312" t="n">
        <v>0.3075</v>
      </c>
      <c r="K376" s="312" t="n">
        <v>0.024</v>
      </c>
      <c r="L376" s="312" t="n">
        <v>-0.028</v>
      </c>
      <c r="M376" s="312" t="n">
        <v>0.2482</v>
      </c>
      <c r="N376" s="312" t="n">
        <v>0.0079</v>
      </c>
      <c r="O376" s="312" t="n">
        <v>-0.1505</v>
      </c>
      <c r="P376" s="312" t="n">
        <v>0.1353</v>
      </c>
      <c r="Q376" s="312" t="n">
        <v>0.0182</v>
      </c>
      <c r="R376" s="312" t="n">
        <v>-0.2397</v>
      </c>
      <c r="S376" s="312" t="n">
        <v>0.0044</v>
      </c>
      <c r="T376" s="312" t="n">
        <v>-0.1209</v>
      </c>
      <c r="U376" s="312" t="n">
        <v>0.1706</v>
      </c>
      <c r="V376" s="312" t="n">
        <v>0.1255</v>
      </c>
      <c r="W376" s="312" t="n">
        <v>-0.271</v>
      </c>
      <c r="X376" s="312" t="n">
        <v>0.1119</v>
      </c>
      <c r="Y376" s="312" t="n">
        <v>-0.0795</v>
      </c>
      <c r="Z376" s="312" t="n">
        <v>0.1219</v>
      </c>
      <c r="AA376" s="312" t="n">
        <v>0.1587</v>
      </c>
      <c r="AB376" s="312" t="n">
        <v>-0.0699</v>
      </c>
      <c r="AC376" s="312" t="n">
        <v>0.0221</v>
      </c>
      <c r="AD376" s="312" t="n">
        <v>-0.0871</v>
      </c>
      <c r="AE376" s="312" t="n">
        <v>0.1603</v>
      </c>
      <c r="AF376" s="312" t="n">
        <v>-0.0679</v>
      </c>
      <c r="AG376" s="312" t="n">
        <v>0.0236</v>
      </c>
      <c r="AH376" s="312" t="n">
        <v>0.0461</v>
      </c>
      <c r="AI376" s="312" t="n">
        <v>-0.1134</v>
      </c>
      <c r="AJ376" s="312" t="n">
        <v>-0.0628</v>
      </c>
      <c r="AK376" s="312" t="n">
        <v>-0.1597</v>
      </c>
      <c r="AL376" s="312" t="n">
        <v>-0.1601</v>
      </c>
      <c r="AM376" s="312" t="n">
        <v>0.0967</v>
      </c>
      <c r="AN376" s="312" t="n">
        <v>-0.2104</v>
      </c>
      <c r="AO376" s="312" t="n">
        <v>-0.2466</v>
      </c>
      <c r="AP376" s="313" t="n">
        <v>0.0407</v>
      </c>
      <c r="AQ376" s="252"/>
      <c r="AR376" s="314" t="n">
        <f aca="false">ROUND(SUMPRODUCT(E376:AP376,E$5:AP$5),10)</f>
        <v>-0.1080180707</v>
      </c>
      <c r="AS376" s="315" t="str">
        <f aca="false">PROPER(RIGHT(B376,LEN(B376)-6))</f>
        <v>Tabacum</v>
      </c>
      <c r="AT376" s="269" t="n">
        <f aca="false">ATANH(MIN(AR376,max_correl))</f>
        <v>-0.108441151363875</v>
      </c>
      <c r="AU376" s="270" t="n">
        <f aca="false">IF(AT376&lt;0,(AT376^2),"")</f>
        <v>0.0117594833091228</v>
      </c>
      <c r="AV376" s="252"/>
      <c r="AW376" s="252"/>
      <c r="AX376" s="252"/>
      <c r="AY376" s="252"/>
      <c r="BC376" s="0"/>
    </row>
    <row r="377" customFormat="false" ht="12.8" hidden="false" customHeight="false" outlineLevel="0" collapsed="false">
      <c r="A377" s="269" t="s">
        <v>801</v>
      </c>
      <c r="B377" s="334" t="s">
        <v>1882</v>
      </c>
      <c r="C377" s="334"/>
      <c r="D377" s="335"/>
      <c r="E377" s="312" t="n">
        <v>0.2386</v>
      </c>
      <c r="F377" s="312" t="n">
        <v>-0.0999</v>
      </c>
      <c r="G377" s="312" t="n">
        <v>0.3936</v>
      </c>
      <c r="H377" s="312" t="n">
        <v>0.2604</v>
      </c>
      <c r="I377" s="312" t="n">
        <v>-0.0153</v>
      </c>
      <c r="J377" s="312" t="n">
        <v>-0.126</v>
      </c>
      <c r="K377" s="312" t="n">
        <v>-0.1537</v>
      </c>
      <c r="L377" s="312" t="n">
        <v>0.2278</v>
      </c>
      <c r="M377" s="312" t="n">
        <v>-0.3078</v>
      </c>
      <c r="N377" s="312" t="n">
        <v>-0.0147</v>
      </c>
      <c r="O377" s="312" t="n">
        <v>0.1005</v>
      </c>
      <c r="P377" s="312" t="n">
        <v>0.2542</v>
      </c>
      <c r="Q377" s="312" t="n">
        <v>-0.203</v>
      </c>
      <c r="R377" s="312" t="n">
        <v>-0.2435</v>
      </c>
      <c r="S377" s="312" t="n">
        <v>-0.0078</v>
      </c>
      <c r="T377" s="312" t="n">
        <v>-0.1012</v>
      </c>
      <c r="U377" s="312" t="n">
        <v>-0.1149</v>
      </c>
      <c r="V377" s="312" t="n">
        <v>0.0767</v>
      </c>
      <c r="W377" s="312" t="n">
        <v>0.0663</v>
      </c>
      <c r="X377" s="312" t="n">
        <v>0.0751</v>
      </c>
      <c r="Y377" s="312" t="n">
        <v>-0.0398</v>
      </c>
      <c r="Z377" s="312" t="n">
        <v>0.0343</v>
      </c>
      <c r="AA377" s="312" t="n">
        <v>0.1057</v>
      </c>
      <c r="AB377" s="312" t="n">
        <v>0.0313</v>
      </c>
      <c r="AC377" s="312" t="n">
        <v>0.0986</v>
      </c>
      <c r="AD377" s="312" t="n">
        <v>-0.2895</v>
      </c>
      <c r="AE377" s="312" t="n">
        <v>-0.1648</v>
      </c>
      <c r="AF377" s="312" t="n">
        <v>0.0845</v>
      </c>
      <c r="AG377" s="312" t="n">
        <v>-0.1677</v>
      </c>
      <c r="AH377" s="312" t="n">
        <v>-0.0751</v>
      </c>
      <c r="AI377" s="312" t="n">
        <v>0.2435</v>
      </c>
      <c r="AJ377" s="312" t="n">
        <v>-0.0574</v>
      </c>
      <c r="AK377" s="312" t="n">
        <v>0.0698</v>
      </c>
      <c r="AL377" s="312" t="n">
        <v>-0.0754</v>
      </c>
      <c r="AM377" s="312" t="n">
        <v>0.0401</v>
      </c>
      <c r="AN377" s="312" t="n">
        <v>-0.1332</v>
      </c>
      <c r="AO377" s="312" t="n">
        <v>0.1413</v>
      </c>
      <c r="AP377" s="313" t="n">
        <v>-0.1423</v>
      </c>
      <c r="AQ377" s="252"/>
      <c r="AR377" s="314" t="n">
        <f aca="false">ROUND(SUMPRODUCT(E377:AP377,E$5:AP$5),10)</f>
        <v>-0.0755183346</v>
      </c>
      <c r="AS377" s="315" t="str">
        <f aca="false">PROPER(RIGHT(B377,LEN(B377)-6))</f>
        <v>Taraxacum Dens-Leon.</v>
      </c>
      <c r="AT377" s="269" t="n">
        <f aca="false">ATANH(MIN(AR377,max_correl))</f>
        <v>-0.0756623886769389</v>
      </c>
      <c r="AU377" s="270" t="n">
        <f aca="false">IF(AT377&lt;0,(AT377^2),"")</f>
        <v>0.00572479706030017</v>
      </c>
      <c r="AV377" s="252"/>
      <c r="AW377" s="252"/>
      <c r="AX377" s="252"/>
      <c r="AY377" s="252"/>
      <c r="BC377" s="0"/>
    </row>
    <row r="378" customFormat="false" ht="12.8" hidden="false" customHeight="false" outlineLevel="0" collapsed="false">
      <c r="A378" s="269" t="s">
        <v>802</v>
      </c>
      <c r="B378" s="334" t="s">
        <v>1883</v>
      </c>
      <c r="C378" s="334"/>
      <c r="D378" s="335"/>
      <c r="E378" s="312" t="n">
        <v>-0.4576</v>
      </c>
      <c r="F378" s="312" t="n">
        <v>-0.0097</v>
      </c>
      <c r="G378" s="312" t="n">
        <v>-0.2821</v>
      </c>
      <c r="H378" s="312" t="n">
        <v>-0.0847</v>
      </c>
      <c r="I378" s="312" t="n">
        <v>-0.3428</v>
      </c>
      <c r="J378" s="312" t="n">
        <v>0.2118</v>
      </c>
      <c r="K378" s="312" t="n">
        <v>0.2476</v>
      </c>
      <c r="L378" s="312" t="n">
        <v>0.0697</v>
      </c>
      <c r="M378" s="312" t="n">
        <v>0.0372</v>
      </c>
      <c r="N378" s="312" t="n">
        <v>0.0453</v>
      </c>
      <c r="O378" s="312" t="n">
        <v>-0.0622</v>
      </c>
      <c r="P378" s="312" t="n">
        <v>-0.0644</v>
      </c>
      <c r="Q378" s="312" t="n">
        <v>-0.0224</v>
      </c>
      <c r="R378" s="312" t="n">
        <v>0.1786</v>
      </c>
      <c r="S378" s="312" t="n">
        <v>0.0752</v>
      </c>
      <c r="T378" s="312" t="n">
        <v>0.055</v>
      </c>
      <c r="U378" s="312" t="n">
        <v>-0.0745</v>
      </c>
      <c r="V378" s="312" t="n">
        <v>0.1255</v>
      </c>
      <c r="W378" s="312" t="n">
        <v>0.2969</v>
      </c>
      <c r="X378" s="312" t="n">
        <v>-0.0259</v>
      </c>
      <c r="Y378" s="312" t="n">
        <v>0.0427</v>
      </c>
      <c r="Z378" s="312" t="n">
        <v>-0.0893</v>
      </c>
      <c r="AA378" s="312" t="n">
        <v>-0.0042</v>
      </c>
      <c r="AB378" s="312" t="n">
        <v>0.0961</v>
      </c>
      <c r="AC378" s="312" t="n">
        <v>-0.099</v>
      </c>
      <c r="AD378" s="312" t="n">
        <v>0.0396</v>
      </c>
      <c r="AE378" s="312" t="n">
        <v>-0.0198</v>
      </c>
      <c r="AF378" s="312" t="n">
        <v>0.0207</v>
      </c>
      <c r="AG378" s="312" t="n">
        <v>-0.1392</v>
      </c>
      <c r="AH378" s="312" t="n">
        <v>0.0306</v>
      </c>
      <c r="AI378" s="312" t="n">
        <v>0.2687</v>
      </c>
      <c r="AJ378" s="312" t="n">
        <v>-0.0965</v>
      </c>
      <c r="AK378" s="312" t="n">
        <v>-0.1585</v>
      </c>
      <c r="AL378" s="312" t="n">
        <v>0.1983</v>
      </c>
      <c r="AM378" s="312" t="n">
        <v>0.1845</v>
      </c>
      <c r="AN378" s="312" t="n">
        <v>-0.1487</v>
      </c>
      <c r="AO378" s="312" t="n">
        <v>-0.193</v>
      </c>
      <c r="AP378" s="313" t="n">
        <v>0.1469</v>
      </c>
      <c r="AQ378" s="252"/>
      <c r="AR378" s="314" t="n">
        <f aca="false">ROUND(SUMPRODUCT(E378:AP378,E$5:AP$5),10)</f>
        <v>0.1466232011</v>
      </c>
      <c r="AS378" s="315" t="str">
        <f aca="false">PROPER(RIGHT(B378,LEN(B378)-6))</f>
        <v>Tarentula Hispanica</v>
      </c>
      <c r="AT378" s="269" t="n">
        <f aca="false">ATANH(MIN(AR378,max_correl))</f>
        <v>0.147687685622105</v>
      </c>
      <c r="AU378" s="270" t="str">
        <f aca="false">IF(AT378&lt;0,(AT378^2),"")</f>
        <v/>
      </c>
      <c r="AV378" s="252"/>
      <c r="AW378" s="252"/>
      <c r="AX378" s="252"/>
      <c r="AY378" s="252"/>
      <c r="BC378" s="0"/>
    </row>
    <row r="379" customFormat="false" ht="12.8" hidden="false" customHeight="false" outlineLevel="0" collapsed="false">
      <c r="A379" s="269" t="s">
        <v>803</v>
      </c>
      <c r="B379" s="334" t="s">
        <v>1884</v>
      </c>
      <c r="C379" s="334"/>
      <c r="D379" s="335"/>
      <c r="E379" s="312" t="n">
        <v>0.5006</v>
      </c>
      <c r="F379" s="312" t="n">
        <v>-0.0316</v>
      </c>
      <c r="G379" s="312" t="n">
        <v>-0.1621</v>
      </c>
      <c r="H379" s="312" t="n">
        <v>-0.0332</v>
      </c>
      <c r="I379" s="312" t="n">
        <v>0.005</v>
      </c>
      <c r="J379" s="312" t="n">
        <v>-0.1642</v>
      </c>
      <c r="K379" s="312" t="n">
        <v>-0.2059</v>
      </c>
      <c r="L379" s="312" t="n">
        <v>-0.0857</v>
      </c>
      <c r="M379" s="312" t="n">
        <v>-0.0952</v>
      </c>
      <c r="N379" s="312" t="n">
        <v>0.4308</v>
      </c>
      <c r="O379" s="312" t="n">
        <v>-0.1835</v>
      </c>
      <c r="P379" s="312" t="n">
        <v>0.1186</v>
      </c>
      <c r="Q379" s="312" t="n">
        <v>0.3119</v>
      </c>
      <c r="R379" s="312" t="n">
        <v>-0.1178</v>
      </c>
      <c r="S379" s="312" t="n">
        <v>0.005</v>
      </c>
      <c r="T379" s="312" t="n">
        <v>-0.0577</v>
      </c>
      <c r="U379" s="312" t="n">
        <v>-0.077</v>
      </c>
      <c r="V379" s="312" t="n">
        <v>0.0762</v>
      </c>
      <c r="W379" s="312" t="n">
        <v>-0.0422</v>
      </c>
      <c r="X379" s="312" t="n">
        <v>0.1099</v>
      </c>
      <c r="Y379" s="312" t="n">
        <v>0.025</v>
      </c>
      <c r="Z379" s="312" t="n">
        <v>-0.0359</v>
      </c>
      <c r="AA379" s="312" t="n">
        <v>0.014</v>
      </c>
      <c r="AB379" s="312" t="n">
        <v>0.0243</v>
      </c>
      <c r="AC379" s="312" t="n">
        <v>-0.1603</v>
      </c>
      <c r="AD379" s="312" t="n">
        <v>-0.2241</v>
      </c>
      <c r="AE379" s="312" t="n">
        <v>0.0214</v>
      </c>
      <c r="AF379" s="312" t="n">
        <v>-0.0377</v>
      </c>
      <c r="AG379" s="312" t="n">
        <v>0.1171</v>
      </c>
      <c r="AH379" s="312" t="n">
        <v>0.0148</v>
      </c>
      <c r="AI379" s="312" t="n">
        <v>-0.1959</v>
      </c>
      <c r="AJ379" s="312" t="n">
        <v>-0.0377</v>
      </c>
      <c r="AK379" s="312" t="n">
        <v>-0.2309</v>
      </c>
      <c r="AL379" s="312" t="n">
        <v>0.0498</v>
      </c>
      <c r="AM379" s="312" t="n">
        <v>0.1371</v>
      </c>
      <c r="AN379" s="312" t="n">
        <v>-0.0293</v>
      </c>
      <c r="AO379" s="312" t="n">
        <v>0.0187</v>
      </c>
      <c r="AP379" s="313" t="n">
        <v>0.2275</v>
      </c>
      <c r="AQ379" s="252"/>
      <c r="AR379" s="314" t="n">
        <f aca="false">ROUND(SUMPRODUCT(E379:AP379,E$5:AP$5),10)</f>
        <v>-0.1355255462</v>
      </c>
      <c r="AS379" s="315" t="str">
        <f aca="false">PROPER(RIGHT(B379,LEN(B379)-6))</f>
        <v>Tellurium Metallicum</v>
      </c>
      <c r="AT379" s="269" t="n">
        <f aca="false">ATANH(MIN(AR379,max_correl))</f>
        <v>-0.136364552310187</v>
      </c>
      <c r="AU379" s="270" t="n">
        <f aca="false">IF(AT379&lt;0,(AT379^2),"")</f>
        <v>0.0185952911267578</v>
      </c>
      <c r="AV379" s="252"/>
      <c r="AW379" s="252"/>
      <c r="AX379" s="252"/>
      <c r="AY379" s="252"/>
      <c r="BC379" s="0"/>
    </row>
    <row r="380" customFormat="false" ht="12.8" hidden="false" customHeight="false" outlineLevel="0" collapsed="false">
      <c r="A380" s="269" t="s">
        <v>804</v>
      </c>
      <c r="B380" s="334" t="s">
        <v>1885</v>
      </c>
      <c r="C380" s="334"/>
      <c r="D380" s="335"/>
      <c r="E380" s="312" t="n">
        <v>0.1979</v>
      </c>
      <c r="F380" s="312" t="n">
        <v>-0.3419</v>
      </c>
      <c r="G380" s="312" t="n">
        <v>-0.1156</v>
      </c>
      <c r="H380" s="312" t="n">
        <v>0.6424</v>
      </c>
      <c r="I380" s="312" t="n">
        <v>0.1332</v>
      </c>
      <c r="J380" s="312" t="n">
        <v>0.0407</v>
      </c>
      <c r="K380" s="312" t="n">
        <v>-0.0596</v>
      </c>
      <c r="L380" s="312" t="n">
        <v>-0.3479</v>
      </c>
      <c r="M380" s="312" t="n">
        <v>-0.1221</v>
      </c>
      <c r="N380" s="312" t="n">
        <v>-0.3122</v>
      </c>
      <c r="O380" s="312" t="n">
        <v>0.0698</v>
      </c>
      <c r="P380" s="312" t="n">
        <v>-0.0775</v>
      </c>
      <c r="Q380" s="312" t="n">
        <v>0.0374</v>
      </c>
      <c r="R380" s="312" t="n">
        <v>-0.1383</v>
      </c>
      <c r="S380" s="312" t="n">
        <v>0.0269</v>
      </c>
      <c r="T380" s="312" t="n">
        <v>-0.0093</v>
      </c>
      <c r="U380" s="312" t="n">
        <v>0.1281</v>
      </c>
      <c r="V380" s="312" t="n">
        <v>0.0437</v>
      </c>
      <c r="W380" s="312" t="n">
        <v>-0.1051</v>
      </c>
      <c r="X380" s="312" t="n">
        <v>-0.0739</v>
      </c>
      <c r="Y380" s="312" t="n">
        <v>0.0701</v>
      </c>
      <c r="Z380" s="312" t="n">
        <v>0.0135</v>
      </c>
      <c r="AA380" s="312" t="n">
        <v>-0.1691</v>
      </c>
      <c r="AB380" s="312" t="n">
        <v>0.0763</v>
      </c>
      <c r="AC380" s="312" t="n">
        <v>0.0347</v>
      </c>
      <c r="AD380" s="312" t="n">
        <v>0.0428</v>
      </c>
      <c r="AE380" s="312" t="n">
        <v>0.041</v>
      </c>
      <c r="AF380" s="312" t="n">
        <v>0.0096</v>
      </c>
      <c r="AG380" s="312" t="n">
        <v>0.0063</v>
      </c>
      <c r="AH380" s="312" t="n">
        <v>-0.0371</v>
      </c>
      <c r="AI380" s="312" t="n">
        <v>0.118</v>
      </c>
      <c r="AJ380" s="312" t="n">
        <v>0.0766</v>
      </c>
      <c r="AK380" s="312" t="n">
        <v>-0.0748</v>
      </c>
      <c r="AL380" s="312" t="n">
        <v>-0.0231</v>
      </c>
      <c r="AM380" s="312" t="n">
        <v>0.0865</v>
      </c>
      <c r="AN380" s="312" t="n">
        <v>0.1174</v>
      </c>
      <c r="AO380" s="312" t="n">
        <v>0.0296</v>
      </c>
      <c r="AP380" s="313" t="n">
        <v>-0.0254</v>
      </c>
      <c r="AQ380" s="252"/>
      <c r="AR380" s="314" t="n">
        <f aca="false">ROUND(SUMPRODUCT(E380:AP380,E$5:AP$5),10)</f>
        <v>-0.2767916422</v>
      </c>
      <c r="AS380" s="315" t="str">
        <f aca="false">PROPER(RIGHT(B380,LEN(B380)-6))</f>
        <v>Terebinthina</v>
      </c>
      <c r="AT380" s="269" t="n">
        <f aca="false">ATANH(MIN(AR380,max_correl))</f>
        <v>-0.284204157537232</v>
      </c>
      <c r="AU380" s="270" t="n">
        <f aca="false">IF(AT380&lt;0,(AT380^2),"")</f>
        <v>0.0807720031614476</v>
      </c>
      <c r="AV380" s="252"/>
      <c r="AW380" s="252"/>
      <c r="AX380" s="252"/>
      <c r="AY380" s="252"/>
      <c r="BC380" s="0"/>
    </row>
    <row r="381" customFormat="false" ht="12.8" hidden="false" customHeight="false" outlineLevel="0" collapsed="false">
      <c r="A381" s="269" t="s">
        <v>805</v>
      </c>
      <c r="B381" s="334" t="s">
        <v>1886</v>
      </c>
      <c r="C381" s="334"/>
      <c r="D381" s="335"/>
      <c r="E381" s="312" t="n">
        <v>0.3483</v>
      </c>
      <c r="F381" s="312" t="n">
        <v>0.149</v>
      </c>
      <c r="G381" s="312" t="n">
        <v>-0.2172</v>
      </c>
      <c r="H381" s="312" t="n">
        <v>-0.2707</v>
      </c>
      <c r="I381" s="312" t="n">
        <v>-0.1224</v>
      </c>
      <c r="J381" s="312" t="n">
        <v>-0.0696</v>
      </c>
      <c r="K381" s="312" t="n">
        <v>0.0671</v>
      </c>
      <c r="L381" s="312" t="n">
        <v>0.2605</v>
      </c>
      <c r="M381" s="312" t="n">
        <v>-0.0857</v>
      </c>
      <c r="N381" s="312" t="n">
        <v>-0.0052</v>
      </c>
      <c r="O381" s="312" t="n">
        <v>-0.1046</v>
      </c>
      <c r="P381" s="312" t="n">
        <v>-0.0759</v>
      </c>
      <c r="Q381" s="312" t="n">
        <v>0.0056</v>
      </c>
      <c r="R381" s="312" t="n">
        <v>-0.335</v>
      </c>
      <c r="S381" s="312" t="n">
        <v>-0.1196</v>
      </c>
      <c r="T381" s="312" t="n">
        <v>-0.0108</v>
      </c>
      <c r="U381" s="312" t="n">
        <v>0.0273</v>
      </c>
      <c r="V381" s="312" t="n">
        <v>0.1801</v>
      </c>
      <c r="W381" s="312" t="n">
        <v>0.0853</v>
      </c>
      <c r="X381" s="312" t="n">
        <v>-0.0364</v>
      </c>
      <c r="Y381" s="312" t="n">
        <v>0.0483</v>
      </c>
      <c r="Z381" s="312" t="n">
        <v>-0.1147</v>
      </c>
      <c r="AA381" s="312" t="n">
        <v>0.0521</v>
      </c>
      <c r="AB381" s="312" t="n">
        <v>0.0927</v>
      </c>
      <c r="AC381" s="312" t="n">
        <v>0.2616</v>
      </c>
      <c r="AD381" s="312" t="n">
        <v>0.1843</v>
      </c>
      <c r="AE381" s="312" t="n">
        <v>0.0007</v>
      </c>
      <c r="AF381" s="312" t="n">
        <v>0.0224</v>
      </c>
      <c r="AG381" s="312" t="n">
        <v>-0.1948</v>
      </c>
      <c r="AH381" s="312" t="n">
        <v>0.1944</v>
      </c>
      <c r="AI381" s="312" t="n">
        <v>0.071</v>
      </c>
      <c r="AJ381" s="312" t="n">
        <v>0.0608</v>
      </c>
      <c r="AK381" s="312" t="n">
        <v>-0.0084</v>
      </c>
      <c r="AL381" s="312" t="n">
        <v>-0.3357</v>
      </c>
      <c r="AM381" s="312" t="n">
        <v>0.2539</v>
      </c>
      <c r="AN381" s="312" t="n">
        <v>0.0738</v>
      </c>
      <c r="AO381" s="312" t="n">
        <v>-0.1472</v>
      </c>
      <c r="AP381" s="313" t="n">
        <v>-0.1815</v>
      </c>
      <c r="AQ381" s="252"/>
      <c r="AR381" s="314" t="n">
        <f aca="false">ROUND(SUMPRODUCT(E381:AP381,E$5:AP$5),10)</f>
        <v>0.0355593736</v>
      </c>
      <c r="AS381" s="315" t="str">
        <f aca="false">PROPER(RIGHT(B381,LEN(B381)-6))</f>
        <v>Teucrium Marum</v>
      </c>
      <c r="AT381" s="269" t="n">
        <f aca="false">ATANH(MIN(AR381,max_correl))</f>
        <v>0.0355743728904567</v>
      </c>
      <c r="AU381" s="270" t="str">
        <f aca="false">IF(AT381&lt;0,(AT381^2),"")</f>
        <v/>
      </c>
      <c r="AV381" s="252"/>
      <c r="AW381" s="252"/>
      <c r="AX381" s="252"/>
      <c r="AY381" s="252"/>
      <c r="BC381" s="0"/>
    </row>
    <row r="382" customFormat="false" ht="12.8" hidden="false" customHeight="false" outlineLevel="0" collapsed="false">
      <c r="A382" s="336" t="s">
        <v>806</v>
      </c>
      <c r="B382" s="334" t="s">
        <v>1887</v>
      </c>
      <c r="C382" s="334"/>
      <c r="D382" s="335"/>
      <c r="E382" s="312" t="n">
        <v>-0.0381</v>
      </c>
      <c r="F382" s="312" t="n">
        <v>-0.2262</v>
      </c>
      <c r="G382" s="312" t="n">
        <v>0.036</v>
      </c>
      <c r="H382" s="312" t="n">
        <v>-0.1703</v>
      </c>
      <c r="I382" s="312" t="n">
        <v>-0.1106</v>
      </c>
      <c r="J382" s="312" t="n">
        <v>-0.1686</v>
      </c>
      <c r="K382" s="312" t="n">
        <v>-0.0703</v>
      </c>
      <c r="L382" s="312" t="n">
        <v>0.1496</v>
      </c>
      <c r="M382" s="312" t="n">
        <v>0.275</v>
      </c>
      <c r="N382" s="312" t="n">
        <v>0.0364</v>
      </c>
      <c r="O382" s="312" t="n">
        <v>-0.1178</v>
      </c>
      <c r="P382" s="312" t="n">
        <v>0.0284</v>
      </c>
      <c r="Q382" s="312" t="n">
        <v>0.1063</v>
      </c>
      <c r="R382" s="312" t="n">
        <v>0.0589</v>
      </c>
      <c r="S382" s="312" t="n">
        <v>0.2322</v>
      </c>
      <c r="T382" s="312" t="n">
        <v>0.0619</v>
      </c>
      <c r="U382" s="312" t="n">
        <v>-0.3135</v>
      </c>
      <c r="V382" s="312" t="n">
        <v>0.3398</v>
      </c>
      <c r="W382" s="312" t="n">
        <v>-0.1885</v>
      </c>
      <c r="X382" s="312" t="n">
        <v>0.0191</v>
      </c>
      <c r="Y382" s="312" t="n">
        <v>0.2258</v>
      </c>
      <c r="Z382" s="312" t="n">
        <v>0.33</v>
      </c>
      <c r="AA382" s="312" t="n">
        <v>-0.1186</v>
      </c>
      <c r="AB382" s="312" t="n">
        <v>-0.1152</v>
      </c>
      <c r="AC382" s="312" t="n">
        <v>-0.0017</v>
      </c>
      <c r="AD382" s="312" t="n">
        <v>-0.219</v>
      </c>
      <c r="AE382" s="312" t="n">
        <v>-0.0949</v>
      </c>
      <c r="AF382" s="312" t="n">
        <v>0.039</v>
      </c>
      <c r="AG382" s="312" t="n">
        <v>0.0233</v>
      </c>
      <c r="AH382" s="312" t="n">
        <v>-0.0945</v>
      </c>
      <c r="AI382" s="312" t="n">
        <v>0</v>
      </c>
      <c r="AJ382" s="312" t="n">
        <v>-0.033</v>
      </c>
      <c r="AK382" s="312" t="n">
        <v>0.2601</v>
      </c>
      <c r="AL382" s="312" t="n">
        <v>0.0284</v>
      </c>
      <c r="AM382" s="312" t="n">
        <v>0.0818</v>
      </c>
      <c r="AN382" s="312" t="n">
        <v>-0.0826</v>
      </c>
      <c r="AO382" s="312" t="n">
        <v>-0.2856</v>
      </c>
      <c r="AP382" s="313" t="n">
        <v>0.1241</v>
      </c>
      <c r="AQ382" s="252"/>
      <c r="AR382" s="314" t="n">
        <f aca="false">ROUND(SUMPRODUCT(E382:AP382,E$5:AP$5),10)</f>
        <v>0.1542499318</v>
      </c>
      <c r="AS382" s="315" t="str">
        <f aca="false">PROPER(RIGHT(B382,LEN(B382)-6))</f>
        <v>Theridion Currassav.</v>
      </c>
      <c r="AT382" s="269" t="n">
        <f aca="false">ATANH(MIN(AR382,max_correl))</f>
        <v>0.155491057000904</v>
      </c>
      <c r="AU382" s="270" t="str">
        <f aca="false">IF(AT382&lt;0,(AT382^2),"")</f>
        <v/>
      </c>
      <c r="AV382" s="252"/>
      <c r="AW382" s="252"/>
      <c r="AX382" s="252"/>
      <c r="AY382" s="252"/>
      <c r="BC382" s="0"/>
    </row>
    <row r="383" customFormat="false" ht="12.8" hidden="false" customHeight="false" outlineLevel="0" collapsed="false">
      <c r="A383" s="269" t="s">
        <v>807</v>
      </c>
      <c r="B383" s="334" t="s">
        <v>1888</v>
      </c>
      <c r="C383" s="334"/>
      <c r="D383" s="335"/>
      <c r="E383" s="312" t="n">
        <v>-0.3663</v>
      </c>
      <c r="F383" s="312" t="n">
        <v>0.2257</v>
      </c>
      <c r="G383" s="312" t="n">
        <v>-0.1064</v>
      </c>
      <c r="H383" s="312" t="n">
        <v>0.1326</v>
      </c>
      <c r="I383" s="312" t="n">
        <v>0.0705</v>
      </c>
      <c r="J383" s="312" t="n">
        <v>0.245</v>
      </c>
      <c r="K383" s="312" t="n">
        <v>-0.1168</v>
      </c>
      <c r="L383" s="312" t="n">
        <v>0.2197</v>
      </c>
      <c r="M383" s="312" t="n">
        <v>-0.0577</v>
      </c>
      <c r="N383" s="312" t="n">
        <v>0.0878</v>
      </c>
      <c r="O383" s="312" t="n">
        <v>0.08</v>
      </c>
      <c r="P383" s="312" t="n">
        <v>0.1022</v>
      </c>
      <c r="Q383" s="312" t="n">
        <v>0.1363</v>
      </c>
      <c r="R383" s="312" t="n">
        <v>-0.0144</v>
      </c>
      <c r="S383" s="312" t="n">
        <v>-0.17</v>
      </c>
      <c r="T383" s="312" t="n">
        <v>0.0003</v>
      </c>
      <c r="U383" s="312" t="n">
        <v>0.0028</v>
      </c>
      <c r="V383" s="312" t="n">
        <v>-0.2345</v>
      </c>
      <c r="W383" s="312" t="n">
        <v>0.0623</v>
      </c>
      <c r="X383" s="312" t="n">
        <v>-0.1971</v>
      </c>
      <c r="Y383" s="312" t="n">
        <v>-0.144</v>
      </c>
      <c r="Z383" s="312" t="n">
        <v>-0.0476</v>
      </c>
      <c r="AA383" s="312" t="n">
        <v>0.2428</v>
      </c>
      <c r="AB383" s="312" t="n">
        <v>-0.0074</v>
      </c>
      <c r="AC383" s="312" t="n">
        <v>0.0836</v>
      </c>
      <c r="AD383" s="312" t="n">
        <v>-0.1647</v>
      </c>
      <c r="AE383" s="312" t="n">
        <v>-0.1308</v>
      </c>
      <c r="AF383" s="312" t="n">
        <v>0.4432</v>
      </c>
      <c r="AG383" s="312" t="n">
        <v>0.0704</v>
      </c>
      <c r="AH383" s="312" t="n">
        <v>-0.141</v>
      </c>
      <c r="AI383" s="312" t="n">
        <v>-0.1204</v>
      </c>
      <c r="AJ383" s="312" t="n">
        <v>0.1461</v>
      </c>
      <c r="AK383" s="312" t="n">
        <v>-0.1565</v>
      </c>
      <c r="AL383" s="312" t="n">
        <v>0.1775</v>
      </c>
      <c r="AM383" s="312" t="n">
        <v>-0.0556</v>
      </c>
      <c r="AN383" s="312" t="n">
        <v>-0.0253</v>
      </c>
      <c r="AO383" s="312" t="n">
        <v>-0.1419</v>
      </c>
      <c r="AP383" s="313" t="n">
        <v>-0.1251</v>
      </c>
      <c r="AQ383" s="252"/>
      <c r="AR383" s="314" t="n">
        <f aca="false">ROUND(SUMPRODUCT(E383:AP383,E$5:AP$5),10)</f>
        <v>0.1877440777</v>
      </c>
      <c r="AS383" s="315" t="str">
        <f aca="false">PROPER(RIGHT(B383,LEN(B383)-6))</f>
        <v>Thioproperazine</v>
      </c>
      <c r="AT383" s="269" t="n">
        <f aca="false">ATANH(MIN(AR383,max_correl))</f>
        <v>0.189997794076808</v>
      </c>
      <c r="AU383" s="270" t="str">
        <f aca="false">IF(AT383&lt;0,(AT383^2),"")</f>
        <v/>
      </c>
      <c r="AV383" s="252"/>
      <c r="AW383" s="252"/>
      <c r="AX383" s="252"/>
      <c r="AY383" s="252"/>
      <c r="BC383" s="0"/>
    </row>
    <row r="384" customFormat="false" ht="12.8" hidden="false" customHeight="false" outlineLevel="0" collapsed="false">
      <c r="A384" s="269" t="s">
        <v>808</v>
      </c>
      <c r="B384" s="334" t="s">
        <v>1889</v>
      </c>
      <c r="C384" s="334"/>
      <c r="D384" s="335"/>
      <c r="E384" s="312" t="n">
        <v>0.1748</v>
      </c>
      <c r="F384" s="312" t="n">
        <v>0.1983</v>
      </c>
      <c r="G384" s="312" t="n">
        <v>-0.1382</v>
      </c>
      <c r="H384" s="312" t="n">
        <v>-0.0703</v>
      </c>
      <c r="I384" s="312" t="n">
        <v>-0.3343</v>
      </c>
      <c r="J384" s="312" t="n">
        <v>0.1061</v>
      </c>
      <c r="K384" s="312" t="n">
        <v>0.1265</v>
      </c>
      <c r="L384" s="312" t="n">
        <v>-0.1528</v>
      </c>
      <c r="M384" s="312" t="n">
        <v>0.1154</v>
      </c>
      <c r="N384" s="312" t="n">
        <v>-0.0156</v>
      </c>
      <c r="O384" s="312" t="n">
        <v>0.0509</v>
      </c>
      <c r="P384" s="312" t="n">
        <v>0.0431</v>
      </c>
      <c r="Q384" s="312" t="n">
        <v>-0.1149</v>
      </c>
      <c r="R384" s="312" t="n">
        <v>-0.1443</v>
      </c>
      <c r="S384" s="312" t="n">
        <v>-0.1309</v>
      </c>
      <c r="T384" s="312" t="n">
        <v>0.2144</v>
      </c>
      <c r="U384" s="312" t="n">
        <v>0.0357</v>
      </c>
      <c r="V384" s="312" t="n">
        <v>0.1665</v>
      </c>
      <c r="W384" s="312" t="n">
        <v>-0.0157</v>
      </c>
      <c r="X384" s="312" t="n">
        <v>0.0804</v>
      </c>
      <c r="Y384" s="312" t="n">
        <v>-0.0547</v>
      </c>
      <c r="Z384" s="312" t="n">
        <v>-0.0856</v>
      </c>
      <c r="AA384" s="312" t="n">
        <v>0.1201</v>
      </c>
      <c r="AB384" s="312" t="n">
        <v>-0.09</v>
      </c>
      <c r="AC384" s="312" t="n">
        <v>0.3241</v>
      </c>
      <c r="AD384" s="312" t="n">
        <v>0.3069</v>
      </c>
      <c r="AE384" s="312" t="n">
        <v>-0.2588</v>
      </c>
      <c r="AF384" s="312" t="n">
        <v>-0.1357</v>
      </c>
      <c r="AG384" s="312" t="n">
        <v>-0.2078</v>
      </c>
      <c r="AH384" s="312" t="n">
        <v>0.0923</v>
      </c>
      <c r="AI384" s="312" t="n">
        <v>0.0663</v>
      </c>
      <c r="AJ384" s="312" t="n">
        <v>-0.0425</v>
      </c>
      <c r="AK384" s="312" t="n">
        <v>0.0912</v>
      </c>
      <c r="AL384" s="312" t="n">
        <v>-0.2753</v>
      </c>
      <c r="AM384" s="312" t="n">
        <v>-0.0879</v>
      </c>
      <c r="AN384" s="312" t="n">
        <v>0.2541</v>
      </c>
      <c r="AO384" s="312" t="n">
        <v>0.0362</v>
      </c>
      <c r="AP384" s="313" t="n">
        <v>-0.2447</v>
      </c>
      <c r="AQ384" s="252"/>
      <c r="AR384" s="314" t="n">
        <f aca="false">ROUND(SUMPRODUCT(E384:AP384,E$5:AP$5),10)</f>
        <v>0.1948750701</v>
      </c>
      <c r="AS384" s="315" t="str">
        <f aca="false">PROPER(RIGHT(B384,LEN(B384)-6))</f>
        <v>Thuya Occidentalis</v>
      </c>
      <c r="AT384" s="269" t="n">
        <f aca="false">ATANH(MIN(AR384,max_correl))</f>
        <v>0.197399728625662</v>
      </c>
      <c r="AU384" s="270" t="str">
        <f aca="false">IF(AT384&lt;0,(AT384^2),"")</f>
        <v/>
      </c>
      <c r="AV384" s="252"/>
      <c r="AW384" s="252"/>
      <c r="AX384" s="252"/>
      <c r="AY384" s="252"/>
      <c r="BC384" s="0"/>
    </row>
    <row r="385" customFormat="false" ht="12.8" hidden="false" customHeight="false" outlineLevel="0" collapsed="false">
      <c r="A385" s="269" t="s">
        <v>809</v>
      </c>
      <c r="B385" s="334" t="s">
        <v>1890</v>
      </c>
      <c r="C385" s="334"/>
      <c r="D385" s="335"/>
      <c r="E385" s="312" t="n">
        <v>0.1602</v>
      </c>
      <c r="F385" s="312" t="n">
        <v>-0.2052</v>
      </c>
      <c r="G385" s="312" t="n">
        <v>0.3161</v>
      </c>
      <c r="H385" s="312" t="n">
        <v>0.0681</v>
      </c>
      <c r="I385" s="312" t="n">
        <v>-0.0372</v>
      </c>
      <c r="J385" s="312" t="n">
        <v>-0.0979</v>
      </c>
      <c r="K385" s="312" t="n">
        <v>0.208</v>
      </c>
      <c r="L385" s="312" t="n">
        <v>0.0744</v>
      </c>
      <c r="M385" s="312" t="n">
        <v>-0.168</v>
      </c>
      <c r="N385" s="312" t="n">
        <v>0.0791</v>
      </c>
      <c r="O385" s="312" t="n">
        <v>-0.0795</v>
      </c>
      <c r="P385" s="312" t="n">
        <v>-0.0548</v>
      </c>
      <c r="Q385" s="312" t="n">
        <v>0.0086</v>
      </c>
      <c r="R385" s="312" t="n">
        <v>-0.1994</v>
      </c>
      <c r="S385" s="312" t="n">
        <v>-0.0928</v>
      </c>
      <c r="T385" s="312" t="n">
        <v>-0.0427</v>
      </c>
      <c r="U385" s="312" t="n">
        <v>0.2824</v>
      </c>
      <c r="V385" s="312" t="n">
        <v>0.2405</v>
      </c>
      <c r="W385" s="312" t="n">
        <v>0.0121</v>
      </c>
      <c r="X385" s="312" t="n">
        <v>0.141</v>
      </c>
      <c r="Y385" s="312" t="n">
        <v>0.1426</v>
      </c>
      <c r="Z385" s="312" t="n">
        <v>0.0834</v>
      </c>
      <c r="AA385" s="312" t="n">
        <v>-0.1206</v>
      </c>
      <c r="AB385" s="312" t="n">
        <v>0.018</v>
      </c>
      <c r="AC385" s="312" t="n">
        <v>-0.1641</v>
      </c>
      <c r="AD385" s="312" t="n">
        <v>-0.3106</v>
      </c>
      <c r="AE385" s="312" t="n">
        <v>-0.3443</v>
      </c>
      <c r="AF385" s="312" t="n">
        <v>0.0086</v>
      </c>
      <c r="AG385" s="312" t="n">
        <v>0.0826</v>
      </c>
      <c r="AH385" s="312" t="n">
        <v>-0.2558</v>
      </c>
      <c r="AI385" s="312" t="n">
        <v>0.1304</v>
      </c>
      <c r="AJ385" s="312" t="n">
        <v>0.2503</v>
      </c>
      <c r="AK385" s="312" t="n">
        <v>0.0431</v>
      </c>
      <c r="AL385" s="312" t="n">
        <v>0.0333</v>
      </c>
      <c r="AM385" s="312" t="n">
        <v>-0.0356</v>
      </c>
      <c r="AN385" s="312" t="n">
        <v>0.1543</v>
      </c>
      <c r="AO385" s="312" t="n">
        <v>-0.1214</v>
      </c>
      <c r="AP385" s="313" t="n">
        <v>-0.1935</v>
      </c>
      <c r="AQ385" s="252"/>
      <c r="AR385" s="314" t="n">
        <f aca="false">ROUND(SUMPRODUCT(E385:AP385,E$5:AP$5),10)</f>
        <v>0.0737980252</v>
      </c>
      <c r="AS385" s="315" t="str">
        <f aca="false">PROPER(RIGHT(B385,LEN(B385)-6))</f>
        <v>Trombidium Mus. Dom.</v>
      </c>
      <c r="AT385" s="269" t="n">
        <f aca="false">ATANH(MIN(AR385,max_correl))</f>
        <v>0.0739324363566693</v>
      </c>
      <c r="AU385" s="270" t="str">
        <f aca="false">IF(AT385&lt;0,(AT385^2),"")</f>
        <v/>
      </c>
      <c r="AV385" s="252"/>
      <c r="AW385" s="252"/>
      <c r="AX385" s="252"/>
      <c r="AY385" s="252"/>
      <c r="BC385" s="0"/>
    </row>
    <row r="386" customFormat="false" ht="12.8" hidden="false" customHeight="false" outlineLevel="0" collapsed="false">
      <c r="A386" s="269" t="s">
        <v>810</v>
      </c>
      <c r="B386" s="334" t="s">
        <v>1891</v>
      </c>
      <c r="C386" s="334"/>
      <c r="D386" s="335"/>
      <c r="E386" s="312" t="n">
        <v>0.1844</v>
      </c>
      <c r="F386" s="312" t="n">
        <v>0.1639</v>
      </c>
      <c r="G386" s="312" t="n">
        <v>0.0623</v>
      </c>
      <c r="H386" s="312" t="n">
        <v>-0.3256</v>
      </c>
      <c r="I386" s="312" t="n">
        <v>-0.0918</v>
      </c>
      <c r="J386" s="312" t="n">
        <v>-0.1355</v>
      </c>
      <c r="K386" s="312" t="n">
        <v>0.2482</v>
      </c>
      <c r="L386" s="312" t="n">
        <v>0.036</v>
      </c>
      <c r="M386" s="312" t="n">
        <v>0.2486</v>
      </c>
      <c r="N386" s="312" t="n">
        <v>-0.0002</v>
      </c>
      <c r="O386" s="312" t="n">
        <v>0.0178</v>
      </c>
      <c r="P386" s="312" t="n">
        <v>-0.3336</v>
      </c>
      <c r="Q386" s="312" t="n">
        <v>0.0202</v>
      </c>
      <c r="R386" s="312" t="n">
        <v>0.2097</v>
      </c>
      <c r="S386" s="312" t="n">
        <v>-0.0673</v>
      </c>
      <c r="T386" s="312" t="n">
        <v>-0.1198</v>
      </c>
      <c r="U386" s="312" t="n">
        <v>0.1823</v>
      </c>
      <c r="V386" s="312" t="n">
        <v>0.0767</v>
      </c>
      <c r="W386" s="312" t="n">
        <v>-0.0419</v>
      </c>
      <c r="X386" s="312" t="n">
        <v>-0.261</v>
      </c>
      <c r="Y386" s="312" t="n">
        <v>-0.0309</v>
      </c>
      <c r="Z386" s="312" t="n">
        <v>-0.2334</v>
      </c>
      <c r="AA386" s="312" t="n">
        <v>-0.2308</v>
      </c>
      <c r="AB386" s="312" t="n">
        <v>0.1572</v>
      </c>
      <c r="AC386" s="312" t="n">
        <v>-0.1149</v>
      </c>
      <c r="AD386" s="312" t="n">
        <v>0.1312</v>
      </c>
      <c r="AE386" s="312" t="n">
        <v>0.1805</v>
      </c>
      <c r="AF386" s="312" t="n">
        <v>-0.1143</v>
      </c>
      <c r="AG386" s="312" t="n">
        <v>-0.0352</v>
      </c>
      <c r="AH386" s="312" t="n">
        <v>0.1468</v>
      </c>
      <c r="AI386" s="312" t="n">
        <v>0.1171</v>
      </c>
      <c r="AJ386" s="312" t="n">
        <v>0.1478</v>
      </c>
      <c r="AK386" s="312" t="n">
        <v>-0.1936</v>
      </c>
      <c r="AL386" s="312" t="n">
        <v>-0.0325</v>
      </c>
      <c r="AM386" s="312" t="n">
        <v>-0.0356</v>
      </c>
      <c r="AN386" s="312" t="n">
        <v>-0.2011</v>
      </c>
      <c r="AO386" s="312" t="n">
        <v>0.2018</v>
      </c>
      <c r="AP386" s="313" t="n">
        <v>0.0717</v>
      </c>
      <c r="AQ386" s="252"/>
      <c r="AR386" s="314" t="n">
        <f aca="false">ROUND(SUMPRODUCT(E386:AP386,E$5:AP$5),10)</f>
        <v>0.0394565774</v>
      </c>
      <c r="AS386" s="315" t="str">
        <f aca="false">PROPER(RIGHT(B386,LEN(B386)-6))</f>
        <v>Tuberculinum Cr.(Tk)</v>
      </c>
      <c r="AT386" s="269" t="n">
        <f aca="false">ATANH(MIN(AR386,max_correl))</f>
        <v>0.0394770721634277</v>
      </c>
      <c r="AU386" s="270" t="str">
        <f aca="false">IF(AT386&lt;0,(AT386^2),"")</f>
        <v/>
      </c>
      <c r="AV386" s="252"/>
      <c r="AW386" s="252"/>
      <c r="AX386" s="252"/>
      <c r="AY386" s="252"/>
      <c r="BC386" s="0"/>
    </row>
    <row r="387" customFormat="false" ht="12.8" hidden="false" customHeight="false" outlineLevel="0" collapsed="false">
      <c r="A387" s="269" t="s">
        <v>811</v>
      </c>
      <c r="B387" s="334" t="s">
        <v>1892</v>
      </c>
      <c r="C387" s="334"/>
      <c r="D387" s="335"/>
      <c r="E387" s="312" t="n">
        <v>0.5101</v>
      </c>
      <c r="F387" s="312" t="n">
        <v>-0.1363</v>
      </c>
      <c r="G387" s="312" t="n">
        <v>0.1308</v>
      </c>
      <c r="H387" s="312" t="n">
        <v>-0.026</v>
      </c>
      <c r="I387" s="312" t="n">
        <v>0.0409</v>
      </c>
      <c r="J387" s="312" t="n">
        <v>0.0674</v>
      </c>
      <c r="K387" s="312" t="n">
        <v>-0.0534</v>
      </c>
      <c r="L387" s="312" t="n">
        <v>-0.005</v>
      </c>
      <c r="M387" s="312" t="n">
        <v>-0.0175</v>
      </c>
      <c r="N387" s="312" t="n">
        <v>0.2571</v>
      </c>
      <c r="O387" s="312" t="n">
        <v>-0.0314</v>
      </c>
      <c r="P387" s="312" t="n">
        <v>-0.1722</v>
      </c>
      <c r="Q387" s="312" t="n">
        <v>0.1423</v>
      </c>
      <c r="R387" s="312" t="n">
        <v>-0.1213</v>
      </c>
      <c r="S387" s="312" t="n">
        <v>-0.4342</v>
      </c>
      <c r="T387" s="312" t="n">
        <v>-0.1952</v>
      </c>
      <c r="U387" s="312" t="n">
        <v>-0.0794</v>
      </c>
      <c r="V387" s="312" t="n">
        <v>0.1003</v>
      </c>
      <c r="W387" s="312" t="n">
        <v>0.014</v>
      </c>
      <c r="X387" s="312" t="n">
        <v>-0.2331</v>
      </c>
      <c r="Y387" s="312" t="n">
        <v>0.022</v>
      </c>
      <c r="Z387" s="312" t="n">
        <v>-0.1148</v>
      </c>
      <c r="AA387" s="312" t="n">
        <v>0.1028</v>
      </c>
      <c r="AB387" s="312" t="n">
        <v>0.1847</v>
      </c>
      <c r="AC387" s="312" t="n">
        <v>0.2511</v>
      </c>
      <c r="AD387" s="312" t="n">
        <v>-0.1777</v>
      </c>
      <c r="AE387" s="312" t="n">
        <v>0.0794</v>
      </c>
      <c r="AF387" s="312" t="n">
        <v>0.1867</v>
      </c>
      <c r="AG387" s="312" t="n">
        <v>0.0499</v>
      </c>
      <c r="AH387" s="312" t="n">
        <v>-0.1677</v>
      </c>
      <c r="AI387" s="312" t="n">
        <v>0.0175</v>
      </c>
      <c r="AJ387" s="312" t="n">
        <v>-0.0953</v>
      </c>
      <c r="AK387" s="312" t="n">
        <v>0.0724</v>
      </c>
      <c r="AL387" s="312" t="n">
        <v>-0.0459</v>
      </c>
      <c r="AM387" s="312" t="n">
        <v>-0.0888</v>
      </c>
      <c r="AN387" s="312" t="n">
        <v>-0.1108</v>
      </c>
      <c r="AO387" s="312" t="n">
        <v>0.0434</v>
      </c>
      <c r="AP387" s="313" t="n">
        <v>0.0364</v>
      </c>
      <c r="AQ387" s="252"/>
      <c r="AR387" s="314" t="n">
        <f aca="false">ROUND(SUMPRODUCT(E387:AP387,E$5:AP$5),10)</f>
        <v>-0.1073839294</v>
      </c>
      <c r="AS387" s="315" t="str">
        <f aca="false">PROPER(RIGHT(B387,LEN(B387)-6))</f>
        <v>Tuberculinum Residu.</v>
      </c>
      <c r="AT387" s="269" t="n">
        <f aca="false">ATANH(MIN(AR387,max_correl))</f>
        <v>-0.107799567991566</v>
      </c>
      <c r="AU387" s="270" t="n">
        <f aca="false">IF(AT387&lt;0,(AT387^2),"")</f>
        <v>0.0116207468591682</v>
      </c>
      <c r="AV387" s="252"/>
      <c r="AW387" s="252"/>
      <c r="AX387" s="252"/>
      <c r="AY387" s="252"/>
      <c r="BC387" s="0"/>
    </row>
    <row r="388" customFormat="false" ht="12.8" hidden="false" customHeight="false" outlineLevel="0" collapsed="false">
      <c r="A388" s="269" t="s">
        <v>812</v>
      </c>
      <c r="B388" s="334" t="s">
        <v>1893</v>
      </c>
      <c r="C388" s="334"/>
      <c r="D388" s="335"/>
      <c r="E388" s="312" t="n">
        <v>0.1435</v>
      </c>
      <c r="F388" s="312" t="n">
        <v>-0.1054</v>
      </c>
      <c r="G388" s="312" t="n">
        <v>-0.0045</v>
      </c>
      <c r="H388" s="312" t="n">
        <v>0.1423</v>
      </c>
      <c r="I388" s="312" t="n">
        <v>0.0971</v>
      </c>
      <c r="J388" s="312" t="n">
        <v>-0.1908</v>
      </c>
      <c r="K388" s="312" t="n">
        <v>0.0952</v>
      </c>
      <c r="L388" s="312" t="n">
        <v>0.0873</v>
      </c>
      <c r="M388" s="312" t="n">
        <v>0.2256</v>
      </c>
      <c r="N388" s="312" t="n">
        <v>-0.1706</v>
      </c>
      <c r="O388" s="312" t="n">
        <v>-0.1378</v>
      </c>
      <c r="P388" s="312" t="n">
        <v>-0.3486</v>
      </c>
      <c r="Q388" s="312" t="n">
        <v>-0.0148</v>
      </c>
      <c r="R388" s="312" t="n">
        <v>-0.0171</v>
      </c>
      <c r="S388" s="312" t="n">
        <v>0.103</v>
      </c>
      <c r="T388" s="312" t="n">
        <v>-0.4642</v>
      </c>
      <c r="U388" s="312" t="n">
        <v>-0.0148</v>
      </c>
      <c r="V388" s="312" t="n">
        <v>0.0404</v>
      </c>
      <c r="W388" s="312" t="n">
        <v>-0.1535</v>
      </c>
      <c r="X388" s="312" t="n">
        <v>0.1644</v>
      </c>
      <c r="Y388" s="312" t="n">
        <v>-0.0019</v>
      </c>
      <c r="Z388" s="312" t="n">
        <v>0.1085</v>
      </c>
      <c r="AA388" s="312" t="n">
        <v>0.0585</v>
      </c>
      <c r="AB388" s="312" t="n">
        <v>0.1321</v>
      </c>
      <c r="AC388" s="312" t="n">
        <v>0.168</v>
      </c>
      <c r="AD388" s="312" t="n">
        <v>0.1397</v>
      </c>
      <c r="AE388" s="312" t="n">
        <v>0.1223</v>
      </c>
      <c r="AF388" s="312" t="n">
        <v>-0.1373</v>
      </c>
      <c r="AG388" s="312" t="n">
        <v>0.2567</v>
      </c>
      <c r="AH388" s="312" t="n">
        <v>-0.355</v>
      </c>
      <c r="AI388" s="312" t="n">
        <v>0.0252</v>
      </c>
      <c r="AJ388" s="312" t="n">
        <v>-0.0861</v>
      </c>
      <c r="AK388" s="312" t="n">
        <v>0.0504</v>
      </c>
      <c r="AL388" s="312" t="n">
        <v>0.1221</v>
      </c>
      <c r="AM388" s="312" t="n">
        <v>0.0559</v>
      </c>
      <c r="AN388" s="312" t="n">
        <v>-0.0552</v>
      </c>
      <c r="AO388" s="312" t="n">
        <v>0.1147</v>
      </c>
      <c r="AP388" s="313" t="n">
        <v>-0.1873</v>
      </c>
      <c r="AQ388" s="252"/>
      <c r="AR388" s="314" t="n">
        <f aca="false">ROUND(SUMPRODUCT(E388:AP388,E$5:AP$5),10)</f>
        <v>-0.0884463979</v>
      </c>
      <c r="AS388" s="315" t="str">
        <f aca="false">PROPER(RIGHT(B388,LEN(B388)-6))</f>
        <v>Uranium Nitricum</v>
      </c>
      <c r="AT388" s="269" t="n">
        <f aca="false">ATANH(MIN(AR388,max_correl))</f>
        <v>-0.0886781182970161</v>
      </c>
      <c r="AU388" s="270" t="n">
        <f aca="false">IF(AT388&lt;0,(AT388^2),"")</f>
        <v>0.00786380866469959</v>
      </c>
      <c r="AV388" s="252"/>
      <c r="AW388" s="252"/>
      <c r="AX388" s="252"/>
      <c r="AY388" s="252"/>
      <c r="BC388" s="0"/>
    </row>
    <row r="389" customFormat="false" ht="12.8" hidden="false" customHeight="false" outlineLevel="0" collapsed="false">
      <c r="A389" s="269" t="s">
        <v>813</v>
      </c>
      <c r="B389" s="334" t="s">
        <v>1894</v>
      </c>
      <c r="C389" s="334"/>
      <c r="D389" s="335"/>
      <c r="E389" s="312" t="n">
        <v>0.4986</v>
      </c>
      <c r="F389" s="312" t="n">
        <v>-0.2885</v>
      </c>
      <c r="G389" s="312" t="n">
        <v>-0.1961</v>
      </c>
      <c r="H389" s="312" t="n">
        <v>0.176</v>
      </c>
      <c r="I389" s="312" t="n">
        <v>-0.0713</v>
      </c>
      <c r="J389" s="312" t="n">
        <v>0.037</v>
      </c>
      <c r="K389" s="312" t="n">
        <v>0.0026</v>
      </c>
      <c r="L389" s="312" t="n">
        <v>-0.0216</v>
      </c>
      <c r="M389" s="312" t="n">
        <v>-0.1345</v>
      </c>
      <c r="N389" s="312" t="n">
        <v>0.2246</v>
      </c>
      <c r="O389" s="312" t="n">
        <v>-0.2573</v>
      </c>
      <c r="P389" s="312" t="n">
        <v>-0.1035</v>
      </c>
      <c r="Q389" s="312" t="n">
        <v>0.1936</v>
      </c>
      <c r="R389" s="312" t="n">
        <v>-0.1632</v>
      </c>
      <c r="S389" s="312" t="n">
        <v>-0.079</v>
      </c>
      <c r="T389" s="312" t="n">
        <v>0.0355</v>
      </c>
      <c r="U389" s="312" t="n">
        <v>-0.1708</v>
      </c>
      <c r="V389" s="312" t="n">
        <v>-0.0924</v>
      </c>
      <c r="W389" s="312" t="n">
        <v>0.0992</v>
      </c>
      <c r="X389" s="312" t="n">
        <v>-0.0685</v>
      </c>
      <c r="Y389" s="312" t="n">
        <v>0.056</v>
      </c>
      <c r="Z389" s="312" t="n">
        <v>-0.0205</v>
      </c>
      <c r="AA389" s="312" t="n">
        <v>-0.0395</v>
      </c>
      <c r="AB389" s="312" t="n">
        <v>-0.0099</v>
      </c>
      <c r="AC389" s="312" t="n">
        <v>0.1239</v>
      </c>
      <c r="AD389" s="312" t="n">
        <v>-0.0492</v>
      </c>
      <c r="AE389" s="312" t="n">
        <v>0.1231</v>
      </c>
      <c r="AF389" s="312" t="n">
        <v>0.0065</v>
      </c>
      <c r="AG389" s="312" t="n">
        <v>-0.1239</v>
      </c>
      <c r="AH389" s="312" t="n">
        <v>0.3923</v>
      </c>
      <c r="AI389" s="312" t="n">
        <v>-0.0409</v>
      </c>
      <c r="AJ389" s="312" t="n">
        <v>0.0097</v>
      </c>
      <c r="AK389" s="312" t="n">
        <v>0.0111</v>
      </c>
      <c r="AL389" s="312" t="n">
        <v>-0.1538</v>
      </c>
      <c r="AM389" s="312" t="n">
        <v>0.0276</v>
      </c>
      <c r="AN389" s="312" t="n">
        <v>0.23</v>
      </c>
      <c r="AO389" s="312" t="n">
        <v>0.033</v>
      </c>
      <c r="AP389" s="313" t="n">
        <v>-0.1868</v>
      </c>
      <c r="AQ389" s="252"/>
      <c r="AR389" s="314" t="n">
        <f aca="false">ROUND(SUMPRODUCT(E389:AP389,E$5:AP$5),10)</f>
        <v>-0.29180074</v>
      </c>
      <c r="AS389" s="315" t="str">
        <f aca="false">PROPER(RIGHT(B389,LEN(B389)-6))</f>
        <v>Urtica Urens</v>
      </c>
      <c r="AT389" s="269" t="n">
        <f aca="false">ATANH(MIN(AR389,max_correl))</f>
        <v>-0.300533475833807</v>
      </c>
      <c r="AU389" s="270" t="n">
        <f aca="false">IF(AT389&lt;0,(AT389^2),"")</f>
        <v>0.0903203700967495</v>
      </c>
      <c r="AV389" s="252"/>
      <c r="AW389" s="252"/>
      <c r="AX389" s="252"/>
      <c r="AY389" s="252"/>
      <c r="BC389" s="0"/>
    </row>
    <row r="390" customFormat="false" ht="12.8" hidden="false" customHeight="false" outlineLevel="0" collapsed="false">
      <c r="A390" s="269" t="s">
        <v>814</v>
      </c>
      <c r="B390" s="334" t="s">
        <v>1895</v>
      </c>
      <c r="C390" s="334"/>
      <c r="D390" s="335"/>
      <c r="E390" s="312" t="n">
        <v>0.1359</v>
      </c>
      <c r="F390" s="312" t="n">
        <v>0.153</v>
      </c>
      <c r="G390" s="312" t="n">
        <v>0.2107</v>
      </c>
      <c r="H390" s="312" t="n">
        <v>0.0429</v>
      </c>
      <c r="I390" s="312" t="n">
        <v>-0.3326</v>
      </c>
      <c r="J390" s="312" t="n">
        <v>0.2499</v>
      </c>
      <c r="K390" s="312" t="n">
        <v>0.1307</v>
      </c>
      <c r="L390" s="312" t="n">
        <v>-0.3431</v>
      </c>
      <c r="M390" s="312" t="n">
        <v>0.1042</v>
      </c>
      <c r="N390" s="312" t="n">
        <v>-0.0988</v>
      </c>
      <c r="O390" s="312" t="n">
        <v>-0.2727</v>
      </c>
      <c r="P390" s="312" t="n">
        <v>0.0915</v>
      </c>
      <c r="Q390" s="312" t="n">
        <v>-0.1957</v>
      </c>
      <c r="R390" s="312" t="n">
        <v>0.3478</v>
      </c>
      <c r="S390" s="312" t="n">
        <v>-0.0287</v>
      </c>
      <c r="T390" s="312" t="n">
        <v>0.0341</v>
      </c>
      <c r="U390" s="312" t="n">
        <v>-0.1258</v>
      </c>
      <c r="V390" s="312" t="n">
        <v>-0.3412</v>
      </c>
      <c r="W390" s="312" t="n">
        <v>0.0446</v>
      </c>
      <c r="X390" s="312" t="n">
        <v>0.1452</v>
      </c>
      <c r="Y390" s="312" t="n">
        <v>0.0468</v>
      </c>
      <c r="Z390" s="312" t="n">
        <v>0.0056</v>
      </c>
      <c r="AA390" s="312" t="n">
        <v>0.0645</v>
      </c>
      <c r="AB390" s="312" t="n">
        <v>-0.1087</v>
      </c>
      <c r="AC390" s="312" t="n">
        <v>-0.0277</v>
      </c>
      <c r="AD390" s="312" t="n">
        <v>-0.0638</v>
      </c>
      <c r="AE390" s="312" t="n">
        <v>0.0113</v>
      </c>
      <c r="AF390" s="312" t="n">
        <v>-0.0314</v>
      </c>
      <c r="AG390" s="312" t="n">
        <v>0.0093</v>
      </c>
      <c r="AH390" s="312" t="n">
        <v>0.1938</v>
      </c>
      <c r="AI390" s="312" t="n">
        <v>-0.0827</v>
      </c>
      <c r="AJ390" s="312" t="n">
        <v>0.0248</v>
      </c>
      <c r="AK390" s="312" t="n">
        <v>-0.1685</v>
      </c>
      <c r="AL390" s="312" t="n">
        <v>-0.1322</v>
      </c>
      <c r="AM390" s="312" t="n">
        <v>0.028</v>
      </c>
      <c r="AN390" s="312" t="n">
        <v>0.2041</v>
      </c>
      <c r="AO390" s="312" t="n">
        <v>-0.0726</v>
      </c>
      <c r="AP390" s="313" t="n">
        <v>0.1459</v>
      </c>
      <c r="AQ390" s="252"/>
      <c r="AR390" s="314" t="n">
        <f aca="false">ROUND(SUMPRODUCT(E390:AP390,E$5:AP$5),10)</f>
        <v>-0.1149992338</v>
      </c>
      <c r="AS390" s="315" t="str">
        <f aca="false">PROPER(RIGHT(B390,LEN(B390)-6))</f>
        <v>Ustilago Maidis</v>
      </c>
      <c r="AT390" s="269" t="n">
        <f aca="false">ATANH(MIN(AR390,max_correl))</f>
        <v>-0.115510242974414</v>
      </c>
      <c r="AU390" s="270" t="n">
        <f aca="false">IF(AT390&lt;0,(AT390^2),"")</f>
        <v>0.0133426162320082</v>
      </c>
      <c r="AV390" s="252"/>
      <c r="AW390" s="252"/>
      <c r="AX390" s="252"/>
      <c r="AY390" s="252"/>
      <c r="BC390" s="0"/>
    </row>
    <row r="391" customFormat="false" ht="12.8" hidden="false" customHeight="false" outlineLevel="0" collapsed="false">
      <c r="A391" s="269" t="s">
        <v>815</v>
      </c>
      <c r="B391" s="334" t="s">
        <v>1896</v>
      </c>
      <c r="C391" s="334"/>
      <c r="D391" s="335"/>
      <c r="E391" s="312" t="n">
        <v>0.2217</v>
      </c>
      <c r="F391" s="312" t="n">
        <v>-0.0459</v>
      </c>
      <c r="G391" s="312" t="n">
        <v>-0.0795</v>
      </c>
      <c r="H391" s="312" t="n">
        <v>-0.215</v>
      </c>
      <c r="I391" s="312" t="n">
        <v>0.1922</v>
      </c>
      <c r="J391" s="312" t="n">
        <v>-0.1992</v>
      </c>
      <c r="K391" s="312" t="n">
        <v>0.295</v>
      </c>
      <c r="L391" s="312" t="n">
        <v>0.0819</v>
      </c>
      <c r="M391" s="312" t="n">
        <v>0.2303</v>
      </c>
      <c r="N391" s="312" t="n">
        <v>0.0121</v>
      </c>
      <c r="O391" s="312" t="n">
        <v>0.1025</v>
      </c>
      <c r="P391" s="312" t="n">
        <v>0.051</v>
      </c>
      <c r="Q391" s="312" t="n">
        <v>-0.0158</v>
      </c>
      <c r="R391" s="312" t="n">
        <v>0.0174</v>
      </c>
      <c r="S391" s="312" t="n">
        <v>-0.1903</v>
      </c>
      <c r="T391" s="312" t="n">
        <v>0.1369</v>
      </c>
      <c r="U391" s="312" t="n">
        <v>0.0778</v>
      </c>
      <c r="V391" s="312" t="n">
        <v>0.033</v>
      </c>
      <c r="W391" s="312" t="n">
        <v>-0.1908</v>
      </c>
      <c r="X391" s="312" t="n">
        <v>-0.0365</v>
      </c>
      <c r="Y391" s="312" t="n">
        <v>-0.2845</v>
      </c>
      <c r="Z391" s="312" t="n">
        <v>0.0427</v>
      </c>
      <c r="AA391" s="312" t="n">
        <v>-0.1176</v>
      </c>
      <c r="AB391" s="312" t="n">
        <v>-0.0483</v>
      </c>
      <c r="AC391" s="312" t="n">
        <v>0.2209</v>
      </c>
      <c r="AD391" s="312" t="n">
        <v>0.2633</v>
      </c>
      <c r="AE391" s="312" t="n">
        <v>-0.0462</v>
      </c>
      <c r="AF391" s="312" t="n">
        <v>-0.1178</v>
      </c>
      <c r="AG391" s="312" t="n">
        <v>-0.1613</v>
      </c>
      <c r="AH391" s="312" t="n">
        <v>-0.0311</v>
      </c>
      <c r="AI391" s="312" t="n">
        <v>-0.0564</v>
      </c>
      <c r="AJ391" s="312" t="n">
        <v>0.2571</v>
      </c>
      <c r="AK391" s="312" t="n">
        <v>0.2735</v>
      </c>
      <c r="AL391" s="312" t="n">
        <v>-0.3012</v>
      </c>
      <c r="AM391" s="312" t="n">
        <v>-0.0765</v>
      </c>
      <c r="AN391" s="312" t="n">
        <v>-0.044</v>
      </c>
      <c r="AO391" s="312" t="n">
        <v>-0.0142</v>
      </c>
      <c r="AP391" s="313" t="n">
        <v>-0.2373</v>
      </c>
      <c r="AQ391" s="252"/>
      <c r="AR391" s="314" t="n">
        <f aca="false">ROUND(SUMPRODUCT(E391:AP391,E$5:AP$5),10)</f>
        <v>0.0536996501</v>
      </c>
      <c r="AS391" s="315" t="str">
        <f aca="false">PROPER(RIGHT(B391,LEN(B391)-6))</f>
        <v>V.A.B. (B.C.G.)</v>
      </c>
      <c r="AT391" s="269" t="n">
        <f aca="false">ATANH(MIN(AR391,max_correl))</f>
        <v>0.0537513566337329</v>
      </c>
      <c r="AU391" s="270" t="str">
        <f aca="false">IF(AT391&lt;0,(AT391^2),"")</f>
        <v/>
      </c>
      <c r="AV391" s="252"/>
      <c r="AW391" s="252"/>
      <c r="AX391" s="252"/>
      <c r="AY391" s="252"/>
      <c r="BC391" s="0"/>
    </row>
    <row r="392" customFormat="false" ht="12.8" hidden="false" customHeight="false" outlineLevel="0" collapsed="false">
      <c r="A392" s="269" t="s">
        <v>816</v>
      </c>
      <c r="B392" s="334" t="s">
        <v>1897</v>
      </c>
      <c r="C392" s="334"/>
      <c r="D392" s="335"/>
      <c r="E392" s="312" t="n">
        <v>0.3048</v>
      </c>
      <c r="F392" s="312" t="n">
        <v>-0.2135</v>
      </c>
      <c r="G392" s="312" t="n">
        <v>-0.3162</v>
      </c>
      <c r="H392" s="312" t="n">
        <v>0.1155</v>
      </c>
      <c r="I392" s="312" t="n">
        <v>-0.0881</v>
      </c>
      <c r="J392" s="312" t="n">
        <v>-0.0487</v>
      </c>
      <c r="K392" s="312" t="n">
        <v>0.0134</v>
      </c>
      <c r="L392" s="312" t="n">
        <v>0.0115</v>
      </c>
      <c r="M392" s="312" t="n">
        <v>-0.042</v>
      </c>
      <c r="N392" s="312" t="n">
        <v>0.2971</v>
      </c>
      <c r="O392" s="312" t="n">
        <v>-0.0528</v>
      </c>
      <c r="P392" s="312" t="n">
        <v>0.015</v>
      </c>
      <c r="Q392" s="312" t="n">
        <v>-0.008</v>
      </c>
      <c r="R392" s="312" t="n">
        <v>-0.1753</v>
      </c>
      <c r="S392" s="312" t="n">
        <v>-0.2294</v>
      </c>
      <c r="T392" s="312" t="n">
        <v>0.1823</v>
      </c>
      <c r="U392" s="312" t="n">
        <v>-0.1021</v>
      </c>
      <c r="V392" s="312" t="n">
        <v>0.0942</v>
      </c>
      <c r="W392" s="312" t="n">
        <v>-0.028</v>
      </c>
      <c r="X392" s="312" t="n">
        <v>0.1231</v>
      </c>
      <c r="Y392" s="312" t="n">
        <v>-0.0741</v>
      </c>
      <c r="Z392" s="312" t="n">
        <v>-0.133</v>
      </c>
      <c r="AA392" s="312" t="n">
        <v>-0.0143</v>
      </c>
      <c r="AB392" s="312" t="n">
        <v>-0.1387</v>
      </c>
      <c r="AC392" s="312" t="n">
        <v>0.2443</v>
      </c>
      <c r="AD392" s="312" t="n">
        <v>0.1969</v>
      </c>
      <c r="AE392" s="312" t="n">
        <v>0.0566</v>
      </c>
      <c r="AF392" s="312" t="n">
        <v>-0.1177</v>
      </c>
      <c r="AG392" s="312" t="n">
        <v>-0.1756</v>
      </c>
      <c r="AH392" s="312" t="n">
        <v>0.2386</v>
      </c>
      <c r="AI392" s="312" t="n">
        <v>0.1094</v>
      </c>
      <c r="AJ392" s="312" t="n">
        <v>-0.1037</v>
      </c>
      <c r="AK392" s="312" t="n">
        <v>0.2182</v>
      </c>
      <c r="AL392" s="312" t="n">
        <v>-0.216</v>
      </c>
      <c r="AM392" s="312" t="n">
        <v>-0.1222</v>
      </c>
      <c r="AN392" s="312" t="n">
        <v>0.23</v>
      </c>
      <c r="AO392" s="312" t="n">
        <v>0.1517</v>
      </c>
      <c r="AP392" s="313" t="n">
        <v>-0.1976</v>
      </c>
      <c r="AQ392" s="252"/>
      <c r="AR392" s="314" t="n">
        <f aca="false">ROUND(SUMPRODUCT(E392:AP392,E$5:AP$5),10)</f>
        <v>-0.0607299301</v>
      </c>
      <c r="AS392" s="315" t="str">
        <f aca="false">PROPER(RIGHT(B392,LEN(B392)-6))</f>
        <v>Vaccinotoxinum</v>
      </c>
      <c r="AT392" s="269" t="n">
        <f aca="false">ATANH(MIN(AR392,max_correl))</f>
        <v>-0.060804755595237</v>
      </c>
      <c r="AU392" s="270" t="n">
        <f aca="false">IF(AT392&lt;0,(AT392^2),"")</f>
        <v>0.00369721830299651</v>
      </c>
      <c r="AV392" s="252"/>
      <c r="AW392" s="252"/>
      <c r="AX392" s="252"/>
      <c r="AY392" s="252"/>
      <c r="BC392" s="0"/>
    </row>
    <row r="393" customFormat="false" ht="12.8" hidden="false" customHeight="false" outlineLevel="0" collapsed="false">
      <c r="A393" s="269" t="s">
        <v>817</v>
      </c>
      <c r="B393" s="334" t="s">
        <v>1898</v>
      </c>
      <c r="C393" s="334"/>
      <c r="D393" s="335"/>
      <c r="E393" s="312" t="n">
        <v>-0.2779</v>
      </c>
      <c r="F393" s="312" t="n">
        <v>0.1531</v>
      </c>
      <c r="G393" s="312" t="n">
        <v>0.0292</v>
      </c>
      <c r="H393" s="312" t="n">
        <v>-0.1916</v>
      </c>
      <c r="I393" s="312" t="n">
        <v>-0.4326</v>
      </c>
      <c r="J393" s="312" t="n">
        <v>0.1316</v>
      </c>
      <c r="K393" s="312" t="n">
        <v>0.1529</v>
      </c>
      <c r="L393" s="312" t="n">
        <v>-0.0348</v>
      </c>
      <c r="M393" s="312" t="n">
        <v>-0.1436</v>
      </c>
      <c r="N393" s="312" t="n">
        <v>0.0542</v>
      </c>
      <c r="O393" s="312" t="n">
        <v>0.0027</v>
      </c>
      <c r="P393" s="312" t="n">
        <v>0.0048</v>
      </c>
      <c r="Q393" s="312" t="n">
        <v>0.1006</v>
      </c>
      <c r="R393" s="312" t="n">
        <v>-0.1107</v>
      </c>
      <c r="S393" s="312" t="n">
        <v>-0.1175</v>
      </c>
      <c r="T393" s="312" t="n">
        <v>0.0745</v>
      </c>
      <c r="U393" s="312" t="n">
        <v>-0.0528</v>
      </c>
      <c r="V393" s="312" t="n">
        <v>0.2692</v>
      </c>
      <c r="W393" s="312" t="n">
        <v>0.096</v>
      </c>
      <c r="X393" s="312" t="n">
        <v>-0.1405</v>
      </c>
      <c r="Y393" s="312" t="n">
        <v>0.0923</v>
      </c>
      <c r="Z393" s="312" t="n">
        <v>-0.161</v>
      </c>
      <c r="AA393" s="312" t="n">
        <v>-0.043</v>
      </c>
      <c r="AB393" s="312" t="n">
        <v>0.1881</v>
      </c>
      <c r="AC393" s="312" t="n">
        <v>-0.1527</v>
      </c>
      <c r="AD393" s="312" t="n">
        <v>-0.0043</v>
      </c>
      <c r="AE393" s="312" t="n">
        <v>-0.1035</v>
      </c>
      <c r="AF393" s="312" t="n">
        <v>0.2224</v>
      </c>
      <c r="AG393" s="312" t="n">
        <v>0.0499</v>
      </c>
      <c r="AH393" s="312" t="n">
        <v>-0.2365</v>
      </c>
      <c r="AI393" s="312" t="n">
        <v>0.1103</v>
      </c>
      <c r="AJ393" s="312" t="n">
        <v>-0.09</v>
      </c>
      <c r="AK393" s="312" t="n">
        <v>0.1502</v>
      </c>
      <c r="AL393" s="312" t="n">
        <v>0.2504</v>
      </c>
      <c r="AM393" s="312" t="n">
        <v>0.313</v>
      </c>
      <c r="AN393" s="312" t="n">
        <v>-0.1883</v>
      </c>
      <c r="AO393" s="312" t="n">
        <v>-0.0569</v>
      </c>
      <c r="AP393" s="313" t="n">
        <v>0.0863</v>
      </c>
      <c r="AQ393" s="252"/>
      <c r="AR393" s="314" t="n">
        <f aca="false">ROUND(SUMPRODUCT(E393:AP393,E$5:AP$5),10)</f>
        <v>0.3260428477</v>
      </c>
      <c r="AS393" s="315" t="str">
        <f aca="false">PROPER(RIGHT(B393,LEN(B393)-6))</f>
        <v>Valeriana Officinal.</v>
      </c>
      <c r="AT393" s="269" t="n">
        <f aca="false">ATANH(MIN(AR393,max_correl))</f>
        <v>0.338393973543336</v>
      </c>
      <c r="AU393" s="270" t="str">
        <f aca="false">IF(AT393&lt;0,(AT393^2),"")</f>
        <v/>
      </c>
      <c r="AV393" s="252"/>
      <c r="AW393" s="252"/>
      <c r="AX393" s="252"/>
      <c r="AY393" s="252"/>
      <c r="BC393" s="0"/>
    </row>
    <row r="394" customFormat="false" ht="12.8" hidden="false" customHeight="false" outlineLevel="0" collapsed="false">
      <c r="A394" s="269" t="s">
        <v>818</v>
      </c>
      <c r="B394" s="334" t="s">
        <v>1899</v>
      </c>
      <c r="C394" s="334"/>
      <c r="D394" s="335"/>
      <c r="E394" s="312" t="n">
        <v>0.3942</v>
      </c>
      <c r="F394" s="312" t="n">
        <v>-0.3058</v>
      </c>
      <c r="G394" s="312" t="n">
        <v>0.0132</v>
      </c>
      <c r="H394" s="312" t="n">
        <v>0.1763</v>
      </c>
      <c r="I394" s="312" t="n">
        <v>0.1027</v>
      </c>
      <c r="J394" s="312" t="n">
        <v>-0.1547</v>
      </c>
      <c r="K394" s="312" t="n">
        <v>-0.3658</v>
      </c>
      <c r="L394" s="312" t="n">
        <v>-0.1395</v>
      </c>
      <c r="M394" s="312" t="n">
        <v>-0.0764</v>
      </c>
      <c r="N394" s="312" t="n">
        <v>0.3426</v>
      </c>
      <c r="O394" s="312" t="n">
        <v>-0.046</v>
      </c>
      <c r="P394" s="312" t="n">
        <v>0.032</v>
      </c>
      <c r="Q394" s="312" t="n">
        <v>0.0756</v>
      </c>
      <c r="R394" s="312" t="n">
        <v>-0.0332</v>
      </c>
      <c r="S394" s="312" t="n">
        <v>-0.1343</v>
      </c>
      <c r="T394" s="312" t="n">
        <v>0.1571</v>
      </c>
      <c r="U394" s="312" t="n">
        <v>-0.1535</v>
      </c>
      <c r="V394" s="312" t="n">
        <v>0.2199</v>
      </c>
      <c r="W394" s="312" t="n">
        <v>-0.0304</v>
      </c>
      <c r="X394" s="312" t="n">
        <v>0.1815</v>
      </c>
      <c r="Y394" s="312" t="n">
        <v>-0.0684</v>
      </c>
      <c r="Z394" s="312" t="n">
        <v>-0.2043</v>
      </c>
      <c r="AA394" s="312" t="n">
        <v>-0.0308</v>
      </c>
      <c r="AB394" s="312" t="n">
        <v>-0.1371</v>
      </c>
      <c r="AC394" s="312" t="n">
        <v>0.0548</v>
      </c>
      <c r="AD394" s="312" t="n">
        <v>-0.1743</v>
      </c>
      <c r="AE394" s="312" t="n">
        <v>0.1387</v>
      </c>
      <c r="AF394" s="312" t="n">
        <v>0.0432</v>
      </c>
      <c r="AG394" s="312" t="n">
        <v>-0.1395</v>
      </c>
      <c r="AH394" s="312" t="n">
        <v>0.0648</v>
      </c>
      <c r="AI394" s="312" t="n">
        <v>0.1639</v>
      </c>
      <c r="AJ394" s="312" t="n">
        <v>-0.1267</v>
      </c>
      <c r="AK394" s="312" t="n">
        <v>0.1519</v>
      </c>
      <c r="AL394" s="312" t="n">
        <v>0.0508</v>
      </c>
      <c r="AM394" s="312" t="n">
        <v>-0.0412</v>
      </c>
      <c r="AN394" s="312" t="n">
        <v>-0.1463</v>
      </c>
      <c r="AO394" s="312" t="n">
        <v>0.0456</v>
      </c>
      <c r="AP394" s="313" t="n">
        <v>0.1111</v>
      </c>
      <c r="AQ394" s="252"/>
      <c r="AR394" s="314" t="n">
        <f aca="false">ROUND(SUMPRODUCT(E394:AP394,E$5:AP$5),10)</f>
        <v>-0.2503527369</v>
      </c>
      <c r="AS394" s="315" t="str">
        <f aca="false">PROPER(RIGHT(B394,LEN(B394)-6))</f>
        <v>Variolinum</v>
      </c>
      <c r="AT394" s="269" t="n">
        <f aca="false">ATANH(MIN(AR394,max_correl))</f>
        <v>-0.25578909998894</v>
      </c>
      <c r="AU394" s="270" t="n">
        <f aca="false">IF(AT394&lt;0,(AT394^2),"")</f>
        <v>0.0654280636731521</v>
      </c>
      <c r="AV394" s="252"/>
      <c r="AW394" s="252"/>
      <c r="AX394" s="252"/>
      <c r="AY394" s="252"/>
      <c r="BC394" s="0"/>
    </row>
    <row r="395" customFormat="false" ht="12.8" hidden="false" customHeight="false" outlineLevel="0" collapsed="false">
      <c r="A395" s="269" t="s">
        <v>819</v>
      </c>
      <c r="B395" s="334" t="s">
        <v>1900</v>
      </c>
      <c r="C395" s="334"/>
      <c r="D395" s="335"/>
      <c r="E395" s="312" t="n">
        <v>-0.5052</v>
      </c>
      <c r="F395" s="312" t="n">
        <v>-0.0613</v>
      </c>
      <c r="G395" s="312" t="n">
        <v>0.0427</v>
      </c>
      <c r="H395" s="312" t="n">
        <v>0.0836</v>
      </c>
      <c r="I395" s="312" t="n">
        <v>0.1724</v>
      </c>
      <c r="J395" s="312" t="n">
        <v>0.0726</v>
      </c>
      <c r="K395" s="312" t="n">
        <v>0.5273</v>
      </c>
      <c r="L395" s="312" t="n">
        <v>-0.0798</v>
      </c>
      <c r="M395" s="312" t="n">
        <v>-0.2574</v>
      </c>
      <c r="N395" s="312" t="n">
        <v>0.0828</v>
      </c>
      <c r="O395" s="312" t="n">
        <v>-0.0111</v>
      </c>
      <c r="P395" s="312" t="n">
        <v>-0.2082</v>
      </c>
      <c r="Q395" s="312" t="n">
        <v>-0.1306</v>
      </c>
      <c r="R395" s="312" t="n">
        <v>0.1552</v>
      </c>
      <c r="S395" s="312" t="n">
        <v>0.0128</v>
      </c>
      <c r="T395" s="312" t="n">
        <v>-0.0508</v>
      </c>
      <c r="U395" s="312" t="n">
        <v>0.0093</v>
      </c>
      <c r="V395" s="312" t="n">
        <v>0.1297</v>
      </c>
      <c r="W395" s="312" t="n">
        <v>0.0323</v>
      </c>
      <c r="X395" s="312" t="n">
        <v>0.1139</v>
      </c>
      <c r="Y395" s="312" t="n">
        <v>-0.0575</v>
      </c>
      <c r="Z395" s="312" t="n">
        <v>-0.2105</v>
      </c>
      <c r="AA395" s="312" t="n">
        <v>-0.0506</v>
      </c>
      <c r="AB395" s="312" t="n">
        <v>0.0011</v>
      </c>
      <c r="AC395" s="312" t="n">
        <v>-0.1776</v>
      </c>
      <c r="AD395" s="312" t="n">
        <v>0.1269</v>
      </c>
      <c r="AE395" s="312" t="n">
        <v>-0.0761</v>
      </c>
      <c r="AF395" s="312" t="n">
        <v>-0.113</v>
      </c>
      <c r="AG395" s="312" t="n">
        <v>0.0849</v>
      </c>
      <c r="AH395" s="312" t="n">
        <v>0.0116</v>
      </c>
      <c r="AI395" s="312" t="n">
        <v>-0.0699</v>
      </c>
      <c r="AJ395" s="312" t="n">
        <v>0.1167</v>
      </c>
      <c r="AK395" s="312" t="n">
        <v>0.1086</v>
      </c>
      <c r="AL395" s="312" t="n">
        <v>0.0645</v>
      </c>
      <c r="AM395" s="312" t="n">
        <v>-0.0638</v>
      </c>
      <c r="AN395" s="312" t="n">
        <v>-0.0286</v>
      </c>
      <c r="AO395" s="312" t="n">
        <v>-0.0374</v>
      </c>
      <c r="AP395" s="313" t="n">
        <v>0.2388</v>
      </c>
      <c r="AQ395" s="252"/>
      <c r="AR395" s="314" t="n">
        <f aca="false">ROUND(SUMPRODUCT(E395:AP395,E$5:AP$5),10)</f>
        <v>0.2049575845</v>
      </c>
      <c r="AS395" s="315" t="str">
        <f aca="false">PROPER(RIGHT(B395,LEN(B395)-6))</f>
        <v>Veratrum Album</v>
      </c>
      <c r="AT395" s="269" t="n">
        <f aca="false">ATANH(MIN(AR395,max_correl))</f>
        <v>0.207902089829432</v>
      </c>
      <c r="AU395" s="270" t="str">
        <f aca="false">IF(AT395&lt;0,(AT395^2),"")</f>
        <v/>
      </c>
      <c r="AV395" s="252"/>
      <c r="AW395" s="252"/>
      <c r="AX395" s="252"/>
      <c r="AY395" s="252"/>
      <c r="BC395" s="0"/>
    </row>
    <row r="396" customFormat="false" ht="12.8" hidden="false" customHeight="false" outlineLevel="0" collapsed="false">
      <c r="A396" s="269" t="s">
        <v>820</v>
      </c>
      <c r="B396" s="334" t="s">
        <v>1901</v>
      </c>
      <c r="C396" s="334"/>
      <c r="D396" s="335"/>
      <c r="E396" s="312" t="n">
        <v>-0.4462</v>
      </c>
      <c r="F396" s="312" t="n">
        <v>-0.2926</v>
      </c>
      <c r="G396" s="312" t="n">
        <v>0.1606</v>
      </c>
      <c r="H396" s="312" t="n">
        <v>0.0003</v>
      </c>
      <c r="I396" s="312" t="n">
        <v>-0.0134</v>
      </c>
      <c r="J396" s="312" t="n">
        <v>-0.0283</v>
      </c>
      <c r="K396" s="312" t="n">
        <v>-0.1442</v>
      </c>
      <c r="L396" s="312" t="n">
        <v>0.1198</v>
      </c>
      <c r="M396" s="312" t="n">
        <v>-0.2344</v>
      </c>
      <c r="N396" s="312" t="n">
        <v>0.057</v>
      </c>
      <c r="O396" s="312" t="n">
        <v>-0.32</v>
      </c>
      <c r="P396" s="312" t="n">
        <v>0.1795</v>
      </c>
      <c r="Q396" s="312" t="n">
        <v>0.1051</v>
      </c>
      <c r="R396" s="312" t="n">
        <v>-0.1393</v>
      </c>
      <c r="S396" s="312" t="n">
        <v>0.2642</v>
      </c>
      <c r="T396" s="312" t="n">
        <v>-0.0777</v>
      </c>
      <c r="U396" s="312" t="n">
        <v>-0.0162</v>
      </c>
      <c r="V396" s="312" t="n">
        <v>0.1164</v>
      </c>
      <c r="W396" s="312" t="n">
        <v>-0.0567</v>
      </c>
      <c r="X396" s="312" t="n">
        <v>0.0844</v>
      </c>
      <c r="Y396" s="312" t="n">
        <v>0.1859</v>
      </c>
      <c r="Z396" s="312" t="n">
        <v>-0.11</v>
      </c>
      <c r="AA396" s="312" t="n">
        <v>-0.1612</v>
      </c>
      <c r="AB396" s="312" t="n">
        <v>0.0683</v>
      </c>
      <c r="AC396" s="312" t="n">
        <v>0.2222</v>
      </c>
      <c r="AD396" s="312" t="n">
        <v>0.1167</v>
      </c>
      <c r="AE396" s="312" t="n">
        <v>-0.0649</v>
      </c>
      <c r="AF396" s="312" t="n">
        <v>0.1615</v>
      </c>
      <c r="AG396" s="312" t="n">
        <v>0.3112</v>
      </c>
      <c r="AH396" s="312" t="n">
        <v>0.0899</v>
      </c>
      <c r="AI396" s="312" t="n">
        <v>-0.1006</v>
      </c>
      <c r="AJ396" s="312" t="n">
        <v>0.0259</v>
      </c>
      <c r="AK396" s="312" t="n">
        <v>0.0869</v>
      </c>
      <c r="AL396" s="312" t="n">
        <v>0.0219</v>
      </c>
      <c r="AM396" s="312" t="n">
        <v>-0.1076</v>
      </c>
      <c r="AN396" s="312" t="n">
        <v>-0.1146</v>
      </c>
      <c r="AO396" s="312" t="n">
        <v>-0.0451</v>
      </c>
      <c r="AP396" s="313" t="n">
        <v>0.0951</v>
      </c>
      <c r="AQ396" s="252"/>
      <c r="AR396" s="314" t="n">
        <f aca="false">ROUND(SUMPRODUCT(E396:AP396,E$5:AP$5),10)</f>
        <v>-0.0078141126</v>
      </c>
      <c r="AS396" s="315" t="str">
        <f aca="false">PROPER(RIGHT(B396,LEN(B396)-6))</f>
        <v>Veratrum Viride</v>
      </c>
      <c r="AT396" s="269" t="n">
        <f aca="false">ATANH(MIN(AR396,max_correl))</f>
        <v>-0.00781427164999204</v>
      </c>
      <c r="AU396" s="270" t="n">
        <f aca="false">IF(AT396&lt;0,(AT396^2),"")</f>
        <v>6.10628414198694E-005</v>
      </c>
      <c r="AV396" s="252"/>
      <c r="AW396" s="252"/>
      <c r="AX396" s="252"/>
      <c r="AY396" s="252"/>
      <c r="BC396" s="0"/>
    </row>
    <row r="397" customFormat="false" ht="12.8" hidden="false" customHeight="false" outlineLevel="0" collapsed="false">
      <c r="A397" s="269" t="s">
        <v>821</v>
      </c>
      <c r="B397" s="334" t="s">
        <v>1902</v>
      </c>
      <c r="C397" s="334"/>
      <c r="D397" s="335"/>
      <c r="E397" s="312" t="n">
        <v>0.3403</v>
      </c>
      <c r="F397" s="312" t="n">
        <v>-0.2692</v>
      </c>
      <c r="G397" s="312" t="n">
        <v>0.166</v>
      </c>
      <c r="H397" s="312" t="n">
        <v>-0.3468</v>
      </c>
      <c r="I397" s="312" t="n">
        <v>-0.0945</v>
      </c>
      <c r="J397" s="312" t="n">
        <v>-0.3452</v>
      </c>
      <c r="K397" s="312" t="n">
        <v>0.0296</v>
      </c>
      <c r="L397" s="312" t="n">
        <v>-0.2807</v>
      </c>
      <c r="M397" s="312" t="n">
        <v>-0.1607</v>
      </c>
      <c r="N397" s="312" t="n">
        <v>0.1122</v>
      </c>
      <c r="O397" s="312" t="n">
        <v>-0.0185</v>
      </c>
      <c r="P397" s="312" t="n">
        <v>0.1307</v>
      </c>
      <c r="Q397" s="312" t="n">
        <v>0.1985</v>
      </c>
      <c r="R397" s="312" t="n">
        <v>-0.106</v>
      </c>
      <c r="S397" s="312" t="n">
        <v>0.0879</v>
      </c>
      <c r="T397" s="312" t="n">
        <v>-0.157</v>
      </c>
      <c r="U397" s="312" t="n">
        <v>-0.0612</v>
      </c>
      <c r="V397" s="312" t="n">
        <v>-0.0304</v>
      </c>
      <c r="W397" s="312" t="n">
        <v>-0.1475</v>
      </c>
      <c r="X397" s="312" t="n">
        <v>0.0452</v>
      </c>
      <c r="Y397" s="312" t="n">
        <v>0.0711</v>
      </c>
      <c r="Z397" s="312" t="n">
        <v>-0.1151</v>
      </c>
      <c r="AA397" s="312" t="n">
        <v>0.1779</v>
      </c>
      <c r="AB397" s="312" t="n">
        <v>0.1336</v>
      </c>
      <c r="AC397" s="312" t="n">
        <v>0.1266</v>
      </c>
      <c r="AD397" s="312" t="n">
        <v>-0.2001</v>
      </c>
      <c r="AE397" s="312" t="n">
        <v>0.0658</v>
      </c>
      <c r="AF397" s="312" t="n">
        <v>-0.0119</v>
      </c>
      <c r="AG397" s="312" t="n">
        <v>0.0078</v>
      </c>
      <c r="AH397" s="312" t="n">
        <v>-0.0658</v>
      </c>
      <c r="AI397" s="312" t="n">
        <v>0.0242</v>
      </c>
      <c r="AJ397" s="312" t="n">
        <v>0.2679</v>
      </c>
      <c r="AK397" s="312" t="n">
        <v>0.1179</v>
      </c>
      <c r="AL397" s="312" t="n">
        <v>-0.1118</v>
      </c>
      <c r="AM397" s="312" t="n">
        <v>0.0115</v>
      </c>
      <c r="AN397" s="312" t="n">
        <v>0.1286</v>
      </c>
      <c r="AO397" s="312" t="n">
        <v>0.1751</v>
      </c>
      <c r="AP397" s="313" t="n">
        <v>0.0999</v>
      </c>
      <c r="AQ397" s="252"/>
      <c r="AR397" s="314" t="n">
        <f aca="false">ROUND(SUMPRODUCT(E397:AP397,E$5:AP$5),10)</f>
        <v>-0.3215456041</v>
      </c>
      <c r="AS397" s="315" t="str">
        <f aca="false">PROPER(RIGHT(B397,LEN(B397)-6))</f>
        <v>Verbascum Thapsus</v>
      </c>
      <c r="AT397" s="269" t="n">
        <f aca="false">ATANH(MIN(AR397,max_correl))</f>
        <v>-0.33336998944775</v>
      </c>
      <c r="AU397" s="270" t="n">
        <f aca="false">IF(AT397&lt;0,(AT397^2),"")</f>
        <v>0.111135549864393</v>
      </c>
      <c r="AV397" s="252"/>
      <c r="AW397" s="252"/>
      <c r="AX397" s="252"/>
      <c r="AY397" s="252"/>
      <c r="BC397" s="0"/>
    </row>
    <row r="398" customFormat="false" ht="12.8" hidden="false" customHeight="false" outlineLevel="0" collapsed="false">
      <c r="A398" s="269" t="s">
        <v>822</v>
      </c>
      <c r="B398" s="334" t="s">
        <v>1903</v>
      </c>
      <c r="C398" s="334"/>
      <c r="D398" s="335"/>
      <c r="E398" s="312" t="n">
        <v>0.1988</v>
      </c>
      <c r="F398" s="312" t="n">
        <v>-0.2066</v>
      </c>
      <c r="G398" s="312" t="n">
        <v>-0.0328</v>
      </c>
      <c r="H398" s="312" t="n">
        <v>0.1346</v>
      </c>
      <c r="I398" s="312" t="n">
        <v>-0.1297</v>
      </c>
      <c r="J398" s="312" t="n">
        <v>0.3561</v>
      </c>
      <c r="K398" s="312" t="n">
        <v>-0.2357</v>
      </c>
      <c r="L398" s="312" t="n">
        <v>0.0386</v>
      </c>
      <c r="M398" s="312" t="n">
        <v>-0.2185</v>
      </c>
      <c r="N398" s="312" t="n">
        <v>0.0359</v>
      </c>
      <c r="O398" s="312" t="n">
        <v>0.0325</v>
      </c>
      <c r="P398" s="312" t="n">
        <v>-0.0136</v>
      </c>
      <c r="Q398" s="312" t="n">
        <v>-0.0023</v>
      </c>
      <c r="R398" s="312" t="n">
        <v>-0.0264</v>
      </c>
      <c r="S398" s="312" t="n">
        <v>-0.0873</v>
      </c>
      <c r="T398" s="312" t="n">
        <v>-0.1023</v>
      </c>
      <c r="U398" s="312" t="n">
        <v>0.1867</v>
      </c>
      <c r="V398" s="312" t="n">
        <v>-0.1247</v>
      </c>
      <c r="W398" s="312" t="n">
        <v>-0.2043</v>
      </c>
      <c r="X398" s="312" t="n">
        <v>0.0395</v>
      </c>
      <c r="Y398" s="312" t="n">
        <v>0.0634</v>
      </c>
      <c r="Z398" s="312" t="n">
        <v>0.1164</v>
      </c>
      <c r="AA398" s="312" t="n">
        <v>-0.1273</v>
      </c>
      <c r="AB398" s="312" t="n">
        <v>-0.1671</v>
      </c>
      <c r="AC398" s="312" t="n">
        <v>0.0642</v>
      </c>
      <c r="AD398" s="312" t="n">
        <v>0.0576</v>
      </c>
      <c r="AE398" s="312" t="n">
        <v>0.0841</v>
      </c>
      <c r="AF398" s="312" t="n">
        <v>-0.0492</v>
      </c>
      <c r="AG398" s="312" t="n">
        <v>-0.2175</v>
      </c>
      <c r="AH398" s="312" t="n">
        <v>0.4523</v>
      </c>
      <c r="AI398" s="312" t="n">
        <v>-0.1221</v>
      </c>
      <c r="AJ398" s="312" t="n">
        <v>0.0563</v>
      </c>
      <c r="AK398" s="312" t="n">
        <v>0.179</v>
      </c>
      <c r="AL398" s="312" t="n">
        <v>-0.0952</v>
      </c>
      <c r="AM398" s="312" t="n">
        <v>0.0557</v>
      </c>
      <c r="AN398" s="312" t="n">
        <v>0.308</v>
      </c>
      <c r="AO398" s="312" t="n">
        <v>-0.1832</v>
      </c>
      <c r="AP398" s="313" t="n">
        <v>-0.1178</v>
      </c>
      <c r="AQ398" s="252"/>
      <c r="AR398" s="314" t="n">
        <f aca="false">ROUND(SUMPRODUCT(E398:AP398,E$5:AP$5),10)</f>
        <v>-0.1452095702</v>
      </c>
      <c r="AS398" s="315" t="str">
        <f aca="false">PROPER(RIGHT(B398,LEN(B398)-6))</f>
        <v>Vespa Crabro(Frelon)</v>
      </c>
      <c r="AT398" s="269" t="n">
        <f aca="false">ATANH(MIN(AR398,max_correl))</f>
        <v>-0.14624330121779</v>
      </c>
      <c r="AU398" s="270" t="n">
        <f aca="false">IF(AT398&lt;0,(AT398^2),"")</f>
        <v>0.0213871031510772</v>
      </c>
      <c r="AV398" s="252"/>
      <c r="AW398" s="252"/>
      <c r="AX398" s="252"/>
      <c r="AY398" s="252"/>
      <c r="BC398" s="0"/>
    </row>
    <row r="399" customFormat="false" ht="12.8" hidden="false" customHeight="false" outlineLevel="0" collapsed="false">
      <c r="A399" s="269" t="s">
        <v>823</v>
      </c>
      <c r="B399" s="334" t="s">
        <v>1904</v>
      </c>
      <c r="C399" s="334"/>
      <c r="D399" s="335"/>
      <c r="E399" s="312" t="n">
        <v>-0.1244</v>
      </c>
      <c r="F399" s="312" t="n">
        <v>0.1086</v>
      </c>
      <c r="G399" s="312" t="n">
        <v>0.3038</v>
      </c>
      <c r="H399" s="312" t="n">
        <v>-0.0288</v>
      </c>
      <c r="I399" s="312" t="n">
        <v>-0.3576</v>
      </c>
      <c r="J399" s="312" t="n">
        <v>0.0824</v>
      </c>
      <c r="K399" s="312" t="n">
        <v>0.083</v>
      </c>
      <c r="L399" s="312" t="n">
        <v>-0.501</v>
      </c>
      <c r="M399" s="312" t="n">
        <v>-0.1815</v>
      </c>
      <c r="N399" s="312" t="n">
        <v>0.0933</v>
      </c>
      <c r="O399" s="312" t="n">
        <v>-0.1313</v>
      </c>
      <c r="P399" s="312" t="n">
        <v>0.1616</v>
      </c>
      <c r="Q399" s="312" t="n">
        <v>-0.0222</v>
      </c>
      <c r="R399" s="312" t="n">
        <v>0.1018</v>
      </c>
      <c r="S399" s="312" t="n">
        <v>0.0909</v>
      </c>
      <c r="T399" s="312" t="n">
        <v>-0.2722</v>
      </c>
      <c r="U399" s="312" t="n">
        <v>0.0491</v>
      </c>
      <c r="V399" s="312" t="n">
        <v>-0.0578</v>
      </c>
      <c r="W399" s="312" t="n">
        <v>-0.1089</v>
      </c>
      <c r="X399" s="312" t="n">
        <v>0.0021</v>
      </c>
      <c r="Y399" s="312" t="n">
        <v>-0.0024</v>
      </c>
      <c r="Z399" s="312" t="n">
        <v>-0.2056</v>
      </c>
      <c r="AA399" s="312" t="n">
        <v>0.0662</v>
      </c>
      <c r="AB399" s="312" t="n">
        <v>0.0401</v>
      </c>
      <c r="AC399" s="312" t="n">
        <v>-0.0318</v>
      </c>
      <c r="AD399" s="312" t="n">
        <v>0.0783</v>
      </c>
      <c r="AE399" s="312" t="n">
        <v>0.0043</v>
      </c>
      <c r="AF399" s="312" t="n">
        <v>0.105</v>
      </c>
      <c r="AG399" s="312" t="n">
        <v>0.2333</v>
      </c>
      <c r="AH399" s="312" t="n">
        <v>0.1287</v>
      </c>
      <c r="AI399" s="312" t="n">
        <v>-0.2338</v>
      </c>
      <c r="AJ399" s="312" t="n">
        <v>0.1738</v>
      </c>
      <c r="AK399" s="312" t="n">
        <v>0.1219</v>
      </c>
      <c r="AL399" s="312" t="n">
        <v>0.1648</v>
      </c>
      <c r="AM399" s="312" t="n">
        <v>0.0135</v>
      </c>
      <c r="AN399" s="312" t="n">
        <v>0.0117</v>
      </c>
      <c r="AO399" s="312" t="n">
        <v>-0.0909</v>
      </c>
      <c r="AP399" s="313" t="n">
        <v>0.1351</v>
      </c>
      <c r="AQ399" s="252"/>
      <c r="AR399" s="314" t="n">
        <f aca="false">ROUND(SUMPRODUCT(E399:AP399,E$5:AP$5),10)</f>
        <v>-0.0311767041</v>
      </c>
      <c r="AS399" s="315" t="str">
        <f aca="false">PROPER(RIGHT(B399,LEN(B399)-6))</f>
        <v>Viburnum(Opul./Prun)</v>
      </c>
      <c r="AT399" s="269" t="n">
        <f aca="false">ATANH(MIN(AR399,max_correl))</f>
        <v>-0.0311868111107513</v>
      </c>
      <c r="AU399" s="270" t="n">
        <f aca="false">IF(AT399&lt;0,(AT399^2),"")</f>
        <v>0.00097261718725768</v>
      </c>
      <c r="AV399" s="252"/>
      <c r="AW399" s="252"/>
      <c r="AX399" s="252"/>
      <c r="AY399" s="252"/>
      <c r="BC399" s="0"/>
    </row>
    <row r="400" customFormat="false" ht="12.8" hidden="false" customHeight="false" outlineLevel="0" collapsed="false">
      <c r="A400" s="269" t="s">
        <v>824</v>
      </c>
      <c r="B400" s="334" t="s">
        <v>1905</v>
      </c>
      <c r="C400" s="334"/>
      <c r="D400" s="335"/>
      <c r="E400" s="312" t="n">
        <v>0.3808</v>
      </c>
      <c r="F400" s="312" t="n">
        <v>0.1269</v>
      </c>
      <c r="G400" s="312" t="n">
        <v>-0.3479</v>
      </c>
      <c r="H400" s="312" t="n">
        <v>0.1256</v>
      </c>
      <c r="I400" s="312" t="n">
        <v>0.4113</v>
      </c>
      <c r="J400" s="312" t="n">
        <v>0.0417</v>
      </c>
      <c r="K400" s="312" t="n">
        <v>0.1395</v>
      </c>
      <c r="L400" s="312" t="n">
        <v>-0.0679</v>
      </c>
      <c r="M400" s="312" t="n">
        <v>-0.1212</v>
      </c>
      <c r="N400" s="312" t="n">
        <v>0.1738</v>
      </c>
      <c r="O400" s="312" t="n">
        <v>-0.208</v>
      </c>
      <c r="P400" s="312" t="n">
        <v>0.0041</v>
      </c>
      <c r="Q400" s="312" t="n">
        <v>0.0041</v>
      </c>
      <c r="R400" s="312" t="n">
        <v>-0.2152</v>
      </c>
      <c r="S400" s="312" t="n">
        <v>0.1079</v>
      </c>
      <c r="T400" s="312" t="n">
        <v>-0.0166</v>
      </c>
      <c r="U400" s="312" t="n">
        <v>0.0611</v>
      </c>
      <c r="V400" s="312" t="n">
        <v>-0.2637</v>
      </c>
      <c r="W400" s="312" t="n">
        <v>0.1744</v>
      </c>
      <c r="X400" s="312" t="n">
        <v>-0.0024</v>
      </c>
      <c r="Y400" s="312" t="n">
        <v>0.1256</v>
      </c>
      <c r="Z400" s="312" t="n">
        <v>0.0003</v>
      </c>
      <c r="AA400" s="312" t="n">
        <v>0.0241</v>
      </c>
      <c r="AB400" s="312" t="n">
        <v>0.0652</v>
      </c>
      <c r="AC400" s="312" t="n">
        <v>-0.1432</v>
      </c>
      <c r="AD400" s="312" t="n">
        <v>-0.2335</v>
      </c>
      <c r="AE400" s="312" t="n">
        <v>0.0373</v>
      </c>
      <c r="AF400" s="312" t="n">
        <v>0.017</v>
      </c>
      <c r="AG400" s="312" t="n">
        <v>0.0543</v>
      </c>
      <c r="AH400" s="312" t="n">
        <v>0.1069</v>
      </c>
      <c r="AI400" s="312" t="n">
        <v>-0.1083</v>
      </c>
      <c r="AJ400" s="312" t="n">
        <v>-0.1293</v>
      </c>
      <c r="AK400" s="312" t="n">
        <v>-0.1035</v>
      </c>
      <c r="AL400" s="312" t="n">
        <v>-0.171</v>
      </c>
      <c r="AM400" s="312" t="n">
        <v>-0.2365</v>
      </c>
      <c r="AN400" s="312" t="n">
        <v>-0.0081</v>
      </c>
      <c r="AO400" s="312" t="n">
        <v>0.095</v>
      </c>
      <c r="AP400" s="313" t="n">
        <v>0.1089</v>
      </c>
      <c r="AQ400" s="252"/>
      <c r="AR400" s="314" t="n">
        <f aca="false">ROUND(SUMPRODUCT(E400:AP400,E$5:AP$5),10)</f>
        <v>-0.2056388263</v>
      </c>
      <c r="AS400" s="315" t="str">
        <f aca="false">PROPER(RIGHT(B400,LEN(B400)-6))</f>
        <v>Vinca Minor</v>
      </c>
      <c r="AT400" s="269" t="n">
        <f aca="false">ATANH(MIN(AR400,max_correl))</f>
        <v>-0.208613307608681</v>
      </c>
      <c r="AU400" s="270" t="n">
        <f aca="false">IF(AT400&lt;0,(AT400^2),"")</f>
        <v>0.0435195121114341</v>
      </c>
      <c r="AV400" s="252"/>
      <c r="AW400" s="252"/>
      <c r="AX400" s="252"/>
      <c r="AY400" s="252"/>
      <c r="BC400" s="0"/>
    </row>
    <row r="401" customFormat="false" ht="12.8" hidden="false" customHeight="false" outlineLevel="0" collapsed="false">
      <c r="A401" s="269" t="s">
        <v>825</v>
      </c>
      <c r="B401" s="334" t="s">
        <v>1906</v>
      </c>
      <c r="C401" s="334"/>
      <c r="D401" s="335"/>
      <c r="E401" s="312" t="n">
        <v>0.3238</v>
      </c>
      <c r="F401" s="312" t="n">
        <v>-0.0959</v>
      </c>
      <c r="G401" s="312" t="n">
        <v>0.0233</v>
      </c>
      <c r="H401" s="312" t="n">
        <v>-0.2825</v>
      </c>
      <c r="I401" s="312" t="n">
        <v>-0.0329</v>
      </c>
      <c r="J401" s="312" t="n">
        <v>-0.0722</v>
      </c>
      <c r="K401" s="312" t="n">
        <v>-0.0654</v>
      </c>
      <c r="L401" s="312" t="n">
        <v>-0.0088</v>
      </c>
      <c r="M401" s="312" t="n">
        <v>0.2223</v>
      </c>
      <c r="N401" s="312" t="n">
        <v>0.2424</v>
      </c>
      <c r="O401" s="312" t="n">
        <v>0.0967</v>
      </c>
      <c r="P401" s="312" t="n">
        <v>-0.0365</v>
      </c>
      <c r="Q401" s="312" t="n">
        <v>0.1766</v>
      </c>
      <c r="R401" s="312" t="n">
        <v>-0.0955</v>
      </c>
      <c r="S401" s="312" t="n">
        <v>-0.0072</v>
      </c>
      <c r="T401" s="312" t="n">
        <v>-0.2849</v>
      </c>
      <c r="U401" s="312" t="n">
        <v>-0.2645</v>
      </c>
      <c r="V401" s="312" t="n">
        <v>0.1055</v>
      </c>
      <c r="W401" s="312" t="n">
        <v>0.071</v>
      </c>
      <c r="X401" s="312" t="n">
        <v>-0.0815</v>
      </c>
      <c r="Y401" s="312" t="n">
        <v>0.071</v>
      </c>
      <c r="Z401" s="312" t="n">
        <v>-0.0453</v>
      </c>
      <c r="AA401" s="312" t="n">
        <v>-0.0265</v>
      </c>
      <c r="AB401" s="312" t="n">
        <v>0.2219</v>
      </c>
      <c r="AC401" s="312" t="n">
        <v>0.3632</v>
      </c>
      <c r="AD401" s="312" t="n">
        <v>-0.175</v>
      </c>
      <c r="AE401" s="312" t="n">
        <v>0</v>
      </c>
      <c r="AF401" s="312" t="n">
        <v>-0.0173</v>
      </c>
      <c r="AG401" s="312" t="n">
        <v>0.0453</v>
      </c>
      <c r="AH401" s="312" t="n">
        <v>-0.3058</v>
      </c>
      <c r="AI401" s="312" t="n">
        <v>-0.0333</v>
      </c>
      <c r="AJ401" s="312" t="n">
        <v>0.0899</v>
      </c>
      <c r="AK401" s="312" t="n">
        <v>0.0132</v>
      </c>
      <c r="AL401" s="312" t="n">
        <v>0.0325</v>
      </c>
      <c r="AM401" s="312" t="n">
        <v>-0.0333</v>
      </c>
      <c r="AN401" s="312" t="n">
        <v>0.0694</v>
      </c>
      <c r="AO401" s="312" t="n">
        <v>0.1401</v>
      </c>
      <c r="AP401" s="313" t="n">
        <v>-0.3323</v>
      </c>
      <c r="AQ401" s="252"/>
      <c r="AR401" s="314" t="n">
        <f aca="false">ROUND(SUMPRODUCT(E401:AP401,E$5:AP$5),10)</f>
        <v>-0.1406221533</v>
      </c>
      <c r="AS401" s="315" t="str">
        <f aca="false">PROPER(RIGHT(B401,LEN(B401)-6))</f>
        <v>Viola Odorata</v>
      </c>
      <c r="AT401" s="269" t="n">
        <f aca="false">ATANH(MIN(AR401,max_correl))</f>
        <v>-0.141560223828835</v>
      </c>
      <c r="AU401" s="270" t="n">
        <f aca="false">IF(AT401&lt;0,(AT401^2),"")</f>
        <v>0.0200392969704698</v>
      </c>
      <c r="AV401" s="252"/>
      <c r="AW401" s="252"/>
      <c r="AX401" s="252"/>
      <c r="AY401" s="252"/>
      <c r="BC401" s="0"/>
    </row>
    <row r="402" customFormat="false" ht="12.8" hidden="false" customHeight="false" outlineLevel="0" collapsed="false">
      <c r="A402" s="269" t="s">
        <v>826</v>
      </c>
      <c r="B402" s="334" t="s">
        <v>1907</v>
      </c>
      <c r="C402" s="334"/>
      <c r="D402" s="335"/>
      <c r="E402" s="312" t="n">
        <v>0.5511</v>
      </c>
      <c r="F402" s="312" t="n">
        <v>-0.0856</v>
      </c>
      <c r="G402" s="312" t="n">
        <v>-0.3944</v>
      </c>
      <c r="H402" s="312" t="n">
        <v>-0.0592</v>
      </c>
      <c r="I402" s="312" t="n">
        <v>0.1395</v>
      </c>
      <c r="J402" s="312" t="n">
        <v>0.0347</v>
      </c>
      <c r="K402" s="312" t="n">
        <v>-0.0133</v>
      </c>
      <c r="L402" s="312" t="n">
        <v>-0.1411</v>
      </c>
      <c r="M402" s="312" t="n">
        <v>-0.0459</v>
      </c>
      <c r="N402" s="312" t="n">
        <v>0.2574</v>
      </c>
      <c r="O402" s="312" t="n">
        <v>-0.1994</v>
      </c>
      <c r="P402" s="312" t="n">
        <v>0.0372</v>
      </c>
      <c r="Q402" s="312" t="n">
        <v>0.0453</v>
      </c>
      <c r="R402" s="312" t="n">
        <v>-0.2561</v>
      </c>
      <c r="S402" s="312" t="n">
        <v>0.1194</v>
      </c>
      <c r="T402" s="312" t="n">
        <v>-0.107</v>
      </c>
      <c r="U402" s="312" t="n">
        <v>-0.1231</v>
      </c>
      <c r="V402" s="312" t="n">
        <v>-0.0481</v>
      </c>
      <c r="W402" s="312" t="n">
        <v>0.1135</v>
      </c>
      <c r="X402" s="312" t="n">
        <v>0.0363</v>
      </c>
      <c r="Y402" s="312" t="n">
        <v>0.0161</v>
      </c>
      <c r="Z402" s="312" t="n">
        <v>-0.0189</v>
      </c>
      <c r="AA402" s="312" t="n">
        <v>0.0735</v>
      </c>
      <c r="AB402" s="312" t="n">
        <v>0.0068</v>
      </c>
      <c r="AC402" s="312" t="n">
        <v>-0.0177</v>
      </c>
      <c r="AD402" s="312" t="n">
        <v>-0.3408</v>
      </c>
      <c r="AE402" s="312" t="n">
        <v>0.035</v>
      </c>
      <c r="AF402" s="312" t="n">
        <v>0.0685</v>
      </c>
      <c r="AG402" s="312" t="n">
        <v>0.0515</v>
      </c>
      <c r="AH402" s="312" t="n">
        <v>0.1938</v>
      </c>
      <c r="AI402" s="312" t="n">
        <v>0.1402</v>
      </c>
      <c r="AJ402" s="312" t="n">
        <v>-0.1451</v>
      </c>
      <c r="AK402" s="312" t="n">
        <v>-0.0785</v>
      </c>
      <c r="AL402" s="312" t="n">
        <v>-0.0369</v>
      </c>
      <c r="AM402" s="312" t="n">
        <v>-0.0937</v>
      </c>
      <c r="AN402" s="312" t="n">
        <v>0.0809</v>
      </c>
      <c r="AO402" s="312" t="n">
        <v>0.1002</v>
      </c>
      <c r="AP402" s="313" t="n">
        <v>0.1113</v>
      </c>
      <c r="AQ402" s="252"/>
      <c r="AR402" s="314" t="n">
        <f aca="false">ROUND(SUMPRODUCT(E402:AP402,E$5:AP$5),10)</f>
        <v>-0.2449865944</v>
      </c>
      <c r="AS402" s="315" t="str">
        <f aca="false">PROPER(RIGHT(B402,LEN(B402)-6))</f>
        <v>Viola Tricolor</v>
      </c>
      <c r="AT402" s="269" t="n">
        <f aca="false">ATANH(MIN(AR402,max_correl))</f>
        <v>-0.250072268218827</v>
      </c>
      <c r="AU402" s="270" t="n">
        <f aca="false">IF(AT402&lt;0,(AT402^2),"")</f>
        <v>0.062536139332109</v>
      </c>
      <c r="AV402" s="252"/>
      <c r="AW402" s="252"/>
      <c r="AX402" s="252"/>
      <c r="AY402" s="252"/>
      <c r="BC402" s="0"/>
    </row>
    <row r="403" customFormat="false" ht="12.8" hidden="false" customHeight="false" outlineLevel="0" collapsed="false">
      <c r="A403" s="269" t="s">
        <v>827</v>
      </c>
      <c r="B403" s="334" t="s">
        <v>1908</v>
      </c>
      <c r="C403" s="334"/>
      <c r="D403" s="335"/>
      <c r="E403" s="312" t="n">
        <v>0.1653</v>
      </c>
      <c r="F403" s="312" t="n">
        <v>-0.412</v>
      </c>
      <c r="G403" s="312" t="n">
        <v>0.3801</v>
      </c>
      <c r="H403" s="312" t="n">
        <v>0.3155</v>
      </c>
      <c r="I403" s="312" t="n">
        <v>0.1817</v>
      </c>
      <c r="J403" s="312" t="n">
        <v>0.0822</v>
      </c>
      <c r="K403" s="312" t="n">
        <v>-0.1428</v>
      </c>
      <c r="L403" s="312" t="n">
        <v>0.133</v>
      </c>
      <c r="M403" s="312" t="n">
        <v>-0.0454</v>
      </c>
      <c r="N403" s="312" t="n">
        <v>0.1563</v>
      </c>
      <c r="O403" s="312" t="n">
        <v>-0.1227</v>
      </c>
      <c r="P403" s="312" t="n">
        <v>0.0683</v>
      </c>
      <c r="Q403" s="312" t="n">
        <v>-0.187</v>
      </c>
      <c r="R403" s="312" t="n">
        <v>-0.1121</v>
      </c>
      <c r="S403" s="312" t="n">
        <v>-0.1862</v>
      </c>
      <c r="T403" s="312" t="n">
        <v>-0.061</v>
      </c>
      <c r="U403" s="312" t="n">
        <v>-0.3502</v>
      </c>
      <c r="V403" s="312" t="n">
        <v>-0.0311</v>
      </c>
      <c r="W403" s="312" t="n">
        <v>0.0974</v>
      </c>
      <c r="X403" s="312" t="n">
        <v>-0.1342</v>
      </c>
      <c r="Y403" s="312" t="n">
        <v>0.0311</v>
      </c>
      <c r="Z403" s="312" t="n">
        <v>0.0679</v>
      </c>
      <c r="AA403" s="312" t="n">
        <v>0.079</v>
      </c>
      <c r="AB403" s="312" t="n">
        <v>0.1808</v>
      </c>
      <c r="AC403" s="312" t="n">
        <v>-0.0102</v>
      </c>
      <c r="AD403" s="312" t="n">
        <v>-0.0581</v>
      </c>
      <c r="AE403" s="312" t="n">
        <v>-0.1571</v>
      </c>
      <c r="AF403" s="312" t="n">
        <v>-0.1203</v>
      </c>
      <c r="AG403" s="312" t="n">
        <v>0.0835</v>
      </c>
      <c r="AH403" s="312" t="n">
        <v>-0.0495</v>
      </c>
      <c r="AI403" s="312" t="n">
        <v>-0.1158</v>
      </c>
      <c r="AJ403" s="312" t="n">
        <v>0.1379</v>
      </c>
      <c r="AK403" s="312" t="n">
        <v>0.081</v>
      </c>
      <c r="AL403" s="312" t="n">
        <v>-0.1358</v>
      </c>
      <c r="AM403" s="312" t="n">
        <v>0.0094</v>
      </c>
      <c r="AN403" s="312" t="n">
        <v>-0.0282</v>
      </c>
      <c r="AO403" s="312" t="n">
        <v>0.207</v>
      </c>
      <c r="AP403" s="313" t="n">
        <v>0.007</v>
      </c>
      <c r="AQ403" s="252"/>
      <c r="AR403" s="314" t="n">
        <f aca="false">ROUND(SUMPRODUCT(E403:AP403,E$5:AP$5),10)</f>
        <v>-0.1697982771</v>
      </c>
      <c r="AS403" s="315" t="str">
        <f aca="false">PROPER(RIGHT(B403,LEN(B403)-6))</f>
        <v>Vipera (Redii/Torva)</v>
      </c>
      <c r="AT403" s="269" t="n">
        <f aca="false">ATANH(MIN(AR403,max_correl))</f>
        <v>-0.171458944646063</v>
      </c>
      <c r="AU403" s="270" t="n">
        <f aca="false">IF(AT403&lt;0,(AT403^2),"")</f>
        <v>0.0293981696991416</v>
      </c>
      <c r="AV403" s="252"/>
      <c r="AW403" s="252"/>
      <c r="AX403" s="252"/>
      <c r="AY403" s="252"/>
      <c r="BC403" s="0"/>
    </row>
    <row r="404" customFormat="false" ht="12.8" hidden="false" customHeight="false" outlineLevel="0" collapsed="false">
      <c r="A404" s="269" t="s">
        <v>828</v>
      </c>
      <c r="B404" s="334" t="s">
        <v>1909</v>
      </c>
      <c r="C404" s="334"/>
      <c r="D404" s="335"/>
      <c r="E404" s="312" t="n">
        <v>-0.4107</v>
      </c>
      <c r="F404" s="312" t="n">
        <v>0.0573</v>
      </c>
      <c r="G404" s="312" t="n">
        <v>0.0274</v>
      </c>
      <c r="H404" s="312" t="n">
        <v>-0.0554</v>
      </c>
      <c r="I404" s="312" t="n">
        <v>-0.0085</v>
      </c>
      <c r="J404" s="312" t="n">
        <v>0.1553</v>
      </c>
      <c r="K404" s="312" t="n">
        <v>-0.1005</v>
      </c>
      <c r="L404" s="312" t="n">
        <v>-0.2485</v>
      </c>
      <c r="M404" s="312" t="n">
        <v>0.1433</v>
      </c>
      <c r="N404" s="312" t="n">
        <v>0.1446</v>
      </c>
      <c r="O404" s="312" t="n">
        <v>-0.2809</v>
      </c>
      <c r="P404" s="312" t="n">
        <v>0.3477</v>
      </c>
      <c r="Q404" s="312" t="n">
        <v>0.1959</v>
      </c>
      <c r="R404" s="312" t="n">
        <v>-0.2031</v>
      </c>
      <c r="S404" s="312" t="n">
        <v>-0.0098</v>
      </c>
      <c r="T404" s="312" t="n">
        <v>0.0309</v>
      </c>
      <c r="U404" s="312" t="n">
        <v>-0.0101</v>
      </c>
      <c r="V404" s="312" t="n">
        <v>0.2097</v>
      </c>
      <c r="W404" s="312" t="n">
        <v>0.1868</v>
      </c>
      <c r="X404" s="312" t="n">
        <v>-0.0787</v>
      </c>
      <c r="Y404" s="312" t="n">
        <v>0.2639</v>
      </c>
      <c r="Z404" s="312" t="n">
        <v>0.1105</v>
      </c>
      <c r="AA404" s="312" t="n">
        <v>-0.1386</v>
      </c>
      <c r="AB404" s="312" t="n">
        <v>0.1442</v>
      </c>
      <c r="AC404" s="312" t="n">
        <v>0.0107</v>
      </c>
      <c r="AD404" s="312" t="n">
        <v>0.0318</v>
      </c>
      <c r="AE404" s="312" t="n">
        <v>0.0951</v>
      </c>
      <c r="AF404" s="312" t="n">
        <v>-0.0787</v>
      </c>
      <c r="AG404" s="312" t="n">
        <v>-0.1855</v>
      </c>
      <c r="AH404" s="312" t="n">
        <v>0.0208</v>
      </c>
      <c r="AI404" s="312" t="n">
        <v>-0.1968</v>
      </c>
      <c r="AJ404" s="312" t="n">
        <v>-0.2718</v>
      </c>
      <c r="AK404" s="312" t="n">
        <v>-0.1279</v>
      </c>
      <c r="AL404" s="312" t="n">
        <v>0.0321</v>
      </c>
      <c r="AM404" s="312" t="n">
        <v>0.0986</v>
      </c>
      <c r="AN404" s="312" t="n">
        <v>-0.0205</v>
      </c>
      <c r="AO404" s="312" t="n">
        <v>0.022</v>
      </c>
      <c r="AP404" s="313" t="n">
        <v>0.0863</v>
      </c>
      <c r="AQ404" s="252"/>
      <c r="AR404" s="314" t="n">
        <f aca="false">ROUND(SUMPRODUCT(E404:AP404,E$5:AP$5),10)</f>
        <v>-0.0968800538</v>
      </c>
      <c r="AS404" s="315" t="str">
        <f aca="false">PROPER(RIGHT(B404,LEN(B404)-6))</f>
        <v>Viscum Album</v>
      </c>
      <c r="AT404" s="269" t="n">
        <f aca="false">ATANH(MIN(AR404,max_correl))</f>
        <v>-0.0971848693572911</v>
      </c>
      <c r="AU404" s="270" t="n">
        <f aca="false">IF(AT404&lt;0,(AT404^2),"")</f>
        <v>0.00944489883199373</v>
      </c>
      <c r="AV404" s="252"/>
      <c r="AW404" s="252"/>
      <c r="AX404" s="252"/>
      <c r="AY404" s="252"/>
      <c r="BC404" s="0"/>
    </row>
    <row r="405" customFormat="false" ht="12.8" hidden="false" customHeight="false" outlineLevel="0" collapsed="false">
      <c r="A405" s="269" t="s">
        <v>829</v>
      </c>
      <c r="B405" s="334" t="s">
        <v>1910</v>
      </c>
      <c r="C405" s="334"/>
      <c r="D405" s="335"/>
      <c r="E405" s="312" t="n">
        <v>0.0125</v>
      </c>
      <c r="F405" s="312" t="n">
        <v>-0.0474</v>
      </c>
      <c r="G405" s="312" t="n">
        <v>0.2373</v>
      </c>
      <c r="H405" s="312" t="n">
        <v>-0.0466</v>
      </c>
      <c r="I405" s="312" t="n">
        <v>-0.4134</v>
      </c>
      <c r="J405" s="312" t="n">
        <v>-0.0338</v>
      </c>
      <c r="K405" s="312" t="n">
        <v>0.0064</v>
      </c>
      <c r="L405" s="312" t="n">
        <v>-0.4366</v>
      </c>
      <c r="M405" s="312" t="n">
        <v>0.0397</v>
      </c>
      <c r="N405" s="312" t="n">
        <v>0.2592</v>
      </c>
      <c r="O405" s="312" t="n">
        <v>-0.2062</v>
      </c>
      <c r="P405" s="312" t="n">
        <v>0.147</v>
      </c>
      <c r="Q405" s="312" t="n">
        <v>-0.0439</v>
      </c>
      <c r="R405" s="312" t="n">
        <v>0.3274</v>
      </c>
      <c r="S405" s="312" t="n">
        <v>-0.135</v>
      </c>
      <c r="T405" s="312" t="n">
        <v>-0.0687</v>
      </c>
      <c r="U405" s="312" t="n">
        <v>0.0746</v>
      </c>
      <c r="V405" s="312" t="n">
        <v>-0.0368</v>
      </c>
      <c r="W405" s="312" t="n">
        <v>-0.0924</v>
      </c>
      <c r="X405" s="312" t="n">
        <v>0.1225</v>
      </c>
      <c r="Y405" s="312" t="n">
        <v>-0.0205</v>
      </c>
      <c r="Z405" s="312" t="n">
        <v>-0.0775</v>
      </c>
      <c r="AA405" s="312" t="n">
        <v>0.0589</v>
      </c>
      <c r="AB405" s="312" t="n">
        <v>-0.0525</v>
      </c>
      <c r="AC405" s="312" t="n">
        <v>0.0554</v>
      </c>
      <c r="AD405" s="312" t="n">
        <v>-0.0421</v>
      </c>
      <c r="AE405" s="312" t="n">
        <v>-0.037</v>
      </c>
      <c r="AF405" s="312" t="n">
        <v>-0.057</v>
      </c>
      <c r="AG405" s="312" t="n">
        <v>-0.0029</v>
      </c>
      <c r="AH405" s="312" t="n">
        <v>0.277</v>
      </c>
      <c r="AI405" s="312" t="n">
        <v>-0.1502</v>
      </c>
      <c r="AJ405" s="312" t="n">
        <v>0.1068</v>
      </c>
      <c r="AK405" s="312" t="n">
        <v>0.0812</v>
      </c>
      <c r="AL405" s="312" t="n">
        <v>-0.028</v>
      </c>
      <c r="AM405" s="312" t="n">
        <v>0.0269</v>
      </c>
      <c r="AN405" s="312" t="n">
        <v>0.3513</v>
      </c>
      <c r="AO405" s="312" t="n">
        <v>-0.0312</v>
      </c>
      <c r="AP405" s="313" t="n">
        <v>-0.1255</v>
      </c>
      <c r="AQ405" s="252"/>
      <c r="AR405" s="314" t="n">
        <f aca="false">ROUND(SUMPRODUCT(E405:AP405,E$5:AP$5),10)</f>
        <v>-0.1293000001</v>
      </c>
      <c r="AS405" s="315" t="str">
        <f aca="false">PROPER(RIGHT(B405,LEN(B405)-6))</f>
        <v>Xanthoxylum  Fraxin.</v>
      </c>
      <c r="AT405" s="269" t="n">
        <f aca="false">ATANH(MIN(AR405,max_correl))</f>
        <v>-0.130027882549228</v>
      </c>
      <c r="AU405" s="270" t="n">
        <f aca="false">IF(AT405&lt;0,(AT405^2),"")</f>
        <v>0.0169072502402357</v>
      </c>
      <c r="AV405" s="252"/>
      <c r="AW405" s="252"/>
      <c r="AX405" s="252"/>
      <c r="AY405" s="252"/>
      <c r="BC405" s="0"/>
    </row>
    <row r="406" customFormat="false" ht="12.8" hidden="false" customHeight="false" outlineLevel="0" collapsed="false">
      <c r="A406" s="269" t="s">
        <v>830</v>
      </c>
      <c r="B406" s="334" t="s">
        <v>1911</v>
      </c>
      <c r="C406" s="334"/>
      <c r="D406" s="335"/>
      <c r="E406" s="312" t="n">
        <v>-0.3315</v>
      </c>
      <c r="F406" s="312" t="n">
        <v>0.3598</v>
      </c>
      <c r="G406" s="312" t="n">
        <v>-0.16</v>
      </c>
      <c r="H406" s="312" t="n">
        <v>0.0242</v>
      </c>
      <c r="I406" s="312" t="n">
        <v>0.0335</v>
      </c>
      <c r="J406" s="312" t="n">
        <v>-0.2221</v>
      </c>
      <c r="K406" s="312" t="n">
        <v>0.1223</v>
      </c>
      <c r="L406" s="312" t="n">
        <v>0.1078</v>
      </c>
      <c r="M406" s="312" t="n">
        <v>0.0188</v>
      </c>
      <c r="N406" s="312" t="n">
        <v>-0.0123</v>
      </c>
      <c r="O406" s="312" t="n">
        <v>-0.0155</v>
      </c>
      <c r="P406" s="312" t="n">
        <v>0.0062</v>
      </c>
      <c r="Q406" s="312" t="n">
        <v>0.1231</v>
      </c>
      <c r="R406" s="312" t="n">
        <v>0.0003</v>
      </c>
      <c r="S406" s="312" t="n">
        <v>-0.2135</v>
      </c>
      <c r="T406" s="312" t="n">
        <v>0.1884</v>
      </c>
      <c r="U406" s="312" t="n">
        <v>-0.0807</v>
      </c>
      <c r="V406" s="312" t="n">
        <v>-0.0442</v>
      </c>
      <c r="W406" s="312" t="n">
        <v>-0.2534</v>
      </c>
      <c r="X406" s="312" t="n">
        <v>-0.1593</v>
      </c>
      <c r="Y406" s="312" t="n">
        <v>-0.2496</v>
      </c>
      <c r="Z406" s="312" t="n">
        <v>0.3303</v>
      </c>
      <c r="AA406" s="312" t="n">
        <v>-0.1122</v>
      </c>
      <c r="AB406" s="312" t="n">
        <v>-0.1735</v>
      </c>
      <c r="AC406" s="312" t="n">
        <v>-0.1033</v>
      </c>
      <c r="AD406" s="312" t="n">
        <v>-0.0009</v>
      </c>
      <c r="AE406" s="312" t="n">
        <v>0.2289</v>
      </c>
      <c r="AF406" s="312" t="n">
        <v>0.1229</v>
      </c>
      <c r="AG406" s="312" t="n">
        <v>0.0484</v>
      </c>
      <c r="AH406" s="312" t="n">
        <v>0.2022</v>
      </c>
      <c r="AI406" s="312" t="n">
        <v>0.1422</v>
      </c>
      <c r="AJ406" s="312" t="n">
        <v>0.0897</v>
      </c>
      <c r="AK406" s="312" t="n">
        <v>0.0641</v>
      </c>
      <c r="AL406" s="312" t="n">
        <v>-0.1879</v>
      </c>
      <c r="AM406" s="312" t="n">
        <v>0.0986</v>
      </c>
      <c r="AN406" s="312" t="n">
        <v>0.1821</v>
      </c>
      <c r="AO406" s="312" t="n">
        <v>-0.1122</v>
      </c>
      <c r="AP406" s="313" t="n">
        <v>-0.0615</v>
      </c>
      <c r="AQ406" s="252"/>
      <c r="AR406" s="314" t="n">
        <f aca="false">ROUND(SUMPRODUCT(E406:AP406,E$5:AP$5),10)</f>
        <v>0.2508090282</v>
      </c>
      <c r="AS406" s="315" t="str">
        <f aca="false">PROPER(RIGHT(B406,LEN(B406)-6))</f>
        <v>Zincum Metallicum</v>
      </c>
      <c r="AT406" s="269" t="n">
        <f aca="false">ATANH(MIN(AR406,max_correl))</f>
        <v>0.256275961727323</v>
      </c>
      <c r="AU406" s="270" t="str">
        <f aca="false">IF(AT406&lt;0,(AT406^2),"")</f>
        <v/>
      </c>
      <c r="AV406" s="252"/>
      <c r="AW406" s="252"/>
      <c r="AX406" s="252"/>
      <c r="AY406" s="252"/>
      <c r="BC406" s="0"/>
    </row>
    <row r="407" customFormat="false" ht="12.8" hidden="false" customHeight="false" outlineLevel="0" collapsed="false">
      <c r="A407" s="269" t="s">
        <v>831</v>
      </c>
      <c r="B407" s="334" t="s">
        <v>1912</v>
      </c>
      <c r="C407" s="334"/>
      <c r="D407" s="335"/>
      <c r="E407" s="312" t="n">
        <v>0.291</v>
      </c>
      <c r="F407" s="312" t="n">
        <v>-0.1614</v>
      </c>
      <c r="G407" s="312" t="n">
        <v>0.2742</v>
      </c>
      <c r="H407" s="312" t="n">
        <v>-0.0084</v>
      </c>
      <c r="I407" s="312" t="n">
        <v>0.043</v>
      </c>
      <c r="J407" s="312" t="n">
        <v>-0.0327</v>
      </c>
      <c r="K407" s="312" t="n">
        <v>0.3083</v>
      </c>
      <c r="L407" s="312" t="n">
        <v>-0.0941</v>
      </c>
      <c r="M407" s="312" t="n">
        <v>-0.134</v>
      </c>
      <c r="N407" s="312" t="n">
        <v>-0.0989</v>
      </c>
      <c r="O407" s="312" t="n">
        <v>0.1332</v>
      </c>
      <c r="P407" s="312" t="n">
        <v>-0.1798</v>
      </c>
      <c r="Q407" s="312" t="n">
        <v>0.0098</v>
      </c>
      <c r="R407" s="312" t="n">
        <v>-0.1737</v>
      </c>
      <c r="S407" s="312" t="n">
        <v>0.1474</v>
      </c>
      <c r="T407" s="312" t="n">
        <v>-0.0128</v>
      </c>
      <c r="U407" s="312" t="n">
        <v>0.0246</v>
      </c>
      <c r="V407" s="312" t="n">
        <v>0.1349</v>
      </c>
      <c r="W407" s="312" t="n">
        <v>-0.0489</v>
      </c>
      <c r="X407" s="312" t="n">
        <v>0.2527</v>
      </c>
      <c r="Y407" s="312" t="n">
        <v>0.1944</v>
      </c>
      <c r="Z407" s="312" t="n">
        <v>0.1145</v>
      </c>
      <c r="AA407" s="312" t="n">
        <v>0.0279</v>
      </c>
      <c r="AB407" s="312" t="n">
        <v>-0.2287</v>
      </c>
      <c r="AC407" s="312" t="n">
        <v>-0.0067</v>
      </c>
      <c r="AD407" s="312" t="n">
        <v>-0.167</v>
      </c>
      <c r="AE407" s="312" t="n">
        <v>-0.3055</v>
      </c>
      <c r="AF407" s="312" t="n">
        <v>-0.0838</v>
      </c>
      <c r="AG407" s="312" t="n">
        <v>0.0919</v>
      </c>
      <c r="AH407" s="312" t="n">
        <v>-0.2025</v>
      </c>
      <c r="AI407" s="312" t="n">
        <v>0.0927</v>
      </c>
      <c r="AJ407" s="312" t="n">
        <v>-0.0148</v>
      </c>
      <c r="AK407" s="312" t="n">
        <v>-0.1103</v>
      </c>
      <c r="AL407" s="312" t="n">
        <v>-0.0849</v>
      </c>
      <c r="AM407" s="312" t="n">
        <v>0.0006</v>
      </c>
      <c r="AN407" s="312" t="n">
        <v>0.3354</v>
      </c>
      <c r="AO407" s="312" t="n">
        <v>-0.062</v>
      </c>
      <c r="AP407" s="313" t="n">
        <v>-0.2569</v>
      </c>
      <c r="AQ407" s="252"/>
      <c r="AR407" s="314" t="n">
        <f aca="false">ROUND(SUMPRODUCT(E407:AP407,E$5:AP$5),10)</f>
        <v>-0.0114923941</v>
      </c>
      <c r="AS407" s="315" t="str">
        <f aca="false">PROPER(RIGHT(B407,LEN(B407)-6))</f>
        <v>Zingiber Officinale</v>
      </c>
      <c r="AT407" s="269" t="n">
        <f aca="false">ATANH(MIN(AR407,max_correl))</f>
        <v>-0.0114929000932163</v>
      </c>
      <c r="AU407" s="270" t="n">
        <f aca="false">IF(AT407&lt;0,(AT407^2),"")</f>
        <v>0.00013208675255265</v>
      </c>
      <c r="AV407" s="252"/>
      <c r="AW407" s="252"/>
      <c r="AX407" s="252"/>
      <c r="AY407" s="252"/>
      <c r="BC407" s="0"/>
    </row>
    <row r="408" customFormat="false" ht="12.8" hidden="false" customHeight="false" outlineLevel="0" collapsed="false">
      <c r="A408" s="325" t="s">
        <v>832</v>
      </c>
      <c r="B408" s="337" t="s">
        <v>1913</v>
      </c>
      <c r="C408" s="337"/>
      <c r="D408" s="338"/>
      <c r="E408" s="339" t="n">
        <v>-0.1825</v>
      </c>
      <c r="F408" s="339" t="n">
        <v>0.1384</v>
      </c>
      <c r="G408" s="339" t="n">
        <v>-0.2161</v>
      </c>
      <c r="H408" s="339" t="n">
        <v>-0.1793</v>
      </c>
      <c r="I408" s="339" t="n">
        <v>-0.1516</v>
      </c>
      <c r="J408" s="339" t="n">
        <v>0.2869</v>
      </c>
      <c r="K408" s="339" t="n">
        <v>0.0864</v>
      </c>
      <c r="L408" s="339" t="n">
        <v>0.1006</v>
      </c>
      <c r="M408" s="339" t="n">
        <v>-0.1582</v>
      </c>
      <c r="N408" s="339" t="n">
        <v>-0.0389</v>
      </c>
      <c r="O408" s="339" t="n">
        <v>0.0191</v>
      </c>
      <c r="P408" s="339" t="n">
        <v>0.0527</v>
      </c>
      <c r="Q408" s="339" t="n">
        <v>0.0735</v>
      </c>
      <c r="R408" s="339" t="n">
        <v>-0.0486</v>
      </c>
      <c r="S408" s="339" t="n">
        <v>0.0045</v>
      </c>
      <c r="T408" s="339" t="n">
        <v>0.026</v>
      </c>
      <c r="U408" s="339" t="n">
        <v>-0.35</v>
      </c>
      <c r="V408" s="339" t="n">
        <v>0.1759</v>
      </c>
      <c r="W408" s="339" t="n">
        <v>0.0656</v>
      </c>
      <c r="X408" s="339" t="n">
        <v>0.0069</v>
      </c>
      <c r="Y408" s="339" t="n">
        <v>0.1596</v>
      </c>
      <c r="Z408" s="339" t="n">
        <v>-0.0503</v>
      </c>
      <c r="AA408" s="339" t="n">
        <v>0.026</v>
      </c>
      <c r="AB408" s="339" t="n">
        <v>0.171</v>
      </c>
      <c r="AC408" s="339" t="n">
        <v>-0.0125</v>
      </c>
      <c r="AD408" s="339" t="n">
        <v>-0.0673</v>
      </c>
      <c r="AE408" s="339" t="n">
        <v>-0.188</v>
      </c>
      <c r="AF408" s="339" t="n">
        <v>0.0565</v>
      </c>
      <c r="AG408" s="339" t="n">
        <v>-0.0746</v>
      </c>
      <c r="AH408" s="339" t="n">
        <v>-0.2706</v>
      </c>
      <c r="AI408" s="339" t="n">
        <v>0.2397</v>
      </c>
      <c r="AJ408" s="339" t="n">
        <v>-0.257</v>
      </c>
      <c r="AK408" s="339" t="n">
        <v>-0.0142</v>
      </c>
      <c r="AL408" s="339" t="n">
        <v>0.1079</v>
      </c>
      <c r="AM408" s="339" t="n">
        <v>0.4759</v>
      </c>
      <c r="AN408" s="339" t="n">
        <v>-0.0742</v>
      </c>
      <c r="AO408" s="339" t="n">
        <v>0.0288</v>
      </c>
      <c r="AP408" s="280" t="n">
        <v>0.0423</v>
      </c>
      <c r="AQ408" s="252"/>
      <c r="AR408" s="340" t="n">
        <f aca="false">ROUND(SUMPRODUCT(E408:AP408,E$5:AP$5),10)</f>
        <v>0.1746539277</v>
      </c>
      <c r="AS408" s="341" t="str">
        <f aca="false">PROPER(RIGHT(B408,LEN(B408)-6))</f>
        <v>Zizia Aurea</v>
      </c>
      <c r="AT408" s="325" t="n">
        <f aca="false">ATANH(MIN(AR408,max_correl))</f>
        <v>0.176463036813116</v>
      </c>
      <c r="AU408" s="270" t="str">
        <f aca="false">IF(AT408&lt;0,(AT408^2),"")</f>
        <v/>
      </c>
      <c r="AV408" s="252"/>
      <c r="AW408" s="252"/>
      <c r="AX408" s="252"/>
      <c r="AY408" s="252"/>
      <c r="BC408" s="0"/>
    </row>
    <row r="409" customFormat="false" ht="12.8" hidden="false" customHeight="false" outlineLevel="0" collapsed="false">
      <c r="A409" s="264"/>
      <c r="B409" s="265"/>
      <c r="C409" s="265"/>
      <c r="D409" s="342" t="s">
        <v>1914</v>
      </c>
      <c r="E409" s="265" t="n">
        <v>1</v>
      </c>
      <c r="F409" s="265" t="n">
        <v>2</v>
      </c>
      <c r="G409" s="265" t="n">
        <v>3</v>
      </c>
      <c r="H409" s="265" t="n">
        <v>4</v>
      </c>
      <c r="I409" s="265" t="n">
        <v>5</v>
      </c>
      <c r="J409" s="265" t="n">
        <v>6</v>
      </c>
      <c r="K409" s="265" t="n">
        <v>7</v>
      </c>
      <c r="L409" s="265" t="n">
        <v>8</v>
      </c>
      <c r="M409" s="265" t="n">
        <v>9</v>
      </c>
      <c r="N409" s="265" t="n">
        <v>10</v>
      </c>
      <c r="O409" s="265" t="n">
        <v>11</v>
      </c>
      <c r="P409" s="265" t="n">
        <v>12</v>
      </c>
      <c r="Q409" s="265" t="n">
        <v>13</v>
      </c>
      <c r="R409" s="265" t="n">
        <v>14</v>
      </c>
      <c r="S409" s="265" t="n">
        <v>15</v>
      </c>
      <c r="T409" s="265" t="n">
        <v>16</v>
      </c>
      <c r="U409" s="265" t="n">
        <v>17</v>
      </c>
      <c r="V409" s="265" t="n">
        <v>18</v>
      </c>
      <c r="W409" s="265" t="n">
        <v>19</v>
      </c>
      <c r="X409" s="265" t="n">
        <v>20</v>
      </c>
      <c r="Y409" s="265" t="n">
        <v>21</v>
      </c>
      <c r="Z409" s="265" t="n">
        <v>22</v>
      </c>
      <c r="AA409" s="265" t="n">
        <v>23</v>
      </c>
      <c r="AB409" s="265" t="n">
        <v>24</v>
      </c>
      <c r="AC409" s="265" t="n">
        <v>25</v>
      </c>
      <c r="AD409" s="265" t="n">
        <v>26</v>
      </c>
      <c r="AE409" s="265" t="n">
        <v>27</v>
      </c>
      <c r="AF409" s="265" t="n">
        <v>28</v>
      </c>
      <c r="AG409" s="265" t="n">
        <v>29</v>
      </c>
      <c r="AH409" s="265" t="n">
        <v>30</v>
      </c>
      <c r="AI409" s="265" t="n">
        <v>31</v>
      </c>
      <c r="AJ409" s="265" t="n">
        <v>32</v>
      </c>
      <c r="AK409" s="265" t="n">
        <v>33</v>
      </c>
      <c r="AL409" s="265" t="n">
        <v>34</v>
      </c>
      <c r="AM409" s="265" t="n">
        <v>35</v>
      </c>
      <c r="AN409" s="265" t="n">
        <v>36</v>
      </c>
      <c r="AO409" s="265" t="n">
        <v>37</v>
      </c>
      <c r="AP409" s="265" t="n">
        <v>38</v>
      </c>
      <c r="AQ409" s="252"/>
      <c r="BC409" s="343"/>
    </row>
    <row r="410" customFormat="false" ht="12.8" hidden="false" customHeight="false" outlineLevel="0" collapsed="false">
      <c r="A410" s="344" t="s">
        <v>1915</v>
      </c>
      <c r="B410" s="298"/>
      <c r="C410" s="298"/>
      <c r="D410" s="311"/>
      <c r="E410" s="298"/>
      <c r="F410" s="298"/>
      <c r="G410" s="298"/>
      <c r="H410" s="298"/>
      <c r="I410" s="298"/>
      <c r="J410" s="298"/>
      <c r="K410" s="252"/>
      <c r="L410" s="252"/>
      <c r="M410" s="252"/>
      <c r="N410" s="252"/>
      <c r="O410" s="252"/>
      <c r="P410" s="252"/>
      <c r="Q410" s="252"/>
      <c r="R410" s="252"/>
      <c r="S410" s="252"/>
      <c r="T410" s="252"/>
      <c r="U410" s="252"/>
      <c r="V410" s="252"/>
      <c r="W410" s="252"/>
      <c r="X410" s="252"/>
      <c r="Y410" s="252"/>
      <c r="Z410" s="252"/>
      <c r="AA410" s="252"/>
      <c r="AB410" s="252"/>
      <c r="AC410" s="252"/>
      <c r="AD410" s="252"/>
      <c r="AE410" s="252"/>
      <c r="AF410" s="252"/>
      <c r="AG410" s="252"/>
      <c r="AH410" s="252"/>
      <c r="AI410" s="252"/>
      <c r="AJ410" s="252"/>
      <c r="AK410" s="252"/>
      <c r="AL410" s="252"/>
      <c r="AM410" s="252"/>
      <c r="AN410" s="252"/>
      <c r="AO410" s="252"/>
      <c r="AP410" s="270"/>
      <c r="AQ410" s="252"/>
      <c r="BC410" s="343"/>
    </row>
    <row r="411" customFormat="false" ht="12.75" hidden="false" customHeight="false" outlineLevel="0" collapsed="false">
      <c r="A411" s="325"/>
      <c r="B411" s="345" t="str">
        <f aca="false">BF11</f>
        <v>Medorrhinum</v>
      </c>
      <c r="C411" s="279"/>
      <c r="D411" s="346"/>
      <c r="E411" s="279" t="n">
        <f aca="false">LOOKUP($B$411,$AS11:$AS408,E11:E408)</f>
        <v>-0.0549</v>
      </c>
      <c r="F411" s="279" t="n">
        <f aca="false">LOOKUP($B$411,$AS11:$AS408,F11:F408)</f>
        <v>0.1575</v>
      </c>
      <c r="G411" s="279" t="n">
        <f aca="false">LOOKUP($B$411,$AS11:$AS408,G11:G408)</f>
        <v>-0.1562</v>
      </c>
      <c r="H411" s="279" t="n">
        <f aca="false">LOOKUP($B$411,$AS11:$AS408,H11:H408)</f>
        <v>-0.0564</v>
      </c>
      <c r="I411" s="279" t="n">
        <f aca="false">LOOKUP($B$411,$AS11:$AS408,I11:I408)</f>
        <v>-0.3633</v>
      </c>
      <c r="J411" s="279" t="n">
        <f aca="false">LOOKUP($B$411,$AS11:$AS408,J11:J408)</f>
        <v>0.0435</v>
      </c>
      <c r="K411" s="279" t="n">
        <f aca="false">LOOKUP($B$411,$AS11:$AS408,K11:K408)</f>
        <v>0.0713</v>
      </c>
      <c r="L411" s="279" t="n">
        <f aca="false">LOOKUP($B$411,$AS11:$AS408,L11:L408)</f>
        <v>0.192</v>
      </c>
      <c r="M411" s="279" t="n">
        <f aca="false">LOOKUP($B$411,$AS11:$AS408,M11:M408)</f>
        <v>0.2498</v>
      </c>
      <c r="N411" s="279" t="n">
        <f aca="false">LOOKUP($B$411,$AS11:$AS408,N11:N408)</f>
        <v>-0.183</v>
      </c>
      <c r="O411" s="279" t="n">
        <f aca="false">LOOKUP($B$411,$AS11:$AS408,O11:O408)</f>
        <v>-0.0296</v>
      </c>
      <c r="P411" s="279" t="n">
        <f aca="false">LOOKUP($B$411,$AS11:$AS408,P11:P408)</f>
        <v>-0.0675</v>
      </c>
      <c r="Q411" s="279" t="n">
        <f aca="false">LOOKUP($B$411,$AS11:$AS408,Q11:Q408)</f>
        <v>0.1868</v>
      </c>
      <c r="R411" s="279" t="n">
        <f aca="false">LOOKUP($B$411,$AS11:$AS408,R11:R408)</f>
        <v>0.1802</v>
      </c>
      <c r="S411" s="279" t="n">
        <f aca="false">LOOKUP($B$411,$AS11:$AS408,S11:S408)</f>
        <v>-0.2356</v>
      </c>
      <c r="T411" s="279" t="n">
        <f aca="false">LOOKUP($B$411,$AS11:$AS408,T11:T408)</f>
        <v>0.0068</v>
      </c>
      <c r="U411" s="279" t="n">
        <f aca="false">LOOKUP($B$411,$AS11:$AS408,U11:U408)</f>
        <v>-0.0912</v>
      </c>
      <c r="V411" s="279" t="n">
        <f aca="false">LOOKUP($B$411,$AS11:$AS408,V11:V408)</f>
        <v>0.3659</v>
      </c>
      <c r="W411" s="279" t="n">
        <f aca="false">LOOKUP($B$411,$AS11:$AS408,W11:W408)</f>
        <v>-0.0431</v>
      </c>
      <c r="X411" s="279" t="n">
        <f aca="false">LOOKUP($B$411,$AS11:$AS408,X11:X408)</f>
        <v>0.2071</v>
      </c>
      <c r="Y411" s="279" t="n">
        <f aca="false">LOOKUP($B$411,$AS11:$AS408,Y11:Y408)</f>
        <v>0.1623</v>
      </c>
      <c r="Z411" s="279" t="n">
        <f aca="false">LOOKUP($B$411,$AS11:$AS408,Z11:Z408)</f>
        <v>-0.1303</v>
      </c>
      <c r="AA411" s="279" t="n">
        <f aca="false">LOOKUP($B$411,$AS11:$AS408,AA11:AA408)</f>
        <v>0.2243</v>
      </c>
      <c r="AB411" s="279" t="n">
        <f aca="false">LOOKUP($B$411,$AS11:$AS408,AB11:AB408)</f>
        <v>0.0585</v>
      </c>
      <c r="AC411" s="279" t="n">
        <f aca="false">LOOKUP($B$411,$AS11:$AS408,AC11:AC408)</f>
        <v>-0.2188</v>
      </c>
      <c r="AD411" s="279" t="n">
        <f aca="false">LOOKUP($B$411,$AS11:$AS408,AD11:AD408)</f>
        <v>0.0336</v>
      </c>
      <c r="AE411" s="279" t="n">
        <f aca="false">LOOKUP($B$411,$AS11:$AS408,AE11:AE408)</f>
        <v>-0.0566</v>
      </c>
      <c r="AF411" s="279" t="n">
        <f aca="false">LOOKUP($B$411,$AS11:$AS408,AF11:AF408)</f>
        <v>0.1696</v>
      </c>
      <c r="AG411" s="279" t="n">
        <f aca="false">LOOKUP($B$411,$AS11:$AS408,AG11:AG408)</f>
        <v>0.0421</v>
      </c>
      <c r="AH411" s="279" t="n">
        <f aca="false">LOOKUP($B$411,$AS11:$AS408,AH11:AH408)</f>
        <v>-0.0826</v>
      </c>
      <c r="AI411" s="279" t="n">
        <f aca="false">LOOKUP($B$411,$AS11:$AS408,AI11:AI408)</f>
        <v>-0.2542</v>
      </c>
      <c r="AJ411" s="279" t="n">
        <f aca="false">LOOKUP($B$411,$AS11:$AS408,AJ11:AJ408)</f>
        <v>-0.2133</v>
      </c>
      <c r="AK411" s="279" t="n">
        <f aca="false">LOOKUP($B$411,$AS11:$AS408,AK11:AK408)</f>
        <v>-0.0154</v>
      </c>
      <c r="AL411" s="279" t="n">
        <f aca="false">LOOKUP($B$411,$AS11:$AS408,AL11:AL408)</f>
        <v>-0.2015</v>
      </c>
      <c r="AM411" s="279" t="n">
        <f aca="false">LOOKUP($B$411,$AS11:$AS408,AM11:AM408)</f>
        <v>0.1027</v>
      </c>
      <c r="AN411" s="279" t="n">
        <f aca="false">LOOKUP($B$411,$AS11:$AS408,AN11:AN408)</f>
        <v>0.0681</v>
      </c>
      <c r="AO411" s="279" t="n">
        <f aca="false">LOOKUP($B$411,$AS11:$AS408,AO11:AO408)</f>
        <v>0.0042</v>
      </c>
      <c r="AP411" s="279" t="n">
        <f aca="false">LOOKUP($B$411,$AS11:$AS408,AP11:AP408)</f>
        <v>-0.0694</v>
      </c>
      <c r="AQ411" s="252"/>
    </row>
    <row r="412" customFormat="false" ht="12.8" hidden="false" customHeight="false" outlineLevel="0" collapsed="false"/>
    <row r="413" customFormat="false" ht="12.8" hidden="false" customHeight="false" outlineLevel="0" collapsed="false"/>
    <row r="418" customFormat="false" ht="12.8" hidden="true" customHeight="false" outlineLevel="0" collapsed="false"/>
    <row r="421" customFormat="false" ht="12.8" hidden="true" customHeight="false" outlineLevel="0" collapsed="false"/>
    <row r="422" customFormat="false" ht="12.8" hidden="true" customHeight="false" outlineLevel="0" collapsed="false"/>
    <row r="426" customFormat="false" ht="12.8" hidden="true" customHeight="false" outlineLevel="0" collapsed="false"/>
    <row r="440" customFormat="false" ht="12.8" hidden="false" customHeight="false" outlineLevel="0" collapsed="false"/>
    <row r="443" customFormat="false" ht="12.8" hidden="true" customHeight="false" outlineLevel="0" collapsed="false"/>
    <row r="446" customFormat="false" ht="12.8" hidden="true" customHeight="false" outlineLevel="0" collapsed="false"/>
    <row r="450" customFormat="false" ht="12.8" hidden="true" customHeight="false" outlineLevel="0" collapsed="false"/>
    <row r="451" customFormat="false" ht="12.8" hidden="true" customHeight="false" outlineLevel="0" collapsed="false"/>
    <row r="454" customFormat="false" ht="12.8" hidden="false" customHeight="false" outlineLevel="0" collapsed="false"/>
    <row r="456" customFormat="false" ht="12.8" hidden="true" customHeight="false" outlineLevel="0" collapsed="false"/>
    <row r="468" customFormat="false" ht="12.8" hidden="false" customHeight="false" outlineLevel="0" collapsed="false"/>
    <row r="473" customFormat="false" ht="12.8" hidden="true" customHeight="false" outlineLevel="0" collapsed="false"/>
    <row r="474" customFormat="false" ht="12.8" hidden="true" customHeight="false" outlineLevel="0" collapsed="false"/>
    <row r="478" customFormat="false" ht="12.8" hidden="true" customHeight="false" outlineLevel="0" collapsed="false"/>
    <row r="481" customFormat="false" ht="12.8" hidden="true" customHeight="false" outlineLevel="0" collapsed="false"/>
    <row r="482" customFormat="false" ht="12.8" hidden="true" customHeight="false" outlineLevel="0" collapsed="false"/>
    <row r="486" customFormat="false" ht="12.8" hidden="true" customHeight="false" outlineLevel="0" collapsed="false"/>
    <row r="496" customFormat="false" ht="12.8" hidden="false" customHeight="false" outlineLevel="0" collapsed="false"/>
    <row r="502" customFormat="false" ht="12.8" hidden="true" customHeight="false" outlineLevel="0" collapsed="false"/>
    <row r="503" customFormat="false" ht="12.8" hidden="true" customHeight="false" outlineLevel="0" collapsed="false"/>
    <row r="506" customFormat="false" ht="12.8" hidden="true" customHeight="false" outlineLevel="0" collapsed="false"/>
    <row r="510" customFormat="false" ht="12.8" hidden="false" customHeight="false" outlineLevel="0" collapsed="false"/>
    <row r="511" customFormat="false" ht="12.8" hidden="false" customHeight="false" outlineLevel="0" collapsed="false"/>
    <row r="516" customFormat="false" ht="12.8" hidden="true" customHeight="false" outlineLevel="0" collapsed="false"/>
    <row r="524" customFormat="false" ht="12.8" hidden="false" customHeight="false" outlineLevel="0" collapsed="false"/>
    <row r="530" customFormat="false" ht="12.8" hidden="true" customHeight="false" outlineLevel="0" collapsed="false"/>
    <row r="533" customFormat="false" ht="12.8" hidden="true" customHeight="false" outlineLevel="0" collapsed="false"/>
    <row r="534" customFormat="false" ht="12.8" hidden="true" customHeight="false" outlineLevel="0" collapsed="false"/>
    <row r="538" customFormat="false" ht="12.8" hidden="false" customHeight="false" outlineLevel="0" collapsed="false"/>
    <row r="541" customFormat="false" ht="12.8" hidden="true" customHeight="false" outlineLevel="0" collapsed="false"/>
    <row r="546" customFormat="false" ht="12.8" hidden="true" customHeight="false" outlineLevel="0" collapsed="false"/>
    <row r="552" customFormat="false" ht="12.8" hidden="false" customHeight="false" outlineLevel="0" collapsed="false"/>
    <row r="553" customFormat="false" ht="12.8" hidden="false" customHeight="false" outlineLevel="0" collapsed="false"/>
    <row r="554" customFormat="false" ht="12.8" hidden="false" customHeight="false" outlineLevel="0" collapsed="false"/>
    <row r="555" customFormat="false" ht="12.8" hidden="false" customHeight="false" outlineLevel="0" collapsed="false"/>
    <row r="556" customFormat="false" ht="12.8" hidden="false" customHeight="false" outlineLevel="0" collapsed="false"/>
    <row r="557" customFormat="false" ht="12.8" hidden="false" customHeight="false" outlineLevel="0" collapsed="false"/>
    <row r="566" customFormat="false" ht="12.8" hidden="false" customHeight="false" outlineLevel="0" collapsed="false"/>
    <row r="1048576" customFormat="false" ht="12.8" hidden="true" customHeight="false" outlineLevel="0" collapsed="false"/>
  </sheetData>
  <mergeCells count="2">
    <mergeCell ref="AT1:AU1"/>
    <mergeCell ref="AW1:BB1"/>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G2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5" activePane="bottomLeft" state="frozen"/>
      <selection pane="topLeft" activeCell="A1" activeCellId="0" sqref="A1"/>
      <selection pane="bottomLeft" activeCell="A5" activeCellId="1" sqref="E2:AP557 A5"/>
    </sheetView>
  </sheetViews>
  <sheetFormatPr defaultRowHeight="12"/>
  <cols>
    <col collapsed="false" hidden="false" max="1" min="1" style="347" width="48.7102272727273"/>
    <col collapsed="false" hidden="false" max="2" min="2" style="348" width="12.5681818181818"/>
    <col collapsed="false" hidden="false" max="4" min="3" style="349" width="12.5681818181818"/>
    <col collapsed="false" hidden="false" max="6" min="5" style="347" width="12.5681818181818"/>
    <col collapsed="false" hidden="false" max="7" min="7" style="350" width="12.5681818181818"/>
    <col collapsed="false" hidden="true" max="1025" min="8" style="350" width="0"/>
  </cols>
  <sheetData>
    <row r="1" customFormat="false" ht="12" hidden="false" customHeight="false" outlineLevel="0" collapsed="false">
      <c r="A1" s="351" t="s">
        <v>1</v>
      </c>
      <c r="B1" s="352" t="s">
        <v>1916</v>
      </c>
      <c r="C1" s="353" t="s">
        <v>1917</v>
      </c>
      <c r="D1" s="22" t="s">
        <v>1918</v>
      </c>
      <c r="E1" s="354" t="s">
        <v>1919</v>
      </c>
      <c r="F1" s="355" t="s">
        <v>1920</v>
      </c>
      <c r="G1" s="352" t="s">
        <v>1921</v>
      </c>
    </row>
    <row r="2" customFormat="false" ht="12" hidden="false" customHeight="false" outlineLevel="0" collapsed="false">
      <c r="A2" s="356" t="s">
        <v>1922</v>
      </c>
      <c r="B2" s="357" t="s">
        <v>1923</v>
      </c>
      <c r="C2" s="358" t="s">
        <v>1924</v>
      </c>
      <c r="D2" s="359" t="s">
        <v>1925</v>
      </c>
      <c r="E2" s="360" t="s">
        <v>1923</v>
      </c>
      <c r="F2" s="361" t="s">
        <v>1926</v>
      </c>
      <c r="G2" s="357" t="s">
        <v>1923</v>
      </c>
    </row>
    <row r="3" customFormat="false" ht="15" hidden="false" customHeight="true" outlineLevel="0" collapsed="false">
      <c r="A3" s="362"/>
      <c r="B3" s="357"/>
      <c r="C3" s="358"/>
      <c r="D3" s="359"/>
      <c r="E3" s="360"/>
      <c r="F3" s="361"/>
      <c r="G3" s="357"/>
    </row>
    <row r="4" customFormat="false" ht="38.25" hidden="false" customHeight="true" outlineLevel="0" collapsed="false">
      <c r="A4" s="362"/>
      <c r="B4" s="357"/>
      <c r="C4" s="358"/>
      <c r="D4" s="359"/>
      <c r="E4" s="360"/>
      <c r="F4" s="361"/>
      <c r="G4" s="357"/>
    </row>
    <row r="5" customFormat="false" ht="227.45" hidden="false" customHeight="true" outlineLevel="0" collapsed="false">
      <c r="A5" s="362" t="s">
        <v>1927</v>
      </c>
      <c r="B5" s="357" t="s">
        <v>1928</v>
      </c>
      <c r="C5" s="358" t="s">
        <v>1929</v>
      </c>
      <c r="D5" s="359" t="s">
        <v>1930</v>
      </c>
      <c r="E5" s="360" t="s">
        <v>1931</v>
      </c>
      <c r="F5" s="361" t="s">
        <v>1932</v>
      </c>
      <c r="G5" s="357" t="s">
        <v>1928</v>
      </c>
    </row>
    <row r="6" customFormat="false" ht="34.9" hidden="false" customHeight="true" outlineLevel="0" collapsed="false">
      <c r="A6" s="362" t="s">
        <v>1933</v>
      </c>
      <c r="B6" s="357" t="s">
        <v>1934</v>
      </c>
      <c r="C6" s="358" t="s">
        <v>1935</v>
      </c>
      <c r="D6" s="359" t="s">
        <v>1936</v>
      </c>
      <c r="E6" s="360" t="s">
        <v>1937</v>
      </c>
      <c r="F6" s="361" t="s">
        <v>1938</v>
      </c>
      <c r="G6" s="357" t="s">
        <v>1934</v>
      </c>
    </row>
    <row r="7" customFormat="false" ht="230.45" hidden="false" customHeight="true" outlineLevel="0" collapsed="false">
      <c r="A7" s="362" t="s">
        <v>1939</v>
      </c>
      <c r="B7" s="357" t="s">
        <v>1940</v>
      </c>
      <c r="C7" s="358" t="s">
        <v>1941</v>
      </c>
      <c r="D7" s="359" t="s">
        <v>1942</v>
      </c>
      <c r="E7" s="360" t="s">
        <v>1943</v>
      </c>
      <c r="F7" s="361" t="s">
        <v>1944</v>
      </c>
      <c r="G7" s="357" t="s">
        <v>1940</v>
      </c>
    </row>
    <row r="8" customFormat="false" ht="100.15" hidden="false" customHeight="true" outlineLevel="0" collapsed="false">
      <c r="A8" s="362"/>
      <c r="B8" s="357"/>
      <c r="C8" s="362"/>
      <c r="D8" s="359"/>
      <c r="E8" s="360"/>
      <c r="F8" s="361"/>
      <c r="G8" s="357"/>
    </row>
    <row r="9" customFormat="false" ht="170.45" hidden="false" customHeight="true" outlineLevel="0" collapsed="false">
      <c r="A9" s="362"/>
      <c r="B9" s="363"/>
      <c r="C9" s="362"/>
      <c r="D9" s="364"/>
      <c r="E9" s="360"/>
      <c r="F9" s="361"/>
      <c r="G9" s="363"/>
    </row>
    <row r="10" customFormat="false" ht="95.25" hidden="false" customHeight="true" outlineLevel="0" collapsed="false">
      <c r="A10" s="362"/>
      <c r="B10" s="357"/>
      <c r="C10" s="362"/>
      <c r="D10" s="359"/>
      <c r="E10" s="360"/>
      <c r="F10" s="361"/>
      <c r="G10" s="357"/>
    </row>
    <row r="11" customFormat="false" ht="120.4" hidden="false" customHeight="true" outlineLevel="0" collapsed="false">
      <c r="A11" s="362"/>
      <c r="B11" s="357"/>
      <c r="C11" s="365"/>
      <c r="D11" s="360"/>
      <c r="E11" s="360"/>
      <c r="F11" s="361"/>
      <c r="G11" s="357"/>
    </row>
    <row r="12" customFormat="false" ht="100.15" hidden="false" customHeight="true" outlineLevel="0" collapsed="false">
      <c r="A12" s="366"/>
      <c r="B12" s="367"/>
      <c r="C12" s="368"/>
      <c r="D12" s="369"/>
      <c r="E12" s="370"/>
      <c r="F12" s="371"/>
      <c r="G12" s="367"/>
    </row>
    <row r="13" customFormat="false" ht="15" hidden="false" customHeight="false" outlineLevel="0" collapsed="false">
      <c r="A13" s="372"/>
      <c r="B13" s="373"/>
      <c r="C13" s="374"/>
      <c r="D13" s="375"/>
      <c r="E13" s="376"/>
      <c r="F13" s="377"/>
      <c r="G13" s="373"/>
    </row>
    <row r="14" customFormat="false" ht="100.15" hidden="false" customHeight="true" outlineLevel="0" collapsed="false">
      <c r="A14" s="362"/>
      <c r="B14" s="363"/>
      <c r="C14" s="378"/>
      <c r="D14" s="359"/>
      <c r="E14" s="360"/>
      <c r="F14" s="361"/>
      <c r="G14" s="363"/>
    </row>
    <row r="15" customFormat="false" ht="105" hidden="false" customHeight="true" outlineLevel="0" collapsed="false">
      <c r="A15" s="362"/>
      <c r="B15" s="363"/>
      <c r="C15" s="362"/>
      <c r="D15" s="359"/>
      <c r="E15" s="360"/>
      <c r="F15" s="361"/>
      <c r="G15" s="363"/>
    </row>
    <row r="16" customFormat="false" ht="12" hidden="false" customHeight="false" outlineLevel="0" collapsed="false">
      <c r="A16" s="362"/>
      <c r="B16" s="357"/>
      <c r="C16" s="358"/>
      <c r="D16" s="359"/>
      <c r="E16" s="360"/>
      <c r="F16" s="361"/>
      <c r="G16" s="357"/>
    </row>
    <row r="17" customFormat="false" ht="51" hidden="false" customHeight="true" outlineLevel="0" collapsed="false">
      <c r="A17" s="374" t="s">
        <v>1945</v>
      </c>
      <c r="B17" s="373" t="s">
        <v>1946</v>
      </c>
      <c r="C17" s="374" t="s">
        <v>1947</v>
      </c>
      <c r="D17" s="375" t="s">
        <v>1948</v>
      </c>
      <c r="E17" s="376" t="s">
        <v>1949</v>
      </c>
      <c r="F17" s="379" t="s">
        <v>1950</v>
      </c>
      <c r="G17" s="373" t="s">
        <v>1946</v>
      </c>
    </row>
    <row r="18" customFormat="false" ht="56.25" hidden="false" customHeight="true" outlineLevel="0" collapsed="false">
      <c r="A18" s="380" t="s">
        <v>1951</v>
      </c>
      <c r="B18" s="381" t="s">
        <v>1952</v>
      </c>
      <c r="C18" s="382" t="s">
        <v>1953</v>
      </c>
      <c r="D18" s="383" t="s">
        <v>1954</v>
      </c>
      <c r="E18" s="384" t="s">
        <v>1955</v>
      </c>
      <c r="F18" s="385" t="s">
        <v>1956</v>
      </c>
      <c r="G18" s="381" t="s">
        <v>1952</v>
      </c>
    </row>
    <row r="19" customFormat="false" ht="100.15" hidden="false" customHeight="true" outlineLevel="0" collapsed="false">
      <c r="A19" s="358" t="s">
        <v>1957</v>
      </c>
      <c r="B19" s="357" t="s">
        <v>1958</v>
      </c>
      <c r="C19" s="386" t="s">
        <v>1959</v>
      </c>
      <c r="D19" s="359" t="s">
        <v>1960</v>
      </c>
      <c r="E19" s="360" t="s">
        <v>1961</v>
      </c>
      <c r="F19" s="361" t="s">
        <v>1962</v>
      </c>
      <c r="G19" s="357" t="s">
        <v>1958</v>
      </c>
    </row>
    <row r="20" customFormat="false" ht="100.15" hidden="false" customHeight="true" outlineLevel="0" collapsed="false">
      <c r="A20" s="387" t="s">
        <v>1963</v>
      </c>
      <c r="B20" s="381" t="s">
        <v>1964</v>
      </c>
      <c r="C20" s="382" t="s">
        <v>1965</v>
      </c>
      <c r="D20" s="383" t="s">
        <v>1966</v>
      </c>
      <c r="E20" s="384" t="s">
        <v>1967</v>
      </c>
      <c r="F20" s="385" t="s">
        <v>1968</v>
      </c>
      <c r="G20" s="381" t="s">
        <v>1964</v>
      </c>
    </row>
    <row r="21" customFormat="false" ht="150" hidden="false" customHeight="true" outlineLevel="0" collapsed="false">
      <c r="A21" s="362" t="s">
        <v>1969</v>
      </c>
      <c r="B21" s="357" t="s">
        <v>1970</v>
      </c>
      <c r="C21" s="358" t="s">
        <v>1971</v>
      </c>
      <c r="D21" s="359" t="s">
        <v>1972</v>
      </c>
      <c r="E21" s="360" t="s">
        <v>1973</v>
      </c>
      <c r="F21" s="361" t="s">
        <v>1974</v>
      </c>
      <c r="G21" s="357" t="s">
        <v>1970</v>
      </c>
    </row>
    <row r="22" customFormat="false" ht="153" hidden="false" customHeight="true" outlineLevel="0" collapsed="false">
      <c r="A22" s="358" t="s">
        <v>1975</v>
      </c>
      <c r="B22" s="357" t="s">
        <v>1976</v>
      </c>
      <c r="C22" s="386" t="s">
        <v>1977</v>
      </c>
      <c r="D22" s="359" t="s">
        <v>1978</v>
      </c>
      <c r="E22" s="360" t="s">
        <v>1979</v>
      </c>
      <c r="F22" s="361" t="s">
        <v>1980</v>
      </c>
      <c r="G22" s="357" t="s">
        <v>1976</v>
      </c>
    </row>
    <row r="23" customFormat="false" ht="57.4" hidden="false" customHeight="true" outlineLevel="0" collapsed="false">
      <c r="A23" s="362" t="s">
        <v>1981</v>
      </c>
      <c r="B23" s="357" t="s">
        <v>1982</v>
      </c>
      <c r="C23" s="358" t="s">
        <v>1983</v>
      </c>
      <c r="D23" s="359" t="s">
        <v>1984</v>
      </c>
      <c r="E23" s="360" t="s">
        <v>1985</v>
      </c>
      <c r="F23" s="361" t="s">
        <v>1986</v>
      </c>
      <c r="G23" s="357" t="s">
        <v>1982</v>
      </c>
    </row>
    <row r="24" customFormat="false" ht="58.15" hidden="false" customHeight="true" outlineLevel="0" collapsed="false">
      <c r="A24" s="380" t="s">
        <v>1987</v>
      </c>
      <c r="B24" s="381" t="s">
        <v>1988</v>
      </c>
      <c r="C24" s="382" t="s">
        <v>1989</v>
      </c>
      <c r="D24" s="383" t="s">
        <v>1990</v>
      </c>
      <c r="E24" s="384" t="s">
        <v>1991</v>
      </c>
      <c r="F24" s="385" t="s">
        <v>1992</v>
      </c>
      <c r="G24" s="381" t="s">
        <v>1988</v>
      </c>
    </row>
    <row r="25" customFormat="false" ht="26.25" hidden="false" customHeight="true" outlineLevel="0" collapsed="false">
      <c r="A25" s="362" t="s">
        <v>1993</v>
      </c>
      <c r="B25" s="357" t="s">
        <v>1994</v>
      </c>
      <c r="C25" s="358" t="s">
        <v>1995</v>
      </c>
      <c r="D25" s="359" t="s">
        <v>1996</v>
      </c>
      <c r="E25" s="360" t="s">
        <v>1997</v>
      </c>
      <c r="F25" s="361" t="s">
        <v>1998</v>
      </c>
      <c r="G25" s="357" t="s">
        <v>1994</v>
      </c>
    </row>
    <row r="26" customFormat="false" ht="82.15" hidden="false" customHeight="true" outlineLevel="0" collapsed="false">
      <c r="A26" s="362" t="s">
        <v>1999</v>
      </c>
      <c r="B26" s="357" t="s">
        <v>2000</v>
      </c>
      <c r="C26" s="358" t="s">
        <v>2001</v>
      </c>
      <c r="D26" s="359" t="s">
        <v>2002</v>
      </c>
      <c r="E26" s="360" t="s">
        <v>2003</v>
      </c>
      <c r="F26" s="361" t="s">
        <v>2004</v>
      </c>
      <c r="G26" s="357" t="s">
        <v>2000</v>
      </c>
    </row>
    <row r="27" customFormat="false" ht="127.15" hidden="false" customHeight="true" outlineLevel="0" collapsed="false">
      <c r="A27" s="362" t="s">
        <v>2005</v>
      </c>
      <c r="B27" s="357" t="s">
        <v>2006</v>
      </c>
      <c r="C27" s="362" t="s">
        <v>2007</v>
      </c>
      <c r="D27" s="359" t="s">
        <v>2008</v>
      </c>
      <c r="E27" s="360" t="s">
        <v>2009</v>
      </c>
      <c r="F27" s="361" t="s">
        <v>2010</v>
      </c>
      <c r="G27" s="357" t="s">
        <v>2006</v>
      </c>
    </row>
    <row r="28" customFormat="false" ht="100.15" hidden="false" customHeight="true" outlineLevel="0" collapsed="false">
      <c r="A28" s="388" t="s">
        <v>2011</v>
      </c>
      <c r="B28" s="373" t="s">
        <v>2012</v>
      </c>
      <c r="C28" s="374" t="s">
        <v>2013</v>
      </c>
      <c r="D28" s="375" t="s">
        <v>2014</v>
      </c>
      <c r="E28" s="376" t="s">
        <v>2015</v>
      </c>
      <c r="F28" s="377" t="s">
        <v>2016</v>
      </c>
      <c r="G28" s="373" t="s">
        <v>2012</v>
      </c>
    </row>
    <row r="29" customFormat="false" ht="72" hidden="false" customHeight="true" outlineLevel="0" collapsed="false">
      <c r="A29" s="362" t="s">
        <v>2017</v>
      </c>
      <c r="B29" s="357" t="s">
        <v>2018</v>
      </c>
      <c r="C29" s="358" t="s">
        <v>2019</v>
      </c>
      <c r="D29" s="359" t="s">
        <v>2020</v>
      </c>
      <c r="E29" s="360" t="s">
        <v>2021</v>
      </c>
      <c r="F29" s="361" t="s">
        <v>2022</v>
      </c>
      <c r="G29" s="357" t="s">
        <v>2018</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49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15" activePane="bottomLeft" state="frozen"/>
      <selection pane="topLeft" activeCell="A1" activeCellId="0" sqref="A1"/>
      <selection pane="bottomLeft" activeCell="A23" activeCellId="1" sqref="E2:AP557 A23"/>
    </sheetView>
  </sheetViews>
  <sheetFormatPr defaultRowHeight="12.8"/>
  <cols>
    <col collapsed="false" hidden="false" max="9" min="1" style="389" width="10.5625"/>
    <col collapsed="false" hidden="true" max="1025" min="10" style="389" width="0"/>
  </cols>
  <sheetData>
    <row r="1" customFormat="false" ht="27.6" hidden="false" customHeight="true" outlineLevel="0" collapsed="false">
      <c r="A1" s="389" t="s">
        <v>2023</v>
      </c>
      <c r="I1" s="390"/>
    </row>
    <row r="2" customFormat="false" ht="27.6" hidden="false" customHeight="true" outlineLevel="0" collapsed="false">
      <c r="A2" s="389" t="s">
        <v>2024</v>
      </c>
      <c r="B2" s="389" t="s">
        <v>2025</v>
      </c>
      <c r="C2" s="389" t="str">
        <f aca="false">texte_app!A1</f>
        <v>Deutsch</v>
      </c>
      <c r="D2" s="389" t="str">
        <f aca="false">texte_app!B1</f>
        <v>English</v>
      </c>
      <c r="E2" s="389" t="str">
        <f aca="false">texte_app!C1</f>
        <v>Español</v>
      </c>
      <c r="F2" s="389" t="str">
        <f aca="false">texte_app!D1</f>
        <v>Esperanto</v>
      </c>
      <c r="G2" s="389" t="str">
        <f aca="false">texte_app!E1</f>
        <v>Français</v>
      </c>
      <c r="H2" s="389" t="str">
        <f aca="false">texte_app!F1</f>
        <v>Italiano</v>
      </c>
      <c r="I2" s="390" t="str">
        <f aca="false">texte_app!G1</f>
        <v>Russian</v>
      </c>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27.6" hidden="false" customHeight="true" outlineLevel="0" collapsed="false">
      <c r="C3" s="391" t="s">
        <v>2026</v>
      </c>
      <c r="D3" s="392" t="s">
        <v>2027</v>
      </c>
      <c r="E3" s="391" t="s">
        <v>2028</v>
      </c>
      <c r="F3" s="389" t="s">
        <v>2029</v>
      </c>
      <c r="G3" s="389" t="s">
        <v>2030</v>
      </c>
      <c r="H3" s="393" t="s">
        <v>2031</v>
      </c>
      <c r="I3" s="392" t="s">
        <v>2027</v>
      </c>
    </row>
    <row r="4" s="394" customFormat="true" ht="27.6" hidden="false" customHeight="true" outlineLevel="0" collapsed="false">
      <c r="C4" s="395" t="s">
        <v>2032</v>
      </c>
      <c r="D4" s="395" t="s">
        <v>2033</v>
      </c>
      <c r="E4" s="395" t="s">
        <v>2034</v>
      </c>
      <c r="F4" s="394" t="s">
        <v>2035</v>
      </c>
      <c r="G4" s="394" t="s">
        <v>2036</v>
      </c>
      <c r="H4" s="395" t="s">
        <v>2037</v>
      </c>
      <c r="I4" s="395" t="s">
        <v>2033</v>
      </c>
    </row>
    <row r="5" s="394" customFormat="true" ht="27.6" hidden="false" customHeight="true" outlineLevel="0" collapsed="false">
      <c r="C5" s="395" t="s">
        <v>2038</v>
      </c>
      <c r="D5" s="395" t="s">
        <v>2039</v>
      </c>
      <c r="E5" s="395" t="s">
        <v>2040</v>
      </c>
      <c r="F5" s="394" t="s">
        <v>2041</v>
      </c>
      <c r="G5" s="394" t="s">
        <v>2042</v>
      </c>
      <c r="H5" s="395" t="s">
        <v>2043</v>
      </c>
      <c r="I5" s="395" t="s">
        <v>2039</v>
      </c>
    </row>
    <row r="6" customFormat="false" ht="43.15" hidden="false" customHeight="true" outlineLevel="0" collapsed="false">
      <c r="A6" s="389" t="s">
        <v>2044</v>
      </c>
      <c r="B6" s="389" t="s">
        <v>2045</v>
      </c>
      <c r="C6" s="393" t="s">
        <v>2046</v>
      </c>
      <c r="D6" s="393" t="s">
        <v>2047</v>
      </c>
      <c r="E6" s="393" t="s">
        <v>2048</v>
      </c>
      <c r="F6" s="389" t="s">
        <v>2049</v>
      </c>
      <c r="G6" s="389" t="s">
        <v>2050</v>
      </c>
      <c r="H6" s="393" t="s">
        <v>2051</v>
      </c>
      <c r="I6" s="393" t="s">
        <v>2047</v>
      </c>
    </row>
    <row r="7" customFormat="false" ht="45" hidden="false" customHeight="true" outlineLevel="0" collapsed="false">
      <c r="A7" s="0"/>
      <c r="B7" s="389" t="s">
        <v>2052</v>
      </c>
      <c r="C7" s="393" t="s">
        <v>2053</v>
      </c>
      <c r="D7" s="393" t="s">
        <v>2054</v>
      </c>
      <c r="E7" s="393" t="s">
        <v>2055</v>
      </c>
      <c r="F7" s="389" t="s">
        <v>2056</v>
      </c>
      <c r="G7" s="389" t="s">
        <v>2057</v>
      </c>
      <c r="H7" s="393" t="s">
        <v>2058</v>
      </c>
      <c r="I7" s="393" t="s">
        <v>2054</v>
      </c>
    </row>
    <row r="8" customFormat="false" ht="43.15" hidden="false" customHeight="true" outlineLevel="0" collapsed="false">
      <c r="A8" s="0"/>
      <c r="B8" s="389" t="s">
        <v>2059</v>
      </c>
      <c r="C8" s="393" t="s">
        <v>2060</v>
      </c>
      <c r="D8" s="393" t="s">
        <v>2061</v>
      </c>
      <c r="E8" s="393" t="s">
        <v>2062</v>
      </c>
      <c r="F8" s="389" t="s">
        <v>2063</v>
      </c>
      <c r="G8" s="389" t="s">
        <v>2064</v>
      </c>
      <c r="H8" s="393" t="s">
        <v>2065</v>
      </c>
      <c r="I8" s="393" t="s">
        <v>2061</v>
      </c>
    </row>
    <row r="9" customFormat="false" ht="44.45" hidden="false" customHeight="true" outlineLevel="0" collapsed="false">
      <c r="A9" s="0"/>
      <c r="B9" s="389" t="s">
        <v>2066</v>
      </c>
      <c r="C9" s="393" t="s">
        <v>2067</v>
      </c>
      <c r="D9" s="393" t="s">
        <v>2068</v>
      </c>
      <c r="E9" s="393" t="s">
        <v>2069</v>
      </c>
      <c r="F9" s="389" t="s">
        <v>2070</v>
      </c>
      <c r="G9" s="389" t="s">
        <v>2071</v>
      </c>
      <c r="H9" s="393" t="s">
        <v>2072</v>
      </c>
      <c r="I9" s="393" t="s">
        <v>2068</v>
      </c>
    </row>
    <row r="10" customFormat="false" ht="27.6" hidden="false" customHeight="true" outlineLevel="0" collapsed="false">
      <c r="A10" s="0"/>
      <c r="B10" s="0"/>
      <c r="C10" s="393"/>
      <c r="D10" s="393"/>
      <c r="E10" s="393"/>
      <c r="F10" s="0"/>
      <c r="G10" s="0"/>
      <c r="H10" s="393"/>
      <c r="I10" s="393"/>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7.6" hidden="false" customHeight="true" outlineLevel="0" collapsed="false">
      <c r="A11" s="0"/>
      <c r="B11" s="0"/>
      <c r="C11" s="393" t="s">
        <v>2073</v>
      </c>
      <c r="D11" s="393" t="s">
        <v>2074</v>
      </c>
      <c r="E11" s="393" t="s">
        <v>2075</v>
      </c>
      <c r="F11" s="389" t="s">
        <v>2076</v>
      </c>
      <c r="G11" s="394" t="s">
        <v>2077</v>
      </c>
      <c r="H11" s="393" t="s">
        <v>2078</v>
      </c>
      <c r="I11" s="393" t="s">
        <v>2074</v>
      </c>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7.6" hidden="false" customHeight="true" outlineLevel="0" collapsed="false">
      <c r="A12" s="0"/>
      <c r="B12" s="389" t="s">
        <v>2079</v>
      </c>
      <c r="C12" s="393" t="s">
        <v>2080</v>
      </c>
      <c r="D12" s="393" t="s">
        <v>2081</v>
      </c>
      <c r="E12" s="393" t="s">
        <v>2082</v>
      </c>
      <c r="F12" s="389" t="s">
        <v>2083</v>
      </c>
      <c r="G12" s="389" t="s">
        <v>2084</v>
      </c>
      <c r="H12" s="393" t="s">
        <v>2085</v>
      </c>
      <c r="I12" s="393" t="s">
        <v>2081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38.45" hidden="false" customHeight="true" outlineLevel="0" collapsed="false">
      <c r="A13" s="0"/>
      <c r="B13" s="389" t="s">
        <v>2086</v>
      </c>
      <c r="C13" s="393" t="s">
        <v>2087</v>
      </c>
      <c r="D13" s="393" t="s">
        <v>2088</v>
      </c>
      <c r="E13" s="393" t="s">
        <v>2089</v>
      </c>
      <c r="F13" s="389" t="s">
        <v>2090</v>
      </c>
      <c r="G13" s="389" t="s">
        <v>2091</v>
      </c>
      <c r="H13" s="393" t="s">
        <v>2092</v>
      </c>
      <c r="I13" s="393" t="s">
        <v>2088</v>
      </c>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27.6" hidden="false" customHeight="true" outlineLevel="0" collapsed="false">
      <c r="A14" s="0"/>
      <c r="B14" s="389" t="s">
        <v>2093</v>
      </c>
      <c r="C14" s="393" t="s">
        <v>2094</v>
      </c>
      <c r="D14" s="393" t="s">
        <v>2095</v>
      </c>
      <c r="E14" s="393" t="s">
        <v>2096</v>
      </c>
      <c r="F14" s="389" t="s">
        <v>2097</v>
      </c>
      <c r="G14" s="389" t="s">
        <v>2098</v>
      </c>
      <c r="H14" s="393" t="s">
        <v>2099</v>
      </c>
      <c r="I14" s="393" t="s">
        <v>2095</v>
      </c>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27.6" hidden="false" customHeight="true" outlineLevel="0" collapsed="false">
      <c r="A15" s="0"/>
      <c r="B15" s="389" t="s">
        <v>2100</v>
      </c>
      <c r="C15" s="393" t="s">
        <v>2101</v>
      </c>
      <c r="D15" s="393" t="s">
        <v>2102</v>
      </c>
      <c r="E15" s="393" t="s">
        <v>2103</v>
      </c>
      <c r="F15" s="389" t="s">
        <v>2104</v>
      </c>
      <c r="G15" s="389" t="s">
        <v>2105</v>
      </c>
      <c r="H15" s="393" t="s">
        <v>2106</v>
      </c>
      <c r="I15" s="393" t="s">
        <v>2102</v>
      </c>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27.6" hidden="false" customHeight="true" outlineLevel="0" collapsed="false">
      <c r="A16" s="0"/>
      <c r="B16" s="389" t="s">
        <v>2107</v>
      </c>
      <c r="C16" s="393" t="s">
        <v>2108</v>
      </c>
      <c r="D16" s="393" t="s">
        <v>2109</v>
      </c>
      <c r="E16" s="393" t="s">
        <v>2110</v>
      </c>
      <c r="F16" s="389" t="s">
        <v>2111</v>
      </c>
      <c r="G16" s="389" t="s">
        <v>2112</v>
      </c>
      <c r="H16" s="393" t="s">
        <v>2113</v>
      </c>
      <c r="I16" s="393" t="s">
        <v>2109</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7.6" hidden="false" customHeight="true" outlineLevel="0" collapsed="false">
      <c r="A17" s="0"/>
      <c r="B17" s="0"/>
      <c r="C17" s="393"/>
      <c r="D17" s="393"/>
      <c r="E17" s="393"/>
      <c r="F17" s="0"/>
      <c r="G17" s="0"/>
      <c r="H17" s="393"/>
      <c r="I17" s="393"/>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27.6" hidden="false" customHeight="true" outlineLevel="0" collapsed="false">
      <c r="A18" s="0"/>
      <c r="B18" s="0"/>
      <c r="C18" s="393" t="s">
        <v>2114</v>
      </c>
      <c r="D18" s="393" t="s">
        <v>2115</v>
      </c>
      <c r="E18" s="393" t="s">
        <v>2116</v>
      </c>
      <c r="F18" s="389" t="s">
        <v>2117</v>
      </c>
      <c r="G18" s="394" t="s">
        <v>2118</v>
      </c>
      <c r="H18" s="393" t="s">
        <v>2119</v>
      </c>
      <c r="I18" s="393" t="s">
        <v>2115</v>
      </c>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27.6" hidden="false" customHeight="true" outlineLevel="0" collapsed="false">
      <c r="A19" s="0"/>
      <c r="B19" s="389" t="s">
        <v>2120</v>
      </c>
      <c r="C19" s="393" t="s">
        <v>2121</v>
      </c>
      <c r="D19" s="393" t="s">
        <v>2122</v>
      </c>
      <c r="E19" s="393" t="s">
        <v>2123</v>
      </c>
      <c r="F19" s="389" t="s">
        <v>2124</v>
      </c>
      <c r="G19" s="389" t="s">
        <v>2125</v>
      </c>
      <c r="H19" s="393" t="s">
        <v>2126</v>
      </c>
      <c r="I19" s="393" t="s">
        <v>2122</v>
      </c>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7.6" hidden="false" customHeight="true" outlineLevel="0" collapsed="false">
      <c r="A20" s="0"/>
      <c r="B20" s="389" t="s">
        <v>2127</v>
      </c>
      <c r="C20" s="393" t="s">
        <v>2128</v>
      </c>
      <c r="D20" s="393" t="s">
        <v>2129</v>
      </c>
      <c r="E20" s="393" t="s">
        <v>2130</v>
      </c>
      <c r="F20" s="389" t="s">
        <v>2131</v>
      </c>
      <c r="G20" s="389" t="s">
        <v>2132</v>
      </c>
      <c r="H20" s="393" t="s">
        <v>2133</v>
      </c>
      <c r="I20" s="393" t="s">
        <v>2129</v>
      </c>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27.6" hidden="false" customHeight="true" outlineLevel="0" collapsed="false">
      <c r="A21" s="0"/>
      <c r="B21" s="389" t="s">
        <v>2134</v>
      </c>
      <c r="C21" s="393" t="s">
        <v>2135</v>
      </c>
      <c r="D21" s="393" t="s">
        <v>2136</v>
      </c>
      <c r="E21" s="393" t="s">
        <v>2137</v>
      </c>
      <c r="F21" s="389" t="s">
        <v>2138</v>
      </c>
      <c r="G21" s="389" t="s">
        <v>2139</v>
      </c>
      <c r="H21" s="393" t="s">
        <v>2140</v>
      </c>
      <c r="I21" s="393" t="s">
        <v>2136</v>
      </c>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27.6" hidden="false" customHeight="true" outlineLevel="0" collapsed="false">
      <c r="A22" s="0"/>
      <c r="B22" s="389" t="s">
        <v>2141</v>
      </c>
      <c r="C22" s="393" t="s">
        <v>2142</v>
      </c>
      <c r="D22" s="393" t="s">
        <v>2143</v>
      </c>
      <c r="E22" s="393" t="s">
        <v>2144</v>
      </c>
      <c r="F22" s="389" t="s">
        <v>2145</v>
      </c>
      <c r="G22" s="389" t="s">
        <v>2146</v>
      </c>
      <c r="H22" s="393" t="s">
        <v>2147</v>
      </c>
      <c r="I22" s="393" t="s">
        <v>2143</v>
      </c>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42.6" hidden="false" customHeight="true" outlineLevel="0" collapsed="false">
      <c r="A23" s="0"/>
      <c r="B23" s="389" t="s">
        <v>2148</v>
      </c>
      <c r="C23" s="393" t="s">
        <v>2149</v>
      </c>
      <c r="D23" s="393" t="s">
        <v>2150</v>
      </c>
      <c r="E23" s="393" t="s">
        <v>2151</v>
      </c>
      <c r="F23" s="389" t="s">
        <v>2152</v>
      </c>
      <c r="G23" s="389" t="s">
        <v>2153</v>
      </c>
      <c r="H23" s="393" t="s">
        <v>2154</v>
      </c>
      <c r="I23" s="393" t="s">
        <v>2150</v>
      </c>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7.6" hidden="false" customHeight="true" outlineLevel="0" collapsed="false">
      <c r="A24" s="0"/>
      <c r="B24" s="0"/>
      <c r="C24" s="393"/>
      <c r="D24" s="393"/>
      <c r="E24" s="393"/>
      <c r="G24" s="0"/>
      <c r="H24" s="393"/>
      <c r="I24" s="393"/>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s="394" customFormat="true" ht="27.6" hidden="false" customHeight="true" outlineLevel="0" collapsed="false">
      <c r="C25" s="395" t="s">
        <v>2155</v>
      </c>
      <c r="D25" s="395" t="s">
        <v>2156</v>
      </c>
      <c r="E25" s="395" t="s">
        <v>2157</v>
      </c>
      <c r="F25" s="394" t="s">
        <v>2158</v>
      </c>
      <c r="G25" s="394" t="s">
        <v>2159</v>
      </c>
      <c r="H25" s="395" t="s">
        <v>2160</v>
      </c>
      <c r="I25" s="395" t="s">
        <v>2156</v>
      </c>
    </row>
    <row r="26" s="394" customFormat="true" ht="27.6" hidden="false" customHeight="true" outlineLevel="0" collapsed="false">
      <c r="C26" s="395" t="s">
        <v>2161</v>
      </c>
      <c r="D26" s="395" t="s">
        <v>2162</v>
      </c>
      <c r="E26" s="395" t="s">
        <v>2163</v>
      </c>
      <c r="F26" s="394" t="s">
        <v>2164</v>
      </c>
      <c r="G26" s="394" t="s">
        <v>2165</v>
      </c>
      <c r="H26" s="395" t="s">
        <v>2166</v>
      </c>
      <c r="I26" s="395" t="s">
        <v>2162</v>
      </c>
    </row>
    <row r="27" customFormat="false" ht="43.15" hidden="false" customHeight="true" outlineLevel="0" collapsed="false">
      <c r="B27" s="389" t="s">
        <v>2167</v>
      </c>
      <c r="C27" s="393" t="s">
        <v>2168</v>
      </c>
      <c r="D27" s="393" t="s">
        <v>2169</v>
      </c>
      <c r="E27" s="393" t="s">
        <v>2170</v>
      </c>
      <c r="F27" s="389" t="s">
        <v>2171</v>
      </c>
      <c r="G27" s="389" t="s">
        <v>2172</v>
      </c>
      <c r="H27" s="393" t="s">
        <v>2173</v>
      </c>
      <c r="I27" s="393" t="s">
        <v>2169</v>
      </c>
    </row>
    <row r="28" customFormat="false" ht="40.9" hidden="false" customHeight="true" outlineLevel="0" collapsed="false">
      <c r="B28" s="389" t="s">
        <v>2174</v>
      </c>
      <c r="C28" s="393" t="s">
        <v>2175</v>
      </c>
      <c r="D28" s="393" t="s">
        <v>2176</v>
      </c>
      <c r="E28" s="393" t="s">
        <v>2177</v>
      </c>
      <c r="F28" s="389" t="s">
        <v>2178</v>
      </c>
      <c r="G28" s="389" t="s">
        <v>2179</v>
      </c>
      <c r="H28" s="393" t="s">
        <v>2180</v>
      </c>
      <c r="I28" s="393" t="s">
        <v>2176</v>
      </c>
    </row>
    <row r="29" customFormat="false" ht="42" hidden="false" customHeight="true" outlineLevel="0" collapsed="false">
      <c r="B29" s="389" t="s">
        <v>2181</v>
      </c>
      <c r="C29" s="393" t="s">
        <v>2182</v>
      </c>
      <c r="D29" s="393" t="s">
        <v>2183</v>
      </c>
      <c r="E29" s="393" t="s">
        <v>2184</v>
      </c>
      <c r="F29" s="389" t="s">
        <v>2185</v>
      </c>
      <c r="G29" s="389" t="s">
        <v>2186</v>
      </c>
      <c r="H29" s="393" t="s">
        <v>2187</v>
      </c>
      <c r="I29" s="393" t="s">
        <v>2183</v>
      </c>
    </row>
    <row r="30" customFormat="false" ht="38.45" hidden="false" customHeight="true" outlineLevel="0" collapsed="false">
      <c r="B30" s="389" t="s">
        <v>2188</v>
      </c>
      <c r="C30" s="393" t="s">
        <v>2189</v>
      </c>
      <c r="D30" s="393" t="s">
        <v>2190</v>
      </c>
      <c r="E30" s="393" t="s">
        <v>2191</v>
      </c>
      <c r="F30" s="389" t="s">
        <v>2192</v>
      </c>
      <c r="G30" s="389" t="s">
        <v>2193</v>
      </c>
      <c r="H30" s="393" t="s">
        <v>2194</v>
      </c>
      <c r="I30" s="393" t="s">
        <v>2190</v>
      </c>
    </row>
    <row r="31" customFormat="false" ht="27.6" hidden="false" customHeight="true" outlineLevel="0" collapsed="false">
      <c r="B31" s="0"/>
      <c r="C31" s="393"/>
      <c r="D31" s="393"/>
      <c r="E31" s="393"/>
      <c r="G31" s="0"/>
      <c r="H31" s="393"/>
      <c r="I31" s="393"/>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s="394" customFormat="true" ht="27.6" hidden="false" customHeight="true" outlineLevel="0" collapsed="false">
      <c r="C32" s="395" t="s">
        <v>2195</v>
      </c>
      <c r="D32" s="395" t="s">
        <v>2196</v>
      </c>
      <c r="E32" s="395" t="s">
        <v>2197</v>
      </c>
      <c r="F32" s="394" t="s">
        <v>2198</v>
      </c>
      <c r="G32" s="394" t="s">
        <v>2199</v>
      </c>
      <c r="H32" s="395" t="s">
        <v>2200</v>
      </c>
      <c r="I32" s="395" t="s">
        <v>2196</v>
      </c>
    </row>
    <row r="33" customFormat="false" ht="27.6" hidden="false" customHeight="true" outlineLevel="0" collapsed="false">
      <c r="B33" s="389" t="s">
        <v>2201</v>
      </c>
      <c r="C33" s="393" t="s">
        <v>2202</v>
      </c>
      <c r="D33" s="393" t="s">
        <v>2203</v>
      </c>
      <c r="E33" s="393" t="s">
        <v>2204</v>
      </c>
      <c r="F33" s="389" t="s">
        <v>2205</v>
      </c>
      <c r="G33" s="389" t="s">
        <v>2206</v>
      </c>
      <c r="H33" s="393" t="s">
        <v>2207</v>
      </c>
      <c r="I33" s="393" t="s">
        <v>2203</v>
      </c>
    </row>
    <row r="34" customFormat="false" ht="27.6" hidden="false" customHeight="true" outlineLevel="0" collapsed="false">
      <c r="B34" s="389" t="s">
        <v>2208</v>
      </c>
      <c r="C34" s="393" t="s">
        <v>2209</v>
      </c>
      <c r="D34" s="393" t="s">
        <v>2210</v>
      </c>
      <c r="E34" s="393" t="s">
        <v>2211</v>
      </c>
      <c r="F34" s="389" t="s">
        <v>2212</v>
      </c>
      <c r="G34" s="389" t="s">
        <v>2213</v>
      </c>
      <c r="H34" s="393" t="s">
        <v>2214</v>
      </c>
      <c r="I34" s="393" t="s">
        <v>2210</v>
      </c>
    </row>
    <row r="35" customFormat="false" ht="45" hidden="false" customHeight="true" outlineLevel="0" collapsed="false">
      <c r="B35" s="389" t="s">
        <v>2215</v>
      </c>
      <c r="C35" s="393" t="s">
        <v>2216</v>
      </c>
      <c r="D35" s="393" t="s">
        <v>2217</v>
      </c>
      <c r="E35" s="393" t="s">
        <v>2218</v>
      </c>
      <c r="F35" s="389" t="s">
        <v>2219</v>
      </c>
      <c r="G35" s="389" t="s">
        <v>2220</v>
      </c>
      <c r="H35" s="393" t="s">
        <v>2221</v>
      </c>
      <c r="I35" s="393" t="s">
        <v>2217</v>
      </c>
    </row>
    <row r="36" customFormat="false" ht="27.6" hidden="false" customHeight="true" outlineLevel="0" collapsed="false">
      <c r="B36" s="389" t="s">
        <v>2222</v>
      </c>
      <c r="C36" s="393" t="s">
        <v>2223</v>
      </c>
      <c r="D36" s="393" t="s">
        <v>2224</v>
      </c>
      <c r="E36" s="393" t="s">
        <v>2225</v>
      </c>
      <c r="F36" s="389" t="s">
        <v>2226</v>
      </c>
      <c r="G36" s="389" t="s">
        <v>2227</v>
      </c>
      <c r="H36" s="393" t="s">
        <v>2228</v>
      </c>
      <c r="I36" s="393" t="s">
        <v>2224</v>
      </c>
    </row>
    <row r="37" customFormat="false" ht="37.15" hidden="false" customHeight="true" outlineLevel="0" collapsed="false">
      <c r="B37" s="389" t="s">
        <v>2229</v>
      </c>
      <c r="C37" s="393" t="s">
        <v>2230</v>
      </c>
      <c r="D37" s="393" t="s">
        <v>2231</v>
      </c>
      <c r="E37" s="393" t="s">
        <v>2232</v>
      </c>
      <c r="F37" s="389" t="s">
        <v>2233</v>
      </c>
      <c r="G37" s="389" t="s">
        <v>2234</v>
      </c>
      <c r="H37" s="393" t="s">
        <v>2235</v>
      </c>
      <c r="I37" s="393" t="s">
        <v>2231</v>
      </c>
    </row>
    <row r="38" customFormat="false" ht="27.6" hidden="false" customHeight="true" outlineLevel="0" collapsed="false">
      <c r="B38" s="389" t="s">
        <v>2236</v>
      </c>
      <c r="C38" s="393" t="s">
        <v>2237</v>
      </c>
      <c r="D38" s="393" t="s">
        <v>2238</v>
      </c>
      <c r="E38" s="393" t="s">
        <v>2239</v>
      </c>
      <c r="F38" s="389" t="s">
        <v>2240</v>
      </c>
      <c r="G38" s="389" t="s">
        <v>2241</v>
      </c>
      <c r="H38" s="393" t="s">
        <v>2242</v>
      </c>
      <c r="I38" s="393" t="s">
        <v>2238</v>
      </c>
    </row>
    <row r="39" customFormat="false" ht="27.6" hidden="false" customHeight="true" outlineLevel="0" collapsed="false">
      <c r="B39" s="0"/>
      <c r="C39" s="393"/>
      <c r="D39" s="393"/>
      <c r="E39" s="393"/>
      <c r="G39" s="0"/>
      <c r="H39" s="393"/>
      <c r="I39" s="393"/>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s="394" customFormat="true" ht="27.6" hidden="false" customHeight="true" outlineLevel="0" collapsed="false">
      <c r="C40" s="395" t="s">
        <v>2243</v>
      </c>
      <c r="D40" s="395" t="s">
        <v>2244</v>
      </c>
      <c r="E40" s="395" t="s">
        <v>2245</v>
      </c>
      <c r="F40" s="394" t="s">
        <v>2246</v>
      </c>
      <c r="G40" s="394" t="s">
        <v>2247</v>
      </c>
      <c r="H40" s="395" t="s">
        <v>2248</v>
      </c>
      <c r="I40" s="395" t="s">
        <v>2244</v>
      </c>
    </row>
    <row r="41" customFormat="false" ht="45.6" hidden="false" customHeight="true" outlineLevel="0" collapsed="false">
      <c r="B41" s="389" t="s">
        <v>2249</v>
      </c>
      <c r="C41" s="393" t="s">
        <v>2250</v>
      </c>
      <c r="D41" s="393" t="s">
        <v>2251</v>
      </c>
      <c r="E41" s="393" t="s">
        <v>2252</v>
      </c>
      <c r="F41" s="389" t="s">
        <v>2253</v>
      </c>
      <c r="G41" s="389" t="s">
        <v>2254</v>
      </c>
      <c r="H41" s="393" t="s">
        <v>2255</v>
      </c>
      <c r="I41" s="393" t="s">
        <v>2251</v>
      </c>
    </row>
    <row r="42" customFormat="false" ht="27.6" hidden="false" customHeight="true" outlineLevel="0" collapsed="false">
      <c r="B42" s="389" t="s">
        <v>2256</v>
      </c>
      <c r="C42" s="393" t="s">
        <v>2257</v>
      </c>
      <c r="D42" s="393" t="s">
        <v>2258</v>
      </c>
      <c r="E42" s="393" t="s">
        <v>2259</v>
      </c>
      <c r="F42" s="389" t="s">
        <v>2260</v>
      </c>
      <c r="G42" s="389" t="s">
        <v>2261</v>
      </c>
      <c r="H42" s="393" t="s">
        <v>2262</v>
      </c>
      <c r="I42" s="393" t="s">
        <v>2258</v>
      </c>
    </row>
    <row r="43" customFormat="false" ht="27.6" hidden="false" customHeight="true" outlineLevel="0" collapsed="false">
      <c r="B43" s="389" t="s">
        <v>2263</v>
      </c>
      <c r="C43" s="393" t="s">
        <v>2264</v>
      </c>
      <c r="D43" s="393" t="s">
        <v>2265</v>
      </c>
      <c r="E43" s="393" t="s">
        <v>2266</v>
      </c>
      <c r="F43" s="389" t="s">
        <v>2267</v>
      </c>
      <c r="G43" s="389" t="s">
        <v>2268</v>
      </c>
      <c r="H43" s="393" t="s">
        <v>2269</v>
      </c>
      <c r="I43" s="393" t="s">
        <v>2265</v>
      </c>
    </row>
    <row r="44" customFormat="false" ht="27.6" hidden="false" customHeight="true" outlineLevel="0" collapsed="false">
      <c r="B44" s="0"/>
      <c r="C44" s="393"/>
      <c r="D44" s="393"/>
      <c r="E44" s="393"/>
      <c r="G44" s="0"/>
      <c r="H44" s="393"/>
      <c r="I44" s="393"/>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s="394" customFormat="true" ht="27.6" hidden="false" customHeight="true" outlineLevel="0" collapsed="false">
      <c r="C45" s="395" t="s">
        <v>2270</v>
      </c>
      <c r="D45" s="395" t="s">
        <v>2271</v>
      </c>
      <c r="E45" s="395" t="s">
        <v>2272</v>
      </c>
      <c r="F45" s="394" t="s">
        <v>2273</v>
      </c>
      <c r="G45" s="394" t="s">
        <v>2274</v>
      </c>
      <c r="H45" s="395" t="s">
        <v>2275</v>
      </c>
      <c r="I45" s="395" t="s">
        <v>2271</v>
      </c>
    </row>
    <row r="46" s="394" customFormat="true" ht="27.6" hidden="false" customHeight="true" outlineLevel="0" collapsed="false">
      <c r="C46" s="395" t="s">
        <v>2276</v>
      </c>
      <c r="D46" s="395" t="s">
        <v>2277</v>
      </c>
      <c r="E46" s="395" t="s">
        <v>2278</v>
      </c>
      <c r="F46" s="394" t="s">
        <v>2279</v>
      </c>
      <c r="G46" s="394" t="s">
        <v>2280</v>
      </c>
      <c r="H46" s="395" t="s">
        <v>2281</v>
      </c>
      <c r="I46" s="395" t="s">
        <v>2277</v>
      </c>
    </row>
    <row r="47" customFormat="false" ht="27.6" hidden="false" customHeight="true" outlineLevel="0" collapsed="false">
      <c r="B47" s="389" t="s">
        <v>2282</v>
      </c>
      <c r="C47" s="393" t="s">
        <v>2283</v>
      </c>
      <c r="D47" s="393" t="s">
        <v>2284</v>
      </c>
      <c r="E47" s="393" t="s">
        <v>2285</v>
      </c>
      <c r="F47" s="389" t="s">
        <v>2286</v>
      </c>
      <c r="G47" s="389" t="s">
        <v>2287</v>
      </c>
      <c r="H47" s="393" t="s">
        <v>2288</v>
      </c>
      <c r="I47" s="393" t="s">
        <v>2284</v>
      </c>
    </row>
    <row r="48" customFormat="false" ht="27.6" hidden="false" customHeight="true" outlineLevel="0" collapsed="false">
      <c r="B48" s="389" t="s">
        <v>2289</v>
      </c>
      <c r="C48" s="393" t="s">
        <v>2290</v>
      </c>
      <c r="D48" s="393" t="s">
        <v>2291</v>
      </c>
      <c r="E48" s="393" t="s">
        <v>2292</v>
      </c>
      <c r="F48" s="389" t="s">
        <v>2293</v>
      </c>
      <c r="G48" s="389" t="s">
        <v>2294</v>
      </c>
      <c r="H48" s="393" t="s">
        <v>2295</v>
      </c>
      <c r="I48" s="393" t="s">
        <v>2291</v>
      </c>
    </row>
    <row r="49" customFormat="false" ht="27.6" hidden="false" customHeight="true" outlineLevel="0" collapsed="false">
      <c r="B49" s="0"/>
      <c r="C49" s="393"/>
      <c r="D49" s="393"/>
      <c r="E49" s="393"/>
      <c r="G49" s="0"/>
      <c r="H49" s="393"/>
      <c r="I49" s="393"/>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s="394" customFormat="true" ht="27.6" hidden="false" customHeight="true" outlineLevel="0" collapsed="false">
      <c r="C50" s="395" t="s">
        <v>2296</v>
      </c>
      <c r="D50" s="395" t="s">
        <v>2297</v>
      </c>
      <c r="E50" s="395" t="s">
        <v>2298</v>
      </c>
      <c r="F50" s="394" t="s">
        <v>2299</v>
      </c>
      <c r="G50" s="394" t="s">
        <v>2300</v>
      </c>
      <c r="H50" s="395" t="s">
        <v>2301</v>
      </c>
      <c r="I50" s="395" t="s">
        <v>2297</v>
      </c>
    </row>
    <row r="51" customFormat="false" ht="27.6" hidden="false" customHeight="true" outlineLevel="0" collapsed="false">
      <c r="B51" s="389" t="s">
        <v>2302</v>
      </c>
      <c r="C51" s="393" t="s">
        <v>2303</v>
      </c>
      <c r="D51" s="393" t="s">
        <v>2304</v>
      </c>
      <c r="E51" s="393" t="s">
        <v>2305</v>
      </c>
      <c r="F51" s="389" t="s">
        <v>2306</v>
      </c>
      <c r="G51" s="389" t="s">
        <v>2307</v>
      </c>
      <c r="H51" s="393" t="s">
        <v>2308</v>
      </c>
      <c r="I51" s="393" t="s">
        <v>2304</v>
      </c>
    </row>
    <row r="52" customFormat="false" ht="27.6" hidden="false" customHeight="true" outlineLevel="0" collapsed="false">
      <c r="B52" s="389" t="s">
        <v>2309</v>
      </c>
      <c r="C52" s="393" t="s">
        <v>2310</v>
      </c>
      <c r="D52" s="393" t="s">
        <v>2311</v>
      </c>
      <c r="E52" s="393" t="s">
        <v>2312</v>
      </c>
      <c r="F52" s="389" t="s">
        <v>2313</v>
      </c>
      <c r="G52" s="389" t="s">
        <v>2314</v>
      </c>
      <c r="H52" s="393" t="s">
        <v>2315</v>
      </c>
      <c r="I52" s="393" t="s">
        <v>2311</v>
      </c>
    </row>
    <row r="53" customFormat="false" ht="27.6" hidden="false" customHeight="true" outlineLevel="0" collapsed="false">
      <c r="B53" s="389" t="s">
        <v>2316</v>
      </c>
      <c r="C53" s="393" t="s">
        <v>2317</v>
      </c>
      <c r="D53" s="393" t="s">
        <v>2318</v>
      </c>
      <c r="E53" s="393" t="s">
        <v>2319</v>
      </c>
      <c r="F53" s="389" t="s">
        <v>2320</v>
      </c>
      <c r="G53" s="389" t="s">
        <v>2321</v>
      </c>
      <c r="H53" s="393" t="s">
        <v>2322</v>
      </c>
      <c r="I53" s="393" t="s">
        <v>2318</v>
      </c>
    </row>
    <row r="54" customFormat="false" ht="49.9" hidden="false" customHeight="true" outlineLevel="0" collapsed="false">
      <c r="B54" s="389" t="s">
        <v>2323</v>
      </c>
      <c r="C54" s="393" t="s">
        <v>2324</v>
      </c>
      <c r="D54" s="393" t="s">
        <v>2325</v>
      </c>
      <c r="E54" s="393" t="s">
        <v>2326</v>
      </c>
      <c r="F54" s="389" t="s">
        <v>2327</v>
      </c>
      <c r="G54" s="389" t="s">
        <v>2328</v>
      </c>
      <c r="H54" s="393" t="s">
        <v>2329</v>
      </c>
      <c r="I54" s="393" t="s">
        <v>2325</v>
      </c>
    </row>
    <row r="55" customFormat="false" ht="27.6" hidden="false" customHeight="true" outlineLevel="0" collapsed="false">
      <c r="B55" s="0"/>
      <c r="C55" s="393"/>
      <c r="D55" s="393"/>
      <c r="E55" s="393"/>
      <c r="G55" s="0"/>
      <c r="H55" s="393"/>
      <c r="I55" s="393"/>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s="394" customFormat="true" ht="27.6" hidden="false" customHeight="true" outlineLevel="0" collapsed="false">
      <c r="C56" s="395" t="s">
        <v>2330</v>
      </c>
      <c r="D56" s="395" t="s">
        <v>2331</v>
      </c>
      <c r="E56" s="395" t="s">
        <v>2332</v>
      </c>
      <c r="F56" s="394" t="s">
        <v>2333</v>
      </c>
      <c r="G56" s="394" t="s">
        <v>2334</v>
      </c>
      <c r="H56" s="395" t="s">
        <v>2335</v>
      </c>
      <c r="I56" s="395" t="s">
        <v>2331</v>
      </c>
    </row>
    <row r="57" customFormat="false" ht="27.6" hidden="false" customHeight="true" outlineLevel="0" collapsed="false">
      <c r="B57" s="389" t="s">
        <v>2336</v>
      </c>
      <c r="C57" s="393" t="s">
        <v>2337</v>
      </c>
      <c r="D57" s="393" t="s">
        <v>2338</v>
      </c>
      <c r="E57" s="393" t="s">
        <v>2339</v>
      </c>
      <c r="F57" s="389" t="s">
        <v>2340</v>
      </c>
      <c r="G57" s="389" t="s">
        <v>2341</v>
      </c>
      <c r="H57" s="393" t="s">
        <v>2342</v>
      </c>
      <c r="I57" s="393" t="s">
        <v>2338</v>
      </c>
    </row>
    <row r="58" customFormat="false" ht="27.6" hidden="false" customHeight="true" outlineLevel="0" collapsed="false">
      <c r="B58" s="0"/>
      <c r="C58" s="393"/>
      <c r="D58" s="393"/>
      <c r="E58" s="393"/>
      <c r="G58" s="0"/>
      <c r="H58" s="393"/>
      <c r="I58" s="393"/>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s="394" customFormat="true" ht="27.6" hidden="false" customHeight="true" outlineLevel="0" collapsed="false">
      <c r="C59" s="395" t="s">
        <v>2343</v>
      </c>
      <c r="D59" s="395" t="s">
        <v>2344</v>
      </c>
      <c r="E59" s="395" t="s">
        <v>2345</v>
      </c>
      <c r="F59" s="394" t="s">
        <v>2346</v>
      </c>
      <c r="G59" s="394" t="s">
        <v>2347</v>
      </c>
      <c r="H59" s="395" t="s">
        <v>2348</v>
      </c>
      <c r="I59" s="395" t="s">
        <v>2344</v>
      </c>
    </row>
    <row r="60" customFormat="false" ht="27.6" hidden="false" customHeight="true" outlineLevel="0" collapsed="false">
      <c r="B60" s="389" t="s">
        <v>2349</v>
      </c>
      <c r="C60" s="393" t="s">
        <v>2350</v>
      </c>
      <c r="D60" s="393" t="s">
        <v>2351</v>
      </c>
      <c r="E60" s="393" t="s">
        <v>2352</v>
      </c>
      <c r="F60" s="389" t="s">
        <v>2353</v>
      </c>
      <c r="G60" s="389" t="s">
        <v>2354</v>
      </c>
      <c r="H60" s="393" t="s">
        <v>2355</v>
      </c>
      <c r="I60" s="393" t="s">
        <v>2351</v>
      </c>
    </row>
    <row r="61" customFormat="false" ht="27.6" hidden="false" customHeight="true" outlineLevel="0" collapsed="false">
      <c r="B61" s="389" t="s">
        <v>2356</v>
      </c>
      <c r="C61" s="393" t="s">
        <v>2357</v>
      </c>
      <c r="D61" s="393" t="s">
        <v>2358</v>
      </c>
      <c r="E61" s="393" t="s">
        <v>2359</v>
      </c>
      <c r="F61" s="389" t="s">
        <v>2360</v>
      </c>
      <c r="G61" s="389" t="s">
        <v>2361</v>
      </c>
      <c r="H61" s="393" t="s">
        <v>2362</v>
      </c>
      <c r="I61" s="393" t="s">
        <v>2358</v>
      </c>
    </row>
    <row r="62" customFormat="false" ht="43.15" hidden="false" customHeight="true" outlineLevel="0" collapsed="false">
      <c r="B62" s="389" t="s">
        <v>2363</v>
      </c>
      <c r="C62" s="393" t="s">
        <v>2364</v>
      </c>
      <c r="D62" s="393" t="s">
        <v>2365</v>
      </c>
      <c r="E62" s="393" t="s">
        <v>2366</v>
      </c>
      <c r="F62" s="389" t="s">
        <v>2367</v>
      </c>
      <c r="G62" s="389" t="s">
        <v>2368</v>
      </c>
      <c r="H62" s="393" t="s">
        <v>2369</v>
      </c>
      <c r="I62" s="393" t="s">
        <v>2365</v>
      </c>
    </row>
    <row r="63" customFormat="false" ht="44.45" hidden="false" customHeight="true" outlineLevel="0" collapsed="false">
      <c r="B63" s="389" t="s">
        <v>2370</v>
      </c>
      <c r="C63" s="393" t="s">
        <v>2371</v>
      </c>
      <c r="D63" s="393" t="s">
        <v>2372</v>
      </c>
      <c r="E63" s="393" t="s">
        <v>2373</v>
      </c>
      <c r="F63" s="389" t="s">
        <v>2374</v>
      </c>
      <c r="G63" s="389" t="s">
        <v>2375</v>
      </c>
      <c r="H63" s="393" t="s">
        <v>2376</v>
      </c>
      <c r="I63" s="393" t="s">
        <v>2372</v>
      </c>
    </row>
    <row r="64" customFormat="false" ht="27.6" hidden="false" customHeight="true" outlineLevel="0" collapsed="false">
      <c r="B64" s="389" t="s">
        <v>2377</v>
      </c>
      <c r="C64" s="393" t="s">
        <v>2378</v>
      </c>
      <c r="D64" s="393" t="s">
        <v>2379</v>
      </c>
      <c r="E64" s="393" t="s">
        <v>2380</v>
      </c>
      <c r="F64" s="389" t="s">
        <v>2381</v>
      </c>
      <c r="G64" s="389" t="s">
        <v>2382</v>
      </c>
      <c r="H64" s="393" t="s">
        <v>2383</v>
      </c>
      <c r="I64" s="393" t="s">
        <v>2379</v>
      </c>
    </row>
    <row r="65" customFormat="false" ht="27.6" hidden="false" customHeight="true" outlineLevel="0" collapsed="false">
      <c r="B65" s="0"/>
      <c r="C65" s="393"/>
      <c r="D65" s="393"/>
      <c r="E65" s="393"/>
      <c r="G65" s="0"/>
      <c r="H65" s="393"/>
      <c r="I65" s="393"/>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s="394" customFormat="true" ht="46.15" hidden="false" customHeight="true" outlineLevel="0" collapsed="false">
      <c r="C66" s="395" t="s">
        <v>2384</v>
      </c>
      <c r="D66" s="395" t="s">
        <v>2385</v>
      </c>
      <c r="E66" s="395" t="s">
        <v>2386</v>
      </c>
      <c r="F66" s="394" t="s">
        <v>2387</v>
      </c>
      <c r="G66" s="394" t="s">
        <v>2388</v>
      </c>
      <c r="H66" s="395" t="s">
        <v>2389</v>
      </c>
      <c r="I66" s="395" t="s">
        <v>2385</v>
      </c>
    </row>
    <row r="67" customFormat="false" ht="27.6" hidden="false" customHeight="true" outlineLevel="0" collapsed="false">
      <c r="C67" s="393"/>
      <c r="D67" s="393"/>
      <c r="E67" s="393"/>
      <c r="H67" s="393"/>
      <c r="I67" s="393"/>
    </row>
    <row r="68" customFormat="false" ht="27.6" hidden="false" customHeight="true" outlineLevel="0" collapsed="false">
      <c r="B68" s="389" t="s">
        <v>2390</v>
      </c>
      <c r="C68" s="393" t="s">
        <v>2391</v>
      </c>
      <c r="D68" s="393" t="s">
        <v>2392</v>
      </c>
      <c r="E68" s="393" t="s">
        <v>2393</v>
      </c>
      <c r="F68" s="389" t="s">
        <v>2394</v>
      </c>
      <c r="G68" s="389" t="s">
        <v>2395</v>
      </c>
      <c r="H68" s="393" t="s">
        <v>2396</v>
      </c>
      <c r="I68" s="393" t="s">
        <v>2392</v>
      </c>
    </row>
    <row r="69" customFormat="false" ht="27.6" hidden="false" customHeight="true" outlineLevel="0" collapsed="false">
      <c r="B69" s="389" t="s">
        <v>2397</v>
      </c>
      <c r="C69" s="393" t="s">
        <v>2398</v>
      </c>
      <c r="D69" s="393" t="s">
        <v>2399</v>
      </c>
      <c r="E69" s="393" t="s">
        <v>2400</v>
      </c>
      <c r="F69" s="389" t="s">
        <v>2401</v>
      </c>
      <c r="G69" s="389" t="s">
        <v>2402</v>
      </c>
      <c r="H69" s="393" t="s">
        <v>2403</v>
      </c>
      <c r="I69" s="393" t="s">
        <v>2399</v>
      </c>
    </row>
    <row r="70" customFormat="false" ht="27.6" hidden="false" customHeight="true" outlineLevel="0" collapsed="false">
      <c r="B70" s="389" t="s">
        <v>2404</v>
      </c>
      <c r="C70" s="393" t="s">
        <v>2405</v>
      </c>
      <c r="D70" s="393" t="s">
        <v>2406</v>
      </c>
      <c r="E70" s="393" t="s">
        <v>2407</v>
      </c>
      <c r="F70" s="389" t="s">
        <v>2408</v>
      </c>
      <c r="G70" s="389" t="s">
        <v>2409</v>
      </c>
      <c r="H70" s="393" t="s">
        <v>2410</v>
      </c>
      <c r="I70" s="393" t="s">
        <v>2406</v>
      </c>
    </row>
    <row r="71" customFormat="false" ht="27.6" hidden="false" customHeight="true" outlineLevel="0" collapsed="false">
      <c r="B71" s="0"/>
      <c r="C71" s="393"/>
      <c r="D71" s="393"/>
      <c r="E71" s="393"/>
      <c r="F71" s="0"/>
      <c r="G71" s="0"/>
      <c r="H71" s="393"/>
      <c r="I71" s="393"/>
    </row>
    <row r="72" customFormat="false" ht="45.6" hidden="false" customHeight="true" outlineLevel="0" collapsed="false">
      <c r="B72" s="389" t="s">
        <v>2411</v>
      </c>
      <c r="C72" s="393" t="s">
        <v>2412</v>
      </c>
      <c r="D72" s="393" t="s">
        <v>2413</v>
      </c>
      <c r="E72" s="393" t="s">
        <v>2414</v>
      </c>
      <c r="F72" s="389" t="s">
        <v>2415</v>
      </c>
      <c r="G72" s="389" t="s">
        <v>2416</v>
      </c>
      <c r="H72" s="393" t="s">
        <v>2417</v>
      </c>
      <c r="I72" s="393" t="s">
        <v>2413</v>
      </c>
    </row>
    <row r="73" customFormat="false" ht="46.9" hidden="false" customHeight="true" outlineLevel="0" collapsed="false">
      <c r="B73" s="389" t="s">
        <v>2418</v>
      </c>
      <c r="C73" s="393" t="s">
        <v>2419</v>
      </c>
      <c r="D73" s="393" t="s">
        <v>2420</v>
      </c>
      <c r="E73" s="393" t="s">
        <v>2421</v>
      </c>
      <c r="F73" s="389" t="s">
        <v>2422</v>
      </c>
      <c r="G73" s="389" t="s">
        <v>2423</v>
      </c>
      <c r="H73" s="393" t="s">
        <v>2424</v>
      </c>
      <c r="I73" s="393" t="s">
        <v>2420</v>
      </c>
    </row>
    <row r="74" customFormat="false" ht="39.6" hidden="false" customHeight="true" outlineLevel="0" collapsed="false">
      <c r="B74" s="389" t="s">
        <v>2425</v>
      </c>
      <c r="C74" s="393" t="s">
        <v>2426</v>
      </c>
      <c r="D74" s="393" t="s">
        <v>2427</v>
      </c>
      <c r="E74" s="393" t="s">
        <v>2428</v>
      </c>
      <c r="F74" s="389" t="s">
        <v>2429</v>
      </c>
      <c r="G74" s="389" t="s">
        <v>2430</v>
      </c>
      <c r="H74" s="393" t="s">
        <v>2431</v>
      </c>
      <c r="I74" s="393" t="s">
        <v>2427</v>
      </c>
    </row>
    <row r="75" customFormat="false" ht="45.6" hidden="false" customHeight="true" outlineLevel="0" collapsed="false">
      <c r="B75" s="389" t="s">
        <v>2432</v>
      </c>
      <c r="C75" s="393" t="s">
        <v>2433</v>
      </c>
      <c r="D75" s="393" t="s">
        <v>2434</v>
      </c>
      <c r="E75" s="393" t="s">
        <v>2435</v>
      </c>
      <c r="F75" s="389" t="s">
        <v>2436</v>
      </c>
      <c r="G75" s="389" t="s">
        <v>2437</v>
      </c>
      <c r="H75" s="393" t="s">
        <v>2438</v>
      </c>
      <c r="I75" s="393" t="s">
        <v>2434</v>
      </c>
    </row>
    <row r="76" customFormat="false" ht="27.6" hidden="false" customHeight="true" outlineLevel="0" collapsed="false">
      <c r="B76" s="0"/>
      <c r="C76" s="393"/>
      <c r="D76" s="393"/>
      <c r="E76" s="393"/>
      <c r="F76" s="0"/>
      <c r="G76" s="0"/>
      <c r="H76" s="393"/>
      <c r="I76" s="393"/>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44.45" hidden="false" customHeight="true" outlineLevel="0" collapsed="false">
      <c r="B77" s="389" t="s">
        <v>2439</v>
      </c>
      <c r="C77" s="393" t="s">
        <v>2440</v>
      </c>
      <c r="D77" s="393" t="s">
        <v>2441</v>
      </c>
      <c r="E77" s="393" t="s">
        <v>2442</v>
      </c>
      <c r="F77" s="389" t="s">
        <v>2443</v>
      </c>
      <c r="G77" s="389" t="s">
        <v>2444</v>
      </c>
      <c r="H77" s="393" t="s">
        <v>2445</v>
      </c>
      <c r="I77" s="393" t="s">
        <v>2441</v>
      </c>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7.6" hidden="false" customHeight="true" outlineLevel="0" collapsed="false">
      <c r="B78" s="389" t="s">
        <v>2446</v>
      </c>
      <c r="C78" s="393" t="s">
        <v>2447</v>
      </c>
      <c r="D78" s="393" t="s">
        <v>2448</v>
      </c>
      <c r="E78" s="393" t="s">
        <v>2449</v>
      </c>
      <c r="F78" s="389" t="s">
        <v>2450</v>
      </c>
      <c r="G78" s="389" t="s">
        <v>2451</v>
      </c>
      <c r="H78" s="393" t="s">
        <v>2452</v>
      </c>
      <c r="I78" s="393" t="s">
        <v>2448</v>
      </c>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7.6" hidden="false" customHeight="true" outlineLevel="0" collapsed="false">
      <c r="B79" s="0"/>
      <c r="C79" s="393"/>
      <c r="D79" s="393"/>
      <c r="E79" s="393"/>
      <c r="F79" s="0"/>
      <c r="G79" s="0"/>
      <c r="H79" s="393"/>
      <c r="I79" s="393"/>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7.6" hidden="false" customHeight="true" outlineLevel="0" collapsed="false">
      <c r="B80" s="389" t="s">
        <v>2453</v>
      </c>
      <c r="C80" s="393" t="s">
        <v>2454</v>
      </c>
      <c r="D80" s="393" t="s">
        <v>2455</v>
      </c>
      <c r="E80" s="393" t="s">
        <v>2456</v>
      </c>
      <c r="F80" s="389" t="s">
        <v>2457</v>
      </c>
      <c r="G80" s="389" t="s">
        <v>2458</v>
      </c>
      <c r="H80" s="393" t="s">
        <v>2459</v>
      </c>
      <c r="I80" s="393" t="s">
        <v>2455</v>
      </c>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7.6" hidden="false" customHeight="true" outlineLevel="0" collapsed="false">
      <c r="B81" s="389" t="s">
        <v>2460</v>
      </c>
      <c r="C81" s="393" t="s">
        <v>2461</v>
      </c>
      <c r="D81" s="393" t="s">
        <v>2462</v>
      </c>
      <c r="E81" s="393" t="s">
        <v>2463</v>
      </c>
      <c r="F81" s="389" t="s">
        <v>2464</v>
      </c>
      <c r="G81" s="389" t="s">
        <v>2465</v>
      </c>
      <c r="H81" s="393" t="s">
        <v>2466</v>
      </c>
      <c r="I81" s="393" t="s">
        <v>2462</v>
      </c>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7.6" hidden="false" customHeight="true" outlineLevel="0" collapsed="false">
      <c r="B82" s="0"/>
      <c r="C82" s="393"/>
      <c r="D82" s="393"/>
      <c r="E82" s="393"/>
      <c r="G82" s="0"/>
      <c r="H82" s="393"/>
      <c r="I82" s="393"/>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52.15" hidden="false" customHeight="true" outlineLevel="0" collapsed="false">
      <c r="B83" s="389" t="s">
        <v>2467</v>
      </c>
      <c r="C83" s="393" t="s">
        <v>2468</v>
      </c>
      <c r="D83" s="393" t="s">
        <v>2469</v>
      </c>
      <c r="E83" s="393" t="s">
        <v>2470</v>
      </c>
      <c r="F83" s="389" t="s">
        <v>2471</v>
      </c>
      <c r="G83" s="389" t="s">
        <v>2472</v>
      </c>
      <c r="H83" s="393" t="s">
        <v>2473</v>
      </c>
      <c r="I83" s="393" t="s">
        <v>2469</v>
      </c>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46.9" hidden="false" customHeight="true" outlineLevel="0" collapsed="false">
      <c r="B84" s="389" t="s">
        <v>2474</v>
      </c>
      <c r="C84" s="393" t="s">
        <v>2475</v>
      </c>
      <c r="D84" s="393" t="s">
        <v>2476</v>
      </c>
      <c r="E84" s="393" t="s">
        <v>2477</v>
      </c>
      <c r="F84" s="389" t="s">
        <v>2478</v>
      </c>
      <c r="G84" s="389" t="s">
        <v>2479</v>
      </c>
      <c r="H84" s="393" t="s">
        <v>2480</v>
      </c>
      <c r="I84" s="393" t="s">
        <v>2476</v>
      </c>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3.15" hidden="false" customHeight="true" outlineLevel="0" collapsed="false">
      <c r="B85" s="0"/>
      <c r="C85" s="393"/>
      <c r="D85" s="393"/>
      <c r="E85" s="393"/>
      <c r="G85" s="0"/>
      <c r="H85" s="393"/>
      <c r="I85" s="393"/>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s="394" customFormat="true" ht="48.6" hidden="false" customHeight="true" outlineLevel="0" collapsed="false">
      <c r="C86" s="395" t="s">
        <v>2481</v>
      </c>
      <c r="D86" s="395" t="s">
        <v>2482</v>
      </c>
      <c r="E86" s="395" t="s">
        <v>2483</v>
      </c>
      <c r="F86" s="394" t="s">
        <v>2484</v>
      </c>
      <c r="G86" s="394" t="s">
        <v>2485</v>
      </c>
      <c r="H86" s="395" t="s">
        <v>2486</v>
      </c>
      <c r="I86" s="395" t="s">
        <v>2482</v>
      </c>
    </row>
    <row r="87" customFormat="false" ht="27.6" hidden="false" customHeight="true" outlineLevel="0" collapsed="false">
      <c r="C87" s="393"/>
      <c r="D87" s="393"/>
      <c r="E87" s="393"/>
      <c r="H87" s="393"/>
      <c r="I87" s="393"/>
    </row>
    <row r="88" customFormat="false" ht="27.6" hidden="false" customHeight="true" outlineLevel="0" collapsed="false">
      <c r="B88" s="389" t="s">
        <v>2487</v>
      </c>
      <c r="C88" s="393" t="s">
        <v>2488</v>
      </c>
      <c r="D88" s="393" t="s">
        <v>2489</v>
      </c>
      <c r="E88" s="393" t="s">
        <v>2490</v>
      </c>
      <c r="F88" s="389" t="s">
        <v>2491</v>
      </c>
      <c r="G88" s="389" t="s">
        <v>2492</v>
      </c>
      <c r="H88" s="393" t="s">
        <v>2493</v>
      </c>
      <c r="I88" s="393" t="s">
        <v>2489</v>
      </c>
    </row>
    <row r="89" customFormat="false" ht="42" hidden="false" customHeight="true" outlineLevel="0" collapsed="false">
      <c r="B89" s="389" t="s">
        <v>2494</v>
      </c>
      <c r="C89" s="393" t="s">
        <v>2495</v>
      </c>
      <c r="D89" s="393" t="s">
        <v>2496</v>
      </c>
      <c r="E89" s="393" t="s">
        <v>2497</v>
      </c>
      <c r="F89" s="389" t="s">
        <v>2498</v>
      </c>
      <c r="G89" s="389" t="s">
        <v>2499</v>
      </c>
      <c r="H89" s="393" t="s">
        <v>2500</v>
      </c>
      <c r="I89" s="393" t="s">
        <v>2496</v>
      </c>
    </row>
    <row r="90" customFormat="false" ht="45.6" hidden="false" customHeight="true" outlineLevel="0" collapsed="false">
      <c r="B90" s="389" t="s">
        <v>2501</v>
      </c>
      <c r="C90" s="393" t="s">
        <v>2502</v>
      </c>
      <c r="D90" s="393" t="s">
        <v>2503</v>
      </c>
      <c r="E90" s="393" t="s">
        <v>2504</v>
      </c>
      <c r="F90" s="389" t="s">
        <v>2505</v>
      </c>
      <c r="G90" s="389" t="s">
        <v>2506</v>
      </c>
      <c r="H90" s="393" t="s">
        <v>2507</v>
      </c>
      <c r="I90" s="393" t="s">
        <v>2503</v>
      </c>
    </row>
    <row r="91" customFormat="false" ht="27.6" hidden="false" customHeight="true" outlineLevel="0" collapsed="false">
      <c r="B91" s="0"/>
      <c r="C91" s="393"/>
      <c r="D91" s="393"/>
      <c r="E91" s="393"/>
      <c r="F91" s="0"/>
      <c r="G91" s="0"/>
      <c r="H91" s="393"/>
      <c r="I91" s="393"/>
    </row>
    <row r="92" customFormat="false" ht="27.6" hidden="false" customHeight="true" outlineLevel="0" collapsed="false">
      <c r="B92" s="389" t="s">
        <v>2508</v>
      </c>
      <c r="C92" s="393" t="s">
        <v>2509</v>
      </c>
      <c r="D92" s="393" t="s">
        <v>2510</v>
      </c>
      <c r="E92" s="393" t="s">
        <v>2511</v>
      </c>
      <c r="F92" s="389" t="s">
        <v>2512</v>
      </c>
      <c r="G92" s="389" t="s">
        <v>2513</v>
      </c>
      <c r="H92" s="393" t="s">
        <v>2514</v>
      </c>
      <c r="I92" s="393" t="s">
        <v>2510</v>
      </c>
    </row>
    <row r="93" customFormat="false" ht="27.6" hidden="false" customHeight="true" outlineLevel="0" collapsed="false">
      <c r="B93" s="389" t="s">
        <v>2515</v>
      </c>
      <c r="C93" s="393" t="s">
        <v>2516</v>
      </c>
      <c r="D93" s="393" t="s">
        <v>2517</v>
      </c>
      <c r="E93" s="393" t="s">
        <v>2518</v>
      </c>
      <c r="F93" s="389" t="s">
        <v>2519</v>
      </c>
      <c r="G93" s="389" t="s">
        <v>2520</v>
      </c>
      <c r="H93" s="393" t="s">
        <v>2521</v>
      </c>
      <c r="I93" s="393" t="s">
        <v>2517</v>
      </c>
    </row>
    <row r="94" customFormat="false" ht="27.6" hidden="false" customHeight="true" outlineLevel="0" collapsed="false">
      <c r="B94" s="0"/>
      <c r="C94" s="393"/>
      <c r="D94" s="393"/>
      <c r="E94" s="393"/>
      <c r="F94" s="0"/>
      <c r="G94" s="0"/>
      <c r="H94" s="393"/>
      <c r="I94" s="393"/>
    </row>
    <row r="95" customFormat="false" ht="27.6" hidden="false" customHeight="true" outlineLevel="0" collapsed="false">
      <c r="B95" s="389" t="s">
        <v>2522</v>
      </c>
      <c r="C95" s="393" t="s">
        <v>2523</v>
      </c>
      <c r="D95" s="393" t="s">
        <v>2524</v>
      </c>
      <c r="E95" s="393" t="s">
        <v>2525</v>
      </c>
      <c r="F95" s="389" t="s">
        <v>2526</v>
      </c>
      <c r="G95" s="389" t="s">
        <v>2527</v>
      </c>
      <c r="H95" s="393" t="s">
        <v>2528</v>
      </c>
      <c r="I95" s="393" t="s">
        <v>2524</v>
      </c>
    </row>
    <row r="96" customFormat="false" ht="27.6" hidden="false" customHeight="true" outlineLevel="0" collapsed="false">
      <c r="B96" s="389" t="s">
        <v>2529</v>
      </c>
      <c r="C96" s="393" t="s">
        <v>2530</v>
      </c>
      <c r="D96" s="393" t="s">
        <v>2531</v>
      </c>
      <c r="E96" s="393" t="s">
        <v>2532</v>
      </c>
      <c r="F96" s="389" t="s">
        <v>2533</v>
      </c>
      <c r="G96" s="389" t="s">
        <v>2534</v>
      </c>
      <c r="H96" s="393" t="s">
        <v>2535</v>
      </c>
      <c r="I96" s="393" t="s">
        <v>2531</v>
      </c>
    </row>
    <row r="97" customFormat="false" ht="27.6" hidden="false" customHeight="true" outlineLevel="0" collapsed="false">
      <c r="B97" s="389" t="s">
        <v>2536</v>
      </c>
      <c r="C97" s="393" t="s">
        <v>2537</v>
      </c>
      <c r="D97" s="393" t="s">
        <v>2538</v>
      </c>
      <c r="E97" s="393" t="s">
        <v>2539</v>
      </c>
      <c r="F97" s="389" t="s">
        <v>2540</v>
      </c>
      <c r="G97" s="389" t="s">
        <v>2541</v>
      </c>
      <c r="H97" s="393" t="s">
        <v>2542</v>
      </c>
      <c r="I97" s="393" t="s">
        <v>2538</v>
      </c>
    </row>
    <row r="98" customFormat="false" ht="27.6" hidden="false" customHeight="true" outlineLevel="0" collapsed="false">
      <c r="B98" s="389" t="s">
        <v>2543</v>
      </c>
      <c r="C98" s="393" t="s">
        <v>2544</v>
      </c>
      <c r="D98" s="393" t="s">
        <v>2545</v>
      </c>
      <c r="E98" s="393" t="s">
        <v>2546</v>
      </c>
      <c r="F98" s="389" t="s">
        <v>2547</v>
      </c>
      <c r="G98" s="389" t="s">
        <v>2548</v>
      </c>
      <c r="H98" s="393" t="s">
        <v>2549</v>
      </c>
      <c r="I98" s="393" t="s">
        <v>2545</v>
      </c>
    </row>
    <row r="99" customFormat="false" ht="27.6" hidden="false" customHeight="true" outlineLevel="0" collapsed="false">
      <c r="B99" s="0"/>
      <c r="C99" s="393"/>
      <c r="D99" s="393"/>
      <c r="E99" s="393"/>
      <c r="F99" s="0"/>
      <c r="G99" s="0"/>
      <c r="H99" s="393"/>
      <c r="I99" s="393"/>
    </row>
    <row r="100" customFormat="false" ht="27.6" hidden="false" customHeight="true" outlineLevel="0" collapsed="false">
      <c r="B100" s="389" t="s">
        <v>2550</v>
      </c>
      <c r="C100" s="393" t="s">
        <v>2551</v>
      </c>
      <c r="D100" s="393" t="s">
        <v>2552</v>
      </c>
      <c r="E100" s="393" t="s">
        <v>2553</v>
      </c>
      <c r="F100" s="389" t="s">
        <v>2554</v>
      </c>
      <c r="G100" s="389" t="s">
        <v>2555</v>
      </c>
      <c r="H100" s="393" t="s">
        <v>2556</v>
      </c>
      <c r="I100" s="393" t="s">
        <v>2552</v>
      </c>
    </row>
    <row r="101" customFormat="false" ht="27.6" hidden="false" customHeight="true" outlineLevel="0" collapsed="false">
      <c r="B101" s="389" t="s">
        <v>2557</v>
      </c>
      <c r="C101" s="393" t="s">
        <v>2558</v>
      </c>
      <c r="D101" s="393" t="s">
        <v>2559</v>
      </c>
      <c r="E101" s="393" t="s">
        <v>2560</v>
      </c>
      <c r="F101" s="389" t="s">
        <v>2561</v>
      </c>
      <c r="G101" s="389" t="s">
        <v>2562</v>
      </c>
      <c r="H101" s="393" t="s">
        <v>2563</v>
      </c>
      <c r="I101" s="393" t="s">
        <v>2559</v>
      </c>
    </row>
    <row r="102" customFormat="false" ht="27.6" hidden="false" customHeight="true" outlineLevel="0" collapsed="false">
      <c r="B102" s="0"/>
      <c r="C102" s="393"/>
      <c r="D102" s="393"/>
      <c r="E102" s="393"/>
      <c r="F102" s="0"/>
      <c r="G102" s="0"/>
      <c r="H102" s="393"/>
      <c r="I102" s="393"/>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7.6" hidden="false" customHeight="true" outlineLevel="0" collapsed="false">
      <c r="B103" s="389" t="s">
        <v>2564</v>
      </c>
      <c r="C103" s="393" t="s">
        <v>2565</v>
      </c>
      <c r="D103" s="393" t="s">
        <v>2566</v>
      </c>
      <c r="E103" s="393" t="s">
        <v>2567</v>
      </c>
      <c r="F103" s="389" t="s">
        <v>2568</v>
      </c>
      <c r="G103" s="389" t="s">
        <v>2569</v>
      </c>
      <c r="H103" s="393" t="s">
        <v>2570</v>
      </c>
      <c r="I103" s="393" t="s">
        <v>2566</v>
      </c>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7.6" hidden="false" customHeight="true" outlineLevel="0" collapsed="false">
      <c r="B104" s="389" t="s">
        <v>2571</v>
      </c>
      <c r="C104" s="393" t="s">
        <v>2572</v>
      </c>
      <c r="D104" s="393" t="s">
        <v>2573</v>
      </c>
      <c r="E104" s="393" t="s">
        <v>2574</v>
      </c>
      <c r="F104" s="389" t="s">
        <v>2575</v>
      </c>
      <c r="G104" s="389" t="s">
        <v>2576</v>
      </c>
      <c r="H104" s="393" t="s">
        <v>2577</v>
      </c>
      <c r="I104" s="393" t="s">
        <v>2573</v>
      </c>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7.6" hidden="false" customHeight="true" outlineLevel="0" collapsed="false">
      <c r="B105" s="0"/>
      <c r="C105" s="393"/>
      <c r="D105" s="393"/>
      <c r="E105" s="393"/>
      <c r="F105" s="0"/>
      <c r="G105" s="0"/>
      <c r="H105" s="393"/>
      <c r="I105" s="393"/>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7.6" hidden="false" customHeight="true" outlineLevel="0" collapsed="false">
      <c r="B106" s="389" t="s">
        <v>2578</v>
      </c>
      <c r="C106" s="393" t="s">
        <v>2579</v>
      </c>
      <c r="D106" s="393" t="s">
        <v>2580</v>
      </c>
      <c r="E106" s="393" t="s">
        <v>2581</v>
      </c>
      <c r="F106" s="389" t="s">
        <v>2582</v>
      </c>
      <c r="G106" s="389" t="s">
        <v>2583</v>
      </c>
      <c r="H106" s="393" t="s">
        <v>2584</v>
      </c>
      <c r="I106" s="393" t="s">
        <v>2580</v>
      </c>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7.6" hidden="false" customHeight="true" outlineLevel="0" collapsed="false">
      <c r="B107" s="0"/>
      <c r="C107" s="393"/>
      <c r="D107" s="393"/>
      <c r="E107" s="393"/>
      <c r="G107" s="0"/>
      <c r="H107" s="393"/>
      <c r="I107" s="393"/>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s="394" customFormat="true" ht="27.6" hidden="false" customHeight="true" outlineLevel="0" collapsed="false">
      <c r="C108" s="395" t="s">
        <v>2585</v>
      </c>
      <c r="D108" s="395" t="s">
        <v>2586</v>
      </c>
      <c r="E108" s="395" t="s">
        <v>2587</v>
      </c>
      <c r="F108" s="394" t="s">
        <v>2588</v>
      </c>
      <c r="G108" s="394" t="s">
        <v>2589</v>
      </c>
      <c r="H108" s="395" t="s">
        <v>2590</v>
      </c>
      <c r="I108" s="395" t="s">
        <v>2586</v>
      </c>
    </row>
    <row r="109" customFormat="false" ht="27.6" hidden="false" customHeight="true" outlineLevel="0" collapsed="false">
      <c r="C109" s="393"/>
      <c r="D109" s="393"/>
      <c r="E109" s="393"/>
      <c r="H109" s="393"/>
      <c r="I109" s="393"/>
    </row>
    <row r="110" s="394" customFormat="true" ht="27.6" hidden="false" customHeight="true" outlineLevel="0" collapsed="false">
      <c r="C110" s="395" t="s">
        <v>2591</v>
      </c>
      <c r="D110" s="395" t="s">
        <v>2592</v>
      </c>
      <c r="E110" s="395" t="s">
        <v>2593</v>
      </c>
      <c r="F110" s="394" t="s">
        <v>2594</v>
      </c>
      <c r="G110" s="394" t="s">
        <v>2595</v>
      </c>
      <c r="H110" s="395" t="s">
        <v>2596</v>
      </c>
      <c r="I110" s="395" t="s">
        <v>2592</v>
      </c>
    </row>
    <row r="111" customFormat="false" ht="27.6" hidden="false" customHeight="true" outlineLevel="0" collapsed="false">
      <c r="B111" s="389" t="s">
        <v>2597</v>
      </c>
      <c r="C111" s="393" t="s">
        <v>2598</v>
      </c>
      <c r="D111" s="393" t="s">
        <v>2599</v>
      </c>
      <c r="E111" s="393" t="s">
        <v>2600</v>
      </c>
      <c r="F111" s="389" t="s">
        <v>2601</v>
      </c>
      <c r="G111" s="389" t="s">
        <v>2602</v>
      </c>
      <c r="H111" s="393" t="s">
        <v>2603</v>
      </c>
      <c r="I111" s="393" t="s">
        <v>2599</v>
      </c>
    </row>
    <row r="112" customFormat="false" ht="27.6" hidden="false" customHeight="true" outlineLevel="0" collapsed="false">
      <c r="B112" s="389" t="s">
        <v>2604</v>
      </c>
      <c r="C112" s="393" t="s">
        <v>2605</v>
      </c>
      <c r="D112" s="393" t="s">
        <v>2606</v>
      </c>
      <c r="E112" s="393" t="s">
        <v>2607</v>
      </c>
      <c r="F112" s="389" t="s">
        <v>2608</v>
      </c>
      <c r="G112" s="389" t="s">
        <v>2609</v>
      </c>
      <c r="H112" s="393" t="s">
        <v>2610</v>
      </c>
      <c r="I112" s="393" t="s">
        <v>2606</v>
      </c>
    </row>
    <row r="113" customFormat="false" ht="27.6" hidden="false" customHeight="true" outlineLevel="0" collapsed="false">
      <c r="B113" s="389" t="s">
        <v>2611</v>
      </c>
      <c r="C113" s="393" t="s">
        <v>2612</v>
      </c>
      <c r="D113" s="393" t="s">
        <v>2613</v>
      </c>
      <c r="E113" s="393" t="s">
        <v>2614</v>
      </c>
      <c r="F113" s="389" t="s">
        <v>2615</v>
      </c>
      <c r="G113" s="389" t="s">
        <v>2616</v>
      </c>
      <c r="H113" s="393" t="s">
        <v>2617</v>
      </c>
      <c r="I113" s="393" t="s">
        <v>2613</v>
      </c>
    </row>
    <row r="114" customFormat="false" ht="27.6" hidden="false" customHeight="true" outlineLevel="0" collapsed="false">
      <c r="B114" s="389" t="s">
        <v>2618</v>
      </c>
      <c r="C114" s="393" t="s">
        <v>2619</v>
      </c>
      <c r="D114" s="393" t="s">
        <v>2620</v>
      </c>
      <c r="E114" s="393" t="s">
        <v>2621</v>
      </c>
      <c r="F114" s="389" t="s">
        <v>2622</v>
      </c>
      <c r="G114" s="389" t="s">
        <v>2623</v>
      </c>
      <c r="H114" s="393" t="s">
        <v>2624</v>
      </c>
      <c r="I114" s="393" t="s">
        <v>2620</v>
      </c>
    </row>
    <row r="115" customFormat="false" ht="27.6" hidden="false" customHeight="true" outlineLevel="0" collapsed="false">
      <c r="B115" s="0"/>
      <c r="C115" s="393"/>
      <c r="D115" s="393"/>
      <c r="E115" s="393"/>
      <c r="G115" s="0"/>
      <c r="H115" s="393"/>
      <c r="I115" s="393"/>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s="394" customFormat="true" ht="27.6" hidden="false" customHeight="true" outlineLevel="0" collapsed="false">
      <c r="C116" s="395" t="s">
        <v>2625</v>
      </c>
      <c r="D116" s="395" t="s">
        <v>2626</v>
      </c>
      <c r="E116" s="395" t="s">
        <v>2627</v>
      </c>
      <c r="F116" s="394" t="s">
        <v>2628</v>
      </c>
      <c r="G116" s="394" t="s">
        <v>2629</v>
      </c>
      <c r="H116" s="395" t="s">
        <v>2630</v>
      </c>
      <c r="I116" s="395" t="s">
        <v>2626</v>
      </c>
    </row>
    <row r="117" customFormat="false" ht="27.6" hidden="false" customHeight="true" outlineLevel="0" collapsed="false">
      <c r="B117" s="389" t="s">
        <v>2631</v>
      </c>
      <c r="C117" s="393" t="s">
        <v>2632</v>
      </c>
      <c r="D117" s="393" t="s">
        <v>2633</v>
      </c>
      <c r="E117" s="393" t="s">
        <v>2634</v>
      </c>
      <c r="F117" s="389" t="s">
        <v>2635</v>
      </c>
      <c r="G117" s="389" t="s">
        <v>2636</v>
      </c>
      <c r="H117" s="393" t="s">
        <v>2637</v>
      </c>
      <c r="I117" s="393" t="s">
        <v>2633</v>
      </c>
    </row>
    <row r="118" customFormat="false" ht="27.6" hidden="false" customHeight="true" outlineLevel="0" collapsed="false">
      <c r="B118" s="389" t="s">
        <v>2638</v>
      </c>
      <c r="C118" s="393" t="s">
        <v>2639</v>
      </c>
      <c r="D118" s="393" t="s">
        <v>2640</v>
      </c>
      <c r="E118" s="393" t="s">
        <v>2641</v>
      </c>
      <c r="F118" s="389" t="s">
        <v>2642</v>
      </c>
      <c r="G118" s="389" t="s">
        <v>2643</v>
      </c>
      <c r="H118" s="393" t="s">
        <v>2644</v>
      </c>
      <c r="I118" s="393" t="s">
        <v>2640</v>
      </c>
    </row>
    <row r="119" customFormat="false" ht="27.6" hidden="false" customHeight="true" outlineLevel="0" collapsed="false">
      <c r="B119" s="389" t="s">
        <v>2645</v>
      </c>
      <c r="C119" s="393" t="s">
        <v>2646</v>
      </c>
      <c r="D119" s="393" t="s">
        <v>2647</v>
      </c>
      <c r="E119" s="393" t="s">
        <v>2648</v>
      </c>
      <c r="F119" s="389" t="s">
        <v>2649</v>
      </c>
      <c r="G119" s="389" t="s">
        <v>2650</v>
      </c>
      <c r="H119" s="393" t="s">
        <v>2651</v>
      </c>
      <c r="I119" s="393" t="s">
        <v>2647</v>
      </c>
    </row>
    <row r="120" customFormat="false" ht="39" hidden="false" customHeight="true" outlineLevel="0" collapsed="false">
      <c r="B120" s="389" t="s">
        <v>2652</v>
      </c>
      <c r="C120" s="393" t="s">
        <v>2653</v>
      </c>
      <c r="D120" s="393" t="s">
        <v>2654</v>
      </c>
      <c r="E120" s="393" t="s">
        <v>2655</v>
      </c>
      <c r="F120" s="389" t="s">
        <v>2656</v>
      </c>
      <c r="G120" s="389" t="s">
        <v>2657</v>
      </c>
      <c r="H120" s="393" t="s">
        <v>2658</v>
      </c>
      <c r="I120" s="393" t="s">
        <v>2654</v>
      </c>
    </row>
    <row r="121" customFormat="false" ht="27.6" hidden="false" customHeight="true" outlineLevel="0" collapsed="false">
      <c r="B121" s="0"/>
      <c r="C121" s="393"/>
      <c r="D121" s="393"/>
      <c r="E121" s="393"/>
      <c r="G121" s="0"/>
      <c r="H121" s="393"/>
      <c r="I121" s="393"/>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s="394" customFormat="true" ht="27.6" hidden="false" customHeight="true" outlineLevel="0" collapsed="false">
      <c r="C122" s="395" t="s">
        <v>2659</v>
      </c>
      <c r="D122" s="395" t="s">
        <v>2660</v>
      </c>
      <c r="E122" s="395" t="s">
        <v>2661</v>
      </c>
      <c r="F122" s="394" t="s">
        <v>2662</v>
      </c>
      <c r="G122" s="394" t="s">
        <v>2663</v>
      </c>
      <c r="H122" s="395" t="s">
        <v>2664</v>
      </c>
      <c r="I122" s="395" t="s">
        <v>2660</v>
      </c>
    </row>
    <row r="123" customFormat="false" ht="27.6" hidden="false" customHeight="true" outlineLevel="0" collapsed="false">
      <c r="B123" s="389" t="s">
        <v>2665</v>
      </c>
      <c r="C123" s="393" t="s">
        <v>2666</v>
      </c>
      <c r="D123" s="393" t="s">
        <v>2667</v>
      </c>
      <c r="E123" s="393" t="s">
        <v>2668</v>
      </c>
      <c r="F123" s="389" t="s">
        <v>2669</v>
      </c>
      <c r="G123" s="389" t="s">
        <v>2670</v>
      </c>
      <c r="H123" s="393" t="s">
        <v>2671</v>
      </c>
      <c r="I123" s="393" t="s">
        <v>2667</v>
      </c>
    </row>
    <row r="124" customFormat="false" ht="27.6" hidden="false" customHeight="true" outlineLevel="0" collapsed="false">
      <c r="B124" s="389" t="s">
        <v>2672</v>
      </c>
      <c r="C124" s="393" t="s">
        <v>2673</v>
      </c>
      <c r="D124" s="393" t="s">
        <v>2674</v>
      </c>
      <c r="E124" s="393" t="s">
        <v>2675</v>
      </c>
      <c r="F124" s="389" t="s">
        <v>2676</v>
      </c>
      <c r="G124" s="389" t="s">
        <v>2677</v>
      </c>
      <c r="H124" s="393" t="s">
        <v>2678</v>
      </c>
      <c r="I124" s="393" t="s">
        <v>2674</v>
      </c>
    </row>
    <row r="125" customFormat="false" ht="27.6" hidden="false" customHeight="true" outlineLevel="0" collapsed="false">
      <c r="B125" s="389" t="s">
        <v>2679</v>
      </c>
      <c r="C125" s="393" t="s">
        <v>2680</v>
      </c>
      <c r="D125" s="393" t="s">
        <v>2681</v>
      </c>
      <c r="E125" s="393" t="s">
        <v>2682</v>
      </c>
      <c r="F125" s="389" t="s">
        <v>2683</v>
      </c>
      <c r="G125" s="389" t="s">
        <v>2684</v>
      </c>
      <c r="H125" s="393" t="s">
        <v>2685</v>
      </c>
      <c r="I125" s="393" t="s">
        <v>2681</v>
      </c>
    </row>
    <row r="126" customFormat="false" ht="27.6" hidden="false" customHeight="true" outlineLevel="0" collapsed="false">
      <c r="B126" s="389" t="s">
        <v>2686</v>
      </c>
      <c r="C126" s="393" t="s">
        <v>2687</v>
      </c>
      <c r="D126" s="393" t="s">
        <v>2688</v>
      </c>
      <c r="E126" s="393" t="s">
        <v>2689</v>
      </c>
      <c r="F126" s="389" t="s">
        <v>2690</v>
      </c>
      <c r="G126" s="389" t="s">
        <v>2691</v>
      </c>
      <c r="H126" s="393" t="s">
        <v>2692</v>
      </c>
      <c r="I126" s="393" t="s">
        <v>2688</v>
      </c>
    </row>
    <row r="127" customFormat="false" ht="27.6" hidden="false" customHeight="true" outlineLevel="0" collapsed="false">
      <c r="B127" s="389" t="s">
        <v>2693</v>
      </c>
      <c r="C127" s="393" t="s">
        <v>2694</v>
      </c>
      <c r="D127" s="393" t="s">
        <v>2695</v>
      </c>
      <c r="E127" s="393" t="s">
        <v>2696</v>
      </c>
      <c r="F127" s="389" t="s">
        <v>2697</v>
      </c>
      <c r="G127" s="389" t="s">
        <v>2698</v>
      </c>
      <c r="H127" s="393" t="s">
        <v>2699</v>
      </c>
      <c r="I127" s="393" t="s">
        <v>2695</v>
      </c>
    </row>
    <row r="128" customFormat="false" ht="27.6" hidden="false" customHeight="true" outlineLevel="0" collapsed="false">
      <c r="B128" s="389" t="s">
        <v>2700</v>
      </c>
      <c r="C128" s="393" t="s">
        <v>2701</v>
      </c>
      <c r="D128" s="393" t="s">
        <v>2702</v>
      </c>
      <c r="E128" s="393" t="s">
        <v>2703</v>
      </c>
      <c r="F128" s="389" t="s">
        <v>2704</v>
      </c>
      <c r="G128" s="389" t="s">
        <v>2705</v>
      </c>
      <c r="H128" s="393" t="s">
        <v>2706</v>
      </c>
      <c r="I128" s="393" t="s">
        <v>2702</v>
      </c>
    </row>
    <row r="129" customFormat="false" ht="27.6" hidden="false" customHeight="true" outlineLevel="0" collapsed="false">
      <c r="B129" s="0"/>
      <c r="C129" s="393"/>
      <c r="D129" s="393"/>
      <c r="E129" s="393"/>
      <c r="G129" s="0"/>
      <c r="H129" s="393"/>
      <c r="I129" s="393"/>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s="394" customFormat="true" ht="27.6" hidden="false" customHeight="true" outlineLevel="0" collapsed="false">
      <c r="C130" s="395" t="s">
        <v>2707</v>
      </c>
      <c r="D130" s="395" t="s">
        <v>2708</v>
      </c>
      <c r="E130" s="395" t="s">
        <v>2709</v>
      </c>
      <c r="F130" s="394" t="s">
        <v>2710</v>
      </c>
      <c r="G130" s="394" t="s">
        <v>2711</v>
      </c>
      <c r="H130" s="395" t="s">
        <v>2712</v>
      </c>
      <c r="I130" s="395" t="s">
        <v>2708</v>
      </c>
    </row>
    <row r="131" customFormat="false" ht="27.6" hidden="false" customHeight="true" outlineLevel="0" collapsed="false">
      <c r="C131" s="393"/>
      <c r="D131" s="393"/>
      <c r="E131" s="393"/>
      <c r="H131" s="393"/>
      <c r="I131" s="393"/>
    </row>
    <row r="132" s="394" customFormat="true" ht="27.6" hidden="false" customHeight="true" outlineLevel="0" collapsed="false">
      <c r="C132" s="395" t="s">
        <v>2713</v>
      </c>
      <c r="D132" s="395" t="s">
        <v>2714</v>
      </c>
      <c r="E132" s="395" t="s">
        <v>2715</v>
      </c>
      <c r="F132" s="394" t="s">
        <v>2716</v>
      </c>
      <c r="G132" s="394" t="s">
        <v>2717</v>
      </c>
      <c r="H132" s="395" t="s">
        <v>2718</v>
      </c>
      <c r="I132" s="395" t="s">
        <v>2714</v>
      </c>
    </row>
    <row r="133" customFormat="false" ht="27.6" hidden="false" customHeight="true" outlineLevel="0" collapsed="false">
      <c r="B133" s="389" t="s">
        <v>2719</v>
      </c>
      <c r="C133" s="393" t="s">
        <v>2720</v>
      </c>
      <c r="D133" s="393" t="s">
        <v>2721</v>
      </c>
      <c r="E133" s="393" t="s">
        <v>2722</v>
      </c>
      <c r="F133" s="389" t="s">
        <v>2723</v>
      </c>
      <c r="G133" s="389" t="s">
        <v>2724</v>
      </c>
      <c r="H133" s="393" t="s">
        <v>2725</v>
      </c>
      <c r="I133" s="393" t="s">
        <v>2721</v>
      </c>
    </row>
    <row r="134" customFormat="false" ht="27.6" hidden="false" customHeight="true" outlineLevel="0" collapsed="false">
      <c r="B134" s="389" t="s">
        <v>2726</v>
      </c>
      <c r="C134" s="393" t="s">
        <v>2727</v>
      </c>
      <c r="D134" s="393" t="s">
        <v>2728</v>
      </c>
      <c r="E134" s="393" t="s">
        <v>2729</v>
      </c>
      <c r="F134" s="389" t="s">
        <v>2730</v>
      </c>
      <c r="G134" s="389" t="s">
        <v>2731</v>
      </c>
      <c r="H134" s="393" t="s">
        <v>2732</v>
      </c>
      <c r="I134" s="393" t="s">
        <v>2728</v>
      </c>
    </row>
    <row r="135" customFormat="false" ht="27.6" hidden="false" customHeight="true" outlineLevel="0" collapsed="false">
      <c r="B135" s="389" t="s">
        <v>2733</v>
      </c>
      <c r="C135" s="393" t="s">
        <v>2734</v>
      </c>
      <c r="D135" s="393" t="s">
        <v>2735</v>
      </c>
      <c r="E135" s="393" t="s">
        <v>2736</v>
      </c>
      <c r="F135" s="389" t="s">
        <v>2737</v>
      </c>
      <c r="G135" s="389" t="s">
        <v>2738</v>
      </c>
      <c r="H135" s="393" t="s">
        <v>2739</v>
      </c>
      <c r="I135" s="393" t="s">
        <v>2735</v>
      </c>
    </row>
    <row r="136" customFormat="false" ht="27.6" hidden="false" customHeight="true" outlineLevel="0" collapsed="false">
      <c r="B136" s="389" t="s">
        <v>2740</v>
      </c>
      <c r="C136" s="393" t="s">
        <v>2741</v>
      </c>
      <c r="D136" s="393" t="s">
        <v>2742</v>
      </c>
      <c r="E136" s="393" t="s">
        <v>2743</v>
      </c>
      <c r="F136" s="389" t="s">
        <v>2744</v>
      </c>
      <c r="G136" s="389" t="s">
        <v>2745</v>
      </c>
      <c r="H136" s="393" t="s">
        <v>2746</v>
      </c>
      <c r="I136" s="393" t="s">
        <v>2742</v>
      </c>
    </row>
    <row r="137" customFormat="false" ht="27.6" hidden="false" customHeight="true" outlineLevel="0" collapsed="false">
      <c r="B137" s="0"/>
      <c r="C137" s="393"/>
      <c r="D137" s="393"/>
      <c r="E137" s="393"/>
      <c r="G137" s="0"/>
      <c r="H137" s="393"/>
      <c r="I137" s="393"/>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s="394" customFormat="true" ht="27.6" hidden="false" customHeight="true" outlineLevel="0" collapsed="false">
      <c r="C138" s="395" t="s">
        <v>2747</v>
      </c>
      <c r="D138" s="395" t="s">
        <v>2748</v>
      </c>
      <c r="E138" s="395" t="s">
        <v>2749</v>
      </c>
      <c r="F138" s="394" t="s">
        <v>2750</v>
      </c>
      <c r="G138" s="394" t="s">
        <v>2751</v>
      </c>
      <c r="H138" s="395" t="s">
        <v>2752</v>
      </c>
      <c r="I138" s="395" t="s">
        <v>2748</v>
      </c>
    </row>
    <row r="139" customFormat="false" ht="43.15" hidden="false" customHeight="true" outlineLevel="0" collapsed="false">
      <c r="B139" s="389" t="s">
        <v>2753</v>
      </c>
      <c r="C139" s="393" t="s">
        <v>2754</v>
      </c>
      <c r="D139" s="393" t="s">
        <v>2755</v>
      </c>
      <c r="E139" s="393" t="s">
        <v>2756</v>
      </c>
      <c r="F139" s="389" t="s">
        <v>2757</v>
      </c>
      <c r="G139" s="389" t="s">
        <v>2758</v>
      </c>
      <c r="H139" s="393" t="s">
        <v>2759</v>
      </c>
      <c r="I139" s="393" t="s">
        <v>2755</v>
      </c>
    </row>
    <row r="140" customFormat="false" ht="46.15" hidden="false" customHeight="true" outlineLevel="0" collapsed="false">
      <c r="B140" s="389" t="s">
        <v>2760</v>
      </c>
      <c r="C140" s="393" t="s">
        <v>2761</v>
      </c>
      <c r="D140" s="393" t="s">
        <v>2762</v>
      </c>
      <c r="E140" s="393" t="s">
        <v>2763</v>
      </c>
      <c r="F140" s="389" t="s">
        <v>2764</v>
      </c>
      <c r="G140" s="389" t="s">
        <v>2765</v>
      </c>
      <c r="H140" s="393" t="s">
        <v>2766</v>
      </c>
      <c r="I140" s="393" t="s">
        <v>2762</v>
      </c>
    </row>
    <row r="141" customFormat="false" ht="27.6" hidden="false" customHeight="true" outlineLevel="0" collapsed="false">
      <c r="B141" s="389" t="s">
        <v>2767</v>
      </c>
      <c r="C141" s="393" t="s">
        <v>2768</v>
      </c>
      <c r="D141" s="393" t="s">
        <v>2769</v>
      </c>
      <c r="E141" s="393" t="s">
        <v>2770</v>
      </c>
      <c r="F141" s="389" t="s">
        <v>2771</v>
      </c>
      <c r="G141" s="389" t="s">
        <v>2772</v>
      </c>
      <c r="H141" s="393" t="s">
        <v>2773</v>
      </c>
      <c r="I141" s="393" t="s">
        <v>2769</v>
      </c>
    </row>
    <row r="142" customFormat="false" ht="27.6" hidden="false" customHeight="true" outlineLevel="0" collapsed="false">
      <c r="B142" s="389" t="s">
        <v>2774</v>
      </c>
      <c r="C142" s="393" t="s">
        <v>2775</v>
      </c>
      <c r="D142" s="393" t="s">
        <v>2776</v>
      </c>
      <c r="E142" s="393" t="s">
        <v>2777</v>
      </c>
      <c r="F142" s="389" t="s">
        <v>2778</v>
      </c>
      <c r="G142" s="389" t="s">
        <v>2779</v>
      </c>
      <c r="H142" s="393" t="s">
        <v>2780</v>
      </c>
      <c r="I142" s="393" t="s">
        <v>2776</v>
      </c>
    </row>
    <row r="143" customFormat="false" ht="27.6" hidden="false" customHeight="true" outlineLevel="0" collapsed="false">
      <c r="B143" s="0"/>
      <c r="C143" s="393"/>
      <c r="D143" s="393"/>
      <c r="E143" s="393"/>
      <c r="G143" s="0"/>
      <c r="H143" s="393"/>
      <c r="I143" s="393"/>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s="394" customFormat="true" ht="27.6" hidden="false" customHeight="true" outlineLevel="0" collapsed="false">
      <c r="C144" s="395" t="s">
        <v>2781</v>
      </c>
      <c r="D144" s="395" t="s">
        <v>2782</v>
      </c>
      <c r="E144" s="395" t="s">
        <v>2783</v>
      </c>
      <c r="F144" s="394" t="s">
        <v>2784</v>
      </c>
      <c r="G144" s="394" t="s">
        <v>2785</v>
      </c>
      <c r="H144" s="395" t="s">
        <v>2786</v>
      </c>
      <c r="I144" s="395" t="s">
        <v>2782</v>
      </c>
    </row>
    <row r="145" customFormat="false" ht="48" hidden="false" customHeight="true" outlineLevel="0" collapsed="false">
      <c r="B145" s="389" t="s">
        <v>2787</v>
      </c>
      <c r="C145" s="393" t="s">
        <v>2788</v>
      </c>
      <c r="D145" s="393" t="s">
        <v>2789</v>
      </c>
      <c r="E145" s="393" t="s">
        <v>2790</v>
      </c>
      <c r="F145" s="389" t="s">
        <v>2791</v>
      </c>
      <c r="G145" s="389" t="s">
        <v>2792</v>
      </c>
      <c r="H145" s="393" t="s">
        <v>2793</v>
      </c>
      <c r="I145" s="393" t="s">
        <v>2789</v>
      </c>
    </row>
    <row r="146" customFormat="false" ht="27.6" hidden="false" customHeight="true" outlineLevel="0" collapsed="false">
      <c r="B146" s="0"/>
      <c r="C146" s="393"/>
      <c r="D146" s="393"/>
      <c r="E146" s="393"/>
      <c r="G146" s="0"/>
      <c r="H146" s="393"/>
      <c r="I146" s="393"/>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s="394" customFormat="true" ht="27.6" hidden="false" customHeight="true" outlineLevel="0" collapsed="false">
      <c r="C147" s="395" t="s">
        <v>2794</v>
      </c>
      <c r="D147" s="395" t="s">
        <v>2795</v>
      </c>
      <c r="E147" s="395" t="s">
        <v>2796</v>
      </c>
      <c r="F147" s="394" t="s">
        <v>2797</v>
      </c>
      <c r="G147" s="394" t="s">
        <v>2798</v>
      </c>
      <c r="H147" s="395" t="s">
        <v>2799</v>
      </c>
      <c r="I147" s="395" t="s">
        <v>2795</v>
      </c>
    </row>
    <row r="148" customFormat="false" ht="27.6" hidden="false" customHeight="true" outlineLevel="0" collapsed="false">
      <c r="A148" s="394"/>
      <c r="B148" s="394"/>
      <c r="C148" s="395" t="s">
        <v>2800</v>
      </c>
      <c r="D148" s="395" t="s">
        <v>2801</v>
      </c>
      <c r="E148" s="393" t="s">
        <v>2802</v>
      </c>
      <c r="F148" s="394" t="s">
        <v>2803</v>
      </c>
      <c r="G148" s="394" t="s">
        <v>2804</v>
      </c>
      <c r="H148" s="395" t="s">
        <v>2805</v>
      </c>
      <c r="I148" s="395" t="s">
        <v>2801</v>
      </c>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7.6" hidden="false" customHeight="true" outlineLevel="0" collapsed="false">
      <c r="B149" s="389" t="s">
        <v>2806</v>
      </c>
      <c r="C149" s="393" t="s">
        <v>2807</v>
      </c>
      <c r="D149" s="393" t="s">
        <v>2808</v>
      </c>
      <c r="E149" s="393" t="s">
        <v>2809</v>
      </c>
      <c r="F149" s="389" t="s">
        <v>2810</v>
      </c>
      <c r="G149" s="389" t="s">
        <v>2811</v>
      </c>
      <c r="H149" s="393" t="s">
        <v>2812</v>
      </c>
      <c r="I149" s="393" t="s">
        <v>2808</v>
      </c>
    </row>
    <row r="150" customFormat="false" ht="27.6" hidden="false" customHeight="true" outlineLevel="0" collapsed="false">
      <c r="B150" s="389" t="s">
        <v>2813</v>
      </c>
      <c r="C150" s="393" t="s">
        <v>2814</v>
      </c>
      <c r="D150" s="393" t="s">
        <v>2815</v>
      </c>
      <c r="E150" s="393" t="s">
        <v>2816</v>
      </c>
      <c r="F150" s="389" t="s">
        <v>2817</v>
      </c>
      <c r="G150" s="389" t="s">
        <v>2818</v>
      </c>
      <c r="H150" s="393" t="s">
        <v>2819</v>
      </c>
      <c r="I150" s="393" t="s">
        <v>2815</v>
      </c>
    </row>
    <row r="151" customFormat="false" ht="43.9" hidden="false" customHeight="true" outlineLevel="0" collapsed="false">
      <c r="B151" s="389" t="s">
        <v>2820</v>
      </c>
      <c r="C151" s="393" t="s">
        <v>2821</v>
      </c>
      <c r="D151" s="393" t="s">
        <v>2822</v>
      </c>
      <c r="E151" s="393" t="s">
        <v>2823</v>
      </c>
      <c r="F151" s="389" t="s">
        <v>2824</v>
      </c>
      <c r="G151" s="389" t="s">
        <v>2825</v>
      </c>
      <c r="H151" s="393" t="s">
        <v>2826</v>
      </c>
      <c r="I151" s="393" t="s">
        <v>2822</v>
      </c>
    </row>
    <row r="152" customFormat="false" ht="27.6" hidden="false" customHeight="true" outlineLevel="0" collapsed="false">
      <c r="B152" s="389" t="s">
        <v>2827</v>
      </c>
      <c r="C152" s="393" t="s">
        <v>2828</v>
      </c>
      <c r="D152" s="393" t="s">
        <v>2829</v>
      </c>
      <c r="E152" s="393" t="s">
        <v>2830</v>
      </c>
      <c r="F152" s="389" t="s">
        <v>2831</v>
      </c>
      <c r="G152" s="389" t="s">
        <v>2832</v>
      </c>
      <c r="H152" s="393" t="s">
        <v>2833</v>
      </c>
      <c r="I152" s="393" t="s">
        <v>2829</v>
      </c>
    </row>
    <row r="153" customFormat="false" ht="27.6" hidden="false" customHeight="true" outlineLevel="0" collapsed="false">
      <c r="B153" s="389" t="s">
        <v>2834</v>
      </c>
      <c r="C153" s="393" t="s">
        <v>2835</v>
      </c>
      <c r="D153" s="393" t="s">
        <v>2836</v>
      </c>
      <c r="E153" s="393" t="s">
        <v>2837</v>
      </c>
      <c r="F153" s="389" t="s">
        <v>2838</v>
      </c>
      <c r="G153" s="389" t="s">
        <v>2839</v>
      </c>
      <c r="H153" s="393" t="s">
        <v>2840</v>
      </c>
      <c r="I153" s="393" t="s">
        <v>2836</v>
      </c>
    </row>
    <row r="154" customFormat="false" ht="27.6" hidden="false" customHeight="true" outlineLevel="0" collapsed="false">
      <c r="B154" s="0"/>
      <c r="C154" s="393"/>
      <c r="D154" s="393"/>
      <c r="E154" s="395"/>
      <c r="G154" s="0"/>
      <c r="H154" s="393"/>
      <c r="I154" s="393"/>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s="394" customFormat="true" ht="27.6" hidden="false" customHeight="true" outlineLevel="0" collapsed="false">
      <c r="C155" s="395" t="s">
        <v>2841</v>
      </c>
      <c r="D155" s="395" t="s">
        <v>2842</v>
      </c>
      <c r="E155" s="393" t="s">
        <v>2843</v>
      </c>
      <c r="F155" s="394" t="s">
        <v>2844</v>
      </c>
      <c r="G155" s="394" t="s">
        <v>2845</v>
      </c>
      <c r="H155" s="395" t="s">
        <v>2846</v>
      </c>
      <c r="I155" s="395" t="s">
        <v>2842</v>
      </c>
    </row>
    <row r="156" customFormat="false" ht="27.6" hidden="false" customHeight="true" outlineLevel="0" collapsed="false">
      <c r="B156" s="389" t="s">
        <v>2847</v>
      </c>
      <c r="C156" s="393" t="s">
        <v>2848</v>
      </c>
      <c r="D156" s="393" t="s">
        <v>2849</v>
      </c>
      <c r="E156" s="393" t="s">
        <v>2850</v>
      </c>
      <c r="F156" s="389" t="s">
        <v>2851</v>
      </c>
      <c r="G156" s="389" t="s">
        <v>2852</v>
      </c>
      <c r="H156" s="393" t="s">
        <v>2853</v>
      </c>
      <c r="I156" s="393" t="s">
        <v>2849</v>
      </c>
    </row>
    <row r="157" customFormat="false" ht="27.6" hidden="false" customHeight="true" outlineLevel="0" collapsed="false">
      <c r="B157" s="389" t="s">
        <v>2854</v>
      </c>
      <c r="C157" s="393" t="s">
        <v>2855</v>
      </c>
      <c r="D157" s="393" t="s">
        <v>2856</v>
      </c>
      <c r="E157" s="393" t="s">
        <v>2857</v>
      </c>
      <c r="F157" s="389" t="s">
        <v>2858</v>
      </c>
      <c r="G157" s="389" t="s">
        <v>2859</v>
      </c>
      <c r="H157" s="393" t="s">
        <v>2860</v>
      </c>
      <c r="I157" s="393" t="s">
        <v>2856</v>
      </c>
    </row>
    <row r="158" customFormat="false" ht="27.6" hidden="false" customHeight="true" outlineLevel="0" collapsed="false">
      <c r="B158" s="389" t="s">
        <v>2861</v>
      </c>
      <c r="C158" s="393" t="s">
        <v>2862</v>
      </c>
      <c r="D158" s="393" t="s">
        <v>2863</v>
      </c>
      <c r="E158" s="393" t="s">
        <v>2864</v>
      </c>
      <c r="F158" s="389" t="s">
        <v>2865</v>
      </c>
      <c r="G158" s="389" t="s">
        <v>2866</v>
      </c>
      <c r="H158" s="393" t="s">
        <v>2867</v>
      </c>
      <c r="I158" s="393" t="s">
        <v>2863</v>
      </c>
    </row>
    <row r="159" customFormat="false" ht="27.6" hidden="false" customHeight="true" outlineLevel="0" collapsed="false">
      <c r="B159" s="0"/>
      <c r="C159" s="393"/>
      <c r="D159" s="393"/>
      <c r="E159" s="395"/>
      <c r="G159" s="0"/>
      <c r="H159" s="393"/>
      <c r="I159" s="393"/>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394" customFormat="true" ht="27.6" hidden="false" customHeight="true" outlineLevel="0" collapsed="false">
      <c r="C160" s="395" t="s">
        <v>2868</v>
      </c>
      <c r="D160" s="395" t="s">
        <v>2869</v>
      </c>
      <c r="E160" s="393" t="s">
        <v>2870</v>
      </c>
      <c r="F160" s="394" t="s">
        <v>2871</v>
      </c>
      <c r="G160" s="394" t="s">
        <v>2872</v>
      </c>
      <c r="H160" s="395" t="s">
        <v>2870</v>
      </c>
      <c r="I160" s="395" t="s">
        <v>2869</v>
      </c>
    </row>
    <row r="161" customFormat="false" ht="27.6" hidden="false" customHeight="true" outlineLevel="0" collapsed="false">
      <c r="B161" s="389" t="s">
        <v>2873</v>
      </c>
      <c r="C161" s="393" t="s">
        <v>2874</v>
      </c>
      <c r="D161" s="393" t="s">
        <v>2875</v>
      </c>
      <c r="E161" s="393" t="s">
        <v>2876</v>
      </c>
      <c r="F161" s="389" t="s">
        <v>2877</v>
      </c>
      <c r="G161" s="389" t="s">
        <v>2878</v>
      </c>
      <c r="H161" s="393" t="s">
        <v>2879</v>
      </c>
      <c r="I161" s="393" t="s">
        <v>2875</v>
      </c>
    </row>
    <row r="162" customFormat="false" ht="45.6" hidden="false" customHeight="true" outlineLevel="0" collapsed="false">
      <c r="B162" s="389" t="s">
        <v>2880</v>
      </c>
      <c r="C162" s="393" t="s">
        <v>2881</v>
      </c>
      <c r="D162" s="393" t="s">
        <v>2882</v>
      </c>
      <c r="E162" s="393" t="s">
        <v>2883</v>
      </c>
      <c r="F162" s="389" t="s">
        <v>2884</v>
      </c>
      <c r="G162" s="389" t="s">
        <v>2885</v>
      </c>
      <c r="H162" s="393" t="s">
        <v>2886</v>
      </c>
      <c r="I162" s="393" t="s">
        <v>2882</v>
      </c>
    </row>
    <row r="163" customFormat="false" ht="43.15" hidden="false" customHeight="true" outlineLevel="0" collapsed="false">
      <c r="B163" s="389" t="s">
        <v>2887</v>
      </c>
      <c r="C163" s="393" t="s">
        <v>2888</v>
      </c>
      <c r="D163" s="393" t="s">
        <v>2889</v>
      </c>
      <c r="E163" s="393" t="s">
        <v>2890</v>
      </c>
      <c r="F163" s="389" t="s">
        <v>2891</v>
      </c>
      <c r="G163" s="389" t="s">
        <v>2892</v>
      </c>
      <c r="H163" s="393" t="s">
        <v>2893</v>
      </c>
      <c r="I163" s="393" t="s">
        <v>2889</v>
      </c>
    </row>
    <row r="164" customFormat="false" ht="27.6" hidden="false" customHeight="true" outlineLevel="0" collapsed="false">
      <c r="B164" s="389" t="s">
        <v>2894</v>
      </c>
      <c r="C164" s="393" t="s">
        <v>2895</v>
      </c>
      <c r="D164" s="393" t="s">
        <v>2896</v>
      </c>
      <c r="E164" s="393" t="s">
        <v>2897</v>
      </c>
      <c r="F164" s="389" t="s">
        <v>2898</v>
      </c>
      <c r="G164" s="389" t="s">
        <v>2899</v>
      </c>
      <c r="H164" s="393" t="s">
        <v>2900</v>
      </c>
      <c r="I164" s="393" t="s">
        <v>2896</v>
      </c>
    </row>
    <row r="165" customFormat="false" ht="27.6" hidden="false" customHeight="true" outlineLevel="0" collapsed="false">
      <c r="B165" s="0"/>
      <c r="C165" s="393"/>
      <c r="D165" s="393"/>
      <c r="E165" s="395"/>
      <c r="G165" s="0"/>
      <c r="H165" s="393"/>
      <c r="I165" s="393"/>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s="394" customFormat="true" ht="27.6" hidden="false" customHeight="true" outlineLevel="0" collapsed="false">
      <c r="C166" s="395" t="s">
        <v>2901</v>
      </c>
      <c r="D166" s="395" t="s">
        <v>2902</v>
      </c>
      <c r="E166" s="395" t="s">
        <v>2903</v>
      </c>
      <c r="F166" s="394" t="s">
        <v>2904</v>
      </c>
      <c r="G166" s="394" t="s">
        <v>2905</v>
      </c>
      <c r="H166" s="395" t="s">
        <v>2906</v>
      </c>
      <c r="I166" s="395" t="s">
        <v>2902</v>
      </c>
    </row>
    <row r="167" customFormat="false" ht="27.6" hidden="false" customHeight="true" outlineLevel="0" collapsed="false">
      <c r="A167" s="394"/>
      <c r="B167" s="394"/>
      <c r="C167" s="395" t="s">
        <v>2907</v>
      </c>
      <c r="D167" s="395" t="s">
        <v>2908</v>
      </c>
      <c r="E167" s="393" t="s">
        <v>2909</v>
      </c>
      <c r="F167" s="394" t="s">
        <v>2910</v>
      </c>
      <c r="G167" s="394" t="s">
        <v>2911</v>
      </c>
      <c r="H167" s="395" t="s">
        <v>2912</v>
      </c>
      <c r="I167" s="395" t="s">
        <v>2908</v>
      </c>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7.6" hidden="false" customHeight="true" outlineLevel="0" collapsed="false">
      <c r="B168" s="389" t="s">
        <v>2913</v>
      </c>
      <c r="C168" s="393" t="s">
        <v>2914</v>
      </c>
      <c r="D168" s="393" t="s">
        <v>2915</v>
      </c>
      <c r="E168" s="393" t="s">
        <v>2916</v>
      </c>
      <c r="F168" s="389" t="s">
        <v>2917</v>
      </c>
      <c r="G168" s="389" t="s">
        <v>2918</v>
      </c>
      <c r="H168" s="393" t="s">
        <v>2919</v>
      </c>
      <c r="I168" s="393" t="s">
        <v>2915</v>
      </c>
    </row>
    <row r="169" customFormat="false" ht="27.6" hidden="false" customHeight="true" outlineLevel="0" collapsed="false">
      <c r="B169" s="389" t="s">
        <v>2920</v>
      </c>
      <c r="C169" s="393" t="s">
        <v>2921</v>
      </c>
      <c r="D169" s="393" t="s">
        <v>2922</v>
      </c>
      <c r="E169" s="393" t="s">
        <v>2923</v>
      </c>
      <c r="F169" s="389" t="s">
        <v>2924</v>
      </c>
      <c r="G169" s="389" t="s">
        <v>2925</v>
      </c>
      <c r="H169" s="393" t="s">
        <v>2926</v>
      </c>
      <c r="I169" s="393" t="s">
        <v>2922</v>
      </c>
    </row>
    <row r="170" customFormat="false" ht="27.6" hidden="false" customHeight="true" outlineLevel="0" collapsed="false">
      <c r="B170" s="0"/>
      <c r="C170" s="393"/>
      <c r="D170" s="393"/>
      <c r="E170" s="393"/>
      <c r="G170" s="0"/>
      <c r="H170" s="393"/>
      <c r="I170" s="393"/>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s="394" customFormat="true" ht="27.6" hidden="false" customHeight="true" outlineLevel="0" collapsed="false">
      <c r="C171" s="395" t="s">
        <v>2927</v>
      </c>
      <c r="D171" s="395" t="s">
        <v>2928</v>
      </c>
      <c r="E171" s="395" t="s">
        <v>2929</v>
      </c>
      <c r="F171" s="394" t="s">
        <v>2930</v>
      </c>
      <c r="G171" s="394" t="s">
        <v>2931</v>
      </c>
      <c r="H171" s="395" t="s">
        <v>2932</v>
      </c>
      <c r="I171" s="395" t="s">
        <v>2928</v>
      </c>
    </row>
    <row r="172" customFormat="false" ht="27.6" hidden="false" customHeight="true" outlineLevel="0" collapsed="false">
      <c r="B172" s="389" t="s">
        <v>2933</v>
      </c>
      <c r="C172" s="393" t="s">
        <v>2934</v>
      </c>
      <c r="D172" s="393" t="s">
        <v>2935</v>
      </c>
      <c r="E172" s="393" t="s">
        <v>2936</v>
      </c>
      <c r="F172" s="389" t="s">
        <v>2937</v>
      </c>
      <c r="G172" s="389" t="s">
        <v>2938</v>
      </c>
      <c r="H172" s="393" t="s">
        <v>2939</v>
      </c>
      <c r="I172" s="393" t="s">
        <v>2935</v>
      </c>
    </row>
    <row r="173" customFormat="false" ht="27.6" hidden="false" customHeight="true" outlineLevel="0" collapsed="false">
      <c r="B173" s="389" t="s">
        <v>2940</v>
      </c>
      <c r="C173" s="393" t="s">
        <v>2941</v>
      </c>
      <c r="D173" s="393" t="s">
        <v>2942</v>
      </c>
      <c r="E173" s="393" t="s">
        <v>2943</v>
      </c>
      <c r="F173" s="389" t="s">
        <v>2944</v>
      </c>
      <c r="G173" s="389" t="s">
        <v>2945</v>
      </c>
      <c r="H173" s="393" t="s">
        <v>2946</v>
      </c>
      <c r="I173" s="393" t="s">
        <v>2942</v>
      </c>
    </row>
    <row r="174" customFormat="false" ht="27.6" hidden="false" customHeight="true" outlineLevel="0" collapsed="false">
      <c r="B174" s="389" t="s">
        <v>2947</v>
      </c>
      <c r="C174" s="393" t="s">
        <v>2948</v>
      </c>
      <c r="D174" s="393" t="s">
        <v>2949</v>
      </c>
      <c r="E174" s="393" t="s">
        <v>2950</v>
      </c>
      <c r="F174" s="389" t="s">
        <v>2951</v>
      </c>
      <c r="G174" s="389" t="s">
        <v>2952</v>
      </c>
      <c r="H174" s="393" t="s">
        <v>2953</v>
      </c>
      <c r="I174" s="393" t="s">
        <v>2949</v>
      </c>
    </row>
    <row r="175" customFormat="false" ht="27.6" hidden="false" customHeight="true" outlineLevel="0" collapsed="false">
      <c r="B175" s="0"/>
      <c r="C175" s="393"/>
      <c r="D175" s="393"/>
      <c r="E175" s="395"/>
      <c r="G175" s="0"/>
      <c r="H175" s="393"/>
      <c r="I175" s="393"/>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s="394" customFormat="true" ht="27.6" hidden="false" customHeight="true" outlineLevel="0" collapsed="false">
      <c r="C176" s="395" t="s">
        <v>2954</v>
      </c>
      <c r="D176" s="395" t="s">
        <v>2955</v>
      </c>
      <c r="E176" s="395" t="s">
        <v>2956</v>
      </c>
      <c r="F176" s="394" t="s">
        <v>2957</v>
      </c>
      <c r="G176" s="394" t="s">
        <v>2958</v>
      </c>
      <c r="H176" s="395" t="s">
        <v>2959</v>
      </c>
      <c r="I176" s="395" t="s">
        <v>2955</v>
      </c>
    </row>
    <row r="177" customFormat="false" ht="27.6" hidden="false" customHeight="true" outlineLevel="0" collapsed="false">
      <c r="B177" s="389" t="s">
        <v>2960</v>
      </c>
      <c r="C177" s="393" t="s">
        <v>2961</v>
      </c>
      <c r="D177" s="393" t="s">
        <v>2962</v>
      </c>
      <c r="E177" s="393" t="s">
        <v>2963</v>
      </c>
      <c r="F177" s="389" t="s">
        <v>2964</v>
      </c>
      <c r="G177" s="389" t="s">
        <v>2965</v>
      </c>
      <c r="H177" s="393" t="s">
        <v>2966</v>
      </c>
      <c r="I177" s="393" t="s">
        <v>2962</v>
      </c>
    </row>
    <row r="178" customFormat="false" ht="27.6" hidden="false" customHeight="true" outlineLevel="0" collapsed="false">
      <c r="B178" s="389" t="s">
        <v>2967</v>
      </c>
      <c r="C178" s="393" t="s">
        <v>2968</v>
      </c>
      <c r="D178" s="393" t="s">
        <v>2969</v>
      </c>
      <c r="E178" s="393" t="s">
        <v>2970</v>
      </c>
      <c r="F178" s="389" t="s">
        <v>2971</v>
      </c>
      <c r="G178" s="389" t="s">
        <v>2972</v>
      </c>
      <c r="H178" s="393" t="s">
        <v>2973</v>
      </c>
      <c r="I178" s="393" t="s">
        <v>2969</v>
      </c>
    </row>
    <row r="179" customFormat="false" ht="27.6" hidden="false" customHeight="true" outlineLevel="0" collapsed="false">
      <c r="B179" s="389" t="s">
        <v>2974</v>
      </c>
      <c r="C179" s="393" t="s">
        <v>2975</v>
      </c>
      <c r="D179" s="393" t="s">
        <v>2976</v>
      </c>
      <c r="E179" s="393" t="s">
        <v>2977</v>
      </c>
      <c r="F179" s="389" t="s">
        <v>2978</v>
      </c>
      <c r="G179" s="389" t="s">
        <v>2979</v>
      </c>
      <c r="H179" s="393" t="s">
        <v>2980</v>
      </c>
      <c r="I179" s="393" t="s">
        <v>2976</v>
      </c>
    </row>
    <row r="180" customFormat="false" ht="27.6" hidden="false" customHeight="true" outlineLevel="0" collapsed="false">
      <c r="B180" s="389" t="s">
        <v>2981</v>
      </c>
      <c r="C180" s="393" t="s">
        <v>2982</v>
      </c>
      <c r="D180" s="393" t="s">
        <v>2983</v>
      </c>
      <c r="E180" s="393" t="s">
        <v>2984</v>
      </c>
      <c r="F180" s="389" t="s">
        <v>2985</v>
      </c>
      <c r="G180" s="389" t="s">
        <v>2986</v>
      </c>
      <c r="H180" s="393" t="s">
        <v>2987</v>
      </c>
      <c r="I180" s="393" t="s">
        <v>2983</v>
      </c>
    </row>
    <row r="181" customFormat="false" ht="27.6" hidden="false" customHeight="true" outlineLevel="0" collapsed="false">
      <c r="B181" s="0"/>
      <c r="C181" s="393"/>
      <c r="D181" s="393"/>
      <c r="E181" s="395"/>
      <c r="G181" s="0"/>
      <c r="H181" s="393"/>
      <c r="I181" s="393"/>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s="394" customFormat="true" ht="27.6" hidden="false" customHeight="true" outlineLevel="0" collapsed="false">
      <c r="C182" s="395" t="s">
        <v>2988</v>
      </c>
      <c r="D182" s="395" t="s">
        <v>2989</v>
      </c>
      <c r="E182" s="395" t="s">
        <v>2990</v>
      </c>
      <c r="F182" s="394" t="s">
        <v>2991</v>
      </c>
      <c r="G182" s="394" t="s">
        <v>2992</v>
      </c>
      <c r="H182" s="395" t="s">
        <v>2993</v>
      </c>
      <c r="I182" s="395" t="s">
        <v>2989</v>
      </c>
    </row>
    <row r="183" customFormat="false" ht="27.6" hidden="false" customHeight="true" outlineLevel="0" collapsed="false">
      <c r="B183" s="389" t="s">
        <v>2994</v>
      </c>
      <c r="C183" s="393" t="s">
        <v>2995</v>
      </c>
      <c r="D183" s="393" t="s">
        <v>2996</v>
      </c>
      <c r="E183" s="393" t="s">
        <v>2997</v>
      </c>
      <c r="F183" s="389" t="s">
        <v>2998</v>
      </c>
      <c r="G183" s="389" t="s">
        <v>2999</v>
      </c>
      <c r="H183" s="393" t="s">
        <v>3000</v>
      </c>
      <c r="I183" s="393" t="s">
        <v>2996</v>
      </c>
    </row>
    <row r="184" customFormat="false" ht="27.6" hidden="false" customHeight="true" outlineLevel="0" collapsed="false">
      <c r="B184" s="389" t="s">
        <v>3001</v>
      </c>
      <c r="C184" s="393" t="s">
        <v>3002</v>
      </c>
      <c r="D184" s="393" t="s">
        <v>3003</v>
      </c>
      <c r="E184" s="393" t="s">
        <v>3004</v>
      </c>
      <c r="F184" s="389" t="s">
        <v>3005</v>
      </c>
      <c r="G184" s="389" t="s">
        <v>3006</v>
      </c>
      <c r="H184" s="393" t="s">
        <v>3007</v>
      </c>
      <c r="I184" s="393" t="s">
        <v>3003</v>
      </c>
    </row>
    <row r="185" customFormat="false" ht="27.6" hidden="false" customHeight="true" outlineLevel="0" collapsed="false">
      <c r="B185" s="0"/>
      <c r="C185" s="393"/>
      <c r="D185" s="393"/>
      <c r="E185" s="393"/>
      <c r="G185" s="0"/>
      <c r="H185" s="393"/>
      <c r="I185" s="393"/>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s="394" customFormat="true" ht="27.6" hidden="false" customHeight="true" outlineLevel="0" collapsed="false">
      <c r="C186" s="395" t="s">
        <v>3008</v>
      </c>
      <c r="D186" s="395" t="s">
        <v>3009</v>
      </c>
      <c r="E186" s="395" t="s">
        <v>3010</v>
      </c>
      <c r="F186" s="394" t="s">
        <v>3011</v>
      </c>
      <c r="G186" s="394" t="s">
        <v>3012</v>
      </c>
      <c r="H186" s="395" t="s">
        <v>3013</v>
      </c>
      <c r="I186" s="395" t="s">
        <v>3009</v>
      </c>
    </row>
    <row r="187" customFormat="false" ht="27.6" hidden="false" customHeight="true" outlineLevel="0" collapsed="false">
      <c r="A187" s="394"/>
      <c r="B187" s="394"/>
      <c r="C187" s="395"/>
      <c r="D187" s="395"/>
      <c r="E187" s="395"/>
      <c r="F187" s="394"/>
      <c r="G187" s="0"/>
      <c r="H187" s="395"/>
      <c r="I187" s="395"/>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27.6" hidden="false" customHeight="true" outlineLevel="0" collapsed="false">
      <c r="A188" s="394"/>
      <c r="B188" s="394"/>
      <c r="C188" s="395" t="s">
        <v>3014</v>
      </c>
      <c r="D188" s="395" t="s">
        <v>3015</v>
      </c>
      <c r="E188" s="395" t="s">
        <v>3016</v>
      </c>
      <c r="F188" s="394" t="s">
        <v>3017</v>
      </c>
      <c r="G188" s="394" t="s">
        <v>3018</v>
      </c>
      <c r="H188" s="395" t="s">
        <v>3019</v>
      </c>
      <c r="I188" s="395" t="s">
        <v>3015</v>
      </c>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7.6" hidden="false" customHeight="true" outlineLevel="0" collapsed="false">
      <c r="B189" s="389" t="s">
        <v>3020</v>
      </c>
      <c r="C189" s="393" t="s">
        <v>3021</v>
      </c>
      <c r="D189" s="393" t="s">
        <v>3022</v>
      </c>
      <c r="E189" s="393" t="s">
        <v>3023</v>
      </c>
      <c r="F189" s="389" t="s">
        <v>3024</v>
      </c>
      <c r="G189" s="389" t="s">
        <v>3025</v>
      </c>
      <c r="H189" s="393" t="s">
        <v>3026</v>
      </c>
      <c r="I189" s="393" t="s">
        <v>3022</v>
      </c>
    </row>
    <row r="190" customFormat="false" ht="27.6" hidden="false" customHeight="true" outlineLevel="0" collapsed="false">
      <c r="B190" s="389" t="s">
        <v>3027</v>
      </c>
      <c r="C190" s="393" t="s">
        <v>3028</v>
      </c>
      <c r="D190" s="393" t="s">
        <v>3029</v>
      </c>
      <c r="E190" s="393" t="s">
        <v>3030</v>
      </c>
      <c r="F190" s="389" t="s">
        <v>3031</v>
      </c>
      <c r="G190" s="389" t="s">
        <v>3032</v>
      </c>
      <c r="H190" s="393" t="s">
        <v>3033</v>
      </c>
      <c r="I190" s="393" t="s">
        <v>3029</v>
      </c>
    </row>
    <row r="191" customFormat="false" ht="27.6" hidden="false" customHeight="true" outlineLevel="0" collapsed="false">
      <c r="B191" s="389" t="s">
        <v>3034</v>
      </c>
      <c r="C191" s="393" t="s">
        <v>3035</v>
      </c>
      <c r="D191" s="393" t="s">
        <v>3036</v>
      </c>
      <c r="E191" s="393" t="s">
        <v>3037</v>
      </c>
      <c r="F191" s="389" t="s">
        <v>3038</v>
      </c>
      <c r="G191" s="389" t="s">
        <v>3039</v>
      </c>
      <c r="H191" s="393" t="s">
        <v>3040</v>
      </c>
      <c r="I191" s="393" t="s">
        <v>3036</v>
      </c>
    </row>
    <row r="192" customFormat="false" ht="27.6" hidden="false" customHeight="true" outlineLevel="0" collapsed="false">
      <c r="B192" s="0"/>
      <c r="C192" s="393"/>
      <c r="D192" s="393"/>
      <c r="E192" s="393"/>
      <c r="G192" s="0"/>
      <c r="H192" s="393"/>
      <c r="I192" s="393"/>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s="394" customFormat="true" ht="27.6" hidden="false" customHeight="true" outlineLevel="0" collapsed="false">
      <c r="C193" s="395" t="s">
        <v>3041</v>
      </c>
      <c r="D193" s="395" t="s">
        <v>3042</v>
      </c>
      <c r="E193" s="395" t="s">
        <v>3043</v>
      </c>
      <c r="F193" s="394" t="s">
        <v>3044</v>
      </c>
      <c r="G193" s="394" t="s">
        <v>3045</v>
      </c>
      <c r="H193" s="395" t="s">
        <v>3046</v>
      </c>
      <c r="I193" s="395" t="s">
        <v>3042</v>
      </c>
    </row>
    <row r="194" customFormat="false" ht="27.6" hidden="false" customHeight="true" outlineLevel="0" collapsed="false">
      <c r="B194" s="389" t="s">
        <v>3047</v>
      </c>
      <c r="C194" s="393" t="s">
        <v>3048</v>
      </c>
      <c r="D194" s="393" t="s">
        <v>3049</v>
      </c>
      <c r="E194" s="393" t="s">
        <v>3050</v>
      </c>
      <c r="F194" s="389" t="s">
        <v>3051</v>
      </c>
      <c r="G194" s="389" t="s">
        <v>3052</v>
      </c>
      <c r="H194" s="393" t="s">
        <v>3053</v>
      </c>
      <c r="I194" s="393" t="s">
        <v>3049</v>
      </c>
    </row>
    <row r="195" customFormat="false" ht="27.6" hidden="false" customHeight="true" outlineLevel="0" collapsed="false">
      <c r="B195" s="389" t="s">
        <v>3054</v>
      </c>
      <c r="C195" s="393" t="s">
        <v>3055</v>
      </c>
      <c r="D195" s="393" t="s">
        <v>3056</v>
      </c>
      <c r="E195" s="393" t="s">
        <v>3057</v>
      </c>
      <c r="F195" s="389" t="s">
        <v>3058</v>
      </c>
      <c r="G195" s="389" t="s">
        <v>3059</v>
      </c>
      <c r="H195" s="393" t="s">
        <v>3060</v>
      </c>
      <c r="I195" s="393" t="s">
        <v>3056</v>
      </c>
    </row>
    <row r="196" customFormat="false" ht="27.6" hidden="false" customHeight="true" outlineLevel="0" collapsed="false">
      <c r="B196" s="389" t="s">
        <v>3061</v>
      </c>
      <c r="C196" s="393" t="s">
        <v>3062</v>
      </c>
      <c r="D196" s="393" t="s">
        <v>3063</v>
      </c>
      <c r="E196" s="393" t="s">
        <v>3064</v>
      </c>
      <c r="F196" s="389" t="s">
        <v>3065</v>
      </c>
      <c r="G196" s="389" t="s">
        <v>3066</v>
      </c>
      <c r="H196" s="393" t="s">
        <v>3067</v>
      </c>
      <c r="I196" s="393" t="s">
        <v>3063</v>
      </c>
    </row>
    <row r="197" customFormat="false" ht="27.6" hidden="false" customHeight="true" outlineLevel="0" collapsed="false">
      <c r="B197" s="389" t="s">
        <v>3068</v>
      </c>
      <c r="C197" s="393" t="s">
        <v>3069</v>
      </c>
      <c r="D197" s="393" t="s">
        <v>3070</v>
      </c>
      <c r="E197" s="393" t="s">
        <v>3071</v>
      </c>
      <c r="F197" s="389" t="s">
        <v>3072</v>
      </c>
      <c r="G197" s="389" t="s">
        <v>3073</v>
      </c>
      <c r="H197" s="393" t="s">
        <v>3074</v>
      </c>
      <c r="I197" s="393" t="s">
        <v>3070</v>
      </c>
    </row>
    <row r="198" customFormat="false" ht="27.6" hidden="false" customHeight="true" outlineLevel="0" collapsed="false">
      <c r="B198" s="389" t="s">
        <v>3075</v>
      </c>
      <c r="C198" s="393" t="s">
        <v>3076</v>
      </c>
      <c r="D198" s="393" t="s">
        <v>3077</v>
      </c>
      <c r="E198" s="393" t="s">
        <v>3078</v>
      </c>
      <c r="F198" s="389" t="s">
        <v>3079</v>
      </c>
      <c r="G198" s="389" t="s">
        <v>3080</v>
      </c>
      <c r="H198" s="393" t="s">
        <v>3081</v>
      </c>
      <c r="I198" s="393" t="s">
        <v>3077</v>
      </c>
    </row>
    <row r="199" customFormat="false" ht="27.6" hidden="false" customHeight="true" outlineLevel="0" collapsed="false">
      <c r="B199" s="389" t="s">
        <v>3082</v>
      </c>
      <c r="C199" s="393" t="s">
        <v>3083</v>
      </c>
      <c r="D199" s="393" t="s">
        <v>3084</v>
      </c>
      <c r="E199" s="393" t="s">
        <v>3085</v>
      </c>
      <c r="F199" s="389" t="s">
        <v>3086</v>
      </c>
      <c r="G199" s="389" t="s">
        <v>3087</v>
      </c>
      <c r="H199" s="393" t="s">
        <v>3088</v>
      </c>
      <c r="I199" s="393" t="s">
        <v>3084</v>
      </c>
    </row>
    <row r="200" customFormat="false" ht="27.6" hidden="false" customHeight="true" outlineLevel="0" collapsed="false">
      <c r="B200" s="0"/>
      <c r="C200" s="393"/>
      <c r="D200" s="393"/>
      <c r="E200" s="393"/>
      <c r="G200" s="0"/>
      <c r="H200" s="393"/>
      <c r="I200" s="393"/>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s="394" customFormat="true" ht="27.6" hidden="false" customHeight="true" outlineLevel="0" collapsed="false">
      <c r="C201" s="395" t="s">
        <v>3089</v>
      </c>
      <c r="D201" s="395" t="s">
        <v>3090</v>
      </c>
      <c r="E201" s="395" t="s">
        <v>3091</v>
      </c>
      <c r="F201" s="394" t="s">
        <v>3092</v>
      </c>
      <c r="G201" s="394" t="s">
        <v>3093</v>
      </c>
      <c r="H201" s="395" t="s">
        <v>3094</v>
      </c>
      <c r="I201" s="395" t="s">
        <v>3090</v>
      </c>
    </row>
    <row r="202" customFormat="false" ht="27.6" hidden="false" customHeight="true" outlineLevel="0" collapsed="false">
      <c r="B202" s="389" t="s">
        <v>3095</v>
      </c>
      <c r="C202" s="393" t="s">
        <v>3096</v>
      </c>
      <c r="D202" s="393" t="s">
        <v>3097</v>
      </c>
      <c r="E202" s="393" t="s">
        <v>3098</v>
      </c>
      <c r="F202" s="389" t="s">
        <v>3099</v>
      </c>
      <c r="G202" s="389" t="s">
        <v>3100</v>
      </c>
      <c r="H202" s="393" t="s">
        <v>3101</v>
      </c>
      <c r="I202" s="393" t="s">
        <v>3097</v>
      </c>
    </row>
    <row r="203" customFormat="false" ht="27.6" hidden="false" customHeight="true" outlineLevel="0" collapsed="false">
      <c r="B203" s="389" t="s">
        <v>3102</v>
      </c>
      <c r="C203" s="393" t="s">
        <v>3103</v>
      </c>
      <c r="D203" s="393" t="s">
        <v>3104</v>
      </c>
      <c r="E203" s="393" t="s">
        <v>3105</v>
      </c>
      <c r="F203" s="389" t="s">
        <v>3106</v>
      </c>
      <c r="G203" s="389" t="s">
        <v>3107</v>
      </c>
      <c r="H203" s="393" t="s">
        <v>3108</v>
      </c>
      <c r="I203" s="393" t="s">
        <v>3104</v>
      </c>
    </row>
    <row r="204" customFormat="false" ht="27.6" hidden="false" customHeight="true" outlineLevel="0" collapsed="false">
      <c r="B204" s="389" t="s">
        <v>3109</v>
      </c>
      <c r="C204" s="393" t="s">
        <v>3110</v>
      </c>
      <c r="D204" s="393" t="s">
        <v>3111</v>
      </c>
      <c r="E204" s="393" t="s">
        <v>3112</v>
      </c>
      <c r="F204" s="389" t="s">
        <v>3113</v>
      </c>
      <c r="G204" s="389" t="s">
        <v>3114</v>
      </c>
      <c r="H204" s="393" t="s">
        <v>3115</v>
      </c>
      <c r="I204" s="393" t="s">
        <v>3111</v>
      </c>
    </row>
    <row r="205" customFormat="false" ht="27.6" hidden="false" customHeight="true" outlineLevel="0" collapsed="false">
      <c r="B205" s="389" t="s">
        <v>3116</v>
      </c>
      <c r="C205" s="393" t="s">
        <v>3117</v>
      </c>
      <c r="D205" s="393" t="s">
        <v>3118</v>
      </c>
      <c r="E205" s="393" t="s">
        <v>3119</v>
      </c>
      <c r="F205" s="389" t="s">
        <v>3120</v>
      </c>
      <c r="G205" s="389" t="s">
        <v>3121</v>
      </c>
      <c r="H205" s="393" t="s">
        <v>3122</v>
      </c>
      <c r="I205" s="393" t="s">
        <v>3118</v>
      </c>
    </row>
    <row r="206" customFormat="false" ht="27.6" hidden="false" customHeight="true" outlineLevel="0" collapsed="false">
      <c r="B206" s="389" t="s">
        <v>3123</v>
      </c>
      <c r="C206" s="393" t="s">
        <v>3124</v>
      </c>
      <c r="D206" s="393" t="s">
        <v>3125</v>
      </c>
      <c r="E206" s="393" t="s">
        <v>3126</v>
      </c>
      <c r="F206" s="389" t="s">
        <v>3127</v>
      </c>
      <c r="G206" s="389" t="s">
        <v>3128</v>
      </c>
      <c r="H206" s="393" t="s">
        <v>3129</v>
      </c>
      <c r="I206" s="393" t="s">
        <v>3125</v>
      </c>
    </row>
    <row r="207" customFormat="false" ht="27.6" hidden="false" customHeight="true" outlineLevel="0" collapsed="false">
      <c r="B207" s="0"/>
      <c r="C207" s="393"/>
      <c r="D207" s="393"/>
      <c r="E207" s="393"/>
      <c r="G207" s="0"/>
      <c r="H207" s="393"/>
      <c r="I207" s="393"/>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s="394" customFormat="true" ht="27.6" hidden="false" customHeight="true" outlineLevel="0" collapsed="false">
      <c r="C208" s="395" t="s">
        <v>3130</v>
      </c>
      <c r="D208" s="395" t="s">
        <v>3131</v>
      </c>
      <c r="E208" s="395" t="s">
        <v>3132</v>
      </c>
      <c r="F208" s="394" t="s">
        <v>3133</v>
      </c>
      <c r="G208" s="394" t="s">
        <v>3134</v>
      </c>
      <c r="H208" s="395" t="s">
        <v>3135</v>
      </c>
      <c r="I208" s="395" t="s">
        <v>3131</v>
      </c>
    </row>
    <row r="209" customFormat="false" ht="27.6" hidden="false" customHeight="true" outlineLevel="0" collapsed="false">
      <c r="C209" s="393"/>
      <c r="D209" s="393"/>
      <c r="E209" s="393"/>
      <c r="H209" s="393"/>
      <c r="I209" s="393"/>
    </row>
    <row r="210" s="394" customFormat="true" ht="27.6" hidden="false" customHeight="true" outlineLevel="0" collapsed="false">
      <c r="C210" s="395" t="s">
        <v>3136</v>
      </c>
      <c r="D210" s="395" t="s">
        <v>3137</v>
      </c>
      <c r="E210" s="395" t="s">
        <v>3138</v>
      </c>
      <c r="F210" s="394" t="s">
        <v>3139</v>
      </c>
      <c r="G210" s="394" t="s">
        <v>3140</v>
      </c>
      <c r="H210" s="395" t="s">
        <v>3141</v>
      </c>
      <c r="I210" s="395" t="s">
        <v>3137</v>
      </c>
    </row>
    <row r="211" customFormat="false" ht="27.6" hidden="false" customHeight="true" outlineLevel="0" collapsed="false">
      <c r="B211" s="389" t="s">
        <v>3142</v>
      </c>
      <c r="C211" s="393" t="s">
        <v>3143</v>
      </c>
      <c r="D211" s="393" t="s">
        <v>3144</v>
      </c>
      <c r="E211" s="393" t="s">
        <v>3145</v>
      </c>
      <c r="F211" s="389" t="s">
        <v>3146</v>
      </c>
      <c r="G211" s="389" t="s">
        <v>3147</v>
      </c>
      <c r="H211" s="393" t="s">
        <v>3148</v>
      </c>
      <c r="I211" s="393" t="s">
        <v>3144</v>
      </c>
    </row>
    <row r="212" customFormat="false" ht="27.6" hidden="false" customHeight="true" outlineLevel="0" collapsed="false">
      <c r="B212" s="389" t="s">
        <v>3149</v>
      </c>
      <c r="C212" s="393" t="s">
        <v>3150</v>
      </c>
      <c r="D212" s="393" t="s">
        <v>3151</v>
      </c>
      <c r="E212" s="393" t="s">
        <v>3152</v>
      </c>
      <c r="F212" s="389" t="s">
        <v>3153</v>
      </c>
      <c r="G212" s="389" t="s">
        <v>3154</v>
      </c>
      <c r="H212" s="393" t="s">
        <v>3155</v>
      </c>
      <c r="I212" s="393" t="s">
        <v>3151</v>
      </c>
    </row>
    <row r="213" customFormat="false" ht="27.6" hidden="false" customHeight="true" outlineLevel="0" collapsed="false">
      <c r="B213" s="389" t="s">
        <v>3156</v>
      </c>
      <c r="C213" s="393" t="s">
        <v>3157</v>
      </c>
      <c r="D213" s="393" t="s">
        <v>3158</v>
      </c>
      <c r="E213" s="393" t="s">
        <v>3159</v>
      </c>
      <c r="F213" s="389" t="s">
        <v>3160</v>
      </c>
      <c r="G213" s="389" t="s">
        <v>3161</v>
      </c>
      <c r="H213" s="393" t="s">
        <v>3162</v>
      </c>
      <c r="I213" s="393" t="s">
        <v>3158</v>
      </c>
    </row>
    <row r="214" customFormat="false" ht="27.6" hidden="false" customHeight="true" outlineLevel="0" collapsed="false">
      <c r="B214" s="389" t="s">
        <v>3163</v>
      </c>
      <c r="C214" s="393" t="s">
        <v>3164</v>
      </c>
      <c r="D214" s="393" t="s">
        <v>3165</v>
      </c>
      <c r="E214" s="393" t="s">
        <v>3166</v>
      </c>
      <c r="F214" s="389" t="s">
        <v>3167</v>
      </c>
      <c r="G214" s="389" t="s">
        <v>3168</v>
      </c>
      <c r="H214" s="393" t="s">
        <v>3169</v>
      </c>
      <c r="I214" s="393" t="s">
        <v>3165</v>
      </c>
    </row>
    <row r="215" customFormat="false" ht="46.15" hidden="false" customHeight="true" outlineLevel="0" collapsed="false">
      <c r="B215" s="389" t="s">
        <v>3170</v>
      </c>
      <c r="C215" s="393" t="s">
        <v>3171</v>
      </c>
      <c r="D215" s="393" t="s">
        <v>3172</v>
      </c>
      <c r="E215" s="393" t="s">
        <v>3173</v>
      </c>
      <c r="F215" s="389" t="s">
        <v>3174</v>
      </c>
      <c r="G215" s="389" t="s">
        <v>3175</v>
      </c>
      <c r="H215" s="393" t="s">
        <v>3176</v>
      </c>
      <c r="I215" s="393" t="s">
        <v>3172</v>
      </c>
    </row>
    <row r="216" customFormat="false" ht="27.6" hidden="false" customHeight="true" outlineLevel="0" collapsed="false">
      <c r="B216" s="389" t="s">
        <v>3177</v>
      </c>
      <c r="C216" s="393" t="s">
        <v>3178</v>
      </c>
      <c r="D216" s="393" t="s">
        <v>3179</v>
      </c>
      <c r="E216" s="393" t="s">
        <v>3180</v>
      </c>
      <c r="F216" s="389" t="s">
        <v>3181</v>
      </c>
      <c r="G216" s="389" t="s">
        <v>3182</v>
      </c>
      <c r="H216" s="393" t="s">
        <v>3183</v>
      </c>
      <c r="I216" s="393" t="s">
        <v>3179</v>
      </c>
    </row>
    <row r="217" customFormat="false" ht="27.6" hidden="false" customHeight="true" outlineLevel="0" collapsed="false">
      <c r="B217" s="389" t="s">
        <v>3184</v>
      </c>
      <c r="C217" s="393" t="s">
        <v>3185</v>
      </c>
      <c r="D217" s="393" t="s">
        <v>3186</v>
      </c>
      <c r="E217" s="393" t="s">
        <v>3187</v>
      </c>
      <c r="F217" s="389" t="s">
        <v>3188</v>
      </c>
      <c r="G217" s="389" t="s">
        <v>3189</v>
      </c>
      <c r="H217" s="393" t="s">
        <v>3190</v>
      </c>
      <c r="I217" s="393" t="s">
        <v>3186</v>
      </c>
    </row>
    <row r="218" customFormat="false" ht="27.6" hidden="false" customHeight="true" outlineLevel="0" collapsed="false">
      <c r="B218" s="0"/>
      <c r="C218" s="393"/>
      <c r="D218" s="393"/>
      <c r="E218" s="393"/>
      <c r="G218" s="0"/>
      <c r="H218" s="393"/>
      <c r="I218" s="393"/>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s="394" customFormat="true" ht="27.6" hidden="false" customHeight="true" outlineLevel="0" collapsed="false">
      <c r="C219" s="395" t="s">
        <v>3191</v>
      </c>
      <c r="D219" s="395" t="s">
        <v>3192</v>
      </c>
      <c r="E219" s="395" t="s">
        <v>3193</v>
      </c>
      <c r="F219" s="394" t="s">
        <v>3194</v>
      </c>
      <c r="G219" s="394" t="s">
        <v>3195</v>
      </c>
      <c r="H219" s="395" t="s">
        <v>3196</v>
      </c>
      <c r="I219" s="395" t="s">
        <v>3192</v>
      </c>
    </row>
    <row r="220" customFormat="false" ht="27.6" hidden="false" customHeight="true" outlineLevel="0" collapsed="false">
      <c r="B220" s="389" t="s">
        <v>3197</v>
      </c>
      <c r="C220" s="393" t="s">
        <v>3198</v>
      </c>
      <c r="D220" s="393" t="s">
        <v>3199</v>
      </c>
      <c r="E220" s="393" t="s">
        <v>3200</v>
      </c>
      <c r="F220" s="389" t="s">
        <v>3201</v>
      </c>
      <c r="G220" s="389" t="s">
        <v>3202</v>
      </c>
      <c r="H220" s="393" t="s">
        <v>3203</v>
      </c>
      <c r="I220" s="393" t="s">
        <v>3199</v>
      </c>
    </row>
    <row r="221" customFormat="false" ht="27.6" hidden="false" customHeight="true" outlineLevel="0" collapsed="false">
      <c r="B221" s="389" t="s">
        <v>3204</v>
      </c>
      <c r="C221" s="393" t="s">
        <v>3205</v>
      </c>
      <c r="D221" s="393" t="s">
        <v>3206</v>
      </c>
      <c r="E221" s="393" t="s">
        <v>3207</v>
      </c>
      <c r="F221" s="389" t="s">
        <v>3208</v>
      </c>
      <c r="G221" s="389" t="s">
        <v>3209</v>
      </c>
      <c r="H221" s="393" t="s">
        <v>3210</v>
      </c>
      <c r="I221" s="393" t="s">
        <v>3206</v>
      </c>
    </row>
    <row r="222" customFormat="false" ht="27.6" hidden="false" customHeight="true" outlineLevel="0" collapsed="false">
      <c r="B222" s="389" t="s">
        <v>3211</v>
      </c>
      <c r="C222" s="393" t="s">
        <v>3212</v>
      </c>
      <c r="D222" s="393" t="s">
        <v>3213</v>
      </c>
      <c r="E222" s="393" t="s">
        <v>3214</v>
      </c>
      <c r="F222" s="389" t="s">
        <v>3215</v>
      </c>
      <c r="G222" s="389" t="s">
        <v>3216</v>
      </c>
      <c r="H222" s="393" t="s">
        <v>3217</v>
      </c>
      <c r="I222" s="393" t="s">
        <v>3213</v>
      </c>
    </row>
    <row r="223" customFormat="false" ht="27.6" hidden="false" customHeight="true" outlineLevel="0" collapsed="false">
      <c r="B223" s="389" t="s">
        <v>3218</v>
      </c>
      <c r="C223" s="393" t="s">
        <v>3219</v>
      </c>
      <c r="D223" s="393" t="s">
        <v>3220</v>
      </c>
      <c r="E223" s="393" t="s">
        <v>3221</v>
      </c>
      <c r="F223" s="389" t="s">
        <v>3222</v>
      </c>
      <c r="G223" s="389" t="s">
        <v>3223</v>
      </c>
      <c r="H223" s="393" t="s">
        <v>3224</v>
      </c>
      <c r="I223" s="393" t="s">
        <v>3220</v>
      </c>
    </row>
    <row r="224" customFormat="false" ht="27.6" hidden="false" customHeight="true" outlineLevel="0" collapsed="false">
      <c r="B224" s="0"/>
      <c r="C224" s="393"/>
      <c r="D224" s="393"/>
      <c r="E224" s="393"/>
      <c r="G224" s="0"/>
      <c r="H224" s="393"/>
      <c r="I224" s="393"/>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s="394" customFormat="true" ht="27.6" hidden="false" customHeight="true" outlineLevel="0" collapsed="false">
      <c r="C225" s="395" t="s">
        <v>3225</v>
      </c>
      <c r="D225" s="395" t="s">
        <v>3226</v>
      </c>
      <c r="E225" s="395" t="s">
        <v>3227</v>
      </c>
      <c r="F225" s="394" t="s">
        <v>3228</v>
      </c>
      <c r="G225" s="394" t="s">
        <v>3229</v>
      </c>
      <c r="H225" s="395" t="s">
        <v>3230</v>
      </c>
      <c r="I225" s="395" t="s">
        <v>3226</v>
      </c>
    </row>
    <row r="226" customFormat="false" ht="27.6" hidden="false" customHeight="true" outlineLevel="0" collapsed="false">
      <c r="C226" s="393"/>
      <c r="D226" s="393"/>
      <c r="E226" s="393"/>
      <c r="H226" s="393"/>
      <c r="I226" s="393"/>
    </row>
    <row r="227" s="394" customFormat="true" ht="27.6" hidden="false" customHeight="true" outlineLevel="0" collapsed="false">
      <c r="C227" s="395" t="s">
        <v>3231</v>
      </c>
      <c r="D227" s="395" t="s">
        <v>3232</v>
      </c>
      <c r="E227" s="395" t="s">
        <v>3233</v>
      </c>
      <c r="F227" s="394" t="s">
        <v>3234</v>
      </c>
      <c r="G227" s="394" t="s">
        <v>3235</v>
      </c>
      <c r="H227" s="395" t="s">
        <v>3236</v>
      </c>
      <c r="I227" s="395" t="s">
        <v>3232</v>
      </c>
    </row>
    <row r="228" customFormat="false" ht="27.6" hidden="false" customHeight="true" outlineLevel="0" collapsed="false">
      <c r="B228" s="389" t="s">
        <v>3237</v>
      </c>
      <c r="C228" s="393" t="s">
        <v>3238</v>
      </c>
      <c r="D228" s="393" t="s">
        <v>3239</v>
      </c>
      <c r="E228" s="393" t="s">
        <v>3240</v>
      </c>
      <c r="F228" s="389" t="s">
        <v>3241</v>
      </c>
      <c r="G228" s="389" t="s">
        <v>3242</v>
      </c>
      <c r="H228" s="393" t="s">
        <v>3243</v>
      </c>
      <c r="I228" s="393" t="s">
        <v>3239</v>
      </c>
    </row>
    <row r="229" customFormat="false" ht="27.6" hidden="false" customHeight="true" outlineLevel="0" collapsed="false">
      <c r="B229" s="389" t="s">
        <v>3244</v>
      </c>
      <c r="C229" s="393" t="s">
        <v>3245</v>
      </c>
      <c r="D229" s="393" t="s">
        <v>3246</v>
      </c>
      <c r="E229" s="393" t="s">
        <v>3247</v>
      </c>
      <c r="F229" s="389" t="s">
        <v>3248</v>
      </c>
      <c r="G229" s="389" t="s">
        <v>3249</v>
      </c>
      <c r="H229" s="393" t="s">
        <v>3250</v>
      </c>
      <c r="I229" s="393" t="s">
        <v>3246</v>
      </c>
    </row>
    <row r="230" customFormat="false" ht="27.6" hidden="false" customHeight="true" outlineLevel="0" collapsed="false">
      <c r="B230" s="389" t="s">
        <v>3251</v>
      </c>
      <c r="C230" s="393" t="s">
        <v>3252</v>
      </c>
      <c r="D230" s="393" t="s">
        <v>3253</v>
      </c>
      <c r="E230" s="393" t="s">
        <v>3254</v>
      </c>
      <c r="F230" s="389" t="s">
        <v>3255</v>
      </c>
      <c r="G230" s="389" t="s">
        <v>3256</v>
      </c>
      <c r="H230" s="393" t="s">
        <v>3257</v>
      </c>
      <c r="I230" s="393" t="s">
        <v>3253</v>
      </c>
    </row>
    <row r="231" customFormat="false" ht="45.6" hidden="false" customHeight="true" outlineLevel="0" collapsed="false">
      <c r="B231" s="389" t="s">
        <v>3258</v>
      </c>
      <c r="C231" s="393" t="s">
        <v>3259</v>
      </c>
      <c r="D231" s="393" t="s">
        <v>3260</v>
      </c>
      <c r="E231" s="393" t="s">
        <v>3261</v>
      </c>
      <c r="F231" s="389" t="s">
        <v>3262</v>
      </c>
      <c r="G231" s="389" t="s">
        <v>3263</v>
      </c>
      <c r="H231" s="393" t="s">
        <v>3264</v>
      </c>
      <c r="I231" s="393" t="s">
        <v>3260</v>
      </c>
    </row>
    <row r="232" customFormat="false" ht="27.6" hidden="false" customHeight="true" outlineLevel="0" collapsed="false">
      <c r="B232" s="0"/>
      <c r="C232" s="393"/>
      <c r="D232" s="393"/>
      <c r="E232" s="393"/>
      <c r="G232" s="0"/>
      <c r="H232" s="393"/>
      <c r="I232" s="393"/>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s="394" customFormat="true" ht="27.6" hidden="false" customHeight="true" outlineLevel="0" collapsed="false">
      <c r="C233" s="395" t="s">
        <v>3265</v>
      </c>
      <c r="D233" s="395" t="s">
        <v>3266</v>
      </c>
      <c r="E233" s="395" t="s">
        <v>3267</v>
      </c>
      <c r="F233" s="394" t="s">
        <v>3268</v>
      </c>
      <c r="G233" s="394" t="s">
        <v>3269</v>
      </c>
      <c r="H233" s="395" t="s">
        <v>3270</v>
      </c>
      <c r="I233" s="395" t="s">
        <v>3266</v>
      </c>
    </row>
    <row r="234" customFormat="false" ht="27.6" hidden="false" customHeight="true" outlineLevel="0" collapsed="false">
      <c r="B234" s="389" t="s">
        <v>3271</v>
      </c>
      <c r="C234" s="393" t="s">
        <v>3272</v>
      </c>
      <c r="D234" s="393" t="s">
        <v>3273</v>
      </c>
      <c r="E234" s="393" t="s">
        <v>3274</v>
      </c>
      <c r="F234" s="389" t="s">
        <v>3275</v>
      </c>
      <c r="G234" s="389" t="s">
        <v>3276</v>
      </c>
      <c r="H234" s="393" t="s">
        <v>3277</v>
      </c>
      <c r="I234" s="393" t="s">
        <v>3273</v>
      </c>
    </row>
    <row r="235" customFormat="false" ht="27.6" hidden="false" customHeight="true" outlineLevel="0" collapsed="false">
      <c r="B235" s="389" t="s">
        <v>3278</v>
      </c>
      <c r="C235" s="393" t="s">
        <v>3279</v>
      </c>
      <c r="D235" s="393" t="s">
        <v>3280</v>
      </c>
      <c r="E235" s="393" t="s">
        <v>3281</v>
      </c>
      <c r="F235" s="389" t="s">
        <v>3282</v>
      </c>
      <c r="G235" s="389" t="s">
        <v>3283</v>
      </c>
      <c r="H235" s="393" t="s">
        <v>3284</v>
      </c>
      <c r="I235" s="393" t="s">
        <v>3280</v>
      </c>
    </row>
    <row r="236" customFormat="false" ht="27.6" hidden="false" customHeight="true" outlineLevel="0" collapsed="false">
      <c r="B236" s="389" t="s">
        <v>3285</v>
      </c>
      <c r="C236" s="393" t="s">
        <v>3286</v>
      </c>
      <c r="D236" s="393" t="s">
        <v>3287</v>
      </c>
      <c r="E236" s="393" t="s">
        <v>3288</v>
      </c>
      <c r="F236" s="389" t="s">
        <v>3289</v>
      </c>
      <c r="G236" s="389" t="s">
        <v>3290</v>
      </c>
      <c r="H236" s="393" t="s">
        <v>3291</v>
      </c>
      <c r="I236" s="393" t="s">
        <v>3287</v>
      </c>
    </row>
    <row r="237" customFormat="false" ht="27.6" hidden="false" customHeight="true" outlineLevel="0" collapsed="false">
      <c r="B237" s="389" t="s">
        <v>3292</v>
      </c>
      <c r="C237" s="393" t="s">
        <v>3293</v>
      </c>
      <c r="D237" s="393" t="s">
        <v>3294</v>
      </c>
      <c r="E237" s="393" t="s">
        <v>3295</v>
      </c>
      <c r="F237" s="389" t="s">
        <v>3296</v>
      </c>
      <c r="G237" s="389" t="s">
        <v>3297</v>
      </c>
      <c r="H237" s="393" t="s">
        <v>3298</v>
      </c>
      <c r="I237" s="393" t="s">
        <v>3294</v>
      </c>
    </row>
    <row r="238" customFormat="false" ht="45" hidden="false" customHeight="true" outlineLevel="0" collapsed="false">
      <c r="B238" s="389" t="s">
        <v>3299</v>
      </c>
      <c r="C238" s="393" t="s">
        <v>3300</v>
      </c>
      <c r="D238" s="393" t="s">
        <v>3301</v>
      </c>
      <c r="E238" s="393" t="s">
        <v>3302</v>
      </c>
      <c r="F238" s="389" t="s">
        <v>3303</v>
      </c>
      <c r="G238" s="389" t="s">
        <v>3304</v>
      </c>
      <c r="H238" s="393" t="s">
        <v>3305</v>
      </c>
      <c r="I238" s="393" t="s">
        <v>3301</v>
      </c>
    </row>
    <row r="239" customFormat="false" ht="27.6" hidden="false" customHeight="true" outlineLevel="0" collapsed="false">
      <c r="B239" s="0"/>
      <c r="C239" s="393"/>
      <c r="D239" s="393"/>
      <c r="E239" s="393"/>
      <c r="G239" s="0"/>
      <c r="H239" s="393"/>
      <c r="I239" s="393"/>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s="394" customFormat="true" ht="27.6" hidden="false" customHeight="true" outlineLevel="0" collapsed="false">
      <c r="C240" s="395" t="s">
        <v>3306</v>
      </c>
      <c r="D240" s="395" t="s">
        <v>3307</v>
      </c>
      <c r="E240" s="395" t="s">
        <v>3308</v>
      </c>
      <c r="F240" s="394" t="s">
        <v>3309</v>
      </c>
      <c r="G240" s="394" t="s">
        <v>3310</v>
      </c>
      <c r="H240" s="395" t="s">
        <v>3311</v>
      </c>
      <c r="I240" s="395" t="s">
        <v>3307</v>
      </c>
    </row>
    <row r="241" customFormat="false" ht="27.6" hidden="false" customHeight="true" outlineLevel="0" collapsed="false">
      <c r="C241" s="393"/>
      <c r="D241" s="393"/>
      <c r="E241" s="393"/>
      <c r="H241" s="393"/>
      <c r="I241" s="393"/>
    </row>
    <row r="242" s="394" customFormat="true" ht="27.6" hidden="false" customHeight="true" outlineLevel="0" collapsed="false">
      <c r="C242" s="395" t="s">
        <v>3312</v>
      </c>
      <c r="D242" s="395" t="s">
        <v>3313</v>
      </c>
      <c r="E242" s="395" t="s">
        <v>3314</v>
      </c>
      <c r="F242" s="394" t="s">
        <v>3315</v>
      </c>
      <c r="G242" s="394" t="s">
        <v>3316</v>
      </c>
      <c r="H242" s="395" t="s">
        <v>3317</v>
      </c>
      <c r="I242" s="395" t="s">
        <v>3313</v>
      </c>
    </row>
    <row r="243" customFormat="false" ht="27.6" hidden="false" customHeight="true" outlineLevel="0" collapsed="false">
      <c r="B243" s="389" t="s">
        <v>3318</v>
      </c>
      <c r="C243" s="393" t="s">
        <v>3319</v>
      </c>
      <c r="D243" s="393" t="s">
        <v>3320</v>
      </c>
      <c r="E243" s="393" t="s">
        <v>3321</v>
      </c>
      <c r="F243" s="389" t="s">
        <v>3322</v>
      </c>
      <c r="G243" s="389" t="s">
        <v>3323</v>
      </c>
      <c r="H243" s="393" t="s">
        <v>3324</v>
      </c>
      <c r="I243" s="393" t="s">
        <v>3320</v>
      </c>
    </row>
    <row r="244" customFormat="false" ht="27.6" hidden="false" customHeight="true" outlineLevel="0" collapsed="false">
      <c r="B244" s="389" t="s">
        <v>3325</v>
      </c>
      <c r="C244" s="393" t="s">
        <v>3326</v>
      </c>
      <c r="D244" s="393" t="s">
        <v>3327</v>
      </c>
      <c r="E244" s="393" t="s">
        <v>3328</v>
      </c>
      <c r="F244" s="389" t="s">
        <v>3329</v>
      </c>
      <c r="G244" s="389" t="s">
        <v>3330</v>
      </c>
      <c r="H244" s="393" t="s">
        <v>3331</v>
      </c>
      <c r="I244" s="393" t="s">
        <v>3327</v>
      </c>
    </row>
    <row r="245" customFormat="false" ht="27.6" hidden="false" customHeight="true" outlineLevel="0" collapsed="false">
      <c r="B245" s="0"/>
      <c r="C245" s="393"/>
      <c r="D245" s="393"/>
      <c r="E245" s="393"/>
      <c r="G245" s="0"/>
      <c r="H245" s="393"/>
      <c r="I245" s="393"/>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s="394" customFormat="true" ht="27.6" hidden="false" customHeight="true" outlineLevel="0" collapsed="false">
      <c r="C246" s="395" t="s">
        <v>3332</v>
      </c>
      <c r="D246" s="395" t="s">
        <v>3333</v>
      </c>
      <c r="E246" s="395" t="s">
        <v>3334</v>
      </c>
      <c r="F246" s="394" t="s">
        <v>3335</v>
      </c>
      <c r="G246" s="394" t="s">
        <v>3336</v>
      </c>
      <c r="H246" s="395" t="s">
        <v>3337</v>
      </c>
      <c r="I246" s="395" t="s">
        <v>3333</v>
      </c>
    </row>
    <row r="247" customFormat="false" ht="44.45" hidden="false" customHeight="true" outlineLevel="0" collapsed="false">
      <c r="B247" s="389" t="s">
        <v>3338</v>
      </c>
      <c r="C247" s="393" t="s">
        <v>3339</v>
      </c>
      <c r="D247" s="393" t="s">
        <v>3340</v>
      </c>
      <c r="E247" s="393" t="s">
        <v>3341</v>
      </c>
      <c r="F247" s="389" t="s">
        <v>3342</v>
      </c>
      <c r="G247" s="389" t="s">
        <v>3343</v>
      </c>
      <c r="H247" s="393" t="s">
        <v>3344</v>
      </c>
      <c r="I247" s="393" t="s">
        <v>3340</v>
      </c>
    </row>
    <row r="248" customFormat="false" ht="27.6" hidden="false" customHeight="true" outlineLevel="0" collapsed="false">
      <c r="B248" s="389" t="s">
        <v>3345</v>
      </c>
      <c r="C248" s="393" t="s">
        <v>3346</v>
      </c>
      <c r="D248" s="393" t="s">
        <v>3347</v>
      </c>
      <c r="E248" s="393" t="s">
        <v>3348</v>
      </c>
      <c r="F248" s="389" t="s">
        <v>3349</v>
      </c>
      <c r="G248" s="389" t="s">
        <v>3350</v>
      </c>
      <c r="H248" s="393" t="s">
        <v>3351</v>
      </c>
      <c r="I248" s="393" t="s">
        <v>3347</v>
      </c>
    </row>
    <row r="249" customFormat="false" ht="27.6" hidden="false" customHeight="true" outlineLevel="0" collapsed="false">
      <c r="B249" s="389" t="s">
        <v>3352</v>
      </c>
      <c r="C249" s="393" t="s">
        <v>3353</v>
      </c>
      <c r="D249" s="393" t="s">
        <v>3354</v>
      </c>
      <c r="E249" s="393" t="s">
        <v>3355</v>
      </c>
      <c r="F249" s="389" t="s">
        <v>3356</v>
      </c>
      <c r="G249" s="389" t="s">
        <v>3357</v>
      </c>
      <c r="H249" s="393" t="s">
        <v>3358</v>
      </c>
      <c r="I249" s="393" t="s">
        <v>3354</v>
      </c>
    </row>
    <row r="250" customFormat="false" ht="27.6" hidden="false" customHeight="true" outlineLevel="0" collapsed="false">
      <c r="B250" s="0"/>
      <c r="C250" s="393"/>
      <c r="D250" s="393"/>
      <c r="E250" s="393"/>
      <c r="G250" s="0"/>
      <c r="H250" s="393"/>
      <c r="I250" s="393"/>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s="394" customFormat="true" ht="27.6" hidden="false" customHeight="true" outlineLevel="0" collapsed="false">
      <c r="C251" s="395" t="s">
        <v>3359</v>
      </c>
      <c r="D251" s="395" t="s">
        <v>3360</v>
      </c>
      <c r="E251" s="395" t="s">
        <v>3361</v>
      </c>
      <c r="F251" s="394" t="s">
        <v>3362</v>
      </c>
      <c r="G251" s="394" t="s">
        <v>3363</v>
      </c>
      <c r="H251" s="395" t="s">
        <v>3364</v>
      </c>
      <c r="I251" s="395" t="s">
        <v>3360</v>
      </c>
    </row>
    <row r="252" customFormat="false" ht="39.6" hidden="false" customHeight="true" outlineLevel="0" collapsed="false">
      <c r="B252" s="389" t="s">
        <v>3365</v>
      </c>
      <c r="C252" s="393" t="s">
        <v>3366</v>
      </c>
      <c r="D252" s="393" t="s">
        <v>3367</v>
      </c>
      <c r="E252" s="393" t="s">
        <v>3368</v>
      </c>
      <c r="F252" s="389" t="s">
        <v>3369</v>
      </c>
      <c r="G252" s="389" t="s">
        <v>3370</v>
      </c>
      <c r="H252" s="393" t="s">
        <v>3371</v>
      </c>
      <c r="I252" s="393" t="s">
        <v>3367</v>
      </c>
    </row>
    <row r="253" customFormat="false" ht="41.45" hidden="false" customHeight="true" outlineLevel="0" collapsed="false">
      <c r="B253" s="389" t="s">
        <v>3372</v>
      </c>
      <c r="C253" s="393" t="s">
        <v>3373</v>
      </c>
      <c r="D253" s="393" t="s">
        <v>3374</v>
      </c>
      <c r="E253" s="393" t="s">
        <v>3375</v>
      </c>
      <c r="F253" s="389" t="s">
        <v>3376</v>
      </c>
      <c r="G253" s="389" t="s">
        <v>3377</v>
      </c>
      <c r="H253" s="393" t="s">
        <v>3378</v>
      </c>
      <c r="I253" s="393" t="s">
        <v>3374</v>
      </c>
    </row>
    <row r="254" customFormat="false" ht="27.6" hidden="false" customHeight="true" outlineLevel="0" collapsed="false">
      <c r="B254" s="389" t="s">
        <v>3379</v>
      </c>
      <c r="C254" s="393" t="s">
        <v>3380</v>
      </c>
      <c r="D254" s="393" t="s">
        <v>3381</v>
      </c>
      <c r="E254" s="393" t="s">
        <v>3382</v>
      </c>
      <c r="F254" s="389" t="s">
        <v>3383</v>
      </c>
      <c r="G254" s="389" t="s">
        <v>3384</v>
      </c>
      <c r="H254" s="393" t="s">
        <v>3385</v>
      </c>
      <c r="I254" s="393" t="s">
        <v>3381</v>
      </c>
    </row>
    <row r="255" customFormat="false" ht="27.6" hidden="false" customHeight="true" outlineLevel="0" collapsed="false">
      <c r="B255" s="389" t="s">
        <v>3386</v>
      </c>
      <c r="C255" s="393" t="s">
        <v>3387</v>
      </c>
      <c r="D255" s="393" t="s">
        <v>3388</v>
      </c>
      <c r="E255" s="393" t="s">
        <v>3389</v>
      </c>
      <c r="F255" s="389" t="s">
        <v>3390</v>
      </c>
      <c r="G255" s="389" t="s">
        <v>3391</v>
      </c>
      <c r="H255" s="393" t="s">
        <v>3392</v>
      </c>
      <c r="I255" s="393" t="s">
        <v>3388</v>
      </c>
    </row>
    <row r="256" customFormat="false" ht="27.6" hidden="false" customHeight="true" outlineLevel="0" collapsed="false">
      <c r="B256" s="0"/>
      <c r="C256" s="393"/>
      <c r="D256" s="393"/>
      <c r="E256" s="393"/>
      <c r="G256" s="0"/>
      <c r="H256" s="393"/>
      <c r="I256" s="393"/>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s="394" customFormat="true" ht="27.6" hidden="false" customHeight="true" outlineLevel="0" collapsed="false">
      <c r="C257" s="395" t="s">
        <v>3393</v>
      </c>
      <c r="D257" s="395" t="s">
        <v>3394</v>
      </c>
      <c r="E257" s="395" t="s">
        <v>3395</v>
      </c>
      <c r="F257" s="394" t="s">
        <v>3396</v>
      </c>
      <c r="G257" s="394" t="s">
        <v>3397</v>
      </c>
      <c r="H257" s="395" t="s">
        <v>3398</v>
      </c>
      <c r="I257" s="395" t="s">
        <v>3394</v>
      </c>
    </row>
    <row r="258" customFormat="false" ht="27.6" hidden="false" customHeight="true" outlineLevel="0" collapsed="false">
      <c r="C258" s="393"/>
      <c r="D258" s="393"/>
      <c r="E258" s="393"/>
      <c r="H258" s="393"/>
      <c r="I258" s="393"/>
    </row>
    <row r="259" s="394" customFormat="true" ht="27.6" hidden="false" customHeight="true" outlineLevel="0" collapsed="false">
      <c r="C259" s="395" t="s">
        <v>3399</v>
      </c>
      <c r="D259" s="395" t="s">
        <v>3400</v>
      </c>
      <c r="E259" s="395" t="s">
        <v>3401</v>
      </c>
      <c r="F259" s="394" t="s">
        <v>3402</v>
      </c>
      <c r="G259" s="394" t="s">
        <v>3403</v>
      </c>
      <c r="H259" s="395" t="s">
        <v>3404</v>
      </c>
      <c r="I259" s="395" t="s">
        <v>3400</v>
      </c>
    </row>
    <row r="260" customFormat="false" ht="27.6" hidden="false" customHeight="true" outlineLevel="0" collapsed="false">
      <c r="B260" s="389" t="s">
        <v>3405</v>
      </c>
      <c r="C260" s="393" t="s">
        <v>3406</v>
      </c>
      <c r="D260" s="393" t="s">
        <v>3407</v>
      </c>
      <c r="E260" s="393" t="s">
        <v>3408</v>
      </c>
      <c r="F260" s="389" t="s">
        <v>3409</v>
      </c>
      <c r="G260" s="389" t="s">
        <v>3410</v>
      </c>
      <c r="H260" s="393" t="s">
        <v>3411</v>
      </c>
      <c r="I260" s="393" t="s">
        <v>3407</v>
      </c>
    </row>
    <row r="261" customFormat="false" ht="27.6" hidden="false" customHeight="true" outlineLevel="0" collapsed="false">
      <c r="B261" s="389" t="s">
        <v>3412</v>
      </c>
      <c r="C261" s="393" t="s">
        <v>3413</v>
      </c>
      <c r="D261" s="393" t="s">
        <v>3414</v>
      </c>
      <c r="E261" s="393" t="s">
        <v>3415</v>
      </c>
      <c r="F261" s="389" t="s">
        <v>3416</v>
      </c>
      <c r="G261" s="389" t="s">
        <v>3417</v>
      </c>
      <c r="H261" s="393" t="s">
        <v>3418</v>
      </c>
      <c r="I261" s="393" t="s">
        <v>3414</v>
      </c>
    </row>
    <row r="262" customFormat="false" ht="27.6" hidden="false" customHeight="true" outlineLevel="0" collapsed="false">
      <c r="B262" s="389" t="s">
        <v>3419</v>
      </c>
      <c r="C262" s="393" t="s">
        <v>3420</v>
      </c>
      <c r="D262" s="393" t="s">
        <v>3421</v>
      </c>
      <c r="E262" s="393" t="s">
        <v>3422</v>
      </c>
      <c r="F262" s="389" t="s">
        <v>3423</v>
      </c>
      <c r="G262" s="389" t="s">
        <v>3424</v>
      </c>
      <c r="H262" s="393" t="s">
        <v>3425</v>
      </c>
      <c r="I262" s="393" t="s">
        <v>3421</v>
      </c>
    </row>
    <row r="263" customFormat="false" ht="27.6" hidden="false" customHeight="true" outlineLevel="0" collapsed="false">
      <c r="B263" s="389" t="s">
        <v>3426</v>
      </c>
      <c r="C263" s="393" t="s">
        <v>3427</v>
      </c>
      <c r="D263" s="393" t="s">
        <v>3428</v>
      </c>
      <c r="E263" s="393" t="s">
        <v>3429</v>
      </c>
      <c r="F263" s="389" t="s">
        <v>3430</v>
      </c>
      <c r="G263" s="389" t="s">
        <v>3431</v>
      </c>
      <c r="H263" s="393" t="s">
        <v>3432</v>
      </c>
      <c r="I263" s="393" t="s">
        <v>3428</v>
      </c>
    </row>
    <row r="264" customFormat="false" ht="27.6" hidden="false" customHeight="true" outlineLevel="0" collapsed="false">
      <c r="B264" s="0"/>
      <c r="C264" s="393"/>
      <c r="D264" s="393"/>
      <c r="E264" s="393"/>
      <c r="G264" s="0"/>
      <c r="H264" s="393"/>
      <c r="I264" s="393"/>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s="394" customFormat="true" ht="27.6" hidden="false" customHeight="true" outlineLevel="0" collapsed="false">
      <c r="C265" s="395" t="s">
        <v>3433</v>
      </c>
      <c r="D265" s="395" t="s">
        <v>3434</v>
      </c>
      <c r="E265" s="395" t="s">
        <v>3435</v>
      </c>
      <c r="F265" s="394" t="s">
        <v>3436</v>
      </c>
      <c r="G265" s="394" t="s">
        <v>3437</v>
      </c>
      <c r="H265" s="395" t="s">
        <v>3438</v>
      </c>
      <c r="I265" s="395" t="s">
        <v>3434</v>
      </c>
    </row>
    <row r="266" customFormat="false" ht="46.15" hidden="false" customHeight="true" outlineLevel="0" collapsed="false">
      <c r="B266" s="389" t="s">
        <v>3439</v>
      </c>
      <c r="C266" s="393" t="s">
        <v>3440</v>
      </c>
      <c r="D266" s="393" t="s">
        <v>3441</v>
      </c>
      <c r="E266" s="393" t="s">
        <v>3442</v>
      </c>
      <c r="F266" s="389" t="s">
        <v>3443</v>
      </c>
      <c r="G266" s="389" t="s">
        <v>3444</v>
      </c>
      <c r="H266" s="393" t="s">
        <v>3445</v>
      </c>
      <c r="I266" s="393" t="s">
        <v>3441</v>
      </c>
    </row>
    <row r="267" customFormat="false" ht="44.45" hidden="false" customHeight="true" outlineLevel="0" collapsed="false">
      <c r="B267" s="389" t="s">
        <v>3446</v>
      </c>
      <c r="C267" s="393" t="s">
        <v>3447</v>
      </c>
      <c r="D267" s="393" t="s">
        <v>3448</v>
      </c>
      <c r="E267" s="393" t="s">
        <v>3449</v>
      </c>
      <c r="F267" s="389" t="s">
        <v>3450</v>
      </c>
      <c r="G267" s="389" t="s">
        <v>3451</v>
      </c>
      <c r="H267" s="393" t="s">
        <v>3452</v>
      </c>
      <c r="I267" s="393" t="s">
        <v>3448</v>
      </c>
    </row>
    <row r="268" customFormat="false" ht="38.45" hidden="false" customHeight="true" outlineLevel="0" collapsed="false">
      <c r="B268" s="389" t="s">
        <v>3453</v>
      </c>
      <c r="C268" s="393" t="s">
        <v>3454</v>
      </c>
      <c r="D268" s="393" t="s">
        <v>3455</v>
      </c>
      <c r="E268" s="393" t="s">
        <v>3456</v>
      </c>
      <c r="F268" s="389" t="s">
        <v>3457</v>
      </c>
      <c r="G268" s="389" t="s">
        <v>3458</v>
      </c>
      <c r="H268" s="393" t="s">
        <v>3459</v>
      </c>
      <c r="I268" s="393" t="s">
        <v>3455</v>
      </c>
    </row>
    <row r="269" customFormat="false" ht="43.9" hidden="false" customHeight="true" outlineLevel="0" collapsed="false">
      <c r="B269" s="389" t="s">
        <v>3460</v>
      </c>
      <c r="C269" s="393" t="s">
        <v>3461</v>
      </c>
      <c r="D269" s="393" t="s">
        <v>3462</v>
      </c>
      <c r="E269" s="393" t="s">
        <v>3463</v>
      </c>
      <c r="F269" s="389" t="s">
        <v>3464</v>
      </c>
      <c r="G269" s="389" t="s">
        <v>3465</v>
      </c>
      <c r="H269" s="393" t="s">
        <v>3466</v>
      </c>
      <c r="I269" s="393" t="s">
        <v>3462</v>
      </c>
    </row>
    <row r="270" customFormat="false" ht="48" hidden="false" customHeight="true" outlineLevel="0" collapsed="false">
      <c r="B270" s="389" t="s">
        <v>3467</v>
      </c>
      <c r="C270" s="393" t="s">
        <v>3468</v>
      </c>
      <c r="D270" s="393" t="s">
        <v>3469</v>
      </c>
      <c r="E270" s="393" t="s">
        <v>3470</v>
      </c>
      <c r="F270" s="389" t="s">
        <v>3471</v>
      </c>
      <c r="G270" s="389" t="s">
        <v>3472</v>
      </c>
      <c r="H270" s="393" t="s">
        <v>3473</v>
      </c>
      <c r="I270" s="393" t="s">
        <v>3469</v>
      </c>
    </row>
    <row r="271" customFormat="false" ht="27.6" hidden="false" customHeight="true" outlineLevel="0" collapsed="false">
      <c r="B271" s="0"/>
      <c r="C271" s="393"/>
      <c r="D271" s="393"/>
      <c r="E271" s="393"/>
      <c r="G271" s="0"/>
      <c r="H271" s="393"/>
      <c r="I271" s="393"/>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s="394" customFormat="true" ht="27.6" hidden="false" customHeight="true" outlineLevel="0" collapsed="false">
      <c r="C272" s="395" t="s">
        <v>3474</v>
      </c>
      <c r="D272" s="395" t="s">
        <v>3474</v>
      </c>
      <c r="E272" s="395" t="s">
        <v>3475</v>
      </c>
      <c r="F272" s="394" t="s">
        <v>3476</v>
      </c>
      <c r="G272" s="394" t="s">
        <v>3477</v>
      </c>
      <c r="H272" s="395" t="s">
        <v>3478</v>
      </c>
      <c r="I272" s="395" t="s">
        <v>3474</v>
      </c>
    </row>
    <row r="273" customFormat="false" ht="45" hidden="false" customHeight="true" outlineLevel="0" collapsed="false">
      <c r="B273" s="389" t="s">
        <v>3479</v>
      </c>
      <c r="C273" s="393" t="s">
        <v>3480</v>
      </c>
      <c r="D273" s="393" t="s">
        <v>3481</v>
      </c>
      <c r="E273" s="393" t="s">
        <v>3482</v>
      </c>
      <c r="F273" s="389" t="s">
        <v>3483</v>
      </c>
      <c r="G273" s="389" t="s">
        <v>3484</v>
      </c>
      <c r="H273" s="393" t="s">
        <v>3485</v>
      </c>
      <c r="I273" s="393" t="s">
        <v>3481</v>
      </c>
    </row>
    <row r="274" customFormat="false" ht="38.45" hidden="false" customHeight="true" outlineLevel="0" collapsed="false">
      <c r="B274" s="389" t="s">
        <v>3486</v>
      </c>
      <c r="C274" s="393" t="s">
        <v>3487</v>
      </c>
      <c r="D274" s="393" t="s">
        <v>3488</v>
      </c>
      <c r="E274" s="393" t="s">
        <v>3489</v>
      </c>
      <c r="F274" s="389" t="s">
        <v>3490</v>
      </c>
      <c r="G274" s="389" t="s">
        <v>3491</v>
      </c>
      <c r="H274" s="393" t="s">
        <v>3492</v>
      </c>
      <c r="I274" s="393" t="s">
        <v>3488</v>
      </c>
    </row>
    <row r="275" customFormat="false" ht="42.6" hidden="false" customHeight="true" outlineLevel="0" collapsed="false">
      <c r="B275" s="389" t="s">
        <v>3493</v>
      </c>
      <c r="C275" s="393" t="s">
        <v>3494</v>
      </c>
      <c r="D275" s="393" t="s">
        <v>3495</v>
      </c>
      <c r="E275" s="393" t="s">
        <v>3496</v>
      </c>
      <c r="F275" s="389" t="s">
        <v>3497</v>
      </c>
      <c r="G275" s="389" t="s">
        <v>3498</v>
      </c>
      <c r="H275" s="393" t="s">
        <v>3499</v>
      </c>
      <c r="I275" s="393" t="s">
        <v>3495</v>
      </c>
    </row>
    <row r="276" customFormat="false" ht="45.6" hidden="false" customHeight="true" outlineLevel="0" collapsed="false">
      <c r="B276" s="389" t="s">
        <v>3500</v>
      </c>
      <c r="C276" s="393" t="s">
        <v>3501</v>
      </c>
      <c r="D276" s="393" t="s">
        <v>3502</v>
      </c>
      <c r="E276" s="393" t="s">
        <v>3503</v>
      </c>
      <c r="F276" s="389" t="s">
        <v>3504</v>
      </c>
      <c r="G276" s="389" t="s">
        <v>3505</v>
      </c>
      <c r="H276" s="393" t="s">
        <v>3506</v>
      </c>
      <c r="I276" s="393" t="s">
        <v>3502</v>
      </c>
    </row>
    <row r="277" customFormat="false" ht="27.6" hidden="false" customHeight="true" outlineLevel="0" collapsed="false">
      <c r="B277" s="389" t="s">
        <v>3507</v>
      </c>
      <c r="C277" s="393" t="s">
        <v>3508</v>
      </c>
      <c r="D277" s="393" t="s">
        <v>3509</v>
      </c>
      <c r="E277" s="393" t="s">
        <v>3510</v>
      </c>
      <c r="F277" s="389" t="s">
        <v>3511</v>
      </c>
      <c r="G277" s="389" t="s">
        <v>3512</v>
      </c>
      <c r="H277" s="393" t="s">
        <v>3513</v>
      </c>
      <c r="I277" s="393" t="s">
        <v>3509</v>
      </c>
    </row>
    <row r="278" customFormat="false" ht="27.6" hidden="false" customHeight="true" outlineLevel="0" collapsed="false">
      <c r="B278" s="0"/>
      <c r="C278" s="393"/>
      <c r="D278" s="393"/>
      <c r="E278" s="393"/>
      <c r="G278" s="0"/>
      <c r="H278" s="393"/>
      <c r="I278" s="393"/>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s="394" customFormat="true" ht="27.6" hidden="false" customHeight="true" outlineLevel="0" collapsed="false">
      <c r="C279" s="395" t="s">
        <v>3514</v>
      </c>
      <c r="D279" s="395" t="s">
        <v>3515</v>
      </c>
      <c r="E279" s="395" t="s">
        <v>3516</v>
      </c>
      <c r="F279" s="394" t="s">
        <v>3517</v>
      </c>
      <c r="G279" s="394" t="s">
        <v>3518</v>
      </c>
      <c r="H279" s="395" t="s">
        <v>3519</v>
      </c>
      <c r="I279" s="395" t="s">
        <v>3515</v>
      </c>
    </row>
    <row r="280" customFormat="false" ht="27.6" hidden="false" customHeight="true" outlineLevel="0" collapsed="false">
      <c r="C280" s="393"/>
      <c r="D280" s="393"/>
      <c r="E280" s="393"/>
      <c r="H280" s="393"/>
      <c r="I280" s="393"/>
    </row>
    <row r="281" s="394" customFormat="true" ht="27.6" hidden="false" customHeight="true" outlineLevel="0" collapsed="false">
      <c r="C281" s="395" t="s">
        <v>3520</v>
      </c>
      <c r="D281" s="395" t="s">
        <v>3521</v>
      </c>
      <c r="E281" s="395" t="s">
        <v>3522</v>
      </c>
      <c r="F281" s="394" t="s">
        <v>3523</v>
      </c>
      <c r="G281" s="394" t="s">
        <v>3524</v>
      </c>
      <c r="H281" s="395" t="s">
        <v>3525</v>
      </c>
      <c r="I281" s="395" t="s">
        <v>3521</v>
      </c>
    </row>
    <row r="282" customFormat="false" ht="27.6" hidden="false" customHeight="true" outlineLevel="0" collapsed="false">
      <c r="B282" s="389" t="s">
        <v>3526</v>
      </c>
      <c r="C282" s="393" t="s">
        <v>3527</v>
      </c>
      <c r="D282" s="393" t="s">
        <v>3528</v>
      </c>
      <c r="E282" s="393" t="s">
        <v>3529</v>
      </c>
      <c r="F282" s="389" t="s">
        <v>3530</v>
      </c>
      <c r="G282" s="389" t="s">
        <v>3531</v>
      </c>
      <c r="H282" s="393" t="s">
        <v>3532</v>
      </c>
      <c r="I282" s="393" t="s">
        <v>3528</v>
      </c>
    </row>
    <row r="283" customFormat="false" ht="27.6" hidden="false" customHeight="true" outlineLevel="0" collapsed="false">
      <c r="B283" s="389" t="s">
        <v>3533</v>
      </c>
      <c r="C283" s="393" t="s">
        <v>3534</v>
      </c>
      <c r="D283" s="393" t="s">
        <v>3535</v>
      </c>
      <c r="E283" s="393" t="s">
        <v>3536</v>
      </c>
      <c r="F283" s="389" t="s">
        <v>3537</v>
      </c>
      <c r="G283" s="389" t="s">
        <v>3538</v>
      </c>
      <c r="H283" s="393" t="s">
        <v>3539</v>
      </c>
      <c r="I283" s="393" t="s">
        <v>3535</v>
      </c>
    </row>
    <row r="284" customFormat="false" ht="41.45" hidden="false" customHeight="true" outlineLevel="0" collapsed="false">
      <c r="B284" s="389" t="s">
        <v>3540</v>
      </c>
      <c r="C284" s="393" t="s">
        <v>3541</v>
      </c>
      <c r="D284" s="393" t="s">
        <v>3542</v>
      </c>
      <c r="E284" s="393" t="s">
        <v>3543</v>
      </c>
      <c r="F284" s="389" t="s">
        <v>3544</v>
      </c>
      <c r="G284" s="389" t="s">
        <v>3545</v>
      </c>
      <c r="H284" s="393" t="s">
        <v>3546</v>
      </c>
      <c r="I284" s="393" t="s">
        <v>3542</v>
      </c>
    </row>
    <row r="285" customFormat="false" ht="41.45" hidden="false" customHeight="true" outlineLevel="0" collapsed="false">
      <c r="B285" s="389" t="s">
        <v>3547</v>
      </c>
      <c r="C285" s="393" t="s">
        <v>3548</v>
      </c>
      <c r="D285" s="393" t="s">
        <v>3549</v>
      </c>
      <c r="E285" s="393" t="s">
        <v>3550</v>
      </c>
      <c r="F285" s="389" t="s">
        <v>3551</v>
      </c>
      <c r="G285" s="389" t="s">
        <v>3552</v>
      </c>
      <c r="H285" s="393" t="s">
        <v>3553</v>
      </c>
      <c r="I285" s="393" t="s">
        <v>3549</v>
      </c>
    </row>
    <row r="286" customFormat="false" ht="47.45" hidden="false" customHeight="true" outlineLevel="0" collapsed="false">
      <c r="B286" s="389" t="s">
        <v>3554</v>
      </c>
      <c r="C286" s="393" t="s">
        <v>3555</v>
      </c>
      <c r="D286" s="393" t="s">
        <v>3556</v>
      </c>
      <c r="E286" s="393" t="s">
        <v>3557</v>
      </c>
      <c r="F286" s="389" t="s">
        <v>3558</v>
      </c>
      <c r="G286" s="389" t="s">
        <v>3559</v>
      </c>
      <c r="H286" s="393" t="s">
        <v>3560</v>
      </c>
      <c r="I286" s="393" t="s">
        <v>3556</v>
      </c>
    </row>
    <row r="287" customFormat="false" ht="46.9" hidden="false" customHeight="true" outlineLevel="0" collapsed="false">
      <c r="B287" s="389" t="s">
        <v>3561</v>
      </c>
      <c r="C287" s="393" t="s">
        <v>3562</v>
      </c>
      <c r="D287" s="393" t="s">
        <v>3563</v>
      </c>
      <c r="E287" s="393" t="s">
        <v>3564</v>
      </c>
      <c r="F287" s="389" t="s">
        <v>3565</v>
      </c>
      <c r="G287" s="389" t="s">
        <v>3566</v>
      </c>
      <c r="H287" s="393" t="s">
        <v>3567</v>
      </c>
      <c r="I287" s="393" t="s">
        <v>3563</v>
      </c>
    </row>
    <row r="288" customFormat="false" ht="27.6" hidden="false" customHeight="true" outlineLevel="0" collapsed="false">
      <c r="B288" s="0"/>
      <c r="C288" s="393"/>
      <c r="D288" s="393"/>
      <c r="E288" s="393"/>
      <c r="G288" s="0"/>
      <c r="H288" s="393"/>
      <c r="I288" s="393"/>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s="394" customFormat="true" ht="27.6" hidden="false" customHeight="true" outlineLevel="0" collapsed="false">
      <c r="C289" s="395" t="s">
        <v>3568</v>
      </c>
      <c r="D289" s="395" t="s">
        <v>3569</v>
      </c>
      <c r="E289" s="395" t="s">
        <v>3570</v>
      </c>
      <c r="F289" s="394" t="s">
        <v>3571</v>
      </c>
      <c r="G289" s="394" t="s">
        <v>3572</v>
      </c>
      <c r="H289" s="395" t="s">
        <v>3573</v>
      </c>
      <c r="I289" s="395" t="s">
        <v>3569</v>
      </c>
    </row>
    <row r="290" customFormat="false" ht="27.6" hidden="false" customHeight="true" outlineLevel="0" collapsed="false">
      <c r="B290" s="389" t="s">
        <v>3574</v>
      </c>
      <c r="C290" s="393" t="s">
        <v>3575</v>
      </c>
      <c r="D290" s="393" t="s">
        <v>3576</v>
      </c>
      <c r="E290" s="393" t="s">
        <v>3577</v>
      </c>
      <c r="F290" s="389" t="s">
        <v>3578</v>
      </c>
      <c r="G290" s="389" t="s">
        <v>3579</v>
      </c>
      <c r="H290" s="393" t="s">
        <v>3580</v>
      </c>
      <c r="I290" s="393" t="s">
        <v>3576</v>
      </c>
    </row>
    <row r="291" customFormat="false" ht="27.6" hidden="false" customHeight="true" outlineLevel="0" collapsed="false">
      <c r="B291" s="389" t="s">
        <v>3581</v>
      </c>
      <c r="C291" s="393" t="s">
        <v>3582</v>
      </c>
      <c r="D291" s="393" t="s">
        <v>3583</v>
      </c>
      <c r="E291" s="393" t="s">
        <v>3584</v>
      </c>
      <c r="F291" s="389" t="s">
        <v>3585</v>
      </c>
      <c r="G291" s="389" t="s">
        <v>3586</v>
      </c>
      <c r="H291" s="393" t="s">
        <v>3587</v>
      </c>
      <c r="I291" s="393" t="s">
        <v>3583</v>
      </c>
    </row>
    <row r="292" customFormat="false" ht="27.6" hidden="false" customHeight="true" outlineLevel="0" collapsed="false">
      <c r="B292" s="389" t="s">
        <v>3588</v>
      </c>
      <c r="C292" s="393" t="s">
        <v>3589</v>
      </c>
      <c r="D292" s="393" t="s">
        <v>3590</v>
      </c>
      <c r="E292" s="393" t="s">
        <v>3591</v>
      </c>
      <c r="F292" s="389" t="s">
        <v>3592</v>
      </c>
      <c r="G292" s="389" t="s">
        <v>3593</v>
      </c>
      <c r="H292" s="393" t="s">
        <v>3594</v>
      </c>
      <c r="I292" s="393" t="s">
        <v>3590</v>
      </c>
    </row>
    <row r="293" customFormat="false" ht="27.6" hidden="false" customHeight="true" outlineLevel="0" collapsed="false">
      <c r="B293" s="389" t="s">
        <v>3595</v>
      </c>
      <c r="C293" s="393" t="s">
        <v>3596</v>
      </c>
      <c r="D293" s="393" t="s">
        <v>3597</v>
      </c>
      <c r="E293" s="393" t="s">
        <v>3598</v>
      </c>
      <c r="F293" s="389" t="s">
        <v>3599</v>
      </c>
      <c r="G293" s="389" t="s">
        <v>3600</v>
      </c>
      <c r="H293" s="393" t="s">
        <v>3601</v>
      </c>
      <c r="I293" s="393" t="s">
        <v>3597</v>
      </c>
    </row>
    <row r="294" customFormat="false" ht="27.6" hidden="false" customHeight="true" outlineLevel="0" collapsed="false">
      <c r="B294" s="0"/>
      <c r="C294" s="393"/>
      <c r="D294" s="393"/>
      <c r="E294" s="393"/>
      <c r="G294" s="0"/>
      <c r="H294" s="393"/>
      <c r="I294" s="393"/>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s="394" customFormat="true" ht="27.6" hidden="false" customHeight="true" outlineLevel="0" collapsed="false">
      <c r="C295" s="395" t="s">
        <v>3602</v>
      </c>
      <c r="D295" s="395" t="s">
        <v>3603</v>
      </c>
      <c r="E295" s="395" t="s">
        <v>3604</v>
      </c>
      <c r="F295" s="394" t="s">
        <v>3605</v>
      </c>
      <c r="G295" s="394" t="s">
        <v>3606</v>
      </c>
      <c r="H295" s="395" t="s">
        <v>3607</v>
      </c>
      <c r="I295" s="395" t="s">
        <v>3603</v>
      </c>
    </row>
    <row r="296" customFormat="false" ht="27.6" hidden="false" customHeight="true" outlineLevel="0" collapsed="false">
      <c r="B296" s="389" t="s">
        <v>3608</v>
      </c>
      <c r="C296" s="393" t="s">
        <v>3609</v>
      </c>
      <c r="D296" s="393" t="s">
        <v>3610</v>
      </c>
      <c r="E296" s="393" t="s">
        <v>3611</v>
      </c>
      <c r="F296" s="389" t="s">
        <v>3612</v>
      </c>
      <c r="G296" s="389" t="s">
        <v>3613</v>
      </c>
      <c r="H296" s="393" t="s">
        <v>3614</v>
      </c>
      <c r="I296" s="393" t="s">
        <v>3610</v>
      </c>
    </row>
    <row r="297" customFormat="false" ht="27.6" hidden="false" customHeight="true" outlineLevel="0" collapsed="false">
      <c r="B297" s="0"/>
      <c r="C297" s="393"/>
      <c r="D297" s="393"/>
      <c r="E297" s="393"/>
      <c r="G297" s="0"/>
      <c r="H297" s="393"/>
      <c r="I297" s="393"/>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s="394" customFormat="true" ht="27.6" hidden="false" customHeight="true" outlineLevel="0" collapsed="false">
      <c r="C298" s="395" t="s">
        <v>3615</v>
      </c>
      <c r="D298" s="395" t="s">
        <v>3616</v>
      </c>
      <c r="E298" s="395" t="s">
        <v>3617</v>
      </c>
      <c r="F298" s="394" t="s">
        <v>3618</v>
      </c>
      <c r="G298" s="394" t="s">
        <v>3619</v>
      </c>
      <c r="H298" s="395" t="s">
        <v>3620</v>
      </c>
      <c r="I298" s="395" t="s">
        <v>3616</v>
      </c>
    </row>
    <row r="299" customFormat="false" ht="27.6" hidden="false" customHeight="true" outlineLevel="0" collapsed="false">
      <c r="C299" s="393"/>
      <c r="D299" s="393"/>
      <c r="E299" s="393"/>
      <c r="H299" s="393"/>
      <c r="I299" s="393"/>
    </row>
    <row r="300" s="394" customFormat="true" ht="27.6" hidden="false" customHeight="true" outlineLevel="0" collapsed="false">
      <c r="C300" s="395" t="s">
        <v>3621</v>
      </c>
      <c r="D300" s="395" t="s">
        <v>3622</v>
      </c>
      <c r="E300" s="395" t="s">
        <v>3623</v>
      </c>
      <c r="F300" s="394" t="s">
        <v>3624</v>
      </c>
      <c r="G300" s="394" t="s">
        <v>3625</v>
      </c>
      <c r="H300" s="395" t="s">
        <v>3626</v>
      </c>
      <c r="I300" s="395" t="s">
        <v>3622</v>
      </c>
    </row>
    <row r="301" customFormat="false" ht="27.6" hidden="false" customHeight="true" outlineLevel="0" collapsed="false">
      <c r="B301" s="389" t="s">
        <v>3627</v>
      </c>
      <c r="C301" s="393" t="s">
        <v>3628</v>
      </c>
      <c r="D301" s="393" t="s">
        <v>3629</v>
      </c>
      <c r="E301" s="393" t="s">
        <v>3630</v>
      </c>
      <c r="F301" s="389" t="s">
        <v>3631</v>
      </c>
      <c r="G301" s="389" t="s">
        <v>3632</v>
      </c>
      <c r="H301" s="393" t="s">
        <v>3633</v>
      </c>
      <c r="I301" s="393" t="s">
        <v>3629</v>
      </c>
    </row>
    <row r="302" customFormat="false" ht="27.6" hidden="false" customHeight="true" outlineLevel="0" collapsed="false">
      <c r="B302" s="389" t="s">
        <v>3634</v>
      </c>
      <c r="C302" s="393" t="s">
        <v>3635</v>
      </c>
      <c r="D302" s="393" t="s">
        <v>3636</v>
      </c>
      <c r="E302" s="393" t="s">
        <v>3637</v>
      </c>
      <c r="F302" s="389" t="s">
        <v>3638</v>
      </c>
      <c r="G302" s="389" t="s">
        <v>3639</v>
      </c>
      <c r="H302" s="393" t="s">
        <v>3640</v>
      </c>
      <c r="I302" s="393" t="s">
        <v>3636</v>
      </c>
    </row>
    <row r="303" customFormat="false" ht="27.6" hidden="false" customHeight="true" outlineLevel="0" collapsed="false">
      <c r="B303" s="0"/>
      <c r="C303" s="393"/>
      <c r="D303" s="393"/>
      <c r="E303" s="393"/>
      <c r="G303" s="0"/>
      <c r="H303" s="393"/>
      <c r="I303" s="393"/>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s="394" customFormat="true" ht="27.6" hidden="false" customHeight="true" outlineLevel="0" collapsed="false">
      <c r="C304" s="395" t="s">
        <v>3641</v>
      </c>
      <c r="D304" s="395" t="s">
        <v>3642</v>
      </c>
      <c r="E304" s="395" t="s">
        <v>3643</v>
      </c>
      <c r="F304" s="394" t="s">
        <v>3644</v>
      </c>
      <c r="G304" s="394" t="s">
        <v>3645</v>
      </c>
      <c r="H304" s="395" t="s">
        <v>3646</v>
      </c>
      <c r="I304" s="395" t="s">
        <v>3642</v>
      </c>
    </row>
    <row r="305" customFormat="false" ht="48.6" hidden="false" customHeight="true" outlineLevel="0" collapsed="false">
      <c r="B305" s="389" t="s">
        <v>3647</v>
      </c>
      <c r="C305" s="393" t="s">
        <v>3648</v>
      </c>
      <c r="D305" s="393" t="s">
        <v>3649</v>
      </c>
      <c r="E305" s="393" t="s">
        <v>3650</v>
      </c>
      <c r="F305" s="389" t="s">
        <v>3651</v>
      </c>
      <c r="G305" s="389" t="s">
        <v>3652</v>
      </c>
      <c r="H305" s="393" t="s">
        <v>3653</v>
      </c>
      <c r="I305" s="393" t="s">
        <v>3649</v>
      </c>
    </row>
    <row r="306" customFormat="false" ht="27.6" hidden="false" customHeight="true" outlineLevel="0" collapsed="false">
      <c r="B306" s="389" t="s">
        <v>3654</v>
      </c>
      <c r="C306" s="393" t="s">
        <v>3655</v>
      </c>
      <c r="D306" s="393" t="s">
        <v>3656</v>
      </c>
      <c r="E306" s="393" t="s">
        <v>3657</v>
      </c>
      <c r="F306" s="389" t="s">
        <v>3658</v>
      </c>
      <c r="G306" s="389" t="s">
        <v>3659</v>
      </c>
      <c r="H306" s="393" t="s">
        <v>3660</v>
      </c>
      <c r="I306" s="393" t="s">
        <v>3656</v>
      </c>
    </row>
    <row r="307" customFormat="false" ht="27.6" hidden="false" customHeight="true" outlineLevel="0" collapsed="false">
      <c r="B307" s="0"/>
      <c r="C307" s="393"/>
      <c r="D307" s="393"/>
      <c r="E307" s="393"/>
      <c r="G307" s="0"/>
      <c r="H307" s="393"/>
      <c r="I307" s="393"/>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s="394" customFormat="true" ht="27.6" hidden="false" customHeight="true" outlineLevel="0" collapsed="false">
      <c r="C308" s="395" t="s">
        <v>3661</v>
      </c>
      <c r="D308" s="395" t="s">
        <v>3662</v>
      </c>
      <c r="E308" s="395" t="s">
        <v>3663</v>
      </c>
      <c r="F308" s="394" t="s">
        <v>3664</v>
      </c>
      <c r="G308" s="394" t="s">
        <v>3665</v>
      </c>
      <c r="H308" s="395" t="s">
        <v>3666</v>
      </c>
      <c r="I308" s="395" t="s">
        <v>3662</v>
      </c>
    </row>
    <row r="309" s="394" customFormat="true" ht="27.6" hidden="false" customHeight="true" outlineLevel="0" collapsed="false">
      <c r="C309" s="395" t="s">
        <v>3667</v>
      </c>
      <c r="D309" s="395" t="s">
        <v>3668</v>
      </c>
      <c r="E309" s="395" t="s">
        <v>3669</v>
      </c>
      <c r="F309" s="394" t="s">
        <v>3670</v>
      </c>
      <c r="G309" s="394" t="s">
        <v>3671</v>
      </c>
      <c r="H309" s="395" t="s">
        <v>3672</v>
      </c>
      <c r="I309" s="395" t="s">
        <v>3668</v>
      </c>
    </row>
    <row r="310" customFormat="false" ht="27.6" hidden="false" customHeight="true" outlineLevel="0" collapsed="false">
      <c r="B310" s="389" t="s">
        <v>3673</v>
      </c>
      <c r="C310" s="393" t="s">
        <v>3674</v>
      </c>
      <c r="D310" s="393" t="s">
        <v>3675</v>
      </c>
      <c r="E310" s="393" t="s">
        <v>3676</v>
      </c>
      <c r="F310" s="389" t="s">
        <v>3677</v>
      </c>
      <c r="G310" s="389" t="s">
        <v>3678</v>
      </c>
      <c r="H310" s="393" t="s">
        <v>3679</v>
      </c>
      <c r="I310" s="393" t="s">
        <v>3675</v>
      </c>
    </row>
    <row r="311" customFormat="false" ht="27.6" hidden="false" customHeight="true" outlineLevel="0" collapsed="false">
      <c r="B311" s="389" t="s">
        <v>3680</v>
      </c>
      <c r="C311" s="393" t="s">
        <v>3681</v>
      </c>
      <c r="D311" s="393" t="s">
        <v>3682</v>
      </c>
      <c r="E311" s="393" t="s">
        <v>3683</v>
      </c>
      <c r="F311" s="389" t="s">
        <v>3684</v>
      </c>
      <c r="G311" s="389" t="s">
        <v>3685</v>
      </c>
      <c r="H311" s="393" t="s">
        <v>3686</v>
      </c>
      <c r="I311" s="393" t="s">
        <v>3682</v>
      </c>
    </row>
    <row r="312" customFormat="false" ht="27.6" hidden="false" customHeight="true" outlineLevel="0" collapsed="false">
      <c r="B312" s="389" t="s">
        <v>3687</v>
      </c>
      <c r="C312" s="393" t="s">
        <v>3688</v>
      </c>
      <c r="D312" s="393" t="s">
        <v>3689</v>
      </c>
      <c r="E312" s="393" t="s">
        <v>3690</v>
      </c>
      <c r="F312" s="389" t="s">
        <v>3691</v>
      </c>
      <c r="G312" s="389" t="s">
        <v>3692</v>
      </c>
      <c r="H312" s="393" t="s">
        <v>3693</v>
      </c>
      <c r="I312" s="393" t="s">
        <v>3689</v>
      </c>
    </row>
    <row r="313" customFormat="false" ht="27.6" hidden="false" customHeight="true" outlineLevel="0" collapsed="false">
      <c r="B313" s="389" t="s">
        <v>3694</v>
      </c>
      <c r="C313" s="393" t="s">
        <v>3695</v>
      </c>
      <c r="D313" s="393" t="s">
        <v>3696</v>
      </c>
      <c r="E313" s="393" t="s">
        <v>3697</v>
      </c>
      <c r="F313" s="389" t="s">
        <v>3698</v>
      </c>
      <c r="G313" s="389" t="s">
        <v>3699</v>
      </c>
      <c r="H313" s="393" t="s">
        <v>3700</v>
      </c>
      <c r="I313" s="393" t="s">
        <v>3696</v>
      </c>
    </row>
    <row r="314" customFormat="false" ht="27.6" hidden="false" customHeight="true" outlineLevel="0" collapsed="false">
      <c r="B314" s="0"/>
      <c r="C314" s="393"/>
      <c r="D314" s="393"/>
      <c r="E314" s="393"/>
      <c r="G314" s="0"/>
      <c r="H314" s="393"/>
      <c r="I314" s="393"/>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s="394" customFormat="true" ht="27.6" hidden="false" customHeight="true" outlineLevel="0" collapsed="false">
      <c r="C315" s="395" t="s">
        <v>3701</v>
      </c>
      <c r="D315" s="395" t="s">
        <v>3702</v>
      </c>
      <c r="E315" s="395" t="s">
        <v>3703</v>
      </c>
      <c r="F315" s="394" t="s">
        <v>3704</v>
      </c>
      <c r="G315" s="394" t="s">
        <v>3705</v>
      </c>
      <c r="H315" s="395" t="s">
        <v>3706</v>
      </c>
      <c r="I315" s="395" t="s">
        <v>3702</v>
      </c>
    </row>
    <row r="316" customFormat="false" ht="27.6" hidden="false" customHeight="true" outlineLevel="0" collapsed="false">
      <c r="B316" s="389" t="s">
        <v>3707</v>
      </c>
      <c r="C316" s="393" t="s">
        <v>3708</v>
      </c>
      <c r="D316" s="393" t="s">
        <v>3709</v>
      </c>
      <c r="E316" s="393" t="s">
        <v>3710</v>
      </c>
      <c r="F316" s="389" t="s">
        <v>3711</v>
      </c>
      <c r="G316" s="389" t="s">
        <v>3712</v>
      </c>
      <c r="H316" s="393" t="s">
        <v>3713</v>
      </c>
      <c r="I316" s="393" t="s">
        <v>3709</v>
      </c>
    </row>
    <row r="317" customFormat="false" ht="27.6" hidden="false" customHeight="true" outlineLevel="0" collapsed="false">
      <c r="B317" s="389" t="s">
        <v>3714</v>
      </c>
      <c r="C317" s="393" t="s">
        <v>3715</v>
      </c>
      <c r="D317" s="393" t="s">
        <v>3716</v>
      </c>
      <c r="E317" s="393" t="s">
        <v>3717</v>
      </c>
      <c r="F317" s="389" t="s">
        <v>3718</v>
      </c>
      <c r="G317" s="389" t="s">
        <v>3719</v>
      </c>
      <c r="H317" s="393" t="s">
        <v>3720</v>
      </c>
      <c r="I317" s="393" t="s">
        <v>3716</v>
      </c>
    </row>
    <row r="318" customFormat="false" ht="27.6" hidden="false" customHeight="true" outlineLevel="0" collapsed="false">
      <c r="B318" s="389" t="s">
        <v>3721</v>
      </c>
      <c r="C318" s="393" t="s">
        <v>3722</v>
      </c>
      <c r="D318" s="393" t="s">
        <v>3723</v>
      </c>
      <c r="E318" s="393" t="s">
        <v>3724</v>
      </c>
      <c r="F318" s="389" t="s">
        <v>3725</v>
      </c>
      <c r="G318" s="389" t="s">
        <v>3726</v>
      </c>
      <c r="H318" s="393" t="s">
        <v>3727</v>
      </c>
      <c r="I318" s="393" t="s">
        <v>3723</v>
      </c>
    </row>
    <row r="319" customFormat="false" ht="27.6" hidden="false" customHeight="true" outlineLevel="0" collapsed="false">
      <c r="B319" s="0"/>
      <c r="C319" s="393"/>
      <c r="D319" s="393"/>
      <c r="E319" s="393"/>
      <c r="G319" s="0"/>
      <c r="H319" s="393"/>
      <c r="I319" s="393"/>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s="394" customFormat="true" ht="27.6" hidden="false" customHeight="true" outlineLevel="0" collapsed="false">
      <c r="C320" s="395" t="s">
        <v>3728</v>
      </c>
      <c r="D320" s="395" t="s">
        <v>3729</v>
      </c>
      <c r="E320" s="395" t="s">
        <v>3730</v>
      </c>
      <c r="F320" s="394" t="s">
        <v>3731</v>
      </c>
      <c r="G320" s="394" t="s">
        <v>3732</v>
      </c>
      <c r="H320" s="395" t="s">
        <v>3733</v>
      </c>
      <c r="I320" s="395" t="s">
        <v>3729</v>
      </c>
    </row>
    <row r="321" customFormat="false" ht="27.6" hidden="false" customHeight="true" outlineLevel="0" collapsed="false">
      <c r="B321" s="389" t="s">
        <v>3734</v>
      </c>
      <c r="C321" s="393" t="s">
        <v>3735</v>
      </c>
      <c r="D321" s="393" t="s">
        <v>3736</v>
      </c>
      <c r="E321" s="393" t="s">
        <v>3737</v>
      </c>
      <c r="F321" s="389" t="s">
        <v>3738</v>
      </c>
      <c r="G321" s="389" t="s">
        <v>3739</v>
      </c>
      <c r="H321" s="393" t="s">
        <v>3740</v>
      </c>
      <c r="I321" s="393" t="s">
        <v>3736</v>
      </c>
    </row>
    <row r="322" customFormat="false" ht="27.6" hidden="false" customHeight="true" outlineLevel="0" collapsed="false">
      <c r="B322" s="389" t="s">
        <v>3741</v>
      </c>
      <c r="C322" s="393" t="s">
        <v>3742</v>
      </c>
      <c r="D322" s="393" t="s">
        <v>3743</v>
      </c>
      <c r="E322" s="393" t="s">
        <v>3744</v>
      </c>
      <c r="F322" s="389" t="s">
        <v>3745</v>
      </c>
      <c r="G322" s="389" t="s">
        <v>3746</v>
      </c>
      <c r="H322" s="393" t="s">
        <v>3747</v>
      </c>
      <c r="I322" s="393" t="s">
        <v>3743</v>
      </c>
    </row>
    <row r="323" customFormat="false" ht="27.6" hidden="false" customHeight="true" outlineLevel="0" collapsed="false">
      <c r="B323" s="389" t="s">
        <v>3748</v>
      </c>
      <c r="C323" s="393" t="s">
        <v>3749</v>
      </c>
      <c r="D323" s="393" t="s">
        <v>3750</v>
      </c>
      <c r="E323" s="393" t="s">
        <v>3751</v>
      </c>
      <c r="F323" s="389" t="s">
        <v>3752</v>
      </c>
      <c r="G323" s="389" t="s">
        <v>3753</v>
      </c>
      <c r="H323" s="393" t="s">
        <v>3754</v>
      </c>
      <c r="I323" s="393" t="s">
        <v>3750</v>
      </c>
    </row>
    <row r="324" customFormat="false" ht="27.6" hidden="false" customHeight="true" outlineLevel="0" collapsed="false">
      <c r="B324" s="389" t="s">
        <v>3755</v>
      </c>
      <c r="C324" s="393" t="s">
        <v>3756</v>
      </c>
      <c r="D324" s="393" t="s">
        <v>3757</v>
      </c>
      <c r="E324" s="393" t="s">
        <v>3758</v>
      </c>
      <c r="F324" s="389" t="s">
        <v>3759</v>
      </c>
      <c r="G324" s="389" t="s">
        <v>3760</v>
      </c>
      <c r="H324" s="393" t="s">
        <v>3761</v>
      </c>
      <c r="I324" s="393" t="s">
        <v>3757</v>
      </c>
    </row>
    <row r="325" customFormat="false" ht="27.6" hidden="false" customHeight="true" outlineLevel="0" collapsed="false">
      <c r="B325" s="389" t="s">
        <v>3762</v>
      </c>
      <c r="C325" s="393" t="s">
        <v>3763</v>
      </c>
      <c r="D325" s="393" t="s">
        <v>3764</v>
      </c>
      <c r="E325" s="393" t="s">
        <v>3765</v>
      </c>
      <c r="F325" s="389" t="s">
        <v>3766</v>
      </c>
      <c r="G325" s="389" t="s">
        <v>3767</v>
      </c>
      <c r="H325" s="393" t="s">
        <v>3768</v>
      </c>
      <c r="I325" s="393" t="s">
        <v>3764</v>
      </c>
    </row>
    <row r="326" customFormat="false" ht="27.6" hidden="false" customHeight="true" outlineLevel="0" collapsed="false">
      <c r="B326" s="0"/>
      <c r="C326" s="393"/>
      <c r="D326" s="393"/>
      <c r="E326" s="393"/>
      <c r="G326" s="0"/>
      <c r="H326" s="393"/>
      <c r="I326" s="393"/>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s="394" customFormat="true" ht="27.6" hidden="false" customHeight="true" outlineLevel="0" collapsed="false">
      <c r="C327" s="395" t="s">
        <v>3769</v>
      </c>
      <c r="D327" s="395" t="s">
        <v>3770</v>
      </c>
      <c r="E327" s="395" t="s">
        <v>3771</v>
      </c>
      <c r="F327" s="394" t="s">
        <v>3772</v>
      </c>
      <c r="G327" s="394" t="s">
        <v>3773</v>
      </c>
      <c r="H327" s="395" t="s">
        <v>3774</v>
      </c>
      <c r="I327" s="395" t="s">
        <v>3770</v>
      </c>
    </row>
    <row r="328" s="394" customFormat="true" ht="27.6" hidden="false" customHeight="true" outlineLevel="0" collapsed="false">
      <c r="C328" s="395" t="s">
        <v>3775</v>
      </c>
      <c r="D328" s="395" t="s">
        <v>3776</v>
      </c>
      <c r="E328" s="395" t="s">
        <v>3777</v>
      </c>
      <c r="F328" s="394" t="s">
        <v>3778</v>
      </c>
      <c r="G328" s="394" t="s">
        <v>3779</v>
      </c>
      <c r="H328" s="395" t="s">
        <v>3780</v>
      </c>
      <c r="I328" s="395" t="s">
        <v>3776</v>
      </c>
    </row>
    <row r="329" customFormat="false" ht="46.9" hidden="false" customHeight="true" outlineLevel="0" collapsed="false">
      <c r="B329" s="389" t="s">
        <v>3781</v>
      </c>
      <c r="C329" s="393" t="s">
        <v>3782</v>
      </c>
      <c r="D329" s="393" t="s">
        <v>3783</v>
      </c>
      <c r="E329" s="393" t="s">
        <v>3784</v>
      </c>
      <c r="F329" s="389" t="s">
        <v>3785</v>
      </c>
      <c r="G329" s="389" t="s">
        <v>3786</v>
      </c>
      <c r="H329" s="393" t="s">
        <v>3787</v>
      </c>
      <c r="I329" s="393" t="s">
        <v>3783</v>
      </c>
    </row>
    <row r="330" customFormat="false" ht="27.6" hidden="false" customHeight="true" outlineLevel="0" collapsed="false">
      <c r="B330" s="389" t="s">
        <v>3788</v>
      </c>
      <c r="C330" s="393" t="s">
        <v>3789</v>
      </c>
      <c r="D330" s="393" t="s">
        <v>3790</v>
      </c>
      <c r="E330" s="393" t="s">
        <v>3791</v>
      </c>
      <c r="F330" s="389" t="s">
        <v>3792</v>
      </c>
      <c r="G330" s="389" t="s">
        <v>3793</v>
      </c>
      <c r="H330" s="393" t="s">
        <v>3794</v>
      </c>
      <c r="I330" s="393" t="s">
        <v>3790</v>
      </c>
    </row>
    <row r="331" customFormat="false" ht="27.6" hidden="false" customHeight="true" outlineLevel="0" collapsed="false">
      <c r="B331" s="0"/>
      <c r="C331" s="393"/>
      <c r="D331" s="393"/>
      <c r="E331" s="393"/>
      <c r="G331" s="0"/>
      <c r="H331" s="393"/>
      <c r="I331" s="393"/>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s="394" customFormat="true" ht="27.6" hidden="false" customHeight="true" outlineLevel="0" collapsed="false">
      <c r="C332" s="395" t="s">
        <v>3795</v>
      </c>
      <c r="D332" s="395" t="s">
        <v>3796</v>
      </c>
      <c r="E332" s="395" t="s">
        <v>3797</v>
      </c>
      <c r="F332" s="394" t="s">
        <v>3798</v>
      </c>
      <c r="G332" s="394" t="s">
        <v>3799</v>
      </c>
      <c r="H332" s="395" t="s">
        <v>3800</v>
      </c>
      <c r="I332" s="395" t="s">
        <v>3796</v>
      </c>
    </row>
    <row r="333" customFormat="false" ht="27.6" hidden="false" customHeight="true" outlineLevel="0" collapsed="false">
      <c r="B333" s="389" t="s">
        <v>3801</v>
      </c>
      <c r="C333" s="393" t="s">
        <v>3802</v>
      </c>
      <c r="D333" s="393" t="s">
        <v>3803</v>
      </c>
      <c r="E333" s="393" t="s">
        <v>3804</v>
      </c>
      <c r="F333" s="389" t="s">
        <v>3805</v>
      </c>
      <c r="G333" s="389" t="s">
        <v>3806</v>
      </c>
      <c r="H333" s="393" t="s">
        <v>3807</v>
      </c>
      <c r="I333" s="393" t="s">
        <v>3803</v>
      </c>
    </row>
    <row r="334" customFormat="false" ht="27.6" hidden="false" customHeight="true" outlineLevel="0" collapsed="false">
      <c r="B334" s="389" t="s">
        <v>3808</v>
      </c>
      <c r="C334" s="393" t="s">
        <v>3809</v>
      </c>
      <c r="D334" s="393" t="s">
        <v>3810</v>
      </c>
      <c r="E334" s="393" t="s">
        <v>3811</v>
      </c>
      <c r="F334" s="389" t="s">
        <v>3812</v>
      </c>
      <c r="G334" s="389" t="s">
        <v>3813</v>
      </c>
      <c r="H334" s="393" t="s">
        <v>3814</v>
      </c>
      <c r="I334" s="393" t="s">
        <v>3810</v>
      </c>
    </row>
    <row r="335" customFormat="false" ht="27.6" hidden="false" customHeight="true" outlineLevel="0" collapsed="false">
      <c r="B335" s="389" t="s">
        <v>3815</v>
      </c>
      <c r="C335" s="393" t="s">
        <v>3816</v>
      </c>
      <c r="D335" s="393" t="s">
        <v>3817</v>
      </c>
      <c r="E335" s="393" t="s">
        <v>3818</v>
      </c>
      <c r="F335" s="389" t="s">
        <v>3819</v>
      </c>
      <c r="G335" s="389" t="s">
        <v>3820</v>
      </c>
      <c r="H335" s="393" t="s">
        <v>3821</v>
      </c>
      <c r="I335" s="393" t="s">
        <v>3817</v>
      </c>
    </row>
    <row r="336" customFormat="false" ht="27.6" hidden="false" customHeight="true" outlineLevel="0" collapsed="false">
      <c r="B336" s="389" t="s">
        <v>3822</v>
      </c>
      <c r="C336" s="393" t="s">
        <v>3823</v>
      </c>
      <c r="D336" s="393" t="s">
        <v>3824</v>
      </c>
      <c r="E336" s="393" t="s">
        <v>3825</v>
      </c>
      <c r="F336" s="389" t="s">
        <v>3826</v>
      </c>
      <c r="G336" s="389" t="s">
        <v>3827</v>
      </c>
      <c r="H336" s="393" t="s">
        <v>3828</v>
      </c>
      <c r="I336" s="393" t="s">
        <v>3824</v>
      </c>
    </row>
    <row r="337" customFormat="false" ht="27.6" hidden="false" customHeight="true" outlineLevel="0" collapsed="false">
      <c r="B337" s="0"/>
      <c r="C337" s="393"/>
      <c r="D337" s="393"/>
      <c r="E337" s="393"/>
      <c r="G337" s="0"/>
      <c r="H337" s="393"/>
      <c r="I337" s="393"/>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s="394" customFormat="true" ht="27.6" hidden="false" customHeight="true" outlineLevel="0" collapsed="false">
      <c r="C338" s="395" t="s">
        <v>3829</v>
      </c>
      <c r="D338" s="395" t="s">
        <v>3830</v>
      </c>
      <c r="E338" s="395" t="s">
        <v>3831</v>
      </c>
      <c r="F338" s="394" t="s">
        <v>3832</v>
      </c>
      <c r="G338" s="394" t="s">
        <v>3833</v>
      </c>
      <c r="H338" s="395" t="s">
        <v>3834</v>
      </c>
      <c r="I338" s="395" t="s">
        <v>3830</v>
      </c>
    </row>
    <row r="339" customFormat="false" ht="49.9" hidden="false" customHeight="true" outlineLevel="0" collapsed="false">
      <c r="B339" s="389" t="s">
        <v>3835</v>
      </c>
      <c r="C339" s="393" t="s">
        <v>3836</v>
      </c>
      <c r="D339" s="393" t="s">
        <v>3837</v>
      </c>
      <c r="E339" s="393" t="s">
        <v>3838</v>
      </c>
      <c r="F339" s="389" t="s">
        <v>3839</v>
      </c>
      <c r="G339" s="389" t="s">
        <v>3840</v>
      </c>
      <c r="H339" s="393" t="s">
        <v>3841</v>
      </c>
      <c r="I339" s="393" t="s">
        <v>3837</v>
      </c>
    </row>
    <row r="340" customFormat="false" ht="27.6" hidden="false" customHeight="true" outlineLevel="0" collapsed="false">
      <c r="B340" s="389" t="s">
        <v>3842</v>
      </c>
      <c r="C340" s="393" t="s">
        <v>3843</v>
      </c>
      <c r="D340" s="393" t="s">
        <v>3844</v>
      </c>
      <c r="E340" s="393" t="s">
        <v>3845</v>
      </c>
      <c r="F340" s="389" t="s">
        <v>3846</v>
      </c>
      <c r="G340" s="389" t="s">
        <v>3847</v>
      </c>
      <c r="H340" s="393" t="s">
        <v>3848</v>
      </c>
      <c r="I340" s="393" t="s">
        <v>3844</v>
      </c>
    </row>
    <row r="341" customFormat="false" ht="27.6" hidden="false" customHeight="true" outlineLevel="0" collapsed="false">
      <c r="B341" s="0"/>
      <c r="C341" s="393"/>
      <c r="D341" s="393"/>
      <c r="E341" s="393"/>
      <c r="G341" s="0"/>
      <c r="H341" s="393"/>
      <c r="I341" s="393"/>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s="394" customFormat="true" ht="27.6" hidden="false" customHeight="true" outlineLevel="0" collapsed="false">
      <c r="C342" s="395" t="s">
        <v>3849</v>
      </c>
      <c r="D342" s="395" t="s">
        <v>3850</v>
      </c>
      <c r="E342" s="395" t="s">
        <v>3851</v>
      </c>
      <c r="F342" s="394" t="s">
        <v>3852</v>
      </c>
      <c r="G342" s="394" t="s">
        <v>3853</v>
      </c>
      <c r="H342" s="395" t="s">
        <v>3854</v>
      </c>
      <c r="I342" s="395" t="s">
        <v>3850</v>
      </c>
    </row>
    <row r="343" customFormat="false" ht="27.6" hidden="false" customHeight="true" outlineLevel="0" collapsed="false">
      <c r="B343" s="389" t="s">
        <v>3855</v>
      </c>
      <c r="C343" s="393" t="s">
        <v>3856</v>
      </c>
      <c r="D343" s="393" t="s">
        <v>3857</v>
      </c>
      <c r="E343" s="393" t="s">
        <v>3858</v>
      </c>
      <c r="F343" s="389" t="s">
        <v>3859</v>
      </c>
      <c r="G343" s="389" t="s">
        <v>3860</v>
      </c>
      <c r="H343" s="393" t="s">
        <v>3861</v>
      </c>
      <c r="I343" s="393" t="s">
        <v>3857</v>
      </c>
    </row>
    <row r="344" customFormat="false" ht="27.6" hidden="false" customHeight="true" outlineLevel="0" collapsed="false">
      <c r="B344" s="389" t="s">
        <v>3862</v>
      </c>
      <c r="C344" s="393" t="s">
        <v>3863</v>
      </c>
      <c r="D344" s="393" t="s">
        <v>3864</v>
      </c>
      <c r="E344" s="393" t="s">
        <v>3865</v>
      </c>
      <c r="F344" s="389" t="s">
        <v>3866</v>
      </c>
      <c r="G344" s="389" t="s">
        <v>3867</v>
      </c>
      <c r="H344" s="393" t="s">
        <v>3868</v>
      </c>
      <c r="I344" s="393" t="s">
        <v>3864</v>
      </c>
    </row>
    <row r="345" customFormat="false" ht="27.6" hidden="false" customHeight="true" outlineLevel="0" collapsed="false">
      <c r="B345" s="389" t="s">
        <v>3869</v>
      </c>
      <c r="C345" s="393" t="s">
        <v>3870</v>
      </c>
      <c r="D345" s="393" t="s">
        <v>3871</v>
      </c>
      <c r="E345" s="393" t="s">
        <v>3872</v>
      </c>
      <c r="F345" s="389" t="s">
        <v>3873</v>
      </c>
      <c r="G345" s="389" t="s">
        <v>3874</v>
      </c>
      <c r="H345" s="393" t="s">
        <v>3875</v>
      </c>
      <c r="I345" s="393" t="s">
        <v>3871</v>
      </c>
    </row>
    <row r="346" customFormat="false" ht="27.6" hidden="false" customHeight="true" outlineLevel="0" collapsed="false">
      <c r="B346" s="0"/>
      <c r="C346" s="393"/>
      <c r="D346" s="393"/>
      <c r="E346" s="393"/>
      <c r="G346" s="0"/>
      <c r="H346" s="393"/>
      <c r="I346" s="393"/>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s="394" customFormat="true" ht="27.6" hidden="false" customHeight="true" outlineLevel="0" collapsed="false">
      <c r="C347" s="395" t="s">
        <v>3876</v>
      </c>
      <c r="D347" s="395" t="s">
        <v>3877</v>
      </c>
      <c r="E347" s="395" t="s">
        <v>3878</v>
      </c>
      <c r="F347" s="394" t="s">
        <v>3879</v>
      </c>
      <c r="G347" s="394" t="s">
        <v>3880</v>
      </c>
      <c r="H347" s="395" t="s">
        <v>3881</v>
      </c>
      <c r="I347" s="395" t="s">
        <v>3877</v>
      </c>
    </row>
    <row r="348" customFormat="false" ht="27.6" hidden="false" customHeight="true" outlineLevel="0" collapsed="false">
      <c r="C348" s="393"/>
      <c r="D348" s="393"/>
      <c r="E348" s="393"/>
      <c r="H348" s="393"/>
      <c r="I348" s="393"/>
    </row>
    <row r="349" s="394" customFormat="true" ht="27.6" hidden="false" customHeight="true" outlineLevel="0" collapsed="false">
      <c r="C349" s="395" t="s">
        <v>3882</v>
      </c>
      <c r="D349" s="395" t="s">
        <v>3883</v>
      </c>
      <c r="E349" s="395" t="s">
        <v>3884</v>
      </c>
      <c r="F349" s="394" t="s">
        <v>3885</v>
      </c>
      <c r="G349" s="394" t="s">
        <v>3886</v>
      </c>
      <c r="H349" s="395" t="s">
        <v>3887</v>
      </c>
      <c r="I349" s="395" t="s">
        <v>3883</v>
      </c>
    </row>
    <row r="350" customFormat="false" ht="27.6" hidden="false" customHeight="true" outlineLevel="0" collapsed="false">
      <c r="B350" s="389" t="s">
        <v>3888</v>
      </c>
      <c r="C350" s="393" t="s">
        <v>3889</v>
      </c>
      <c r="D350" s="393" t="s">
        <v>3890</v>
      </c>
      <c r="E350" s="393" t="s">
        <v>3891</v>
      </c>
      <c r="F350" s="389" t="s">
        <v>3892</v>
      </c>
      <c r="G350" s="389" t="s">
        <v>3893</v>
      </c>
      <c r="H350" s="393" t="s">
        <v>3894</v>
      </c>
      <c r="I350" s="393" t="s">
        <v>3890</v>
      </c>
    </row>
    <row r="351" customFormat="false" ht="27.6" hidden="false" customHeight="true" outlineLevel="0" collapsed="false">
      <c r="B351" s="389" t="s">
        <v>3895</v>
      </c>
      <c r="C351" s="393" t="s">
        <v>3896</v>
      </c>
      <c r="D351" s="393" t="s">
        <v>3897</v>
      </c>
      <c r="E351" s="393" t="s">
        <v>3898</v>
      </c>
      <c r="F351" s="389" t="s">
        <v>3899</v>
      </c>
      <c r="G351" s="389" t="s">
        <v>3900</v>
      </c>
      <c r="H351" s="393" t="s">
        <v>3901</v>
      </c>
      <c r="I351" s="393" t="s">
        <v>3897</v>
      </c>
    </row>
    <row r="352" customFormat="false" ht="27.6" hidden="false" customHeight="true" outlineLevel="0" collapsed="false">
      <c r="B352" s="389" t="s">
        <v>3902</v>
      </c>
      <c r="C352" s="393" t="s">
        <v>3903</v>
      </c>
      <c r="D352" s="393" t="s">
        <v>3904</v>
      </c>
      <c r="E352" s="393" t="s">
        <v>3905</v>
      </c>
      <c r="F352" s="389" t="s">
        <v>3906</v>
      </c>
      <c r="G352" s="389" t="s">
        <v>3907</v>
      </c>
      <c r="H352" s="393" t="s">
        <v>3908</v>
      </c>
      <c r="I352" s="393" t="s">
        <v>3904</v>
      </c>
    </row>
    <row r="353" customFormat="false" ht="27.6" hidden="false" customHeight="true" outlineLevel="0" collapsed="false">
      <c r="B353" s="0"/>
      <c r="C353" s="393"/>
      <c r="D353" s="393"/>
      <c r="E353" s="393"/>
      <c r="F353" s="0"/>
      <c r="G353" s="0"/>
      <c r="H353" s="393"/>
      <c r="I353" s="393"/>
    </row>
    <row r="354" customFormat="false" ht="27.6" hidden="false" customHeight="true" outlineLevel="0" collapsed="false">
      <c r="B354" s="389" t="s">
        <v>3909</v>
      </c>
      <c r="C354" s="393" t="s">
        <v>3910</v>
      </c>
      <c r="D354" s="393" t="s">
        <v>3911</v>
      </c>
      <c r="E354" s="393" t="s">
        <v>3912</v>
      </c>
      <c r="F354" s="389" t="s">
        <v>3913</v>
      </c>
      <c r="G354" s="389" t="s">
        <v>3914</v>
      </c>
      <c r="H354" s="393" t="s">
        <v>3915</v>
      </c>
      <c r="I354" s="393" t="s">
        <v>3911</v>
      </c>
    </row>
    <row r="355" customFormat="false" ht="27.6" hidden="false" customHeight="true" outlineLevel="0" collapsed="false">
      <c r="B355" s="389" t="s">
        <v>3916</v>
      </c>
      <c r="C355" s="393" t="s">
        <v>3917</v>
      </c>
      <c r="D355" s="393" t="s">
        <v>3918</v>
      </c>
      <c r="E355" s="393" t="s">
        <v>3919</v>
      </c>
      <c r="F355" s="389" t="s">
        <v>3920</v>
      </c>
      <c r="G355" s="389" t="s">
        <v>3921</v>
      </c>
      <c r="H355" s="393" t="s">
        <v>3922</v>
      </c>
      <c r="I355" s="393" t="s">
        <v>3918</v>
      </c>
    </row>
    <row r="356" customFormat="false" ht="27.6" hidden="false" customHeight="true" outlineLevel="0" collapsed="false">
      <c r="B356" s="0"/>
      <c r="C356" s="393"/>
      <c r="D356" s="393"/>
      <c r="E356" s="393"/>
      <c r="F356" s="0"/>
      <c r="G356" s="0"/>
      <c r="H356" s="393"/>
      <c r="I356" s="393"/>
    </row>
    <row r="357" customFormat="false" ht="27.6" hidden="false" customHeight="true" outlineLevel="0" collapsed="false">
      <c r="B357" s="389" t="s">
        <v>3923</v>
      </c>
      <c r="C357" s="393" t="s">
        <v>3924</v>
      </c>
      <c r="D357" s="393" t="s">
        <v>3925</v>
      </c>
      <c r="E357" s="393" t="s">
        <v>3926</v>
      </c>
      <c r="F357" s="389" t="s">
        <v>3927</v>
      </c>
      <c r="G357" s="389" t="s">
        <v>3928</v>
      </c>
      <c r="H357" s="393" t="s">
        <v>3929</v>
      </c>
      <c r="I357" s="393" t="s">
        <v>3925</v>
      </c>
    </row>
    <row r="358" customFormat="false" ht="27.6" hidden="false" customHeight="true" outlineLevel="0" collapsed="false">
      <c r="B358" s="389" t="s">
        <v>3930</v>
      </c>
      <c r="C358" s="393" t="s">
        <v>3931</v>
      </c>
      <c r="D358" s="393" t="s">
        <v>3932</v>
      </c>
      <c r="E358" s="393" t="s">
        <v>3933</v>
      </c>
      <c r="F358" s="389" t="s">
        <v>3934</v>
      </c>
      <c r="G358" s="389" t="s">
        <v>3935</v>
      </c>
      <c r="H358" s="393" t="s">
        <v>3936</v>
      </c>
      <c r="I358" s="393" t="s">
        <v>3932</v>
      </c>
    </row>
    <row r="359" customFormat="false" ht="27.6" hidden="false" customHeight="true" outlineLevel="0" collapsed="false">
      <c r="B359" s="0"/>
      <c r="C359" s="393"/>
      <c r="D359" s="393"/>
      <c r="E359" s="393"/>
      <c r="F359" s="0"/>
      <c r="G359" s="0"/>
      <c r="H359" s="393"/>
      <c r="I359" s="393"/>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27.6" hidden="false" customHeight="true" outlineLevel="0" collapsed="false">
      <c r="B360" s="0"/>
      <c r="C360" s="393" t="s">
        <v>3937</v>
      </c>
      <c r="D360" s="393" t="s">
        <v>3938</v>
      </c>
      <c r="E360" s="393" t="s">
        <v>3939</v>
      </c>
      <c r="F360" s="389" t="s">
        <v>3940</v>
      </c>
      <c r="G360" s="394" t="s">
        <v>3941</v>
      </c>
      <c r="H360" s="393" t="s">
        <v>3942</v>
      </c>
      <c r="I360" s="393" t="s">
        <v>3938</v>
      </c>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27.6" hidden="false" customHeight="true" outlineLevel="0" collapsed="false">
      <c r="B361" s="389" t="s">
        <v>3943</v>
      </c>
      <c r="C361" s="393" t="s">
        <v>3944</v>
      </c>
      <c r="D361" s="393" t="s">
        <v>3945</v>
      </c>
      <c r="E361" s="393" t="s">
        <v>3946</v>
      </c>
      <c r="F361" s="389" t="s">
        <v>3947</v>
      </c>
      <c r="G361" s="389" t="s">
        <v>3948</v>
      </c>
      <c r="H361" s="393" t="s">
        <v>3949</v>
      </c>
      <c r="I361" s="393" t="s">
        <v>3945</v>
      </c>
      <c r="J361" s="0"/>
      <c r="K361" s="0"/>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48" hidden="false" customHeight="true" outlineLevel="0" collapsed="false">
      <c r="B362" s="389" t="s">
        <v>3950</v>
      </c>
      <c r="C362" s="393" t="s">
        <v>3951</v>
      </c>
      <c r="D362" s="393" t="s">
        <v>3952</v>
      </c>
      <c r="E362" s="393" t="s">
        <v>3953</v>
      </c>
      <c r="F362" s="389" t="s">
        <v>3954</v>
      </c>
      <c r="G362" s="389" t="s">
        <v>3955</v>
      </c>
      <c r="H362" s="393" t="s">
        <v>3956</v>
      </c>
      <c r="I362" s="393" t="s">
        <v>3952</v>
      </c>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45" hidden="false" customHeight="true" outlineLevel="0" collapsed="false">
      <c r="B363" s="389" t="s">
        <v>3957</v>
      </c>
      <c r="C363" s="393" t="s">
        <v>3958</v>
      </c>
      <c r="D363" s="393" t="s">
        <v>3959</v>
      </c>
      <c r="E363" s="393" t="s">
        <v>3960</v>
      </c>
      <c r="F363" s="389" t="s">
        <v>3961</v>
      </c>
      <c r="G363" s="389" t="s">
        <v>3962</v>
      </c>
      <c r="H363" s="393" t="s">
        <v>3963</v>
      </c>
      <c r="I363" s="393" t="s">
        <v>3959</v>
      </c>
      <c r="J363" s="0"/>
      <c r="K363" s="0"/>
      <c r="L363" s="0"/>
      <c r="M363" s="0"/>
      <c r="N363" s="0"/>
      <c r="O363" s="0"/>
      <c r="P363" s="0"/>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27.6" hidden="false" customHeight="true" outlineLevel="0" collapsed="false">
      <c r="B364" s="0"/>
      <c r="C364" s="393"/>
      <c r="D364" s="393"/>
      <c r="E364" s="393"/>
      <c r="F364" s="0"/>
      <c r="G364" s="0"/>
      <c r="H364" s="393"/>
      <c r="I364" s="393"/>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27.6" hidden="false" customHeight="true" outlineLevel="0" collapsed="false">
      <c r="B365" s="389" t="s">
        <v>3964</v>
      </c>
      <c r="C365" s="393" t="s">
        <v>3965</v>
      </c>
      <c r="D365" s="393" t="s">
        <v>3966</v>
      </c>
      <c r="E365" s="393" t="s">
        <v>3967</v>
      </c>
      <c r="F365" s="389" t="s">
        <v>3968</v>
      </c>
      <c r="G365" s="389" t="s">
        <v>3969</v>
      </c>
      <c r="H365" s="393" t="s">
        <v>3970</v>
      </c>
      <c r="I365" s="393" t="s">
        <v>3966</v>
      </c>
      <c r="J365" s="0"/>
      <c r="K365" s="0"/>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27.6" hidden="false" customHeight="true" outlineLevel="0" collapsed="false">
      <c r="B366" s="389" t="s">
        <v>3971</v>
      </c>
      <c r="C366" s="393" t="s">
        <v>3972</v>
      </c>
      <c r="D366" s="393" t="s">
        <v>3973</v>
      </c>
      <c r="E366" s="393" t="s">
        <v>3974</v>
      </c>
      <c r="F366" s="389" t="s">
        <v>3975</v>
      </c>
      <c r="G366" s="389" t="s">
        <v>3976</v>
      </c>
      <c r="H366" s="393" t="s">
        <v>3977</v>
      </c>
      <c r="I366" s="393" t="s">
        <v>3973</v>
      </c>
      <c r="J366" s="0"/>
      <c r="K366" s="0"/>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27.6" hidden="false" customHeight="true" outlineLevel="0" collapsed="false">
      <c r="B367" s="389" t="s">
        <v>3978</v>
      </c>
      <c r="C367" s="393" t="s">
        <v>3979</v>
      </c>
      <c r="D367" s="393" t="s">
        <v>3980</v>
      </c>
      <c r="E367" s="393" t="s">
        <v>3981</v>
      </c>
      <c r="F367" s="389" t="s">
        <v>3982</v>
      </c>
      <c r="G367" s="389" t="s">
        <v>3983</v>
      </c>
      <c r="H367" s="393" t="s">
        <v>3984</v>
      </c>
      <c r="I367" s="393" t="s">
        <v>3980</v>
      </c>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27.6" hidden="false" customHeight="true" outlineLevel="0" collapsed="false">
      <c r="B368" s="0"/>
      <c r="C368" s="393"/>
      <c r="D368" s="393"/>
      <c r="E368" s="393"/>
      <c r="G368" s="0"/>
      <c r="H368" s="393"/>
      <c r="I368" s="393"/>
      <c r="J368" s="0"/>
      <c r="K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s="394" customFormat="true" ht="27.6" hidden="false" customHeight="true" outlineLevel="0" collapsed="false">
      <c r="C369" s="395" t="s">
        <v>3985</v>
      </c>
      <c r="D369" s="395" t="s">
        <v>3986</v>
      </c>
      <c r="E369" s="395" t="s">
        <v>3987</v>
      </c>
      <c r="F369" s="394" t="s">
        <v>3988</v>
      </c>
      <c r="G369" s="394" t="s">
        <v>3989</v>
      </c>
      <c r="H369" s="395" t="s">
        <v>3990</v>
      </c>
      <c r="I369" s="395" t="s">
        <v>3986</v>
      </c>
    </row>
    <row r="370" customFormat="false" ht="27.6" hidden="false" customHeight="true" outlineLevel="0" collapsed="false">
      <c r="C370" s="393"/>
      <c r="D370" s="393"/>
      <c r="E370" s="393"/>
      <c r="H370" s="393"/>
      <c r="I370" s="393"/>
    </row>
    <row r="371" s="394" customFormat="true" ht="27.6" hidden="false" customHeight="true" outlineLevel="0" collapsed="false">
      <c r="C371" s="395" t="s">
        <v>3991</v>
      </c>
      <c r="D371" s="395" t="s">
        <v>3992</v>
      </c>
      <c r="E371" s="395" t="s">
        <v>3993</v>
      </c>
      <c r="F371" s="394" t="s">
        <v>3994</v>
      </c>
      <c r="G371" s="394" t="s">
        <v>3995</v>
      </c>
      <c r="H371" s="395" t="s">
        <v>3996</v>
      </c>
      <c r="I371" s="395" t="s">
        <v>3992</v>
      </c>
    </row>
    <row r="372" customFormat="false" ht="27.6" hidden="false" customHeight="true" outlineLevel="0" collapsed="false">
      <c r="B372" s="389" t="s">
        <v>3997</v>
      </c>
      <c r="C372" s="393" t="s">
        <v>3998</v>
      </c>
      <c r="D372" s="393" t="s">
        <v>3999</v>
      </c>
      <c r="E372" s="393" t="s">
        <v>4000</v>
      </c>
      <c r="F372" s="389" t="s">
        <v>4001</v>
      </c>
      <c r="G372" s="389" t="s">
        <v>4002</v>
      </c>
      <c r="H372" s="393" t="s">
        <v>4003</v>
      </c>
      <c r="I372" s="393" t="s">
        <v>3999</v>
      </c>
    </row>
    <row r="373" customFormat="false" ht="27.6" hidden="false" customHeight="true" outlineLevel="0" collapsed="false">
      <c r="B373" s="389" t="s">
        <v>4004</v>
      </c>
      <c r="C373" s="393" t="s">
        <v>4005</v>
      </c>
      <c r="D373" s="393" t="s">
        <v>4006</v>
      </c>
      <c r="E373" s="393" t="s">
        <v>4007</v>
      </c>
      <c r="F373" s="389" t="s">
        <v>4008</v>
      </c>
      <c r="G373" s="389" t="s">
        <v>4009</v>
      </c>
      <c r="H373" s="393" t="s">
        <v>4010</v>
      </c>
      <c r="I373" s="393" t="s">
        <v>4006</v>
      </c>
    </row>
    <row r="374" customFormat="false" ht="27.6" hidden="false" customHeight="true" outlineLevel="0" collapsed="false">
      <c r="B374" s="389" t="s">
        <v>4011</v>
      </c>
      <c r="C374" s="393" t="s">
        <v>4012</v>
      </c>
      <c r="D374" s="393" t="s">
        <v>4013</v>
      </c>
      <c r="E374" s="393" t="s">
        <v>4014</v>
      </c>
      <c r="F374" s="389" t="s">
        <v>4015</v>
      </c>
      <c r="G374" s="389" t="s">
        <v>4016</v>
      </c>
      <c r="H374" s="393" t="s">
        <v>4017</v>
      </c>
      <c r="I374" s="393" t="s">
        <v>4013</v>
      </c>
    </row>
    <row r="375" customFormat="false" ht="27.6" hidden="false" customHeight="true" outlineLevel="0" collapsed="false">
      <c r="B375" s="389" t="s">
        <v>4018</v>
      </c>
      <c r="C375" s="393" t="s">
        <v>4019</v>
      </c>
      <c r="D375" s="393" t="s">
        <v>4020</v>
      </c>
      <c r="E375" s="393" t="s">
        <v>4021</v>
      </c>
      <c r="F375" s="389" t="s">
        <v>4022</v>
      </c>
      <c r="G375" s="389" t="s">
        <v>4023</v>
      </c>
      <c r="H375" s="393" t="s">
        <v>4024</v>
      </c>
      <c r="I375" s="393" t="s">
        <v>4020</v>
      </c>
    </row>
    <row r="376" customFormat="false" ht="42.6" hidden="false" customHeight="true" outlineLevel="0" collapsed="false">
      <c r="B376" s="389" t="s">
        <v>4025</v>
      </c>
      <c r="C376" s="393" t="s">
        <v>4026</v>
      </c>
      <c r="D376" s="393" t="s">
        <v>4027</v>
      </c>
      <c r="E376" s="393" t="s">
        <v>4028</v>
      </c>
      <c r="F376" s="389" t="s">
        <v>4029</v>
      </c>
      <c r="G376" s="389" t="s">
        <v>4030</v>
      </c>
      <c r="H376" s="393" t="s">
        <v>4031</v>
      </c>
      <c r="I376" s="393" t="s">
        <v>4027</v>
      </c>
    </row>
    <row r="377" customFormat="false" ht="44.45" hidden="false" customHeight="true" outlineLevel="0" collapsed="false">
      <c r="B377" s="389" t="s">
        <v>4032</v>
      </c>
      <c r="C377" s="393" t="s">
        <v>4033</v>
      </c>
      <c r="D377" s="393" t="s">
        <v>4034</v>
      </c>
      <c r="E377" s="393" t="s">
        <v>4035</v>
      </c>
      <c r="F377" s="389" t="s">
        <v>4036</v>
      </c>
      <c r="G377" s="389" t="s">
        <v>4037</v>
      </c>
      <c r="H377" s="393" t="s">
        <v>4038</v>
      </c>
      <c r="I377" s="393" t="s">
        <v>4034</v>
      </c>
    </row>
    <row r="378" customFormat="false" ht="27.6" hidden="false" customHeight="true" outlineLevel="0" collapsed="false">
      <c r="B378" s="0"/>
      <c r="C378" s="393"/>
      <c r="D378" s="393"/>
      <c r="E378" s="393"/>
      <c r="G378" s="0"/>
      <c r="H378" s="393"/>
      <c r="I378" s="393"/>
      <c r="J378" s="0"/>
      <c r="K378" s="0"/>
      <c r="L378" s="0"/>
      <c r="M378" s="0"/>
      <c r="N378" s="0"/>
      <c r="O378" s="0"/>
      <c r="P378" s="0"/>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s="394" customFormat="true" ht="27.6" hidden="false" customHeight="true" outlineLevel="0" collapsed="false">
      <c r="C379" s="395" t="s">
        <v>4039</v>
      </c>
      <c r="D379" s="395" t="s">
        <v>4040</v>
      </c>
      <c r="E379" s="395" t="s">
        <v>4041</v>
      </c>
      <c r="F379" s="394" t="s">
        <v>4042</v>
      </c>
      <c r="G379" s="394" t="s">
        <v>4040</v>
      </c>
      <c r="H379" s="395" t="s">
        <v>4043</v>
      </c>
      <c r="I379" s="395" t="s">
        <v>4040</v>
      </c>
    </row>
    <row r="380" customFormat="false" ht="27.6" hidden="false" customHeight="true" outlineLevel="0" collapsed="false">
      <c r="B380" s="389" t="s">
        <v>4044</v>
      </c>
      <c r="C380" s="393" t="s">
        <v>4045</v>
      </c>
      <c r="D380" s="393" t="s">
        <v>4046</v>
      </c>
      <c r="E380" s="393" t="s">
        <v>4047</v>
      </c>
      <c r="F380" s="389" t="s">
        <v>4048</v>
      </c>
      <c r="G380" s="389" t="s">
        <v>4049</v>
      </c>
      <c r="H380" s="393" t="s">
        <v>4050</v>
      </c>
      <c r="I380" s="393" t="s">
        <v>4046</v>
      </c>
    </row>
    <row r="381" customFormat="false" ht="27.6" hidden="false" customHeight="true" outlineLevel="0" collapsed="false">
      <c r="B381" s="389" t="s">
        <v>4051</v>
      </c>
      <c r="C381" s="393" t="s">
        <v>4052</v>
      </c>
      <c r="D381" s="393" t="s">
        <v>4053</v>
      </c>
      <c r="E381" s="393" t="s">
        <v>4054</v>
      </c>
      <c r="F381" s="389" t="s">
        <v>4055</v>
      </c>
      <c r="G381" s="389" t="s">
        <v>4056</v>
      </c>
      <c r="H381" s="393" t="s">
        <v>4057</v>
      </c>
      <c r="I381" s="393" t="s">
        <v>4053</v>
      </c>
    </row>
    <row r="382" customFormat="false" ht="27.6" hidden="false" customHeight="true" outlineLevel="0" collapsed="false">
      <c r="B382" s="389" t="s">
        <v>4058</v>
      </c>
      <c r="C382" s="393" t="s">
        <v>4059</v>
      </c>
      <c r="D382" s="393" t="s">
        <v>4060</v>
      </c>
      <c r="E382" s="393" t="s">
        <v>4061</v>
      </c>
      <c r="F382" s="389" t="s">
        <v>4062</v>
      </c>
      <c r="G382" s="389" t="s">
        <v>4063</v>
      </c>
      <c r="H382" s="393" t="s">
        <v>4064</v>
      </c>
      <c r="I382" s="393" t="s">
        <v>4060</v>
      </c>
    </row>
    <row r="383" customFormat="false" ht="27.6" hidden="false" customHeight="true" outlineLevel="0" collapsed="false">
      <c r="B383" s="0"/>
      <c r="C383" s="393"/>
      <c r="D383" s="393"/>
      <c r="E383" s="393"/>
      <c r="G383" s="0"/>
      <c r="H383" s="393"/>
      <c r="I383" s="393"/>
      <c r="J383" s="0"/>
      <c r="K383" s="0"/>
      <c r="L383" s="0"/>
      <c r="M383" s="0"/>
      <c r="N383" s="0"/>
      <c r="O383" s="0"/>
      <c r="P383" s="0"/>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s="394" customFormat="true" ht="27.6" hidden="false" customHeight="true" outlineLevel="0" collapsed="false">
      <c r="C384" s="395" t="s">
        <v>4065</v>
      </c>
      <c r="D384" s="395" t="s">
        <v>4066</v>
      </c>
      <c r="E384" s="395" t="s">
        <v>4067</v>
      </c>
      <c r="F384" s="394" t="s">
        <v>4068</v>
      </c>
      <c r="G384" s="394" t="s">
        <v>4069</v>
      </c>
      <c r="H384" s="395" t="s">
        <v>4070</v>
      </c>
      <c r="I384" s="395" t="s">
        <v>4066</v>
      </c>
    </row>
    <row r="385" customFormat="false" ht="27.6" hidden="false" customHeight="true" outlineLevel="0" collapsed="false">
      <c r="B385" s="389" t="s">
        <v>4071</v>
      </c>
      <c r="C385" s="393" t="s">
        <v>4072</v>
      </c>
      <c r="D385" s="393" t="s">
        <v>4073</v>
      </c>
      <c r="E385" s="393" t="s">
        <v>4074</v>
      </c>
      <c r="F385" s="389" t="s">
        <v>4075</v>
      </c>
      <c r="G385" s="389" t="s">
        <v>4076</v>
      </c>
      <c r="H385" s="393" t="s">
        <v>4077</v>
      </c>
      <c r="I385" s="393" t="s">
        <v>4073</v>
      </c>
    </row>
    <row r="386" customFormat="false" ht="27.6" hidden="false" customHeight="true" outlineLevel="0" collapsed="false">
      <c r="B386" s="389" t="s">
        <v>4078</v>
      </c>
      <c r="C386" s="393" t="s">
        <v>4079</v>
      </c>
      <c r="D386" s="393" t="s">
        <v>4080</v>
      </c>
      <c r="E386" s="393" t="s">
        <v>4081</v>
      </c>
      <c r="F386" s="389" t="s">
        <v>4082</v>
      </c>
      <c r="G386" s="389" t="s">
        <v>4083</v>
      </c>
      <c r="H386" s="393" t="s">
        <v>4084</v>
      </c>
      <c r="I386" s="393" t="s">
        <v>4080</v>
      </c>
    </row>
    <row r="387" customFormat="false" ht="27.6" hidden="false" customHeight="true" outlineLevel="0" collapsed="false">
      <c r="B387" s="389" t="s">
        <v>4085</v>
      </c>
      <c r="C387" s="393" t="s">
        <v>4086</v>
      </c>
      <c r="D387" s="393" t="s">
        <v>4087</v>
      </c>
      <c r="E387" s="393" t="s">
        <v>4088</v>
      </c>
      <c r="F387" s="389" t="s">
        <v>4089</v>
      </c>
      <c r="G387" s="389" t="s">
        <v>4090</v>
      </c>
      <c r="H387" s="393" t="s">
        <v>4091</v>
      </c>
      <c r="I387" s="393" t="s">
        <v>4087</v>
      </c>
    </row>
    <row r="388" customFormat="false" ht="27.6" hidden="false" customHeight="true" outlineLevel="0" collapsed="false">
      <c r="B388" s="389" t="s">
        <v>4092</v>
      </c>
      <c r="C388" s="393" t="s">
        <v>4093</v>
      </c>
      <c r="D388" s="393" t="s">
        <v>4094</v>
      </c>
      <c r="E388" s="393" t="s">
        <v>4095</v>
      </c>
      <c r="F388" s="389" t="s">
        <v>4096</v>
      </c>
      <c r="G388" s="389" t="s">
        <v>4097</v>
      </c>
      <c r="H388" s="393" t="s">
        <v>4098</v>
      </c>
      <c r="I388" s="393" t="s">
        <v>4094</v>
      </c>
    </row>
    <row r="389" customFormat="false" ht="27.6" hidden="false" customHeight="true" outlineLevel="0" collapsed="false">
      <c r="B389" s="0"/>
      <c r="C389" s="393"/>
      <c r="D389" s="393"/>
      <c r="E389" s="393"/>
      <c r="G389" s="0"/>
      <c r="H389" s="393"/>
      <c r="I389" s="393"/>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s="394" customFormat="true" ht="27.6" hidden="false" customHeight="true" outlineLevel="0" collapsed="false">
      <c r="C390" s="395" t="s">
        <v>4099</v>
      </c>
      <c r="D390" s="395" t="s">
        <v>4100</v>
      </c>
      <c r="E390" s="395" t="s">
        <v>4101</v>
      </c>
      <c r="F390" s="394" t="s">
        <v>4102</v>
      </c>
      <c r="G390" s="394" t="s">
        <v>4103</v>
      </c>
      <c r="H390" s="395" t="s">
        <v>4104</v>
      </c>
      <c r="I390" s="395" t="s">
        <v>4100</v>
      </c>
    </row>
    <row r="391" customFormat="false" ht="27.6" hidden="false" customHeight="true" outlineLevel="0" collapsed="false">
      <c r="C391" s="393"/>
      <c r="D391" s="393"/>
      <c r="E391" s="393"/>
      <c r="H391" s="393"/>
      <c r="I391" s="393"/>
    </row>
    <row r="392" s="394" customFormat="true" ht="27.6" hidden="false" customHeight="true" outlineLevel="0" collapsed="false">
      <c r="C392" s="395" t="s">
        <v>4105</v>
      </c>
      <c r="D392" s="395" t="s">
        <v>4106</v>
      </c>
      <c r="E392" s="395" t="s">
        <v>4107</v>
      </c>
      <c r="F392" s="394" t="s">
        <v>4108</v>
      </c>
      <c r="G392" s="394" t="s">
        <v>4109</v>
      </c>
      <c r="H392" s="395" t="s">
        <v>4110</v>
      </c>
      <c r="I392" s="395" t="s">
        <v>4106</v>
      </c>
    </row>
    <row r="393" customFormat="false" ht="27.6" hidden="false" customHeight="true" outlineLevel="0" collapsed="false">
      <c r="B393" s="389" t="s">
        <v>4111</v>
      </c>
      <c r="C393" s="393" t="s">
        <v>4112</v>
      </c>
      <c r="D393" s="393" t="s">
        <v>4113</v>
      </c>
      <c r="E393" s="393" t="s">
        <v>4114</v>
      </c>
      <c r="F393" s="389" t="s">
        <v>4115</v>
      </c>
      <c r="G393" s="389" t="s">
        <v>4116</v>
      </c>
      <c r="H393" s="393" t="s">
        <v>4117</v>
      </c>
      <c r="I393" s="393" t="s">
        <v>4113</v>
      </c>
    </row>
    <row r="394" customFormat="false" ht="27.6" hidden="false" customHeight="true" outlineLevel="0" collapsed="false">
      <c r="B394" s="389" t="s">
        <v>4118</v>
      </c>
      <c r="C394" s="393" t="s">
        <v>4119</v>
      </c>
      <c r="D394" s="393" t="s">
        <v>4120</v>
      </c>
      <c r="E394" s="393" t="s">
        <v>4121</v>
      </c>
      <c r="F394" s="389" t="s">
        <v>4122</v>
      </c>
      <c r="G394" s="389" t="s">
        <v>4123</v>
      </c>
      <c r="H394" s="393" t="s">
        <v>4124</v>
      </c>
      <c r="I394" s="393" t="s">
        <v>4120</v>
      </c>
    </row>
    <row r="395" customFormat="false" ht="27.6" hidden="false" customHeight="true" outlineLevel="0" collapsed="false">
      <c r="B395" s="389" t="s">
        <v>4125</v>
      </c>
      <c r="C395" s="393" t="s">
        <v>4126</v>
      </c>
      <c r="D395" s="393" t="s">
        <v>4127</v>
      </c>
      <c r="E395" s="393" t="s">
        <v>4128</v>
      </c>
      <c r="F395" s="389" t="s">
        <v>4129</v>
      </c>
      <c r="G395" s="389" t="s">
        <v>4130</v>
      </c>
      <c r="H395" s="393" t="s">
        <v>4131</v>
      </c>
      <c r="I395" s="393" t="s">
        <v>4127</v>
      </c>
    </row>
    <row r="396" customFormat="false" ht="27.6" hidden="false" customHeight="true" outlineLevel="0" collapsed="false">
      <c r="B396" s="0"/>
      <c r="C396" s="393"/>
      <c r="D396" s="393"/>
      <c r="E396" s="393"/>
      <c r="G396" s="0"/>
      <c r="H396" s="393"/>
      <c r="I396" s="393"/>
      <c r="J396" s="0"/>
      <c r="K396" s="0"/>
      <c r="L396" s="0"/>
      <c r="M396" s="0"/>
      <c r="N396" s="0"/>
      <c r="O396" s="0"/>
      <c r="P396" s="0"/>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s="394" customFormat="true" ht="27.6" hidden="false" customHeight="true" outlineLevel="0" collapsed="false">
      <c r="C397" s="395" t="s">
        <v>4132</v>
      </c>
      <c r="D397" s="395" t="s">
        <v>4133</v>
      </c>
      <c r="E397" s="395" t="s">
        <v>4134</v>
      </c>
      <c r="F397" s="394" t="s">
        <v>4135</v>
      </c>
      <c r="G397" s="394" t="s">
        <v>4136</v>
      </c>
      <c r="H397" s="395" t="s">
        <v>4137</v>
      </c>
      <c r="I397" s="395" t="s">
        <v>4133</v>
      </c>
    </row>
    <row r="398" customFormat="false" ht="27.6" hidden="false" customHeight="true" outlineLevel="0" collapsed="false">
      <c r="B398" s="389" t="s">
        <v>4138</v>
      </c>
      <c r="C398" s="393" t="s">
        <v>4139</v>
      </c>
      <c r="D398" s="393" t="s">
        <v>4140</v>
      </c>
      <c r="E398" s="393" t="s">
        <v>4141</v>
      </c>
      <c r="F398" s="389" t="s">
        <v>4142</v>
      </c>
      <c r="G398" s="389" t="s">
        <v>4143</v>
      </c>
      <c r="H398" s="393" t="s">
        <v>4144</v>
      </c>
      <c r="I398" s="393" t="s">
        <v>4140</v>
      </c>
    </row>
    <row r="399" customFormat="false" ht="27.6" hidden="false" customHeight="true" outlineLevel="0" collapsed="false">
      <c r="B399" s="389" t="s">
        <v>4145</v>
      </c>
      <c r="C399" s="393" t="s">
        <v>4146</v>
      </c>
      <c r="D399" s="393" t="s">
        <v>4147</v>
      </c>
      <c r="E399" s="393" t="s">
        <v>4148</v>
      </c>
      <c r="F399" s="389" t="s">
        <v>4149</v>
      </c>
      <c r="G399" s="389" t="s">
        <v>4150</v>
      </c>
      <c r="H399" s="393" t="s">
        <v>4151</v>
      </c>
      <c r="I399" s="393" t="s">
        <v>4147</v>
      </c>
    </row>
    <row r="400" customFormat="false" ht="40.15" hidden="false" customHeight="true" outlineLevel="0" collapsed="false">
      <c r="B400" s="389" t="s">
        <v>4152</v>
      </c>
      <c r="C400" s="393" t="s">
        <v>4153</v>
      </c>
      <c r="D400" s="393" t="s">
        <v>4154</v>
      </c>
      <c r="E400" s="393" t="s">
        <v>4155</v>
      </c>
      <c r="F400" s="389" t="s">
        <v>4156</v>
      </c>
      <c r="G400" s="389" t="s">
        <v>4157</v>
      </c>
      <c r="H400" s="393" t="s">
        <v>4158</v>
      </c>
      <c r="I400" s="393" t="s">
        <v>4154</v>
      </c>
    </row>
    <row r="401" customFormat="false" ht="27.6" hidden="false" customHeight="true" outlineLevel="0" collapsed="false">
      <c r="B401" s="389" t="s">
        <v>4159</v>
      </c>
      <c r="C401" s="393" t="s">
        <v>4160</v>
      </c>
      <c r="D401" s="393" t="s">
        <v>4161</v>
      </c>
      <c r="E401" s="393" t="s">
        <v>4162</v>
      </c>
      <c r="F401" s="389" t="s">
        <v>4163</v>
      </c>
      <c r="G401" s="389" t="s">
        <v>4164</v>
      </c>
      <c r="H401" s="393" t="s">
        <v>4165</v>
      </c>
      <c r="I401" s="393" t="s">
        <v>4161</v>
      </c>
    </row>
    <row r="402" customFormat="false" ht="27.6" hidden="false" customHeight="true" outlineLevel="0" collapsed="false">
      <c r="B402" s="389" t="s">
        <v>4166</v>
      </c>
      <c r="C402" s="393" t="s">
        <v>4167</v>
      </c>
      <c r="D402" s="393" t="s">
        <v>4168</v>
      </c>
      <c r="E402" s="393" t="s">
        <v>4169</v>
      </c>
      <c r="F402" s="389" t="s">
        <v>4170</v>
      </c>
      <c r="G402" s="389" t="s">
        <v>4171</v>
      </c>
      <c r="H402" s="393" t="s">
        <v>4172</v>
      </c>
      <c r="I402" s="393" t="s">
        <v>4168</v>
      </c>
    </row>
    <row r="403" customFormat="false" ht="27.6" hidden="false" customHeight="true" outlineLevel="0" collapsed="false">
      <c r="B403" s="0"/>
      <c r="C403" s="393"/>
      <c r="D403" s="393"/>
      <c r="E403" s="393"/>
      <c r="G403" s="0"/>
      <c r="H403" s="393"/>
      <c r="I403" s="393"/>
      <c r="J403" s="0"/>
      <c r="K403" s="0"/>
      <c r="L403" s="0"/>
      <c r="M403" s="0"/>
      <c r="N403" s="0"/>
      <c r="O403" s="0"/>
      <c r="P403" s="0"/>
      <c r="Q403" s="0"/>
      <c r="R403" s="0"/>
      <c r="S403" s="0"/>
      <c r="T403" s="0"/>
      <c r="U403" s="0"/>
      <c r="V403" s="0"/>
      <c r="W403" s="0"/>
      <c r="X403" s="0"/>
      <c r="Y403" s="0"/>
      <c r="Z403" s="0"/>
      <c r="AA403" s="0"/>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s="394" customFormat="true" ht="27.6" hidden="false" customHeight="true" outlineLevel="0" collapsed="false">
      <c r="C404" s="395" t="s">
        <v>4173</v>
      </c>
      <c r="D404" s="395" t="s">
        <v>4174</v>
      </c>
      <c r="E404" s="395" t="s">
        <v>4175</v>
      </c>
      <c r="F404" s="394" t="s">
        <v>4176</v>
      </c>
      <c r="G404" s="394" t="s">
        <v>4177</v>
      </c>
      <c r="H404" s="395" t="s">
        <v>4178</v>
      </c>
      <c r="I404" s="395" t="s">
        <v>4174</v>
      </c>
    </row>
    <row r="405" customFormat="false" ht="27.6" hidden="false" customHeight="true" outlineLevel="0" collapsed="false">
      <c r="B405" s="389" t="s">
        <v>4179</v>
      </c>
      <c r="C405" s="393" t="s">
        <v>4180</v>
      </c>
      <c r="D405" s="393" t="s">
        <v>4181</v>
      </c>
      <c r="E405" s="393" t="s">
        <v>4182</v>
      </c>
      <c r="F405" s="389" t="s">
        <v>4183</v>
      </c>
      <c r="G405" s="389" t="s">
        <v>4184</v>
      </c>
      <c r="H405" s="393" t="s">
        <v>4185</v>
      </c>
      <c r="I405" s="393" t="s">
        <v>4181</v>
      </c>
    </row>
    <row r="406" customFormat="false" ht="27.6" hidden="false" customHeight="true" outlineLevel="0" collapsed="false">
      <c r="B406" s="389" t="s">
        <v>4186</v>
      </c>
      <c r="C406" s="393" t="s">
        <v>4187</v>
      </c>
      <c r="D406" s="393" t="s">
        <v>4188</v>
      </c>
      <c r="E406" s="393" t="s">
        <v>4189</v>
      </c>
      <c r="F406" s="389" t="s">
        <v>4190</v>
      </c>
      <c r="G406" s="389" t="s">
        <v>4191</v>
      </c>
      <c r="H406" s="393" t="s">
        <v>4192</v>
      </c>
      <c r="I406" s="393" t="s">
        <v>4188</v>
      </c>
    </row>
    <row r="407" customFormat="false" ht="49.9" hidden="false" customHeight="true" outlineLevel="0" collapsed="false">
      <c r="B407" s="389" t="s">
        <v>4193</v>
      </c>
      <c r="C407" s="393" t="s">
        <v>4194</v>
      </c>
      <c r="D407" s="393" t="s">
        <v>4195</v>
      </c>
      <c r="E407" s="393" t="s">
        <v>4196</v>
      </c>
      <c r="F407" s="389" t="s">
        <v>4197</v>
      </c>
      <c r="G407" s="389" t="s">
        <v>4198</v>
      </c>
      <c r="H407" s="393" t="s">
        <v>4199</v>
      </c>
      <c r="I407" s="393" t="s">
        <v>4195</v>
      </c>
    </row>
    <row r="408" customFormat="false" ht="27.6" hidden="false" customHeight="true" outlineLevel="0" collapsed="false">
      <c r="B408" s="389" t="s">
        <v>4200</v>
      </c>
      <c r="C408" s="393" t="s">
        <v>4201</v>
      </c>
      <c r="D408" s="393" t="s">
        <v>4202</v>
      </c>
      <c r="E408" s="393" t="s">
        <v>4203</v>
      </c>
      <c r="F408" s="389" t="s">
        <v>4204</v>
      </c>
      <c r="G408" s="389" t="s">
        <v>4205</v>
      </c>
      <c r="H408" s="393" t="s">
        <v>4206</v>
      </c>
      <c r="I408" s="393" t="s">
        <v>4202</v>
      </c>
    </row>
    <row r="409" customFormat="false" ht="27.6" hidden="false" customHeight="true" outlineLevel="0" collapsed="false">
      <c r="B409" s="0"/>
      <c r="C409" s="393"/>
      <c r="D409" s="393"/>
      <c r="E409" s="393"/>
      <c r="G409" s="0"/>
      <c r="H409" s="393"/>
      <c r="I409" s="393"/>
      <c r="J409" s="0"/>
      <c r="K409" s="0"/>
      <c r="L409" s="0"/>
      <c r="M409" s="0"/>
      <c r="N409" s="0"/>
      <c r="O409" s="0"/>
      <c r="P409" s="0"/>
      <c r="Q409" s="0"/>
      <c r="R409" s="0"/>
      <c r="S409" s="0"/>
      <c r="T409" s="0"/>
      <c r="U409" s="0"/>
      <c r="V409" s="0"/>
      <c r="W409" s="0"/>
      <c r="X409" s="0"/>
      <c r="Y409" s="0"/>
      <c r="Z409" s="0"/>
      <c r="AA409" s="0"/>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s="394" customFormat="true" ht="27.6" hidden="false" customHeight="true" outlineLevel="0" collapsed="false">
      <c r="C410" s="395" t="s">
        <v>4207</v>
      </c>
      <c r="D410" s="395" t="s">
        <v>4208</v>
      </c>
      <c r="E410" s="395" t="s">
        <v>4209</v>
      </c>
      <c r="F410" s="394" t="s">
        <v>4210</v>
      </c>
      <c r="G410" s="394" t="s">
        <v>4211</v>
      </c>
      <c r="H410" s="395" t="s">
        <v>4212</v>
      </c>
      <c r="I410" s="395" t="s">
        <v>4208</v>
      </c>
    </row>
    <row r="411" customFormat="false" ht="27.6" hidden="false" customHeight="true" outlineLevel="0" collapsed="false">
      <c r="C411" s="393"/>
      <c r="D411" s="393"/>
      <c r="E411" s="393"/>
      <c r="H411" s="393"/>
      <c r="I411" s="393"/>
    </row>
    <row r="412" s="394" customFormat="true" ht="27.6" hidden="false" customHeight="true" outlineLevel="0" collapsed="false">
      <c r="C412" s="395" t="s">
        <v>4213</v>
      </c>
      <c r="D412" s="395" t="s">
        <v>4214</v>
      </c>
      <c r="E412" s="395" t="s">
        <v>4215</v>
      </c>
      <c r="F412" s="394" t="s">
        <v>4216</v>
      </c>
      <c r="G412" s="394" t="s">
        <v>4217</v>
      </c>
      <c r="H412" s="395" t="s">
        <v>4218</v>
      </c>
      <c r="I412" s="395" t="s">
        <v>4214</v>
      </c>
    </row>
    <row r="413" customFormat="false" ht="54" hidden="false" customHeight="true" outlineLevel="0" collapsed="false">
      <c r="B413" s="389" t="s">
        <v>4219</v>
      </c>
      <c r="C413" s="393" t="s">
        <v>4220</v>
      </c>
      <c r="D413" s="393" t="s">
        <v>4221</v>
      </c>
      <c r="E413" s="393" t="s">
        <v>4222</v>
      </c>
      <c r="F413" s="389" t="s">
        <v>4223</v>
      </c>
      <c r="G413" s="389" t="s">
        <v>4224</v>
      </c>
      <c r="H413" s="393" t="s">
        <v>4225</v>
      </c>
      <c r="I413" s="393" t="s">
        <v>4221</v>
      </c>
    </row>
    <row r="414" customFormat="false" ht="27.6" hidden="false" customHeight="true" outlineLevel="0" collapsed="false">
      <c r="B414" s="389" t="s">
        <v>4226</v>
      </c>
      <c r="C414" s="393" t="s">
        <v>4227</v>
      </c>
      <c r="D414" s="393" t="s">
        <v>4228</v>
      </c>
      <c r="E414" s="393" t="s">
        <v>4229</v>
      </c>
      <c r="F414" s="389" t="s">
        <v>4230</v>
      </c>
      <c r="G414" s="389" t="s">
        <v>4231</v>
      </c>
      <c r="H414" s="393" t="s">
        <v>4232</v>
      </c>
      <c r="I414" s="393" t="s">
        <v>4228</v>
      </c>
    </row>
    <row r="415" customFormat="false" ht="27.6" hidden="false" customHeight="true" outlineLevel="0" collapsed="false">
      <c r="B415" s="389" t="s">
        <v>4233</v>
      </c>
      <c r="C415" s="393" t="s">
        <v>4234</v>
      </c>
      <c r="D415" s="393" t="s">
        <v>4235</v>
      </c>
      <c r="E415" s="393" t="s">
        <v>4236</v>
      </c>
      <c r="F415" s="389" t="s">
        <v>4237</v>
      </c>
      <c r="G415" s="389" t="s">
        <v>4238</v>
      </c>
      <c r="H415" s="393" t="s">
        <v>4239</v>
      </c>
      <c r="I415" s="393" t="s">
        <v>4235</v>
      </c>
    </row>
    <row r="416" customFormat="false" ht="27.6" hidden="false" customHeight="true" outlineLevel="0" collapsed="false">
      <c r="B416" s="0"/>
      <c r="C416" s="393"/>
      <c r="D416" s="393"/>
      <c r="E416" s="393"/>
      <c r="G416" s="0"/>
      <c r="H416" s="393"/>
      <c r="I416" s="393"/>
      <c r="J416" s="0"/>
      <c r="K416" s="0"/>
      <c r="L416" s="0"/>
      <c r="M416" s="0"/>
      <c r="N416" s="0"/>
      <c r="O416" s="0"/>
      <c r="P416" s="0"/>
      <c r="Q416" s="0"/>
      <c r="R416" s="0"/>
      <c r="S416" s="0"/>
      <c r="T416" s="0"/>
      <c r="U416" s="0"/>
      <c r="V416" s="0"/>
      <c r="W416" s="0"/>
      <c r="X416" s="0"/>
      <c r="Y416" s="0"/>
      <c r="Z416" s="0"/>
      <c r="AA416" s="0"/>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s="394" customFormat="true" ht="27.6" hidden="false" customHeight="true" outlineLevel="0" collapsed="false">
      <c r="C417" s="395" t="s">
        <v>4240</v>
      </c>
      <c r="D417" s="395" t="s">
        <v>4241</v>
      </c>
      <c r="E417" s="395" t="s">
        <v>4242</v>
      </c>
      <c r="F417" s="394" t="s">
        <v>4243</v>
      </c>
      <c r="G417" s="394" t="s">
        <v>4244</v>
      </c>
      <c r="H417" s="395" t="s">
        <v>4245</v>
      </c>
      <c r="I417" s="395" t="s">
        <v>4241</v>
      </c>
    </row>
    <row r="418" customFormat="false" ht="27.6" hidden="false" customHeight="true" outlineLevel="0" collapsed="false">
      <c r="B418" s="389" t="s">
        <v>4246</v>
      </c>
      <c r="C418" s="393" t="s">
        <v>4247</v>
      </c>
      <c r="D418" s="393" t="s">
        <v>4248</v>
      </c>
      <c r="E418" s="393" t="s">
        <v>4249</v>
      </c>
      <c r="F418" s="389" t="s">
        <v>4250</v>
      </c>
      <c r="G418" s="389" t="s">
        <v>4251</v>
      </c>
      <c r="H418" s="393" t="s">
        <v>4252</v>
      </c>
      <c r="I418" s="393" t="s">
        <v>4248</v>
      </c>
    </row>
    <row r="419" customFormat="false" ht="27.6" hidden="false" customHeight="true" outlineLevel="0" collapsed="false">
      <c r="B419" s="389" t="s">
        <v>4253</v>
      </c>
      <c r="C419" s="393" t="s">
        <v>4254</v>
      </c>
      <c r="D419" s="393" t="s">
        <v>4255</v>
      </c>
      <c r="E419" s="393" t="s">
        <v>4256</v>
      </c>
      <c r="F419" s="389" t="s">
        <v>4257</v>
      </c>
      <c r="G419" s="389" t="s">
        <v>4258</v>
      </c>
      <c r="H419" s="393" t="s">
        <v>4259</v>
      </c>
      <c r="I419" s="393" t="s">
        <v>4255</v>
      </c>
    </row>
    <row r="420" customFormat="false" ht="27.6" hidden="false" customHeight="true" outlineLevel="0" collapsed="false">
      <c r="B420" s="389" t="s">
        <v>4260</v>
      </c>
      <c r="C420" s="393" t="s">
        <v>4261</v>
      </c>
      <c r="D420" s="393" t="s">
        <v>4262</v>
      </c>
      <c r="E420" s="393" t="s">
        <v>4263</v>
      </c>
      <c r="F420" s="389" t="s">
        <v>4264</v>
      </c>
      <c r="G420" s="389" t="s">
        <v>4265</v>
      </c>
      <c r="H420" s="393" t="s">
        <v>4266</v>
      </c>
      <c r="I420" s="393" t="s">
        <v>4262</v>
      </c>
    </row>
    <row r="421" customFormat="false" ht="27.6" hidden="false" customHeight="true" outlineLevel="0" collapsed="false">
      <c r="B421" s="389" t="s">
        <v>4267</v>
      </c>
      <c r="C421" s="393" t="s">
        <v>4268</v>
      </c>
      <c r="D421" s="393" t="s">
        <v>4269</v>
      </c>
      <c r="E421" s="393" t="s">
        <v>4270</v>
      </c>
      <c r="F421" s="389" t="s">
        <v>4271</v>
      </c>
      <c r="G421" s="389" t="s">
        <v>4272</v>
      </c>
      <c r="H421" s="393" t="s">
        <v>4273</v>
      </c>
      <c r="I421" s="393" t="s">
        <v>4269</v>
      </c>
    </row>
    <row r="422" customFormat="false" ht="27.6" hidden="false" customHeight="true" outlineLevel="0" collapsed="false">
      <c r="B422" s="0"/>
      <c r="C422" s="393"/>
      <c r="D422" s="393"/>
      <c r="E422" s="393"/>
      <c r="G422" s="0"/>
      <c r="H422" s="393"/>
      <c r="I422" s="393"/>
      <c r="J422" s="0"/>
      <c r="K422" s="0"/>
      <c r="L422" s="0"/>
      <c r="M422" s="0"/>
      <c r="N422" s="0"/>
      <c r="O422" s="0"/>
      <c r="P422" s="0"/>
      <c r="Q422" s="0"/>
      <c r="R422" s="0"/>
      <c r="S422" s="0"/>
      <c r="T422" s="0"/>
      <c r="U422" s="0"/>
      <c r="V422" s="0"/>
      <c r="W422" s="0"/>
      <c r="X422" s="0"/>
      <c r="Y422" s="0"/>
      <c r="Z422" s="0"/>
      <c r="AA422" s="0"/>
      <c r="AB422" s="0"/>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s="394" customFormat="true" ht="27.6" hidden="false" customHeight="true" outlineLevel="0" collapsed="false">
      <c r="C423" s="395" t="s">
        <v>4274</v>
      </c>
      <c r="D423" s="395" t="s">
        <v>4275</v>
      </c>
      <c r="E423" s="395" t="s">
        <v>4276</v>
      </c>
      <c r="F423" s="394" t="s">
        <v>4277</v>
      </c>
      <c r="G423" s="394" t="s">
        <v>4278</v>
      </c>
      <c r="H423" s="395" t="s">
        <v>4279</v>
      </c>
      <c r="I423" s="395" t="s">
        <v>4275</v>
      </c>
    </row>
    <row r="424" customFormat="false" ht="27.6" hidden="false" customHeight="true" outlineLevel="0" collapsed="false">
      <c r="B424" s="389" t="s">
        <v>4280</v>
      </c>
      <c r="C424" s="393" t="s">
        <v>4281</v>
      </c>
      <c r="D424" s="393" t="s">
        <v>4282</v>
      </c>
      <c r="E424" s="393" t="s">
        <v>4283</v>
      </c>
      <c r="F424" s="389" t="s">
        <v>4284</v>
      </c>
      <c r="G424" s="389" t="s">
        <v>4285</v>
      </c>
      <c r="H424" s="393" t="s">
        <v>4286</v>
      </c>
      <c r="I424" s="393" t="s">
        <v>4282</v>
      </c>
    </row>
    <row r="425" customFormat="false" ht="27.6" hidden="false" customHeight="true" outlineLevel="0" collapsed="false">
      <c r="B425" s="389" t="s">
        <v>4287</v>
      </c>
      <c r="C425" s="393" t="s">
        <v>4288</v>
      </c>
      <c r="D425" s="393" t="s">
        <v>4289</v>
      </c>
      <c r="E425" s="393" t="s">
        <v>4290</v>
      </c>
      <c r="F425" s="389" t="s">
        <v>4291</v>
      </c>
      <c r="G425" s="389" t="s">
        <v>4292</v>
      </c>
      <c r="H425" s="393" t="s">
        <v>4293</v>
      </c>
      <c r="I425" s="393" t="s">
        <v>4289</v>
      </c>
    </row>
    <row r="426" customFormat="false" ht="27.6" hidden="false" customHeight="true" outlineLevel="0" collapsed="false">
      <c r="B426" s="389" t="s">
        <v>4294</v>
      </c>
      <c r="C426" s="393" t="s">
        <v>4295</v>
      </c>
      <c r="D426" s="393" t="s">
        <v>4296</v>
      </c>
      <c r="E426" s="393" t="s">
        <v>4297</v>
      </c>
      <c r="F426" s="389" t="s">
        <v>4298</v>
      </c>
      <c r="G426" s="389" t="s">
        <v>4299</v>
      </c>
      <c r="H426" s="393" t="s">
        <v>4300</v>
      </c>
      <c r="I426" s="393" t="s">
        <v>4296</v>
      </c>
    </row>
    <row r="427" customFormat="false" ht="27.6" hidden="false" customHeight="true" outlineLevel="0" collapsed="false">
      <c r="B427" s="389" t="s">
        <v>4301</v>
      </c>
      <c r="C427" s="393" t="s">
        <v>4302</v>
      </c>
      <c r="D427" s="393" t="s">
        <v>4303</v>
      </c>
      <c r="E427" s="393" t="s">
        <v>4304</v>
      </c>
      <c r="F427" s="389" t="s">
        <v>4305</v>
      </c>
      <c r="G427" s="389" t="s">
        <v>4306</v>
      </c>
      <c r="H427" s="393" t="s">
        <v>4307</v>
      </c>
      <c r="I427" s="393" t="s">
        <v>4303</v>
      </c>
    </row>
    <row r="428" customFormat="false" ht="27.6" hidden="false" customHeight="true" outlineLevel="0" collapsed="false">
      <c r="B428" s="0"/>
      <c r="C428" s="393"/>
      <c r="D428" s="393"/>
      <c r="E428" s="393"/>
      <c r="G428" s="0"/>
      <c r="H428" s="393"/>
      <c r="I428" s="393"/>
      <c r="J428" s="0"/>
      <c r="K428" s="0"/>
      <c r="L428" s="0"/>
      <c r="M428" s="0"/>
      <c r="N428" s="0"/>
      <c r="O428" s="0"/>
      <c r="P428" s="0"/>
      <c r="Q428" s="0"/>
      <c r="R428" s="0"/>
      <c r="S428" s="0"/>
      <c r="T428" s="0"/>
      <c r="U428" s="0"/>
      <c r="V428" s="0"/>
      <c r="W428" s="0"/>
      <c r="X428" s="0"/>
      <c r="Y428" s="0"/>
      <c r="Z428" s="0"/>
      <c r="AA428" s="0"/>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c r="EC428" s="0"/>
      <c r="ED428" s="0"/>
      <c r="EE428" s="0"/>
      <c r="EF428" s="0"/>
      <c r="EG428" s="0"/>
      <c r="EH428" s="0"/>
      <c r="EI428" s="0"/>
      <c r="EJ428" s="0"/>
      <c r="EK428" s="0"/>
      <c r="EL428" s="0"/>
      <c r="EM428" s="0"/>
      <c r="EN428" s="0"/>
      <c r="EO428" s="0"/>
      <c r="EP428" s="0"/>
      <c r="EQ428" s="0"/>
      <c r="ER428" s="0"/>
      <c r="ES428" s="0"/>
      <c r="ET428" s="0"/>
      <c r="EU428" s="0"/>
      <c r="EV428" s="0"/>
      <c r="EW428" s="0"/>
      <c r="EX428" s="0"/>
      <c r="EY428" s="0"/>
      <c r="EZ428" s="0"/>
      <c r="FA428" s="0"/>
      <c r="FB428" s="0"/>
      <c r="FC428" s="0"/>
      <c r="FD428" s="0"/>
      <c r="FE428" s="0"/>
      <c r="FF428" s="0"/>
      <c r="FG428" s="0"/>
      <c r="FH428" s="0"/>
      <c r="FI428" s="0"/>
      <c r="FJ428" s="0"/>
      <c r="FK428" s="0"/>
      <c r="FL428" s="0"/>
      <c r="FM428" s="0"/>
      <c r="FN428" s="0"/>
      <c r="FO428" s="0"/>
      <c r="FP428" s="0"/>
      <c r="FQ428" s="0"/>
      <c r="FR428" s="0"/>
      <c r="FS428" s="0"/>
      <c r="FT428" s="0"/>
      <c r="FU428" s="0"/>
      <c r="FV428" s="0"/>
      <c r="FW428" s="0"/>
      <c r="FX428" s="0"/>
      <c r="FY428" s="0"/>
      <c r="FZ428" s="0"/>
      <c r="GA428" s="0"/>
      <c r="GB428" s="0"/>
      <c r="GC428" s="0"/>
      <c r="GD428" s="0"/>
      <c r="GE428" s="0"/>
      <c r="GF428" s="0"/>
      <c r="GG428" s="0"/>
      <c r="GH428" s="0"/>
      <c r="GI428" s="0"/>
      <c r="GJ428" s="0"/>
      <c r="GK428" s="0"/>
      <c r="GL428" s="0"/>
      <c r="GM428" s="0"/>
      <c r="GN428" s="0"/>
      <c r="GO428" s="0"/>
      <c r="GP428" s="0"/>
      <c r="GQ428" s="0"/>
      <c r="GR428" s="0"/>
      <c r="GS428" s="0"/>
      <c r="GT428" s="0"/>
      <c r="GU428" s="0"/>
      <c r="GV428" s="0"/>
      <c r="GW428" s="0"/>
      <c r="GX428" s="0"/>
      <c r="GY428" s="0"/>
      <c r="GZ428" s="0"/>
      <c r="HA428" s="0"/>
      <c r="HB428" s="0"/>
      <c r="HC428" s="0"/>
      <c r="HD428" s="0"/>
      <c r="HE428" s="0"/>
      <c r="HF428" s="0"/>
      <c r="HG428" s="0"/>
      <c r="HH428" s="0"/>
      <c r="HI428" s="0"/>
      <c r="HJ428" s="0"/>
      <c r="HK428" s="0"/>
      <c r="HL428" s="0"/>
      <c r="HM428" s="0"/>
      <c r="HN428" s="0"/>
      <c r="HO428" s="0"/>
      <c r="HP428" s="0"/>
      <c r="HQ428" s="0"/>
      <c r="HR428" s="0"/>
      <c r="HS428" s="0"/>
      <c r="HT428" s="0"/>
      <c r="HU428" s="0"/>
      <c r="HV428" s="0"/>
      <c r="HW428" s="0"/>
      <c r="HX428" s="0"/>
      <c r="HY428" s="0"/>
      <c r="HZ428" s="0"/>
      <c r="IA428" s="0"/>
      <c r="IB428" s="0"/>
      <c r="IC428" s="0"/>
      <c r="ID428" s="0"/>
      <c r="IE428" s="0"/>
      <c r="IF428" s="0"/>
      <c r="IG428" s="0"/>
      <c r="IH428" s="0"/>
      <c r="II428" s="0"/>
      <c r="IJ428" s="0"/>
      <c r="IK428" s="0"/>
      <c r="IL428" s="0"/>
      <c r="IM428" s="0"/>
      <c r="IN428" s="0"/>
      <c r="IO428" s="0"/>
      <c r="IP428" s="0"/>
      <c r="IQ428" s="0"/>
      <c r="IR428" s="0"/>
      <c r="IS428" s="0"/>
      <c r="IT428" s="0"/>
      <c r="IU428" s="0"/>
      <c r="IV428" s="0"/>
      <c r="IW428" s="0"/>
      <c r="IX428" s="0"/>
      <c r="IY428" s="0"/>
      <c r="IZ428" s="0"/>
      <c r="JA428" s="0"/>
      <c r="JB428" s="0"/>
      <c r="JC428" s="0"/>
      <c r="JD428" s="0"/>
      <c r="JE428" s="0"/>
      <c r="JF428" s="0"/>
      <c r="JG428" s="0"/>
      <c r="JH428" s="0"/>
      <c r="JI428" s="0"/>
      <c r="JJ428" s="0"/>
      <c r="JK428" s="0"/>
      <c r="JL428" s="0"/>
      <c r="JM428" s="0"/>
      <c r="JN428" s="0"/>
      <c r="JO428" s="0"/>
      <c r="JP428" s="0"/>
      <c r="JQ428" s="0"/>
      <c r="JR428" s="0"/>
      <c r="JS428" s="0"/>
      <c r="JT428" s="0"/>
      <c r="JU428" s="0"/>
      <c r="JV428" s="0"/>
      <c r="JW428" s="0"/>
      <c r="JX428" s="0"/>
      <c r="JY428" s="0"/>
      <c r="JZ428" s="0"/>
      <c r="KA428" s="0"/>
      <c r="KB428" s="0"/>
      <c r="KC428" s="0"/>
      <c r="KD428" s="0"/>
      <c r="KE428" s="0"/>
      <c r="KF428" s="0"/>
      <c r="KG428" s="0"/>
      <c r="KH428" s="0"/>
      <c r="KI428" s="0"/>
      <c r="KJ428" s="0"/>
      <c r="KK428" s="0"/>
      <c r="KL428" s="0"/>
      <c r="KM428" s="0"/>
      <c r="KN428" s="0"/>
      <c r="KO428" s="0"/>
      <c r="KP428" s="0"/>
      <c r="KQ428" s="0"/>
      <c r="KR428" s="0"/>
      <c r="KS428" s="0"/>
      <c r="KT428" s="0"/>
      <c r="KU428" s="0"/>
      <c r="KV428" s="0"/>
      <c r="KW428" s="0"/>
      <c r="KX428" s="0"/>
      <c r="KY428" s="0"/>
      <c r="KZ428" s="0"/>
      <c r="LA428" s="0"/>
      <c r="LB428" s="0"/>
      <c r="LC428" s="0"/>
      <c r="LD428" s="0"/>
      <c r="LE428" s="0"/>
      <c r="LF428" s="0"/>
      <c r="LG428" s="0"/>
      <c r="LH428" s="0"/>
      <c r="LI428" s="0"/>
      <c r="LJ428" s="0"/>
      <c r="LK428" s="0"/>
      <c r="LL428" s="0"/>
      <c r="LM428" s="0"/>
      <c r="LN428" s="0"/>
      <c r="LO428" s="0"/>
      <c r="LP428" s="0"/>
      <c r="LQ428" s="0"/>
      <c r="LR428" s="0"/>
      <c r="LS428" s="0"/>
      <c r="LT428" s="0"/>
      <c r="LU428" s="0"/>
      <c r="LV428" s="0"/>
      <c r="LW428" s="0"/>
      <c r="LX428" s="0"/>
      <c r="LY428" s="0"/>
      <c r="LZ428" s="0"/>
      <c r="MA428" s="0"/>
      <c r="MB428" s="0"/>
      <c r="MC428" s="0"/>
      <c r="MD428" s="0"/>
      <c r="ME428" s="0"/>
      <c r="MF428" s="0"/>
      <c r="MG428" s="0"/>
      <c r="MH428" s="0"/>
      <c r="MI428" s="0"/>
      <c r="MJ428" s="0"/>
      <c r="MK428" s="0"/>
      <c r="ML428" s="0"/>
      <c r="MM428" s="0"/>
      <c r="MN428" s="0"/>
      <c r="MO428" s="0"/>
      <c r="MP428" s="0"/>
      <c r="MQ428" s="0"/>
      <c r="MR428" s="0"/>
      <c r="MS428" s="0"/>
      <c r="MT428" s="0"/>
      <c r="MU428" s="0"/>
      <c r="MV428" s="0"/>
      <c r="MW428" s="0"/>
      <c r="MX428" s="0"/>
      <c r="MY428" s="0"/>
      <c r="MZ428" s="0"/>
      <c r="NA428" s="0"/>
      <c r="NB428" s="0"/>
      <c r="NC428" s="0"/>
      <c r="ND428" s="0"/>
      <c r="NE428" s="0"/>
      <c r="NF428" s="0"/>
      <c r="NG428" s="0"/>
      <c r="NH428" s="0"/>
      <c r="NI428" s="0"/>
      <c r="NJ428" s="0"/>
      <c r="NK428" s="0"/>
      <c r="NL428" s="0"/>
      <c r="NM428" s="0"/>
      <c r="NN428" s="0"/>
      <c r="NO428" s="0"/>
      <c r="NP428" s="0"/>
      <c r="NQ428" s="0"/>
      <c r="NR428" s="0"/>
      <c r="NS428" s="0"/>
      <c r="NT428" s="0"/>
      <c r="NU428" s="0"/>
      <c r="NV428" s="0"/>
      <c r="NW428" s="0"/>
      <c r="NX428" s="0"/>
      <c r="NY428" s="0"/>
      <c r="NZ428" s="0"/>
      <c r="OA428" s="0"/>
      <c r="OB428" s="0"/>
      <c r="OC428" s="0"/>
      <c r="OD428" s="0"/>
      <c r="OE428" s="0"/>
      <c r="OF428" s="0"/>
      <c r="OG428" s="0"/>
      <c r="OH428" s="0"/>
      <c r="OI428" s="0"/>
      <c r="OJ428" s="0"/>
      <c r="OK428" s="0"/>
      <c r="OL428" s="0"/>
      <c r="OM428" s="0"/>
      <c r="ON428" s="0"/>
      <c r="OO428" s="0"/>
      <c r="OP428" s="0"/>
      <c r="OQ428" s="0"/>
      <c r="OR428" s="0"/>
      <c r="OS428" s="0"/>
      <c r="OT428" s="0"/>
      <c r="OU428" s="0"/>
      <c r="OV428" s="0"/>
      <c r="OW428" s="0"/>
      <c r="OX428" s="0"/>
      <c r="OY428" s="0"/>
      <c r="OZ428" s="0"/>
      <c r="PA428" s="0"/>
      <c r="PB428" s="0"/>
      <c r="PC428" s="0"/>
      <c r="PD428" s="0"/>
      <c r="PE428" s="0"/>
      <c r="PF428" s="0"/>
      <c r="PG428" s="0"/>
      <c r="PH428" s="0"/>
      <c r="PI428" s="0"/>
      <c r="PJ428" s="0"/>
      <c r="PK428" s="0"/>
      <c r="PL428" s="0"/>
      <c r="PM428" s="0"/>
      <c r="PN428" s="0"/>
      <c r="PO428" s="0"/>
      <c r="PP428" s="0"/>
      <c r="PQ428" s="0"/>
      <c r="PR428" s="0"/>
      <c r="PS428" s="0"/>
      <c r="PT428" s="0"/>
      <c r="PU428" s="0"/>
      <c r="PV428" s="0"/>
      <c r="PW428" s="0"/>
      <c r="PX428" s="0"/>
      <c r="PY428" s="0"/>
      <c r="PZ428" s="0"/>
      <c r="QA428" s="0"/>
      <c r="QB428" s="0"/>
      <c r="QC428" s="0"/>
      <c r="QD428" s="0"/>
      <c r="QE428" s="0"/>
      <c r="QF428" s="0"/>
      <c r="QG428" s="0"/>
      <c r="QH428" s="0"/>
      <c r="QI428" s="0"/>
      <c r="QJ428" s="0"/>
      <c r="QK428" s="0"/>
      <c r="QL428" s="0"/>
      <c r="QM428" s="0"/>
      <c r="QN428" s="0"/>
      <c r="QO428" s="0"/>
      <c r="QP428" s="0"/>
      <c r="QQ428" s="0"/>
      <c r="QR428" s="0"/>
      <c r="QS428" s="0"/>
      <c r="QT428" s="0"/>
      <c r="QU428" s="0"/>
      <c r="QV428" s="0"/>
      <c r="QW428" s="0"/>
      <c r="QX428" s="0"/>
      <c r="QY428" s="0"/>
      <c r="QZ428" s="0"/>
      <c r="RA428" s="0"/>
      <c r="RB428" s="0"/>
      <c r="RC428" s="0"/>
      <c r="RD428" s="0"/>
      <c r="RE428" s="0"/>
      <c r="RF428" s="0"/>
      <c r="RG428" s="0"/>
      <c r="RH428" s="0"/>
      <c r="RI428" s="0"/>
      <c r="RJ428" s="0"/>
      <c r="RK428" s="0"/>
      <c r="RL428" s="0"/>
      <c r="RM428" s="0"/>
      <c r="RN428" s="0"/>
      <c r="RO428" s="0"/>
      <c r="RP428" s="0"/>
      <c r="RQ428" s="0"/>
      <c r="RR428" s="0"/>
      <c r="RS428" s="0"/>
      <c r="RT428" s="0"/>
      <c r="RU428" s="0"/>
      <c r="RV428" s="0"/>
      <c r="RW428" s="0"/>
      <c r="RX428" s="0"/>
      <c r="RY428" s="0"/>
      <c r="RZ428" s="0"/>
      <c r="SA428" s="0"/>
      <c r="SB428" s="0"/>
      <c r="SC428" s="0"/>
      <c r="SD428" s="0"/>
      <c r="SE428" s="0"/>
      <c r="SF428" s="0"/>
      <c r="SG428" s="0"/>
      <c r="SH428" s="0"/>
      <c r="SI428" s="0"/>
      <c r="SJ428" s="0"/>
      <c r="SK428" s="0"/>
      <c r="SL428" s="0"/>
      <c r="SM428" s="0"/>
      <c r="SN428" s="0"/>
      <c r="SO428" s="0"/>
      <c r="SP428" s="0"/>
      <c r="SQ428" s="0"/>
      <c r="SR428" s="0"/>
      <c r="SS428" s="0"/>
      <c r="ST428" s="0"/>
      <c r="SU428" s="0"/>
      <c r="SV428" s="0"/>
      <c r="SW428" s="0"/>
      <c r="SX428" s="0"/>
      <c r="SY428" s="0"/>
      <c r="SZ428" s="0"/>
      <c r="TA428" s="0"/>
      <c r="TB428" s="0"/>
      <c r="TC428" s="0"/>
      <c r="TD428" s="0"/>
      <c r="TE428" s="0"/>
      <c r="TF428" s="0"/>
      <c r="TG428" s="0"/>
      <c r="TH428" s="0"/>
      <c r="TI428" s="0"/>
      <c r="TJ428" s="0"/>
      <c r="TK428" s="0"/>
      <c r="TL428" s="0"/>
      <c r="TM428" s="0"/>
      <c r="TN428" s="0"/>
      <c r="TO428" s="0"/>
      <c r="TP428" s="0"/>
      <c r="TQ428" s="0"/>
      <c r="TR428" s="0"/>
      <c r="TS428" s="0"/>
      <c r="TT428" s="0"/>
      <c r="TU428" s="0"/>
      <c r="TV428" s="0"/>
      <c r="TW428" s="0"/>
      <c r="TX428" s="0"/>
      <c r="TY428" s="0"/>
      <c r="TZ428" s="0"/>
      <c r="UA428" s="0"/>
      <c r="UB428" s="0"/>
      <c r="UC428" s="0"/>
      <c r="UD428" s="0"/>
      <c r="UE428" s="0"/>
      <c r="UF428" s="0"/>
      <c r="UG428" s="0"/>
      <c r="UH428" s="0"/>
      <c r="UI428" s="0"/>
      <c r="UJ428" s="0"/>
      <c r="UK428" s="0"/>
      <c r="UL428" s="0"/>
      <c r="UM428" s="0"/>
      <c r="UN428" s="0"/>
      <c r="UO428" s="0"/>
      <c r="UP428" s="0"/>
      <c r="UQ428" s="0"/>
      <c r="UR428" s="0"/>
      <c r="US428" s="0"/>
      <c r="UT428" s="0"/>
      <c r="UU428" s="0"/>
      <c r="UV428" s="0"/>
      <c r="UW428" s="0"/>
      <c r="UX428" s="0"/>
      <c r="UY428" s="0"/>
      <c r="UZ428" s="0"/>
      <c r="VA428" s="0"/>
      <c r="VB428" s="0"/>
      <c r="VC428" s="0"/>
      <c r="VD428" s="0"/>
      <c r="VE428" s="0"/>
      <c r="VF428" s="0"/>
      <c r="VG428" s="0"/>
      <c r="VH428" s="0"/>
      <c r="VI428" s="0"/>
      <c r="VJ428" s="0"/>
      <c r="VK428" s="0"/>
      <c r="VL428" s="0"/>
      <c r="VM428" s="0"/>
      <c r="VN428" s="0"/>
      <c r="VO428" s="0"/>
      <c r="VP428" s="0"/>
      <c r="VQ428" s="0"/>
      <c r="VR428" s="0"/>
      <c r="VS428" s="0"/>
      <c r="VT428" s="0"/>
      <c r="VU428" s="0"/>
      <c r="VV428" s="0"/>
      <c r="VW428" s="0"/>
      <c r="VX428" s="0"/>
      <c r="VY428" s="0"/>
      <c r="VZ428" s="0"/>
      <c r="WA428" s="0"/>
      <c r="WB428" s="0"/>
      <c r="WC428" s="0"/>
      <c r="WD428" s="0"/>
      <c r="WE428" s="0"/>
      <c r="WF428" s="0"/>
      <c r="WG428" s="0"/>
      <c r="WH428" s="0"/>
      <c r="WI428" s="0"/>
      <c r="WJ428" s="0"/>
      <c r="WK428" s="0"/>
      <c r="WL428" s="0"/>
      <c r="WM428" s="0"/>
      <c r="WN428" s="0"/>
      <c r="WO428" s="0"/>
      <c r="WP428" s="0"/>
      <c r="WQ428" s="0"/>
      <c r="WR428" s="0"/>
      <c r="WS428" s="0"/>
      <c r="WT428" s="0"/>
      <c r="WU428" s="0"/>
      <c r="WV428" s="0"/>
      <c r="WW428" s="0"/>
      <c r="WX428" s="0"/>
      <c r="WY428" s="0"/>
      <c r="WZ428" s="0"/>
      <c r="XA428" s="0"/>
      <c r="XB428" s="0"/>
      <c r="XC428" s="0"/>
      <c r="XD428" s="0"/>
      <c r="XE428" s="0"/>
      <c r="XF428" s="0"/>
      <c r="XG428" s="0"/>
      <c r="XH428" s="0"/>
      <c r="XI428" s="0"/>
      <c r="XJ428" s="0"/>
      <c r="XK428" s="0"/>
      <c r="XL428" s="0"/>
      <c r="XM428" s="0"/>
      <c r="XN428" s="0"/>
      <c r="XO428" s="0"/>
      <c r="XP428" s="0"/>
      <c r="XQ428" s="0"/>
      <c r="XR428" s="0"/>
      <c r="XS428" s="0"/>
      <c r="XT428" s="0"/>
      <c r="XU428" s="0"/>
      <c r="XV428" s="0"/>
      <c r="XW428" s="0"/>
      <c r="XX428" s="0"/>
      <c r="XY428" s="0"/>
      <c r="XZ428" s="0"/>
      <c r="YA428" s="0"/>
      <c r="YB428" s="0"/>
      <c r="YC428" s="0"/>
      <c r="YD428" s="0"/>
      <c r="YE428" s="0"/>
      <c r="YF428" s="0"/>
      <c r="YG428" s="0"/>
      <c r="YH428" s="0"/>
      <c r="YI428" s="0"/>
      <c r="YJ428" s="0"/>
      <c r="YK428" s="0"/>
      <c r="YL428" s="0"/>
      <c r="YM428" s="0"/>
      <c r="YN428" s="0"/>
      <c r="YO428" s="0"/>
      <c r="YP428" s="0"/>
      <c r="YQ428" s="0"/>
      <c r="YR428" s="0"/>
      <c r="YS428" s="0"/>
      <c r="YT428" s="0"/>
      <c r="YU428" s="0"/>
      <c r="YV428" s="0"/>
      <c r="YW428" s="0"/>
      <c r="YX428" s="0"/>
      <c r="YY428" s="0"/>
      <c r="YZ428" s="0"/>
      <c r="ZA428" s="0"/>
      <c r="ZB428" s="0"/>
      <c r="ZC428" s="0"/>
      <c r="ZD428" s="0"/>
      <c r="ZE428" s="0"/>
      <c r="ZF428" s="0"/>
      <c r="ZG428" s="0"/>
      <c r="ZH428" s="0"/>
      <c r="ZI428" s="0"/>
      <c r="ZJ428" s="0"/>
      <c r="ZK428" s="0"/>
      <c r="ZL428" s="0"/>
      <c r="ZM428" s="0"/>
      <c r="ZN428" s="0"/>
      <c r="ZO428" s="0"/>
      <c r="ZP428" s="0"/>
      <c r="ZQ428" s="0"/>
      <c r="ZR428" s="0"/>
      <c r="ZS428" s="0"/>
      <c r="ZT428" s="0"/>
      <c r="ZU428" s="0"/>
      <c r="ZV428" s="0"/>
      <c r="ZW428" s="0"/>
      <c r="ZX428" s="0"/>
      <c r="ZY428" s="0"/>
      <c r="ZZ428" s="0"/>
      <c r="AAA428" s="0"/>
      <c r="AAB428" s="0"/>
      <c r="AAC428" s="0"/>
      <c r="AAD428" s="0"/>
      <c r="AAE428" s="0"/>
      <c r="AAF428" s="0"/>
      <c r="AAG428" s="0"/>
      <c r="AAH428" s="0"/>
      <c r="AAI428" s="0"/>
      <c r="AAJ428" s="0"/>
      <c r="AAK428" s="0"/>
      <c r="AAL428" s="0"/>
      <c r="AAM428" s="0"/>
      <c r="AAN428" s="0"/>
      <c r="AAO428" s="0"/>
      <c r="AAP428" s="0"/>
      <c r="AAQ428" s="0"/>
      <c r="AAR428" s="0"/>
      <c r="AAS428" s="0"/>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s="0"/>
      <c r="AHI428" s="0"/>
      <c r="AHJ428" s="0"/>
      <c r="AHK428" s="0"/>
      <c r="AHL428" s="0"/>
      <c r="AHM428" s="0"/>
      <c r="AHN428" s="0"/>
      <c r="AHO428" s="0"/>
      <c r="AHP428" s="0"/>
      <c r="AHQ428" s="0"/>
      <c r="AHR428" s="0"/>
      <c r="AHS428" s="0"/>
      <c r="AHT428" s="0"/>
      <c r="AHU428" s="0"/>
      <c r="AHV428" s="0"/>
      <c r="AHW428" s="0"/>
      <c r="AHX428" s="0"/>
      <c r="AHY428" s="0"/>
      <c r="AHZ428" s="0"/>
      <c r="AIA428" s="0"/>
      <c r="AIB428" s="0"/>
      <c r="AIC428" s="0"/>
      <c r="AID428" s="0"/>
      <c r="AIE428" s="0"/>
      <c r="AIF428" s="0"/>
      <c r="AIG428" s="0"/>
      <c r="AIH428" s="0"/>
      <c r="AII428" s="0"/>
      <c r="AIJ428" s="0"/>
      <c r="AIK428" s="0"/>
      <c r="AIL428" s="0"/>
      <c r="AIM428" s="0"/>
      <c r="AIN428" s="0"/>
      <c r="AIO428" s="0"/>
      <c r="AIP428" s="0"/>
      <c r="AIQ428" s="0"/>
      <c r="AIR428" s="0"/>
      <c r="AIS428" s="0"/>
      <c r="AIT428" s="0"/>
      <c r="AIU428" s="0"/>
      <c r="AIV428" s="0"/>
      <c r="AIW428" s="0"/>
      <c r="AIX428" s="0"/>
      <c r="AIY428" s="0"/>
      <c r="AIZ428" s="0"/>
      <c r="AJA428" s="0"/>
      <c r="AJB428" s="0"/>
      <c r="AJC428" s="0"/>
      <c r="AJD428" s="0"/>
      <c r="AJE428" s="0"/>
      <c r="AJF428" s="0"/>
      <c r="AJG428" s="0"/>
      <c r="AJH428" s="0"/>
      <c r="AJI428" s="0"/>
      <c r="AJJ428" s="0"/>
      <c r="AJK428" s="0"/>
      <c r="AJL428" s="0"/>
      <c r="AJM428" s="0"/>
      <c r="AJN428" s="0"/>
      <c r="AJO428" s="0"/>
      <c r="AJP428" s="0"/>
      <c r="AJQ428" s="0"/>
      <c r="AJR428" s="0"/>
      <c r="AJS428" s="0"/>
      <c r="AJT428" s="0"/>
      <c r="AJU428" s="0"/>
      <c r="AJV428" s="0"/>
      <c r="AJW428" s="0"/>
      <c r="AJX428" s="0"/>
      <c r="AJY428" s="0"/>
      <c r="AJZ428" s="0"/>
      <c r="AKA428" s="0"/>
      <c r="AKB428" s="0"/>
      <c r="AKC428" s="0"/>
      <c r="AKD428" s="0"/>
      <c r="AKE428" s="0"/>
      <c r="AKF428" s="0"/>
      <c r="AKG428" s="0"/>
      <c r="AKH428" s="0"/>
      <c r="AKI428" s="0"/>
      <c r="AKJ428" s="0"/>
      <c r="AKK428" s="0"/>
      <c r="AKL428" s="0"/>
      <c r="AKM428" s="0"/>
      <c r="AKN428" s="0"/>
      <c r="AKO428" s="0"/>
      <c r="AKP428" s="0"/>
      <c r="AKQ428" s="0"/>
      <c r="AKR428" s="0"/>
      <c r="AKS428" s="0"/>
      <c r="AKT428" s="0"/>
      <c r="AKU428" s="0"/>
      <c r="AKV428" s="0"/>
      <c r="AKW428" s="0"/>
      <c r="AKX428" s="0"/>
      <c r="AKY428" s="0"/>
      <c r="AKZ428" s="0"/>
      <c r="ALA428" s="0"/>
      <c r="ALB428" s="0"/>
      <c r="ALC428" s="0"/>
      <c r="ALD428" s="0"/>
      <c r="ALE428" s="0"/>
      <c r="ALF428" s="0"/>
      <c r="ALG428" s="0"/>
      <c r="ALH428" s="0"/>
      <c r="ALI428" s="0"/>
      <c r="ALJ428" s="0"/>
      <c r="ALK428" s="0"/>
      <c r="ALL428" s="0"/>
      <c r="ALM428" s="0"/>
      <c r="ALN428" s="0"/>
      <c r="ALO428" s="0"/>
      <c r="ALP428" s="0"/>
      <c r="ALQ428" s="0"/>
      <c r="ALR428" s="0"/>
      <c r="ALS428" s="0"/>
      <c r="ALT428" s="0"/>
      <c r="ALU428" s="0"/>
      <c r="ALV428" s="0"/>
      <c r="ALW428" s="0"/>
      <c r="ALX428" s="0"/>
      <c r="ALY428" s="0"/>
      <c r="ALZ428" s="0"/>
      <c r="AMA428" s="0"/>
      <c r="AMB428" s="0"/>
      <c r="AMC428" s="0"/>
      <c r="AMD428" s="0"/>
      <c r="AME428" s="0"/>
      <c r="AMF428" s="0"/>
      <c r="AMG428" s="0"/>
      <c r="AMH428" s="0"/>
      <c r="AMI428" s="0"/>
      <c r="AMJ428" s="0"/>
    </row>
    <row r="429" s="394" customFormat="true" ht="27.6" hidden="false" customHeight="true" outlineLevel="0" collapsed="false">
      <c r="C429" s="395" t="s">
        <v>4308</v>
      </c>
      <c r="D429" s="395" t="s">
        <v>4309</v>
      </c>
      <c r="E429" s="395" t="s">
        <v>4310</v>
      </c>
      <c r="F429" s="394" t="s">
        <v>4311</v>
      </c>
      <c r="G429" s="394" t="s">
        <v>4312</v>
      </c>
      <c r="H429" s="395" t="s">
        <v>4313</v>
      </c>
      <c r="I429" s="395" t="s">
        <v>4309</v>
      </c>
    </row>
    <row r="430" customFormat="false" ht="27.6" hidden="false" customHeight="true" outlineLevel="0" collapsed="false">
      <c r="C430" s="393"/>
      <c r="D430" s="393"/>
      <c r="E430" s="393"/>
      <c r="H430" s="393"/>
      <c r="I430" s="393"/>
    </row>
    <row r="431" s="394" customFormat="true" ht="27.6" hidden="false" customHeight="true" outlineLevel="0" collapsed="false">
      <c r="C431" s="395" t="s">
        <v>4314</v>
      </c>
      <c r="D431" s="395" t="s">
        <v>4315</v>
      </c>
      <c r="E431" s="395" t="s">
        <v>4316</v>
      </c>
      <c r="F431" s="394" t="s">
        <v>4317</v>
      </c>
      <c r="G431" s="394" t="s">
        <v>4318</v>
      </c>
      <c r="H431" s="395" t="s">
        <v>4319</v>
      </c>
      <c r="I431" s="395" t="s">
        <v>4315</v>
      </c>
    </row>
    <row r="432" customFormat="false" ht="27.6" hidden="false" customHeight="true" outlineLevel="0" collapsed="false">
      <c r="B432" s="389" t="s">
        <v>4320</v>
      </c>
      <c r="C432" s="393" t="s">
        <v>4321</v>
      </c>
      <c r="D432" s="393" t="s">
        <v>4322</v>
      </c>
      <c r="E432" s="393" t="s">
        <v>4323</v>
      </c>
      <c r="F432" s="389" t="s">
        <v>4324</v>
      </c>
      <c r="G432" s="389" t="s">
        <v>4325</v>
      </c>
      <c r="H432" s="393" t="s">
        <v>4326</v>
      </c>
      <c r="I432" s="393" t="s">
        <v>4322</v>
      </c>
    </row>
    <row r="433" customFormat="false" ht="27.6" hidden="false" customHeight="true" outlineLevel="0" collapsed="false">
      <c r="B433" s="389" t="s">
        <v>4327</v>
      </c>
      <c r="C433" s="393" t="s">
        <v>4328</v>
      </c>
      <c r="D433" s="393" t="s">
        <v>4329</v>
      </c>
      <c r="E433" s="393" t="s">
        <v>4330</v>
      </c>
      <c r="F433" s="389" t="s">
        <v>4331</v>
      </c>
      <c r="G433" s="389" t="s">
        <v>4332</v>
      </c>
      <c r="H433" s="393" t="s">
        <v>4333</v>
      </c>
      <c r="I433" s="393" t="s">
        <v>4329</v>
      </c>
    </row>
    <row r="434" customFormat="false" ht="27.6" hidden="false" customHeight="true" outlineLevel="0" collapsed="false">
      <c r="B434" s="389" t="s">
        <v>4334</v>
      </c>
      <c r="C434" s="393" t="s">
        <v>4335</v>
      </c>
      <c r="D434" s="393" t="s">
        <v>4336</v>
      </c>
      <c r="E434" s="393" t="s">
        <v>4337</v>
      </c>
      <c r="F434" s="389" t="s">
        <v>4338</v>
      </c>
      <c r="G434" s="389" t="s">
        <v>4339</v>
      </c>
      <c r="H434" s="393" t="s">
        <v>4340</v>
      </c>
      <c r="I434" s="393" t="s">
        <v>4336</v>
      </c>
    </row>
    <row r="435" customFormat="false" ht="27.6" hidden="false" customHeight="true" outlineLevel="0" collapsed="false">
      <c r="B435" s="389" t="s">
        <v>4341</v>
      </c>
      <c r="C435" s="393" t="s">
        <v>4342</v>
      </c>
      <c r="D435" s="393" t="s">
        <v>4343</v>
      </c>
      <c r="E435" s="393" t="s">
        <v>4344</v>
      </c>
      <c r="F435" s="389" t="s">
        <v>4345</v>
      </c>
      <c r="G435" s="389" t="s">
        <v>4346</v>
      </c>
      <c r="H435" s="393" t="s">
        <v>4347</v>
      </c>
      <c r="I435" s="393" t="s">
        <v>4343</v>
      </c>
    </row>
    <row r="436" customFormat="false" ht="27.6" hidden="false" customHeight="true" outlineLevel="0" collapsed="false">
      <c r="B436" s="389" t="s">
        <v>4348</v>
      </c>
      <c r="C436" s="393" t="s">
        <v>4349</v>
      </c>
      <c r="D436" s="393" t="s">
        <v>4350</v>
      </c>
      <c r="E436" s="393" t="s">
        <v>4351</v>
      </c>
      <c r="F436" s="389" t="s">
        <v>4352</v>
      </c>
      <c r="G436" s="389" t="s">
        <v>4353</v>
      </c>
      <c r="H436" s="393" t="s">
        <v>4354</v>
      </c>
      <c r="I436" s="393" t="s">
        <v>4350</v>
      </c>
    </row>
    <row r="437" customFormat="false" ht="27.6" hidden="false" customHeight="true" outlineLevel="0" collapsed="false">
      <c r="B437" s="0"/>
      <c r="C437" s="393"/>
      <c r="D437" s="393"/>
      <c r="E437" s="393"/>
      <c r="G437" s="0"/>
      <c r="H437" s="393"/>
      <c r="I437" s="393"/>
      <c r="J437" s="0"/>
      <c r="K437" s="0"/>
      <c r="L437" s="0"/>
      <c r="M437" s="0"/>
      <c r="N437" s="0"/>
      <c r="O437" s="0"/>
      <c r="P437" s="0"/>
      <c r="Q437" s="0"/>
      <c r="R437" s="0"/>
      <c r="S437" s="0"/>
      <c r="T437" s="0"/>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c r="OU437" s="0"/>
      <c r="OV437" s="0"/>
      <c r="OW437" s="0"/>
      <c r="OX437" s="0"/>
      <c r="OY437" s="0"/>
      <c r="OZ437" s="0"/>
      <c r="PA437" s="0"/>
      <c r="PB437" s="0"/>
      <c r="PC437" s="0"/>
      <c r="PD437" s="0"/>
      <c r="PE437" s="0"/>
      <c r="PF437" s="0"/>
      <c r="PG437" s="0"/>
      <c r="PH437" s="0"/>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s="394" customFormat="true" ht="27.6" hidden="false" customHeight="true" outlineLevel="0" collapsed="false">
      <c r="C438" s="395" t="s">
        <v>4355</v>
      </c>
      <c r="D438" s="395" t="s">
        <v>4356</v>
      </c>
      <c r="E438" s="395" t="s">
        <v>4357</v>
      </c>
      <c r="F438" s="394" t="s">
        <v>4358</v>
      </c>
      <c r="G438" s="394" t="s">
        <v>4359</v>
      </c>
      <c r="H438" s="395" t="s">
        <v>4360</v>
      </c>
      <c r="I438" s="395" t="s">
        <v>4356</v>
      </c>
    </row>
    <row r="439" customFormat="false" ht="49.9" hidden="false" customHeight="true" outlineLevel="0" collapsed="false">
      <c r="B439" s="389" t="s">
        <v>4361</v>
      </c>
      <c r="C439" s="393" t="s">
        <v>4362</v>
      </c>
      <c r="D439" s="393" t="s">
        <v>4363</v>
      </c>
      <c r="E439" s="393" t="s">
        <v>4364</v>
      </c>
      <c r="F439" s="389" t="s">
        <v>4365</v>
      </c>
      <c r="G439" s="389" t="s">
        <v>4366</v>
      </c>
      <c r="H439" s="393" t="s">
        <v>4367</v>
      </c>
      <c r="I439" s="393" t="s">
        <v>4363</v>
      </c>
    </row>
    <row r="440" customFormat="false" ht="45" hidden="false" customHeight="true" outlineLevel="0" collapsed="false">
      <c r="B440" s="389" t="s">
        <v>4368</v>
      </c>
      <c r="C440" s="393" t="s">
        <v>4369</v>
      </c>
      <c r="D440" s="393" t="s">
        <v>4370</v>
      </c>
      <c r="E440" s="393" t="s">
        <v>4371</v>
      </c>
      <c r="F440" s="389" t="s">
        <v>4372</v>
      </c>
      <c r="G440" s="389" t="s">
        <v>4373</v>
      </c>
      <c r="H440" s="393" t="s">
        <v>4374</v>
      </c>
      <c r="I440" s="393" t="s">
        <v>4370</v>
      </c>
    </row>
    <row r="441" customFormat="false" ht="27.6" hidden="false" customHeight="true" outlineLevel="0" collapsed="false">
      <c r="B441" s="0"/>
      <c r="C441" s="393"/>
      <c r="D441" s="393"/>
      <c r="E441" s="393"/>
      <c r="G441" s="0"/>
      <c r="H441" s="393"/>
      <c r="I441" s="393"/>
      <c r="J441" s="0"/>
      <c r="K441" s="0"/>
      <c r="L441" s="0"/>
      <c r="M441" s="0"/>
      <c r="N441" s="0"/>
      <c r="O441" s="0"/>
      <c r="P441" s="0"/>
      <c r="Q441" s="0"/>
      <c r="R441" s="0"/>
      <c r="S441" s="0"/>
      <c r="T441" s="0"/>
      <c r="U441" s="0"/>
      <c r="V441" s="0"/>
      <c r="W441" s="0"/>
      <c r="X441" s="0"/>
      <c r="Y441" s="0"/>
      <c r="Z441" s="0"/>
      <c r="AA441" s="0"/>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c r="MI441" s="0"/>
      <c r="MJ441" s="0"/>
      <c r="MK441" s="0"/>
      <c r="ML441" s="0"/>
      <c r="MM441" s="0"/>
      <c r="MN441" s="0"/>
      <c r="MO441" s="0"/>
      <c r="MP441" s="0"/>
      <c r="MQ441" s="0"/>
      <c r="MR441" s="0"/>
      <c r="MS441" s="0"/>
      <c r="MT441" s="0"/>
      <c r="MU441" s="0"/>
      <c r="MV441" s="0"/>
      <c r="MW441" s="0"/>
      <c r="MX441" s="0"/>
      <c r="MY441" s="0"/>
      <c r="MZ441" s="0"/>
      <c r="NA441" s="0"/>
      <c r="NB441" s="0"/>
      <c r="NC441" s="0"/>
      <c r="ND441" s="0"/>
      <c r="NE441" s="0"/>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c r="TS441" s="0"/>
      <c r="TT441" s="0"/>
      <c r="TU441" s="0"/>
      <c r="TV441" s="0"/>
      <c r="TW441" s="0"/>
      <c r="TX441" s="0"/>
      <c r="TY441" s="0"/>
      <c r="TZ441" s="0"/>
      <c r="UA441" s="0"/>
      <c r="UB441" s="0"/>
      <c r="UC441" s="0"/>
      <c r="UD441" s="0"/>
      <c r="UE441" s="0"/>
      <c r="UF441" s="0"/>
      <c r="UG441" s="0"/>
      <c r="UH441" s="0"/>
      <c r="UI441" s="0"/>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s="394" customFormat="true" ht="27.6" hidden="false" customHeight="true" outlineLevel="0" collapsed="false">
      <c r="C442" s="395" t="s">
        <v>4375</v>
      </c>
      <c r="D442" s="395" t="s">
        <v>4376</v>
      </c>
      <c r="E442" s="395" t="s">
        <v>4377</v>
      </c>
      <c r="F442" s="394" t="s">
        <v>4378</v>
      </c>
      <c r="G442" s="394" t="s">
        <v>4379</v>
      </c>
      <c r="H442" s="395" t="s">
        <v>4380</v>
      </c>
      <c r="I442" s="395" t="s">
        <v>4376</v>
      </c>
    </row>
    <row r="443" customFormat="false" ht="27.6" hidden="false" customHeight="true" outlineLevel="0" collapsed="false">
      <c r="B443" s="389" t="s">
        <v>4381</v>
      </c>
      <c r="C443" s="393" t="s">
        <v>4382</v>
      </c>
      <c r="D443" s="393" t="s">
        <v>4383</v>
      </c>
      <c r="E443" s="393" t="s">
        <v>4384</v>
      </c>
      <c r="F443" s="389" t="s">
        <v>4385</v>
      </c>
      <c r="G443" s="389" t="s">
        <v>4386</v>
      </c>
      <c r="H443" s="393" t="s">
        <v>4387</v>
      </c>
      <c r="I443" s="393" t="s">
        <v>4383</v>
      </c>
    </row>
    <row r="444" customFormat="false" ht="27.6" hidden="false" customHeight="true" outlineLevel="0" collapsed="false">
      <c r="B444" s="389" t="s">
        <v>4388</v>
      </c>
      <c r="C444" s="393" t="s">
        <v>4389</v>
      </c>
      <c r="D444" s="393" t="s">
        <v>4390</v>
      </c>
      <c r="E444" s="393" t="s">
        <v>4391</v>
      </c>
      <c r="F444" s="389" t="s">
        <v>4392</v>
      </c>
      <c r="G444" s="389" t="s">
        <v>4393</v>
      </c>
      <c r="H444" s="393" t="s">
        <v>4394</v>
      </c>
      <c r="I444" s="393" t="s">
        <v>4390</v>
      </c>
    </row>
    <row r="445" customFormat="false" ht="27.6" hidden="false" customHeight="true" outlineLevel="0" collapsed="false">
      <c r="B445" s="389" t="s">
        <v>4395</v>
      </c>
      <c r="C445" s="393" t="s">
        <v>4396</v>
      </c>
      <c r="D445" s="393" t="s">
        <v>4397</v>
      </c>
      <c r="E445" s="393" t="s">
        <v>4398</v>
      </c>
      <c r="F445" s="389" t="s">
        <v>4399</v>
      </c>
      <c r="G445" s="389" t="s">
        <v>4400</v>
      </c>
      <c r="H445" s="393" t="s">
        <v>4401</v>
      </c>
      <c r="I445" s="393" t="s">
        <v>4397</v>
      </c>
    </row>
    <row r="446" customFormat="false" ht="27.6" hidden="false" customHeight="true" outlineLevel="0" collapsed="false">
      <c r="B446" s="0"/>
      <c r="C446" s="393"/>
      <c r="D446" s="393"/>
      <c r="E446" s="393"/>
      <c r="G446" s="0"/>
      <c r="H446" s="393"/>
      <c r="I446" s="393"/>
      <c r="J446" s="0"/>
      <c r="K446" s="0"/>
      <c r="L446" s="0"/>
      <c r="M446" s="0"/>
      <c r="N446" s="0"/>
      <c r="O446" s="0"/>
      <c r="P446" s="0"/>
      <c r="Q446" s="0"/>
      <c r="R446" s="0"/>
      <c r="S446" s="0"/>
      <c r="T446" s="0"/>
      <c r="U446" s="0"/>
      <c r="V446" s="0"/>
      <c r="W446" s="0"/>
      <c r="X446" s="0"/>
      <c r="Y446" s="0"/>
      <c r="Z446" s="0"/>
      <c r="AA446" s="0"/>
      <c r="AB446" s="0"/>
      <c r="AC446" s="0"/>
      <c r="AD446" s="0"/>
      <c r="AE446" s="0"/>
      <c r="AF446" s="0"/>
      <c r="AG446" s="0"/>
      <c r="AH446" s="0"/>
      <c r="AI446" s="0"/>
      <c r="AJ446" s="0"/>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c r="SP446" s="0"/>
      <c r="SQ446" s="0"/>
      <c r="SR446" s="0"/>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s="394" customFormat="true" ht="27.6" hidden="false" customHeight="true" outlineLevel="0" collapsed="false">
      <c r="C447" s="395" t="s">
        <v>4402</v>
      </c>
      <c r="D447" s="395" t="s">
        <v>4403</v>
      </c>
      <c r="E447" s="395" t="s">
        <v>4404</v>
      </c>
      <c r="F447" s="394" t="s">
        <v>4405</v>
      </c>
      <c r="G447" s="394" t="s">
        <v>4406</v>
      </c>
      <c r="H447" s="395" t="s">
        <v>4407</v>
      </c>
      <c r="I447" s="395" t="s">
        <v>4403</v>
      </c>
    </row>
    <row r="448" customFormat="false" ht="27.6" hidden="false" customHeight="true" outlineLevel="0" collapsed="false">
      <c r="C448" s="393"/>
      <c r="D448" s="393"/>
      <c r="E448" s="393"/>
      <c r="H448" s="393"/>
      <c r="I448" s="393"/>
    </row>
    <row r="449" s="394" customFormat="true" ht="27.6" hidden="false" customHeight="true" outlineLevel="0" collapsed="false">
      <c r="C449" s="395" t="s">
        <v>4408</v>
      </c>
      <c r="D449" s="395" t="s">
        <v>4409</v>
      </c>
      <c r="E449" s="395" t="s">
        <v>4410</v>
      </c>
      <c r="F449" s="394" t="s">
        <v>4411</v>
      </c>
      <c r="G449" s="394" t="s">
        <v>4412</v>
      </c>
      <c r="H449" s="395" t="s">
        <v>4413</v>
      </c>
      <c r="I449" s="395" t="s">
        <v>4409</v>
      </c>
    </row>
    <row r="450" customFormat="false" ht="27.6" hidden="false" customHeight="true" outlineLevel="0" collapsed="false">
      <c r="B450" s="389" t="s">
        <v>4414</v>
      </c>
      <c r="C450" s="393" t="s">
        <v>4415</v>
      </c>
      <c r="D450" s="393" t="s">
        <v>4416</v>
      </c>
      <c r="E450" s="393" t="s">
        <v>4417</v>
      </c>
      <c r="F450" s="389" t="s">
        <v>4418</v>
      </c>
      <c r="G450" s="389" t="s">
        <v>4419</v>
      </c>
      <c r="H450" s="393" t="s">
        <v>4420</v>
      </c>
      <c r="I450" s="393" t="s">
        <v>4416</v>
      </c>
    </row>
    <row r="451" customFormat="false" ht="27.6" hidden="false" customHeight="true" outlineLevel="0" collapsed="false">
      <c r="B451" s="389" t="s">
        <v>4421</v>
      </c>
      <c r="C451" s="393" t="s">
        <v>4422</v>
      </c>
      <c r="D451" s="393" t="s">
        <v>4423</v>
      </c>
      <c r="E451" s="393" t="s">
        <v>4424</v>
      </c>
      <c r="F451" s="389" t="s">
        <v>4425</v>
      </c>
      <c r="G451" s="389" t="s">
        <v>4426</v>
      </c>
      <c r="H451" s="393" t="s">
        <v>4427</v>
      </c>
      <c r="I451" s="393" t="s">
        <v>4423</v>
      </c>
    </row>
    <row r="452" customFormat="false" ht="47.45" hidden="false" customHeight="true" outlineLevel="0" collapsed="false">
      <c r="B452" s="389" t="s">
        <v>4428</v>
      </c>
      <c r="C452" s="393" t="s">
        <v>4429</v>
      </c>
      <c r="D452" s="393" t="s">
        <v>4430</v>
      </c>
      <c r="E452" s="393" t="s">
        <v>4431</v>
      </c>
      <c r="F452" s="389" t="s">
        <v>4432</v>
      </c>
      <c r="G452" s="389" t="s">
        <v>4433</v>
      </c>
      <c r="H452" s="393" t="s">
        <v>4434</v>
      </c>
      <c r="I452" s="393" t="s">
        <v>4430</v>
      </c>
    </row>
    <row r="453" customFormat="false" ht="14.45" hidden="false" customHeight="true" outlineLevel="0" collapsed="false">
      <c r="B453" s="0"/>
      <c r="C453" s="393"/>
      <c r="D453" s="393"/>
      <c r="E453" s="393"/>
      <c r="G453" s="0"/>
      <c r="H453" s="393"/>
      <c r="I453" s="393"/>
      <c r="J453" s="0"/>
      <c r="K453" s="0"/>
      <c r="L453" s="0"/>
      <c r="M453" s="0"/>
      <c r="N453" s="0"/>
      <c r="O453" s="0"/>
      <c r="P453" s="0"/>
      <c r="Q453" s="0"/>
      <c r="R453" s="0"/>
      <c r="S453" s="0"/>
      <c r="T453" s="0"/>
      <c r="U453" s="0"/>
      <c r="V453" s="0"/>
      <c r="W453" s="0"/>
      <c r="X453" s="0"/>
      <c r="Y453" s="0"/>
      <c r="Z453" s="0"/>
      <c r="AA453" s="0"/>
      <c r="AB453" s="0"/>
      <c r="AC453" s="0"/>
      <c r="AD453" s="0"/>
      <c r="AE453" s="0"/>
      <c r="AF453" s="0"/>
      <c r="AG453" s="0"/>
      <c r="AH453" s="0"/>
      <c r="AI453" s="0"/>
      <c r="AJ453" s="0"/>
      <c r="AK453" s="0"/>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c r="CB453" s="0"/>
      <c r="CC453" s="0"/>
      <c r="CD453" s="0"/>
      <c r="CE453" s="0"/>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c r="DD453" s="0"/>
      <c r="DE453" s="0"/>
      <c r="DF453" s="0"/>
      <c r="DG453" s="0"/>
      <c r="DH453" s="0"/>
      <c r="DI453" s="0"/>
      <c r="DJ453" s="0"/>
      <c r="DK453" s="0"/>
      <c r="DL453" s="0"/>
      <c r="DM453" s="0"/>
      <c r="DN453" s="0"/>
      <c r="DO453" s="0"/>
      <c r="DP453" s="0"/>
      <c r="DQ453" s="0"/>
      <c r="DR453" s="0"/>
      <c r="DS453" s="0"/>
      <c r="DT453" s="0"/>
      <c r="DU453" s="0"/>
      <c r="DV453" s="0"/>
      <c r="DW453" s="0"/>
      <c r="DX453" s="0"/>
      <c r="DY453" s="0"/>
      <c r="DZ453" s="0"/>
      <c r="EA453" s="0"/>
      <c r="EB453" s="0"/>
      <c r="EC453" s="0"/>
      <c r="ED453" s="0"/>
      <c r="EE453" s="0"/>
      <c r="EF453" s="0"/>
      <c r="EG453" s="0"/>
      <c r="EH453" s="0"/>
      <c r="EI453" s="0"/>
      <c r="EJ453" s="0"/>
      <c r="EK453" s="0"/>
      <c r="EL453" s="0"/>
      <c r="EM453" s="0"/>
      <c r="EN453" s="0"/>
      <c r="EO453" s="0"/>
      <c r="EP453" s="0"/>
      <c r="EQ453" s="0"/>
      <c r="ER453" s="0"/>
      <c r="ES453" s="0"/>
      <c r="ET453" s="0"/>
      <c r="EU453" s="0"/>
      <c r="EV453" s="0"/>
      <c r="EW453" s="0"/>
      <c r="EX453" s="0"/>
      <c r="EY453" s="0"/>
      <c r="EZ453" s="0"/>
      <c r="FA453" s="0"/>
      <c r="FB453" s="0"/>
      <c r="FC453" s="0"/>
      <c r="FD453" s="0"/>
      <c r="FE453" s="0"/>
      <c r="FF453" s="0"/>
      <c r="FG453" s="0"/>
      <c r="FH453" s="0"/>
      <c r="FI453" s="0"/>
      <c r="FJ453" s="0"/>
      <c r="FK453" s="0"/>
      <c r="FL453" s="0"/>
      <c r="FM453" s="0"/>
      <c r="FN453" s="0"/>
      <c r="FO453" s="0"/>
      <c r="FP453" s="0"/>
      <c r="FQ453" s="0"/>
      <c r="FR453" s="0"/>
      <c r="FS453" s="0"/>
      <c r="FT453" s="0"/>
      <c r="FU453" s="0"/>
      <c r="FV453" s="0"/>
      <c r="FW453" s="0"/>
      <c r="FX453" s="0"/>
      <c r="FY453" s="0"/>
      <c r="FZ453" s="0"/>
      <c r="GA453" s="0"/>
      <c r="GB453" s="0"/>
      <c r="GC453" s="0"/>
      <c r="GD453" s="0"/>
      <c r="GE453" s="0"/>
      <c r="GF453" s="0"/>
      <c r="GG453" s="0"/>
      <c r="GH453" s="0"/>
      <c r="GI453" s="0"/>
      <c r="GJ453" s="0"/>
      <c r="GK453" s="0"/>
      <c r="GL453" s="0"/>
      <c r="GM453" s="0"/>
      <c r="GN453" s="0"/>
      <c r="GO453" s="0"/>
      <c r="GP453" s="0"/>
      <c r="GQ453" s="0"/>
      <c r="GR453" s="0"/>
      <c r="GS453" s="0"/>
      <c r="GT453" s="0"/>
      <c r="GU453" s="0"/>
      <c r="GV453" s="0"/>
      <c r="GW453" s="0"/>
      <c r="GX453" s="0"/>
      <c r="GY453" s="0"/>
      <c r="GZ453" s="0"/>
      <c r="HA453" s="0"/>
      <c r="HB453" s="0"/>
      <c r="HC453" s="0"/>
      <c r="HD453" s="0"/>
      <c r="HE453" s="0"/>
      <c r="HF453" s="0"/>
      <c r="HG453" s="0"/>
      <c r="HH453" s="0"/>
      <c r="HI453" s="0"/>
      <c r="HJ453" s="0"/>
      <c r="HK453" s="0"/>
      <c r="HL453" s="0"/>
      <c r="HM453" s="0"/>
      <c r="HN453" s="0"/>
      <c r="HO453" s="0"/>
      <c r="HP453" s="0"/>
      <c r="HQ453" s="0"/>
      <c r="HR453" s="0"/>
      <c r="HS453" s="0"/>
      <c r="HT453" s="0"/>
      <c r="HU453" s="0"/>
      <c r="HV453" s="0"/>
      <c r="HW453" s="0"/>
      <c r="HX453" s="0"/>
      <c r="HY453" s="0"/>
      <c r="HZ453" s="0"/>
      <c r="IA453" s="0"/>
      <c r="IB453" s="0"/>
      <c r="IC453" s="0"/>
      <c r="ID453" s="0"/>
      <c r="IE453" s="0"/>
      <c r="IF453" s="0"/>
      <c r="IG453" s="0"/>
      <c r="IH453" s="0"/>
      <c r="II453" s="0"/>
      <c r="IJ453" s="0"/>
      <c r="IK453" s="0"/>
      <c r="IL453" s="0"/>
      <c r="IM453" s="0"/>
      <c r="IN453" s="0"/>
      <c r="IO453" s="0"/>
      <c r="IP453" s="0"/>
      <c r="IQ453" s="0"/>
      <c r="IR453" s="0"/>
      <c r="IS453" s="0"/>
      <c r="IT453" s="0"/>
      <c r="IU453" s="0"/>
      <c r="IV453" s="0"/>
      <c r="IW453" s="0"/>
      <c r="IX453" s="0"/>
      <c r="IY453" s="0"/>
      <c r="IZ453" s="0"/>
      <c r="JA453" s="0"/>
      <c r="JB453" s="0"/>
      <c r="JC453" s="0"/>
      <c r="JD453" s="0"/>
      <c r="JE453" s="0"/>
      <c r="JF453" s="0"/>
      <c r="JG453" s="0"/>
      <c r="JH453" s="0"/>
      <c r="JI453" s="0"/>
      <c r="JJ453" s="0"/>
      <c r="JK453" s="0"/>
      <c r="JL453" s="0"/>
      <c r="JM453" s="0"/>
      <c r="JN453" s="0"/>
      <c r="JO453" s="0"/>
      <c r="JP453" s="0"/>
      <c r="JQ453" s="0"/>
      <c r="JR453" s="0"/>
      <c r="JS453" s="0"/>
      <c r="JT453" s="0"/>
      <c r="JU453" s="0"/>
      <c r="JV453" s="0"/>
      <c r="JW453" s="0"/>
      <c r="JX453" s="0"/>
      <c r="JY453" s="0"/>
      <c r="JZ453" s="0"/>
      <c r="KA453" s="0"/>
      <c r="KB453" s="0"/>
      <c r="KC453" s="0"/>
      <c r="KD453" s="0"/>
      <c r="KE453" s="0"/>
      <c r="KF453" s="0"/>
      <c r="KG453" s="0"/>
      <c r="KH453" s="0"/>
      <c r="KI453" s="0"/>
      <c r="KJ453" s="0"/>
      <c r="KK453" s="0"/>
      <c r="KL453" s="0"/>
      <c r="KM453" s="0"/>
      <c r="KN453" s="0"/>
      <c r="KO453" s="0"/>
      <c r="KP453" s="0"/>
      <c r="KQ453" s="0"/>
      <c r="KR453" s="0"/>
      <c r="KS453" s="0"/>
      <c r="KT453" s="0"/>
      <c r="KU453" s="0"/>
      <c r="KV453" s="0"/>
      <c r="KW453" s="0"/>
      <c r="KX453" s="0"/>
      <c r="KY453" s="0"/>
      <c r="KZ453" s="0"/>
      <c r="LA453" s="0"/>
      <c r="LB453" s="0"/>
      <c r="LC453" s="0"/>
      <c r="LD453" s="0"/>
      <c r="LE453" s="0"/>
      <c r="LF453" s="0"/>
      <c r="LG453" s="0"/>
      <c r="LH453" s="0"/>
      <c r="LI453" s="0"/>
      <c r="LJ453" s="0"/>
      <c r="LK453" s="0"/>
      <c r="LL453" s="0"/>
      <c r="LM453" s="0"/>
      <c r="LN453" s="0"/>
      <c r="LO453" s="0"/>
      <c r="LP453" s="0"/>
      <c r="LQ453" s="0"/>
      <c r="LR453" s="0"/>
      <c r="LS453" s="0"/>
      <c r="LT453" s="0"/>
      <c r="LU453" s="0"/>
      <c r="LV453" s="0"/>
      <c r="LW453" s="0"/>
      <c r="LX453" s="0"/>
      <c r="LY453" s="0"/>
      <c r="LZ453" s="0"/>
      <c r="MA453" s="0"/>
      <c r="MB453" s="0"/>
      <c r="MC453" s="0"/>
      <c r="MD453" s="0"/>
      <c r="ME453" s="0"/>
      <c r="MF453" s="0"/>
      <c r="MG453" s="0"/>
      <c r="MH453" s="0"/>
      <c r="MI453" s="0"/>
      <c r="MJ453" s="0"/>
      <c r="MK453" s="0"/>
      <c r="ML453" s="0"/>
      <c r="MM453" s="0"/>
      <c r="MN453" s="0"/>
      <c r="MO453" s="0"/>
      <c r="MP453" s="0"/>
      <c r="MQ453" s="0"/>
      <c r="MR453" s="0"/>
      <c r="MS453" s="0"/>
      <c r="MT453" s="0"/>
      <c r="MU453" s="0"/>
      <c r="MV453" s="0"/>
      <c r="MW453" s="0"/>
      <c r="MX453" s="0"/>
      <c r="MY453" s="0"/>
      <c r="MZ453" s="0"/>
      <c r="NA453" s="0"/>
      <c r="NB453" s="0"/>
      <c r="NC453" s="0"/>
      <c r="ND453" s="0"/>
      <c r="NE453" s="0"/>
      <c r="NF453" s="0"/>
      <c r="NG453" s="0"/>
      <c r="NH453" s="0"/>
      <c r="NI453" s="0"/>
      <c r="NJ453" s="0"/>
      <c r="NK453" s="0"/>
      <c r="NL453" s="0"/>
      <c r="NM453" s="0"/>
      <c r="NN453" s="0"/>
      <c r="NO453" s="0"/>
      <c r="NP453" s="0"/>
      <c r="NQ453" s="0"/>
      <c r="NR453" s="0"/>
      <c r="NS453" s="0"/>
      <c r="NT453" s="0"/>
      <c r="NU453" s="0"/>
      <c r="NV453" s="0"/>
      <c r="NW453" s="0"/>
      <c r="NX453" s="0"/>
      <c r="NY453" s="0"/>
      <c r="NZ453" s="0"/>
      <c r="OA453" s="0"/>
      <c r="OB453" s="0"/>
      <c r="OC453" s="0"/>
      <c r="OD453" s="0"/>
      <c r="OE453" s="0"/>
      <c r="OF453" s="0"/>
      <c r="OG453" s="0"/>
      <c r="OH453" s="0"/>
      <c r="OI453" s="0"/>
      <c r="OJ453" s="0"/>
      <c r="OK453" s="0"/>
      <c r="OL453" s="0"/>
      <c r="OM453" s="0"/>
      <c r="ON453" s="0"/>
      <c r="OO453" s="0"/>
      <c r="OP453" s="0"/>
      <c r="OQ453" s="0"/>
      <c r="OR453" s="0"/>
      <c r="OS453" s="0"/>
      <c r="OT453" s="0"/>
      <c r="OU453" s="0"/>
      <c r="OV453" s="0"/>
      <c r="OW453" s="0"/>
      <c r="OX453" s="0"/>
      <c r="OY453" s="0"/>
      <c r="OZ453" s="0"/>
      <c r="PA453" s="0"/>
      <c r="PB453" s="0"/>
      <c r="PC453" s="0"/>
      <c r="PD453" s="0"/>
      <c r="PE453" s="0"/>
      <c r="PF453" s="0"/>
      <c r="PG453" s="0"/>
      <c r="PH453" s="0"/>
      <c r="PI453" s="0"/>
      <c r="PJ453" s="0"/>
      <c r="PK453" s="0"/>
      <c r="PL453" s="0"/>
      <c r="PM453" s="0"/>
      <c r="PN453" s="0"/>
      <c r="PO453" s="0"/>
      <c r="PP453" s="0"/>
      <c r="PQ453" s="0"/>
      <c r="PR453" s="0"/>
      <c r="PS453" s="0"/>
      <c r="PT453" s="0"/>
      <c r="PU453" s="0"/>
      <c r="PV453" s="0"/>
      <c r="PW453" s="0"/>
      <c r="PX453" s="0"/>
      <c r="PY453" s="0"/>
      <c r="PZ453" s="0"/>
      <c r="QA453" s="0"/>
      <c r="QB453" s="0"/>
      <c r="QC453" s="0"/>
      <c r="QD453" s="0"/>
      <c r="QE453" s="0"/>
      <c r="QF453" s="0"/>
      <c r="QG453" s="0"/>
      <c r="QH453" s="0"/>
      <c r="QI453" s="0"/>
      <c r="QJ453" s="0"/>
      <c r="QK453" s="0"/>
      <c r="QL453" s="0"/>
      <c r="QM453" s="0"/>
      <c r="QN453" s="0"/>
      <c r="QO453" s="0"/>
      <c r="QP453" s="0"/>
      <c r="QQ453" s="0"/>
      <c r="QR453" s="0"/>
      <c r="QS453" s="0"/>
      <c r="QT453" s="0"/>
      <c r="QU453" s="0"/>
      <c r="QV453" s="0"/>
      <c r="QW453" s="0"/>
      <c r="QX453" s="0"/>
      <c r="QY453" s="0"/>
      <c r="QZ453" s="0"/>
      <c r="RA453" s="0"/>
      <c r="RB453" s="0"/>
      <c r="RC453" s="0"/>
      <c r="RD453" s="0"/>
      <c r="RE453" s="0"/>
      <c r="RF453" s="0"/>
      <c r="RG453" s="0"/>
      <c r="RH453" s="0"/>
      <c r="RI453" s="0"/>
      <c r="RJ453" s="0"/>
      <c r="RK453" s="0"/>
      <c r="RL453" s="0"/>
      <c r="RM453" s="0"/>
      <c r="RN453" s="0"/>
      <c r="RO453" s="0"/>
      <c r="RP453" s="0"/>
      <c r="RQ453" s="0"/>
      <c r="RR453" s="0"/>
      <c r="RS453" s="0"/>
      <c r="RT453" s="0"/>
      <c r="RU453" s="0"/>
      <c r="RV453" s="0"/>
      <c r="RW453" s="0"/>
      <c r="RX453" s="0"/>
      <c r="RY453" s="0"/>
      <c r="RZ453" s="0"/>
      <c r="SA453" s="0"/>
      <c r="SB453" s="0"/>
      <c r="SC453" s="0"/>
      <c r="SD453" s="0"/>
      <c r="SE453" s="0"/>
      <c r="SF453" s="0"/>
      <c r="SG453" s="0"/>
      <c r="SH453" s="0"/>
      <c r="SI453" s="0"/>
      <c r="SJ453" s="0"/>
      <c r="SK453" s="0"/>
      <c r="SL453" s="0"/>
      <c r="SM453" s="0"/>
      <c r="SN453" s="0"/>
      <c r="SO453" s="0"/>
      <c r="SP453" s="0"/>
      <c r="SQ453" s="0"/>
      <c r="SR453" s="0"/>
      <c r="SS453" s="0"/>
      <c r="ST453" s="0"/>
      <c r="SU453" s="0"/>
      <c r="SV453" s="0"/>
      <c r="SW453" s="0"/>
      <c r="SX453" s="0"/>
      <c r="SY453" s="0"/>
      <c r="SZ453" s="0"/>
      <c r="TA453" s="0"/>
      <c r="TB453" s="0"/>
      <c r="TC453" s="0"/>
      <c r="TD453" s="0"/>
      <c r="TE453" s="0"/>
      <c r="TF453" s="0"/>
      <c r="TG453" s="0"/>
      <c r="TH453" s="0"/>
      <c r="TI453" s="0"/>
      <c r="TJ453" s="0"/>
      <c r="TK453" s="0"/>
      <c r="TL453" s="0"/>
      <c r="TM453" s="0"/>
      <c r="TN453" s="0"/>
      <c r="TO453" s="0"/>
      <c r="TP453" s="0"/>
      <c r="TQ453" s="0"/>
      <c r="TR453" s="0"/>
      <c r="TS453" s="0"/>
      <c r="TT453" s="0"/>
      <c r="TU453" s="0"/>
      <c r="TV453" s="0"/>
      <c r="TW453" s="0"/>
      <c r="TX453" s="0"/>
      <c r="TY453" s="0"/>
      <c r="TZ453" s="0"/>
      <c r="UA453" s="0"/>
      <c r="UB453" s="0"/>
      <c r="UC453" s="0"/>
      <c r="UD453" s="0"/>
      <c r="UE453" s="0"/>
      <c r="UF453" s="0"/>
      <c r="UG453" s="0"/>
      <c r="UH453" s="0"/>
      <c r="UI453" s="0"/>
      <c r="UJ453" s="0"/>
      <c r="UK453" s="0"/>
      <c r="UL453" s="0"/>
      <c r="UM453" s="0"/>
      <c r="UN453" s="0"/>
      <c r="UO453" s="0"/>
      <c r="UP453" s="0"/>
      <c r="UQ453" s="0"/>
      <c r="UR453" s="0"/>
      <c r="US453" s="0"/>
      <c r="UT453" s="0"/>
      <c r="UU453" s="0"/>
      <c r="UV453" s="0"/>
      <c r="UW453" s="0"/>
      <c r="UX453" s="0"/>
      <c r="UY453" s="0"/>
      <c r="UZ453" s="0"/>
      <c r="VA453" s="0"/>
      <c r="VB453" s="0"/>
      <c r="VC453" s="0"/>
      <c r="VD453" s="0"/>
      <c r="VE453" s="0"/>
      <c r="VF453" s="0"/>
      <c r="VG453" s="0"/>
      <c r="VH453" s="0"/>
      <c r="VI453" s="0"/>
      <c r="VJ453" s="0"/>
      <c r="VK453" s="0"/>
      <c r="VL453" s="0"/>
      <c r="VM453" s="0"/>
      <c r="VN453" s="0"/>
      <c r="VO453" s="0"/>
      <c r="VP453" s="0"/>
      <c r="VQ453" s="0"/>
      <c r="VR453" s="0"/>
      <c r="VS453" s="0"/>
      <c r="VT453" s="0"/>
      <c r="VU453" s="0"/>
      <c r="VV453" s="0"/>
      <c r="VW453" s="0"/>
      <c r="VX453" s="0"/>
      <c r="VY453" s="0"/>
      <c r="VZ453" s="0"/>
      <c r="WA453" s="0"/>
      <c r="WB453" s="0"/>
      <c r="WC453" s="0"/>
      <c r="WD453" s="0"/>
      <c r="WE453" s="0"/>
      <c r="WF453" s="0"/>
      <c r="WG453" s="0"/>
      <c r="WH453" s="0"/>
      <c r="WI453" s="0"/>
      <c r="WJ453" s="0"/>
      <c r="WK453" s="0"/>
      <c r="WL453" s="0"/>
      <c r="WM453" s="0"/>
      <c r="WN453" s="0"/>
      <c r="WO453" s="0"/>
      <c r="WP453" s="0"/>
      <c r="WQ453" s="0"/>
      <c r="WR453" s="0"/>
      <c r="WS453" s="0"/>
      <c r="WT453" s="0"/>
      <c r="WU453" s="0"/>
      <c r="WV453" s="0"/>
      <c r="WW453" s="0"/>
      <c r="WX453" s="0"/>
      <c r="WY453" s="0"/>
      <c r="WZ453" s="0"/>
      <c r="XA453" s="0"/>
      <c r="XB453" s="0"/>
      <c r="XC453" s="0"/>
      <c r="XD453" s="0"/>
      <c r="XE453" s="0"/>
      <c r="XF453" s="0"/>
      <c r="XG453" s="0"/>
      <c r="XH453" s="0"/>
      <c r="XI453" s="0"/>
      <c r="XJ453" s="0"/>
      <c r="XK453" s="0"/>
      <c r="XL453" s="0"/>
      <c r="XM453" s="0"/>
      <c r="XN453" s="0"/>
      <c r="XO453" s="0"/>
      <c r="XP453" s="0"/>
      <c r="XQ453" s="0"/>
      <c r="XR453" s="0"/>
      <c r="XS453" s="0"/>
      <c r="XT453" s="0"/>
      <c r="XU453" s="0"/>
      <c r="XV453" s="0"/>
      <c r="XW453" s="0"/>
      <c r="XX453" s="0"/>
      <c r="XY453" s="0"/>
      <c r="XZ453" s="0"/>
      <c r="YA453" s="0"/>
      <c r="YB453" s="0"/>
      <c r="YC453" s="0"/>
      <c r="YD453" s="0"/>
      <c r="YE453" s="0"/>
      <c r="YF453" s="0"/>
      <c r="YG453" s="0"/>
      <c r="YH453" s="0"/>
      <c r="YI453" s="0"/>
      <c r="YJ453" s="0"/>
      <c r="YK453" s="0"/>
      <c r="YL453" s="0"/>
      <c r="YM453" s="0"/>
      <c r="YN453" s="0"/>
      <c r="YO453" s="0"/>
      <c r="YP453" s="0"/>
      <c r="YQ453" s="0"/>
      <c r="YR453" s="0"/>
      <c r="YS453" s="0"/>
      <c r="YT453" s="0"/>
      <c r="YU453" s="0"/>
      <c r="YV453" s="0"/>
      <c r="YW453" s="0"/>
      <c r="YX453" s="0"/>
      <c r="YY453" s="0"/>
      <c r="YZ453" s="0"/>
      <c r="ZA453" s="0"/>
      <c r="ZB453" s="0"/>
      <c r="ZC453" s="0"/>
      <c r="ZD453" s="0"/>
      <c r="ZE453" s="0"/>
      <c r="ZF453" s="0"/>
      <c r="ZG453" s="0"/>
      <c r="ZH453" s="0"/>
      <c r="ZI453" s="0"/>
      <c r="ZJ453" s="0"/>
      <c r="ZK453" s="0"/>
      <c r="ZL453" s="0"/>
      <c r="ZM453" s="0"/>
      <c r="ZN453" s="0"/>
      <c r="ZO453" s="0"/>
      <c r="ZP453" s="0"/>
      <c r="ZQ453" s="0"/>
      <c r="ZR453" s="0"/>
      <c r="ZS453" s="0"/>
      <c r="ZT453" s="0"/>
      <c r="ZU453" s="0"/>
      <c r="ZV453" s="0"/>
      <c r="ZW453" s="0"/>
      <c r="ZX453" s="0"/>
      <c r="ZY453" s="0"/>
      <c r="ZZ453" s="0"/>
      <c r="AAA453" s="0"/>
      <c r="AAB453" s="0"/>
      <c r="AAC453" s="0"/>
      <c r="AAD453" s="0"/>
      <c r="AAE453" s="0"/>
      <c r="AAF453" s="0"/>
      <c r="AAG453" s="0"/>
      <c r="AAH453" s="0"/>
      <c r="AAI453" s="0"/>
      <c r="AAJ453" s="0"/>
      <c r="AAK453" s="0"/>
      <c r="AAL453" s="0"/>
      <c r="AAM453" s="0"/>
      <c r="AAN453" s="0"/>
      <c r="AAO453" s="0"/>
      <c r="AAP453" s="0"/>
      <c r="AAQ453" s="0"/>
      <c r="AAR453" s="0"/>
      <c r="AAS453" s="0"/>
      <c r="AAT453" s="0"/>
      <c r="AAU453" s="0"/>
      <c r="AAV453" s="0"/>
      <c r="AAW453" s="0"/>
      <c r="AAX453" s="0"/>
      <c r="AAY453" s="0"/>
      <c r="AAZ453" s="0"/>
      <c r="ABA453" s="0"/>
      <c r="ABB453" s="0"/>
      <c r="ABC453" s="0"/>
      <c r="ABD453" s="0"/>
      <c r="ABE453" s="0"/>
      <c r="ABF453" s="0"/>
      <c r="ABG453" s="0"/>
      <c r="ABH453" s="0"/>
      <c r="ABI453" s="0"/>
      <c r="ABJ453" s="0"/>
      <c r="ABK453" s="0"/>
      <c r="ABL453" s="0"/>
      <c r="ABM453" s="0"/>
      <c r="ABN453" s="0"/>
      <c r="ABO453" s="0"/>
      <c r="ABP453" s="0"/>
      <c r="ABQ453" s="0"/>
      <c r="ABR453" s="0"/>
      <c r="ABS453" s="0"/>
      <c r="ABT453" s="0"/>
      <c r="ABU453" s="0"/>
      <c r="ABV453" s="0"/>
      <c r="ABW453" s="0"/>
      <c r="ABX453" s="0"/>
      <c r="ABY453" s="0"/>
      <c r="ABZ453" s="0"/>
      <c r="ACA453" s="0"/>
      <c r="ACB453" s="0"/>
      <c r="ACC453" s="0"/>
      <c r="ACD453" s="0"/>
      <c r="ACE453" s="0"/>
      <c r="ACF453" s="0"/>
      <c r="ACG453" s="0"/>
      <c r="ACH453" s="0"/>
      <c r="ACI453" s="0"/>
      <c r="ACJ453" s="0"/>
      <c r="ACK453" s="0"/>
      <c r="ACL453" s="0"/>
      <c r="ACM453" s="0"/>
      <c r="ACN453" s="0"/>
      <c r="ACO453" s="0"/>
      <c r="ACP453" s="0"/>
      <c r="ACQ453" s="0"/>
      <c r="ACR453" s="0"/>
      <c r="ACS453" s="0"/>
      <c r="ACT453" s="0"/>
      <c r="ACU453" s="0"/>
      <c r="ACV453" s="0"/>
      <c r="ACW453" s="0"/>
      <c r="ACX453" s="0"/>
      <c r="ACY453" s="0"/>
      <c r="ACZ453" s="0"/>
      <c r="ADA453" s="0"/>
      <c r="ADB453" s="0"/>
      <c r="ADC453" s="0"/>
      <c r="ADD453" s="0"/>
      <c r="ADE453" s="0"/>
      <c r="ADF453" s="0"/>
      <c r="ADG453" s="0"/>
      <c r="ADH453" s="0"/>
      <c r="ADI453" s="0"/>
      <c r="ADJ453" s="0"/>
      <c r="ADK453" s="0"/>
      <c r="ADL453" s="0"/>
      <c r="ADM453" s="0"/>
      <c r="ADN453" s="0"/>
      <c r="ADO453" s="0"/>
      <c r="ADP453" s="0"/>
      <c r="ADQ453" s="0"/>
      <c r="ADR453" s="0"/>
      <c r="ADS453" s="0"/>
      <c r="ADT453" s="0"/>
      <c r="ADU453" s="0"/>
      <c r="ADV453" s="0"/>
      <c r="ADW453" s="0"/>
      <c r="ADX453" s="0"/>
      <c r="ADY453" s="0"/>
      <c r="ADZ453" s="0"/>
      <c r="AEA453" s="0"/>
      <c r="AEB453" s="0"/>
      <c r="AEC453" s="0"/>
      <c r="AED453" s="0"/>
      <c r="AEE453" s="0"/>
      <c r="AEF453" s="0"/>
      <c r="AEG453" s="0"/>
      <c r="AEH453" s="0"/>
      <c r="AEI453" s="0"/>
      <c r="AEJ453" s="0"/>
      <c r="AEK453" s="0"/>
      <c r="AEL453" s="0"/>
      <c r="AEM453" s="0"/>
      <c r="AEN453" s="0"/>
      <c r="AEO453" s="0"/>
      <c r="AEP453" s="0"/>
      <c r="AEQ453" s="0"/>
      <c r="AER453" s="0"/>
      <c r="AES453" s="0"/>
      <c r="AET453" s="0"/>
      <c r="AEU453" s="0"/>
      <c r="AEV453" s="0"/>
      <c r="AEW453" s="0"/>
      <c r="AEX453" s="0"/>
      <c r="AEY453" s="0"/>
      <c r="AEZ453" s="0"/>
      <c r="AFA453" s="0"/>
      <c r="AFB453" s="0"/>
      <c r="AFC453" s="0"/>
      <c r="AFD453" s="0"/>
      <c r="AFE453" s="0"/>
      <c r="AFF453" s="0"/>
      <c r="AFG453" s="0"/>
      <c r="AFH453" s="0"/>
      <c r="AFI453" s="0"/>
      <c r="AFJ453" s="0"/>
      <c r="AFK453" s="0"/>
      <c r="AFL453" s="0"/>
      <c r="AFM453" s="0"/>
      <c r="AFN453" s="0"/>
      <c r="AFO453" s="0"/>
      <c r="AFP453" s="0"/>
      <c r="AFQ453" s="0"/>
      <c r="AFR453" s="0"/>
      <c r="AFS453" s="0"/>
      <c r="AFT453" s="0"/>
      <c r="AFU453" s="0"/>
      <c r="AFV453" s="0"/>
      <c r="AFW453" s="0"/>
      <c r="AFX453" s="0"/>
      <c r="AFY453" s="0"/>
      <c r="AFZ453" s="0"/>
      <c r="AGA453" s="0"/>
      <c r="AGB453" s="0"/>
      <c r="AGC453" s="0"/>
      <c r="AGD453" s="0"/>
      <c r="AGE453" s="0"/>
      <c r="AGF453" s="0"/>
      <c r="AGG453" s="0"/>
      <c r="AGH453" s="0"/>
      <c r="AGI453" s="0"/>
      <c r="AGJ453" s="0"/>
      <c r="AGK453" s="0"/>
      <c r="AGL453" s="0"/>
      <c r="AGM453" s="0"/>
      <c r="AGN453" s="0"/>
      <c r="AGO453" s="0"/>
      <c r="AGP453" s="0"/>
      <c r="AGQ453" s="0"/>
      <c r="AGR453" s="0"/>
      <c r="AGS453" s="0"/>
      <c r="AGT453" s="0"/>
      <c r="AGU453" s="0"/>
      <c r="AGV453" s="0"/>
      <c r="AGW453" s="0"/>
      <c r="AGX453" s="0"/>
      <c r="AGY453" s="0"/>
      <c r="AGZ453" s="0"/>
      <c r="AHA453" s="0"/>
      <c r="AHB453" s="0"/>
      <c r="AHC453" s="0"/>
      <c r="AHD453" s="0"/>
      <c r="AHE453" s="0"/>
      <c r="AHF453" s="0"/>
      <c r="AHG453" s="0"/>
      <c r="AHH453" s="0"/>
      <c r="AHI453" s="0"/>
      <c r="AHJ453" s="0"/>
      <c r="AHK453" s="0"/>
      <c r="AHL453" s="0"/>
      <c r="AHM453" s="0"/>
      <c r="AHN453" s="0"/>
      <c r="AHO453" s="0"/>
      <c r="AHP453" s="0"/>
      <c r="AHQ453" s="0"/>
      <c r="AHR453" s="0"/>
      <c r="AHS453" s="0"/>
      <c r="AHT453" s="0"/>
      <c r="AHU453" s="0"/>
      <c r="AHV453" s="0"/>
      <c r="AHW453" s="0"/>
      <c r="AHX453" s="0"/>
      <c r="AHY453" s="0"/>
      <c r="AHZ453" s="0"/>
      <c r="AIA453" s="0"/>
      <c r="AIB453" s="0"/>
      <c r="AIC453" s="0"/>
      <c r="AID453" s="0"/>
      <c r="AIE453" s="0"/>
      <c r="AIF453" s="0"/>
      <c r="AIG453" s="0"/>
      <c r="AIH453" s="0"/>
      <c r="AII453" s="0"/>
      <c r="AIJ453" s="0"/>
      <c r="AIK453" s="0"/>
      <c r="AIL453" s="0"/>
      <c r="AIM453" s="0"/>
      <c r="AIN453" s="0"/>
      <c r="AIO453" s="0"/>
      <c r="AIP453" s="0"/>
      <c r="AIQ453" s="0"/>
      <c r="AIR453" s="0"/>
      <c r="AIS453" s="0"/>
      <c r="AIT453" s="0"/>
      <c r="AIU453" s="0"/>
      <c r="AIV453" s="0"/>
      <c r="AIW453" s="0"/>
      <c r="AIX453" s="0"/>
      <c r="AIY453" s="0"/>
      <c r="AIZ453" s="0"/>
      <c r="AJA453" s="0"/>
      <c r="AJB453" s="0"/>
      <c r="AJC453" s="0"/>
      <c r="AJD453" s="0"/>
      <c r="AJE453" s="0"/>
      <c r="AJF453" s="0"/>
      <c r="AJG453" s="0"/>
      <c r="AJH453" s="0"/>
      <c r="AJI453" s="0"/>
      <c r="AJJ453" s="0"/>
      <c r="AJK453" s="0"/>
      <c r="AJL453" s="0"/>
      <c r="AJM453" s="0"/>
      <c r="AJN453" s="0"/>
      <c r="AJO453" s="0"/>
      <c r="AJP453" s="0"/>
      <c r="AJQ453" s="0"/>
      <c r="AJR453" s="0"/>
      <c r="AJS453" s="0"/>
      <c r="AJT453" s="0"/>
      <c r="AJU453" s="0"/>
      <c r="AJV453" s="0"/>
      <c r="AJW453" s="0"/>
      <c r="AJX453" s="0"/>
      <c r="AJY453" s="0"/>
      <c r="AJZ453" s="0"/>
      <c r="AKA453" s="0"/>
      <c r="AKB453" s="0"/>
      <c r="AKC453" s="0"/>
      <c r="AKD453" s="0"/>
      <c r="AKE453" s="0"/>
      <c r="AKF453" s="0"/>
      <c r="AKG453" s="0"/>
      <c r="AKH453" s="0"/>
      <c r="AKI453" s="0"/>
      <c r="AKJ453" s="0"/>
      <c r="AKK453" s="0"/>
      <c r="AKL453" s="0"/>
      <c r="AKM453" s="0"/>
      <c r="AKN453" s="0"/>
      <c r="AKO453" s="0"/>
      <c r="AKP453" s="0"/>
      <c r="AKQ453" s="0"/>
      <c r="AKR453" s="0"/>
      <c r="AKS453" s="0"/>
      <c r="AKT453" s="0"/>
      <c r="AKU453" s="0"/>
      <c r="AKV453" s="0"/>
      <c r="AKW453" s="0"/>
      <c r="AKX453" s="0"/>
      <c r="AKY453" s="0"/>
      <c r="AKZ453" s="0"/>
      <c r="ALA453" s="0"/>
      <c r="ALB453" s="0"/>
      <c r="ALC453" s="0"/>
      <c r="ALD453" s="0"/>
      <c r="ALE453" s="0"/>
      <c r="ALF453" s="0"/>
      <c r="ALG453" s="0"/>
      <c r="ALH453" s="0"/>
      <c r="ALI453" s="0"/>
      <c r="ALJ453" s="0"/>
      <c r="ALK453" s="0"/>
      <c r="ALL453" s="0"/>
      <c r="ALM453" s="0"/>
      <c r="ALN453" s="0"/>
      <c r="ALO453" s="0"/>
      <c r="ALP453" s="0"/>
      <c r="ALQ453" s="0"/>
      <c r="ALR453" s="0"/>
      <c r="ALS453" s="0"/>
      <c r="ALT453" s="0"/>
      <c r="ALU453" s="0"/>
      <c r="ALV453" s="0"/>
      <c r="ALW453" s="0"/>
      <c r="ALX453" s="0"/>
      <c r="ALY453" s="0"/>
      <c r="ALZ453" s="0"/>
      <c r="AMA453" s="0"/>
      <c r="AMB453" s="0"/>
      <c r="AMC453" s="0"/>
      <c r="AMD453" s="0"/>
      <c r="AME453" s="0"/>
      <c r="AMF453" s="0"/>
      <c r="AMG453" s="0"/>
      <c r="AMH453" s="0"/>
      <c r="AMI453" s="0"/>
      <c r="AMJ453" s="0"/>
    </row>
    <row r="454" s="394" customFormat="true" ht="45.6" hidden="false" customHeight="true" outlineLevel="0" collapsed="false">
      <c r="C454" s="395" t="s">
        <v>4435</v>
      </c>
      <c r="D454" s="395" t="s">
        <v>4436</v>
      </c>
      <c r="E454" s="395" t="s">
        <v>4437</v>
      </c>
      <c r="F454" s="394" t="s">
        <v>4438</v>
      </c>
      <c r="G454" s="394" t="s">
        <v>4439</v>
      </c>
      <c r="H454" s="395" t="s">
        <v>4440</v>
      </c>
      <c r="I454" s="395" t="s">
        <v>4436</v>
      </c>
    </row>
    <row r="455" customFormat="false" ht="27.6" hidden="false" customHeight="true" outlineLevel="0" collapsed="false">
      <c r="B455" s="389" t="s">
        <v>4441</v>
      </c>
      <c r="C455" s="393" t="s">
        <v>4442</v>
      </c>
      <c r="D455" s="393" t="s">
        <v>4443</v>
      </c>
      <c r="E455" s="393" t="s">
        <v>4444</v>
      </c>
      <c r="F455" s="389" t="s">
        <v>4445</v>
      </c>
      <c r="G455" s="389" t="s">
        <v>4446</v>
      </c>
      <c r="H455" s="393" t="s">
        <v>4447</v>
      </c>
      <c r="I455" s="393" t="s">
        <v>4443</v>
      </c>
    </row>
    <row r="456" customFormat="false" ht="27.6" hidden="false" customHeight="true" outlineLevel="0" collapsed="false">
      <c r="B456" s="389" t="s">
        <v>4448</v>
      </c>
      <c r="C456" s="393" t="s">
        <v>4449</v>
      </c>
      <c r="D456" s="393" t="s">
        <v>4450</v>
      </c>
      <c r="E456" s="393" t="s">
        <v>4451</v>
      </c>
      <c r="F456" s="389" t="s">
        <v>4452</v>
      </c>
      <c r="G456" s="389" t="s">
        <v>4453</v>
      </c>
      <c r="H456" s="393" t="s">
        <v>4454</v>
      </c>
      <c r="I456" s="393" t="s">
        <v>4450</v>
      </c>
    </row>
    <row r="457" customFormat="false" ht="27.6" hidden="false" customHeight="true" outlineLevel="0" collapsed="false">
      <c r="B457" s="0"/>
      <c r="C457" s="393"/>
      <c r="D457" s="393"/>
      <c r="E457" s="393"/>
      <c r="G457" s="0"/>
      <c r="H457" s="393"/>
      <c r="I457" s="393"/>
      <c r="J457" s="0"/>
      <c r="K457" s="0"/>
      <c r="L457" s="0"/>
      <c r="M457" s="0"/>
      <c r="N457" s="0"/>
      <c r="O457" s="0"/>
      <c r="P457" s="0"/>
      <c r="Q457" s="0"/>
      <c r="R457" s="0"/>
      <c r="S457" s="0"/>
      <c r="T457" s="0"/>
      <c r="U457" s="0"/>
      <c r="V457" s="0"/>
      <c r="W457" s="0"/>
      <c r="X457" s="0"/>
      <c r="Y457" s="0"/>
      <c r="Z457" s="0"/>
      <c r="AA457" s="0"/>
      <c r="AB457" s="0"/>
      <c r="AC457" s="0"/>
      <c r="AD457" s="0"/>
      <c r="AE457" s="0"/>
      <c r="AF457" s="0"/>
      <c r="AG457" s="0"/>
      <c r="AH457" s="0"/>
      <c r="AI457" s="0"/>
      <c r="AJ457" s="0"/>
      <c r="AK457" s="0"/>
      <c r="AL457" s="0"/>
      <c r="AM457" s="0"/>
      <c r="AN457" s="0"/>
      <c r="AO457" s="0"/>
      <c r="AP457" s="0"/>
      <c r="AQ457" s="0"/>
      <c r="AR457" s="0"/>
      <c r="AS457" s="0"/>
      <c r="AT457" s="0"/>
      <c r="AU457" s="0"/>
      <c r="AV457" s="0"/>
      <c r="AW457" s="0"/>
      <c r="AX457" s="0"/>
      <c r="AY457" s="0"/>
      <c r="AZ457" s="0"/>
      <c r="BA457" s="0"/>
      <c r="BB457" s="0"/>
      <c r="BC457" s="0"/>
      <c r="BD457" s="0"/>
      <c r="BE457" s="0"/>
      <c r="BF457" s="0"/>
      <c r="BG457" s="0"/>
      <c r="BH457" s="0"/>
      <c r="BI457" s="0"/>
      <c r="BJ457" s="0"/>
      <c r="BK457" s="0"/>
      <c r="BL457" s="0"/>
      <c r="BM457" s="0"/>
      <c r="BN457" s="0"/>
      <c r="BO457" s="0"/>
      <c r="BP457" s="0"/>
      <c r="BQ457" s="0"/>
      <c r="BR457" s="0"/>
      <c r="BS457" s="0"/>
      <c r="BT457" s="0"/>
      <c r="BU457" s="0"/>
      <c r="BV457" s="0"/>
      <c r="BW457" s="0"/>
      <c r="BX457" s="0"/>
      <c r="BY457" s="0"/>
      <c r="BZ457" s="0"/>
      <c r="CA457" s="0"/>
      <c r="CB457" s="0"/>
      <c r="CC457" s="0"/>
      <c r="CD457" s="0"/>
      <c r="CE457" s="0"/>
      <c r="CF457" s="0"/>
      <c r="CG457" s="0"/>
      <c r="CH457" s="0"/>
      <c r="CI457" s="0"/>
      <c r="CJ457" s="0"/>
      <c r="CK457" s="0"/>
      <c r="CL457" s="0"/>
      <c r="CM457" s="0"/>
      <c r="CN457" s="0"/>
      <c r="CO457" s="0"/>
      <c r="CP457" s="0"/>
      <c r="CQ457" s="0"/>
      <c r="CR457" s="0"/>
      <c r="CS457" s="0"/>
      <c r="CT457" s="0"/>
      <c r="CU457" s="0"/>
      <c r="CV457" s="0"/>
      <c r="CW457" s="0"/>
      <c r="CX457" s="0"/>
      <c r="CY457" s="0"/>
      <c r="CZ457" s="0"/>
      <c r="DA457" s="0"/>
      <c r="DB457" s="0"/>
      <c r="DC457" s="0"/>
      <c r="DD457" s="0"/>
      <c r="DE457" s="0"/>
      <c r="DF457" s="0"/>
      <c r="DG457" s="0"/>
      <c r="DH457" s="0"/>
      <c r="DI457" s="0"/>
      <c r="DJ457" s="0"/>
      <c r="DK457" s="0"/>
      <c r="DL457" s="0"/>
      <c r="DM457" s="0"/>
      <c r="DN457" s="0"/>
      <c r="DO457" s="0"/>
      <c r="DP457" s="0"/>
      <c r="DQ457" s="0"/>
      <c r="DR457" s="0"/>
      <c r="DS457" s="0"/>
      <c r="DT457" s="0"/>
      <c r="DU457" s="0"/>
      <c r="DV457" s="0"/>
      <c r="DW457" s="0"/>
      <c r="DX457" s="0"/>
      <c r="DY457" s="0"/>
      <c r="DZ457" s="0"/>
      <c r="EA457" s="0"/>
      <c r="EB457" s="0"/>
      <c r="EC457" s="0"/>
      <c r="ED457" s="0"/>
      <c r="EE457" s="0"/>
      <c r="EF457" s="0"/>
      <c r="EG457" s="0"/>
      <c r="EH457" s="0"/>
      <c r="EI457" s="0"/>
      <c r="EJ457" s="0"/>
      <c r="EK457" s="0"/>
      <c r="EL457" s="0"/>
      <c r="EM457" s="0"/>
      <c r="EN457" s="0"/>
      <c r="EO457" s="0"/>
      <c r="EP457" s="0"/>
      <c r="EQ457" s="0"/>
      <c r="ER457" s="0"/>
      <c r="ES457" s="0"/>
      <c r="ET457" s="0"/>
      <c r="EU457" s="0"/>
      <c r="EV457" s="0"/>
      <c r="EW457" s="0"/>
      <c r="EX457" s="0"/>
      <c r="EY457" s="0"/>
      <c r="EZ457" s="0"/>
      <c r="FA457" s="0"/>
      <c r="FB457" s="0"/>
      <c r="FC457" s="0"/>
      <c r="FD457" s="0"/>
      <c r="FE457" s="0"/>
      <c r="FF457" s="0"/>
      <c r="FG457" s="0"/>
      <c r="FH457" s="0"/>
      <c r="FI457" s="0"/>
      <c r="FJ457" s="0"/>
      <c r="FK457" s="0"/>
      <c r="FL457" s="0"/>
      <c r="FM457" s="0"/>
      <c r="FN457" s="0"/>
      <c r="FO457" s="0"/>
      <c r="FP457" s="0"/>
      <c r="FQ457" s="0"/>
      <c r="FR457" s="0"/>
      <c r="FS457" s="0"/>
      <c r="FT457" s="0"/>
      <c r="FU457" s="0"/>
      <c r="FV457" s="0"/>
      <c r="FW457" s="0"/>
      <c r="FX457" s="0"/>
      <c r="FY457" s="0"/>
      <c r="FZ457" s="0"/>
      <c r="GA457" s="0"/>
      <c r="GB457" s="0"/>
      <c r="GC457" s="0"/>
      <c r="GD457" s="0"/>
      <c r="GE457" s="0"/>
      <c r="GF457" s="0"/>
      <c r="GG457" s="0"/>
      <c r="GH457" s="0"/>
      <c r="GI457" s="0"/>
      <c r="GJ457" s="0"/>
      <c r="GK457" s="0"/>
      <c r="GL457" s="0"/>
      <c r="GM457" s="0"/>
      <c r="GN457" s="0"/>
      <c r="GO457" s="0"/>
      <c r="GP457" s="0"/>
      <c r="GQ457" s="0"/>
      <c r="GR457" s="0"/>
      <c r="GS457" s="0"/>
      <c r="GT457" s="0"/>
      <c r="GU457" s="0"/>
      <c r="GV457" s="0"/>
      <c r="GW457" s="0"/>
      <c r="GX457" s="0"/>
      <c r="GY457" s="0"/>
      <c r="GZ457" s="0"/>
      <c r="HA457" s="0"/>
      <c r="HB457" s="0"/>
      <c r="HC457" s="0"/>
      <c r="HD457" s="0"/>
      <c r="HE457" s="0"/>
      <c r="HF457" s="0"/>
      <c r="HG457" s="0"/>
      <c r="HH457" s="0"/>
      <c r="HI457" s="0"/>
      <c r="HJ457" s="0"/>
      <c r="HK457" s="0"/>
      <c r="HL457" s="0"/>
      <c r="HM457" s="0"/>
      <c r="HN457" s="0"/>
      <c r="HO457" s="0"/>
      <c r="HP457" s="0"/>
      <c r="HQ457" s="0"/>
      <c r="HR457" s="0"/>
      <c r="HS457" s="0"/>
      <c r="HT457" s="0"/>
      <c r="HU457" s="0"/>
      <c r="HV457" s="0"/>
      <c r="HW457" s="0"/>
      <c r="HX457" s="0"/>
      <c r="HY457" s="0"/>
      <c r="HZ457" s="0"/>
      <c r="IA457" s="0"/>
      <c r="IB457" s="0"/>
      <c r="IC457" s="0"/>
      <c r="ID457" s="0"/>
      <c r="IE457" s="0"/>
      <c r="IF457" s="0"/>
      <c r="IG457" s="0"/>
      <c r="IH457" s="0"/>
      <c r="II457" s="0"/>
      <c r="IJ457" s="0"/>
      <c r="IK457" s="0"/>
      <c r="IL457" s="0"/>
      <c r="IM457" s="0"/>
      <c r="IN457" s="0"/>
      <c r="IO457" s="0"/>
      <c r="IP457" s="0"/>
      <c r="IQ457" s="0"/>
      <c r="IR457" s="0"/>
      <c r="IS457" s="0"/>
      <c r="IT457" s="0"/>
      <c r="IU457" s="0"/>
      <c r="IV457" s="0"/>
      <c r="IW457" s="0"/>
      <c r="IX457" s="0"/>
      <c r="IY457" s="0"/>
      <c r="IZ457" s="0"/>
      <c r="JA457" s="0"/>
      <c r="JB457" s="0"/>
      <c r="JC457" s="0"/>
      <c r="JD457" s="0"/>
      <c r="JE457" s="0"/>
      <c r="JF457" s="0"/>
      <c r="JG457" s="0"/>
      <c r="JH457" s="0"/>
      <c r="JI457" s="0"/>
      <c r="JJ457" s="0"/>
      <c r="JK457" s="0"/>
      <c r="JL457" s="0"/>
      <c r="JM457" s="0"/>
      <c r="JN457" s="0"/>
      <c r="JO457" s="0"/>
      <c r="JP457" s="0"/>
      <c r="JQ457" s="0"/>
      <c r="JR457" s="0"/>
      <c r="JS457" s="0"/>
      <c r="JT457" s="0"/>
      <c r="JU457" s="0"/>
      <c r="JV457" s="0"/>
      <c r="JW457" s="0"/>
      <c r="JX457" s="0"/>
      <c r="JY457" s="0"/>
      <c r="JZ457" s="0"/>
      <c r="KA457" s="0"/>
      <c r="KB457" s="0"/>
      <c r="KC457" s="0"/>
      <c r="KD457" s="0"/>
      <c r="KE457" s="0"/>
      <c r="KF457" s="0"/>
      <c r="KG457" s="0"/>
      <c r="KH457" s="0"/>
      <c r="KI457" s="0"/>
      <c r="KJ457" s="0"/>
      <c r="KK457" s="0"/>
      <c r="KL457" s="0"/>
      <c r="KM457" s="0"/>
      <c r="KN457" s="0"/>
      <c r="KO457" s="0"/>
      <c r="KP457" s="0"/>
      <c r="KQ457" s="0"/>
      <c r="KR457" s="0"/>
      <c r="KS457" s="0"/>
      <c r="KT457" s="0"/>
      <c r="KU457" s="0"/>
      <c r="KV457" s="0"/>
      <c r="KW457" s="0"/>
      <c r="KX457" s="0"/>
      <c r="KY457" s="0"/>
      <c r="KZ457" s="0"/>
      <c r="LA457" s="0"/>
      <c r="LB457" s="0"/>
      <c r="LC457" s="0"/>
      <c r="LD457" s="0"/>
      <c r="LE457" s="0"/>
      <c r="LF457" s="0"/>
      <c r="LG457" s="0"/>
      <c r="LH457" s="0"/>
      <c r="LI457" s="0"/>
      <c r="LJ457" s="0"/>
      <c r="LK457" s="0"/>
      <c r="LL457" s="0"/>
      <c r="LM457" s="0"/>
      <c r="LN457" s="0"/>
      <c r="LO457" s="0"/>
      <c r="LP457" s="0"/>
      <c r="LQ457" s="0"/>
      <c r="LR457" s="0"/>
      <c r="LS457" s="0"/>
      <c r="LT457" s="0"/>
      <c r="LU457" s="0"/>
      <c r="LV457" s="0"/>
      <c r="LW457" s="0"/>
      <c r="LX457" s="0"/>
      <c r="LY457" s="0"/>
      <c r="LZ457" s="0"/>
      <c r="MA457" s="0"/>
      <c r="MB457" s="0"/>
      <c r="MC457" s="0"/>
      <c r="MD457" s="0"/>
      <c r="ME457" s="0"/>
      <c r="MF457" s="0"/>
      <c r="MG457" s="0"/>
      <c r="MH457" s="0"/>
      <c r="MI457" s="0"/>
      <c r="MJ457" s="0"/>
      <c r="MK457" s="0"/>
      <c r="ML457" s="0"/>
      <c r="MM457" s="0"/>
      <c r="MN457" s="0"/>
      <c r="MO457" s="0"/>
      <c r="MP457" s="0"/>
      <c r="MQ457" s="0"/>
      <c r="MR457" s="0"/>
      <c r="MS457" s="0"/>
      <c r="MT457" s="0"/>
      <c r="MU457" s="0"/>
      <c r="MV457" s="0"/>
      <c r="MW457" s="0"/>
      <c r="MX457" s="0"/>
      <c r="MY457" s="0"/>
      <c r="MZ457" s="0"/>
      <c r="NA457" s="0"/>
      <c r="NB457" s="0"/>
      <c r="NC457" s="0"/>
      <c r="ND457" s="0"/>
      <c r="NE457" s="0"/>
      <c r="NF457" s="0"/>
      <c r="NG457" s="0"/>
      <c r="NH457" s="0"/>
      <c r="NI457" s="0"/>
      <c r="NJ457" s="0"/>
      <c r="NK457" s="0"/>
      <c r="NL457" s="0"/>
      <c r="NM457" s="0"/>
      <c r="NN457" s="0"/>
      <c r="NO457" s="0"/>
      <c r="NP457" s="0"/>
      <c r="NQ457" s="0"/>
      <c r="NR457" s="0"/>
      <c r="NS457" s="0"/>
      <c r="NT457" s="0"/>
      <c r="NU457" s="0"/>
      <c r="NV457" s="0"/>
      <c r="NW457" s="0"/>
      <c r="NX457" s="0"/>
      <c r="NY457" s="0"/>
      <c r="NZ457" s="0"/>
      <c r="OA457" s="0"/>
      <c r="OB457" s="0"/>
      <c r="OC457" s="0"/>
      <c r="OD457" s="0"/>
      <c r="OE457" s="0"/>
      <c r="OF457" s="0"/>
      <c r="OG457" s="0"/>
      <c r="OH457" s="0"/>
      <c r="OI457" s="0"/>
      <c r="OJ457" s="0"/>
      <c r="OK457" s="0"/>
      <c r="OL457" s="0"/>
      <c r="OM457" s="0"/>
      <c r="ON457" s="0"/>
      <c r="OO457" s="0"/>
      <c r="OP457" s="0"/>
      <c r="OQ457" s="0"/>
      <c r="OR457" s="0"/>
      <c r="OS457" s="0"/>
      <c r="OT457" s="0"/>
      <c r="OU457" s="0"/>
      <c r="OV457" s="0"/>
      <c r="OW457" s="0"/>
      <c r="OX457" s="0"/>
      <c r="OY457" s="0"/>
      <c r="OZ457" s="0"/>
      <c r="PA457" s="0"/>
      <c r="PB457" s="0"/>
      <c r="PC457" s="0"/>
      <c r="PD457" s="0"/>
      <c r="PE457" s="0"/>
      <c r="PF457" s="0"/>
      <c r="PG457" s="0"/>
      <c r="PH457" s="0"/>
      <c r="PI457" s="0"/>
      <c r="PJ457" s="0"/>
      <c r="PK457" s="0"/>
      <c r="PL457" s="0"/>
      <c r="PM457" s="0"/>
      <c r="PN457" s="0"/>
      <c r="PO457" s="0"/>
      <c r="PP457" s="0"/>
      <c r="PQ457" s="0"/>
      <c r="PR457" s="0"/>
      <c r="PS457" s="0"/>
      <c r="PT457" s="0"/>
      <c r="PU457" s="0"/>
      <c r="PV457" s="0"/>
      <c r="PW457" s="0"/>
      <c r="PX457" s="0"/>
      <c r="PY457" s="0"/>
      <c r="PZ457" s="0"/>
      <c r="QA457" s="0"/>
      <c r="QB457" s="0"/>
      <c r="QC457" s="0"/>
      <c r="QD457" s="0"/>
      <c r="QE457" s="0"/>
      <c r="QF457" s="0"/>
      <c r="QG457" s="0"/>
      <c r="QH457" s="0"/>
      <c r="QI457" s="0"/>
      <c r="QJ457" s="0"/>
      <c r="QK457" s="0"/>
      <c r="QL457" s="0"/>
      <c r="QM457" s="0"/>
      <c r="QN457" s="0"/>
      <c r="QO457" s="0"/>
      <c r="QP457" s="0"/>
      <c r="QQ457" s="0"/>
      <c r="QR457" s="0"/>
      <c r="QS457" s="0"/>
      <c r="QT457" s="0"/>
      <c r="QU457" s="0"/>
      <c r="QV457" s="0"/>
      <c r="QW457" s="0"/>
      <c r="QX457" s="0"/>
      <c r="QY457" s="0"/>
      <c r="QZ457" s="0"/>
      <c r="RA457" s="0"/>
      <c r="RB457" s="0"/>
      <c r="RC457" s="0"/>
      <c r="RD457" s="0"/>
      <c r="RE457" s="0"/>
      <c r="RF457" s="0"/>
      <c r="RG457" s="0"/>
      <c r="RH457" s="0"/>
      <c r="RI457" s="0"/>
      <c r="RJ457" s="0"/>
      <c r="RK457" s="0"/>
      <c r="RL457" s="0"/>
      <c r="RM457" s="0"/>
      <c r="RN457" s="0"/>
      <c r="RO457" s="0"/>
      <c r="RP457" s="0"/>
      <c r="RQ457" s="0"/>
      <c r="RR457" s="0"/>
      <c r="RS457" s="0"/>
      <c r="RT457" s="0"/>
      <c r="RU457" s="0"/>
      <c r="RV457" s="0"/>
      <c r="RW457" s="0"/>
      <c r="RX457" s="0"/>
      <c r="RY457" s="0"/>
      <c r="RZ457" s="0"/>
      <c r="SA457" s="0"/>
      <c r="SB457" s="0"/>
      <c r="SC457" s="0"/>
      <c r="SD457" s="0"/>
      <c r="SE457" s="0"/>
      <c r="SF457" s="0"/>
      <c r="SG457" s="0"/>
      <c r="SH457" s="0"/>
      <c r="SI457" s="0"/>
      <c r="SJ457" s="0"/>
      <c r="SK457" s="0"/>
      <c r="SL457" s="0"/>
      <c r="SM457" s="0"/>
      <c r="SN457" s="0"/>
      <c r="SO457" s="0"/>
      <c r="SP457" s="0"/>
      <c r="SQ457" s="0"/>
      <c r="SR457" s="0"/>
      <c r="SS457" s="0"/>
      <c r="ST457" s="0"/>
      <c r="SU457" s="0"/>
      <c r="SV457" s="0"/>
      <c r="SW457" s="0"/>
      <c r="SX457" s="0"/>
      <c r="SY457" s="0"/>
      <c r="SZ457" s="0"/>
      <c r="TA457" s="0"/>
      <c r="TB457" s="0"/>
      <c r="TC457" s="0"/>
      <c r="TD457" s="0"/>
      <c r="TE457" s="0"/>
      <c r="TF457" s="0"/>
      <c r="TG457" s="0"/>
      <c r="TH457" s="0"/>
      <c r="TI457" s="0"/>
      <c r="TJ457" s="0"/>
      <c r="TK457" s="0"/>
      <c r="TL457" s="0"/>
      <c r="TM457" s="0"/>
      <c r="TN457" s="0"/>
      <c r="TO457" s="0"/>
      <c r="TP457" s="0"/>
      <c r="TQ457" s="0"/>
      <c r="TR457" s="0"/>
      <c r="TS457" s="0"/>
      <c r="TT457" s="0"/>
      <c r="TU457" s="0"/>
      <c r="TV457" s="0"/>
      <c r="TW457" s="0"/>
      <c r="TX457" s="0"/>
      <c r="TY457" s="0"/>
      <c r="TZ457" s="0"/>
      <c r="UA457" s="0"/>
      <c r="UB457" s="0"/>
      <c r="UC457" s="0"/>
      <c r="UD457" s="0"/>
      <c r="UE457" s="0"/>
      <c r="UF457" s="0"/>
      <c r="UG457" s="0"/>
      <c r="UH457" s="0"/>
      <c r="UI457" s="0"/>
      <c r="UJ457" s="0"/>
      <c r="UK457" s="0"/>
      <c r="UL457" s="0"/>
      <c r="UM457" s="0"/>
      <c r="UN457" s="0"/>
      <c r="UO457" s="0"/>
      <c r="UP457" s="0"/>
      <c r="UQ457" s="0"/>
      <c r="UR457" s="0"/>
      <c r="US457" s="0"/>
      <c r="UT457" s="0"/>
      <c r="UU457" s="0"/>
      <c r="UV457" s="0"/>
      <c r="UW457" s="0"/>
      <c r="UX457" s="0"/>
      <c r="UY457" s="0"/>
      <c r="UZ457" s="0"/>
      <c r="VA457" s="0"/>
      <c r="VB457" s="0"/>
      <c r="VC457" s="0"/>
      <c r="VD457" s="0"/>
      <c r="VE457" s="0"/>
      <c r="VF457" s="0"/>
      <c r="VG457" s="0"/>
      <c r="VH457" s="0"/>
      <c r="VI457" s="0"/>
      <c r="VJ457" s="0"/>
      <c r="VK457" s="0"/>
      <c r="VL457" s="0"/>
      <c r="VM457" s="0"/>
      <c r="VN457" s="0"/>
      <c r="VO457" s="0"/>
      <c r="VP457" s="0"/>
      <c r="VQ457" s="0"/>
      <c r="VR457" s="0"/>
      <c r="VS457" s="0"/>
      <c r="VT457" s="0"/>
      <c r="VU457" s="0"/>
      <c r="VV457" s="0"/>
      <c r="VW457" s="0"/>
      <c r="VX457" s="0"/>
      <c r="VY457" s="0"/>
      <c r="VZ457" s="0"/>
      <c r="WA457" s="0"/>
      <c r="WB457" s="0"/>
      <c r="WC457" s="0"/>
      <c r="WD457" s="0"/>
      <c r="WE457" s="0"/>
      <c r="WF457" s="0"/>
      <c r="WG457" s="0"/>
      <c r="WH457" s="0"/>
      <c r="WI457" s="0"/>
      <c r="WJ457" s="0"/>
      <c r="WK457" s="0"/>
      <c r="WL457" s="0"/>
      <c r="WM457" s="0"/>
      <c r="WN457" s="0"/>
      <c r="WO457" s="0"/>
      <c r="WP457" s="0"/>
      <c r="WQ457" s="0"/>
      <c r="WR457" s="0"/>
      <c r="WS457" s="0"/>
      <c r="WT457" s="0"/>
      <c r="WU457" s="0"/>
      <c r="WV457" s="0"/>
      <c r="WW457" s="0"/>
      <c r="WX457" s="0"/>
      <c r="WY457" s="0"/>
      <c r="WZ457" s="0"/>
      <c r="XA457" s="0"/>
      <c r="XB457" s="0"/>
      <c r="XC457" s="0"/>
      <c r="XD457" s="0"/>
      <c r="XE457" s="0"/>
      <c r="XF457" s="0"/>
      <c r="XG457" s="0"/>
      <c r="XH457" s="0"/>
      <c r="XI457" s="0"/>
      <c r="XJ457" s="0"/>
      <c r="XK457" s="0"/>
      <c r="XL457" s="0"/>
      <c r="XM457" s="0"/>
      <c r="XN457" s="0"/>
      <c r="XO457" s="0"/>
      <c r="XP457" s="0"/>
      <c r="XQ457" s="0"/>
      <c r="XR457" s="0"/>
      <c r="XS457" s="0"/>
      <c r="XT457" s="0"/>
      <c r="XU457" s="0"/>
      <c r="XV457" s="0"/>
      <c r="XW457" s="0"/>
      <c r="XX457" s="0"/>
      <c r="XY457" s="0"/>
      <c r="XZ457" s="0"/>
      <c r="YA457" s="0"/>
      <c r="YB457" s="0"/>
      <c r="YC457" s="0"/>
      <c r="YD457" s="0"/>
      <c r="YE457" s="0"/>
      <c r="YF457" s="0"/>
      <c r="YG457" s="0"/>
      <c r="YH457" s="0"/>
      <c r="YI457" s="0"/>
      <c r="YJ457" s="0"/>
      <c r="YK457" s="0"/>
      <c r="YL457" s="0"/>
      <c r="YM457" s="0"/>
      <c r="YN457" s="0"/>
      <c r="YO457" s="0"/>
      <c r="YP457" s="0"/>
      <c r="YQ457" s="0"/>
      <c r="YR457" s="0"/>
      <c r="YS457" s="0"/>
      <c r="YT457" s="0"/>
      <c r="YU457" s="0"/>
      <c r="YV457" s="0"/>
      <c r="YW457" s="0"/>
      <c r="YX457" s="0"/>
      <c r="YY457" s="0"/>
      <c r="YZ457" s="0"/>
      <c r="ZA457" s="0"/>
      <c r="ZB457" s="0"/>
      <c r="ZC457" s="0"/>
      <c r="ZD457" s="0"/>
      <c r="ZE457" s="0"/>
      <c r="ZF457" s="0"/>
      <c r="ZG457" s="0"/>
      <c r="ZH457" s="0"/>
      <c r="ZI457" s="0"/>
      <c r="ZJ457" s="0"/>
      <c r="ZK457" s="0"/>
      <c r="ZL457" s="0"/>
      <c r="ZM457" s="0"/>
      <c r="ZN457" s="0"/>
      <c r="ZO457" s="0"/>
      <c r="ZP457" s="0"/>
      <c r="ZQ457" s="0"/>
      <c r="ZR457" s="0"/>
      <c r="ZS457" s="0"/>
      <c r="ZT457" s="0"/>
      <c r="ZU457" s="0"/>
      <c r="ZV457" s="0"/>
      <c r="ZW457" s="0"/>
      <c r="ZX457" s="0"/>
      <c r="ZY457" s="0"/>
      <c r="ZZ457" s="0"/>
      <c r="AAA457" s="0"/>
      <c r="AAB457" s="0"/>
      <c r="AAC457" s="0"/>
      <c r="AAD457" s="0"/>
      <c r="AAE457" s="0"/>
      <c r="AAF457" s="0"/>
      <c r="AAG457" s="0"/>
      <c r="AAH457" s="0"/>
      <c r="AAI457" s="0"/>
      <c r="AAJ457" s="0"/>
      <c r="AAK457" s="0"/>
      <c r="AAL457" s="0"/>
      <c r="AAM457" s="0"/>
      <c r="AAN457" s="0"/>
      <c r="AAO457" s="0"/>
      <c r="AAP457" s="0"/>
      <c r="AAQ457" s="0"/>
      <c r="AAR457" s="0"/>
      <c r="AAS457" s="0"/>
      <c r="AAT457" s="0"/>
      <c r="AAU457" s="0"/>
      <c r="AAV457" s="0"/>
      <c r="AAW457" s="0"/>
      <c r="AAX457" s="0"/>
      <c r="AAY457" s="0"/>
      <c r="AAZ457" s="0"/>
      <c r="ABA457" s="0"/>
      <c r="ABB457" s="0"/>
      <c r="ABC457" s="0"/>
      <c r="ABD457" s="0"/>
      <c r="ABE457" s="0"/>
      <c r="ABF457" s="0"/>
      <c r="ABG457" s="0"/>
      <c r="ABH457" s="0"/>
      <c r="ABI457" s="0"/>
      <c r="ABJ457" s="0"/>
      <c r="ABK457" s="0"/>
      <c r="ABL457" s="0"/>
      <c r="ABM457" s="0"/>
      <c r="ABN457" s="0"/>
      <c r="ABO457" s="0"/>
      <c r="ABP457" s="0"/>
      <c r="ABQ457" s="0"/>
      <c r="ABR457" s="0"/>
      <c r="ABS457" s="0"/>
      <c r="ABT457" s="0"/>
      <c r="ABU457" s="0"/>
      <c r="ABV457" s="0"/>
      <c r="ABW457" s="0"/>
      <c r="ABX457" s="0"/>
      <c r="ABY457" s="0"/>
      <c r="ABZ457" s="0"/>
      <c r="ACA457" s="0"/>
      <c r="ACB457" s="0"/>
      <c r="ACC457" s="0"/>
      <c r="ACD457" s="0"/>
      <c r="ACE457" s="0"/>
      <c r="ACF457" s="0"/>
      <c r="ACG457" s="0"/>
      <c r="ACH457" s="0"/>
      <c r="ACI457" s="0"/>
      <c r="ACJ457" s="0"/>
      <c r="ACK457" s="0"/>
      <c r="ACL457" s="0"/>
      <c r="ACM457" s="0"/>
      <c r="ACN457" s="0"/>
      <c r="ACO457" s="0"/>
      <c r="ACP457" s="0"/>
      <c r="ACQ457" s="0"/>
      <c r="ACR457" s="0"/>
      <c r="ACS457" s="0"/>
      <c r="ACT457" s="0"/>
      <c r="ACU457" s="0"/>
      <c r="ACV457" s="0"/>
      <c r="ACW457" s="0"/>
      <c r="ACX457" s="0"/>
      <c r="ACY457" s="0"/>
      <c r="ACZ457" s="0"/>
      <c r="ADA457" s="0"/>
      <c r="ADB457" s="0"/>
      <c r="ADC457" s="0"/>
      <c r="ADD457" s="0"/>
      <c r="ADE457" s="0"/>
      <c r="ADF457" s="0"/>
      <c r="ADG457" s="0"/>
      <c r="ADH457" s="0"/>
      <c r="ADI457" s="0"/>
      <c r="ADJ457" s="0"/>
      <c r="ADK457" s="0"/>
      <c r="ADL457" s="0"/>
      <c r="ADM457" s="0"/>
      <c r="ADN457" s="0"/>
      <c r="ADO457" s="0"/>
      <c r="ADP457" s="0"/>
      <c r="ADQ457" s="0"/>
      <c r="ADR457" s="0"/>
      <c r="ADS457" s="0"/>
      <c r="ADT457" s="0"/>
      <c r="ADU457" s="0"/>
      <c r="ADV457" s="0"/>
      <c r="ADW457" s="0"/>
      <c r="ADX457" s="0"/>
      <c r="ADY457" s="0"/>
      <c r="ADZ457" s="0"/>
      <c r="AEA457" s="0"/>
      <c r="AEB457" s="0"/>
      <c r="AEC457" s="0"/>
      <c r="AED457" s="0"/>
      <c r="AEE457" s="0"/>
      <c r="AEF457" s="0"/>
      <c r="AEG457" s="0"/>
      <c r="AEH457" s="0"/>
      <c r="AEI457" s="0"/>
      <c r="AEJ457" s="0"/>
      <c r="AEK457" s="0"/>
      <c r="AEL457" s="0"/>
      <c r="AEM457" s="0"/>
      <c r="AEN457" s="0"/>
      <c r="AEO457" s="0"/>
      <c r="AEP457" s="0"/>
      <c r="AEQ457" s="0"/>
      <c r="AER457" s="0"/>
      <c r="AES457" s="0"/>
      <c r="AET457" s="0"/>
      <c r="AEU457" s="0"/>
      <c r="AEV457" s="0"/>
      <c r="AEW457" s="0"/>
      <c r="AEX457" s="0"/>
      <c r="AEY457" s="0"/>
      <c r="AEZ457" s="0"/>
      <c r="AFA457" s="0"/>
      <c r="AFB457" s="0"/>
      <c r="AFC457" s="0"/>
      <c r="AFD457" s="0"/>
      <c r="AFE457" s="0"/>
      <c r="AFF457" s="0"/>
      <c r="AFG457" s="0"/>
      <c r="AFH457" s="0"/>
      <c r="AFI457" s="0"/>
      <c r="AFJ457" s="0"/>
      <c r="AFK457" s="0"/>
      <c r="AFL457" s="0"/>
      <c r="AFM457" s="0"/>
      <c r="AFN457" s="0"/>
      <c r="AFO457" s="0"/>
      <c r="AFP457" s="0"/>
      <c r="AFQ457" s="0"/>
      <c r="AFR457" s="0"/>
      <c r="AFS457" s="0"/>
      <c r="AFT457" s="0"/>
      <c r="AFU457" s="0"/>
      <c r="AFV457" s="0"/>
      <c r="AFW457" s="0"/>
      <c r="AFX457" s="0"/>
      <c r="AFY457" s="0"/>
      <c r="AFZ457" s="0"/>
      <c r="AGA457" s="0"/>
      <c r="AGB457" s="0"/>
      <c r="AGC457" s="0"/>
      <c r="AGD457" s="0"/>
      <c r="AGE457" s="0"/>
      <c r="AGF457" s="0"/>
      <c r="AGG457" s="0"/>
      <c r="AGH457" s="0"/>
      <c r="AGI457" s="0"/>
      <c r="AGJ457" s="0"/>
      <c r="AGK457" s="0"/>
      <c r="AGL457" s="0"/>
      <c r="AGM457" s="0"/>
      <c r="AGN457" s="0"/>
      <c r="AGO457" s="0"/>
      <c r="AGP457" s="0"/>
      <c r="AGQ457" s="0"/>
      <c r="AGR457" s="0"/>
      <c r="AGS457" s="0"/>
      <c r="AGT457" s="0"/>
      <c r="AGU457" s="0"/>
      <c r="AGV457" s="0"/>
      <c r="AGW457" s="0"/>
      <c r="AGX457" s="0"/>
      <c r="AGY457" s="0"/>
      <c r="AGZ457" s="0"/>
      <c r="AHA457" s="0"/>
      <c r="AHB457" s="0"/>
      <c r="AHC457" s="0"/>
      <c r="AHD457" s="0"/>
      <c r="AHE457" s="0"/>
      <c r="AHF457" s="0"/>
      <c r="AHG457" s="0"/>
      <c r="AHH457" s="0"/>
      <c r="AHI457" s="0"/>
      <c r="AHJ457" s="0"/>
      <c r="AHK457" s="0"/>
      <c r="AHL457" s="0"/>
      <c r="AHM457" s="0"/>
      <c r="AHN457" s="0"/>
      <c r="AHO457" s="0"/>
      <c r="AHP457" s="0"/>
      <c r="AHQ457" s="0"/>
      <c r="AHR457" s="0"/>
      <c r="AHS457" s="0"/>
      <c r="AHT457" s="0"/>
      <c r="AHU457" s="0"/>
      <c r="AHV457" s="0"/>
      <c r="AHW457" s="0"/>
      <c r="AHX457" s="0"/>
      <c r="AHY457" s="0"/>
      <c r="AHZ457" s="0"/>
      <c r="AIA457" s="0"/>
      <c r="AIB457" s="0"/>
      <c r="AIC457" s="0"/>
      <c r="AID457" s="0"/>
      <c r="AIE457" s="0"/>
      <c r="AIF457" s="0"/>
      <c r="AIG457" s="0"/>
      <c r="AIH457" s="0"/>
      <c r="AII457" s="0"/>
      <c r="AIJ457" s="0"/>
      <c r="AIK457" s="0"/>
      <c r="AIL457" s="0"/>
      <c r="AIM457" s="0"/>
      <c r="AIN457" s="0"/>
      <c r="AIO457" s="0"/>
      <c r="AIP457" s="0"/>
      <c r="AIQ457" s="0"/>
      <c r="AIR457" s="0"/>
      <c r="AIS457" s="0"/>
      <c r="AIT457" s="0"/>
      <c r="AIU457" s="0"/>
      <c r="AIV457" s="0"/>
      <c r="AIW457" s="0"/>
      <c r="AIX457" s="0"/>
      <c r="AIY457" s="0"/>
      <c r="AIZ457" s="0"/>
      <c r="AJA457" s="0"/>
      <c r="AJB457" s="0"/>
      <c r="AJC457" s="0"/>
      <c r="AJD457" s="0"/>
      <c r="AJE457" s="0"/>
      <c r="AJF457" s="0"/>
      <c r="AJG457" s="0"/>
      <c r="AJH457" s="0"/>
      <c r="AJI457" s="0"/>
      <c r="AJJ457" s="0"/>
      <c r="AJK457" s="0"/>
      <c r="AJL457" s="0"/>
      <c r="AJM457" s="0"/>
      <c r="AJN457" s="0"/>
      <c r="AJO457" s="0"/>
      <c r="AJP457" s="0"/>
      <c r="AJQ457" s="0"/>
      <c r="AJR457" s="0"/>
      <c r="AJS457" s="0"/>
      <c r="AJT457" s="0"/>
      <c r="AJU457" s="0"/>
      <c r="AJV457" s="0"/>
      <c r="AJW457" s="0"/>
      <c r="AJX457" s="0"/>
      <c r="AJY457" s="0"/>
      <c r="AJZ457" s="0"/>
      <c r="AKA457" s="0"/>
      <c r="AKB457" s="0"/>
      <c r="AKC457" s="0"/>
      <c r="AKD457" s="0"/>
      <c r="AKE457" s="0"/>
      <c r="AKF457" s="0"/>
      <c r="AKG457" s="0"/>
      <c r="AKH457" s="0"/>
      <c r="AKI457" s="0"/>
      <c r="AKJ457" s="0"/>
      <c r="AKK457" s="0"/>
      <c r="AKL457" s="0"/>
      <c r="AKM457" s="0"/>
      <c r="AKN457" s="0"/>
      <c r="AKO457" s="0"/>
      <c r="AKP457" s="0"/>
      <c r="AKQ457" s="0"/>
      <c r="AKR457" s="0"/>
      <c r="AKS457" s="0"/>
      <c r="AKT457" s="0"/>
      <c r="AKU457" s="0"/>
      <c r="AKV457" s="0"/>
      <c r="AKW457" s="0"/>
      <c r="AKX457" s="0"/>
      <c r="AKY457" s="0"/>
      <c r="AKZ457" s="0"/>
      <c r="ALA457" s="0"/>
      <c r="ALB457" s="0"/>
      <c r="ALC457" s="0"/>
      <c r="ALD457" s="0"/>
      <c r="ALE457" s="0"/>
      <c r="ALF457" s="0"/>
      <c r="ALG457" s="0"/>
      <c r="ALH457" s="0"/>
      <c r="ALI457" s="0"/>
      <c r="ALJ457" s="0"/>
      <c r="ALK457" s="0"/>
      <c r="ALL457" s="0"/>
      <c r="ALM457" s="0"/>
      <c r="ALN457" s="0"/>
      <c r="ALO457" s="0"/>
      <c r="ALP457" s="0"/>
      <c r="ALQ457" s="0"/>
      <c r="ALR457" s="0"/>
      <c r="ALS457" s="0"/>
      <c r="ALT457" s="0"/>
      <c r="ALU457" s="0"/>
      <c r="ALV457" s="0"/>
      <c r="ALW457" s="0"/>
      <c r="ALX457" s="0"/>
      <c r="ALY457" s="0"/>
      <c r="ALZ457" s="0"/>
      <c r="AMA457" s="0"/>
      <c r="AMB457" s="0"/>
      <c r="AMC457" s="0"/>
      <c r="AMD457" s="0"/>
      <c r="AME457" s="0"/>
      <c r="AMF457" s="0"/>
      <c r="AMG457" s="0"/>
      <c r="AMH457" s="0"/>
      <c r="AMI457" s="0"/>
      <c r="AMJ457" s="0"/>
    </row>
    <row r="458" s="394" customFormat="true" ht="27.6" hidden="false" customHeight="true" outlineLevel="0" collapsed="false">
      <c r="C458" s="395" t="s">
        <v>4455</v>
      </c>
      <c r="D458" s="395" t="s">
        <v>4456</v>
      </c>
      <c r="E458" s="395" t="s">
        <v>4457</v>
      </c>
      <c r="F458" s="394" t="s">
        <v>4458</v>
      </c>
      <c r="G458" s="394" t="s">
        <v>4459</v>
      </c>
      <c r="H458" s="395" t="s">
        <v>4460</v>
      </c>
      <c r="I458" s="395" t="s">
        <v>4456</v>
      </c>
    </row>
    <row r="459" customFormat="false" ht="27.6" hidden="false" customHeight="true" outlineLevel="0" collapsed="false">
      <c r="B459" s="389" t="s">
        <v>4461</v>
      </c>
      <c r="C459" s="393" t="s">
        <v>4462</v>
      </c>
      <c r="D459" s="393" t="s">
        <v>4463</v>
      </c>
      <c r="E459" s="393" t="s">
        <v>4464</v>
      </c>
      <c r="F459" s="389" t="s">
        <v>4465</v>
      </c>
      <c r="G459" s="389" t="s">
        <v>4466</v>
      </c>
      <c r="H459" s="393" t="s">
        <v>4467</v>
      </c>
      <c r="I459" s="393" t="s">
        <v>4463</v>
      </c>
    </row>
    <row r="460" customFormat="false" ht="37.9" hidden="false" customHeight="true" outlineLevel="0" collapsed="false">
      <c r="B460" s="389" t="s">
        <v>4468</v>
      </c>
      <c r="C460" s="393" t="s">
        <v>4469</v>
      </c>
      <c r="D460" s="393" t="s">
        <v>4470</v>
      </c>
      <c r="E460" s="393" t="s">
        <v>4471</v>
      </c>
      <c r="F460" s="389" t="s">
        <v>4472</v>
      </c>
      <c r="G460" s="389" t="s">
        <v>4473</v>
      </c>
      <c r="H460" s="393" t="s">
        <v>4474</v>
      </c>
      <c r="I460" s="393" t="s">
        <v>4470</v>
      </c>
    </row>
    <row r="461" customFormat="false" ht="45" hidden="false" customHeight="true" outlineLevel="0" collapsed="false">
      <c r="B461" s="389" t="s">
        <v>4475</v>
      </c>
      <c r="C461" s="393" t="s">
        <v>4476</v>
      </c>
      <c r="D461" s="393" t="s">
        <v>4477</v>
      </c>
      <c r="E461" s="393" t="s">
        <v>4478</v>
      </c>
      <c r="F461" s="389" t="s">
        <v>4479</v>
      </c>
      <c r="G461" s="389" t="s">
        <v>4480</v>
      </c>
      <c r="H461" s="393" t="s">
        <v>4481</v>
      </c>
      <c r="I461" s="393" t="s">
        <v>4477</v>
      </c>
    </row>
    <row r="462" customFormat="false" ht="27.6" hidden="false" customHeight="true" outlineLevel="0" collapsed="false">
      <c r="B462" s="0"/>
      <c r="C462" s="393"/>
      <c r="D462" s="393"/>
      <c r="E462" s="393"/>
      <c r="G462" s="0"/>
      <c r="H462" s="393"/>
      <c r="I462" s="393"/>
      <c r="J462" s="0"/>
      <c r="K462" s="0"/>
      <c r="L462" s="0"/>
      <c r="M462" s="0"/>
      <c r="N462" s="0"/>
      <c r="O462" s="0"/>
      <c r="P462" s="0"/>
      <c r="Q462" s="0"/>
      <c r="R462" s="0"/>
      <c r="S462" s="0"/>
      <c r="T462" s="0"/>
      <c r="U462" s="0"/>
      <c r="V462" s="0"/>
      <c r="W462" s="0"/>
      <c r="X462" s="0"/>
      <c r="Y462" s="0"/>
      <c r="Z462" s="0"/>
      <c r="AA462" s="0"/>
      <c r="AB462" s="0"/>
      <c r="AC462" s="0"/>
      <c r="AD462" s="0"/>
      <c r="AE462" s="0"/>
      <c r="AF462" s="0"/>
      <c r="AG462" s="0"/>
      <c r="AH462" s="0"/>
      <c r="AI462" s="0"/>
      <c r="AJ462" s="0"/>
      <c r="AK462" s="0"/>
      <c r="AL462" s="0"/>
      <c r="AM462" s="0"/>
      <c r="AN462" s="0"/>
      <c r="AO462" s="0"/>
      <c r="AP462" s="0"/>
      <c r="AQ462" s="0"/>
      <c r="AR462" s="0"/>
      <c r="AS462" s="0"/>
      <c r="AT462" s="0"/>
      <c r="AU462" s="0"/>
      <c r="AV462" s="0"/>
      <c r="AW462" s="0"/>
      <c r="AX462" s="0"/>
      <c r="AY462" s="0"/>
      <c r="AZ462" s="0"/>
      <c r="BA462" s="0"/>
      <c r="BB462" s="0"/>
      <c r="BC462" s="0"/>
      <c r="BD462" s="0"/>
      <c r="BE462" s="0"/>
      <c r="BF462" s="0"/>
      <c r="BG462" s="0"/>
      <c r="BH462" s="0"/>
      <c r="BI462" s="0"/>
      <c r="BJ462" s="0"/>
      <c r="BK462" s="0"/>
      <c r="BL462" s="0"/>
      <c r="BM462" s="0"/>
      <c r="BN462" s="0"/>
      <c r="BO462" s="0"/>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c r="CR462" s="0"/>
      <c r="CS462" s="0"/>
      <c r="CT462" s="0"/>
      <c r="CU462" s="0"/>
      <c r="CV462" s="0"/>
      <c r="CW462" s="0"/>
      <c r="CX462" s="0"/>
      <c r="CY462" s="0"/>
      <c r="CZ462" s="0"/>
      <c r="DA462" s="0"/>
      <c r="DB462" s="0"/>
      <c r="DC462" s="0"/>
      <c r="DD462" s="0"/>
      <c r="DE462" s="0"/>
      <c r="DF462" s="0"/>
      <c r="DG462" s="0"/>
      <c r="DH462" s="0"/>
      <c r="DI462" s="0"/>
      <c r="DJ462" s="0"/>
      <c r="DK462" s="0"/>
      <c r="DL462" s="0"/>
      <c r="DM462" s="0"/>
      <c r="DN462" s="0"/>
      <c r="DO462" s="0"/>
      <c r="DP462" s="0"/>
      <c r="DQ462" s="0"/>
      <c r="DR462" s="0"/>
      <c r="DS462" s="0"/>
      <c r="DT462" s="0"/>
      <c r="DU462" s="0"/>
      <c r="DV462" s="0"/>
      <c r="DW462" s="0"/>
      <c r="DX462" s="0"/>
      <c r="DY462" s="0"/>
      <c r="DZ462" s="0"/>
      <c r="EA462" s="0"/>
      <c r="EB462" s="0"/>
      <c r="EC462" s="0"/>
      <c r="ED462" s="0"/>
      <c r="EE462" s="0"/>
      <c r="EF462" s="0"/>
      <c r="EG462" s="0"/>
      <c r="EH462" s="0"/>
      <c r="EI462" s="0"/>
      <c r="EJ462" s="0"/>
      <c r="EK462" s="0"/>
      <c r="EL462" s="0"/>
      <c r="EM462" s="0"/>
      <c r="EN462" s="0"/>
      <c r="EO462" s="0"/>
      <c r="EP462" s="0"/>
      <c r="EQ462" s="0"/>
      <c r="ER462" s="0"/>
      <c r="ES462" s="0"/>
      <c r="ET462" s="0"/>
      <c r="EU462" s="0"/>
      <c r="EV462" s="0"/>
      <c r="EW462" s="0"/>
      <c r="EX462" s="0"/>
      <c r="EY462" s="0"/>
      <c r="EZ462" s="0"/>
      <c r="FA462" s="0"/>
      <c r="FB462" s="0"/>
      <c r="FC462" s="0"/>
      <c r="FD462" s="0"/>
      <c r="FE462" s="0"/>
      <c r="FF462" s="0"/>
      <c r="FG462" s="0"/>
      <c r="FH462" s="0"/>
      <c r="FI462" s="0"/>
      <c r="FJ462" s="0"/>
      <c r="FK462" s="0"/>
      <c r="FL462" s="0"/>
      <c r="FM462" s="0"/>
      <c r="FN462" s="0"/>
      <c r="FO462" s="0"/>
      <c r="FP462" s="0"/>
      <c r="FQ462" s="0"/>
      <c r="FR462" s="0"/>
      <c r="FS462" s="0"/>
      <c r="FT462" s="0"/>
      <c r="FU462" s="0"/>
      <c r="FV462" s="0"/>
      <c r="FW462" s="0"/>
      <c r="FX462" s="0"/>
      <c r="FY462" s="0"/>
      <c r="FZ462" s="0"/>
      <c r="GA462" s="0"/>
      <c r="GB462" s="0"/>
      <c r="GC462" s="0"/>
      <c r="GD462" s="0"/>
      <c r="GE462" s="0"/>
      <c r="GF462" s="0"/>
      <c r="GG462" s="0"/>
      <c r="GH462" s="0"/>
      <c r="GI462" s="0"/>
      <c r="GJ462" s="0"/>
      <c r="GK462" s="0"/>
      <c r="GL462" s="0"/>
      <c r="GM462" s="0"/>
      <c r="GN462" s="0"/>
      <c r="GO462" s="0"/>
      <c r="GP462" s="0"/>
      <c r="GQ462" s="0"/>
      <c r="GR462" s="0"/>
      <c r="GS462" s="0"/>
      <c r="GT462" s="0"/>
      <c r="GU462" s="0"/>
      <c r="GV462" s="0"/>
      <c r="GW462" s="0"/>
      <c r="GX462" s="0"/>
      <c r="GY462" s="0"/>
      <c r="GZ462" s="0"/>
      <c r="HA462" s="0"/>
      <c r="HB462" s="0"/>
      <c r="HC462" s="0"/>
      <c r="HD462" s="0"/>
      <c r="HE462" s="0"/>
      <c r="HF462" s="0"/>
      <c r="HG462" s="0"/>
      <c r="HH462" s="0"/>
      <c r="HI462" s="0"/>
      <c r="HJ462" s="0"/>
      <c r="HK462" s="0"/>
      <c r="HL462" s="0"/>
      <c r="HM462" s="0"/>
      <c r="HN462" s="0"/>
      <c r="HO462" s="0"/>
      <c r="HP462" s="0"/>
      <c r="HQ462" s="0"/>
      <c r="HR462" s="0"/>
      <c r="HS462" s="0"/>
      <c r="HT462" s="0"/>
      <c r="HU462" s="0"/>
      <c r="HV462" s="0"/>
      <c r="HW462" s="0"/>
      <c r="HX462" s="0"/>
      <c r="HY462" s="0"/>
      <c r="HZ462" s="0"/>
      <c r="IA462" s="0"/>
      <c r="IB462" s="0"/>
      <c r="IC462" s="0"/>
      <c r="ID462" s="0"/>
      <c r="IE462" s="0"/>
      <c r="IF462" s="0"/>
      <c r="IG462" s="0"/>
      <c r="IH462" s="0"/>
      <c r="II462" s="0"/>
      <c r="IJ462" s="0"/>
      <c r="IK462" s="0"/>
      <c r="IL462" s="0"/>
      <c r="IM462" s="0"/>
      <c r="IN462" s="0"/>
      <c r="IO462" s="0"/>
      <c r="IP462" s="0"/>
      <c r="IQ462" s="0"/>
      <c r="IR462" s="0"/>
      <c r="IS462" s="0"/>
      <c r="IT462" s="0"/>
      <c r="IU462" s="0"/>
      <c r="IV462" s="0"/>
      <c r="IW462" s="0"/>
      <c r="IX462" s="0"/>
      <c r="IY462" s="0"/>
      <c r="IZ462" s="0"/>
      <c r="JA462" s="0"/>
      <c r="JB462" s="0"/>
      <c r="JC462" s="0"/>
      <c r="JD462" s="0"/>
      <c r="JE462" s="0"/>
      <c r="JF462" s="0"/>
      <c r="JG462" s="0"/>
      <c r="JH462" s="0"/>
      <c r="JI462" s="0"/>
      <c r="JJ462" s="0"/>
      <c r="JK462" s="0"/>
      <c r="JL462" s="0"/>
      <c r="JM462" s="0"/>
      <c r="JN462" s="0"/>
      <c r="JO462" s="0"/>
      <c r="JP462" s="0"/>
      <c r="JQ462" s="0"/>
      <c r="JR462" s="0"/>
      <c r="JS462" s="0"/>
      <c r="JT462" s="0"/>
      <c r="JU462" s="0"/>
      <c r="JV462" s="0"/>
      <c r="JW462" s="0"/>
      <c r="JX462" s="0"/>
      <c r="JY462" s="0"/>
      <c r="JZ462" s="0"/>
      <c r="KA462" s="0"/>
      <c r="KB462" s="0"/>
      <c r="KC462" s="0"/>
      <c r="KD462" s="0"/>
      <c r="KE462" s="0"/>
      <c r="KF462" s="0"/>
      <c r="KG462" s="0"/>
      <c r="KH462" s="0"/>
      <c r="KI462" s="0"/>
      <c r="KJ462" s="0"/>
      <c r="KK462" s="0"/>
      <c r="KL462" s="0"/>
      <c r="KM462" s="0"/>
      <c r="KN462" s="0"/>
      <c r="KO462" s="0"/>
      <c r="KP462" s="0"/>
      <c r="KQ462" s="0"/>
      <c r="KR462" s="0"/>
      <c r="KS462" s="0"/>
      <c r="KT462" s="0"/>
      <c r="KU462" s="0"/>
      <c r="KV462" s="0"/>
      <c r="KW462" s="0"/>
      <c r="KX462" s="0"/>
      <c r="KY462" s="0"/>
      <c r="KZ462" s="0"/>
      <c r="LA462" s="0"/>
      <c r="LB462" s="0"/>
      <c r="LC462" s="0"/>
      <c r="LD462" s="0"/>
      <c r="LE462" s="0"/>
      <c r="LF462" s="0"/>
      <c r="LG462" s="0"/>
      <c r="LH462" s="0"/>
      <c r="LI462" s="0"/>
      <c r="LJ462" s="0"/>
      <c r="LK462" s="0"/>
      <c r="LL462" s="0"/>
      <c r="LM462" s="0"/>
      <c r="LN462" s="0"/>
      <c r="LO462" s="0"/>
      <c r="LP462" s="0"/>
      <c r="LQ462" s="0"/>
      <c r="LR462" s="0"/>
      <c r="LS462" s="0"/>
      <c r="LT462" s="0"/>
      <c r="LU462" s="0"/>
      <c r="LV462" s="0"/>
      <c r="LW462" s="0"/>
      <c r="LX462" s="0"/>
      <c r="LY462" s="0"/>
      <c r="LZ462" s="0"/>
      <c r="MA462" s="0"/>
      <c r="MB462" s="0"/>
      <c r="MC462" s="0"/>
      <c r="MD462" s="0"/>
      <c r="ME462" s="0"/>
      <c r="MF462" s="0"/>
      <c r="MG462" s="0"/>
      <c r="MH462" s="0"/>
      <c r="MI462" s="0"/>
      <c r="MJ462" s="0"/>
      <c r="MK462" s="0"/>
      <c r="ML462" s="0"/>
      <c r="MM462" s="0"/>
      <c r="MN462" s="0"/>
      <c r="MO462" s="0"/>
      <c r="MP462" s="0"/>
      <c r="MQ462" s="0"/>
      <c r="MR462" s="0"/>
      <c r="MS462" s="0"/>
      <c r="MT462" s="0"/>
      <c r="MU462" s="0"/>
      <c r="MV462" s="0"/>
      <c r="MW462" s="0"/>
      <c r="MX462" s="0"/>
      <c r="MY462" s="0"/>
      <c r="MZ462" s="0"/>
      <c r="NA462" s="0"/>
      <c r="NB462" s="0"/>
      <c r="NC462" s="0"/>
      <c r="ND462" s="0"/>
      <c r="NE462" s="0"/>
      <c r="NF462" s="0"/>
      <c r="NG462" s="0"/>
      <c r="NH462" s="0"/>
      <c r="NI462" s="0"/>
      <c r="NJ462" s="0"/>
      <c r="NK462" s="0"/>
      <c r="NL462" s="0"/>
      <c r="NM462" s="0"/>
      <c r="NN462" s="0"/>
      <c r="NO462" s="0"/>
      <c r="NP462" s="0"/>
      <c r="NQ462" s="0"/>
      <c r="NR462" s="0"/>
      <c r="NS462" s="0"/>
      <c r="NT462" s="0"/>
      <c r="NU462" s="0"/>
      <c r="NV462" s="0"/>
      <c r="NW462" s="0"/>
      <c r="NX462" s="0"/>
      <c r="NY462" s="0"/>
      <c r="NZ462" s="0"/>
      <c r="OA462" s="0"/>
      <c r="OB462" s="0"/>
      <c r="OC462" s="0"/>
      <c r="OD462" s="0"/>
      <c r="OE462" s="0"/>
      <c r="OF462" s="0"/>
      <c r="OG462" s="0"/>
      <c r="OH462" s="0"/>
      <c r="OI462" s="0"/>
      <c r="OJ462" s="0"/>
      <c r="OK462" s="0"/>
      <c r="OL462" s="0"/>
      <c r="OM462" s="0"/>
      <c r="ON462" s="0"/>
      <c r="OO462" s="0"/>
      <c r="OP462" s="0"/>
      <c r="OQ462" s="0"/>
      <c r="OR462" s="0"/>
      <c r="OS462" s="0"/>
      <c r="OT462" s="0"/>
      <c r="OU462" s="0"/>
      <c r="OV462" s="0"/>
      <c r="OW462" s="0"/>
      <c r="OX462" s="0"/>
      <c r="OY462" s="0"/>
      <c r="OZ462" s="0"/>
      <c r="PA462" s="0"/>
      <c r="PB462" s="0"/>
      <c r="PC462" s="0"/>
      <c r="PD462" s="0"/>
      <c r="PE462" s="0"/>
      <c r="PF462" s="0"/>
      <c r="PG462" s="0"/>
      <c r="PH462" s="0"/>
      <c r="PI462" s="0"/>
      <c r="PJ462" s="0"/>
      <c r="PK462" s="0"/>
      <c r="PL462" s="0"/>
      <c r="PM462" s="0"/>
      <c r="PN462" s="0"/>
      <c r="PO462" s="0"/>
      <c r="PP462" s="0"/>
      <c r="PQ462" s="0"/>
      <c r="PR462" s="0"/>
      <c r="PS462" s="0"/>
      <c r="PT462" s="0"/>
      <c r="PU462" s="0"/>
      <c r="PV462" s="0"/>
      <c r="PW462" s="0"/>
      <c r="PX462" s="0"/>
      <c r="PY462" s="0"/>
      <c r="PZ462" s="0"/>
      <c r="QA462" s="0"/>
      <c r="QB462" s="0"/>
      <c r="QC462" s="0"/>
      <c r="QD462" s="0"/>
      <c r="QE462" s="0"/>
      <c r="QF462" s="0"/>
      <c r="QG462" s="0"/>
      <c r="QH462" s="0"/>
      <c r="QI462" s="0"/>
      <c r="QJ462" s="0"/>
      <c r="QK462" s="0"/>
      <c r="QL462" s="0"/>
      <c r="QM462" s="0"/>
      <c r="QN462" s="0"/>
      <c r="QO462" s="0"/>
      <c r="QP462" s="0"/>
      <c r="QQ462" s="0"/>
      <c r="QR462" s="0"/>
      <c r="QS462" s="0"/>
      <c r="QT462" s="0"/>
      <c r="QU462" s="0"/>
      <c r="QV462" s="0"/>
      <c r="QW462" s="0"/>
      <c r="QX462" s="0"/>
      <c r="QY462" s="0"/>
      <c r="QZ462" s="0"/>
      <c r="RA462" s="0"/>
      <c r="RB462" s="0"/>
      <c r="RC462" s="0"/>
      <c r="RD462" s="0"/>
      <c r="RE462" s="0"/>
      <c r="RF462" s="0"/>
      <c r="RG462" s="0"/>
      <c r="RH462" s="0"/>
      <c r="RI462" s="0"/>
      <c r="RJ462" s="0"/>
      <c r="RK462" s="0"/>
      <c r="RL462" s="0"/>
      <c r="RM462" s="0"/>
      <c r="RN462" s="0"/>
      <c r="RO462" s="0"/>
      <c r="RP462" s="0"/>
      <c r="RQ462" s="0"/>
      <c r="RR462" s="0"/>
      <c r="RS462" s="0"/>
      <c r="RT462" s="0"/>
      <c r="RU462" s="0"/>
      <c r="RV462" s="0"/>
      <c r="RW462" s="0"/>
      <c r="RX462" s="0"/>
      <c r="RY462" s="0"/>
      <c r="RZ462" s="0"/>
      <c r="SA462" s="0"/>
      <c r="SB462" s="0"/>
      <c r="SC462" s="0"/>
      <c r="SD462" s="0"/>
      <c r="SE462" s="0"/>
      <c r="SF462" s="0"/>
      <c r="SG462" s="0"/>
      <c r="SH462" s="0"/>
      <c r="SI462" s="0"/>
      <c r="SJ462" s="0"/>
      <c r="SK462" s="0"/>
      <c r="SL462" s="0"/>
      <c r="SM462" s="0"/>
      <c r="SN462" s="0"/>
      <c r="SO462" s="0"/>
      <c r="SP462" s="0"/>
      <c r="SQ462" s="0"/>
      <c r="SR462" s="0"/>
      <c r="SS462" s="0"/>
      <c r="ST462" s="0"/>
      <c r="SU462" s="0"/>
      <c r="SV462" s="0"/>
      <c r="SW462" s="0"/>
      <c r="SX462" s="0"/>
      <c r="SY462" s="0"/>
      <c r="SZ462" s="0"/>
      <c r="TA462" s="0"/>
      <c r="TB462" s="0"/>
      <c r="TC462" s="0"/>
      <c r="TD462" s="0"/>
      <c r="TE462" s="0"/>
      <c r="TF462" s="0"/>
      <c r="TG462" s="0"/>
      <c r="TH462" s="0"/>
      <c r="TI462" s="0"/>
      <c r="TJ462" s="0"/>
      <c r="TK462" s="0"/>
      <c r="TL462" s="0"/>
      <c r="TM462" s="0"/>
      <c r="TN462" s="0"/>
      <c r="TO462" s="0"/>
      <c r="TP462" s="0"/>
      <c r="TQ462" s="0"/>
      <c r="TR462" s="0"/>
      <c r="TS462" s="0"/>
      <c r="TT462" s="0"/>
      <c r="TU462" s="0"/>
      <c r="TV462" s="0"/>
      <c r="TW462" s="0"/>
      <c r="TX462" s="0"/>
      <c r="TY462" s="0"/>
      <c r="TZ462" s="0"/>
      <c r="UA462" s="0"/>
      <c r="UB462" s="0"/>
      <c r="UC462" s="0"/>
      <c r="UD462" s="0"/>
      <c r="UE462" s="0"/>
      <c r="UF462" s="0"/>
      <c r="UG462" s="0"/>
      <c r="UH462" s="0"/>
      <c r="UI462" s="0"/>
      <c r="UJ462" s="0"/>
      <c r="UK462" s="0"/>
      <c r="UL462" s="0"/>
      <c r="UM462" s="0"/>
      <c r="UN462" s="0"/>
      <c r="UO462" s="0"/>
      <c r="UP462" s="0"/>
      <c r="UQ462" s="0"/>
      <c r="UR462" s="0"/>
      <c r="US462" s="0"/>
      <c r="UT462" s="0"/>
      <c r="UU462" s="0"/>
      <c r="UV462" s="0"/>
      <c r="UW462" s="0"/>
      <c r="UX462" s="0"/>
      <c r="UY462" s="0"/>
      <c r="UZ462" s="0"/>
      <c r="VA462" s="0"/>
      <c r="VB462" s="0"/>
      <c r="VC462" s="0"/>
      <c r="VD462" s="0"/>
      <c r="VE462" s="0"/>
      <c r="VF462" s="0"/>
      <c r="VG462" s="0"/>
      <c r="VH462" s="0"/>
      <c r="VI462" s="0"/>
      <c r="VJ462" s="0"/>
      <c r="VK462" s="0"/>
      <c r="VL462" s="0"/>
      <c r="VM462" s="0"/>
      <c r="VN462" s="0"/>
      <c r="VO462" s="0"/>
      <c r="VP462" s="0"/>
      <c r="VQ462" s="0"/>
      <c r="VR462" s="0"/>
      <c r="VS462" s="0"/>
      <c r="VT462" s="0"/>
      <c r="VU462" s="0"/>
      <c r="VV462" s="0"/>
      <c r="VW462" s="0"/>
      <c r="VX462" s="0"/>
      <c r="VY462" s="0"/>
      <c r="VZ462" s="0"/>
      <c r="WA462" s="0"/>
      <c r="WB462" s="0"/>
      <c r="WC462" s="0"/>
      <c r="WD462" s="0"/>
      <c r="WE462" s="0"/>
      <c r="WF462" s="0"/>
      <c r="WG462" s="0"/>
      <c r="WH462" s="0"/>
      <c r="WI462" s="0"/>
      <c r="WJ462" s="0"/>
      <c r="WK462" s="0"/>
      <c r="WL462" s="0"/>
      <c r="WM462" s="0"/>
      <c r="WN462" s="0"/>
      <c r="WO462" s="0"/>
      <c r="WP462" s="0"/>
      <c r="WQ462" s="0"/>
      <c r="WR462" s="0"/>
      <c r="WS462" s="0"/>
      <c r="WT462" s="0"/>
      <c r="WU462" s="0"/>
      <c r="WV462" s="0"/>
      <c r="WW462" s="0"/>
      <c r="WX462" s="0"/>
      <c r="WY462" s="0"/>
      <c r="WZ462" s="0"/>
      <c r="XA462" s="0"/>
      <c r="XB462" s="0"/>
      <c r="XC462" s="0"/>
      <c r="XD462" s="0"/>
      <c r="XE462" s="0"/>
      <c r="XF462" s="0"/>
      <c r="XG462" s="0"/>
      <c r="XH462" s="0"/>
      <c r="XI462" s="0"/>
      <c r="XJ462" s="0"/>
      <c r="XK462" s="0"/>
      <c r="XL462" s="0"/>
      <c r="XM462" s="0"/>
      <c r="XN462" s="0"/>
      <c r="XO462" s="0"/>
      <c r="XP462" s="0"/>
      <c r="XQ462" s="0"/>
      <c r="XR462" s="0"/>
      <c r="XS462" s="0"/>
      <c r="XT462" s="0"/>
      <c r="XU462" s="0"/>
      <c r="XV462" s="0"/>
      <c r="XW462" s="0"/>
      <c r="XX462" s="0"/>
      <c r="XY462" s="0"/>
      <c r="XZ462" s="0"/>
      <c r="YA462" s="0"/>
      <c r="YB462" s="0"/>
      <c r="YC462" s="0"/>
      <c r="YD462" s="0"/>
      <c r="YE462" s="0"/>
      <c r="YF462" s="0"/>
      <c r="YG462" s="0"/>
      <c r="YH462" s="0"/>
      <c r="YI462" s="0"/>
      <c r="YJ462" s="0"/>
      <c r="YK462" s="0"/>
      <c r="YL462" s="0"/>
      <c r="YM462" s="0"/>
      <c r="YN462" s="0"/>
      <c r="YO462" s="0"/>
      <c r="YP462" s="0"/>
      <c r="YQ462" s="0"/>
      <c r="YR462" s="0"/>
      <c r="YS462" s="0"/>
      <c r="YT462" s="0"/>
      <c r="YU462" s="0"/>
      <c r="YV462" s="0"/>
      <c r="YW462" s="0"/>
      <c r="YX462" s="0"/>
      <c r="YY462" s="0"/>
      <c r="YZ462" s="0"/>
      <c r="ZA462" s="0"/>
      <c r="ZB462" s="0"/>
      <c r="ZC462" s="0"/>
      <c r="ZD462" s="0"/>
      <c r="ZE462" s="0"/>
      <c r="ZF462" s="0"/>
      <c r="ZG462" s="0"/>
      <c r="ZH462" s="0"/>
      <c r="ZI462" s="0"/>
      <c r="ZJ462" s="0"/>
      <c r="ZK462" s="0"/>
      <c r="ZL462" s="0"/>
      <c r="ZM462" s="0"/>
      <c r="ZN462" s="0"/>
      <c r="ZO462" s="0"/>
      <c r="ZP462" s="0"/>
      <c r="ZQ462" s="0"/>
      <c r="ZR462" s="0"/>
      <c r="ZS462" s="0"/>
      <c r="ZT462" s="0"/>
      <c r="ZU462" s="0"/>
      <c r="ZV462" s="0"/>
      <c r="ZW462" s="0"/>
      <c r="ZX462" s="0"/>
      <c r="ZY462" s="0"/>
      <c r="ZZ462" s="0"/>
      <c r="AAA462" s="0"/>
      <c r="AAB462" s="0"/>
      <c r="AAC462" s="0"/>
      <c r="AAD462" s="0"/>
      <c r="AAE462" s="0"/>
      <c r="AAF462" s="0"/>
      <c r="AAG462" s="0"/>
      <c r="AAH462" s="0"/>
      <c r="AAI462" s="0"/>
      <c r="AAJ462" s="0"/>
      <c r="AAK462" s="0"/>
      <c r="AAL462" s="0"/>
      <c r="AAM462" s="0"/>
      <c r="AAN462" s="0"/>
      <c r="AAO462" s="0"/>
      <c r="AAP462" s="0"/>
      <c r="AAQ462" s="0"/>
      <c r="AAR462" s="0"/>
      <c r="AAS462" s="0"/>
      <c r="AAT462" s="0"/>
      <c r="AAU462" s="0"/>
      <c r="AAV462" s="0"/>
      <c r="AAW462" s="0"/>
      <c r="AAX462" s="0"/>
      <c r="AAY462" s="0"/>
      <c r="AAZ462" s="0"/>
      <c r="ABA462" s="0"/>
      <c r="ABB462" s="0"/>
      <c r="ABC462" s="0"/>
      <c r="ABD462" s="0"/>
      <c r="ABE462" s="0"/>
      <c r="ABF462" s="0"/>
      <c r="ABG462" s="0"/>
      <c r="ABH462" s="0"/>
      <c r="ABI462" s="0"/>
      <c r="ABJ462" s="0"/>
      <c r="ABK462" s="0"/>
      <c r="ABL462" s="0"/>
      <c r="ABM462" s="0"/>
      <c r="ABN462" s="0"/>
      <c r="ABO462" s="0"/>
      <c r="ABP462" s="0"/>
      <c r="ABQ462" s="0"/>
      <c r="ABR462" s="0"/>
      <c r="ABS462" s="0"/>
      <c r="ABT462" s="0"/>
      <c r="ABU462" s="0"/>
      <c r="ABV462" s="0"/>
      <c r="ABW462" s="0"/>
      <c r="ABX462" s="0"/>
      <c r="ABY462" s="0"/>
      <c r="ABZ462" s="0"/>
      <c r="ACA462" s="0"/>
      <c r="ACB462" s="0"/>
      <c r="ACC462" s="0"/>
      <c r="ACD462" s="0"/>
      <c r="ACE462" s="0"/>
      <c r="ACF462" s="0"/>
      <c r="ACG462" s="0"/>
      <c r="ACH462" s="0"/>
      <c r="ACI462" s="0"/>
      <c r="ACJ462" s="0"/>
      <c r="ACK462" s="0"/>
      <c r="ACL462" s="0"/>
      <c r="ACM462" s="0"/>
      <c r="ACN462" s="0"/>
      <c r="ACO462" s="0"/>
      <c r="ACP462" s="0"/>
      <c r="ACQ462" s="0"/>
      <c r="ACR462" s="0"/>
      <c r="ACS462" s="0"/>
      <c r="ACT462" s="0"/>
      <c r="ACU462" s="0"/>
      <c r="ACV462" s="0"/>
      <c r="ACW462" s="0"/>
      <c r="ACX462" s="0"/>
      <c r="ACY462" s="0"/>
      <c r="ACZ462" s="0"/>
      <c r="ADA462" s="0"/>
      <c r="ADB462" s="0"/>
      <c r="ADC462" s="0"/>
      <c r="ADD462" s="0"/>
      <c r="ADE462" s="0"/>
      <c r="ADF462" s="0"/>
      <c r="ADG462" s="0"/>
      <c r="ADH462" s="0"/>
      <c r="ADI462" s="0"/>
      <c r="ADJ462" s="0"/>
      <c r="ADK462" s="0"/>
      <c r="ADL462" s="0"/>
      <c r="ADM462" s="0"/>
      <c r="ADN462" s="0"/>
      <c r="ADO462" s="0"/>
      <c r="ADP462" s="0"/>
      <c r="ADQ462" s="0"/>
      <c r="ADR462" s="0"/>
      <c r="ADS462" s="0"/>
      <c r="ADT462" s="0"/>
      <c r="ADU462" s="0"/>
      <c r="ADV462" s="0"/>
      <c r="ADW462" s="0"/>
      <c r="ADX462" s="0"/>
      <c r="ADY462" s="0"/>
      <c r="ADZ462" s="0"/>
      <c r="AEA462" s="0"/>
      <c r="AEB462" s="0"/>
      <c r="AEC462" s="0"/>
      <c r="AED462" s="0"/>
      <c r="AEE462" s="0"/>
      <c r="AEF462" s="0"/>
      <c r="AEG462" s="0"/>
      <c r="AEH462" s="0"/>
      <c r="AEI462" s="0"/>
      <c r="AEJ462" s="0"/>
      <c r="AEK462" s="0"/>
      <c r="AEL462" s="0"/>
      <c r="AEM462" s="0"/>
      <c r="AEN462" s="0"/>
      <c r="AEO462" s="0"/>
      <c r="AEP462" s="0"/>
      <c r="AEQ462" s="0"/>
      <c r="AER462" s="0"/>
      <c r="AES462" s="0"/>
      <c r="AET462" s="0"/>
      <c r="AEU462" s="0"/>
      <c r="AEV462" s="0"/>
      <c r="AEW462" s="0"/>
      <c r="AEX462" s="0"/>
      <c r="AEY462" s="0"/>
      <c r="AEZ462" s="0"/>
      <c r="AFA462" s="0"/>
      <c r="AFB462" s="0"/>
      <c r="AFC462" s="0"/>
      <c r="AFD462" s="0"/>
      <c r="AFE462" s="0"/>
      <c r="AFF462" s="0"/>
      <c r="AFG462" s="0"/>
      <c r="AFH462" s="0"/>
      <c r="AFI462" s="0"/>
      <c r="AFJ462" s="0"/>
      <c r="AFK462" s="0"/>
      <c r="AFL462" s="0"/>
      <c r="AFM462" s="0"/>
      <c r="AFN462" s="0"/>
      <c r="AFO462" s="0"/>
      <c r="AFP462" s="0"/>
      <c r="AFQ462" s="0"/>
      <c r="AFR462" s="0"/>
      <c r="AFS462" s="0"/>
      <c r="AFT462" s="0"/>
      <c r="AFU462" s="0"/>
      <c r="AFV462" s="0"/>
      <c r="AFW462" s="0"/>
      <c r="AFX462" s="0"/>
      <c r="AFY462" s="0"/>
      <c r="AFZ462" s="0"/>
      <c r="AGA462" s="0"/>
      <c r="AGB462" s="0"/>
      <c r="AGC462" s="0"/>
      <c r="AGD462" s="0"/>
      <c r="AGE462" s="0"/>
      <c r="AGF462" s="0"/>
      <c r="AGG462" s="0"/>
      <c r="AGH462" s="0"/>
      <c r="AGI462" s="0"/>
      <c r="AGJ462" s="0"/>
      <c r="AGK462" s="0"/>
      <c r="AGL462" s="0"/>
      <c r="AGM462" s="0"/>
      <c r="AGN462" s="0"/>
      <c r="AGO462" s="0"/>
      <c r="AGP462" s="0"/>
      <c r="AGQ462" s="0"/>
      <c r="AGR462" s="0"/>
      <c r="AGS462" s="0"/>
      <c r="AGT462" s="0"/>
      <c r="AGU462" s="0"/>
      <c r="AGV462" s="0"/>
      <c r="AGW462" s="0"/>
      <c r="AGX462" s="0"/>
      <c r="AGY462" s="0"/>
      <c r="AGZ462" s="0"/>
      <c r="AHA462" s="0"/>
      <c r="AHB462" s="0"/>
      <c r="AHC462" s="0"/>
      <c r="AHD462" s="0"/>
      <c r="AHE462" s="0"/>
      <c r="AHF462" s="0"/>
      <c r="AHG462" s="0"/>
      <c r="AHH462" s="0"/>
      <c r="AHI462" s="0"/>
      <c r="AHJ462" s="0"/>
      <c r="AHK462" s="0"/>
      <c r="AHL462" s="0"/>
      <c r="AHM462" s="0"/>
      <c r="AHN462" s="0"/>
      <c r="AHO462" s="0"/>
      <c r="AHP462" s="0"/>
      <c r="AHQ462" s="0"/>
      <c r="AHR462" s="0"/>
      <c r="AHS462" s="0"/>
      <c r="AHT462" s="0"/>
      <c r="AHU462" s="0"/>
      <c r="AHV462" s="0"/>
      <c r="AHW462" s="0"/>
      <c r="AHX462" s="0"/>
      <c r="AHY462" s="0"/>
      <c r="AHZ462" s="0"/>
      <c r="AIA462" s="0"/>
      <c r="AIB462" s="0"/>
      <c r="AIC462" s="0"/>
      <c r="AID462" s="0"/>
      <c r="AIE462" s="0"/>
      <c r="AIF462" s="0"/>
      <c r="AIG462" s="0"/>
      <c r="AIH462" s="0"/>
      <c r="AII462" s="0"/>
      <c r="AIJ462" s="0"/>
      <c r="AIK462" s="0"/>
      <c r="AIL462" s="0"/>
      <c r="AIM462" s="0"/>
      <c r="AIN462" s="0"/>
      <c r="AIO462" s="0"/>
      <c r="AIP462" s="0"/>
      <c r="AIQ462" s="0"/>
      <c r="AIR462" s="0"/>
      <c r="AIS462" s="0"/>
      <c r="AIT462" s="0"/>
      <c r="AIU462" s="0"/>
      <c r="AIV462" s="0"/>
      <c r="AIW462" s="0"/>
      <c r="AIX462" s="0"/>
      <c r="AIY462" s="0"/>
      <c r="AIZ462" s="0"/>
      <c r="AJA462" s="0"/>
      <c r="AJB462" s="0"/>
      <c r="AJC462" s="0"/>
      <c r="AJD462" s="0"/>
      <c r="AJE462" s="0"/>
      <c r="AJF462" s="0"/>
      <c r="AJG462" s="0"/>
      <c r="AJH462" s="0"/>
      <c r="AJI462" s="0"/>
      <c r="AJJ462" s="0"/>
      <c r="AJK462" s="0"/>
      <c r="AJL462" s="0"/>
      <c r="AJM462" s="0"/>
      <c r="AJN462" s="0"/>
      <c r="AJO462" s="0"/>
      <c r="AJP462" s="0"/>
      <c r="AJQ462" s="0"/>
      <c r="AJR462" s="0"/>
      <c r="AJS462" s="0"/>
      <c r="AJT462" s="0"/>
      <c r="AJU462" s="0"/>
      <c r="AJV462" s="0"/>
      <c r="AJW462" s="0"/>
      <c r="AJX462" s="0"/>
      <c r="AJY462" s="0"/>
      <c r="AJZ462" s="0"/>
      <c r="AKA462" s="0"/>
      <c r="AKB462" s="0"/>
      <c r="AKC462" s="0"/>
      <c r="AKD462" s="0"/>
      <c r="AKE462" s="0"/>
      <c r="AKF462" s="0"/>
      <c r="AKG462" s="0"/>
      <c r="AKH462" s="0"/>
      <c r="AKI462" s="0"/>
      <c r="AKJ462" s="0"/>
      <c r="AKK462" s="0"/>
      <c r="AKL462" s="0"/>
      <c r="AKM462" s="0"/>
      <c r="AKN462" s="0"/>
      <c r="AKO462" s="0"/>
      <c r="AKP462" s="0"/>
      <c r="AKQ462" s="0"/>
      <c r="AKR462" s="0"/>
      <c r="AKS462" s="0"/>
      <c r="AKT462" s="0"/>
      <c r="AKU462" s="0"/>
      <c r="AKV462" s="0"/>
      <c r="AKW462" s="0"/>
      <c r="AKX462" s="0"/>
      <c r="AKY462" s="0"/>
      <c r="AKZ462" s="0"/>
      <c r="ALA462" s="0"/>
      <c r="ALB462" s="0"/>
      <c r="ALC462" s="0"/>
      <c r="ALD462" s="0"/>
      <c r="ALE462" s="0"/>
      <c r="ALF462" s="0"/>
      <c r="ALG462" s="0"/>
      <c r="ALH462" s="0"/>
      <c r="ALI462" s="0"/>
      <c r="ALJ462" s="0"/>
      <c r="ALK462" s="0"/>
      <c r="ALL462" s="0"/>
      <c r="ALM462" s="0"/>
      <c r="ALN462" s="0"/>
      <c r="ALO462" s="0"/>
      <c r="ALP462" s="0"/>
      <c r="ALQ462" s="0"/>
      <c r="ALR462" s="0"/>
      <c r="ALS462" s="0"/>
      <c r="ALT462" s="0"/>
      <c r="ALU462" s="0"/>
      <c r="ALV462" s="0"/>
      <c r="ALW462" s="0"/>
      <c r="ALX462" s="0"/>
      <c r="ALY462" s="0"/>
      <c r="ALZ462" s="0"/>
      <c r="AMA462" s="0"/>
      <c r="AMB462" s="0"/>
      <c r="AMC462" s="0"/>
      <c r="AMD462" s="0"/>
      <c r="AME462" s="0"/>
      <c r="AMF462" s="0"/>
      <c r="AMG462" s="0"/>
      <c r="AMH462" s="0"/>
      <c r="AMI462" s="0"/>
      <c r="AMJ462" s="0"/>
    </row>
    <row r="463" s="394" customFormat="true" ht="45" hidden="false" customHeight="true" outlineLevel="0" collapsed="false">
      <c r="C463" s="395" t="s">
        <v>4482</v>
      </c>
      <c r="D463" s="395" t="s">
        <v>4483</v>
      </c>
      <c r="E463" s="395" t="s">
        <v>4484</v>
      </c>
      <c r="F463" s="394" t="s">
        <v>4485</v>
      </c>
      <c r="G463" s="394" t="s">
        <v>4486</v>
      </c>
      <c r="H463" s="395" t="s">
        <v>4487</v>
      </c>
      <c r="I463" s="395" t="s">
        <v>4483</v>
      </c>
    </row>
    <row r="464" customFormat="false" ht="46.9" hidden="false" customHeight="true" outlineLevel="0" collapsed="false">
      <c r="B464" s="389" t="s">
        <v>4488</v>
      </c>
      <c r="C464" s="393" t="s">
        <v>4489</v>
      </c>
      <c r="D464" s="393" t="s">
        <v>4490</v>
      </c>
      <c r="E464" s="393" t="s">
        <v>4491</v>
      </c>
      <c r="F464" s="389" t="s">
        <v>4492</v>
      </c>
      <c r="G464" s="389" t="s">
        <v>4493</v>
      </c>
      <c r="H464" s="393" t="s">
        <v>4494</v>
      </c>
      <c r="I464" s="393" t="s">
        <v>4490</v>
      </c>
    </row>
    <row r="465" customFormat="false" ht="48.6" hidden="false" customHeight="true" outlineLevel="0" collapsed="false">
      <c r="B465" s="389" t="s">
        <v>4495</v>
      </c>
      <c r="C465" s="393" t="s">
        <v>4496</v>
      </c>
      <c r="D465" s="393" t="s">
        <v>4497</v>
      </c>
      <c r="E465" s="393" t="s">
        <v>4498</v>
      </c>
      <c r="F465" s="389" t="s">
        <v>4499</v>
      </c>
      <c r="G465" s="389" t="s">
        <v>4500</v>
      </c>
      <c r="H465" s="393" t="s">
        <v>4501</v>
      </c>
      <c r="I465" s="393" t="s">
        <v>4497</v>
      </c>
    </row>
    <row r="466" customFormat="false" ht="47.45" hidden="false" customHeight="true" outlineLevel="0" collapsed="false">
      <c r="B466" s="389" t="s">
        <v>4502</v>
      </c>
      <c r="C466" s="393" t="s">
        <v>4503</v>
      </c>
      <c r="D466" s="393" t="s">
        <v>4504</v>
      </c>
      <c r="E466" s="393" t="s">
        <v>4505</v>
      </c>
      <c r="F466" s="389" t="s">
        <v>4506</v>
      </c>
      <c r="G466" s="389" t="s">
        <v>4507</v>
      </c>
      <c r="H466" s="393" t="s">
        <v>4508</v>
      </c>
      <c r="I466" s="393" t="s">
        <v>4504</v>
      </c>
    </row>
    <row r="467" s="396" customFormat="true" ht="36.6" hidden="false" customHeight="true" outlineLevel="0" collapsed="false">
      <c r="B467" s="396" t="s">
        <v>4509</v>
      </c>
      <c r="C467" s="397" t="s">
        <v>4510</v>
      </c>
      <c r="D467" s="397" t="s">
        <v>4511</v>
      </c>
      <c r="E467" s="397" t="s">
        <v>4512</v>
      </c>
      <c r="F467" s="396" t="s">
        <v>4513</v>
      </c>
      <c r="G467" s="396" t="s">
        <v>4514</v>
      </c>
      <c r="H467" s="397" t="s">
        <v>4515</v>
      </c>
      <c r="I467" s="397" t="s">
        <v>4511</v>
      </c>
    </row>
    <row r="468" customFormat="false" ht="27.6" hidden="false" customHeight="true" outlineLevel="0" collapsed="false">
      <c r="C468" s="393"/>
      <c r="D468" s="393"/>
      <c r="E468" s="393"/>
      <c r="G468" s="398"/>
      <c r="H468" s="393"/>
      <c r="I468" s="393"/>
    </row>
    <row r="469" customFormat="false" ht="27.6" hidden="false" customHeight="true" outlineLevel="0" collapsed="false">
      <c r="B469" s="389" t="s">
        <v>2044</v>
      </c>
      <c r="C469" s="391" t="s">
        <v>4516</v>
      </c>
      <c r="D469" s="392" t="s">
        <v>4517</v>
      </c>
      <c r="E469" s="399" t="s">
        <v>4518</v>
      </c>
      <c r="F469" s="389" t="s">
        <v>4519</v>
      </c>
      <c r="G469" s="389" t="s">
        <v>2044</v>
      </c>
      <c r="H469" s="400" t="s">
        <v>4520</v>
      </c>
      <c r="I469" s="392" t="s">
        <v>4517</v>
      </c>
      <c r="J469" s="0"/>
      <c r="K469" s="0"/>
      <c r="L469" s="0"/>
      <c r="M469" s="0"/>
      <c r="N469" s="0"/>
      <c r="O469" s="0"/>
      <c r="P469" s="0"/>
      <c r="Q469" s="0"/>
      <c r="R469" s="0"/>
      <c r="S469" s="0"/>
      <c r="T469" s="0"/>
      <c r="U469" s="0"/>
      <c r="V469" s="0"/>
      <c r="W469" s="0"/>
      <c r="X469" s="0"/>
      <c r="Y469" s="0"/>
      <c r="Z469" s="0"/>
      <c r="AA469" s="0"/>
      <c r="AB469" s="0"/>
      <c r="AC469" s="0"/>
      <c r="AD469" s="0"/>
      <c r="AE469" s="0"/>
      <c r="AF469" s="0"/>
      <c r="AG469" s="0"/>
      <c r="AH469" s="0"/>
      <c r="AI469" s="0"/>
      <c r="AJ469" s="0"/>
      <c r="AK469" s="0"/>
      <c r="AL469" s="0"/>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c r="CR469" s="0"/>
      <c r="CS469" s="0"/>
      <c r="CT469" s="0"/>
      <c r="CU469" s="0"/>
      <c r="CV469" s="0"/>
      <c r="CW469" s="0"/>
      <c r="CX469" s="0"/>
      <c r="CY469" s="0"/>
      <c r="CZ469" s="0"/>
      <c r="DA469" s="0"/>
      <c r="DB469" s="0"/>
      <c r="DC469" s="0"/>
      <c r="DD469" s="0"/>
      <c r="DE469" s="0"/>
      <c r="DF469" s="0"/>
      <c r="DG469" s="0"/>
      <c r="DH469" s="0"/>
      <c r="DI469" s="0"/>
      <c r="DJ469" s="0"/>
      <c r="DK469" s="0"/>
      <c r="DL469" s="0"/>
      <c r="DM469" s="0"/>
      <c r="DN469" s="0"/>
      <c r="DO469" s="0"/>
      <c r="DP469" s="0"/>
      <c r="DQ469" s="0"/>
      <c r="DR469" s="0"/>
      <c r="DS469" s="0"/>
      <c r="DT469" s="0"/>
      <c r="DU469" s="0"/>
      <c r="DV469" s="0"/>
      <c r="DW469" s="0"/>
      <c r="DX469" s="0"/>
      <c r="DY469" s="0"/>
      <c r="DZ469" s="0"/>
      <c r="EA469" s="0"/>
      <c r="EB469" s="0"/>
      <c r="EC469" s="0"/>
      <c r="ED469" s="0"/>
      <c r="EE469" s="0"/>
      <c r="EF469" s="0"/>
      <c r="EG469" s="0"/>
      <c r="EH469" s="0"/>
      <c r="EI469" s="0"/>
      <c r="EJ469" s="0"/>
      <c r="EK469" s="0"/>
      <c r="EL469" s="0"/>
      <c r="EM469" s="0"/>
      <c r="EN469" s="0"/>
      <c r="EO469" s="0"/>
      <c r="EP469" s="0"/>
      <c r="EQ469" s="0"/>
      <c r="ER469" s="0"/>
      <c r="ES469" s="0"/>
      <c r="ET469" s="0"/>
      <c r="EU469" s="0"/>
      <c r="EV469" s="0"/>
      <c r="EW469" s="0"/>
      <c r="EX469" s="0"/>
      <c r="EY469" s="0"/>
      <c r="EZ469" s="0"/>
      <c r="FA469" s="0"/>
      <c r="FB469" s="0"/>
      <c r="FC469" s="0"/>
      <c r="FD469" s="0"/>
      <c r="FE469" s="0"/>
      <c r="FF469" s="0"/>
      <c r="FG469" s="0"/>
      <c r="FH469" s="0"/>
      <c r="FI469" s="0"/>
      <c r="FJ469" s="0"/>
      <c r="FK469" s="0"/>
      <c r="FL469" s="0"/>
      <c r="FM469" s="0"/>
      <c r="FN469" s="0"/>
      <c r="FO469" s="0"/>
      <c r="FP469" s="0"/>
      <c r="FQ469" s="0"/>
      <c r="FR469" s="0"/>
      <c r="FS469" s="0"/>
      <c r="FT469" s="0"/>
      <c r="FU469" s="0"/>
      <c r="FV469" s="0"/>
      <c r="FW469" s="0"/>
      <c r="FX469" s="0"/>
      <c r="FY469" s="0"/>
      <c r="FZ469" s="0"/>
      <c r="GA469" s="0"/>
      <c r="GB469" s="0"/>
      <c r="GC469" s="0"/>
      <c r="GD469" s="0"/>
      <c r="GE469" s="0"/>
      <c r="GF469" s="0"/>
      <c r="GG469" s="0"/>
      <c r="GH469" s="0"/>
      <c r="GI469" s="0"/>
      <c r="GJ469" s="0"/>
      <c r="GK469" s="0"/>
      <c r="GL469" s="0"/>
      <c r="GM469" s="0"/>
      <c r="GN469" s="0"/>
      <c r="GO469" s="0"/>
      <c r="GP469" s="0"/>
      <c r="GQ469" s="0"/>
      <c r="GR469" s="0"/>
      <c r="GS469" s="0"/>
      <c r="GT469" s="0"/>
      <c r="GU469" s="0"/>
      <c r="GV469" s="0"/>
      <c r="GW469" s="0"/>
      <c r="GX469" s="0"/>
      <c r="GY469" s="0"/>
      <c r="GZ469" s="0"/>
      <c r="HA469" s="0"/>
      <c r="HB469" s="0"/>
      <c r="HC469" s="0"/>
      <c r="HD469" s="0"/>
      <c r="HE469" s="0"/>
      <c r="HF469" s="0"/>
      <c r="HG469" s="0"/>
      <c r="HH469" s="0"/>
      <c r="HI469" s="0"/>
      <c r="HJ469" s="0"/>
      <c r="HK469" s="0"/>
      <c r="HL469" s="0"/>
      <c r="HM469" s="0"/>
      <c r="HN469" s="0"/>
      <c r="HO469" s="0"/>
      <c r="HP469" s="0"/>
      <c r="HQ469" s="0"/>
      <c r="HR469" s="0"/>
      <c r="HS469" s="0"/>
      <c r="HT469" s="0"/>
      <c r="HU469" s="0"/>
      <c r="HV469" s="0"/>
      <c r="HW469" s="0"/>
      <c r="HX469" s="0"/>
      <c r="HY469" s="0"/>
      <c r="HZ469" s="0"/>
      <c r="IA469" s="0"/>
      <c r="IB469" s="0"/>
      <c r="IC469" s="0"/>
      <c r="ID469" s="0"/>
      <c r="IE469" s="0"/>
      <c r="IF469" s="0"/>
      <c r="IG469" s="0"/>
      <c r="IH469" s="0"/>
      <c r="II469" s="0"/>
      <c r="IJ469" s="0"/>
      <c r="IK469" s="0"/>
      <c r="IL469" s="0"/>
      <c r="IM469" s="0"/>
      <c r="IN469" s="0"/>
      <c r="IO469" s="0"/>
      <c r="IP469" s="0"/>
      <c r="IQ469" s="0"/>
      <c r="IR469" s="0"/>
      <c r="IS469" s="0"/>
      <c r="IT469" s="0"/>
      <c r="IU469" s="0"/>
      <c r="IV469" s="0"/>
      <c r="IW469" s="0"/>
      <c r="IX469" s="0"/>
      <c r="IY469" s="0"/>
      <c r="IZ469" s="0"/>
      <c r="JA469" s="0"/>
      <c r="JB469" s="0"/>
      <c r="JC469" s="0"/>
      <c r="JD469" s="0"/>
      <c r="JE469" s="0"/>
      <c r="JF469" s="0"/>
      <c r="JG469" s="0"/>
      <c r="JH469" s="0"/>
      <c r="JI469" s="0"/>
      <c r="JJ469" s="0"/>
      <c r="JK469" s="0"/>
      <c r="JL469" s="0"/>
      <c r="JM469" s="0"/>
      <c r="JN469" s="0"/>
      <c r="JO469" s="0"/>
      <c r="JP469" s="0"/>
      <c r="JQ469" s="0"/>
      <c r="JR469" s="0"/>
      <c r="JS469" s="0"/>
      <c r="JT469" s="0"/>
      <c r="JU469" s="0"/>
      <c r="JV469" s="0"/>
      <c r="JW469" s="0"/>
      <c r="JX469" s="0"/>
      <c r="JY469" s="0"/>
      <c r="JZ469" s="0"/>
      <c r="KA469" s="0"/>
      <c r="KB469" s="0"/>
      <c r="KC469" s="0"/>
      <c r="KD469" s="0"/>
      <c r="KE469" s="0"/>
      <c r="KF469" s="0"/>
      <c r="KG469" s="0"/>
      <c r="KH469" s="0"/>
      <c r="KI469" s="0"/>
      <c r="KJ469" s="0"/>
      <c r="KK469" s="0"/>
      <c r="KL469" s="0"/>
      <c r="KM469" s="0"/>
      <c r="KN469" s="0"/>
      <c r="KO469" s="0"/>
      <c r="KP469" s="0"/>
      <c r="KQ469" s="0"/>
      <c r="KR469" s="0"/>
      <c r="KS469" s="0"/>
      <c r="KT469" s="0"/>
      <c r="KU469" s="0"/>
      <c r="KV469" s="0"/>
      <c r="KW469" s="0"/>
      <c r="KX469" s="0"/>
      <c r="KY469" s="0"/>
      <c r="KZ469" s="0"/>
      <c r="LA469" s="0"/>
      <c r="LB469" s="0"/>
      <c r="LC469" s="0"/>
      <c r="LD469" s="0"/>
      <c r="LE469" s="0"/>
      <c r="LF469" s="0"/>
      <c r="LG469" s="0"/>
      <c r="LH469" s="0"/>
      <c r="LI469" s="0"/>
      <c r="LJ469" s="0"/>
      <c r="LK469" s="0"/>
      <c r="LL469" s="0"/>
      <c r="LM469" s="0"/>
      <c r="LN469" s="0"/>
      <c r="LO469" s="0"/>
      <c r="LP469" s="0"/>
      <c r="LQ469" s="0"/>
      <c r="LR469" s="0"/>
      <c r="LS469" s="0"/>
      <c r="LT469" s="0"/>
      <c r="LU469" s="0"/>
      <c r="LV469" s="0"/>
      <c r="LW469" s="0"/>
      <c r="LX469" s="0"/>
      <c r="LY469" s="0"/>
      <c r="LZ469" s="0"/>
      <c r="MA469" s="0"/>
      <c r="MB469" s="0"/>
      <c r="MC469" s="0"/>
      <c r="MD469" s="0"/>
      <c r="ME469" s="0"/>
      <c r="MF469" s="0"/>
      <c r="MG469" s="0"/>
      <c r="MH469" s="0"/>
      <c r="MI469" s="0"/>
      <c r="MJ469" s="0"/>
      <c r="MK469" s="0"/>
      <c r="ML469" s="0"/>
      <c r="MM469" s="0"/>
      <c r="MN469" s="0"/>
      <c r="MO469" s="0"/>
      <c r="MP469" s="0"/>
      <c r="MQ469" s="0"/>
      <c r="MR469" s="0"/>
      <c r="MS469" s="0"/>
      <c r="MT469" s="0"/>
      <c r="MU469" s="0"/>
      <c r="MV469" s="0"/>
      <c r="MW469" s="0"/>
      <c r="MX469" s="0"/>
      <c r="MY469" s="0"/>
      <c r="MZ469" s="0"/>
      <c r="NA469" s="0"/>
      <c r="NB469" s="0"/>
      <c r="NC469" s="0"/>
      <c r="ND469" s="0"/>
      <c r="NE469" s="0"/>
      <c r="NF469" s="0"/>
      <c r="NG469" s="0"/>
      <c r="NH469" s="0"/>
      <c r="NI469" s="0"/>
      <c r="NJ469" s="0"/>
      <c r="NK469" s="0"/>
      <c r="NL469" s="0"/>
      <c r="NM469" s="0"/>
      <c r="NN469" s="0"/>
      <c r="NO469" s="0"/>
      <c r="NP469" s="0"/>
      <c r="NQ469" s="0"/>
      <c r="NR469" s="0"/>
      <c r="NS469" s="0"/>
      <c r="NT469" s="0"/>
      <c r="NU469" s="0"/>
      <c r="NV469" s="0"/>
      <c r="NW469" s="0"/>
      <c r="NX469" s="0"/>
      <c r="NY469" s="0"/>
      <c r="NZ469" s="0"/>
      <c r="OA469" s="0"/>
      <c r="OB469" s="0"/>
      <c r="OC469" s="0"/>
      <c r="OD469" s="0"/>
      <c r="OE469" s="0"/>
      <c r="OF469" s="0"/>
      <c r="OG469" s="0"/>
      <c r="OH469" s="0"/>
      <c r="OI469" s="0"/>
      <c r="OJ469" s="0"/>
      <c r="OK469" s="0"/>
      <c r="OL469" s="0"/>
      <c r="OM469" s="0"/>
      <c r="ON469" s="0"/>
      <c r="OO469" s="0"/>
      <c r="OP469" s="0"/>
      <c r="OQ469" s="0"/>
      <c r="OR469" s="0"/>
      <c r="OS469" s="0"/>
      <c r="OT469" s="0"/>
      <c r="OU469" s="0"/>
      <c r="OV469" s="0"/>
      <c r="OW469" s="0"/>
      <c r="OX469" s="0"/>
      <c r="OY469" s="0"/>
      <c r="OZ469" s="0"/>
      <c r="PA469" s="0"/>
      <c r="PB469" s="0"/>
      <c r="PC469" s="0"/>
      <c r="PD469" s="0"/>
      <c r="PE469" s="0"/>
      <c r="PF469" s="0"/>
      <c r="PG469" s="0"/>
      <c r="PH469" s="0"/>
      <c r="PI469" s="0"/>
      <c r="PJ469" s="0"/>
      <c r="PK469" s="0"/>
      <c r="PL469" s="0"/>
      <c r="PM469" s="0"/>
      <c r="PN469" s="0"/>
      <c r="PO469" s="0"/>
      <c r="PP469" s="0"/>
      <c r="PQ469" s="0"/>
      <c r="PR469" s="0"/>
      <c r="PS469" s="0"/>
      <c r="PT469" s="0"/>
      <c r="PU469" s="0"/>
      <c r="PV469" s="0"/>
      <c r="PW469" s="0"/>
      <c r="PX469" s="0"/>
      <c r="PY469" s="0"/>
      <c r="PZ469" s="0"/>
      <c r="QA469" s="0"/>
      <c r="QB469" s="0"/>
      <c r="QC469" s="0"/>
      <c r="QD469" s="0"/>
      <c r="QE469" s="0"/>
      <c r="QF469" s="0"/>
      <c r="QG469" s="0"/>
      <c r="QH469" s="0"/>
      <c r="QI469" s="0"/>
      <c r="QJ469" s="0"/>
      <c r="QK469" s="0"/>
      <c r="QL469" s="0"/>
      <c r="QM469" s="0"/>
      <c r="QN469" s="0"/>
      <c r="QO469" s="0"/>
      <c r="QP469" s="0"/>
      <c r="QQ469" s="0"/>
      <c r="QR469" s="0"/>
      <c r="QS469" s="0"/>
      <c r="QT469" s="0"/>
      <c r="QU469" s="0"/>
      <c r="QV469" s="0"/>
      <c r="QW469" s="0"/>
      <c r="QX469" s="0"/>
      <c r="QY469" s="0"/>
      <c r="QZ469" s="0"/>
      <c r="RA469" s="0"/>
      <c r="RB469" s="0"/>
      <c r="RC469" s="0"/>
      <c r="RD469" s="0"/>
      <c r="RE469" s="0"/>
      <c r="RF469" s="0"/>
      <c r="RG469" s="0"/>
      <c r="RH469" s="0"/>
      <c r="RI469" s="0"/>
      <c r="RJ469" s="0"/>
      <c r="RK469" s="0"/>
      <c r="RL469" s="0"/>
      <c r="RM469" s="0"/>
      <c r="RN469" s="0"/>
      <c r="RO469" s="0"/>
      <c r="RP469" s="0"/>
      <c r="RQ469" s="0"/>
      <c r="RR469" s="0"/>
      <c r="RS469" s="0"/>
      <c r="RT469" s="0"/>
      <c r="RU469" s="0"/>
      <c r="RV469" s="0"/>
      <c r="RW469" s="0"/>
      <c r="RX469" s="0"/>
      <c r="RY469" s="0"/>
      <c r="RZ469" s="0"/>
      <c r="SA469" s="0"/>
      <c r="SB469" s="0"/>
      <c r="SC469" s="0"/>
      <c r="SD469" s="0"/>
      <c r="SE469" s="0"/>
      <c r="SF469" s="0"/>
      <c r="SG469" s="0"/>
      <c r="SH469" s="0"/>
      <c r="SI469" s="0"/>
      <c r="SJ469" s="0"/>
      <c r="SK469" s="0"/>
      <c r="SL469" s="0"/>
      <c r="SM469" s="0"/>
      <c r="SN469" s="0"/>
      <c r="SO469" s="0"/>
      <c r="SP469" s="0"/>
      <c r="SQ469" s="0"/>
      <c r="SR469" s="0"/>
      <c r="SS469" s="0"/>
      <c r="ST469" s="0"/>
      <c r="SU469" s="0"/>
      <c r="SV469" s="0"/>
      <c r="SW469" s="0"/>
      <c r="SX469" s="0"/>
      <c r="SY469" s="0"/>
      <c r="SZ469" s="0"/>
      <c r="TA469" s="0"/>
      <c r="TB469" s="0"/>
      <c r="TC469" s="0"/>
      <c r="TD469" s="0"/>
      <c r="TE469" s="0"/>
      <c r="TF469" s="0"/>
      <c r="TG469" s="0"/>
      <c r="TH469" s="0"/>
      <c r="TI469" s="0"/>
      <c r="TJ469" s="0"/>
      <c r="TK469" s="0"/>
      <c r="TL469" s="0"/>
      <c r="TM469" s="0"/>
      <c r="TN469" s="0"/>
      <c r="TO469" s="0"/>
      <c r="TP469" s="0"/>
      <c r="TQ469" s="0"/>
      <c r="TR469" s="0"/>
      <c r="TS469" s="0"/>
      <c r="TT469" s="0"/>
      <c r="TU469" s="0"/>
      <c r="TV469" s="0"/>
      <c r="TW469" s="0"/>
      <c r="TX469" s="0"/>
      <c r="TY469" s="0"/>
      <c r="TZ469" s="0"/>
      <c r="UA469" s="0"/>
      <c r="UB469" s="0"/>
      <c r="UC469" s="0"/>
      <c r="UD469" s="0"/>
      <c r="UE469" s="0"/>
      <c r="UF469" s="0"/>
      <c r="UG469" s="0"/>
      <c r="UH469" s="0"/>
      <c r="UI469" s="0"/>
      <c r="UJ469" s="0"/>
      <c r="UK469" s="0"/>
      <c r="UL469" s="0"/>
      <c r="UM469" s="0"/>
      <c r="UN469" s="0"/>
      <c r="UO469" s="0"/>
      <c r="UP469" s="0"/>
      <c r="UQ469" s="0"/>
      <c r="UR469" s="0"/>
      <c r="US469" s="0"/>
      <c r="UT469" s="0"/>
      <c r="UU469" s="0"/>
      <c r="UV469" s="0"/>
      <c r="UW469" s="0"/>
      <c r="UX469" s="0"/>
      <c r="UY469" s="0"/>
      <c r="UZ469" s="0"/>
      <c r="VA469" s="0"/>
      <c r="VB469" s="0"/>
      <c r="VC469" s="0"/>
      <c r="VD469" s="0"/>
      <c r="VE469" s="0"/>
      <c r="VF469" s="0"/>
      <c r="VG469" s="0"/>
      <c r="VH469" s="0"/>
      <c r="VI469" s="0"/>
      <c r="VJ469" s="0"/>
      <c r="VK469" s="0"/>
      <c r="VL469" s="0"/>
      <c r="VM469" s="0"/>
      <c r="VN469" s="0"/>
      <c r="VO469" s="0"/>
      <c r="VP469" s="0"/>
      <c r="VQ469" s="0"/>
      <c r="VR469" s="0"/>
      <c r="VS469" s="0"/>
      <c r="VT469" s="0"/>
      <c r="VU469" s="0"/>
      <c r="VV469" s="0"/>
      <c r="VW469" s="0"/>
      <c r="VX469" s="0"/>
      <c r="VY469" s="0"/>
      <c r="VZ469" s="0"/>
      <c r="WA469" s="0"/>
      <c r="WB469" s="0"/>
      <c r="WC469" s="0"/>
      <c r="WD469" s="0"/>
      <c r="WE469" s="0"/>
      <c r="WF469" s="0"/>
      <c r="WG469" s="0"/>
      <c r="WH469" s="0"/>
      <c r="WI469" s="0"/>
      <c r="WJ469" s="0"/>
      <c r="WK469" s="0"/>
      <c r="WL469" s="0"/>
      <c r="WM469" s="0"/>
      <c r="WN469" s="0"/>
      <c r="WO469" s="0"/>
      <c r="WP469" s="0"/>
      <c r="WQ469" s="0"/>
      <c r="WR469" s="0"/>
      <c r="WS469" s="0"/>
      <c r="WT469" s="0"/>
      <c r="WU469" s="0"/>
      <c r="WV469" s="0"/>
      <c r="WW469" s="0"/>
      <c r="WX469" s="0"/>
      <c r="WY469" s="0"/>
      <c r="WZ469" s="0"/>
      <c r="XA469" s="0"/>
      <c r="XB469" s="0"/>
      <c r="XC469" s="0"/>
      <c r="XD469" s="0"/>
      <c r="XE469" s="0"/>
      <c r="XF469" s="0"/>
      <c r="XG469" s="0"/>
      <c r="XH469" s="0"/>
      <c r="XI469" s="0"/>
      <c r="XJ469" s="0"/>
      <c r="XK469" s="0"/>
      <c r="XL469" s="0"/>
      <c r="XM469" s="0"/>
      <c r="XN469" s="0"/>
      <c r="XO469" s="0"/>
      <c r="XP469" s="0"/>
      <c r="XQ469" s="0"/>
      <c r="XR469" s="0"/>
      <c r="XS469" s="0"/>
      <c r="XT469" s="0"/>
      <c r="XU469" s="0"/>
      <c r="XV469" s="0"/>
      <c r="XW469" s="0"/>
      <c r="XX469" s="0"/>
      <c r="XY469" s="0"/>
      <c r="XZ469" s="0"/>
      <c r="YA469" s="0"/>
      <c r="YB469" s="0"/>
      <c r="YC469" s="0"/>
      <c r="YD469" s="0"/>
      <c r="YE469" s="0"/>
      <c r="YF469" s="0"/>
      <c r="YG469" s="0"/>
      <c r="YH469" s="0"/>
      <c r="YI469" s="0"/>
      <c r="YJ469" s="0"/>
      <c r="YK469" s="0"/>
      <c r="YL469" s="0"/>
      <c r="YM469" s="0"/>
      <c r="YN469" s="0"/>
      <c r="YO469" s="0"/>
      <c r="YP469" s="0"/>
      <c r="YQ469" s="0"/>
      <c r="YR469" s="0"/>
      <c r="YS469" s="0"/>
      <c r="YT469" s="0"/>
      <c r="YU469" s="0"/>
      <c r="YV469" s="0"/>
      <c r="YW469" s="0"/>
      <c r="YX469" s="0"/>
      <c r="YY469" s="0"/>
      <c r="YZ469" s="0"/>
      <c r="ZA469" s="0"/>
      <c r="ZB469" s="0"/>
      <c r="ZC469" s="0"/>
      <c r="ZD469" s="0"/>
      <c r="ZE469" s="0"/>
      <c r="ZF469" s="0"/>
      <c r="ZG469" s="0"/>
      <c r="ZH469" s="0"/>
      <c r="ZI469" s="0"/>
      <c r="ZJ469" s="0"/>
      <c r="ZK469" s="0"/>
      <c r="ZL469" s="0"/>
      <c r="ZM469" s="0"/>
      <c r="ZN469" s="0"/>
      <c r="ZO469" s="0"/>
      <c r="ZP469" s="0"/>
      <c r="ZQ469" s="0"/>
      <c r="ZR469" s="0"/>
      <c r="ZS469" s="0"/>
      <c r="ZT469" s="0"/>
      <c r="ZU469" s="0"/>
      <c r="ZV469" s="0"/>
      <c r="ZW469" s="0"/>
      <c r="ZX469" s="0"/>
      <c r="ZY469" s="0"/>
      <c r="ZZ469" s="0"/>
      <c r="AAA469" s="0"/>
      <c r="AAB469" s="0"/>
      <c r="AAC469" s="0"/>
      <c r="AAD469" s="0"/>
      <c r="AAE469" s="0"/>
      <c r="AAF469" s="0"/>
      <c r="AAG469" s="0"/>
      <c r="AAH469" s="0"/>
      <c r="AAI469" s="0"/>
      <c r="AAJ469" s="0"/>
      <c r="AAK469" s="0"/>
      <c r="AAL469" s="0"/>
      <c r="AAM469" s="0"/>
      <c r="AAN469" s="0"/>
      <c r="AAO469" s="0"/>
      <c r="AAP469" s="0"/>
      <c r="AAQ469" s="0"/>
      <c r="AAR469" s="0"/>
      <c r="AAS469" s="0"/>
      <c r="AAT469" s="0"/>
      <c r="AAU469" s="0"/>
      <c r="AAV469" s="0"/>
      <c r="AAW469" s="0"/>
      <c r="AAX469" s="0"/>
      <c r="AAY469" s="0"/>
      <c r="AAZ469" s="0"/>
      <c r="ABA469" s="0"/>
      <c r="ABB469" s="0"/>
      <c r="ABC469" s="0"/>
      <c r="ABD469" s="0"/>
      <c r="ABE469" s="0"/>
      <c r="ABF469" s="0"/>
      <c r="ABG469" s="0"/>
      <c r="ABH469" s="0"/>
      <c r="ABI469" s="0"/>
      <c r="ABJ469" s="0"/>
      <c r="ABK469" s="0"/>
      <c r="ABL469" s="0"/>
      <c r="ABM469" s="0"/>
      <c r="ABN469" s="0"/>
      <c r="ABO469" s="0"/>
      <c r="ABP469" s="0"/>
      <c r="ABQ469" s="0"/>
      <c r="ABR469" s="0"/>
      <c r="ABS469" s="0"/>
      <c r="ABT469" s="0"/>
      <c r="ABU469" s="0"/>
      <c r="ABV469" s="0"/>
      <c r="ABW469" s="0"/>
      <c r="ABX469" s="0"/>
      <c r="ABY469" s="0"/>
      <c r="ABZ469" s="0"/>
      <c r="ACA469" s="0"/>
      <c r="ACB469" s="0"/>
      <c r="ACC469" s="0"/>
      <c r="ACD469" s="0"/>
      <c r="ACE469" s="0"/>
      <c r="ACF469" s="0"/>
      <c r="ACG469" s="0"/>
      <c r="ACH469" s="0"/>
      <c r="ACI469" s="0"/>
      <c r="ACJ469" s="0"/>
      <c r="ACK469" s="0"/>
      <c r="ACL469" s="0"/>
      <c r="ACM469" s="0"/>
      <c r="ACN469" s="0"/>
      <c r="ACO469" s="0"/>
      <c r="ACP469" s="0"/>
      <c r="ACQ469" s="0"/>
      <c r="ACR469" s="0"/>
      <c r="ACS469" s="0"/>
      <c r="ACT469" s="0"/>
      <c r="ACU469" s="0"/>
      <c r="ACV469" s="0"/>
      <c r="ACW469" s="0"/>
      <c r="ACX469" s="0"/>
      <c r="ACY469" s="0"/>
      <c r="ACZ469" s="0"/>
      <c r="ADA469" s="0"/>
      <c r="ADB469" s="0"/>
      <c r="ADC469" s="0"/>
      <c r="ADD469" s="0"/>
      <c r="ADE469" s="0"/>
      <c r="ADF469" s="0"/>
      <c r="ADG469" s="0"/>
      <c r="ADH469" s="0"/>
      <c r="ADI469" s="0"/>
      <c r="ADJ469" s="0"/>
      <c r="ADK469" s="0"/>
      <c r="ADL469" s="0"/>
      <c r="ADM469" s="0"/>
      <c r="ADN469" s="0"/>
      <c r="ADO469" s="0"/>
      <c r="ADP469" s="0"/>
      <c r="ADQ469" s="0"/>
      <c r="ADR469" s="0"/>
      <c r="ADS469" s="0"/>
      <c r="ADT469" s="0"/>
      <c r="ADU469" s="0"/>
      <c r="ADV469" s="0"/>
      <c r="ADW469" s="0"/>
      <c r="ADX469" s="0"/>
      <c r="ADY469" s="0"/>
      <c r="ADZ469" s="0"/>
      <c r="AEA469" s="0"/>
      <c r="AEB469" s="0"/>
      <c r="AEC469" s="0"/>
      <c r="AED469" s="0"/>
      <c r="AEE469" s="0"/>
      <c r="AEF469" s="0"/>
      <c r="AEG469" s="0"/>
      <c r="AEH469" s="0"/>
      <c r="AEI469" s="0"/>
      <c r="AEJ469" s="0"/>
      <c r="AEK469" s="0"/>
      <c r="AEL469" s="0"/>
      <c r="AEM469" s="0"/>
      <c r="AEN469" s="0"/>
      <c r="AEO469" s="0"/>
      <c r="AEP469" s="0"/>
      <c r="AEQ469" s="0"/>
      <c r="AER469" s="0"/>
      <c r="AES469" s="0"/>
      <c r="AET469" s="0"/>
      <c r="AEU469" s="0"/>
      <c r="AEV469" s="0"/>
      <c r="AEW469" s="0"/>
      <c r="AEX469" s="0"/>
      <c r="AEY469" s="0"/>
      <c r="AEZ469" s="0"/>
      <c r="AFA469" s="0"/>
      <c r="AFB469" s="0"/>
      <c r="AFC469" s="0"/>
      <c r="AFD469" s="0"/>
      <c r="AFE469" s="0"/>
      <c r="AFF469" s="0"/>
      <c r="AFG469" s="0"/>
      <c r="AFH469" s="0"/>
      <c r="AFI469" s="0"/>
      <c r="AFJ469" s="0"/>
      <c r="AFK469" s="0"/>
      <c r="AFL469" s="0"/>
      <c r="AFM469" s="0"/>
      <c r="AFN469" s="0"/>
      <c r="AFO469" s="0"/>
      <c r="AFP469" s="0"/>
      <c r="AFQ469" s="0"/>
      <c r="AFR469" s="0"/>
      <c r="AFS469" s="0"/>
      <c r="AFT469" s="0"/>
      <c r="AFU469" s="0"/>
      <c r="AFV469" s="0"/>
      <c r="AFW469" s="0"/>
      <c r="AFX469" s="0"/>
      <c r="AFY469" s="0"/>
      <c r="AFZ469" s="0"/>
      <c r="AGA469" s="0"/>
      <c r="AGB469" s="0"/>
      <c r="AGC469" s="0"/>
      <c r="AGD469" s="0"/>
      <c r="AGE469" s="0"/>
      <c r="AGF469" s="0"/>
      <c r="AGG469" s="0"/>
      <c r="AGH469" s="0"/>
      <c r="AGI469" s="0"/>
      <c r="AGJ469" s="0"/>
      <c r="AGK469" s="0"/>
      <c r="AGL469" s="0"/>
      <c r="AGM469" s="0"/>
      <c r="AGN469" s="0"/>
      <c r="AGO469" s="0"/>
      <c r="AGP469" s="0"/>
      <c r="AGQ469" s="0"/>
      <c r="AGR469" s="0"/>
      <c r="AGS469" s="0"/>
      <c r="AGT469" s="0"/>
      <c r="AGU469" s="0"/>
      <c r="AGV469" s="0"/>
      <c r="AGW469" s="0"/>
      <c r="AGX469" s="0"/>
      <c r="AGY469" s="0"/>
      <c r="AGZ469" s="0"/>
      <c r="AHA469" s="0"/>
      <c r="AHB469" s="0"/>
      <c r="AHC469" s="0"/>
      <c r="AHD469" s="0"/>
      <c r="AHE469" s="0"/>
      <c r="AHF469" s="0"/>
      <c r="AHG469" s="0"/>
      <c r="AHH469" s="0"/>
      <c r="AHI469" s="0"/>
      <c r="AHJ469" s="0"/>
      <c r="AHK469" s="0"/>
      <c r="AHL469" s="0"/>
      <c r="AHM469" s="0"/>
      <c r="AHN469" s="0"/>
      <c r="AHO469" s="0"/>
      <c r="AHP469" s="0"/>
      <c r="AHQ469" s="0"/>
      <c r="AHR469" s="0"/>
      <c r="AHS469" s="0"/>
      <c r="AHT469" s="0"/>
      <c r="AHU469" s="0"/>
      <c r="AHV469" s="0"/>
      <c r="AHW469" s="0"/>
      <c r="AHX469" s="0"/>
      <c r="AHY469" s="0"/>
      <c r="AHZ469" s="0"/>
      <c r="AIA469" s="0"/>
      <c r="AIB469" s="0"/>
      <c r="AIC469" s="0"/>
      <c r="AID469" s="0"/>
      <c r="AIE469" s="0"/>
      <c r="AIF469" s="0"/>
      <c r="AIG469" s="0"/>
      <c r="AIH469" s="0"/>
      <c r="AII469" s="0"/>
      <c r="AIJ469" s="0"/>
      <c r="AIK469" s="0"/>
      <c r="AIL469" s="0"/>
      <c r="AIM469" s="0"/>
      <c r="AIN469" s="0"/>
      <c r="AIO469" s="0"/>
      <c r="AIP469" s="0"/>
      <c r="AIQ469" s="0"/>
      <c r="AIR469" s="0"/>
      <c r="AIS469" s="0"/>
      <c r="AIT469" s="0"/>
      <c r="AIU469" s="0"/>
      <c r="AIV469" s="0"/>
      <c r="AIW469" s="0"/>
      <c r="AIX469" s="0"/>
      <c r="AIY469" s="0"/>
      <c r="AIZ469" s="0"/>
      <c r="AJA469" s="0"/>
      <c r="AJB469" s="0"/>
      <c r="AJC469" s="0"/>
      <c r="AJD469" s="0"/>
      <c r="AJE469" s="0"/>
      <c r="AJF469" s="0"/>
      <c r="AJG469" s="0"/>
      <c r="AJH469" s="0"/>
      <c r="AJI469" s="0"/>
      <c r="AJJ469" s="0"/>
      <c r="AJK469" s="0"/>
      <c r="AJL469" s="0"/>
      <c r="AJM469" s="0"/>
      <c r="AJN469" s="0"/>
      <c r="AJO469" s="0"/>
      <c r="AJP469" s="0"/>
      <c r="AJQ469" s="0"/>
      <c r="AJR469" s="0"/>
      <c r="AJS469" s="0"/>
      <c r="AJT469" s="0"/>
      <c r="AJU469" s="0"/>
      <c r="AJV469" s="0"/>
      <c r="AJW469" s="0"/>
      <c r="AJX469" s="0"/>
      <c r="AJY469" s="0"/>
      <c r="AJZ469" s="0"/>
      <c r="AKA469" s="0"/>
      <c r="AKB469" s="0"/>
      <c r="AKC469" s="0"/>
      <c r="AKD469" s="0"/>
      <c r="AKE469" s="0"/>
      <c r="AKF469" s="0"/>
      <c r="AKG469" s="0"/>
      <c r="AKH469" s="0"/>
      <c r="AKI469" s="0"/>
      <c r="AKJ469" s="0"/>
      <c r="AKK469" s="0"/>
      <c r="AKL469" s="0"/>
      <c r="AKM469" s="0"/>
      <c r="AKN469" s="0"/>
      <c r="AKO469" s="0"/>
      <c r="AKP469" s="0"/>
      <c r="AKQ469" s="0"/>
      <c r="AKR469" s="0"/>
      <c r="AKS469" s="0"/>
      <c r="AKT469" s="0"/>
      <c r="AKU469" s="0"/>
      <c r="AKV469" s="0"/>
      <c r="AKW469" s="0"/>
      <c r="AKX469" s="0"/>
      <c r="AKY469" s="0"/>
      <c r="AKZ469" s="0"/>
      <c r="ALA469" s="0"/>
      <c r="ALB469" s="0"/>
      <c r="ALC469" s="0"/>
      <c r="ALD469" s="0"/>
      <c r="ALE469" s="0"/>
      <c r="ALF469" s="0"/>
      <c r="ALG469" s="0"/>
      <c r="ALH469" s="0"/>
      <c r="ALI469" s="0"/>
      <c r="ALJ469" s="0"/>
      <c r="ALK469" s="0"/>
      <c r="ALL469" s="0"/>
      <c r="ALM469" s="0"/>
      <c r="ALN469" s="0"/>
      <c r="ALO469" s="0"/>
      <c r="ALP469" s="0"/>
      <c r="ALQ469" s="0"/>
      <c r="ALR469" s="0"/>
      <c r="ALS469" s="0"/>
      <c r="ALT469" s="0"/>
      <c r="ALU469" s="0"/>
      <c r="ALV469" s="0"/>
      <c r="ALW469" s="0"/>
      <c r="ALX469" s="0"/>
      <c r="ALY469" s="0"/>
      <c r="ALZ469" s="0"/>
      <c r="AMA469" s="0"/>
      <c r="AMB469" s="0"/>
      <c r="AMC469" s="0"/>
      <c r="AMD469" s="0"/>
      <c r="AME469" s="0"/>
      <c r="AMF469" s="0"/>
      <c r="AMG469" s="0"/>
      <c r="AMH469" s="0"/>
      <c r="AMI469" s="0"/>
      <c r="AMJ469" s="0"/>
    </row>
    <row r="470" customFormat="false" ht="27.6" hidden="false" customHeight="true" outlineLevel="0" collapsed="false">
      <c r="B470" s="389" t="s">
        <v>4521</v>
      </c>
      <c r="C470" s="391" t="s">
        <v>4521</v>
      </c>
      <c r="D470" s="392" t="s">
        <v>4521</v>
      </c>
      <c r="E470" s="393" t="s">
        <v>4522</v>
      </c>
      <c r="F470" s="389" t="s">
        <v>4523</v>
      </c>
      <c r="G470" s="389" t="s">
        <v>4521</v>
      </c>
      <c r="H470" s="393" t="s">
        <v>4522</v>
      </c>
      <c r="I470" s="392" t="s">
        <v>4521</v>
      </c>
      <c r="J470" s="0"/>
      <c r="K470" s="0"/>
      <c r="L470" s="0"/>
      <c r="M470" s="0"/>
      <c r="N470" s="0"/>
      <c r="O470" s="0"/>
      <c r="P470" s="0"/>
      <c r="Q470" s="0"/>
      <c r="R470" s="0"/>
      <c r="S470" s="0"/>
      <c r="T470" s="0"/>
      <c r="U470" s="0"/>
      <c r="V470" s="0"/>
      <c r="W470" s="0"/>
      <c r="X470" s="0"/>
      <c r="Y470" s="0"/>
      <c r="Z470" s="0"/>
      <c r="AA470" s="0"/>
      <c r="AB470" s="0"/>
      <c r="AC470" s="0"/>
      <c r="AD470" s="0"/>
      <c r="AE470" s="0"/>
      <c r="AF470" s="0"/>
      <c r="AG470" s="0"/>
      <c r="AH470" s="0"/>
      <c r="AI470" s="0"/>
      <c r="AJ470" s="0"/>
      <c r="AK470" s="0"/>
      <c r="AL470" s="0"/>
      <c r="AM470" s="0"/>
      <c r="AN470" s="0"/>
      <c r="AO470" s="0"/>
      <c r="AP470" s="0"/>
      <c r="AQ470" s="0"/>
      <c r="AR470" s="0"/>
      <c r="AS470" s="0"/>
      <c r="AT470" s="0"/>
      <c r="AU470" s="0"/>
      <c r="AV470" s="0"/>
      <c r="AW470" s="0"/>
      <c r="AX470" s="0"/>
      <c r="AY470" s="0"/>
      <c r="AZ470" s="0"/>
      <c r="BA470" s="0"/>
      <c r="BB470" s="0"/>
      <c r="BC470" s="0"/>
      <c r="BD470" s="0"/>
      <c r="BE470" s="0"/>
      <c r="BF470" s="0"/>
      <c r="BG470" s="0"/>
      <c r="BH470" s="0"/>
      <c r="BI470" s="0"/>
      <c r="BJ470" s="0"/>
      <c r="BK470" s="0"/>
      <c r="BL470" s="0"/>
      <c r="BM470" s="0"/>
      <c r="BN470" s="0"/>
      <c r="BO470" s="0"/>
      <c r="BP470" s="0"/>
      <c r="BQ470" s="0"/>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c r="CP470" s="0"/>
      <c r="CQ470" s="0"/>
      <c r="CR470" s="0"/>
      <c r="CS470" s="0"/>
      <c r="CT470" s="0"/>
      <c r="CU470" s="0"/>
      <c r="CV470" s="0"/>
      <c r="CW470" s="0"/>
      <c r="CX470" s="0"/>
      <c r="CY470" s="0"/>
      <c r="CZ470" s="0"/>
      <c r="DA470" s="0"/>
      <c r="DB470" s="0"/>
      <c r="DC470" s="0"/>
      <c r="DD470" s="0"/>
      <c r="DE470" s="0"/>
      <c r="DF470" s="0"/>
      <c r="DG470" s="0"/>
      <c r="DH470" s="0"/>
      <c r="DI470" s="0"/>
      <c r="DJ470" s="0"/>
      <c r="DK470" s="0"/>
      <c r="DL470" s="0"/>
      <c r="DM470" s="0"/>
      <c r="DN470" s="0"/>
      <c r="DO470" s="0"/>
      <c r="DP470" s="0"/>
      <c r="DQ470" s="0"/>
      <c r="DR470" s="0"/>
      <c r="DS470" s="0"/>
      <c r="DT470" s="0"/>
      <c r="DU470" s="0"/>
      <c r="DV470" s="0"/>
      <c r="DW470" s="0"/>
      <c r="DX470" s="0"/>
      <c r="DY470" s="0"/>
      <c r="DZ470" s="0"/>
      <c r="EA470" s="0"/>
      <c r="EB470" s="0"/>
      <c r="EC470" s="0"/>
      <c r="ED470" s="0"/>
      <c r="EE470" s="0"/>
      <c r="EF470" s="0"/>
      <c r="EG470" s="0"/>
      <c r="EH470" s="0"/>
      <c r="EI470" s="0"/>
      <c r="EJ470" s="0"/>
      <c r="EK470" s="0"/>
      <c r="EL470" s="0"/>
      <c r="EM470" s="0"/>
      <c r="EN470" s="0"/>
      <c r="EO470" s="0"/>
      <c r="EP470" s="0"/>
      <c r="EQ470" s="0"/>
      <c r="ER470" s="0"/>
      <c r="ES470" s="0"/>
      <c r="ET470" s="0"/>
      <c r="EU470" s="0"/>
      <c r="EV470" s="0"/>
      <c r="EW470" s="0"/>
      <c r="EX470" s="0"/>
      <c r="EY470" s="0"/>
      <c r="EZ470" s="0"/>
      <c r="FA470" s="0"/>
      <c r="FB470" s="0"/>
      <c r="FC470" s="0"/>
      <c r="FD470" s="0"/>
      <c r="FE470" s="0"/>
      <c r="FF470" s="0"/>
      <c r="FG470" s="0"/>
      <c r="FH470" s="0"/>
      <c r="FI470" s="0"/>
      <c r="FJ470" s="0"/>
      <c r="FK470" s="0"/>
      <c r="FL470" s="0"/>
      <c r="FM470" s="0"/>
      <c r="FN470" s="0"/>
      <c r="FO470" s="0"/>
      <c r="FP470" s="0"/>
      <c r="FQ470" s="0"/>
      <c r="FR470" s="0"/>
      <c r="FS470" s="0"/>
      <c r="FT470" s="0"/>
      <c r="FU470" s="0"/>
      <c r="FV470" s="0"/>
      <c r="FW470" s="0"/>
      <c r="FX470" s="0"/>
      <c r="FY470" s="0"/>
      <c r="FZ470" s="0"/>
      <c r="GA470" s="0"/>
      <c r="GB470" s="0"/>
      <c r="GC470" s="0"/>
      <c r="GD470" s="0"/>
      <c r="GE470" s="0"/>
      <c r="GF470" s="0"/>
      <c r="GG470" s="0"/>
      <c r="GH470" s="0"/>
      <c r="GI470" s="0"/>
      <c r="GJ470" s="0"/>
      <c r="GK470" s="0"/>
      <c r="GL470" s="0"/>
      <c r="GM470" s="0"/>
      <c r="GN470" s="0"/>
      <c r="GO470" s="0"/>
      <c r="GP470" s="0"/>
      <c r="GQ470" s="0"/>
      <c r="GR470" s="0"/>
      <c r="GS470" s="0"/>
      <c r="GT470" s="0"/>
      <c r="GU470" s="0"/>
      <c r="GV470" s="0"/>
      <c r="GW470" s="0"/>
      <c r="GX470" s="0"/>
      <c r="GY470" s="0"/>
      <c r="GZ470" s="0"/>
      <c r="HA470" s="0"/>
      <c r="HB470" s="0"/>
      <c r="HC470" s="0"/>
      <c r="HD470" s="0"/>
      <c r="HE470" s="0"/>
      <c r="HF470" s="0"/>
      <c r="HG470" s="0"/>
      <c r="HH470" s="0"/>
      <c r="HI470" s="0"/>
      <c r="HJ470" s="0"/>
      <c r="HK470" s="0"/>
      <c r="HL470" s="0"/>
      <c r="HM470" s="0"/>
      <c r="HN470" s="0"/>
      <c r="HO470" s="0"/>
      <c r="HP470" s="0"/>
      <c r="HQ470" s="0"/>
      <c r="HR470" s="0"/>
      <c r="HS470" s="0"/>
      <c r="HT470" s="0"/>
      <c r="HU470" s="0"/>
      <c r="HV470" s="0"/>
      <c r="HW470" s="0"/>
      <c r="HX470" s="0"/>
      <c r="HY470" s="0"/>
      <c r="HZ470" s="0"/>
      <c r="IA470" s="0"/>
      <c r="IB470" s="0"/>
      <c r="IC470" s="0"/>
      <c r="ID470" s="0"/>
      <c r="IE470" s="0"/>
      <c r="IF470" s="0"/>
      <c r="IG470" s="0"/>
      <c r="IH470" s="0"/>
      <c r="II470" s="0"/>
      <c r="IJ470" s="0"/>
      <c r="IK470" s="0"/>
      <c r="IL470" s="0"/>
      <c r="IM470" s="0"/>
      <c r="IN470" s="0"/>
      <c r="IO470" s="0"/>
      <c r="IP470" s="0"/>
      <c r="IQ470" s="0"/>
      <c r="IR470" s="0"/>
      <c r="IS470" s="0"/>
      <c r="IT470" s="0"/>
      <c r="IU470" s="0"/>
      <c r="IV470" s="0"/>
      <c r="IW470" s="0"/>
      <c r="IX470" s="0"/>
      <c r="IY470" s="0"/>
      <c r="IZ470" s="0"/>
      <c r="JA470" s="0"/>
      <c r="JB470" s="0"/>
      <c r="JC470" s="0"/>
      <c r="JD470" s="0"/>
      <c r="JE470" s="0"/>
      <c r="JF470" s="0"/>
      <c r="JG470" s="0"/>
      <c r="JH470" s="0"/>
      <c r="JI470" s="0"/>
      <c r="JJ470" s="0"/>
      <c r="JK470" s="0"/>
      <c r="JL470" s="0"/>
      <c r="JM470" s="0"/>
      <c r="JN470" s="0"/>
      <c r="JO470" s="0"/>
      <c r="JP470" s="0"/>
      <c r="JQ470" s="0"/>
      <c r="JR470" s="0"/>
      <c r="JS470" s="0"/>
      <c r="JT470" s="0"/>
      <c r="JU470" s="0"/>
      <c r="JV470" s="0"/>
      <c r="JW470" s="0"/>
      <c r="JX470" s="0"/>
      <c r="JY470" s="0"/>
      <c r="JZ470" s="0"/>
      <c r="KA470" s="0"/>
      <c r="KB470" s="0"/>
      <c r="KC470" s="0"/>
      <c r="KD470" s="0"/>
      <c r="KE470" s="0"/>
      <c r="KF470" s="0"/>
      <c r="KG470" s="0"/>
      <c r="KH470" s="0"/>
      <c r="KI470" s="0"/>
      <c r="KJ470" s="0"/>
      <c r="KK470" s="0"/>
      <c r="KL470" s="0"/>
      <c r="KM470" s="0"/>
      <c r="KN470" s="0"/>
      <c r="KO470" s="0"/>
      <c r="KP470" s="0"/>
      <c r="KQ470" s="0"/>
      <c r="KR470" s="0"/>
      <c r="KS470" s="0"/>
      <c r="KT470" s="0"/>
      <c r="KU470" s="0"/>
      <c r="KV470" s="0"/>
      <c r="KW470" s="0"/>
      <c r="KX470" s="0"/>
      <c r="KY470" s="0"/>
      <c r="KZ470" s="0"/>
      <c r="LA470" s="0"/>
      <c r="LB470" s="0"/>
      <c r="LC470" s="0"/>
      <c r="LD470" s="0"/>
      <c r="LE470" s="0"/>
      <c r="LF470" s="0"/>
      <c r="LG470" s="0"/>
      <c r="LH470" s="0"/>
      <c r="LI470" s="0"/>
      <c r="LJ470" s="0"/>
      <c r="LK470" s="0"/>
      <c r="LL470" s="0"/>
      <c r="LM470" s="0"/>
      <c r="LN470" s="0"/>
      <c r="LO470" s="0"/>
      <c r="LP470" s="0"/>
      <c r="LQ470" s="0"/>
      <c r="LR470" s="0"/>
      <c r="LS470" s="0"/>
      <c r="LT470" s="0"/>
      <c r="LU470" s="0"/>
      <c r="LV470" s="0"/>
      <c r="LW470" s="0"/>
      <c r="LX470" s="0"/>
      <c r="LY470" s="0"/>
      <c r="LZ470" s="0"/>
      <c r="MA470" s="0"/>
      <c r="MB470" s="0"/>
      <c r="MC470" s="0"/>
      <c r="MD470" s="0"/>
      <c r="ME470" s="0"/>
      <c r="MF470" s="0"/>
      <c r="MG470" s="0"/>
      <c r="MH470" s="0"/>
      <c r="MI470" s="0"/>
      <c r="MJ470" s="0"/>
      <c r="MK470" s="0"/>
      <c r="ML470" s="0"/>
      <c r="MM470" s="0"/>
      <c r="MN470" s="0"/>
      <c r="MO470" s="0"/>
      <c r="MP470" s="0"/>
      <c r="MQ470" s="0"/>
      <c r="MR470" s="0"/>
      <c r="MS470" s="0"/>
      <c r="MT470" s="0"/>
      <c r="MU470" s="0"/>
      <c r="MV470" s="0"/>
      <c r="MW470" s="0"/>
      <c r="MX470" s="0"/>
      <c r="MY470" s="0"/>
      <c r="MZ470" s="0"/>
      <c r="NA470" s="0"/>
      <c r="NB470" s="0"/>
      <c r="NC470" s="0"/>
      <c r="ND470" s="0"/>
      <c r="NE470" s="0"/>
      <c r="NF470" s="0"/>
      <c r="NG470" s="0"/>
      <c r="NH470" s="0"/>
      <c r="NI470" s="0"/>
      <c r="NJ470" s="0"/>
      <c r="NK470" s="0"/>
      <c r="NL470" s="0"/>
      <c r="NM470" s="0"/>
      <c r="NN470" s="0"/>
      <c r="NO470" s="0"/>
      <c r="NP470" s="0"/>
      <c r="NQ470" s="0"/>
      <c r="NR470" s="0"/>
      <c r="NS470" s="0"/>
      <c r="NT470" s="0"/>
      <c r="NU470" s="0"/>
      <c r="NV470" s="0"/>
      <c r="NW470" s="0"/>
      <c r="NX470" s="0"/>
      <c r="NY470" s="0"/>
      <c r="NZ470" s="0"/>
      <c r="OA470" s="0"/>
      <c r="OB470" s="0"/>
      <c r="OC470" s="0"/>
      <c r="OD470" s="0"/>
      <c r="OE470" s="0"/>
      <c r="OF470" s="0"/>
      <c r="OG470" s="0"/>
      <c r="OH470" s="0"/>
      <c r="OI470" s="0"/>
      <c r="OJ470" s="0"/>
      <c r="OK470" s="0"/>
      <c r="OL470" s="0"/>
      <c r="OM470" s="0"/>
      <c r="ON470" s="0"/>
      <c r="OO470" s="0"/>
      <c r="OP470" s="0"/>
      <c r="OQ470" s="0"/>
      <c r="OR470" s="0"/>
      <c r="OS470" s="0"/>
      <c r="OT470" s="0"/>
      <c r="OU470" s="0"/>
      <c r="OV470" s="0"/>
      <c r="OW470" s="0"/>
      <c r="OX470" s="0"/>
      <c r="OY470" s="0"/>
      <c r="OZ470" s="0"/>
      <c r="PA470" s="0"/>
      <c r="PB470" s="0"/>
      <c r="PC470" s="0"/>
      <c r="PD470" s="0"/>
      <c r="PE470" s="0"/>
      <c r="PF470" s="0"/>
      <c r="PG470" s="0"/>
      <c r="PH470" s="0"/>
      <c r="PI470" s="0"/>
      <c r="PJ470" s="0"/>
      <c r="PK470" s="0"/>
      <c r="PL470" s="0"/>
      <c r="PM470" s="0"/>
      <c r="PN470" s="0"/>
      <c r="PO470" s="0"/>
      <c r="PP470" s="0"/>
      <c r="PQ470" s="0"/>
      <c r="PR470" s="0"/>
      <c r="PS470" s="0"/>
      <c r="PT470" s="0"/>
      <c r="PU470" s="0"/>
      <c r="PV470" s="0"/>
      <c r="PW470" s="0"/>
      <c r="PX470" s="0"/>
      <c r="PY470" s="0"/>
      <c r="PZ470" s="0"/>
      <c r="QA470" s="0"/>
      <c r="QB470" s="0"/>
      <c r="QC470" s="0"/>
      <c r="QD470" s="0"/>
      <c r="QE470" s="0"/>
      <c r="QF470" s="0"/>
      <c r="QG470" s="0"/>
      <c r="QH470" s="0"/>
      <c r="QI470" s="0"/>
      <c r="QJ470" s="0"/>
      <c r="QK470" s="0"/>
      <c r="QL470" s="0"/>
      <c r="QM470" s="0"/>
      <c r="QN470" s="0"/>
      <c r="QO470" s="0"/>
      <c r="QP470" s="0"/>
      <c r="QQ470" s="0"/>
      <c r="QR470" s="0"/>
      <c r="QS470" s="0"/>
      <c r="QT470" s="0"/>
      <c r="QU470" s="0"/>
      <c r="QV470" s="0"/>
      <c r="QW470" s="0"/>
      <c r="QX470" s="0"/>
      <c r="QY470" s="0"/>
      <c r="QZ470" s="0"/>
      <c r="RA470" s="0"/>
      <c r="RB470" s="0"/>
      <c r="RC470" s="0"/>
      <c r="RD470" s="0"/>
      <c r="RE470" s="0"/>
      <c r="RF470" s="0"/>
      <c r="RG470" s="0"/>
      <c r="RH470" s="0"/>
      <c r="RI470" s="0"/>
      <c r="RJ470" s="0"/>
      <c r="RK470" s="0"/>
      <c r="RL470" s="0"/>
      <c r="RM470" s="0"/>
      <c r="RN470" s="0"/>
      <c r="RO470" s="0"/>
      <c r="RP470" s="0"/>
      <c r="RQ470" s="0"/>
      <c r="RR470" s="0"/>
      <c r="RS470" s="0"/>
      <c r="RT470" s="0"/>
      <c r="RU470" s="0"/>
      <c r="RV470" s="0"/>
      <c r="RW470" s="0"/>
      <c r="RX470" s="0"/>
      <c r="RY470" s="0"/>
      <c r="RZ470" s="0"/>
      <c r="SA470" s="0"/>
      <c r="SB470" s="0"/>
      <c r="SC470" s="0"/>
      <c r="SD470" s="0"/>
      <c r="SE470" s="0"/>
      <c r="SF470" s="0"/>
      <c r="SG470" s="0"/>
      <c r="SH470" s="0"/>
      <c r="SI470" s="0"/>
      <c r="SJ470" s="0"/>
      <c r="SK470" s="0"/>
      <c r="SL470" s="0"/>
      <c r="SM470" s="0"/>
      <c r="SN470" s="0"/>
      <c r="SO470" s="0"/>
      <c r="SP470" s="0"/>
      <c r="SQ470" s="0"/>
      <c r="SR470" s="0"/>
      <c r="SS470" s="0"/>
      <c r="ST470" s="0"/>
      <c r="SU470" s="0"/>
      <c r="SV470" s="0"/>
      <c r="SW470" s="0"/>
      <c r="SX470" s="0"/>
      <c r="SY470" s="0"/>
      <c r="SZ470" s="0"/>
      <c r="TA470" s="0"/>
      <c r="TB470" s="0"/>
      <c r="TC470" s="0"/>
      <c r="TD470" s="0"/>
      <c r="TE470" s="0"/>
      <c r="TF470" s="0"/>
      <c r="TG470" s="0"/>
      <c r="TH470" s="0"/>
      <c r="TI470" s="0"/>
      <c r="TJ470" s="0"/>
      <c r="TK470" s="0"/>
      <c r="TL470" s="0"/>
      <c r="TM470" s="0"/>
      <c r="TN470" s="0"/>
      <c r="TO470" s="0"/>
      <c r="TP470" s="0"/>
      <c r="TQ470" s="0"/>
      <c r="TR470" s="0"/>
      <c r="TS470" s="0"/>
      <c r="TT470" s="0"/>
      <c r="TU470" s="0"/>
      <c r="TV470" s="0"/>
      <c r="TW470" s="0"/>
      <c r="TX470" s="0"/>
      <c r="TY470" s="0"/>
      <c r="TZ470" s="0"/>
      <c r="UA470" s="0"/>
      <c r="UB470" s="0"/>
      <c r="UC470" s="0"/>
      <c r="UD470" s="0"/>
      <c r="UE470" s="0"/>
      <c r="UF470" s="0"/>
      <c r="UG470" s="0"/>
      <c r="UH470" s="0"/>
      <c r="UI470" s="0"/>
      <c r="UJ470" s="0"/>
      <c r="UK470" s="0"/>
      <c r="UL470" s="0"/>
      <c r="UM470" s="0"/>
      <c r="UN470" s="0"/>
      <c r="UO470" s="0"/>
      <c r="UP470" s="0"/>
      <c r="UQ470" s="0"/>
      <c r="UR470" s="0"/>
      <c r="US470" s="0"/>
      <c r="UT470" s="0"/>
      <c r="UU470" s="0"/>
      <c r="UV470" s="0"/>
      <c r="UW470" s="0"/>
      <c r="UX470" s="0"/>
      <c r="UY470" s="0"/>
      <c r="UZ470" s="0"/>
      <c r="VA470" s="0"/>
      <c r="VB470" s="0"/>
      <c r="VC470" s="0"/>
      <c r="VD470" s="0"/>
      <c r="VE470" s="0"/>
      <c r="VF470" s="0"/>
      <c r="VG470" s="0"/>
      <c r="VH470" s="0"/>
      <c r="VI470" s="0"/>
      <c r="VJ470" s="0"/>
      <c r="VK470" s="0"/>
      <c r="VL470" s="0"/>
      <c r="VM470" s="0"/>
      <c r="VN470" s="0"/>
      <c r="VO470" s="0"/>
      <c r="VP470" s="0"/>
      <c r="VQ470" s="0"/>
      <c r="VR470" s="0"/>
      <c r="VS470" s="0"/>
      <c r="VT470" s="0"/>
      <c r="VU470" s="0"/>
      <c r="VV470" s="0"/>
      <c r="VW470" s="0"/>
      <c r="VX470" s="0"/>
      <c r="VY470" s="0"/>
      <c r="VZ470" s="0"/>
      <c r="WA470" s="0"/>
      <c r="WB470" s="0"/>
      <c r="WC470" s="0"/>
      <c r="WD470" s="0"/>
      <c r="WE470" s="0"/>
      <c r="WF470" s="0"/>
      <c r="WG470" s="0"/>
      <c r="WH470" s="0"/>
      <c r="WI470" s="0"/>
      <c r="WJ470" s="0"/>
      <c r="WK470" s="0"/>
      <c r="WL470" s="0"/>
      <c r="WM470" s="0"/>
      <c r="WN470" s="0"/>
      <c r="WO470" s="0"/>
      <c r="WP470" s="0"/>
      <c r="WQ470" s="0"/>
      <c r="WR470" s="0"/>
      <c r="WS470" s="0"/>
      <c r="WT470" s="0"/>
      <c r="WU470" s="0"/>
      <c r="WV470" s="0"/>
      <c r="WW470" s="0"/>
      <c r="WX470" s="0"/>
      <c r="WY470" s="0"/>
      <c r="WZ470" s="0"/>
      <c r="XA470" s="0"/>
      <c r="XB470" s="0"/>
      <c r="XC470" s="0"/>
      <c r="XD470" s="0"/>
      <c r="XE470" s="0"/>
      <c r="XF470" s="0"/>
      <c r="XG470" s="0"/>
      <c r="XH470" s="0"/>
      <c r="XI470" s="0"/>
      <c r="XJ470" s="0"/>
      <c r="XK470" s="0"/>
      <c r="XL470" s="0"/>
      <c r="XM470" s="0"/>
      <c r="XN470" s="0"/>
      <c r="XO470" s="0"/>
      <c r="XP470" s="0"/>
      <c r="XQ470" s="0"/>
      <c r="XR470" s="0"/>
      <c r="XS470" s="0"/>
      <c r="XT470" s="0"/>
      <c r="XU470" s="0"/>
      <c r="XV470" s="0"/>
      <c r="XW470" s="0"/>
      <c r="XX470" s="0"/>
      <c r="XY470" s="0"/>
      <c r="XZ470" s="0"/>
      <c r="YA470" s="0"/>
      <c r="YB470" s="0"/>
      <c r="YC470" s="0"/>
      <c r="YD470" s="0"/>
      <c r="YE470" s="0"/>
      <c r="YF470" s="0"/>
      <c r="YG470" s="0"/>
      <c r="YH470" s="0"/>
      <c r="YI470" s="0"/>
      <c r="YJ470" s="0"/>
      <c r="YK470" s="0"/>
      <c r="YL470" s="0"/>
      <c r="YM470" s="0"/>
      <c r="YN470" s="0"/>
      <c r="YO470" s="0"/>
      <c r="YP470" s="0"/>
      <c r="YQ470" s="0"/>
      <c r="YR470" s="0"/>
      <c r="YS470" s="0"/>
      <c r="YT470" s="0"/>
      <c r="YU470" s="0"/>
      <c r="YV470" s="0"/>
      <c r="YW470" s="0"/>
      <c r="YX470" s="0"/>
      <c r="YY470" s="0"/>
      <c r="YZ470" s="0"/>
      <c r="ZA470" s="0"/>
      <c r="ZB470" s="0"/>
      <c r="ZC470" s="0"/>
      <c r="ZD470" s="0"/>
      <c r="ZE470" s="0"/>
      <c r="ZF470" s="0"/>
      <c r="ZG470" s="0"/>
      <c r="ZH470" s="0"/>
      <c r="ZI470" s="0"/>
      <c r="ZJ470" s="0"/>
      <c r="ZK470" s="0"/>
      <c r="ZL470" s="0"/>
      <c r="ZM470" s="0"/>
      <c r="ZN470" s="0"/>
      <c r="ZO470" s="0"/>
      <c r="ZP470" s="0"/>
      <c r="ZQ470" s="0"/>
      <c r="ZR470" s="0"/>
      <c r="ZS470" s="0"/>
      <c r="ZT470" s="0"/>
      <c r="ZU470" s="0"/>
      <c r="ZV470" s="0"/>
      <c r="ZW470" s="0"/>
      <c r="ZX470" s="0"/>
      <c r="ZY470" s="0"/>
      <c r="ZZ470" s="0"/>
      <c r="AAA470" s="0"/>
      <c r="AAB470" s="0"/>
      <c r="AAC470" s="0"/>
      <c r="AAD470" s="0"/>
      <c r="AAE470" s="0"/>
      <c r="AAF470" s="0"/>
      <c r="AAG470" s="0"/>
      <c r="AAH470" s="0"/>
      <c r="AAI470" s="0"/>
      <c r="AAJ470" s="0"/>
      <c r="AAK470" s="0"/>
      <c r="AAL470" s="0"/>
      <c r="AAM470" s="0"/>
      <c r="AAN470" s="0"/>
      <c r="AAO470" s="0"/>
      <c r="AAP470" s="0"/>
      <c r="AAQ470" s="0"/>
      <c r="AAR470" s="0"/>
      <c r="AAS470" s="0"/>
      <c r="AAT470" s="0"/>
      <c r="AAU470" s="0"/>
      <c r="AAV470" s="0"/>
      <c r="AAW470" s="0"/>
      <c r="AAX470" s="0"/>
      <c r="AAY470" s="0"/>
      <c r="AAZ470" s="0"/>
      <c r="ABA470" s="0"/>
      <c r="ABB470" s="0"/>
      <c r="ABC470" s="0"/>
      <c r="ABD470" s="0"/>
      <c r="ABE470" s="0"/>
      <c r="ABF470" s="0"/>
      <c r="ABG470" s="0"/>
      <c r="ABH470" s="0"/>
      <c r="ABI470" s="0"/>
      <c r="ABJ470" s="0"/>
      <c r="ABK470" s="0"/>
      <c r="ABL470" s="0"/>
      <c r="ABM470" s="0"/>
      <c r="ABN470" s="0"/>
      <c r="ABO470" s="0"/>
      <c r="ABP470" s="0"/>
      <c r="ABQ470" s="0"/>
      <c r="ABR470" s="0"/>
      <c r="ABS470" s="0"/>
      <c r="ABT470" s="0"/>
      <c r="ABU470" s="0"/>
      <c r="ABV470" s="0"/>
      <c r="ABW470" s="0"/>
      <c r="ABX470" s="0"/>
      <c r="ABY470" s="0"/>
      <c r="ABZ470" s="0"/>
      <c r="ACA470" s="0"/>
      <c r="ACB470" s="0"/>
      <c r="ACC470" s="0"/>
      <c r="ACD470" s="0"/>
      <c r="ACE470" s="0"/>
      <c r="ACF470" s="0"/>
      <c r="ACG470" s="0"/>
      <c r="ACH470" s="0"/>
      <c r="ACI470" s="0"/>
      <c r="ACJ470" s="0"/>
      <c r="ACK470" s="0"/>
      <c r="ACL470" s="0"/>
      <c r="ACM470" s="0"/>
      <c r="ACN470" s="0"/>
      <c r="ACO470" s="0"/>
      <c r="ACP470" s="0"/>
      <c r="ACQ470" s="0"/>
      <c r="ACR470" s="0"/>
      <c r="ACS470" s="0"/>
      <c r="ACT470" s="0"/>
      <c r="ACU470" s="0"/>
      <c r="ACV470" s="0"/>
      <c r="ACW470" s="0"/>
      <c r="ACX470" s="0"/>
      <c r="ACY470" s="0"/>
      <c r="ACZ470" s="0"/>
      <c r="ADA470" s="0"/>
      <c r="ADB470" s="0"/>
      <c r="ADC470" s="0"/>
      <c r="ADD470" s="0"/>
      <c r="ADE470" s="0"/>
      <c r="ADF470" s="0"/>
      <c r="ADG470" s="0"/>
      <c r="ADH470" s="0"/>
      <c r="ADI470" s="0"/>
      <c r="ADJ470" s="0"/>
      <c r="ADK470" s="0"/>
      <c r="ADL470" s="0"/>
      <c r="ADM470" s="0"/>
      <c r="ADN470" s="0"/>
      <c r="ADO470" s="0"/>
      <c r="ADP470" s="0"/>
      <c r="ADQ470" s="0"/>
      <c r="ADR470" s="0"/>
      <c r="ADS470" s="0"/>
      <c r="ADT470" s="0"/>
      <c r="ADU470" s="0"/>
      <c r="ADV470" s="0"/>
      <c r="ADW470" s="0"/>
      <c r="ADX470" s="0"/>
      <c r="ADY470" s="0"/>
      <c r="ADZ470" s="0"/>
      <c r="AEA470" s="0"/>
      <c r="AEB470" s="0"/>
      <c r="AEC470" s="0"/>
      <c r="AED470" s="0"/>
      <c r="AEE470" s="0"/>
      <c r="AEF470" s="0"/>
      <c r="AEG470" s="0"/>
      <c r="AEH470" s="0"/>
      <c r="AEI470" s="0"/>
      <c r="AEJ470" s="0"/>
      <c r="AEK470" s="0"/>
      <c r="AEL470" s="0"/>
      <c r="AEM470" s="0"/>
      <c r="AEN470" s="0"/>
      <c r="AEO470" s="0"/>
      <c r="AEP470" s="0"/>
      <c r="AEQ470" s="0"/>
      <c r="AER470" s="0"/>
      <c r="AES470" s="0"/>
      <c r="AET470" s="0"/>
      <c r="AEU470" s="0"/>
      <c r="AEV470" s="0"/>
      <c r="AEW470" s="0"/>
      <c r="AEX470" s="0"/>
      <c r="AEY470" s="0"/>
      <c r="AEZ470" s="0"/>
      <c r="AFA470" s="0"/>
      <c r="AFB470" s="0"/>
      <c r="AFC470" s="0"/>
      <c r="AFD470" s="0"/>
      <c r="AFE470" s="0"/>
      <c r="AFF470" s="0"/>
      <c r="AFG470" s="0"/>
      <c r="AFH470" s="0"/>
      <c r="AFI470" s="0"/>
      <c r="AFJ470" s="0"/>
      <c r="AFK470" s="0"/>
      <c r="AFL470" s="0"/>
      <c r="AFM470" s="0"/>
      <c r="AFN470" s="0"/>
      <c r="AFO470" s="0"/>
      <c r="AFP470" s="0"/>
      <c r="AFQ470" s="0"/>
      <c r="AFR470" s="0"/>
      <c r="AFS470" s="0"/>
      <c r="AFT470" s="0"/>
      <c r="AFU470" s="0"/>
      <c r="AFV470" s="0"/>
      <c r="AFW470" s="0"/>
      <c r="AFX470" s="0"/>
      <c r="AFY470" s="0"/>
      <c r="AFZ470" s="0"/>
      <c r="AGA470" s="0"/>
      <c r="AGB470" s="0"/>
      <c r="AGC470" s="0"/>
      <c r="AGD470" s="0"/>
      <c r="AGE470" s="0"/>
      <c r="AGF470" s="0"/>
      <c r="AGG470" s="0"/>
      <c r="AGH470" s="0"/>
      <c r="AGI470" s="0"/>
      <c r="AGJ470" s="0"/>
      <c r="AGK470" s="0"/>
      <c r="AGL470" s="0"/>
      <c r="AGM470" s="0"/>
      <c r="AGN470" s="0"/>
      <c r="AGO470" s="0"/>
      <c r="AGP470" s="0"/>
      <c r="AGQ470" s="0"/>
      <c r="AGR470" s="0"/>
      <c r="AGS470" s="0"/>
      <c r="AGT470" s="0"/>
      <c r="AGU470" s="0"/>
      <c r="AGV470" s="0"/>
      <c r="AGW470" s="0"/>
      <c r="AGX470" s="0"/>
      <c r="AGY470" s="0"/>
      <c r="AGZ470" s="0"/>
      <c r="AHA470" s="0"/>
      <c r="AHB470" s="0"/>
      <c r="AHC470" s="0"/>
      <c r="AHD470" s="0"/>
      <c r="AHE470" s="0"/>
      <c r="AHF470" s="0"/>
      <c r="AHG470" s="0"/>
      <c r="AHH470" s="0"/>
      <c r="AHI470" s="0"/>
      <c r="AHJ470" s="0"/>
      <c r="AHK470" s="0"/>
      <c r="AHL470" s="0"/>
      <c r="AHM470" s="0"/>
      <c r="AHN470" s="0"/>
      <c r="AHO470" s="0"/>
      <c r="AHP470" s="0"/>
      <c r="AHQ470" s="0"/>
      <c r="AHR470" s="0"/>
      <c r="AHS470" s="0"/>
      <c r="AHT470" s="0"/>
      <c r="AHU470" s="0"/>
      <c r="AHV470" s="0"/>
      <c r="AHW470" s="0"/>
      <c r="AHX470" s="0"/>
      <c r="AHY470" s="0"/>
      <c r="AHZ470" s="0"/>
      <c r="AIA470" s="0"/>
      <c r="AIB470" s="0"/>
      <c r="AIC470" s="0"/>
      <c r="AID470" s="0"/>
      <c r="AIE470" s="0"/>
      <c r="AIF470" s="0"/>
      <c r="AIG470" s="0"/>
      <c r="AIH470" s="0"/>
      <c r="AII470" s="0"/>
      <c r="AIJ470" s="0"/>
      <c r="AIK470" s="0"/>
      <c r="AIL470" s="0"/>
      <c r="AIM470" s="0"/>
      <c r="AIN470" s="0"/>
      <c r="AIO470" s="0"/>
      <c r="AIP470" s="0"/>
      <c r="AIQ470" s="0"/>
      <c r="AIR470" s="0"/>
      <c r="AIS470" s="0"/>
      <c r="AIT470" s="0"/>
      <c r="AIU470" s="0"/>
      <c r="AIV470" s="0"/>
      <c r="AIW470" s="0"/>
      <c r="AIX470" s="0"/>
      <c r="AIY470" s="0"/>
      <c r="AIZ470" s="0"/>
      <c r="AJA470" s="0"/>
      <c r="AJB470" s="0"/>
      <c r="AJC470" s="0"/>
      <c r="AJD470" s="0"/>
      <c r="AJE470" s="0"/>
      <c r="AJF470" s="0"/>
      <c r="AJG470" s="0"/>
      <c r="AJH470" s="0"/>
      <c r="AJI470" s="0"/>
      <c r="AJJ470" s="0"/>
      <c r="AJK470" s="0"/>
      <c r="AJL470" s="0"/>
      <c r="AJM470" s="0"/>
      <c r="AJN470" s="0"/>
      <c r="AJO470" s="0"/>
      <c r="AJP470" s="0"/>
      <c r="AJQ470" s="0"/>
      <c r="AJR470" s="0"/>
      <c r="AJS470" s="0"/>
      <c r="AJT470" s="0"/>
      <c r="AJU470" s="0"/>
      <c r="AJV470" s="0"/>
      <c r="AJW470" s="0"/>
      <c r="AJX470" s="0"/>
      <c r="AJY470" s="0"/>
      <c r="AJZ470" s="0"/>
      <c r="AKA470" s="0"/>
      <c r="AKB470" s="0"/>
      <c r="AKC470" s="0"/>
      <c r="AKD470" s="0"/>
      <c r="AKE470" s="0"/>
      <c r="AKF470" s="0"/>
      <c r="AKG470" s="0"/>
      <c r="AKH470" s="0"/>
      <c r="AKI470" s="0"/>
      <c r="AKJ470" s="0"/>
      <c r="AKK470" s="0"/>
      <c r="AKL470" s="0"/>
      <c r="AKM470" s="0"/>
      <c r="AKN470" s="0"/>
      <c r="AKO470" s="0"/>
      <c r="AKP470" s="0"/>
      <c r="AKQ470" s="0"/>
      <c r="AKR470" s="0"/>
      <c r="AKS470" s="0"/>
      <c r="AKT470" s="0"/>
      <c r="AKU470" s="0"/>
      <c r="AKV470" s="0"/>
      <c r="AKW470" s="0"/>
      <c r="AKX470" s="0"/>
      <c r="AKY470" s="0"/>
      <c r="AKZ470" s="0"/>
      <c r="ALA470" s="0"/>
      <c r="ALB470" s="0"/>
      <c r="ALC470" s="0"/>
      <c r="ALD470" s="0"/>
      <c r="ALE470" s="0"/>
      <c r="ALF470" s="0"/>
      <c r="ALG470" s="0"/>
      <c r="ALH470" s="0"/>
      <c r="ALI470" s="0"/>
      <c r="ALJ470" s="0"/>
      <c r="ALK470" s="0"/>
      <c r="ALL470" s="0"/>
      <c r="ALM470" s="0"/>
      <c r="ALN470" s="0"/>
      <c r="ALO470" s="0"/>
      <c r="ALP470" s="0"/>
      <c r="ALQ470" s="0"/>
      <c r="ALR470" s="0"/>
      <c r="ALS470" s="0"/>
      <c r="ALT470" s="0"/>
      <c r="ALU470" s="0"/>
      <c r="ALV470" s="0"/>
      <c r="ALW470" s="0"/>
      <c r="ALX470" s="0"/>
      <c r="ALY470" s="0"/>
      <c r="ALZ470" s="0"/>
      <c r="AMA470" s="0"/>
      <c r="AMB470" s="0"/>
      <c r="AMC470" s="0"/>
      <c r="AMD470" s="0"/>
      <c r="AME470" s="0"/>
      <c r="AMF470" s="0"/>
      <c r="AMG470" s="0"/>
      <c r="AMH470" s="0"/>
      <c r="AMI470" s="0"/>
      <c r="AMJ470" s="0"/>
    </row>
    <row r="471" customFormat="false" ht="27.6" hidden="false" customHeight="true" outlineLevel="0" collapsed="false">
      <c r="B471" s="389" t="s">
        <v>2024</v>
      </c>
      <c r="C471" s="391" t="s">
        <v>4524</v>
      </c>
      <c r="D471" s="392" t="s">
        <v>4525</v>
      </c>
      <c r="E471" s="391" t="s">
        <v>4526</v>
      </c>
      <c r="F471" s="389" t="s">
        <v>4527</v>
      </c>
      <c r="G471" s="389" t="s">
        <v>4528</v>
      </c>
      <c r="H471" s="393" t="s">
        <v>4529</v>
      </c>
      <c r="I471" s="392" t="s">
        <v>4525</v>
      </c>
      <c r="J471" s="0"/>
      <c r="K471" s="0"/>
      <c r="L471" s="0"/>
      <c r="M471" s="0"/>
      <c r="N471" s="0"/>
      <c r="O471" s="0"/>
      <c r="P471" s="0"/>
      <c r="Q471" s="0"/>
      <c r="R471" s="0"/>
      <c r="S471" s="0"/>
      <c r="T471" s="0"/>
      <c r="U471" s="0"/>
      <c r="V471" s="0"/>
      <c r="W471" s="0"/>
      <c r="X471" s="0"/>
      <c r="Y471" s="0"/>
      <c r="Z471" s="0"/>
      <c r="AA471" s="0"/>
      <c r="AB471" s="0"/>
      <c r="AC471" s="0"/>
      <c r="AD471" s="0"/>
      <c r="AE471" s="0"/>
      <c r="AF471" s="0"/>
      <c r="AG471" s="0"/>
      <c r="AH471" s="0"/>
      <c r="AI471" s="0"/>
      <c r="AJ471" s="0"/>
      <c r="AK471" s="0"/>
      <c r="AL471" s="0"/>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c r="BM471" s="0"/>
      <c r="BN471" s="0"/>
      <c r="BO471" s="0"/>
      <c r="BP471" s="0"/>
      <c r="BQ471" s="0"/>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c r="CP471" s="0"/>
      <c r="CQ471" s="0"/>
      <c r="CR471" s="0"/>
      <c r="CS471" s="0"/>
      <c r="CT471" s="0"/>
      <c r="CU471" s="0"/>
      <c r="CV471" s="0"/>
      <c r="CW471" s="0"/>
      <c r="CX471" s="0"/>
      <c r="CY471" s="0"/>
      <c r="CZ471" s="0"/>
      <c r="DA471" s="0"/>
      <c r="DB471" s="0"/>
      <c r="DC471" s="0"/>
      <c r="DD471" s="0"/>
      <c r="DE471" s="0"/>
      <c r="DF471" s="0"/>
      <c r="DG471" s="0"/>
      <c r="DH471" s="0"/>
      <c r="DI471" s="0"/>
      <c r="DJ471" s="0"/>
      <c r="DK471" s="0"/>
      <c r="DL471" s="0"/>
      <c r="DM471" s="0"/>
      <c r="DN471" s="0"/>
      <c r="DO471" s="0"/>
      <c r="DP471" s="0"/>
      <c r="DQ471" s="0"/>
      <c r="DR471" s="0"/>
      <c r="DS471" s="0"/>
      <c r="DT471" s="0"/>
      <c r="DU471" s="0"/>
      <c r="DV471" s="0"/>
      <c r="DW471" s="0"/>
      <c r="DX471" s="0"/>
      <c r="DY471" s="0"/>
      <c r="DZ471" s="0"/>
      <c r="EA471" s="0"/>
      <c r="EB471" s="0"/>
      <c r="EC471" s="0"/>
      <c r="ED471" s="0"/>
      <c r="EE471" s="0"/>
      <c r="EF471" s="0"/>
      <c r="EG471" s="0"/>
      <c r="EH471" s="0"/>
      <c r="EI471" s="0"/>
      <c r="EJ471" s="0"/>
      <c r="EK471" s="0"/>
      <c r="EL471" s="0"/>
      <c r="EM471" s="0"/>
      <c r="EN471" s="0"/>
      <c r="EO471" s="0"/>
      <c r="EP471" s="0"/>
      <c r="EQ471" s="0"/>
      <c r="ER471" s="0"/>
      <c r="ES471" s="0"/>
      <c r="ET471" s="0"/>
      <c r="EU471" s="0"/>
      <c r="EV471" s="0"/>
      <c r="EW471" s="0"/>
      <c r="EX471" s="0"/>
      <c r="EY471" s="0"/>
      <c r="EZ471" s="0"/>
      <c r="FA471" s="0"/>
      <c r="FB471" s="0"/>
      <c r="FC471" s="0"/>
      <c r="FD471" s="0"/>
      <c r="FE471" s="0"/>
      <c r="FF471" s="0"/>
      <c r="FG471" s="0"/>
      <c r="FH471" s="0"/>
      <c r="FI471" s="0"/>
      <c r="FJ471" s="0"/>
      <c r="FK471" s="0"/>
      <c r="FL471" s="0"/>
      <c r="FM471" s="0"/>
      <c r="FN471" s="0"/>
      <c r="FO471" s="0"/>
      <c r="FP471" s="0"/>
      <c r="FQ471" s="0"/>
      <c r="FR471" s="0"/>
      <c r="FS471" s="0"/>
      <c r="FT471" s="0"/>
      <c r="FU471" s="0"/>
      <c r="FV471" s="0"/>
      <c r="FW471" s="0"/>
      <c r="FX471" s="0"/>
      <c r="FY471" s="0"/>
      <c r="FZ471" s="0"/>
      <c r="GA471" s="0"/>
      <c r="GB471" s="0"/>
      <c r="GC471" s="0"/>
      <c r="GD471" s="0"/>
      <c r="GE471" s="0"/>
      <c r="GF471" s="0"/>
      <c r="GG471" s="0"/>
      <c r="GH471" s="0"/>
      <c r="GI471" s="0"/>
      <c r="GJ471" s="0"/>
      <c r="GK471" s="0"/>
      <c r="GL471" s="0"/>
      <c r="GM471" s="0"/>
      <c r="GN471" s="0"/>
      <c r="GO471" s="0"/>
      <c r="GP471" s="0"/>
      <c r="GQ471" s="0"/>
      <c r="GR471" s="0"/>
      <c r="GS471" s="0"/>
      <c r="GT471" s="0"/>
      <c r="GU471" s="0"/>
      <c r="GV471" s="0"/>
      <c r="GW471" s="0"/>
      <c r="GX471" s="0"/>
      <c r="GY471" s="0"/>
      <c r="GZ471" s="0"/>
      <c r="HA471" s="0"/>
      <c r="HB471" s="0"/>
      <c r="HC471" s="0"/>
      <c r="HD471" s="0"/>
      <c r="HE471" s="0"/>
      <c r="HF471" s="0"/>
      <c r="HG471" s="0"/>
      <c r="HH471" s="0"/>
      <c r="HI471" s="0"/>
      <c r="HJ471" s="0"/>
      <c r="HK471" s="0"/>
      <c r="HL471" s="0"/>
      <c r="HM471" s="0"/>
      <c r="HN471" s="0"/>
      <c r="HO471" s="0"/>
      <c r="HP471" s="0"/>
      <c r="HQ471" s="0"/>
      <c r="HR471" s="0"/>
      <c r="HS471" s="0"/>
      <c r="HT471" s="0"/>
      <c r="HU471" s="0"/>
      <c r="HV471" s="0"/>
      <c r="HW471" s="0"/>
      <c r="HX471" s="0"/>
      <c r="HY471" s="0"/>
      <c r="HZ471" s="0"/>
      <c r="IA471" s="0"/>
      <c r="IB471" s="0"/>
      <c r="IC471" s="0"/>
      <c r="ID471" s="0"/>
      <c r="IE471" s="0"/>
      <c r="IF471" s="0"/>
      <c r="IG471" s="0"/>
      <c r="IH471" s="0"/>
      <c r="II471" s="0"/>
      <c r="IJ471" s="0"/>
      <c r="IK471" s="0"/>
      <c r="IL471" s="0"/>
      <c r="IM471" s="0"/>
      <c r="IN471" s="0"/>
      <c r="IO471" s="0"/>
      <c r="IP471" s="0"/>
      <c r="IQ471" s="0"/>
      <c r="IR471" s="0"/>
      <c r="IS471" s="0"/>
      <c r="IT471" s="0"/>
      <c r="IU471" s="0"/>
      <c r="IV471" s="0"/>
      <c r="IW471" s="0"/>
      <c r="IX471" s="0"/>
      <c r="IY471" s="0"/>
      <c r="IZ471" s="0"/>
      <c r="JA471" s="0"/>
      <c r="JB471" s="0"/>
      <c r="JC471" s="0"/>
      <c r="JD471" s="0"/>
      <c r="JE471" s="0"/>
      <c r="JF471" s="0"/>
      <c r="JG471" s="0"/>
      <c r="JH471" s="0"/>
      <c r="JI471" s="0"/>
      <c r="JJ471" s="0"/>
      <c r="JK471" s="0"/>
      <c r="JL471" s="0"/>
      <c r="JM471" s="0"/>
      <c r="JN471" s="0"/>
      <c r="JO471" s="0"/>
      <c r="JP471" s="0"/>
      <c r="JQ471" s="0"/>
      <c r="JR471" s="0"/>
      <c r="JS471" s="0"/>
      <c r="JT471" s="0"/>
      <c r="JU471" s="0"/>
      <c r="JV471" s="0"/>
      <c r="JW471" s="0"/>
      <c r="JX471" s="0"/>
      <c r="JY471" s="0"/>
      <c r="JZ471" s="0"/>
      <c r="KA471" s="0"/>
      <c r="KB471" s="0"/>
      <c r="KC471" s="0"/>
      <c r="KD471" s="0"/>
      <c r="KE471" s="0"/>
      <c r="KF471" s="0"/>
      <c r="KG471" s="0"/>
      <c r="KH471" s="0"/>
      <c r="KI471" s="0"/>
      <c r="KJ471" s="0"/>
      <c r="KK471" s="0"/>
      <c r="KL471" s="0"/>
      <c r="KM471" s="0"/>
      <c r="KN471" s="0"/>
      <c r="KO471" s="0"/>
      <c r="KP471" s="0"/>
      <c r="KQ471" s="0"/>
      <c r="KR471" s="0"/>
      <c r="KS471" s="0"/>
      <c r="KT471" s="0"/>
      <c r="KU471" s="0"/>
      <c r="KV471" s="0"/>
      <c r="KW471" s="0"/>
      <c r="KX471" s="0"/>
      <c r="KY471" s="0"/>
      <c r="KZ471" s="0"/>
      <c r="LA471" s="0"/>
      <c r="LB471" s="0"/>
      <c r="LC471" s="0"/>
      <c r="LD471" s="0"/>
      <c r="LE471" s="0"/>
      <c r="LF471" s="0"/>
      <c r="LG471" s="0"/>
      <c r="LH471" s="0"/>
      <c r="LI471" s="0"/>
      <c r="LJ471" s="0"/>
      <c r="LK471" s="0"/>
      <c r="LL471" s="0"/>
      <c r="LM471" s="0"/>
      <c r="LN471" s="0"/>
      <c r="LO471" s="0"/>
      <c r="LP471" s="0"/>
      <c r="LQ471" s="0"/>
      <c r="LR471" s="0"/>
      <c r="LS471" s="0"/>
      <c r="LT471" s="0"/>
      <c r="LU471" s="0"/>
      <c r="LV471" s="0"/>
      <c r="LW471" s="0"/>
      <c r="LX471" s="0"/>
      <c r="LY471" s="0"/>
      <c r="LZ471" s="0"/>
      <c r="MA471" s="0"/>
      <c r="MB471" s="0"/>
      <c r="MC471" s="0"/>
      <c r="MD471" s="0"/>
      <c r="ME471" s="0"/>
      <c r="MF471" s="0"/>
      <c r="MG471" s="0"/>
      <c r="MH471" s="0"/>
      <c r="MI471" s="0"/>
      <c r="MJ471" s="0"/>
      <c r="MK471" s="0"/>
      <c r="ML471" s="0"/>
      <c r="MM471" s="0"/>
      <c r="MN471" s="0"/>
      <c r="MO471" s="0"/>
      <c r="MP471" s="0"/>
      <c r="MQ471" s="0"/>
      <c r="MR471" s="0"/>
      <c r="MS471" s="0"/>
      <c r="MT471" s="0"/>
      <c r="MU471" s="0"/>
      <c r="MV471" s="0"/>
      <c r="MW471" s="0"/>
      <c r="MX471" s="0"/>
      <c r="MY471" s="0"/>
      <c r="MZ471" s="0"/>
      <c r="NA471" s="0"/>
      <c r="NB471" s="0"/>
      <c r="NC471" s="0"/>
      <c r="ND471" s="0"/>
      <c r="NE471" s="0"/>
      <c r="NF471" s="0"/>
      <c r="NG471" s="0"/>
      <c r="NH471" s="0"/>
      <c r="NI471" s="0"/>
      <c r="NJ471" s="0"/>
      <c r="NK471" s="0"/>
      <c r="NL471" s="0"/>
      <c r="NM471" s="0"/>
      <c r="NN471" s="0"/>
      <c r="NO471" s="0"/>
      <c r="NP471" s="0"/>
      <c r="NQ471" s="0"/>
      <c r="NR471" s="0"/>
      <c r="NS471" s="0"/>
      <c r="NT471" s="0"/>
      <c r="NU471" s="0"/>
      <c r="NV471" s="0"/>
      <c r="NW471" s="0"/>
      <c r="NX471" s="0"/>
      <c r="NY471" s="0"/>
      <c r="NZ471" s="0"/>
      <c r="OA471" s="0"/>
      <c r="OB471" s="0"/>
      <c r="OC471" s="0"/>
      <c r="OD471" s="0"/>
      <c r="OE471" s="0"/>
      <c r="OF471" s="0"/>
      <c r="OG471" s="0"/>
      <c r="OH471" s="0"/>
      <c r="OI471" s="0"/>
      <c r="OJ471" s="0"/>
      <c r="OK471" s="0"/>
      <c r="OL471" s="0"/>
      <c r="OM471" s="0"/>
      <c r="ON471" s="0"/>
      <c r="OO471" s="0"/>
      <c r="OP471" s="0"/>
      <c r="OQ471" s="0"/>
      <c r="OR471" s="0"/>
      <c r="OS471" s="0"/>
      <c r="OT471" s="0"/>
      <c r="OU471" s="0"/>
      <c r="OV471" s="0"/>
      <c r="OW471" s="0"/>
      <c r="OX471" s="0"/>
      <c r="OY471" s="0"/>
      <c r="OZ471" s="0"/>
      <c r="PA471" s="0"/>
      <c r="PB471" s="0"/>
      <c r="PC471" s="0"/>
      <c r="PD471" s="0"/>
      <c r="PE471" s="0"/>
      <c r="PF471" s="0"/>
      <c r="PG471" s="0"/>
      <c r="PH471" s="0"/>
      <c r="PI471" s="0"/>
      <c r="PJ471" s="0"/>
      <c r="PK471" s="0"/>
      <c r="PL471" s="0"/>
      <c r="PM471" s="0"/>
      <c r="PN471" s="0"/>
      <c r="PO471" s="0"/>
      <c r="PP471" s="0"/>
      <c r="PQ471" s="0"/>
      <c r="PR471" s="0"/>
      <c r="PS471" s="0"/>
      <c r="PT471" s="0"/>
      <c r="PU471" s="0"/>
      <c r="PV471" s="0"/>
      <c r="PW471" s="0"/>
      <c r="PX471" s="0"/>
      <c r="PY471" s="0"/>
      <c r="PZ471" s="0"/>
      <c r="QA471" s="0"/>
      <c r="QB471" s="0"/>
      <c r="QC471" s="0"/>
      <c r="QD471" s="0"/>
      <c r="QE471" s="0"/>
      <c r="QF471" s="0"/>
      <c r="QG471" s="0"/>
      <c r="QH471" s="0"/>
      <c r="QI471" s="0"/>
      <c r="QJ471" s="0"/>
      <c r="QK471" s="0"/>
      <c r="QL471" s="0"/>
      <c r="QM471" s="0"/>
      <c r="QN471" s="0"/>
      <c r="QO471" s="0"/>
      <c r="QP471" s="0"/>
      <c r="QQ471" s="0"/>
      <c r="QR471" s="0"/>
      <c r="QS471" s="0"/>
      <c r="QT471" s="0"/>
      <c r="QU471" s="0"/>
      <c r="QV471" s="0"/>
      <c r="QW471" s="0"/>
      <c r="QX471" s="0"/>
      <c r="QY471" s="0"/>
      <c r="QZ471" s="0"/>
      <c r="RA471" s="0"/>
      <c r="RB471" s="0"/>
      <c r="RC471" s="0"/>
      <c r="RD471" s="0"/>
      <c r="RE471" s="0"/>
      <c r="RF471" s="0"/>
      <c r="RG471" s="0"/>
      <c r="RH471" s="0"/>
      <c r="RI471" s="0"/>
      <c r="RJ471" s="0"/>
      <c r="RK471" s="0"/>
      <c r="RL471" s="0"/>
      <c r="RM471" s="0"/>
      <c r="RN471" s="0"/>
      <c r="RO471" s="0"/>
      <c r="RP471" s="0"/>
      <c r="RQ471" s="0"/>
      <c r="RR471" s="0"/>
      <c r="RS471" s="0"/>
      <c r="RT471" s="0"/>
      <c r="RU471" s="0"/>
      <c r="RV471" s="0"/>
      <c r="RW471" s="0"/>
      <c r="RX471" s="0"/>
      <c r="RY471" s="0"/>
      <c r="RZ471" s="0"/>
      <c r="SA471" s="0"/>
      <c r="SB471" s="0"/>
      <c r="SC471" s="0"/>
      <c r="SD471" s="0"/>
      <c r="SE471" s="0"/>
      <c r="SF471" s="0"/>
      <c r="SG471" s="0"/>
      <c r="SH471" s="0"/>
      <c r="SI471" s="0"/>
      <c r="SJ471" s="0"/>
      <c r="SK471" s="0"/>
      <c r="SL471" s="0"/>
      <c r="SM471" s="0"/>
      <c r="SN471" s="0"/>
      <c r="SO471" s="0"/>
      <c r="SP471" s="0"/>
      <c r="SQ471" s="0"/>
      <c r="SR471" s="0"/>
      <c r="SS471" s="0"/>
      <c r="ST471" s="0"/>
      <c r="SU471" s="0"/>
      <c r="SV471" s="0"/>
      <c r="SW471" s="0"/>
      <c r="SX471" s="0"/>
      <c r="SY471" s="0"/>
      <c r="SZ471" s="0"/>
      <c r="TA471" s="0"/>
      <c r="TB471" s="0"/>
      <c r="TC471" s="0"/>
      <c r="TD471" s="0"/>
      <c r="TE471" s="0"/>
      <c r="TF471" s="0"/>
      <c r="TG471" s="0"/>
      <c r="TH471" s="0"/>
      <c r="TI471" s="0"/>
      <c r="TJ471" s="0"/>
      <c r="TK471" s="0"/>
      <c r="TL471" s="0"/>
      <c r="TM471" s="0"/>
      <c r="TN471" s="0"/>
      <c r="TO471" s="0"/>
      <c r="TP471" s="0"/>
      <c r="TQ471" s="0"/>
      <c r="TR471" s="0"/>
      <c r="TS471" s="0"/>
      <c r="TT471" s="0"/>
      <c r="TU471" s="0"/>
      <c r="TV471" s="0"/>
      <c r="TW471" s="0"/>
      <c r="TX471" s="0"/>
      <c r="TY471" s="0"/>
      <c r="TZ471" s="0"/>
      <c r="UA471" s="0"/>
      <c r="UB471" s="0"/>
      <c r="UC471" s="0"/>
      <c r="UD471" s="0"/>
      <c r="UE471" s="0"/>
      <c r="UF471" s="0"/>
      <c r="UG471" s="0"/>
      <c r="UH471" s="0"/>
      <c r="UI471" s="0"/>
      <c r="UJ471" s="0"/>
      <c r="UK471" s="0"/>
      <c r="UL471" s="0"/>
      <c r="UM471" s="0"/>
      <c r="UN471" s="0"/>
      <c r="UO471" s="0"/>
      <c r="UP471" s="0"/>
      <c r="UQ471" s="0"/>
      <c r="UR471" s="0"/>
      <c r="US471" s="0"/>
      <c r="UT471" s="0"/>
      <c r="UU471" s="0"/>
      <c r="UV471" s="0"/>
      <c r="UW471" s="0"/>
      <c r="UX471" s="0"/>
      <c r="UY471" s="0"/>
      <c r="UZ471" s="0"/>
      <c r="VA471" s="0"/>
      <c r="VB471" s="0"/>
      <c r="VC471" s="0"/>
      <c r="VD471" s="0"/>
      <c r="VE471" s="0"/>
      <c r="VF471" s="0"/>
      <c r="VG471" s="0"/>
      <c r="VH471" s="0"/>
      <c r="VI471" s="0"/>
      <c r="VJ471" s="0"/>
      <c r="VK471" s="0"/>
      <c r="VL471" s="0"/>
      <c r="VM471" s="0"/>
      <c r="VN471" s="0"/>
      <c r="VO471" s="0"/>
      <c r="VP471" s="0"/>
      <c r="VQ471" s="0"/>
      <c r="VR471" s="0"/>
      <c r="VS471" s="0"/>
      <c r="VT471" s="0"/>
      <c r="VU471" s="0"/>
      <c r="VV471" s="0"/>
      <c r="VW471" s="0"/>
      <c r="VX471" s="0"/>
      <c r="VY471" s="0"/>
      <c r="VZ471" s="0"/>
      <c r="WA471" s="0"/>
      <c r="WB471" s="0"/>
      <c r="WC471" s="0"/>
      <c r="WD471" s="0"/>
      <c r="WE471" s="0"/>
      <c r="WF471" s="0"/>
      <c r="WG471" s="0"/>
      <c r="WH471" s="0"/>
      <c r="WI471" s="0"/>
      <c r="WJ471" s="0"/>
      <c r="WK471" s="0"/>
      <c r="WL471" s="0"/>
      <c r="WM471" s="0"/>
      <c r="WN471" s="0"/>
      <c r="WO471" s="0"/>
      <c r="WP471" s="0"/>
      <c r="WQ471" s="0"/>
      <c r="WR471" s="0"/>
      <c r="WS471" s="0"/>
      <c r="WT471" s="0"/>
      <c r="WU471" s="0"/>
      <c r="WV471" s="0"/>
      <c r="WW471" s="0"/>
      <c r="WX471" s="0"/>
      <c r="WY471" s="0"/>
      <c r="WZ471" s="0"/>
      <c r="XA471" s="0"/>
      <c r="XB471" s="0"/>
      <c r="XC471" s="0"/>
      <c r="XD471" s="0"/>
      <c r="XE471" s="0"/>
      <c r="XF471" s="0"/>
      <c r="XG471" s="0"/>
      <c r="XH471" s="0"/>
      <c r="XI471" s="0"/>
      <c r="XJ471" s="0"/>
      <c r="XK471" s="0"/>
      <c r="XL471" s="0"/>
      <c r="XM471" s="0"/>
      <c r="XN471" s="0"/>
      <c r="XO471" s="0"/>
      <c r="XP471" s="0"/>
      <c r="XQ471" s="0"/>
      <c r="XR471" s="0"/>
      <c r="XS471" s="0"/>
      <c r="XT471" s="0"/>
      <c r="XU471" s="0"/>
      <c r="XV471" s="0"/>
      <c r="XW471" s="0"/>
      <c r="XX471" s="0"/>
      <c r="XY471" s="0"/>
      <c r="XZ471" s="0"/>
      <c r="YA471" s="0"/>
      <c r="YB471" s="0"/>
      <c r="YC471" s="0"/>
      <c r="YD471" s="0"/>
      <c r="YE471" s="0"/>
      <c r="YF471" s="0"/>
      <c r="YG471" s="0"/>
      <c r="YH471" s="0"/>
      <c r="YI471" s="0"/>
      <c r="YJ471" s="0"/>
      <c r="YK471" s="0"/>
      <c r="YL471" s="0"/>
      <c r="YM471" s="0"/>
      <c r="YN471" s="0"/>
      <c r="YO471" s="0"/>
      <c r="YP471" s="0"/>
      <c r="YQ471" s="0"/>
      <c r="YR471" s="0"/>
      <c r="YS471" s="0"/>
      <c r="YT471" s="0"/>
      <c r="YU471" s="0"/>
      <c r="YV471" s="0"/>
      <c r="YW471" s="0"/>
      <c r="YX471" s="0"/>
      <c r="YY471" s="0"/>
      <c r="YZ471" s="0"/>
      <c r="ZA471" s="0"/>
      <c r="ZB471" s="0"/>
      <c r="ZC471" s="0"/>
      <c r="ZD471" s="0"/>
      <c r="ZE471" s="0"/>
      <c r="ZF471" s="0"/>
      <c r="ZG471" s="0"/>
      <c r="ZH471" s="0"/>
      <c r="ZI471" s="0"/>
      <c r="ZJ471" s="0"/>
      <c r="ZK471" s="0"/>
      <c r="ZL471" s="0"/>
      <c r="ZM471" s="0"/>
      <c r="ZN471" s="0"/>
      <c r="ZO471" s="0"/>
      <c r="ZP471" s="0"/>
      <c r="ZQ471" s="0"/>
      <c r="ZR471" s="0"/>
      <c r="ZS471" s="0"/>
      <c r="ZT471" s="0"/>
      <c r="ZU471" s="0"/>
      <c r="ZV471" s="0"/>
      <c r="ZW471" s="0"/>
      <c r="ZX471" s="0"/>
      <c r="ZY471" s="0"/>
      <c r="ZZ471" s="0"/>
      <c r="AAA471" s="0"/>
      <c r="AAB471" s="0"/>
      <c r="AAC471" s="0"/>
      <c r="AAD471" s="0"/>
      <c r="AAE471" s="0"/>
      <c r="AAF471" s="0"/>
      <c r="AAG471" s="0"/>
      <c r="AAH471" s="0"/>
      <c r="AAI471" s="0"/>
      <c r="AAJ471" s="0"/>
      <c r="AAK471" s="0"/>
      <c r="AAL471" s="0"/>
      <c r="AAM471" s="0"/>
      <c r="AAN471" s="0"/>
      <c r="AAO471" s="0"/>
      <c r="AAP471" s="0"/>
      <c r="AAQ471" s="0"/>
      <c r="AAR471" s="0"/>
      <c r="AAS471" s="0"/>
      <c r="AAT471" s="0"/>
      <c r="AAU471" s="0"/>
      <c r="AAV471" s="0"/>
      <c r="AAW471" s="0"/>
      <c r="AAX471" s="0"/>
      <c r="AAY471" s="0"/>
      <c r="AAZ471" s="0"/>
      <c r="ABA471" s="0"/>
      <c r="ABB471" s="0"/>
      <c r="ABC471" s="0"/>
      <c r="ABD471" s="0"/>
      <c r="ABE471" s="0"/>
      <c r="ABF471" s="0"/>
      <c r="ABG471" s="0"/>
      <c r="ABH471" s="0"/>
      <c r="ABI471" s="0"/>
      <c r="ABJ471" s="0"/>
      <c r="ABK471" s="0"/>
      <c r="ABL471" s="0"/>
      <c r="ABM471" s="0"/>
      <c r="ABN471" s="0"/>
      <c r="ABO471" s="0"/>
      <c r="ABP471" s="0"/>
      <c r="ABQ471" s="0"/>
      <c r="ABR471" s="0"/>
      <c r="ABS471" s="0"/>
      <c r="ABT471" s="0"/>
      <c r="ABU471" s="0"/>
      <c r="ABV471" s="0"/>
      <c r="ABW471" s="0"/>
      <c r="ABX471" s="0"/>
      <c r="ABY471" s="0"/>
      <c r="ABZ471" s="0"/>
      <c r="ACA471" s="0"/>
      <c r="ACB471" s="0"/>
      <c r="ACC471" s="0"/>
      <c r="ACD471" s="0"/>
      <c r="ACE471" s="0"/>
      <c r="ACF471" s="0"/>
      <c r="ACG471" s="0"/>
      <c r="ACH471" s="0"/>
      <c r="ACI471" s="0"/>
      <c r="ACJ471" s="0"/>
      <c r="ACK471" s="0"/>
      <c r="ACL471" s="0"/>
      <c r="ACM471" s="0"/>
      <c r="ACN471" s="0"/>
      <c r="ACO471" s="0"/>
      <c r="ACP471" s="0"/>
      <c r="ACQ471" s="0"/>
      <c r="ACR471" s="0"/>
      <c r="ACS471" s="0"/>
      <c r="ACT471" s="0"/>
      <c r="ACU471" s="0"/>
      <c r="ACV471" s="0"/>
      <c r="ACW471" s="0"/>
      <c r="ACX471" s="0"/>
      <c r="ACY471" s="0"/>
      <c r="ACZ471" s="0"/>
      <c r="ADA471" s="0"/>
      <c r="ADB471" s="0"/>
      <c r="ADC471" s="0"/>
      <c r="ADD471" s="0"/>
      <c r="ADE471" s="0"/>
      <c r="ADF471" s="0"/>
      <c r="ADG471" s="0"/>
      <c r="ADH471" s="0"/>
      <c r="ADI471" s="0"/>
      <c r="ADJ471" s="0"/>
      <c r="ADK471" s="0"/>
      <c r="ADL471" s="0"/>
      <c r="ADM471" s="0"/>
      <c r="ADN471" s="0"/>
      <c r="ADO471" s="0"/>
      <c r="ADP471" s="0"/>
      <c r="ADQ471" s="0"/>
      <c r="ADR471" s="0"/>
      <c r="ADS471" s="0"/>
      <c r="ADT471" s="0"/>
      <c r="ADU471" s="0"/>
      <c r="ADV471" s="0"/>
      <c r="ADW471" s="0"/>
      <c r="ADX471" s="0"/>
      <c r="ADY471" s="0"/>
      <c r="ADZ471" s="0"/>
      <c r="AEA471" s="0"/>
      <c r="AEB471" s="0"/>
      <c r="AEC471" s="0"/>
      <c r="AED471" s="0"/>
      <c r="AEE471" s="0"/>
      <c r="AEF471" s="0"/>
      <c r="AEG471" s="0"/>
      <c r="AEH471" s="0"/>
      <c r="AEI471" s="0"/>
      <c r="AEJ471" s="0"/>
      <c r="AEK471" s="0"/>
      <c r="AEL471" s="0"/>
      <c r="AEM471" s="0"/>
      <c r="AEN471" s="0"/>
      <c r="AEO471" s="0"/>
      <c r="AEP471" s="0"/>
      <c r="AEQ471" s="0"/>
      <c r="AER471" s="0"/>
      <c r="AES471" s="0"/>
      <c r="AET471" s="0"/>
      <c r="AEU471" s="0"/>
      <c r="AEV471" s="0"/>
      <c r="AEW471" s="0"/>
      <c r="AEX471" s="0"/>
      <c r="AEY471" s="0"/>
      <c r="AEZ471" s="0"/>
      <c r="AFA471" s="0"/>
      <c r="AFB471" s="0"/>
      <c r="AFC471" s="0"/>
      <c r="AFD471" s="0"/>
      <c r="AFE471" s="0"/>
      <c r="AFF471" s="0"/>
      <c r="AFG471" s="0"/>
      <c r="AFH471" s="0"/>
      <c r="AFI471" s="0"/>
      <c r="AFJ471" s="0"/>
      <c r="AFK471" s="0"/>
      <c r="AFL471" s="0"/>
      <c r="AFM471" s="0"/>
      <c r="AFN471" s="0"/>
      <c r="AFO471" s="0"/>
      <c r="AFP471" s="0"/>
      <c r="AFQ471" s="0"/>
      <c r="AFR471" s="0"/>
      <c r="AFS471" s="0"/>
      <c r="AFT471" s="0"/>
      <c r="AFU471" s="0"/>
      <c r="AFV471" s="0"/>
      <c r="AFW471" s="0"/>
      <c r="AFX471" s="0"/>
      <c r="AFY471" s="0"/>
      <c r="AFZ471" s="0"/>
      <c r="AGA471" s="0"/>
      <c r="AGB471" s="0"/>
      <c r="AGC471" s="0"/>
      <c r="AGD471" s="0"/>
      <c r="AGE471" s="0"/>
      <c r="AGF471" s="0"/>
      <c r="AGG471" s="0"/>
      <c r="AGH471" s="0"/>
      <c r="AGI471" s="0"/>
      <c r="AGJ471" s="0"/>
      <c r="AGK471" s="0"/>
      <c r="AGL471" s="0"/>
      <c r="AGM471" s="0"/>
      <c r="AGN471" s="0"/>
      <c r="AGO471" s="0"/>
      <c r="AGP471" s="0"/>
      <c r="AGQ471" s="0"/>
      <c r="AGR471" s="0"/>
      <c r="AGS471" s="0"/>
      <c r="AGT471" s="0"/>
      <c r="AGU471" s="0"/>
      <c r="AGV471" s="0"/>
      <c r="AGW471" s="0"/>
      <c r="AGX471" s="0"/>
      <c r="AGY471" s="0"/>
      <c r="AGZ471" s="0"/>
      <c r="AHA471" s="0"/>
      <c r="AHB471" s="0"/>
      <c r="AHC471" s="0"/>
      <c r="AHD471" s="0"/>
      <c r="AHE471" s="0"/>
      <c r="AHF471" s="0"/>
      <c r="AHG471" s="0"/>
      <c r="AHH471" s="0"/>
      <c r="AHI471" s="0"/>
      <c r="AHJ471" s="0"/>
      <c r="AHK471" s="0"/>
      <c r="AHL471" s="0"/>
      <c r="AHM471" s="0"/>
      <c r="AHN471" s="0"/>
      <c r="AHO471" s="0"/>
      <c r="AHP471" s="0"/>
      <c r="AHQ471" s="0"/>
      <c r="AHR471" s="0"/>
      <c r="AHS471" s="0"/>
      <c r="AHT471" s="0"/>
      <c r="AHU471" s="0"/>
      <c r="AHV471" s="0"/>
      <c r="AHW471" s="0"/>
      <c r="AHX471" s="0"/>
      <c r="AHY471" s="0"/>
      <c r="AHZ471" s="0"/>
      <c r="AIA471" s="0"/>
      <c r="AIB471" s="0"/>
      <c r="AIC471" s="0"/>
      <c r="AID471" s="0"/>
      <c r="AIE471" s="0"/>
      <c r="AIF471" s="0"/>
      <c r="AIG471" s="0"/>
      <c r="AIH471" s="0"/>
      <c r="AII471" s="0"/>
      <c r="AIJ471" s="0"/>
      <c r="AIK471" s="0"/>
      <c r="AIL471" s="0"/>
      <c r="AIM471" s="0"/>
      <c r="AIN471" s="0"/>
      <c r="AIO471" s="0"/>
      <c r="AIP471" s="0"/>
      <c r="AIQ471" s="0"/>
      <c r="AIR471" s="0"/>
      <c r="AIS471" s="0"/>
      <c r="AIT471" s="0"/>
      <c r="AIU471" s="0"/>
      <c r="AIV471" s="0"/>
      <c r="AIW471" s="0"/>
      <c r="AIX471" s="0"/>
      <c r="AIY471" s="0"/>
      <c r="AIZ471" s="0"/>
      <c r="AJA471" s="0"/>
      <c r="AJB471" s="0"/>
      <c r="AJC471" s="0"/>
      <c r="AJD471" s="0"/>
      <c r="AJE471" s="0"/>
      <c r="AJF471" s="0"/>
      <c r="AJG471" s="0"/>
      <c r="AJH471" s="0"/>
      <c r="AJI471" s="0"/>
      <c r="AJJ471" s="0"/>
      <c r="AJK471" s="0"/>
      <c r="AJL471" s="0"/>
      <c r="AJM471" s="0"/>
      <c r="AJN471" s="0"/>
      <c r="AJO471" s="0"/>
      <c r="AJP471" s="0"/>
      <c r="AJQ471" s="0"/>
      <c r="AJR471" s="0"/>
      <c r="AJS471" s="0"/>
      <c r="AJT471" s="0"/>
      <c r="AJU471" s="0"/>
      <c r="AJV471" s="0"/>
      <c r="AJW471" s="0"/>
      <c r="AJX471" s="0"/>
      <c r="AJY471" s="0"/>
      <c r="AJZ471" s="0"/>
      <c r="AKA471" s="0"/>
      <c r="AKB471" s="0"/>
      <c r="AKC471" s="0"/>
      <c r="AKD471" s="0"/>
      <c r="AKE471" s="0"/>
      <c r="AKF471" s="0"/>
      <c r="AKG471" s="0"/>
      <c r="AKH471" s="0"/>
      <c r="AKI471" s="0"/>
      <c r="AKJ471" s="0"/>
      <c r="AKK471" s="0"/>
      <c r="AKL471" s="0"/>
      <c r="AKM471" s="0"/>
      <c r="AKN471" s="0"/>
      <c r="AKO471" s="0"/>
      <c r="AKP471" s="0"/>
      <c r="AKQ471" s="0"/>
      <c r="AKR471" s="0"/>
      <c r="AKS471" s="0"/>
      <c r="AKT471" s="0"/>
      <c r="AKU471" s="0"/>
      <c r="AKV471" s="0"/>
      <c r="AKW471" s="0"/>
      <c r="AKX471" s="0"/>
      <c r="AKY471" s="0"/>
      <c r="AKZ471" s="0"/>
      <c r="ALA471" s="0"/>
      <c r="ALB471" s="0"/>
      <c r="ALC471" s="0"/>
      <c r="ALD471" s="0"/>
      <c r="ALE471" s="0"/>
      <c r="ALF471" s="0"/>
      <c r="ALG471" s="0"/>
      <c r="ALH471" s="0"/>
      <c r="ALI471" s="0"/>
      <c r="ALJ471" s="0"/>
      <c r="ALK471" s="0"/>
      <c r="ALL471" s="0"/>
      <c r="ALM471" s="0"/>
      <c r="ALN471" s="0"/>
      <c r="ALO471" s="0"/>
      <c r="ALP471" s="0"/>
      <c r="ALQ471" s="0"/>
      <c r="ALR471" s="0"/>
      <c r="ALS471" s="0"/>
      <c r="ALT471" s="0"/>
      <c r="ALU471" s="0"/>
      <c r="ALV471" s="0"/>
      <c r="ALW471" s="0"/>
      <c r="ALX471" s="0"/>
      <c r="ALY471" s="0"/>
      <c r="ALZ471" s="0"/>
      <c r="AMA471" s="0"/>
      <c r="AMB471" s="0"/>
      <c r="AMC471" s="0"/>
      <c r="AMD471" s="0"/>
      <c r="AME471" s="0"/>
      <c r="AMF471" s="0"/>
      <c r="AMG471" s="0"/>
      <c r="AMH471" s="0"/>
      <c r="AMI471" s="0"/>
      <c r="AMJ471" s="0"/>
    </row>
    <row r="472" customFormat="false" ht="27.6" hidden="false" customHeight="true" outlineLevel="0" collapsed="false">
      <c r="B472" s="389" t="s">
        <v>4530</v>
      </c>
      <c r="C472" s="391" t="s">
        <v>4531</v>
      </c>
      <c r="D472" s="392" t="s">
        <v>4532</v>
      </c>
      <c r="E472" s="393" t="s">
        <v>4533</v>
      </c>
      <c r="F472" s="389" t="s">
        <v>4534</v>
      </c>
      <c r="G472" s="389" t="s">
        <v>4530</v>
      </c>
      <c r="H472" s="393" t="s">
        <v>4535</v>
      </c>
      <c r="I472" s="392" t="s">
        <v>4532</v>
      </c>
      <c r="J472" s="0"/>
      <c r="K472" s="0"/>
      <c r="L472" s="0"/>
      <c r="M472" s="0"/>
      <c r="N472" s="0"/>
      <c r="O472" s="0"/>
      <c r="P472" s="0"/>
      <c r="Q472" s="0"/>
      <c r="R472" s="0"/>
      <c r="S472" s="0"/>
      <c r="T472" s="0"/>
      <c r="U472" s="0"/>
      <c r="V472" s="0"/>
      <c r="W472" s="0"/>
      <c r="X472" s="0"/>
      <c r="Y472" s="0"/>
      <c r="Z472" s="0"/>
      <c r="AA472" s="0"/>
      <c r="AB472" s="0"/>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c r="DD472" s="0"/>
      <c r="DE472" s="0"/>
      <c r="DF472" s="0"/>
      <c r="DG472" s="0"/>
      <c r="DH472" s="0"/>
      <c r="DI472" s="0"/>
      <c r="DJ472" s="0"/>
      <c r="DK472" s="0"/>
      <c r="DL472" s="0"/>
      <c r="DM472" s="0"/>
      <c r="DN472" s="0"/>
      <c r="DO472" s="0"/>
      <c r="DP472" s="0"/>
      <c r="DQ472" s="0"/>
      <c r="DR472" s="0"/>
      <c r="DS472" s="0"/>
      <c r="DT472" s="0"/>
      <c r="DU472" s="0"/>
      <c r="DV472" s="0"/>
      <c r="DW472" s="0"/>
      <c r="DX472" s="0"/>
      <c r="DY472" s="0"/>
      <c r="DZ472" s="0"/>
      <c r="EA472" s="0"/>
      <c r="EB472" s="0"/>
      <c r="EC472" s="0"/>
      <c r="ED472" s="0"/>
      <c r="EE472" s="0"/>
      <c r="EF472" s="0"/>
      <c r="EG472" s="0"/>
      <c r="EH472" s="0"/>
      <c r="EI472" s="0"/>
      <c r="EJ472" s="0"/>
      <c r="EK472" s="0"/>
      <c r="EL472" s="0"/>
      <c r="EM472" s="0"/>
      <c r="EN472" s="0"/>
      <c r="EO472" s="0"/>
      <c r="EP472" s="0"/>
      <c r="EQ472" s="0"/>
      <c r="ER472" s="0"/>
      <c r="ES472" s="0"/>
      <c r="ET472" s="0"/>
      <c r="EU472" s="0"/>
      <c r="EV472" s="0"/>
      <c r="EW472" s="0"/>
      <c r="EX472" s="0"/>
      <c r="EY472" s="0"/>
      <c r="EZ472" s="0"/>
      <c r="FA472" s="0"/>
      <c r="FB472" s="0"/>
      <c r="FC472" s="0"/>
      <c r="FD472" s="0"/>
      <c r="FE472" s="0"/>
      <c r="FF472" s="0"/>
      <c r="FG472" s="0"/>
      <c r="FH472" s="0"/>
      <c r="FI472" s="0"/>
      <c r="FJ472" s="0"/>
      <c r="FK472" s="0"/>
      <c r="FL472" s="0"/>
      <c r="FM472" s="0"/>
      <c r="FN472" s="0"/>
      <c r="FO472" s="0"/>
      <c r="FP472" s="0"/>
      <c r="FQ472" s="0"/>
      <c r="FR472" s="0"/>
      <c r="FS472" s="0"/>
      <c r="FT472" s="0"/>
      <c r="FU472" s="0"/>
      <c r="FV472" s="0"/>
      <c r="FW472" s="0"/>
      <c r="FX472" s="0"/>
      <c r="FY472" s="0"/>
      <c r="FZ472" s="0"/>
      <c r="GA472" s="0"/>
      <c r="GB472" s="0"/>
      <c r="GC472" s="0"/>
      <c r="GD472" s="0"/>
      <c r="GE472" s="0"/>
      <c r="GF472" s="0"/>
      <c r="GG472" s="0"/>
      <c r="GH472" s="0"/>
      <c r="GI472" s="0"/>
      <c r="GJ472" s="0"/>
      <c r="GK472" s="0"/>
      <c r="GL472" s="0"/>
      <c r="GM472" s="0"/>
      <c r="GN472" s="0"/>
      <c r="GO472" s="0"/>
      <c r="GP472" s="0"/>
      <c r="GQ472" s="0"/>
      <c r="GR472" s="0"/>
      <c r="GS472" s="0"/>
      <c r="GT472" s="0"/>
      <c r="GU472" s="0"/>
      <c r="GV472" s="0"/>
      <c r="GW472" s="0"/>
      <c r="GX472" s="0"/>
      <c r="GY472" s="0"/>
      <c r="GZ472" s="0"/>
      <c r="HA472" s="0"/>
      <c r="HB472" s="0"/>
      <c r="HC472" s="0"/>
      <c r="HD472" s="0"/>
      <c r="HE472" s="0"/>
      <c r="HF472" s="0"/>
      <c r="HG472" s="0"/>
      <c r="HH472" s="0"/>
      <c r="HI472" s="0"/>
      <c r="HJ472" s="0"/>
      <c r="HK472" s="0"/>
      <c r="HL472" s="0"/>
      <c r="HM472" s="0"/>
      <c r="HN472" s="0"/>
      <c r="HO472" s="0"/>
      <c r="HP472" s="0"/>
      <c r="HQ472" s="0"/>
      <c r="HR472" s="0"/>
      <c r="HS472" s="0"/>
      <c r="HT472" s="0"/>
      <c r="HU472" s="0"/>
      <c r="HV472" s="0"/>
      <c r="HW472" s="0"/>
      <c r="HX472" s="0"/>
      <c r="HY472" s="0"/>
      <c r="HZ472" s="0"/>
      <c r="IA472" s="0"/>
      <c r="IB472" s="0"/>
      <c r="IC472" s="0"/>
      <c r="ID472" s="0"/>
      <c r="IE472" s="0"/>
      <c r="IF472" s="0"/>
      <c r="IG472" s="0"/>
      <c r="IH472" s="0"/>
      <c r="II472" s="0"/>
      <c r="IJ472" s="0"/>
      <c r="IK472" s="0"/>
      <c r="IL472" s="0"/>
      <c r="IM472" s="0"/>
      <c r="IN472" s="0"/>
      <c r="IO472" s="0"/>
      <c r="IP472" s="0"/>
      <c r="IQ472" s="0"/>
      <c r="IR472" s="0"/>
      <c r="IS472" s="0"/>
      <c r="IT472" s="0"/>
      <c r="IU472" s="0"/>
      <c r="IV472" s="0"/>
      <c r="IW472" s="0"/>
      <c r="IX472" s="0"/>
      <c r="IY472" s="0"/>
      <c r="IZ472" s="0"/>
      <c r="JA472" s="0"/>
      <c r="JB472" s="0"/>
      <c r="JC472" s="0"/>
      <c r="JD472" s="0"/>
      <c r="JE472" s="0"/>
      <c r="JF472" s="0"/>
      <c r="JG472" s="0"/>
      <c r="JH472" s="0"/>
      <c r="JI472" s="0"/>
      <c r="JJ472" s="0"/>
      <c r="JK472" s="0"/>
      <c r="JL472" s="0"/>
      <c r="JM472" s="0"/>
      <c r="JN472" s="0"/>
      <c r="JO472" s="0"/>
      <c r="JP472" s="0"/>
      <c r="JQ472" s="0"/>
      <c r="JR472" s="0"/>
      <c r="JS472" s="0"/>
      <c r="JT472" s="0"/>
      <c r="JU472" s="0"/>
      <c r="JV472" s="0"/>
      <c r="JW472" s="0"/>
      <c r="JX472" s="0"/>
      <c r="JY472" s="0"/>
      <c r="JZ472" s="0"/>
      <c r="KA472" s="0"/>
      <c r="KB472" s="0"/>
      <c r="KC472" s="0"/>
      <c r="KD472" s="0"/>
      <c r="KE472" s="0"/>
      <c r="KF472" s="0"/>
      <c r="KG472" s="0"/>
      <c r="KH472" s="0"/>
      <c r="KI472" s="0"/>
      <c r="KJ472" s="0"/>
      <c r="KK472" s="0"/>
      <c r="KL472" s="0"/>
      <c r="KM472" s="0"/>
      <c r="KN472" s="0"/>
      <c r="KO472" s="0"/>
      <c r="KP472" s="0"/>
      <c r="KQ472" s="0"/>
      <c r="KR472" s="0"/>
      <c r="KS472" s="0"/>
      <c r="KT472" s="0"/>
      <c r="KU472" s="0"/>
      <c r="KV472" s="0"/>
      <c r="KW472" s="0"/>
      <c r="KX472" s="0"/>
      <c r="KY472" s="0"/>
      <c r="KZ472" s="0"/>
      <c r="LA472" s="0"/>
      <c r="LB472" s="0"/>
      <c r="LC472" s="0"/>
      <c r="LD472" s="0"/>
      <c r="LE472" s="0"/>
      <c r="LF472" s="0"/>
      <c r="LG472" s="0"/>
      <c r="LH472" s="0"/>
      <c r="LI472" s="0"/>
      <c r="LJ472" s="0"/>
      <c r="LK472" s="0"/>
      <c r="LL472" s="0"/>
      <c r="LM472" s="0"/>
      <c r="LN472" s="0"/>
      <c r="LO472" s="0"/>
      <c r="LP472" s="0"/>
      <c r="LQ472" s="0"/>
      <c r="LR472" s="0"/>
      <c r="LS472" s="0"/>
      <c r="LT472" s="0"/>
      <c r="LU472" s="0"/>
      <c r="LV472" s="0"/>
      <c r="LW472" s="0"/>
      <c r="LX472" s="0"/>
      <c r="LY472" s="0"/>
      <c r="LZ472" s="0"/>
      <c r="MA472" s="0"/>
      <c r="MB472" s="0"/>
      <c r="MC472" s="0"/>
      <c r="MD472" s="0"/>
      <c r="ME472" s="0"/>
      <c r="MF472" s="0"/>
      <c r="MG472" s="0"/>
      <c r="MH472" s="0"/>
      <c r="MI472" s="0"/>
      <c r="MJ472" s="0"/>
      <c r="MK472" s="0"/>
      <c r="ML472" s="0"/>
      <c r="MM472" s="0"/>
      <c r="MN472" s="0"/>
      <c r="MO472" s="0"/>
      <c r="MP472" s="0"/>
      <c r="MQ472" s="0"/>
      <c r="MR472" s="0"/>
      <c r="MS472" s="0"/>
      <c r="MT472" s="0"/>
      <c r="MU472" s="0"/>
      <c r="MV472" s="0"/>
      <c r="MW472" s="0"/>
      <c r="MX472" s="0"/>
      <c r="MY472" s="0"/>
      <c r="MZ472" s="0"/>
      <c r="NA472" s="0"/>
      <c r="NB472" s="0"/>
      <c r="NC472" s="0"/>
      <c r="ND472" s="0"/>
      <c r="NE472" s="0"/>
      <c r="NF472" s="0"/>
      <c r="NG472" s="0"/>
      <c r="NH472" s="0"/>
      <c r="NI472" s="0"/>
      <c r="NJ472" s="0"/>
      <c r="NK472" s="0"/>
      <c r="NL472" s="0"/>
      <c r="NM472" s="0"/>
      <c r="NN472" s="0"/>
      <c r="NO472" s="0"/>
      <c r="NP472" s="0"/>
      <c r="NQ472" s="0"/>
      <c r="NR472" s="0"/>
      <c r="NS472" s="0"/>
      <c r="NT472" s="0"/>
      <c r="NU472" s="0"/>
      <c r="NV472" s="0"/>
      <c r="NW472" s="0"/>
      <c r="NX472" s="0"/>
      <c r="NY472" s="0"/>
      <c r="NZ472" s="0"/>
      <c r="OA472" s="0"/>
      <c r="OB472" s="0"/>
      <c r="OC472" s="0"/>
      <c r="OD472" s="0"/>
      <c r="OE472" s="0"/>
      <c r="OF472" s="0"/>
      <c r="OG472" s="0"/>
      <c r="OH472" s="0"/>
      <c r="OI472" s="0"/>
      <c r="OJ472" s="0"/>
      <c r="OK472" s="0"/>
      <c r="OL472" s="0"/>
      <c r="OM472" s="0"/>
      <c r="ON472" s="0"/>
      <c r="OO472" s="0"/>
      <c r="OP472" s="0"/>
      <c r="OQ472" s="0"/>
      <c r="OR472" s="0"/>
      <c r="OS472" s="0"/>
      <c r="OT472" s="0"/>
      <c r="OU472" s="0"/>
      <c r="OV472" s="0"/>
      <c r="OW472" s="0"/>
      <c r="OX472" s="0"/>
      <c r="OY472" s="0"/>
      <c r="OZ472" s="0"/>
      <c r="PA472" s="0"/>
      <c r="PB472" s="0"/>
      <c r="PC472" s="0"/>
      <c r="PD472" s="0"/>
      <c r="PE472" s="0"/>
      <c r="PF472" s="0"/>
      <c r="PG472" s="0"/>
      <c r="PH472" s="0"/>
      <c r="PI472" s="0"/>
      <c r="PJ472" s="0"/>
      <c r="PK472" s="0"/>
      <c r="PL472" s="0"/>
      <c r="PM472" s="0"/>
      <c r="PN472" s="0"/>
      <c r="PO472" s="0"/>
      <c r="PP472" s="0"/>
      <c r="PQ472" s="0"/>
      <c r="PR472" s="0"/>
      <c r="PS472" s="0"/>
      <c r="PT472" s="0"/>
      <c r="PU472" s="0"/>
      <c r="PV472" s="0"/>
      <c r="PW472" s="0"/>
      <c r="PX472" s="0"/>
      <c r="PY472" s="0"/>
      <c r="PZ472" s="0"/>
      <c r="QA472" s="0"/>
      <c r="QB472" s="0"/>
      <c r="QC472" s="0"/>
      <c r="QD472" s="0"/>
      <c r="QE472" s="0"/>
      <c r="QF472" s="0"/>
      <c r="QG472" s="0"/>
      <c r="QH472" s="0"/>
      <c r="QI472" s="0"/>
      <c r="QJ472" s="0"/>
      <c r="QK472" s="0"/>
      <c r="QL472" s="0"/>
      <c r="QM472" s="0"/>
      <c r="QN472" s="0"/>
      <c r="QO472" s="0"/>
      <c r="QP472" s="0"/>
      <c r="QQ472" s="0"/>
      <c r="QR472" s="0"/>
      <c r="QS472" s="0"/>
      <c r="QT472" s="0"/>
      <c r="QU472" s="0"/>
      <c r="QV472" s="0"/>
      <c r="QW472" s="0"/>
      <c r="QX472" s="0"/>
      <c r="QY472" s="0"/>
      <c r="QZ472" s="0"/>
      <c r="RA472" s="0"/>
      <c r="RB472" s="0"/>
      <c r="RC472" s="0"/>
      <c r="RD472" s="0"/>
      <c r="RE472" s="0"/>
      <c r="RF472" s="0"/>
      <c r="RG472" s="0"/>
      <c r="RH472" s="0"/>
      <c r="RI472" s="0"/>
      <c r="RJ472" s="0"/>
      <c r="RK472" s="0"/>
      <c r="RL472" s="0"/>
      <c r="RM472" s="0"/>
      <c r="RN472" s="0"/>
      <c r="RO472" s="0"/>
      <c r="RP472" s="0"/>
      <c r="RQ472" s="0"/>
      <c r="RR472" s="0"/>
      <c r="RS472" s="0"/>
      <c r="RT472" s="0"/>
      <c r="RU472" s="0"/>
      <c r="RV472" s="0"/>
      <c r="RW472" s="0"/>
      <c r="RX472" s="0"/>
      <c r="RY472" s="0"/>
      <c r="RZ472" s="0"/>
      <c r="SA472" s="0"/>
      <c r="SB472" s="0"/>
      <c r="SC472" s="0"/>
      <c r="SD472" s="0"/>
      <c r="SE472" s="0"/>
      <c r="SF472" s="0"/>
      <c r="SG472" s="0"/>
      <c r="SH472" s="0"/>
      <c r="SI472" s="0"/>
      <c r="SJ472" s="0"/>
      <c r="SK472" s="0"/>
      <c r="SL472" s="0"/>
      <c r="SM472" s="0"/>
      <c r="SN472" s="0"/>
      <c r="SO472" s="0"/>
      <c r="SP472" s="0"/>
      <c r="SQ472" s="0"/>
      <c r="SR472" s="0"/>
      <c r="SS472" s="0"/>
      <c r="ST472" s="0"/>
      <c r="SU472" s="0"/>
      <c r="SV472" s="0"/>
      <c r="SW472" s="0"/>
      <c r="SX472" s="0"/>
      <c r="SY472" s="0"/>
      <c r="SZ472" s="0"/>
      <c r="TA472" s="0"/>
      <c r="TB472" s="0"/>
      <c r="TC472" s="0"/>
      <c r="TD472" s="0"/>
      <c r="TE472" s="0"/>
      <c r="TF472" s="0"/>
      <c r="TG472" s="0"/>
      <c r="TH472" s="0"/>
      <c r="TI472" s="0"/>
      <c r="TJ472" s="0"/>
      <c r="TK472" s="0"/>
      <c r="TL472" s="0"/>
      <c r="TM472" s="0"/>
      <c r="TN472" s="0"/>
      <c r="TO472" s="0"/>
      <c r="TP472" s="0"/>
      <c r="TQ472" s="0"/>
      <c r="TR472" s="0"/>
      <c r="TS472" s="0"/>
      <c r="TT472" s="0"/>
      <c r="TU472" s="0"/>
      <c r="TV472" s="0"/>
      <c r="TW472" s="0"/>
      <c r="TX472" s="0"/>
      <c r="TY472" s="0"/>
      <c r="TZ472" s="0"/>
      <c r="UA472" s="0"/>
      <c r="UB472" s="0"/>
      <c r="UC472" s="0"/>
      <c r="UD472" s="0"/>
      <c r="UE472" s="0"/>
      <c r="UF472" s="0"/>
      <c r="UG472" s="0"/>
      <c r="UH472" s="0"/>
      <c r="UI472" s="0"/>
      <c r="UJ472" s="0"/>
      <c r="UK472" s="0"/>
      <c r="UL472" s="0"/>
      <c r="UM472" s="0"/>
      <c r="UN472" s="0"/>
      <c r="UO472" s="0"/>
      <c r="UP472" s="0"/>
      <c r="UQ472" s="0"/>
      <c r="UR472" s="0"/>
      <c r="US472" s="0"/>
      <c r="UT472" s="0"/>
      <c r="UU472" s="0"/>
      <c r="UV472" s="0"/>
      <c r="UW472" s="0"/>
      <c r="UX472" s="0"/>
      <c r="UY472" s="0"/>
      <c r="UZ472" s="0"/>
      <c r="VA472" s="0"/>
      <c r="VB472" s="0"/>
      <c r="VC472" s="0"/>
      <c r="VD472" s="0"/>
      <c r="VE472" s="0"/>
      <c r="VF472" s="0"/>
      <c r="VG472" s="0"/>
      <c r="VH472" s="0"/>
      <c r="VI472" s="0"/>
      <c r="VJ472" s="0"/>
      <c r="VK472" s="0"/>
      <c r="VL472" s="0"/>
      <c r="VM472" s="0"/>
      <c r="VN472" s="0"/>
      <c r="VO472" s="0"/>
      <c r="VP472" s="0"/>
      <c r="VQ472" s="0"/>
      <c r="VR472" s="0"/>
      <c r="VS472" s="0"/>
      <c r="VT472" s="0"/>
      <c r="VU472" s="0"/>
      <c r="VV472" s="0"/>
      <c r="VW472" s="0"/>
      <c r="VX472" s="0"/>
      <c r="VY472" s="0"/>
      <c r="VZ472" s="0"/>
      <c r="WA472" s="0"/>
      <c r="WB472" s="0"/>
      <c r="WC472" s="0"/>
      <c r="WD472" s="0"/>
      <c r="WE472" s="0"/>
      <c r="WF472" s="0"/>
      <c r="WG472" s="0"/>
      <c r="WH472" s="0"/>
      <c r="WI472" s="0"/>
      <c r="WJ472" s="0"/>
      <c r="WK472" s="0"/>
      <c r="WL472" s="0"/>
      <c r="WM472" s="0"/>
      <c r="WN472" s="0"/>
      <c r="WO472" s="0"/>
      <c r="WP472" s="0"/>
      <c r="WQ472" s="0"/>
      <c r="WR472" s="0"/>
      <c r="WS472" s="0"/>
      <c r="WT472" s="0"/>
      <c r="WU472" s="0"/>
      <c r="WV472" s="0"/>
      <c r="WW472" s="0"/>
      <c r="WX472" s="0"/>
      <c r="WY472" s="0"/>
      <c r="WZ472" s="0"/>
      <c r="XA472" s="0"/>
      <c r="XB472" s="0"/>
      <c r="XC472" s="0"/>
      <c r="XD472" s="0"/>
      <c r="XE472" s="0"/>
      <c r="XF472" s="0"/>
      <c r="XG472" s="0"/>
      <c r="XH472" s="0"/>
      <c r="XI472" s="0"/>
      <c r="XJ472" s="0"/>
      <c r="XK472" s="0"/>
      <c r="XL472" s="0"/>
      <c r="XM472" s="0"/>
      <c r="XN472" s="0"/>
      <c r="XO472" s="0"/>
      <c r="XP472" s="0"/>
      <c r="XQ472" s="0"/>
      <c r="XR472" s="0"/>
      <c r="XS472" s="0"/>
      <c r="XT472" s="0"/>
      <c r="XU472" s="0"/>
      <c r="XV472" s="0"/>
      <c r="XW472" s="0"/>
      <c r="XX472" s="0"/>
      <c r="XY472" s="0"/>
      <c r="XZ472" s="0"/>
      <c r="YA472" s="0"/>
      <c r="YB472" s="0"/>
      <c r="YC472" s="0"/>
      <c r="YD472" s="0"/>
      <c r="YE472" s="0"/>
      <c r="YF472" s="0"/>
      <c r="YG472" s="0"/>
      <c r="YH472" s="0"/>
      <c r="YI472" s="0"/>
      <c r="YJ472" s="0"/>
      <c r="YK472" s="0"/>
      <c r="YL472" s="0"/>
      <c r="YM472" s="0"/>
      <c r="YN472" s="0"/>
      <c r="YO472" s="0"/>
      <c r="YP472" s="0"/>
      <c r="YQ472" s="0"/>
      <c r="YR472" s="0"/>
      <c r="YS472" s="0"/>
      <c r="YT472" s="0"/>
      <c r="YU472" s="0"/>
      <c r="YV472" s="0"/>
      <c r="YW472" s="0"/>
      <c r="YX472" s="0"/>
      <c r="YY472" s="0"/>
      <c r="YZ472" s="0"/>
      <c r="ZA472" s="0"/>
      <c r="ZB472" s="0"/>
      <c r="ZC472" s="0"/>
      <c r="ZD472" s="0"/>
      <c r="ZE472" s="0"/>
      <c r="ZF472" s="0"/>
      <c r="ZG472" s="0"/>
      <c r="ZH472" s="0"/>
      <c r="ZI472" s="0"/>
      <c r="ZJ472" s="0"/>
      <c r="ZK472" s="0"/>
      <c r="ZL472" s="0"/>
      <c r="ZM472" s="0"/>
      <c r="ZN472" s="0"/>
      <c r="ZO472" s="0"/>
      <c r="ZP472" s="0"/>
      <c r="ZQ472" s="0"/>
      <c r="ZR472" s="0"/>
      <c r="ZS472" s="0"/>
      <c r="ZT472" s="0"/>
      <c r="ZU472" s="0"/>
      <c r="ZV472" s="0"/>
      <c r="ZW472" s="0"/>
      <c r="ZX472" s="0"/>
      <c r="ZY472" s="0"/>
      <c r="ZZ472" s="0"/>
      <c r="AAA472" s="0"/>
      <c r="AAB472" s="0"/>
      <c r="AAC472" s="0"/>
      <c r="AAD472" s="0"/>
      <c r="AAE472" s="0"/>
      <c r="AAF472" s="0"/>
      <c r="AAG472" s="0"/>
      <c r="AAH472" s="0"/>
      <c r="AAI472" s="0"/>
      <c r="AAJ472" s="0"/>
      <c r="AAK472" s="0"/>
      <c r="AAL472" s="0"/>
      <c r="AAM472" s="0"/>
      <c r="AAN472" s="0"/>
      <c r="AAO472" s="0"/>
      <c r="AAP472" s="0"/>
      <c r="AAQ472" s="0"/>
      <c r="AAR472" s="0"/>
      <c r="AAS472" s="0"/>
      <c r="AAT472" s="0"/>
      <c r="AAU472" s="0"/>
      <c r="AAV472" s="0"/>
      <c r="AAW472" s="0"/>
      <c r="AAX472" s="0"/>
      <c r="AAY472" s="0"/>
      <c r="AAZ472" s="0"/>
      <c r="ABA472" s="0"/>
      <c r="ABB472" s="0"/>
      <c r="ABC472" s="0"/>
      <c r="ABD472" s="0"/>
      <c r="ABE472" s="0"/>
      <c r="ABF472" s="0"/>
      <c r="ABG472" s="0"/>
      <c r="ABH472" s="0"/>
      <c r="ABI472" s="0"/>
      <c r="ABJ472" s="0"/>
      <c r="ABK472" s="0"/>
      <c r="ABL472" s="0"/>
      <c r="ABM472" s="0"/>
      <c r="ABN472" s="0"/>
      <c r="ABO472" s="0"/>
      <c r="ABP472" s="0"/>
      <c r="ABQ472" s="0"/>
      <c r="ABR472" s="0"/>
      <c r="ABS472" s="0"/>
      <c r="ABT472" s="0"/>
      <c r="ABU472" s="0"/>
      <c r="ABV472" s="0"/>
      <c r="ABW472" s="0"/>
      <c r="ABX472" s="0"/>
      <c r="ABY472" s="0"/>
      <c r="ABZ472" s="0"/>
      <c r="ACA472" s="0"/>
      <c r="ACB472" s="0"/>
      <c r="ACC472" s="0"/>
      <c r="ACD472" s="0"/>
      <c r="ACE472" s="0"/>
      <c r="ACF472" s="0"/>
      <c r="ACG472" s="0"/>
      <c r="ACH472" s="0"/>
      <c r="ACI472" s="0"/>
      <c r="ACJ472" s="0"/>
      <c r="ACK472" s="0"/>
      <c r="ACL472" s="0"/>
      <c r="ACM472" s="0"/>
      <c r="ACN472" s="0"/>
      <c r="ACO472" s="0"/>
      <c r="ACP472" s="0"/>
      <c r="ACQ472" s="0"/>
      <c r="ACR472" s="0"/>
      <c r="ACS472" s="0"/>
      <c r="ACT472" s="0"/>
      <c r="ACU472" s="0"/>
      <c r="ACV472" s="0"/>
      <c r="ACW472" s="0"/>
      <c r="ACX472" s="0"/>
      <c r="ACY472" s="0"/>
      <c r="ACZ472" s="0"/>
      <c r="ADA472" s="0"/>
      <c r="ADB472" s="0"/>
      <c r="ADC472" s="0"/>
      <c r="ADD472" s="0"/>
      <c r="ADE472" s="0"/>
      <c r="ADF472" s="0"/>
      <c r="ADG472" s="0"/>
      <c r="ADH472" s="0"/>
      <c r="ADI472" s="0"/>
      <c r="ADJ472" s="0"/>
      <c r="ADK472" s="0"/>
      <c r="ADL472" s="0"/>
      <c r="ADM472" s="0"/>
      <c r="ADN472" s="0"/>
      <c r="ADO472" s="0"/>
      <c r="ADP472" s="0"/>
      <c r="ADQ472" s="0"/>
      <c r="ADR472" s="0"/>
      <c r="ADS472" s="0"/>
      <c r="ADT472" s="0"/>
      <c r="ADU472" s="0"/>
      <c r="ADV472" s="0"/>
      <c r="ADW472" s="0"/>
      <c r="ADX472" s="0"/>
      <c r="ADY472" s="0"/>
      <c r="ADZ472" s="0"/>
      <c r="AEA472" s="0"/>
      <c r="AEB472" s="0"/>
      <c r="AEC472" s="0"/>
      <c r="AED472" s="0"/>
      <c r="AEE472" s="0"/>
      <c r="AEF472" s="0"/>
      <c r="AEG472" s="0"/>
      <c r="AEH472" s="0"/>
      <c r="AEI472" s="0"/>
      <c r="AEJ472" s="0"/>
      <c r="AEK472" s="0"/>
      <c r="AEL472" s="0"/>
      <c r="AEM472" s="0"/>
      <c r="AEN472" s="0"/>
      <c r="AEO472" s="0"/>
      <c r="AEP472" s="0"/>
      <c r="AEQ472" s="0"/>
      <c r="AER472" s="0"/>
      <c r="AES472" s="0"/>
      <c r="AET472" s="0"/>
      <c r="AEU472" s="0"/>
      <c r="AEV472" s="0"/>
      <c r="AEW472" s="0"/>
      <c r="AEX472" s="0"/>
      <c r="AEY472" s="0"/>
      <c r="AEZ472" s="0"/>
      <c r="AFA472" s="0"/>
      <c r="AFB472" s="0"/>
      <c r="AFC472" s="0"/>
      <c r="AFD472" s="0"/>
      <c r="AFE472" s="0"/>
      <c r="AFF472" s="0"/>
      <c r="AFG472" s="0"/>
      <c r="AFH472" s="0"/>
      <c r="AFI472" s="0"/>
      <c r="AFJ472" s="0"/>
      <c r="AFK472" s="0"/>
      <c r="AFL472" s="0"/>
      <c r="AFM472" s="0"/>
      <c r="AFN472" s="0"/>
      <c r="AFO472" s="0"/>
      <c r="AFP472" s="0"/>
      <c r="AFQ472" s="0"/>
      <c r="AFR472" s="0"/>
      <c r="AFS472" s="0"/>
      <c r="AFT472" s="0"/>
      <c r="AFU472" s="0"/>
      <c r="AFV472" s="0"/>
      <c r="AFW472" s="0"/>
      <c r="AFX472" s="0"/>
      <c r="AFY472" s="0"/>
      <c r="AFZ472" s="0"/>
      <c r="AGA472" s="0"/>
      <c r="AGB472" s="0"/>
      <c r="AGC472" s="0"/>
      <c r="AGD472" s="0"/>
      <c r="AGE472" s="0"/>
      <c r="AGF472" s="0"/>
      <c r="AGG472" s="0"/>
      <c r="AGH472" s="0"/>
      <c r="AGI472" s="0"/>
      <c r="AGJ472" s="0"/>
      <c r="AGK472" s="0"/>
      <c r="AGL472" s="0"/>
      <c r="AGM472" s="0"/>
      <c r="AGN472" s="0"/>
      <c r="AGO472" s="0"/>
      <c r="AGP472" s="0"/>
      <c r="AGQ472" s="0"/>
      <c r="AGR472" s="0"/>
      <c r="AGS472" s="0"/>
      <c r="AGT472" s="0"/>
      <c r="AGU472" s="0"/>
      <c r="AGV472" s="0"/>
      <c r="AGW472" s="0"/>
      <c r="AGX472" s="0"/>
      <c r="AGY472" s="0"/>
      <c r="AGZ472" s="0"/>
      <c r="AHA472" s="0"/>
      <c r="AHB472" s="0"/>
      <c r="AHC472" s="0"/>
      <c r="AHD472" s="0"/>
      <c r="AHE472" s="0"/>
      <c r="AHF472" s="0"/>
      <c r="AHG472" s="0"/>
      <c r="AHH472" s="0"/>
      <c r="AHI472" s="0"/>
      <c r="AHJ472" s="0"/>
      <c r="AHK472" s="0"/>
      <c r="AHL472" s="0"/>
      <c r="AHM472" s="0"/>
      <c r="AHN472" s="0"/>
      <c r="AHO472" s="0"/>
      <c r="AHP472" s="0"/>
      <c r="AHQ472" s="0"/>
      <c r="AHR472" s="0"/>
      <c r="AHS472" s="0"/>
      <c r="AHT472" s="0"/>
      <c r="AHU472" s="0"/>
      <c r="AHV472" s="0"/>
      <c r="AHW472" s="0"/>
      <c r="AHX472" s="0"/>
      <c r="AHY472" s="0"/>
      <c r="AHZ472" s="0"/>
      <c r="AIA472" s="0"/>
      <c r="AIB472" s="0"/>
      <c r="AIC472" s="0"/>
      <c r="AID472" s="0"/>
      <c r="AIE472" s="0"/>
      <c r="AIF472" s="0"/>
      <c r="AIG472" s="0"/>
      <c r="AIH472" s="0"/>
      <c r="AII472" s="0"/>
      <c r="AIJ472" s="0"/>
      <c r="AIK472" s="0"/>
      <c r="AIL472" s="0"/>
      <c r="AIM472" s="0"/>
      <c r="AIN472" s="0"/>
      <c r="AIO472" s="0"/>
      <c r="AIP472" s="0"/>
      <c r="AIQ472" s="0"/>
      <c r="AIR472" s="0"/>
      <c r="AIS472" s="0"/>
      <c r="AIT472" s="0"/>
      <c r="AIU472" s="0"/>
      <c r="AIV472" s="0"/>
      <c r="AIW472" s="0"/>
      <c r="AIX472" s="0"/>
      <c r="AIY472" s="0"/>
      <c r="AIZ472" s="0"/>
      <c r="AJA472" s="0"/>
      <c r="AJB472" s="0"/>
      <c r="AJC472" s="0"/>
      <c r="AJD472" s="0"/>
      <c r="AJE472" s="0"/>
      <c r="AJF472" s="0"/>
      <c r="AJG472" s="0"/>
      <c r="AJH472" s="0"/>
      <c r="AJI472" s="0"/>
      <c r="AJJ472" s="0"/>
      <c r="AJK472" s="0"/>
      <c r="AJL472" s="0"/>
      <c r="AJM472" s="0"/>
      <c r="AJN472" s="0"/>
      <c r="AJO472" s="0"/>
      <c r="AJP472" s="0"/>
      <c r="AJQ472" s="0"/>
      <c r="AJR472" s="0"/>
      <c r="AJS472" s="0"/>
      <c r="AJT472" s="0"/>
      <c r="AJU472" s="0"/>
      <c r="AJV472" s="0"/>
      <c r="AJW472" s="0"/>
      <c r="AJX472" s="0"/>
      <c r="AJY472" s="0"/>
      <c r="AJZ472" s="0"/>
      <c r="AKA472" s="0"/>
      <c r="AKB472" s="0"/>
      <c r="AKC472" s="0"/>
      <c r="AKD472" s="0"/>
      <c r="AKE472" s="0"/>
      <c r="AKF472" s="0"/>
      <c r="AKG472" s="0"/>
      <c r="AKH472" s="0"/>
      <c r="AKI472" s="0"/>
      <c r="AKJ472" s="0"/>
      <c r="AKK472" s="0"/>
      <c r="AKL472" s="0"/>
      <c r="AKM472" s="0"/>
      <c r="AKN472" s="0"/>
      <c r="AKO472" s="0"/>
      <c r="AKP472" s="0"/>
      <c r="AKQ472" s="0"/>
      <c r="AKR472" s="0"/>
      <c r="AKS472" s="0"/>
      <c r="AKT472" s="0"/>
      <c r="AKU472" s="0"/>
      <c r="AKV472" s="0"/>
      <c r="AKW472" s="0"/>
      <c r="AKX472" s="0"/>
      <c r="AKY472" s="0"/>
      <c r="AKZ472" s="0"/>
      <c r="ALA472" s="0"/>
      <c r="ALB472" s="0"/>
      <c r="ALC472" s="0"/>
      <c r="ALD472" s="0"/>
      <c r="ALE472" s="0"/>
      <c r="ALF472" s="0"/>
      <c r="ALG472" s="0"/>
      <c r="ALH472" s="0"/>
      <c r="ALI472" s="0"/>
      <c r="ALJ472" s="0"/>
      <c r="ALK472" s="0"/>
      <c r="ALL472" s="0"/>
      <c r="ALM472" s="0"/>
      <c r="ALN472" s="0"/>
      <c r="ALO472" s="0"/>
      <c r="ALP472" s="0"/>
      <c r="ALQ472" s="0"/>
      <c r="ALR472" s="0"/>
      <c r="ALS472" s="0"/>
      <c r="ALT472" s="0"/>
      <c r="ALU472" s="0"/>
      <c r="ALV472" s="0"/>
      <c r="ALW472" s="0"/>
      <c r="ALX472" s="0"/>
      <c r="ALY472" s="0"/>
      <c r="ALZ472" s="0"/>
      <c r="AMA472" s="0"/>
      <c r="AMB472" s="0"/>
      <c r="AMC472" s="0"/>
      <c r="AMD472" s="0"/>
      <c r="AME472" s="0"/>
      <c r="AMF472" s="0"/>
      <c r="AMG472" s="0"/>
      <c r="AMH472" s="0"/>
      <c r="AMI472" s="0"/>
      <c r="AMJ472" s="0"/>
    </row>
    <row r="473" customFormat="false" ht="27.6" hidden="false" customHeight="true" outlineLevel="0" collapsed="false">
      <c r="B473" s="389" t="s">
        <v>4536</v>
      </c>
      <c r="C473" s="391" t="s">
        <v>4537</v>
      </c>
      <c r="D473" s="392" t="s">
        <v>4537</v>
      </c>
      <c r="E473" s="393" t="s">
        <v>4538</v>
      </c>
      <c r="F473" s="389" t="s">
        <v>4539</v>
      </c>
      <c r="G473" s="389" t="s">
        <v>4540</v>
      </c>
      <c r="H473" s="393" t="s">
        <v>4541</v>
      </c>
      <c r="I473" s="392" t="s">
        <v>4537</v>
      </c>
      <c r="J473" s="0"/>
      <c r="K473" s="0"/>
      <c r="L473" s="0"/>
      <c r="M473" s="0"/>
      <c r="N473" s="0"/>
      <c r="O473" s="0"/>
      <c r="P473" s="0"/>
      <c r="Q473" s="0"/>
      <c r="R473" s="0"/>
      <c r="S473" s="0"/>
      <c r="T473" s="0"/>
      <c r="U473" s="0"/>
      <c r="V473" s="0"/>
      <c r="W473" s="0"/>
      <c r="X473" s="0"/>
      <c r="Y473" s="0"/>
      <c r="Z473" s="0"/>
      <c r="AA473" s="0"/>
      <c r="AB473" s="0"/>
      <c r="AC473" s="0"/>
      <c r="AD473" s="0"/>
      <c r="AE473" s="0"/>
      <c r="AF473" s="0"/>
      <c r="AG473" s="0"/>
      <c r="AH473" s="0"/>
      <c r="AI473" s="0"/>
      <c r="AJ473" s="0"/>
      <c r="AK473" s="0"/>
      <c r="AL473" s="0"/>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c r="CP473" s="0"/>
      <c r="CQ473" s="0"/>
      <c r="CR473" s="0"/>
      <c r="CS473" s="0"/>
      <c r="CT473" s="0"/>
      <c r="CU473" s="0"/>
      <c r="CV473" s="0"/>
      <c r="CW473" s="0"/>
      <c r="CX473" s="0"/>
      <c r="CY473" s="0"/>
      <c r="CZ473" s="0"/>
      <c r="DA473" s="0"/>
      <c r="DB473" s="0"/>
      <c r="DC473" s="0"/>
      <c r="DD473" s="0"/>
      <c r="DE473" s="0"/>
      <c r="DF473" s="0"/>
      <c r="DG473" s="0"/>
      <c r="DH473" s="0"/>
      <c r="DI473" s="0"/>
      <c r="DJ473" s="0"/>
      <c r="DK473" s="0"/>
      <c r="DL473" s="0"/>
      <c r="DM473" s="0"/>
      <c r="DN473" s="0"/>
      <c r="DO473" s="0"/>
      <c r="DP473" s="0"/>
      <c r="DQ473" s="0"/>
      <c r="DR473" s="0"/>
      <c r="DS473" s="0"/>
      <c r="DT473" s="0"/>
      <c r="DU473" s="0"/>
      <c r="DV473" s="0"/>
      <c r="DW473" s="0"/>
      <c r="DX473" s="0"/>
      <c r="DY473" s="0"/>
      <c r="DZ473" s="0"/>
      <c r="EA473" s="0"/>
      <c r="EB473" s="0"/>
      <c r="EC473" s="0"/>
      <c r="ED473" s="0"/>
      <c r="EE473" s="0"/>
      <c r="EF473" s="0"/>
      <c r="EG473" s="0"/>
      <c r="EH473" s="0"/>
      <c r="EI473" s="0"/>
      <c r="EJ473" s="0"/>
      <c r="EK473" s="0"/>
      <c r="EL473" s="0"/>
      <c r="EM473" s="0"/>
      <c r="EN473" s="0"/>
      <c r="EO473" s="0"/>
      <c r="EP473" s="0"/>
      <c r="EQ473" s="0"/>
      <c r="ER473" s="0"/>
      <c r="ES473" s="0"/>
      <c r="ET473" s="0"/>
      <c r="EU473" s="0"/>
      <c r="EV473" s="0"/>
      <c r="EW473" s="0"/>
      <c r="EX473" s="0"/>
      <c r="EY473" s="0"/>
      <c r="EZ473" s="0"/>
      <c r="FA473" s="0"/>
      <c r="FB473" s="0"/>
      <c r="FC473" s="0"/>
      <c r="FD473" s="0"/>
      <c r="FE473" s="0"/>
      <c r="FF473" s="0"/>
      <c r="FG473" s="0"/>
      <c r="FH473" s="0"/>
      <c r="FI473" s="0"/>
      <c r="FJ473" s="0"/>
      <c r="FK473" s="0"/>
      <c r="FL473" s="0"/>
      <c r="FM473" s="0"/>
      <c r="FN473" s="0"/>
      <c r="FO473" s="0"/>
      <c r="FP473" s="0"/>
      <c r="FQ473" s="0"/>
      <c r="FR473" s="0"/>
      <c r="FS473" s="0"/>
      <c r="FT473" s="0"/>
      <c r="FU473" s="0"/>
      <c r="FV473" s="0"/>
      <c r="FW473" s="0"/>
      <c r="FX473" s="0"/>
      <c r="FY473" s="0"/>
      <c r="FZ473" s="0"/>
      <c r="GA473" s="0"/>
      <c r="GB473" s="0"/>
      <c r="GC473" s="0"/>
      <c r="GD473" s="0"/>
      <c r="GE473" s="0"/>
      <c r="GF473" s="0"/>
      <c r="GG473" s="0"/>
      <c r="GH473" s="0"/>
      <c r="GI473" s="0"/>
      <c r="GJ473" s="0"/>
      <c r="GK473" s="0"/>
      <c r="GL473" s="0"/>
      <c r="GM473" s="0"/>
      <c r="GN473" s="0"/>
      <c r="GO473" s="0"/>
      <c r="GP473" s="0"/>
      <c r="GQ473" s="0"/>
      <c r="GR473" s="0"/>
      <c r="GS473" s="0"/>
      <c r="GT473" s="0"/>
      <c r="GU473" s="0"/>
      <c r="GV473" s="0"/>
      <c r="GW473" s="0"/>
      <c r="GX473" s="0"/>
      <c r="GY473" s="0"/>
      <c r="GZ473" s="0"/>
      <c r="HA473" s="0"/>
      <c r="HB473" s="0"/>
      <c r="HC473" s="0"/>
      <c r="HD473" s="0"/>
      <c r="HE473" s="0"/>
      <c r="HF473" s="0"/>
      <c r="HG473" s="0"/>
      <c r="HH473" s="0"/>
      <c r="HI473" s="0"/>
      <c r="HJ473" s="0"/>
      <c r="HK473" s="0"/>
      <c r="HL473" s="0"/>
      <c r="HM473" s="0"/>
      <c r="HN473" s="0"/>
      <c r="HO473" s="0"/>
      <c r="HP473" s="0"/>
      <c r="HQ473" s="0"/>
      <c r="HR473" s="0"/>
      <c r="HS473" s="0"/>
      <c r="HT473" s="0"/>
      <c r="HU473" s="0"/>
      <c r="HV473" s="0"/>
      <c r="HW473" s="0"/>
      <c r="HX473" s="0"/>
      <c r="HY473" s="0"/>
      <c r="HZ473" s="0"/>
      <c r="IA473" s="0"/>
      <c r="IB473" s="0"/>
      <c r="IC473" s="0"/>
      <c r="ID473" s="0"/>
      <c r="IE473" s="0"/>
      <c r="IF473" s="0"/>
      <c r="IG473" s="0"/>
      <c r="IH473" s="0"/>
      <c r="II473" s="0"/>
      <c r="IJ473" s="0"/>
      <c r="IK473" s="0"/>
      <c r="IL473" s="0"/>
      <c r="IM473" s="0"/>
      <c r="IN473" s="0"/>
      <c r="IO473" s="0"/>
      <c r="IP473" s="0"/>
      <c r="IQ473" s="0"/>
      <c r="IR473" s="0"/>
      <c r="IS473" s="0"/>
      <c r="IT473" s="0"/>
      <c r="IU473" s="0"/>
      <c r="IV473" s="0"/>
      <c r="IW473" s="0"/>
      <c r="IX473" s="0"/>
      <c r="IY473" s="0"/>
      <c r="IZ473" s="0"/>
      <c r="JA473" s="0"/>
      <c r="JB473" s="0"/>
      <c r="JC473" s="0"/>
      <c r="JD473" s="0"/>
      <c r="JE473" s="0"/>
      <c r="JF473" s="0"/>
      <c r="JG473" s="0"/>
      <c r="JH473" s="0"/>
      <c r="JI473" s="0"/>
      <c r="JJ473" s="0"/>
      <c r="JK473" s="0"/>
      <c r="JL473" s="0"/>
      <c r="JM473" s="0"/>
      <c r="JN473" s="0"/>
      <c r="JO473" s="0"/>
      <c r="JP473" s="0"/>
      <c r="JQ473" s="0"/>
      <c r="JR473" s="0"/>
      <c r="JS473" s="0"/>
      <c r="JT473" s="0"/>
      <c r="JU473" s="0"/>
      <c r="JV473" s="0"/>
      <c r="JW473" s="0"/>
      <c r="JX473" s="0"/>
      <c r="JY473" s="0"/>
      <c r="JZ473" s="0"/>
      <c r="KA473" s="0"/>
      <c r="KB473" s="0"/>
      <c r="KC473" s="0"/>
      <c r="KD473" s="0"/>
      <c r="KE473" s="0"/>
      <c r="KF473" s="0"/>
      <c r="KG473" s="0"/>
      <c r="KH473" s="0"/>
      <c r="KI473" s="0"/>
      <c r="KJ473" s="0"/>
      <c r="KK473" s="0"/>
      <c r="KL473" s="0"/>
      <c r="KM473" s="0"/>
      <c r="KN473" s="0"/>
      <c r="KO473" s="0"/>
      <c r="KP473" s="0"/>
      <c r="KQ473" s="0"/>
      <c r="KR473" s="0"/>
      <c r="KS473" s="0"/>
      <c r="KT473" s="0"/>
      <c r="KU473" s="0"/>
      <c r="KV473" s="0"/>
      <c r="KW473" s="0"/>
      <c r="KX473" s="0"/>
      <c r="KY473" s="0"/>
      <c r="KZ473" s="0"/>
      <c r="LA473" s="0"/>
      <c r="LB473" s="0"/>
      <c r="LC473" s="0"/>
      <c r="LD473" s="0"/>
      <c r="LE473" s="0"/>
      <c r="LF473" s="0"/>
      <c r="LG473" s="0"/>
      <c r="LH473" s="0"/>
      <c r="LI473" s="0"/>
      <c r="LJ473" s="0"/>
      <c r="LK473" s="0"/>
      <c r="LL473" s="0"/>
      <c r="LM473" s="0"/>
      <c r="LN473" s="0"/>
      <c r="LO473" s="0"/>
      <c r="LP473" s="0"/>
      <c r="LQ473" s="0"/>
      <c r="LR473" s="0"/>
      <c r="LS473" s="0"/>
      <c r="LT473" s="0"/>
      <c r="LU473" s="0"/>
      <c r="LV473" s="0"/>
      <c r="LW473" s="0"/>
      <c r="LX473" s="0"/>
      <c r="LY473" s="0"/>
      <c r="LZ473" s="0"/>
      <c r="MA473" s="0"/>
      <c r="MB473" s="0"/>
      <c r="MC473" s="0"/>
      <c r="MD473" s="0"/>
      <c r="ME473" s="0"/>
      <c r="MF473" s="0"/>
      <c r="MG473" s="0"/>
      <c r="MH473" s="0"/>
      <c r="MI473" s="0"/>
      <c r="MJ473" s="0"/>
      <c r="MK473" s="0"/>
      <c r="ML473" s="0"/>
      <c r="MM473" s="0"/>
      <c r="MN473" s="0"/>
      <c r="MO473" s="0"/>
      <c r="MP473" s="0"/>
      <c r="MQ473" s="0"/>
      <c r="MR473" s="0"/>
      <c r="MS473" s="0"/>
      <c r="MT473" s="0"/>
      <c r="MU473" s="0"/>
      <c r="MV473" s="0"/>
      <c r="MW473" s="0"/>
      <c r="MX473" s="0"/>
      <c r="MY473" s="0"/>
      <c r="MZ473" s="0"/>
      <c r="NA473" s="0"/>
      <c r="NB473" s="0"/>
      <c r="NC473" s="0"/>
      <c r="ND473" s="0"/>
      <c r="NE473" s="0"/>
      <c r="NF473" s="0"/>
      <c r="NG473" s="0"/>
      <c r="NH473" s="0"/>
      <c r="NI473" s="0"/>
      <c r="NJ473" s="0"/>
      <c r="NK473" s="0"/>
      <c r="NL473" s="0"/>
      <c r="NM473" s="0"/>
      <c r="NN473" s="0"/>
      <c r="NO473" s="0"/>
      <c r="NP473" s="0"/>
      <c r="NQ473" s="0"/>
      <c r="NR473" s="0"/>
      <c r="NS473" s="0"/>
      <c r="NT473" s="0"/>
      <c r="NU473" s="0"/>
      <c r="NV473" s="0"/>
      <c r="NW473" s="0"/>
      <c r="NX473" s="0"/>
      <c r="NY473" s="0"/>
      <c r="NZ473" s="0"/>
      <c r="OA473" s="0"/>
      <c r="OB473" s="0"/>
      <c r="OC473" s="0"/>
      <c r="OD473" s="0"/>
      <c r="OE473" s="0"/>
      <c r="OF473" s="0"/>
      <c r="OG473" s="0"/>
      <c r="OH473" s="0"/>
      <c r="OI473" s="0"/>
      <c r="OJ473" s="0"/>
      <c r="OK473" s="0"/>
      <c r="OL473" s="0"/>
      <c r="OM473" s="0"/>
      <c r="ON473" s="0"/>
      <c r="OO473" s="0"/>
      <c r="OP473" s="0"/>
      <c r="OQ473" s="0"/>
      <c r="OR473" s="0"/>
      <c r="OS473" s="0"/>
      <c r="OT473" s="0"/>
      <c r="OU473" s="0"/>
      <c r="OV473" s="0"/>
      <c r="OW473" s="0"/>
      <c r="OX473" s="0"/>
      <c r="OY473" s="0"/>
      <c r="OZ473" s="0"/>
      <c r="PA473" s="0"/>
      <c r="PB473" s="0"/>
      <c r="PC473" s="0"/>
      <c r="PD473" s="0"/>
      <c r="PE473" s="0"/>
      <c r="PF473" s="0"/>
      <c r="PG473" s="0"/>
      <c r="PH473" s="0"/>
      <c r="PI473" s="0"/>
      <c r="PJ473" s="0"/>
      <c r="PK473" s="0"/>
      <c r="PL473" s="0"/>
      <c r="PM473" s="0"/>
      <c r="PN473" s="0"/>
      <c r="PO473" s="0"/>
      <c r="PP473" s="0"/>
      <c r="PQ473" s="0"/>
      <c r="PR473" s="0"/>
      <c r="PS473" s="0"/>
      <c r="PT473" s="0"/>
      <c r="PU473" s="0"/>
      <c r="PV473" s="0"/>
      <c r="PW473" s="0"/>
      <c r="PX473" s="0"/>
      <c r="PY473" s="0"/>
      <c r="PZ473" s="0"/>
      <c r="QA473" s="0"/>
      <c r="QB473" s="0"/>
      <c r="QC473" s="0"/>
      <c r="QD473" s="0"/>
      <c r="QE473" s="0"/>
      <c r="QF473" s="0"/>
      <c r="QG473" s="0"/>
      <c r="QH473" s="0"/>
      <c r="QI473" s="0"/>
      <c r="QJ473" s="0"/>
      <c r="QK473" s="0"/>
      <c r="QL473" s="0"/>
      <c r="QM473" s="0"/>
      <c r="QN473" s="0"/>
      <c r="QO473" s="0"/>
      <c r="QP473" s="0"/>
      <c r="QQ473" s="0"/>
      <c r="QR473" s="0"/>
      <c r="QS473" s="0"/>
      <c r="QT473" s="0"/>
      <c r="QU473" s="0"/>
      <c r="QV473" s="0"/>
      <c r="QW473" s="0"/>
      <c r="QX473" s="0"/>
      <c r="QY473" s="0"/>
      <c r="QZ473" s="0"/>
      <c r="RA473" s="0"/>
      <c r="RB473" s="0"/>
      <c r="RC473" s="0"/>
      <c r="RD473" s="0"/>
      <c r="RE473" s="0"/>
      <c r="RF473" s="0"/>
      <c r="RG473" s="0"/>
      <c r="RH473" s="0"/>
      <c r="RI473" s="0"/>
      <c r="RJ473" s="0"/>
      <c r="RK473" s="0"/>
      <c r="RL473" s="0"/>
      <c r="RM473" s="0"/>
      <c r="RN473" s="0"/>
      <c r="RO473" s="0"/>
      <c r="RP473" s="0"/>
      <c r="RQ473" s="0"/>
      <c r="RR473" s="0"/>
      <c r="RS473" s="0"/>
      <c r="RT473" s="0"/>
      <c r="RU473" s="0"/>
      <c r="RV473" s="0"/>
      <c r="RW473" s="0"/>
      <c r="RX473" s="0"/>
      <c r="RY473" s="0"/>
      <c r="RZ473" s="0"/>
      <c r="SA473" s="0"/>
      <c r="SB473" s="0"/>
      <c r="SC473" s="0"/>
      <c r="SD473" s="0"/>
      <c r="SE473" s="0"/>
      <c r="SF473" s="0"/>
      <c r="SG473" s="0"/>
      <c r="SH473" s="0"/>
      <c r="SI473" s="0"/>
      <c r="SJ473" s="0"/>
      <c r="SK473" s="0"/>
      <c r="SL473" s="0"/>
      <c r="SM473" s="0"/>
      <c r="SN473" s="0"/>
      <c r="SO473" s="0"/>
      <c r="SP473" s="0"/>
      <c r="SQ473" s="0"/>
      <c r="SR473" s="0"/>
      <c r="SS473" s="0"/>
      <c r="ST473" s="0"/>
      <c r="SU473" s="0"/>
      <c r="SV473" s="0"/>
      <c r="SW473" s="0"/>
      <c r="SX473" s="0"/>
      <c r="SY473" s="0"/>
      <c r="SZ473" s="0"/>
      <c r="TA473" s="0"/>
      <c r="TB473" s="0"/>
      <c r="TC473" s="0"/>
      <c r="TD473" s="0"/>
      <c r="TE473" s="0"/>
      <c r="TF473" s="0"/>
      <c r="TG473" s="0"/>
      <c r="TH473" s="0"/>
      <c r="TI473" s="0"/>
      <c r="TJ473" s="0"/>
      <c r="TK473" s="0"/>
      <c r="TL473" s="0"/>
      <c r="TM473" s="0"/>
      <c r="TN473" s="0"/>
      <c r="TO473" s="0"/>
      <c r="TP473" s="0"/>
      <c r="TQ473" s="0"/>
      <c r="TR473" s="0"/>
      <c r="TS473" s="0"/>
      <c r="TT473" s="0"/>
      <c r="TU473" s="0"/>
      <c r="TV473" s="0"/>
      <c r="TW473" s="0"/>
      <c r="TX473" s="0"/>
      <c r="TY473" s="0"/>
      <c r="TZ473" s="0"/>
      <c r="UA473" s="0"/>
      <c r="UB473" s="0"/>
      <c r="UC473" s="0"/>
      <c r="UD473" s="0"/>
      <c r="UE473" s="0"/>
      <c r="UF473" s="0"/>
      <c r="UG473" s="0"/>
      <c r="UH473" s="0"/>
      <c r="UI473" s="0"/>
      <c r="UJ473" s="0"/>
      <c r="UK473" s="0"/>
      <c r="UL473" s="0"/>
      <c r="UM473" s="0"/>
      <c r="UN473" s="0"/>
      <c r="UO473" s="0"/>
      <c r="UP473" s="0"/>
      <c r="UQ473" s="0"/>
      <c r="UR473" s="0"/>
      <c r="US473" s="0"/>
      <c r="UT473" s="0"/>
      <c r="UU473" s="0"/>
      <c r="UV473" s="0"/>
      <c r="UW473" s="0"/>
      <c r="UX473" s="0"/>
      <c r="UY473" s="0"/>
      <c r="UZ473" s="0"/>
      <c r="VA473" s="0"/>
      <c r="VB473" s="0"/>
      <c r="VC473" s="0"/>
      <c r="VD473" s="0"/>
      <c r="VE473" s="0"/>
      <c r="VF473" s="0"/>
      <c r="VG473" s="0"/>
      <c r="VH473" s="0"/>
      <c r="VI473" s="0"/>
      <c r="VJ473" s="0"/>
      <c r="VK473" s="0"/>
      <c r="VL473" s="0"/>
      <c r="VM473" s="0"/>
      <c r="VN473" s="0"/>
      <c r="VO473" s="0"/>
      <c r="VP473" s="0"/>
      <c r="VQ473" s="0"/>
      <c r="VR473" s="0"/>
      <c r="VS473" s="0"/>
      <c r="VT473" s="0"/>
      <c r="VU473" s="0"/>
      <c r="VV473" s="0"/>
      <c r="VW473" s="0"/>
      <c r="VX473" s="0"/>
      <c r="VY473" s="0"/>
      <c r="VZ473" s="0"/>
      <c r="WA473" s="0"/>
      <c r="WB473" s="0"/>
      <c r="WC473" s="0"/>
      <c r="WD473" s="0"/>
      <c r="WE473" s="0"/>
      <c r="WF473" s="0"/>
      <c r="WG473" s="0"/>
      <c r="WH473" s="0"/>
      <c r="WI473" s="0"/>
      <c r="WJ473" s="0"/>
      <c r="WK473" s="0"/>
      <c r="WL473" s="0"/>
      <c r="WM473" s="0"/>
      <c r="WN473" s="0"/>
      <c r="WO473" s="0"/>
      <c r="WP473" s="0"/>
      <c r="WQ473" s="0"/>
      <c r="WR473" s="0"/>
      <c r="WS473" s="0"/>
      <c r="WT473" s="0"/>
      <c r="WU473" s="0"/>
      <c r="WV473" s="0"/>
      <c r="WW473" s="0"/>
      <c r="WX473" s="0"/>
      <c r="WY473" s="0"/>
      <c r="WZ473" s="0"/>
      <c r="XA473" s="0"/>
      <c r="XB473" s="0"/>
      <c r="XC473" s="0"/>
      <c r="XD473" s="0"/>
      <c r="XE473" s="0"/>
      <c r="XF473" s="0"/>
      <c r="XG473" s="0"/>
      <c r="XH473" s="0"/>
      <c r="XI473" s="0"/>
      <c r="XJ473" s="0"/>
      <c r="XK473" s="0"/>
      <c r="XL473" s="0"/>
      <c r="XM473" s="0"/>
      <c r="XN473" s="0"/>
      <c r="XO473" s="0"/>
      <c r="XP473" s="0"/>
      <c r="XQ473" s="0"/>
      <c r="XR473" s="0"/>
      <c r="XS473" s="0"/>
      <c r="XT473" s="0"/>
      <c r="XU473" s="0"/>
      <c r="XV473" s="0"/>
      <c r="XW473" s="0"/>
      <c r="XX473" s="0"/>
      <c r="XY473" s="0"/>
      <c r="XZ473" s="0"/>
      <c r="YA473" s="0"/>
      <c r="YB473" s="0"/>
      <c r="YC473" s="0"/>
      <c r="YD473" s="0"/>
      <c r="YE473" s="0"/>
      <c r="YF473" s="0"/>
      <c r="YG473" s="0"/>
      <c r="YH473" s="0"/>
      <c r="YI473" s="0"/>
      <c r="YJ473" s="0"/>
      <c r="YK473" s="0"/>
      <c r="YL473" s="0"/>
      <c r="YM473" s="0"/>
      <c r="YN473" s="0"/>
      <c r="YO473" s="0"/>
      <c r="YP473" s="0"/>
      <c r="YQ473" s="0"/>
      <c r="YR473" s="0"/>
      <c r="YS473" s="0"/>
      <c r="YT473" s="0"/>
      <c r="YU473" s="0"/>
      <c r="YV473" s="0"/>
      <c r="YW473" s="0"/>
      <c r="YX473" s="0"/>
      <c r="YY473" s="0"/>
      <c r="YZ473" s="0"/>
      <c r="ZA473" s="0"/>
      <c r="ZB473" s="0"/>
      <c r="ZC473" s="0"/>
      <c r="ZD473" s="0"/>
      <c r="ZE473" s="0"/>
      <c r="ZF473" s="0"/>
      <c r="ZG473" s="0"/>
      <c r="ZH473" s="0"/>
      <c r="ZI473" s="0"/>
      <c r="ZJ473" s="0"/>
      <c r="ZK473" s="0"/>
      <c r="ZL473" s="0"/>
      <c r="ZM473" s="0"/>
      <c r="ZN473" s="0"/>
      <c r="ZO473" s="0"/>
      <c r="ZP473" s="0"/>
      <c r="ZQ473" s="0"/>
      <c r="ZR473" s="0"/>
      <c r="ZS473" s="0"/>
      <c r="ZT473" s="0"/>
      <c r="ZU473" s="0"/>
      <c r="ZV473" s="0"/>
      <c r="ZW473" s="0"/>
      <c r="ZX473" s="0"/>
      <c r="ZY473" s="0"/>
      <c r="ZZ473" s="0"/>
      <c r="AAA473" s="0"/>
      <c r="AAB473" s="0"/>
      <c r="AAC473" s="0"/>
      <c r="AAD473" s="0"/>
      <c r="AAE473" s="0"/>
      <c r="AAF473" s="0"/>
      <c r="AAG473" s="0"/>
      <c r="AAH473" s="0"/>
      <c r="AAI473" s="0"/>
      <c r="AAJ473" s="0"/>
      <c r="AAK473" s="0"/>
      <c r="AAL473" s="0"/>
      <c r="AAM473" s="0"/>
      <c r="AAN473" s="0"/>
      <c r="AAO473" s="0"/>
      <c r="AAP473" s="0"/>
      <c r="AAQ473" s="0"/>
      <c r="AAR473" s="0"/>
      <c r="AAS473" s="0"/>
      <c r="AAT473" s="0"/>
      <c r="AAU473" s="0"/>
      <c r="AAV473" s="0"/>
      <c r="AAW473" s="0"/>
      <c r="AAX473" s="0"/>
      <c r="AAY473" s="0"/>
      <c r="AAZ473" s="0"/>
      <c r="ABA473" s="0"/>
      <c r="ABB473" s="0"/>
      <c r="ABC473" s="0"/>
      <c r="ABD473" s="0"/>
      <c r="ABE473" s="0"/>
      <c r="ABF473" s="0"/>
      <c r="ABG473" s="0"/>
      <c r="ABH473" s="0"/>
      <c r="ABI473" s="0"/>
      <c r="ABJ473" s="0"/>
      <c r="ABK473" s="0"/>
      <c r="ABL473" s="0"/>
      <c r="ABM473" s="0"/>
      <c r="ABN473" s="0"/>
      <c r="ABO473" s="0"/>
      <c r="ABP473" s="0"/>
      <c r="ABQ473" s="0"/>
      <c r="ABR473" s="0"/>
      <c r="ABS473" s="0"/>
      <c r="ABT473" s="0"/>
      <c r="ABU473" s="0"/>
      <c r="ABV473" s="0"/>
      <c r="ABW473" s="0"/>
      <c r="ABX473" s="0"/>
      <c r="ABY473" s="0"/>
      <c r="ABZ473" s="0"/>
      <c r="ACA473" s="0"/>
      <c r="ACB473" s="0"/>
      <c r="ACC473" s="0"/>
      <c r="ACD473" s="0"/>
      <c r="ACE473" s="0"/>
      <c r="ACF473" s="0"/>
      <c r="ACG473" s="0"/>
      <c r="ACH473" s="0"/>
      <c r="ACI473" s="0"/>
      <c r="ACJ473" s="0"/>
      <c r="ACK473" s="0"/>
      <c r="ACL473" s="0"/>
      <c r="ACM473" s="0"/>
      <c r="ACN473" s="0"/>
      <c r="ACO473" s="0"/>
      <c r="ACP473" s="0"/>
      <c r="ACQ473" s="0"/>
      <c r="ACR473" s="0"/>
      <c r="ACS473" s="0"/>
      <c r="ACT473" s="0"/>
      <c r="ACU473" s="0"/>
      <c r="ACV473" s="0"/>
      <c r="ACW473" s="0"/>
      <c r="ACX473" s="0"/>
      <c r="ACY473" s="0"/>
      <c r="ACZ473" s="0"/>
      <c r="ADA473" s="0"/>
      <c r="ADB473" s="0"/>
      <c r="ADC473" s="0"/>
      <c r="ADD473" s="0"/>
      <c r="ADE473" s="0"/>
      <c r="ADF473" s="0"/>
      <c r="ADG473" s="0"/>
      <c r="ADH473" s="0"/>
      <c r="ADI473" s="0"/>
      <c r="ADJ473" s="0"/>
      <c r="ADK473" s="0"/>
      <c r="ADL473" s="0"/>
      <c r="ADM473" s="0"/>
      <c r="ADN473" s="0"/>
      <c r="ADO473" s="0"/>
      <c r="ADP473" s="0"/>
      <c r="ADQ473" s="0"/>
      <c r="ADR473" s="0"/>
      <c r="ADS473" s="0"/>
      <c r="ADT473" s="0"/>
      <c r="ADU473" s="0"/>
      <c r="ADV473" s="0"/>
      <c r="ADW473" s="0"/>
      <c r="ADX473" s="0"/>
      <c r="ADY473" s="0"/>
      <c r="ADZ473" s="0"/>
      <c r="AEA473" s="0"/>
      <c r="AEB473" s="0"/>
      <c r="AEC473" s="0"/>
      <c r="AED473" s="0"/>
      <c r="AEE473" s="0"/>
      <c r="AEF473" s="0"/>
      <c r="AEG473" s="0"/>
      <c r="AEH473" s="0"/>
      <c r="AEI473" s="0"/>
      <c r="AEJ473" s="0"/>
      <c r="AEK473" s="0"/>
      <c r="AEL473" s="0"/>
      <c r="AEM473" s="0"/>
      <c r="AEN473" s="0"/>
      <c r="AEO473" s="0"/>
      <c r="AEP473" s="0"/>
      <c r="AEQ473" s="0"/>
      <c r="AER473" s="0"/>
      <c r="AES473" s="0"/>
      <c r="AET473" s="0"/>
      <c r="AEU473" s="0"/>
      <c r="AEV473" s="0"/>
      <c r="AEW473" s="0"/>
      <c r="AEX473" s="0"/>
      <c r="AEY473" s="0"/>
      <c r="AEZ473" s="0"/>
      <c r="AFA473" s="0"/>
      <c r="AFB473" s="0"/>
      <c r="AFC473" s="0"/>
      <c r="AFD473" s="0"/>
      <c r="AFE473" s="0"/>
      <c r="AFF473" s="0"/>
      <c r="AFG473" s="0"/>
      <c r="AFH473" s="0"/>
      <c r="AFI473" s="0"/>
      <c r="AFJ473" s="0"/>
      <c r="AFK473" s="0"/>
      <c r="AFL473" s="0"/>
      <c r="AFM473" s="0"/>
      <c r="AFN473" s="0"/>
      <c r="AFO473" s="0"/>
      <c r="AFP473" s="0"/>
      <c r="AFQ473" s="0"/>
      <c r="AFR473" s="0"/>
      <c r="AFS473" s="0"/>
      <c r="AFT473" s="0"/>
      <c r="AFU473" s="0"/>
      <c r="AFV473" s="0"/>
      <c r="AFW473" s="0"/>
      <c r="AFX473" s="0"/>
      <c r="AFY473" s="0"/>
      <c r="AFZ473" s="0"/>
      <c r="AGA473" s="0"/>
      <c r="AGB473" s="0"/>
      <c r="AGC473" s="0"/>
      <c r="AGD473" s="0"/>
      <c r="AGE473" s="0"/>
      <c r="AGF473" s="0"/>
      <c r="AGG473" s="0"/>
      <c r="AGH473" s="0"/>
      <c r="AGI473" s="0"/>
      <c r="AGJ473" s="0"/>
      <c r="AGK473" s="0"/>
      <c r="AGL473" s="0"/>
      <c r="AGM473" s="0"/>
      <c r="AGN473" s="0"/>
      <c r="AGO473" s="0"/>
      <c r="AGP473" s="0"/>
      <c r="AGQ473" s="0"/>
      <c r="AGR473" s="0"/>
      <c r="AGS473" s="0"/>
      <c r="AGT473" s="0"/>
      <c r="AGU473" s="0"/>
      <c r="AGV473" s="0"/>
      <c r="AGW473" s="0"/>
      <c r="AGX473" s="0"/>
      <c r="AGY473" s="0"/>
      <c r="AGZ473" s="0"/>
      <c r="AHA473" s="0"/>
      <c r="AHB473" s="0"/>
      <c r="AHC473" s="0"/>
      <c r="AHD473" s="0"/>
      <c r="AHE473" s="0"/>
      <c r="AHF473" s="0"/>
      <c r="AHG473" s="0"/>
      <c r="AHH473" s="0"/>
      <c r="AHI473" s="0"/>
      <c r="AHJ473" s="0"/>
      <c r="AHK473" s="0"/>
      <c r="AHL473" s="0"/>
      <c r="AHM473" s="0"/>
      <c r="AHN473" s="0"/>
      <c r="AHO473" s="0"/>
      <c r="AHP473" s="0"/>
      <c r="AHQ473" s="0"/>
      <c r="AHR473" s="0"/>
      <c r="AHS473" s="0"/>
      <c r="AHT473" s="0"/>
      <c r="AHU473" s="0"/>
      <c r="AHV473" s="0"/>
      <c r="AHW473" s="0"/>
      <c r="AHX473" s="0"/>
      <c r="AHY473" s="0"/>
      <c r="AHZ473" s="0"/>
      <c r="AIA473" s="0"/>
      <c r="AIB473" s="0"/>
      <c r="AIC473" s="0"/>
      <c r="AID473" s="0"/>
      <c r="AIE473" s="0"/>
      <c r="AIF473" s="0"/>
      <c r="AIG473" s="0"/>
      <c r="AIH473" s="0"/>
      <c r="AII473" s="0"/>
      <c r="AIJ473" s="0"/>
      <c r="AIK473" s="0"/>
      <c r="AIL473" s="0"/>
      <c r="AIM473" s="0"/>
      <c r="AIN473" s="0"/>
      <c r="AIO473" s="0"/>
      <c r="AIP473" s="0"/>
      <c r="AIQ473" s="0"/>
      <c r="AIR473" s="0"/>
      <c r="AIS473" s="0"/>
      <c r="AIT473" s="0"/>
      <c r="AIU473" s="0"/>
      <c r="AIV473" s="0"/>
      <c r="AIW473" s="0"/>
      <c r="AIX473" s="0"/>
      <c r="AIY473" s="0"/>
      <c r="AIZ473" s="0"/>
      <c r="AJA473" s="0"/>
      <c r="AJB473" s="0"/>
      <c r="AJC473" s="0"/>
      <c r="AJD473" s="0"/>
      <c r="AJE473" s="0"/>
      <c r="AJF473" s="0"/>
      <c r="AJG473" s="0"/>
      <c r="AJH473" s="0"/>
      <c r="AJI473" s="0"/>
      <c r="AJJ473" s="0"/>
      <c r="AJK473" s="0"/>
      <c r="AJL473" s="0"/>
      <c r="AJM473" s="0"/>
      <c r="AJN473" s="0"/>
      <c r="AJO473" s="0"/>
      <c r="AJP473" s="0"/>
      <c r="AJQ473" s="0"/>
      <c r="AJR473" s="0"/>
      <c r="AJS473" s="0"/>
      <c r="AJT473" s="0"/>
      <c r="AJU473" s="0"/>
      <c r="AJV473" s="0"/>
      <c r="AJW473" s="0"/>
      <c r="AJX473" s="0"/>
      <c r="AJY473" s="0"/>
      <c r="AJZ473" s="0"/>
      <c r="AKA473" s="0"/>
      <c r="AKB473" s="0"/>
      <c r="AKC473" s="0"/>
      <c r="AKD473" s="0"/>
      <c r="AKE473" s="0"/>
      <c r="AKF473" s="0"/>
      <c r="AKG473" s="0"/>
      <c r="AKH473" s="0"/>
      <c r="AKI473" s="0"/>
      <c r="AKJ473" s="0"/>
      <c r="AKK473" s="0"/>
      <c r="AKL473" s="0"/>
      <c r="AKM473" s="0"/>
      <c r="AKN473" s="0"/>
      <c r="AKO473" s="0"/>
      <c r="AKP473" s="0"/>
      <c r="AKQ473" s="0"/>
      <c r="AKR473" s="0"/>
      <c r="AKS473" s="0"/>
      <c r="AKT473" s="0"/>
      <c r="AKU473" s="0"/>
      <c r="AKV473" s="0"/>
      <c r="AKW473" s="0"/>
      <c r="AKX473" s="0"/>
      <c r="AKY473" s="0"/>
      <c r="AKZ473" s="0"/>
      <c r="ALA473" s="0"/>
      <c r="ALB473" s="0"/>
      <c r="ALC473" s="0"/>
      <c r="ALD473" s="0"/>
      <c r="ALE473" s="0"/>
      <c r="ALF473" s="0"/>
      <c r="ALG473" s="0"/>
      <c r="ALH473" s="0"/>
      <c r="ALI473" s="0"/>
      <c r="ALJ473" s="0"/>
      <c r="ALK473" s="0"/>
      <c r="ALL473" s="0"/>
      <c r="ALM473" s="0"/>
      <c r="ALN473" s="0"/>
      <c r="ALO473" s="0"/>
      <c r="ALP473" s="0"/>
      <c r="ALQ473" s="0"/>
      <c r="ALR473" s="0"/>
      <c r="ALS473" s="0"/>
      <c r="ALT473" s="0"/>
      <c r="ALU473" s="0"/>
      <c r="ALV473" s="0"/>
      <c r="ALW473" s="0"/>
      <c r="ALX473" s="0"/>
      <c r="ALY473" s="0"/>
      <c r="ALZ473" s="0"/>
      <c r="AMA473" s="0"/>
      <c r="AMB473" s="0"/>
      <c r="AMC473" s="0"/>
      <c r="AMD473" s="0"/>
      <c r="AME473" s="0"/>
      <c r="AMF473" s="0"/>
      <c r="AMG473" s="0"/>
      <c r="AMH473" s="0"/>
      <c r="AMI473" s="0"/>
      <c r="AMJ473" s="0"/>
    </row>
    <row r="474" customFormat="false" ht="27.6" hidden="false" customHeight="true" outlineLevel="0" collapsed="false">
      <c r="B474" s="389" t="s">
        <v>4542</v>
      </c>
      <c r="C474" s="391" t="s">
        <v>4543</v>
      </c>
      <c r="D474" s="392" t="s">
        <v>4544</v>
      </c>
      <c r="E474" s="391" t="s">
        <v>4545</v>
      </c>
      <c r="F474" s="389" t="s">
        <v>4546</v>
      </c>
      <c r="G474" s="389" t="s">
        <v>4542</v>
      </c>
      <c r="H474" s="393" t="s">
        <v>4547</v>
      </c>
      <c r="I474" s="392" t="s">
        <v>4544</v>
      </c>
      <c r="J474" s="0"/>
      <c r="K474" s="0"/>
      <c r="L474" s="0"/>
      <c r="M474" s="0"/>
      <c r="N474" s="0"/>
      <c r="O474" s="0"/>
      <c r="P474" s="0"/>
      <c r="Q474" s="0"/>
      <c r="R474" s="0"/>
      <c r="S474" s="0"/>
      <c r="T474" s="0"/>
      <c r="U474" s="0"/>
      <c r="V474" s="0"/>
      <c r="W474" s="0"/>
      <c r="X474" s="0"/>
      <c r="Y474" s="0"/>
      <c r="Z474" s="0"/>
      <c r="AA474" s="0"/>
      <c r="AB474" s="0"/>
      <c r="AC474" s="0"/>
      <c r="AD474" s="0"/>
      <c r="AE474" s="0"/>
      <c r="AF474" s="0"/>
      <c r="AG474" s="0"/>
      <c r="AH474" s="0"/>
      <c r="AI474" s="0"/>
      <c r="AJ474" s="0"/>
      <c r="AK474" s="0"/>
      <c r="AL474" s="0"/>
      <c r="AM474" s="0"/>
      <c r="AN474" s="0"/>
      <c r="AO474" s="0"/>
      <c r="AP474" s="0"/>
      <c r="AQ474" s="0"/>
      <c r="AR474" s="0"/>
      <c r="AS474" s="0"/>
      <c r="AT474" s="0"/>
      <c r="AU474" s="0"/>
      <c r="AV474" s="0"/>
      <c r="AW474" s="0"/>
      <c r="AX474" s="0"/>
      <c r="AY474" s="0"/>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c r="CP474" s="0"/>
      <c r="CQ474" s="0"/>
      <c r="CR474" s="0"/>
      <c r="CS474" s="0"/>
      <c r="CT474" s="0"/>
      <c r="CU474" s="0"/>
      <c r="CV474" s="0"/>
      <c r="CW474" s="0"/>
      <c r="CX474" s="0"/>
      <c r="CY474" s="0"/>
      <c r="CZ474" s="0"/>
      <c r="DA474" s="0"/>
      <c r="DB474" s="0"/>
      <c r="DC474" s="0"/>
      <c r="DD474" s="0"/>
      <c r="DE474" s="0"/>
      <c r="DF474" s="0"/>
      <c r="DG474" s="0"/>
      <c r="DH474" s="0"/>
      <c r="DI474" s="0"/>
      <c r="DJ474" s="0"/>
      <c r="DK474" s="0"/>
      <c r="DL474" s="0"/>
      <c r="DM474" s="0"/>
      <c r="DN474" s="0"/>
      <c r="DO474" s="0"/>
      <c r="DP474" s="0"/>
      <c r="DQ474" s="0"/>
      <c r="DR474" s="0"/>
      <c r="DS474" s="0"/>
      <c r="DT474" s="0"/>
      <c r="DU474" s="0"/>
      <c r="DV474" s="0"/>
      <c r="DW474" s="0"/>
      <c r="DX474" s="0"/>
      <c r="DY474" s="0"/>
      <c r="DZ474" s="0"/>
      <c r="EA474" s="0"/>
      <c r="EB474" s="0"/>
      <c r="EC474" s="0"/>
      <c r="ED474" s="0"/>
      <c r="EE474" s="0"/>
      <c r="EF474" s="0"/>
      <c r="EG474" s="0"/>
      <c r="EH474" s="0"/>
      <c r="EI474" s="0"/>
      <c r="EJ474" s="0"/>
      <c r="EK474" s="0"/>
      <c r="EL474" s="0"/>
      <c r="EM474" s="0"/>
      <c r="EN474" s="0"/>
      <c r="EO474" s="0"/>
      <c r="EP474" s="0"/>
      <c r="EQ474" s="0"/>
      <c r="ER474" s="0"/>
      <c r="ES474" s="0"/>
      <c r="ET474" s="0"/>
      <c r="EU474" s="0"/>
      <c r="EV474" s="0"/>
      <c r="EW474" s="0"/>
      <c r="EX474" s="0"/>
      <c r="EY474" s="0"/>
      <c r="EZ474" s="0"/>
      <c r="FA474" s="0"/>
      <c r="FB474" s="0"/>
      <c r="FC474" s="0"/>
      <c r="FD474" s="0"/>
      <c r="FE474" s="0"/>
      <c r="FF474" s="0"/>
      <c r="FG474" s="0"/>
      <c r="FH474" s="0"/>
      <c r="FI474" s="0"/>
      <c r="FJ474" s="0"/>
      <c r="FK474" s="0"/>
      <c r="FL474" s="0"/>
      <c r="FM474" s="0"/>
      <c r="FN474" s="0"/>
      <c r="FO474" s="0"/>
      <c r="FP474" s="0"/>
      <c r="FQ474" s="0"/>
      <c r="FR474" s="0"/>
      <c r="FS474" s="0"/>
      <c r="FT474" s="0"/>
      <c r="FU474" s="0"/>
      <c r="FV474" s="0"/>
      <c r="FW474" s="0"/>
      <c r="FX474" s="0"/>
      <c r="FY474" s="0"/>
      <c r="FZ474" s="0"/>
      <c r="GA474" s="0"/>
      <c r="GB474" s="0"/>
      <c r="GC474" s="0"/>
      <c r="GD474" s="0"/>
      <c r="GE474" s="0"/>
      <c r="GF474" s="0"/>
      <c r="GG474" s="0"/>
      <c r="GH474" s="0"/>
      <c r="GI474" s="0"/>
      <c r="GJ474" s="0"/>
      <c r="GK474" s="0"/>
      <c r="GL474" s="0"/>
      <c r="GM474" s="0"/>
      <c r="GN474" s="0"/>
      <c r="GO474" s="0"/>
      <c r="GP474" s="0"/>
      <c r="GQ474" s="0"/>
      <c r="GR474" s="0"/>
      <c r="GS474" s="0"/>
      <c r="GT474" s="0"/>
      <c r="GU474" s="0"/>
      <c r="GV474" s="0"/>
      <c r="GW474" s="0"/>
      <c r="GX474" s="0"/>
      <c r="GY474" s="0"/>
      <c r="GZ474" s="0"/>
      <c r="HA474" s="0"/>
      <c r="HB474" s="0"/>
      <c r="HC474" s="0"/>
      <c r="HD474" s="0"/>
      <c r="HE474" s="0"/>
      <c r="HF474" s="0"/>
      <c r="HG474" s="0"/>
      <c r="HH474" s="0"/>
      <c r="HI474" s="0"/>
      <c r="HJ474" s="0"/>
      <c r="HK474" s="0"/>
      <c r="HL474" s="0"/>
      <c r="HM474" s="0"/>
      <c r="HN474" s="0"/>
      <c r="HO474" s="0"/>
      <c r="HP474" s="0"/>
      <c r="HQ474" s="0"/>
      <c r="HR474" s="0"/>
      <c r="HS474" s="0"/>
      <c r="HT474" s="0"/>
      <c r="HU474" s="0"/>
      <c r="HV474" s="0"/>
      <c r="HW474" s="0"/>
      <c r="HX474" s="0"/>
      <c r="HY474" s="0"/>
      <c r="HZ474" s="0"/>
      <c r="IA474" s="0"/>
      <c r="IB474" s="0"/>
      <c r="IC474" s="0"/>
      <c r="ID474" s="0"/>
      <c r="IE474" s="0"/>
      <c r="IF474" s="0"/>
      <c r="IG474" s="0"/>
      <c r="IH474" s="0"/>
      <c r="II474" s="0"/>
      <c r="IJ474" s="0"/>
      <c r="IK474" s="0"/>
      <c r="IL474" s="0"/>
      <c r="IM474" s="0"/>
      <c r="IN474" s="0"/>
      <c r="IO474" s="0"/>
      <c r="IP474" s="0"/>
      <c r="IQ474" s="0"/>
      <c r="IR474" s="0"/>
      <c r="IS474" s="0"/>
      <c r="IT474" s="0"/>
      <c r="IU474" s="0"/>
      <c r="IV474" s="0"/>
      <c r="IW474" s="0"/>
      <c r="IX474" s="0"/>
      <c r="IY474" s="0"/>
      <c r="IZ474" s="0"/>
      <c r="JA474" s="0"/>
      <c r="JB474" s="0"/>
      <c r="JC474" s="0"/>
      <c r="JD474" s="0"/>
      <c r="JE474" s="0"/>
      <c r="JF474" s="0"/>
      <c r="JG474" s="0"/>
      <c r="JH474" s="0"/>
      <c r="JI474" s="0"/>
      <c r="JJ474" s="0"/>
      <c r="JK474" s="0"/>
      <c r="JL474" s="0"/>
      <c r="JM474" s="0"/>
      <c r="JN474" s="0"/>
      <c r="JO474" s="0"/>
      <c r="JP474" s="0"/>
      <c r="JQ474" s="0"/>
      <c r="JR474" s="0"/>
      <c r="JS474" s="0"/>
      <c r="JT474" s="0"/>
      <c r="JU474" s="0"/>
      <c r="JV474" s="0"/>
      <c r="JW474" s="0"/>
      <c r="JX474" s="0"/>
      <c r="JY474" s="0"/>
      <c r="JZ474" s="0"/>
      <c r="KA474" s="0"/>
      <c r="KB474" s="0"/>
      <c r="KC474" s="0"/>
      <c r="KD474" s="0"/>
      <c r="KE474" s="0"/>
      <c r="KF474" s="0"/>
      <c r="KG474" s="0"/>
      <c r="KH474" s="0"/>
      <c r="KI474" s="0"/>
      <c r="KJ474" s="0"/>
      <c r="KK474" s="0"/>
      <c r="KL474" s="0"/>
      <c r="KM474" s="0"/>
      <c r="KN474" s="0"/>
      <c r="KO474" s="0"/>
      <c r="KP474" s="0"/>
      <c r="KQ474" s="0"/>
      <c r="KR474" s="0"/>
      <c r="KS474" s="0"/>
      <c r="KT474" s="0"/>
      <c r="KU474" s="0"/>
      <c r="KV474" s="0"/>
      <c r="KW474" s="0"/>
      <c r="KX474" s="0"/>
      <c r="KY474" s="0"/>
      <c r="KZ474" s="0"/>
      <c r="LA474" s="0"/>
      <c r="LB474" s="0"/>
      <c r="LC474" s="0"/>
      <c r="LD474" s="0"/>
      <c r="LE474" s="0"/>
      <c r="LF474" s="0"/>
      <c r="LG474" s="0"/>
      <c r="LH474" s="0"/>
      <c r="LI474" s="0"/>
      <c r="LJ474" s="0"/>
      <c r="LK474" s="0"/>
      <c r="LL474" s="0"/>
      <c r="LM474" s="0"/>
      <c r="LN474" s="0"/>
      <c r="LO474" s="0"/>
      <c r="LP474" s="0"/>
      <c r="LQ474" s="0"/>
      <c r="LR474" s="0"/>
      <c r="LS474" s="0"/>
      <c r="LT474" s="0"/>
      <c r="LU474" s="0"/>
      <c r="LV474" s="0"/>
      <c r="LW474" s="0"/>
      <c r="LX474" s="0"/>
      <c r="LY474" s="0"/>
      <c r="LZ474" s="0"/>
      <c r="MA474" s="0"/>
      <c r="MB474" s="0"/>
      <c r="MC474" s="0"/>
      <c r="MD474" s="0"/>
      <c r="ME474" s="0"/>
      <c r="MF474" s="0"/>
      <c r="MG474" s="0"/>
      <c r="MH474" s="0"/>
      <c r="MI474" s="0"/>
      <c r="MJ474" s="0"/>
      <c r="MK474" s="0"/>
      <c r="ML474" s="0"/>
      <c r="MM474" s="0"/>
      <c r="MN474" s="0"/>
      <c r="MO474" s="0"/>
      <c r="MP474" s="0"/>
      <c r="MQ474" s="0"/>
      <c r="MR474" s="0"/>
      <c r="MS474" s="0"/>
      <c r="MT474" s="0"/>
      <c r="MU474" s="0"/>
      <c r="MV474" s="0"/>
      <c r="MW474" s="0"/>
      <c r="MX474" s="0"/>
      <c r="MY474" s="0"/>
      <c r="MZ474" s="0"/>
      <c r="NA474" s="0"/>
      <c r="NB474" s="0"/>
      <c r="NC474" s="0"/>
      <c r="ND474" s="0"/>
      <c r="NE474" s="0"/>
      <c r="NF474" s="0"/>
      <c r="NG474" s="0"/>
      <c r="NH474" s="0"/>
      <c r="NI474" s="0"/>
      <c r="NJ474" s="0"/>
      <c r="NK474" s="0"/>
      <c r="NL474" s="0"/>
      <c r="NM474" s="0"/>
      <c r="NN474" s="0"/>
      <c r="NO474" s="0"/>
      <c r="NP474" s="0"/>
      <c r="NQ474" s="0"/>
      <c r="NR474" s="0"/>
      <c r="NS474" s="0"/>
      <c r="NT474" s="0"/>
      <c r="NU474" s="0"/>
      <c r="NV474" s="0"/>
      <c r="NW474" s="0"/>
      <c r="NX474" s="0"/>
      <c r="NY474" s="0"/>
      <c r="NZ474" s="0"/>
      <c r="OA474" s="0"/>
      <c r="OB474" s="0"/>
      <c r="OC474" s="0"/>
      <c r="OD474" s="0"/>
      <c r="OE474" s="0"/>
      <c r="OF474" s="0"/>
      <c r="OG474" s="0"/>
      <c r="OH474" s="0"/>
      <c r="OI474" s="0"/>
      <c r="OJ474" s="0"/>
      <c r="OK474" s="0"/>
      <c r="OL474" s="0"/>
      <c r="OM474" s="0"/>
      <c r="ON474" s="0"/>
      <c r="OO474" s="0"/>
      <c r="OP474" s="0"/>
      <c r="OQ474" s="0"/>
      <c r="OR474" s="0"/>
      <c r="OS474" s="0"/>
      <c r="OT474" s="0"/>
      <c r="OU474" s="0"/>
      <c r="OV474" s="0"/>
      <c r="OW474" s="0"/>
      <c r="OX474" s="0"/>
      <c r="OY474" s="0"/>
      <c r="OZ474" s="0"/>
      <c r="PA474" s="0"/>
      <c r="PB474" s="0"/>
      <c r="PC474" s="0"/>
      <c r="PD474" s="0"/>
      <c r="PE474" s="0"/>
      <c r="PF474" s="0"/>
      <c r="PG474" s="0"/>
      <c r="PH474" s="0"/>
      <c r="PI474" s="0"/>
      <c r="PJ474" s="0"/>
      <c r="PK474" s="0"/>
      <c r="PL474" s="0"/>
      <c r="PM474" s="0"/>
      <c r="PN474" s="0"/>
      <c r="PO474" s="0"/>
      <c r="PP474" s="0"/>
      <c r="PQ474" s="0"/>
      <c r="PR474" s="0"/>
      <c r="PS474" s="0"/>
      <c r="PT474" s="0"/>
      <c r="PU474" s="0"/>
      <c r="PV474" s="0"/>
      <c r="PW474" s="0"/>
      <c r="PX474" s="0"/>
      <c r="PY474" s="0"/>
      <c r="PZ474" s="0"/>
      <c r="QA474" s="0"/>
      <c r="QB474" s="0"/>
      <c r="QC474" s="0"/>
      <c r="QD474" s="0"/>
      <c r="QE474" s="0"/>
      <c r="QF474" s="0"/>
      <c r="QG474" s="0"/>
      <c r="QH474" s="0"/>
      <c r="QI474" s="0"/>
      <c r="QJ474" s="0"/>
      <c r="QK474" s="0"/>
      <c r="QL474" s="0"/>
      <c r="QM474" s="0"/>
      <c r="QN474" s="0"/>
      <c r="QO474" s="0"/>
      <c r="QP474" s="0"/>
      <c r="QQ474" s="0"/>
      <c r="QR474" s="0"/>
      <c r="QS474" s="0"/>
      <c r="QT474" s="0"/>
      <c r="QU474" s="0"/>
      <c r="QV474" s="0"/>
      <c r="QW474" s="0"/>
      <c r="QX474" s="0"/>
      <c r="QY474" s="0"/>
      <c r="QZ474" s="0"/>
      <c r="RA474" s="0"/>
      <c r="RB474" s="0"/>
      <c r="RC474" s="0"/>
      <c r="RD474" s="0"/>
      <c r="RE474" s="0"/>
      <c r="RF474" s="0"/>
      <c r="RG474" s="0"/>
      <c r="RH474" s="0"/>
      <c r="RI474" s="0"/>
      <c r="RJ474" s="0"/>
      <c r="RK474" s="0"/>
      <c r="RL474" s="0"/>
      <c r="RM474" s="0"/>
      <c r="RN474" s="0"/>
      <c r="RO474" s="0"/>
      <c r="RP474" s="0"/>
      <c r="RQ474" s="0"/>
      <c r="RR474" s="0"/>
      <c r="RS474" s="0"/>
      <c r="RT474" s="0"/>
      <c r="RU474" s="0"/>
      <c r="RV474" s="0"/>
      <c r="RW474" s="0"/>
      <c r="RX474" s="0"/>
      <c r="RY474" s="0"/>
      <c r="RZ474" s="0"/>
      <c r="SA474" s="0"/>
      <c r="SB474" s="0"/>
      <c r="SC474" s="0"/>
      <c r="SD474" s="0"/>
      <c r="SE474" s="0"/>
      <c r="SF474" s="0"/>
      <c r="SG474" s="0"/>
      <c r="SH474" s="0"/>
      <c r="SI474" s="0"/>
      <c r="SJ474" s="0"/>
      <c r="SK474" s="0"/>
      <c r="SL474" s="0"/>
      <c r="SM474" s="0"/>
      <c r="SN474" s="0"/>
      <c r="SO474" s="0"/>
      <c r="SP474" s="0"/>
      <c r="SQ474" s="0"/>
      <c r="SR474" s="0"/>
      <c r="SS474" s="0"/>
      <c r="ST474" s="0"/>
      <c r="SU474" s="0"/>
      <c r="SV474" s="0"/>
      <c r="SW474" s="0"/>
      <c r="SX474" s="0"/>
      <c r="SY474" s="0"/>
      <c r="SZ474" s="0"/>
      <c r="TA474" s="0"/>
      <c r="TB474" s="0"/>
      <c r="TC474" s="0"/>
      <c r="TD474" s="0"/>
      <c r="TE474" s="0"/>
      <c r="TF474" s="0"/>
      <c r="TG474" s="0"/>
      <c r="TH474" s="0"/>
      <c r="TI474" s="0"/>
      <c r="TJ474" s="0"/>
      <c r="TK474" s="0"/>
      <c r="TL474" s="0"/>
      <c r="TM474" s="0"/>
      <c r="TN474" s="0"/>
      <c r="TO474" s="0"/>
      <c r="TP474" s="0"/>
      <c r="TQ474" s="0"/>
      <c r="TR474" s="0"/>
      <c r="TS474" s="0"/>
      <c r="TT474" s="0"/>
      <c r="TU474" s="0"/>
      <c r="TV474" s="0"/>
      <c r="TW474" s="0"/>
      <c r="TX474" s="0"/>
      <c r="TY474" s="0"/>
      <c r="TZ474" s="0"/>
      <c r="UA474" s="0"/>
      <c r="UB474" s="0"/>
      <c r="UC474" s="0"/>
      <c r="UD474" s="0"/>
      <c r="UE474" s="0"/>
      <c r="UF474" s="0"/>
      <c r="UG474" s="0"/>
      <c r="UH474" s="0"/>
      <c r="UI474" s="0"/>
      <c r="UJ474" s="0"/>
      <c r="UK474" s="0"/>
      <c r="UL474" s="0"/>
      <c r="UM474" s="0"/>
      <c r="UN474" s="0"/>
      <c r="UO474" s="0"/>
      <c r="UP474" s="0"/>
      <c r="UQ474" s="0"/>
      <c r="UR474" s="0"/>
      <c r="US474" s="0"/>
      <c r="UT474" s="0"/>
      <c r="UU474" s="0"/>
      <c r="UV474" s="0"/>
      <c r="UW474" s="0"/>
      <c r="UX474" s="0"/>
      <c r="UY474" s="0"/>
      <c r="UZ474" s="0"/>
      <c r="VA474" s="0"/>
      <c r="VB474" s="0"/>
      <c r="VC474" s="0"/>
      <c r="VD474" s="0"/>
      <c r="VE474" s="0"/>
      <c r="VF474" s="0"/>
      <c r="VG474" s="0"/>
      <c r="VH474" s="0"/>
      <c r="VI474" s="0"/>
      <c r="VJ474" s="0"/>
      <c r="VK474" s="0"/>
      <c r="VL474" s="0"/>
      <c r="VM474" s="0"/>
      <c r="VN474" s="0"/>
      <c r="VO474" s="0"/>
      <c r="VP474" s="0"/>
      <c r="VQ474" s="0"/>
      <c r="VR474" s="0"/>
      <c r="VS474" s="0"/>
      <c r="VT474" s="0"/>
      <c r="VU474" s="0"/>
      <c r="VV474" s="0"/>
      <c r="VW474" s="0"/>
      <c r="VX474" s="0"/>
      <c r="VY474" s="0"/>
      <c r="VZ474" s="0"/>
      <c r="WA474" s="0"/>
      <c r="WB474" s="0"/>
      <c r="WC474" s="0"/>
      <c r="WD474" s="0"/>
      <c r="WE474" s="0"/>
      <c r="WF474" s="0"/>
      <c r="WG474" s="0"/>
      <c r="WH474" s="0"/>
      <c r="WI474" s="0"/>
      <c r="WJ474" s="0"/>
      <c r="WK474" s="0"/>
      <c r="WL474" s="0"/>
      <c r="WM474" s="0"/>
      <c r="WN474" s="0"/>
      <c r="WO474" s="0"/>
      <c r="WP474" s="0"/>
      <c r="WQ474" s="0"/>
      <c r="WR474" s="0"/>
      <c r="WS474" s="0"/>
      <c r="WT474" s="0"/>
      <c r="WU474" s="0"/>
      <c r="WV474" s="0"/>
      <c r="WW474" s="0"/>
      <c r="WX474" s="0"/>
      <c r="WY474" s="0"/>
      <c r="WZ474" s="0"/>
      <c r="XA474" s="0"/>
      <c r="XB474" s="0"/>
      <c r="XC474" s="0"/>
      <c r="XD474" s="0"/>
      <c r="XE474" s="0"/>
      <c r="XF474" s="0"/>
      <c r="XG474" s="0"/>
      <c r="XH474" s="0"/>
      <c r="XI474" s="0"/>
      <c r="XJ474" s="0"/>
      <c r="XK474" s="0"/>
      <c r="XL474" s="0"/>
      <c r="XM474" s="0"/>
      <c r="XN474" s="0"/>
      <c r="XO474" s="0"/>
      <c r="XP474" s="0"/>
      <c r="XQ474" s="0"/>
      <c r="XR474" s="0"/>
      <c r="XS474" s="0"/>
      <c r="XT474" s="0"/>
      <c r="XU474" s="0"/>
      <c r="XV474" s="0"/>
      <c r="XW474" s="0"/>
      <c r="XX474" s="0"/>
      <c r="XY474" s="0"/>
      <c r="XZ474" s="0"/>
      <c r="YA474" s="0"/>
      <c r="YB474" s="0"/>
      <c r="YC474" s="0"/>
      <c r="YD474" s="0"/>
      <c r="YE474" s="0"/>
      <c r="YF474" s="0"/>
      <c r="YG474" s="0"/>
      <c r="YH474" s="0"/>
      <c r="YI474" s="0"/>
      <c r="YJ474" s="0"/>
      <c r="YK474" s="0"/>
      <c r="YL474" s="0"/>
      <c r="YM474" s="0"/>
      <c r="YN474" s="0"/>
      <c r="YO474" s="0"/>
      <c r="YP474" s="0"/>
      <c r="YQ474" s="0"/>
      <c r="YR474" s="0"/>
      <c r="YS474" s="0"/>
      <c r="YT474" s="0"/>
      <c r="YU474" s="0"/>
      <c r="YV474" s="0"/>
      <c r="YW474" s="0"/>
      <c r="YX474" s="0"/>
      <c r="YY474" s="0"/>
      <c r="YZ474" s="0"/>
      <c r="ZA474" s="0"/>
      <c r="ZB474" s="0"/>
      <c r="ZC474" s="0"/>
      <c r="ZD474" s="0"/>
      <c r="ZE474" s="0"/>
      <c r="ZF474" s="0"/>
      <c r="ZG474" s="0"/>
      <c r="ZH474" s="0"/>
      <c r="ZI474" s="0"/>
      <c r="ZJ474" s="0"/>
      <c r="ZK474" s="0"/>
      <c r="ZL474" s="0"/>
      <c r="ZM474" s="0"/>
      <c r="ZN474" s="0"/>
      <c r="ZO474" s="0"/>
      <c r="ZP474" s="0"/>
      <c r="ZQ474" s="0"/>
      <c r="ZR474" s="0"/>
      <c r="ZS474" s="0"/>
      <c r="ZT474" s="0"/>
      <c r="ZU474" s="0"/>
      <c r="ZV474" s="0"/>
      <c r="ZW474" s="0"/>
      <c r="ZX474" s="0"/>
      <c r="ZY474" s="0"/>
      <c r="ZZ474" s="0"/>
      <c r="AAA474" s="0"/>
      <c r="AAB474" s="0"/>
      <c r="AAC474" s="0"/>
      <c r="AAD474" s="0"/>
      <c r="AAE474" s="0"/>
      <c r="AAF474" s="0"/>
      <c r="AAG474" s="0"/>
      <c r="AAH474" s="0"/>
      <c r="AAI474" s="0"/>
      <c r="AAJ474" s="0"/>
      <c r="AAK474" s="0"/>
      <c r="AAL474" s="0"/>
      <c r="AAM474" s="0"/>
      <c r="AAN474" s="0"/>
      <c r="AAO474" s="0"/>
      <c r="AAP474" s="0"/>
      <c r="AAQ474" s="0"/>
      <c r="AAR474" s="0"/>
      <c r="AAS474" s="0"/>
      <c r="AAT474" s="0"/>
      <c r="AAU474" s="0"/>
      <c r="AAV474" s="0"/>
      <c r="AAW474" s="0"/>
      <c r="AAX474" s="0"/>
      <c r="AAY474" s="0"/>
      <c r="AAZ474" s="0"/>
      <c r="ABA474" s="0"/>
      <c r="ABB474" s="0"/>
      <c r="ABC474" s="0"/>
      <c r="ABD474" s="0"/>
      <c r="ABE474" s="0"/>
      <c r="ABF474" s="0"/>
      <c r="ABG474" s="0"/>
      <c r="ABH474" s="0"/>
      <c r="ABI474" s="0"/>
      <c r="ABJ474" s="0"/>
      <c r="ABK474" s="0"/>
      <c r="ABL474" s="0"/>
      <c r="ABM474" s="0"/>
      <c r="ABN474" s="0"/>
      <c r="ABO474" s="0"/>
      <c r="ABP474" s="0"/>
      <c r="ABQ474" s="0"/>
      <c r="ABR474" s="0"/>
      <c r="ABS474" s="0"/>
      <c r="ABT474" s="0"/>
      <c r="ABU474" s="0"/>
      <c r="ABV474" s="0"/>
      <c r="ABW474" s="0"/>
      <c r="ABX474" s="0"/>
      <c r="ABY474" s="0"/>
      <c r="ABZ474" s="0"/>
      <c r="ACA474" s="0"/>
      <c r="ACB474" s="0"/>
      <c r="ACC474" s="0"/>
      <c r="ACD474" s="0"/>
      <c r="ACE474" s="0"/>
      <c r="ACF474" s="0"/>
      <c r="ACG474" s="0"/>
      <c r="ACH474" s="0"/>
      <c r="ACI474" s="0"/>
      <c r="ACJ474" s="0"/>
      <c r="ACK474" s="0"/>
      <c r="ACL474" s="0"/>
      <c r="ACM474" s="0"/>
      <c r="ACN474" s="0"/>
      <c r="ACO474" s="0"/>
      <c r="ACP474" s="0"/>
      <c r="ACQ474" s="0"/>
      <c r="ACR474" s="0"/>
      <c r="ACS474" s="0"/>
      <c r="ACT474" s="0"/>
      <c r="ACU474" s="0"/>
      <c r="ACV474" s="0"/>
      <c r="ACW474" s="0"/>
      <c r="ACX474" s="0"/>
      <c r="ACY474" s="0"/>
      <c r="ACZ474" s="0"/>
      <c r="ADA474" s="0"/>
      <c r="ADB474" s="0"/>
      <c r="ADC474" s="0"/>
      <c r="ADD474" s="0"/>
      <c r="ADE474" s="0"/>
      <c r="ADF474" s="0"/>
      <c r="ADG474" s="0"/>
      <c r="ADH474" s="0"/>
      <c r="ADI474" s="0"/>
      <c r="ADJ474" s="0"/>
      <c r="ADK474" s="0"/>
      <c r="ADL474" s="0"/>
      <c r="ADM474" s="0"/>
      <c r="ADN474" s="0"/>
      <c r="ADO474" s="0"/>
      <c r="ADP474" s="0"/>
      <c r="ADQ474" s="0"/>
      <c r="ADR474" s="0"/>
      <c r="ADS474" s="0"/>
      <c r="ADT474" s="0"/>
      <c r="ADU474" s="0"/>
      <c r="ADV474" s="0"/>
      <c r="ADW474" s="0"/>
      <c r="ADX474" s="0"/>
      <c r="ADY474" s="0"/>
      <c r="ADZ474" s="0"/>
      <c r="AEA474" s="0"/>
      <c r="AEB474" s="0"/>
      <c r="AEC474" s="0"/>
      <c r="AED474" s="0"/>
      <c r="AEE474" s="0"/>
      <c r="AEF474" s="0"/>
      <c r="AEG474" s="0"/>
      <c r="AEH474" s="0"/>
      <c r="AEI474" s="0"/>
      <c r="AEJ474" s="0"/>
      <c r="AEK474" s="0"/>
      <c r="AEL474" s="0"/>
      <c r="AEM474" s="0"/>
      <c r="AEN474" s="0"/>
      <c r="AEO474" s="0"/>
      <c r="AEP474" s="0"/>
      <c r="AEQ474" s="0"/>
      <c r="AER474" s="0"/>
      <c r="AES474" s="0"/>
      <c r="AET474" s="0"/>
      <c r="AEU474" s="0"/>
      <c r="AEV474" s="0"/>
      <c r="AEW474" s="0"/>
      <c r="AEX474" s="0"/>
      <c r="AEY474" s="0"/>
      <c r="AEZ474" s="0"/>
      <c r="AFA474" s="0"/>
      <c r="AFB474" s="0"/>
      <c r="AFC474" s="0"/>
      <c r="AFD474" s="0"/>
      <c r="AFE474" s="0"/>
      <c r="AFF474" s="0"/>
      <c r="AFG474" s="0"/>
      <c r="AFH474" s="0"/>
      <c r="AFI474" s="0"/>
      <c r="AFJ474" s="0"/>
      <c r="AFK474" s="0"/>
      <c r="AFL474" s="0"/>
      <c r="AFM474" s="0"/>
      <c r="AFN474" s="0"/>
      <c r="AFO474" s="0"/>
      <c r="AFP474" s="0"/>
      <c r="AFQ474" s="0"/>
      <c r="AFR474" s="0"/>
      <c r="AFS474" s="0"/>
      <c r="AFT474" s="0"/>
      <c r="AFU474" s="0"/>
      <c r="AFV474" s="0"/>
      <c r="AFW474" s="0"/>
      <c r="AFX474" s="0"/>
      <c r="AFY474" s="0"/>
      <c r="AFZ474" s="0"/>
      <c r="AGA474" s="0"/>
      <c r="AGB474" s="0"/>
      <c r="AGC474" s="0"/>
      <c r="AGD474" s="0"/>
      <c r="AGE474" s="0"/>
      <c r="AGF474" s="0"/>
      <c r="AGG474" s="0"/>
      <c r="AGH474" s="0"/>
      <c r="AGI474" s="0"/>
      <c r="AGJ474" s="0"/>
      <c r="AGK474" s="0"/>
      <c r="AGL474" s="0"/>
      <c r="AGM474" s="0"/>
      <c r="AGN474" s="0"/>
      <c r="AGO474" s="0"/>
      <c r="AGP474" s="0"/>
      <c r="AGQ474" s="0"/>
      <c r="AGR474" s="0"/>
      <c r="AGS474" s="0"/>
      <c r="AGT474" s="0"/>
      <c r="AGU474" s="0"/>
      <c r="AGV474" s="0"/>
      <c r="AGW474" s="0"/>
      <c r="AGX474" s="0"/>
      <c r="AGY474" s="0"/>
      <c r="AGZ474" s="0"/>
      <c r="AHA474" s="0"/>
      <c r="AHB474" s="0"/>
      <c r="AHC474" s="0"/>
      <c r="AHD474" s="0"/>
      <c r="AHE474" s="0"/>
      <c r="AHF474" s="0"/>
      <c r="AHG474" s="0"/>
      <c r="AHH474" s="0"/>
      <c r="AHI474" s="0"/>
      <c r="AHJ474" s="0"/>
      <c r="AHK474" s="0"/>
      <c r="AHL474" s="0"/>
      <c r="AHM474" s="0"/>
      <c r="AHN474" s="0"/>
      <c r="AHO474" s="0"/>
      <c r="AHP474" s="0"/>
      <c r="AHQ474" s="0"/>
      <c r="AHR474" s="0"/>
      <c r="AHS474" s="0"/>
      <c r="AHT474" s="0"/>
      <c r="AHU474" s="0"/>
      <c r="AHV474" s="0"/>
      <c r="AHW474" s="0"/>
      <c r="AHX474" s="0"/>
      <c r="AHY474" s="0"/>
      <c r="AHZ474" s="0"/>
      <c r="AIA474" s="0"/>
      <c r="AIB474" s="0"/>
      <c r="AIC474" s="0"/>
      <c r="AID474" s="0"/>
      <c r="AIE474" s="0"/>
      <c r="AIF474" s="0"/>
      <c r="AIG474" s="0"/>
      <c r="AIH474" s="0"/>
      <c r="AII474" s="0"/>
      <c r="AIJ474" s="0"/>
      <c r="AIK474" s="0"/>
      <c r="AIL474" s="0"/>
      <c r="AIM474" s="0"/>
      <c r="AIN474" s="0"/>
      <c r="AIO474" s="0"/>
      <c r="AIP474" s="0"/>
      <c r="AIQ474" s="0"/>
      <c r="AIR474" s="0"/>
      <c r="AIS474" s="0"/>
      <c r="AIT474" s="0"/>
      <c r="AIU474" s="0"/>
      <c r="AIV474" s="0"/>
      <c r="AIW474" s="0"/>
      <c r="AIX474" s="0"/>
      <c r="AIY474" s="0"/>
      <c r="AIZ474" s="0"/>
      <c r="AJA474" s="0"/>
      <c r="AJB474" s="0"/>
      <c r="AJC474" s="0"/>
      <c r="AJD474" s="0"/>
      <c r="AJE474" s="0"/>
      <c r="AJF474" s="0"/>
      <c r="AJG474" s="0"/>
      <c r="AJH474" s="0"/>
      <c r="AJI474" s="0"/>
      <c r="AJJ474" s="0"/>
      <c r="AJK474" s="0"/>
      <c r="AJL474" s="0"/>
      <c r="AJM474" s="0"/>
      <c r="AJN474" s="0"/>
      <c r="AJO474" s="0"/>
      <c r="AJP474" s="0"/>
      <c r="AJQ474" s="0"/>
      <c r="AJR474" s="0"/>
      <c r="AJS474" s="0"/>
      <c r="AJT474" s="0"/>
      <c r="AJU474" s="0"/>
      <c r="AJV474" s="0"/>
      <c r="AJW474" s="0"/>
      <c r="AJX474" s="0"/>
      <c r="AJY474" s="0"/>
      <c r="AJZ474" s="0"/>
      <c r="AKA474" s="0"/>
      <c r="AKB474" s="0"/>
      <c r="AKC474" s="0"/>
      <c r="AKD474" s="0"/>
      <c r="AKE474" s="0"/>
      <c r="AKF474" s="0"/>
      <c r="AKG474" s="0"/>
      <c r="AKH474" s="0"/>
      <c r="AKI474" s="0"/>
      <c r="AKJ474" s="0"/>
      <c r="AKK474" s="0"/>
      <c r="AKL474" s="0"/>
      <c r="AKM474" s="0"/>
      <c r="AKN474" s="0"/>
      <c r="AKO474" s="0"/>
      <c r="AKP474" s="0"/>
      <c r="AKQ474" s="0"/>
      <c r="AKR474" s="0"/>
      <c r="AKS474" s="0"/>
      <c r="AKT474" s="0"/>
      <c r="AKU474" s="0"/>
      <c r="AKV474" s="0"/>
      <c r="AKW474" s="0"/>
      <c r="AKX474" s="0"/>
      <c r="AKY474" s="0"/>
      <c r="AKZ474" s="0"/>
      <c r="ALA474" s="0"/>
      <c r="ALB474" s="0"/>
      <c r="ALC474" s="0"/>
      <c r="ALD474" s="0"/>
      <c r="ALE474" s="0"/>
      <c r="ALF474" s="0"/>
      <c r="ALG474" s="0"/>
      <c r="ALH474" s="0"/>
      <c r="ALI474" s="0"/>
      <c r="ALJ474" s="0"/>
      <c r="ALK474" s="0"/>
      <c r="ALL474" s="0"/>
      <c r="ALM474" s="0"/>
      <c r="ALN474" s="0"/>
      <c r="ALO474" s="0"/>
      <c r="ALP474" s="0"/>
      <c r="ALQ474" s="0"/>
      <c r="ALR474" s="0"/>
      <c r="ALS474" s="0"/>
      <c r="ALT474" s="0"/>
      <c r="ALU474" s="0"/>
      <c r="ALV474" s="0"/>
      <c r="ALW474" s="0"/>
      <c r="ALX474" s="0"/>
      <c r="ALY474" s="0"/>
      <c r="ALZ474" s="0"/>
      <c r="AMA474" s="0"/>
      <c r="AMB474" s="0"/>
      <c r="AMC474" s="0"/>
      <c r="AMD474" s="0"/>
      <c r="AME474" s="0"/>
      <c r="AMF474" s="0"/>
      <c r="AMG474" s="0"/>
      <c r="AMH474" s="0"/>
      <c r="AMI474" s="0"/>
      <c r="AMJ474" s="0"/>
    </row>
    <row r="475" customFormat="false" ht="27.6" hidden="false" customHeight="true" outlineLevel="0" collapsed="false">
      <c r="B475" s="389" t="s">
        <v>4548</v>
      </c>
      <c r="C475" s="391" t="s">
        <v>4549</v>
      </c>
      <c r="D475" s="392" t="s">
        <v>4550</v>
      </c>
      <c r="E475" s="393" t="s">
        <v>4551</v>
      </c>
      <c r="F475" s="389" t="s">
        <v>4552</v>
      </c>
      <c r="G475" s="389" t="s">
        <v>4553</v>
      </c>
      <c r="H475" s="393" t="s">
        <v>4554</v>
      </c>
      <c r="I475" s="392" t="s">
        <v>4550</v>
      </c>
      <c r="J475" s="0"/>
      <c r="K475" s="0"/>
      <c r="L475" s="0"/>
      <c r="M475" s="0"/>
      <c r="N475" s="0"/>
      <c r="O475" s="0"/>
      <c r="P475" s="0"/>
      <c r="Q475" s="0"/>
      <c r="R475" s="0"/>
      <c r="S475" s="0"/>
      <c r="T475" s="0"/>
      <c r="U475" s="0"/>
      <c r="V475" s="0"/>
      <c r="W475" s="0"/>
      <c r="X475" s="0"/>
      <c r="Y475" s="0"/>
      <c r="Z475" s="0"/>
      <c r="AA475" s="0"/>
      <c r="AB475" s="0"/>
      <c r="AC475" s="0"/>
      <c r="AD475" s="0"/>
      <c r="AE475" s="0"/>
      <c r="AF475" s="0"/>
      <c r="AG475" s="0"/>
      <c r="AH475" s="0"/>
      <c r="AI475" s="0"/>
      <c r="AJ475" s="0"/>
      <c r="AK475" s="0"/>
      <c r="AL475" s="0"/>
      <c r="AM475" s="0"/>
      <c r="AN475" s="0"/>
      <c r="AO475" s="0"/>
      <c r="AP475" s="0"/>
      <c r="AQ475" s="0"/>
      <c r="AR475" s="0"/>
      <c r="AS475" s="0"/>
      <c r="AT475" s="0"/>
      <c r="AU475" s="0"/>
      <c r="AV475" s="0"/>
      <c r="AW475" s="0"/>
      <c r="AX475" s="0"/>
      <c r="AY475" s="0"/>
      <c r="AZ475" s="0"/>
      <c r="BA475" s="0"/>
      <c r="BB475" s="0"/>
      <c r="BC475" s="0"/>
      <c r="BD475" s="0"/>
      <c r="BE475" s="0"/>
      <c r="BF475" s="0"/>
      <c r="BG475" s="0"/>
      <c r="BH475" s="0"/>
      <c r="BI475" s="0"/>
      <c r="BJ475" s="0"/>
      <c r="BK475" s="0"/>
      <c r="BL475" s="0"/>
      <c r="BM475" s="0"/>
      <c r="BN475" s="0"/>
      <c r="BO475" s="0"/>
      <c r="BP475" s="0"/>
      <c r="BQ475" s="0"/>
      <c r="BR475" s="0"/>
      <c r="BS475" s="0"/>
      <c r="BT475" s="0"/>
      <c r="BU475" s="0"/>
      <c r="BV475" s="0"/>
      <c r="BW475" s="0"/>
      <c r="BX475" s="0"/>
      <c r="BY475" s="0"/>
      <c r="BZ475" s="0"/>
      <c r="CA475" s="0"/>
      <c r="CB475" s="0"/>
      <c r="CC475" s="0"/>
      <c r="CD475" s="0"/>
      <c r="CE475" s="0"/>
      <c r="CF475" s="0"/>
      <c r="CG475" s="0"/>
      <c r="CH475" s="0"/>
      <c r="CI475" s="0"/>
      <c r="CJ475" s="0"/>
      <c r="CK475" s="0"/>
      <c r="CL475" s="0"/>
      <c r="CM475" s="0"/>
      <c r="CN475" s="0"/>
      <c r="CO475" s="0"/>
      <c r="CP475" s="0"/>
      <c r="CQ475" s="0"/>
      <c r="CR475" s="0"/>
      <c r="CS475" s="0"/>
      <c r="CT475" s="0"/>
      <c r="CU475" s="0"/>
      <c r="CV475" s="0"/>
      <c r="CW475" s="0"/>
      <c r="CX475" s="0"/>
      <c r="CY475" s="0"/>
      <c r="CZ475" s="0"/>
      <c r="DA475" s="0"/>
      <c r="DB475" s="0"/>
      <c r="DC475" s="0"/>
      <c r="DD475" s="0"/>
      <c r="DE475" s="0"/>
      <c r="DF475" s="0"/>
      <c r="DG475" s="0"/>
      <c r="DH475" s="0"/>
      <c r="DI475" s="0"/>
      <c r="DJ475" s="0"/>
      <c r="DK475" s="0"/>
      <c r="DL475" s="0"/>
      <c r="DM475" s="0"/>
      <c r="DN475" s="0"/>
      <c r="DO475" s="0"/>
      <c r="DP475" s="0"/>
      <c r="DQ475" s="0"/>
      <c r="DR475" s="0"/>
      <c r="DS475" s="0"/>
      <c r="DT475" s="0"/>
      <c r="DU475" s="0"/>
      <c r="DV475" s="0"/>
      <c r="DW475" s="0"/>
      <c r="DX475" s="0"/>
      <c r="DY475" s="0"/>
      <c r="DZ475" s="0"/>
      <c r="EA475" s="0"/>
      <c r="EB475" s="0"/>
      <c r="EC475" s="0"/>
      <c r="ED475" s="0"/>
      <c r="EE475" s="0"/>
      <c r="EF475" s="0"/>
      <c r="EG475" s="0"/>
      <c r="EH475" s="0"/>
      <c r="EI475" s="0"/>
      <c r="EJ475" s="0"/>
      <c r="EK475" s="0"/>
      <c r="EL475" s="0"/>
      <c r="EM475" s="0"/>
      <c r="EN475" s="0"/>
      <c r="EO475" s="0"/>
      <c r="EP475" s="0"/>
      <c r="EQ475" s="0"/>
      <c r="ER475" s="0"/>
      <c r="ES475" s="0"/>
      <c r="ET475" s="0"/>
      <c r="EU475" s="0"/>
      <c r="EV475" s="0"/>
      <c r="EW475" s="0"/>
      <c r="EX475" s="0"/>
      <c r="EY475" s="0"/>
      <c r="EZ475" s="0"/>
      <c r="FA475" s="0"/>
      <c r="FB475" s="0"/>
      <c r="FC475" s="0"/>
      <c r="FD475" s="0"/>
      <c r="FE475" s="0"/>
      <c r="FF475" s="0"/>
      <c r="FG475" s="0"/>
      <c r="FH475" s="0"/>
      <c r="FI475" s="0"/>
      <c r="FJ475" s="0"/>
      <c r="FK475" s="0"/>
      <c r="FL475" s="0"/>
      <c r="FM475" s="0"/>
      <c r="FN475" s="0"/>
      <c r="FO475" s="0"/>
      <c r="FP475" s="0"/>
      <c r="FQ475" s="0"/>
      <c r="FR475" s="0"/>
      <c r="FS475" s="0"/>
      <c r="FT475" s="0"/>
      <c r="FU475" s="0"/>
      <c r="FV475" s="0"/>
      <c r="FW475" s="0"/>
      <c r="FX475" s="0"/>
      <c r="FY475" s="0"/>
      <c r="FZ475" s="0"/>
      <c r="GA475" s="0"/>
      <c r="GB475" s="0"/>
      <c r="GC475" s="0"/>
      <c r="GD475" s="0"/>
      <c r="GE475" s="0"/>
      <c r="GF475" s="0"/>
      <c r="GG475" s="0"/>
      <c r="GH475" s="0"/>
      <c r="GI475" s="0"/>
      <c r="GJ475" s="0"/>
      <c r="GK475" s="0"/>
      <c r="GL475" s="0"/>
      <c r="GM475" s="0"/>
      <c r="GN475" s="0"/>
      <c r="GO475" s="0"/>
      <c r="GP475" s="0"/>
      <c r="GQ475" s="0"/>
      <c r="GR475" s="0"/>
      <c r="GS475" s="0"/>
      <c r="GT475" s="0"/>
      <c r="GU475" s="0"/>
      <c r="GV475" s="0"/>
      <c r="GW475" s="0"/>
      <c r="GX475" s="0"/>
      <c r="GY475" s="0"/>
      <c r="GZ475" s="0"/>
      <c r="HA475" s="0"/>
      <c r="HB475" s="0"/>
      <c r="HC475" s="0"/>
      <c r="HD475" s="0"/>
      <c r="HE475" s="0"/>
      <c r="HF475" s="0"/>
      <c r="HG475" s="0"/>
      <c r="HH475" s="0"/>
      <c r="HI475" s="0"/>
      <c r="HJ475" s="0"/>
      <c r="HK475" s="0"/>
      <c r="HL475" s="0"/>
      <c r="HM475" s="0"/>
      <c r="HN475" s="0"/>
      <c r="HO475" s="0"/>
      <c r="HP475" s="0"/>
      <c r="HQ475" s="0"/>
      <c r="HR475" s="0"/>
      <c r="HS475" s="0"/>
      <c r="HT475" s="0"/>
      <c r="HU475" s="0"/>
      <c r="HV475" s="0"/>
      <c r="HW475" s="0"/>
      <c r="HX475" s="0"/>
      <c r="HY475" s="0"/>
      <c r="HZ475" s="0"/>
      <c r="IA475" s="0"/>
      <c r="IB475" s="0"/>
      <c r="IC475" s="0"/>
      <c r="ID475" s="0"/>
      <c r="IE475" s="0"/>
      <c r="IF475" s="0"/>
      <c r="IG475" s="0"/>
      <c r="IH475" s="0"/>
      <c r="II475" s="0"/>
      <c r="IJ475" s="0"/>
      <c r="IK475" s="0"/>
      <c r="IL475" s="0"/>
      <c r="IM475" s="0"/>
      <c r="IN475" s="0"/>
      <c r="IO475" s="0"/>
      <c r="IP475" s="0"/>
      <c r="IQ475" s="0"/>
      <c r="IR475" s="0"/>
      <c r="IS475" s="0"/>
      <c r="IT475" s="0"/>
      <c r="IU475" s="0"/>
      <c r="IV475" s="0"/>
      <c r="IW475" s="0"/>
      <c r="IX475" s="0"/>
      <c r="IY475" s="0"/>
      <c r="IZ475" s="0"/>
      <c r="JA475" s="0"/>
      <c r="JB475" s="0"/>
      <c r="JC475" s="0"/>
      <c r="JD475" s="0"/>
      <c r="JE475" s="0"/>
      <c r="JF475" s="0"/>
      <c r="JG475" s="0"/>
      <c r="JH475" s="0"/>
      <c r="JI475" s="0"/>
      <c r="JJ475" s="0"/>
      <c r="JK475" s="0"/>
      <c r="JL475" s="0"/>
      <c r="JM475" s="0"/>
      <c r="JN475" s="0"/>
      <c r="JO475" s="0"/>
      <c r="JP475" s="0"/>
      <c r="JQ475" s="0"/>
      <c r="JR475" s="0"/>
      <c r="JS475" s="0"/>
      <c r="JT475" s="0"/>
      <c r="JU475" s="0"/>
      <c r="JV475" s="0"/>
      <c r="JW475" s="0"/>
      <c r="JX475" s="0"/>
      <c r="JY475" s="0"/>
      <c r="JZ475" s="0"/>
      <c r="KA475" s="0"/>
      <c r="KB475" s="0"/>
      <c r="KC475" s="0"/>
      <c r="KD475" s="0"/>
      <c r="KE475" s="0"/>
      <c r="KF475" s="0"/>
      <c r="KG475" s="0"/>
      <c r="KH475" s="0"/>
      <c r="KI475" s="0"/>
      <c r="KJ475" s="0"/>
      <c r="KK475" s="0"/>
      <c r="KL475" s="0"/>
      <c r="KM475" s="0"/>
      <c r="KN475" s="0"/>
      <c r="KO475" s="0"/>
      <c r="KP475" s="0"/>
      <c r="KQ475" s="0"/>
      <c r="KR475" s="0"/>
      <c r="KS475" s="0"/>
      <c r="KT475" s="0"/>
      <c r="KU475" s="0"/>
      <c r="KV475" s="0"/>
      <c r="KW475" s="0"/>
      <c r="KX475" s="0"/>
      <c r="KY475" s="0"/>
      <c r="KZ475" s="0"/>
      <c r="LA475" s="0"/>
      <c r="LB475" s="0"/>
      <c r="LC475" s="0"/>
      <c r="LD475" s="0"/>
      <c r="LE475" s="0"/>
      <c r="LF475" s="0"/>
      <c r="LG475" s="0"/>
      <c r="LH475" s="0"/>
      <c r="LI475" s="0"/>
      <c r="LJ475" s="0"/>
      <c r="LK475" s="0"/>
      <c r="LL475" s="0"/>
      <c r="LM475" s="0"/>
      <c r="LN475" s="0"/>
      <c r="LO475" s="0"/>
      <c r="LP475" s="0"/>
      <c r="LQ475" s="0"/>
      <c r="LR475" s="0"/>
      <c r="LS475" s="0"/>
      <c r="LT475" s="0"/>
      <c r="LU475" s="0"/>
      <c r="LV475" s="0"/>
      <c r="LW475" s="0"/>
      <c r="LX475" s="0"/>
      <c r="LY475" s="0"/>
      <c r="LZ475" s="0"/>
      <c r="MA475" s="0"/>
      <c r="MB475" s="0"/>
      <c r="MC475" s="0"/>
      <c r="MD475" s="0"/>
      <c r="ME475" s="0"/>
      <c r="MF475" s="0"/>
      <c r="MG475" s="0"/>
      <c r="MH475" s="0"/>
      <c r="MI475" s="0"/>
      <c r="MJ475" s="0"/>
      <c r="MK475" s="0"/>
      <c r="ML475" s="0"/>
      <c r="MM475" s="0"/>
      <c r="MN475" s="0"/>
      <c r="MO475" s="0"/>
      <c r="MP475" s="0"/>
      <c r="MQ475" s="0"/>
      <c r="MR475" s="0"/>
      <c r="MS475" s="0"/>
      <c r="MT475" s="0"/>
      <c r="MU475" s="0"/>
      <c r="MV475" s="0"/>
      <c r="MW475" s="0"/>
      <c r="MX475" s="0"/>
      <c r="MY475" s="0"/>
      <c r="MZ475" s="0"/>
      <c r="NA475" s="0"/>
      <c r="NB475" s="0"/>
      <c r="NC475" s="0"/>
      <c r="ND475" s="0"/>
      <c r="NE475" s="0"/>
      <c r="NF475" s="0"/>
      <c r="NG475" s="0"/>
      <c r="NH475" s="0"/>
      <c r="NI475" s="0"/>
      <c r="NJ475" s="0"/>
      <c r="NK475" s="0"/>
      <c r="NL475" s="0"/>
      <c r="NM475" s="0"/>
      <c r="NN475" s="0"/>
      <c r="NO475" s="0"/>
      <c r="NP475" s="0"/>
      <c r="NQ475" s="0"/>
      <c r="NR475" s="0"/>
      <c r="NS475" s="0"/>
      <c r="NT475" s="0"/>
      <c r="NU475" s="0"/>
      <c r="NV475" s="0"/>
      <c r="NW475" s="0"/>
      <c r="NX475" s="0"/>
      <c r="NY475" s="0"/>
      <c r="NZ475" s="0"/>
      <c r="OA475" s="0"/>
      <c r="OB475" s="0"/>
      <c r="OC475" s="0"/>
      <c r="OD475" s="0"/>
      <c r="OE475" s="0"/>
      <c r="OF475" s="0"/>
      <c r="OG475" s="0"/>
      <c r="OH475" s="0"/>
      <c r="OI475" s="0"/>
      <c r="OJ475" s="0"/>
      <c r="OK475" s="0"/>
      <c r="OL475" s="0"/>
      <c r="OM475" s="0"/>
      <c r="ON475" s="0"/>
      <c r="OO475" s="0"/>
      <c r="OP475" s="0"/>
      <c r="OQ475" s="0"/>
      <c r="OR475" s="0"/>
      <c r="OS475" s="0"/>
      <c r="OT475" s="0"/>
      <c r="OU475" s="0"/>
      <c r="OV475" s="0"/>
      <c r="OW475" s="0"/>
      <c r="OX475" s="0"/>
      <c r="OY475" s="0"/>
      <c r="OZ475" s="0"/>
      <c r="PA475" s="0"/>
      <c r="PB475" s="0"/>
      <c r="PC475" s="0"/>
      <c r="PD475" s="0"/>
      <c r="PE475" s="0"/>
      <c r="PF475" s="0"/>
      <c r="PG475" s="0"/>
      <c r="PH475" s="0"/>
      <c r="PI475" s="0"/>
      <c r="PJ475" s="0"/>
      <c r="PK475" s="0"/>
      <c r="PL475" s="0"/>
      <c r="PM475" s="0"/>
      <c r="PN475" s="0"/>
      <c r="PO475" s="0"/>
      <c r="PP475" s="0"/>
      <c r="PQ475" s="0"/>
      <c r="PR475" s="0"/>
      <c r="PS475" s="0"/>
      <c r="PT475" s="0"/>
      <c r="PU475" s="0"/>
      <c r="PV475" s="0"/>
      <c r="PW475" s="0"/>
      <c r="PX475" s="0"/>
      <c r="PY475" s="0"/>
      <c r="PZ475" s="0"/>
      <c r="QA475" s="0"/>
      <c r="QB475" s="0"/>
      <c r="QC475" s="0"/>
      <c r="QD475" s="0"/>
      <c r="QE475" s="0"/>
      <c r="QF475" s="0"/>
      <c r="QG475" s="0"/>
      <c r="QH475" s="0"/>
      <c r="QI475" s="0"/>
      <c r="QJ475" s="0"/>
      <c r="QK475" s="0"/>
      <c r="QL475" s="0"/>
      <c r="QM475" s="0"/>
      <c r="QN475" s="0"/>
      <c r="QO475" s="0"/>
      <c r="QP475" s="0"/>
      <c r="QQ475" s="0"/>
      <c r="QR475" s="0"/>
      <c r="QS475" s="0"/>
      <c r="QT475" s="0"/>
      <c r="QU475" s="0"/>
      <c r="QV475" s="0"/>
      <c r="QW475" s="0"/>
      <c r="QX475" s="0"/>
      <c r="QY475" s="0"/>
      <c r="QZ475" s="0"/>
      <c r="RA475" s="0"/>
      <c r="RB475" s="0"/>
      <c r="RC475" s="0"/>
      <c r="RD475" s="0"/>
      <c r="RE475" s="0"/>
      <c r="RF475" s="0"/>
      <c r="RG475" s="0"/>
      <c r="RH475" s="0"/>
      <c r="RI475" s="0"/>
      <c r="RJ475" s="0"/>
      <c r="RK475" s="0"/>
      <c r="RL475" s="0"/>
      <c r="RM475" s="0"/>
      <c r="RN475" s="0"/>
      <c r="RO475" s="0"/>
      <c r="RP475" s="0"/>
      <c r="RQ475" s="0"/>
      <c r="RR475" s="0"/>
      <c r="RS475" s="0"/>
      <c r="RT475" s="0"/>
      <c r="RU475" s="0"/>
      <c r="RV475" s="0"/>
      <c r="RW475" s="0"/>
      <c r="RX475" s="0"/>
      <c r="RY475" s="0"/>
      <c r="RZ475" s="0"/>
      <c r="SA475" s="0"/>
      <c r="SB475" s="0"/>
      <c r="SC475" s="0"/>
      <c r="SD475" s="0"/>
      <c r="SE475" s="0"/>
      <c r="SF475" s="0"/>
      <c r="SG475" s="0"/>
      <c r="SH475" s="0"/>
      <c r="SI475" s="0"/>
      <c r="SJ475" s="0"/>
      <c r="SK475" s="0"/>
      <c r="SL475" s="0"/>
      <c r="SM475" s="0"/>
      <c r="SN475" s="0"/>
      <c r="SO475" s="0"/>
      <c r="SP475" s="0"/>
      <c r="SQ475" s="0"/>
      <c r="SR475" s="0"/>
      <c r="SS475" s="0"/>
      <c r="ST475" s="0"/>
      <c r="SU475" s="0"/>
      <c r="SV475" s="0"/>
      <c r="SW475" s="0"/>
      <c r="SX475" s="0"/>
      <c r="SY475" s="0"/>
      <c r="SZ475" s="0"/>
      <c r="TA475" s="0"/>
      <c r="TB475" s="0"/>
      <c r="TC475" s="0"/>
      <c r="TD475" s="0"/>
      <c r="TE475" s="0"/>
      <c r="TF475" s="0"/>
      <c r="TG475" s="0"/>
      <c r="TH475" s="0"/>
      <c r="TI475" s="0"/>
      <c r="TJ475" s="0"/>
      <c r="TK475" s="0"/>
      <c r="TL475" s="0"/>
      <c r="TM475" s="0"/>
      <c r="TN475" s="0"/>
      <c r="TO475" s="0"/>
      <c r="TP475" s="0"/>
      <c r="TQ475" s="0"/>
      <c r="TR475" s="0"/>
      <c r="TS475" s="0"/>
      <c r="TT475" s="0"/>
      <c r="TU475" s="0"/>
      <c r="TV475" s="0"/>
      <c r="TW475" s="0"/>
      <c r="TX475" s="0"/>
      <c r="TY475" s="0"/>
      <c r="TZ475" s="0"/>
      <c r="UA475" s="0"/>
      <c r="UB475" s="0"/>
      <c r="UC475" s="0"/>
      <c r="UD475" s="0"/>
      <c r="UE475" s="0"/>
      <c r="UF475" s="0"/>
      <c r="UG475" s="0"/>
      <c r="UH475" s="0"/>
      <c r="UI475" s="0"/>
      <c r="UJ475" s="0"/>
      <c r="UK475" s="0"/>
      <c r="UL475" s="0"/>
      <c r="UM475" s="0"/>
      <c r="UN475" s="0"/>
      <c r="UO475" s="0"/>
      <c r="UP475" s="0"/>
      <c r="UQ475" s="0"/>
      <c r="UR475" s="0"/>
      <c r="US475" s="0"/>
      <c r="UT475" s="0"/>
      <c r="UU475" s="0"/>
      <c r="UV475" s="0"/>
      <c r="UW475" s="0"/>
      <c r="UX475" s="0"/>
      <c r="UY475" s="0"/>
      <c r="UZ475" s="0"/>
      <c r="VA475" s="0"/>
      <c r="VB475" s="0"/>
      <c r="VC475" s="0"/>
      <c r="VD475" s="0"/>
      <c r="VE475" s="0"/>
      <c r="VF475" s="0"/>
      <c r="VG475" s="0"/>
      <c r="VH475" s="0"/>
      <c r="VI475" s="0"/>
      <c r="VJ475" s="0"/>
      <c r="VK475" s="0"/>
      <c r="VL475" s="0"/>
      <c r="VM475" s="0"/>
      <c r="VN475" s="0"/>
      <c r="VO475" s="0"/>
      <c r="VP475" s="0"/>
      <c r="VQ475" s="0"/>
      <c r="VR475" s="0"/>
      <c r="VS475" s="0"/>
      <c r="VT475" s="0"/>
      <c r="VU475" s="0"/>
      <c r="VV475" s="0"/>
      <c r="VW475" s="0"/>
      <c r="VX475" s="0"/>
      <c r="VY475" s="0"/>
      <c r="VZ475" s="0"/>
      <c r="WA475" s="0"/>
      <c r="WB475" s="0"/>
      <c r="WC475" s="0"/>
      <c r="WD475" s="0"/>
      <c r="WE475" s="0"/>
      <c r="WF475" s="0"/>
      <c r="WG475" s="0"/>
      <c r="WH475" s="0"/>
      <c r="WI475" s="0"/>
      <c r="WJ475" s="0"/>
      <c r="WK475" s="0"/>
      <c r="WL475" s="0"/>
      <c r="WM475" s="0"/>
      <c r="WN475" s="0"/>
      <c r="WO475" s="0"/>
      <c r="WP475" s="0"/>
      <c r="WQ475" s="0"/>
      <c r="WR475" s="0"/>
      <c r="WS475" s="0"/>
      <c r="WT475" s="0"/>
      <c r="WU475" s="0"/>
      <c r="WV475" s="0"/>
      <c r="WW475" s="0"/>
      <c r="WX475" s="0"/>
      <c r="WY475" s="0"/>
      <c r="WZ475" s="0"/>
      <c r="XA475" s="0"/>
      <c r="XB475" s="0"/>
      <c r="XC475" s="0"/>
      <c r="XD475" s="0"/>
      <c r="XE475" s="0"/>
      <c r="XF475" s="0"/>
      <c r="XG475" s="0"/>
      <c r="XH475" s="0"/>
      <c r="XI475" s="0"/>
      <c r="XJ475" s="0"/>
      <c r="XK475" s="0"/>
      <c r="XL475" s="0"/>
      <c r="XM475" s="0"/>
      <c r="XN475" s="0"/>
      <c r="XO475" s="0"/>
      <c r="XP475" s="0"/>
      <c r="XQ475" s="0"/>
      <c r="XR475" s="0"/>
      <c r="XS475" s="0"/>
      <c r="XT475" s="0"/>
      <c r="XU475" s="0"/>
      <c r="XV475" s="0"/>
      <c r="XW475" s="0"/>
      <c r="XX475" s="0"/>
      <c r="XY475" s="0"/>
      <c r="XZ475" s="0"/>
      <c r="YA475" s="0"/>
      <c r="YB475" s="0"/>
      <c r="YC475" s="0"/>
      <c r="YD475" s="0"/>
      <c r="YE475" s="0"/>
      <c r="YF475" s="0"/>
      <c r="YG475" s="0"/>
      <c r="YH475" s="0"/>
      <c r="YI475" s="0"/>
      <c r="YJ475" s="0"/>
      <c r="YK475" s="0"/>
      <c r="YL475" s="0"/>
      <c r="YM475" s="0"/>
      <c r="YN475" s="0"/>
      <c r="YO475" s="0"/>
      <c r="YP475" s="0"/>
      <c r="YQ475" s="0"/>
      <c r="YR475" s="0"/>
      <c r="YS475" s="0"/>
      <c r="YT475" s="0"/>
      <c r="YU475" s="0"/>
      <c r="YV475" s="0"/>
      <c r="YW475" s="0"/>
      <c r="YX475" s="0"/>
      <c r="YY475" s="0"/>
      <c r="YZ475" s="0"/>
      <c r="ZA475" s="0"/>
      <c r="ZB475" s="0"/>
      <c r="ZC475" s="0"/>
      <c r="ZD475" s="0"/>
      <c r="ZE475" s="0"/>
      <c r="ZF475" s="0"/>
      <c r="ZG475" s="0"/>
      <c r="ZH475" s="0"/>
      <c r="ZI475" s="0"/>
      <c r="ZJ475" s="0"/>
      <c r="ZK475" s="0"/>
      <c r="ZL475" s="0"/>
      <c r="ZM475" s="0"/>
      <c r="ZN475" s="0"/>
      <c r="ZO475" s="0"/>
      <c r="ZP475" s="0"/>
      <c r="ZQ475" s="0"/>
      <c r="ZR475" s="0"/>
      <c r="ZS475" s="0"/>
      <c r="ZT475" s="0"/>
      <c r="ZU475" s="0"/>
      <c r="ZV475" s="0"/>
      <c r="ZW475" s="0"/>
      <c r="ZX475" s="0"/>
      <c r="ZY475" s="0"/>
      <c r="ZZ475" s="0"/>
      <c r="AAA475" s="0"/>
      <c r="AAB475" s="0"/>
      <c r="AAC475" s="0"/>
      <c r="AAD475" s="0"/>
      <c r="AAE475" s="0"/>
      <c r="AAF475" s="0"/>
      <c r="AAG475" s="0"/>
      <c r="AAH475" s="0"/>
      <c r="AAI475" s="0"/>
      <c r="AAJ475" s="0"/>
      <c r="AAK475" s="0"/>
      <c r="AAL475" s="0"/>
      <c r="AAM475" s="0"/>
      <c r="AAN475" s="0"/>
      <c r="AAO475" s="0"/>
      <c r="AAP475" s="0"/>
      <c r="AAQ475" s="0"/>
      <c r="AAR475" s="0"/>
      <c r="AAS475" s="0"/>
      <c r="AAT475" s="0"/>
      <c r="AAU475" s="0"/>
      <c r="AAV475" s="0"/>
      <c r="AAW475" s="0"/>
      <c r="AAX475" s="0"/>
      <c r="AAY475" s="0"/>
      <c r="AAZ475" s="0"/>
      <c r="ABA475" s="0"/>
      <c r="ABB475" s="0"/>
      <c r="ABC475" s="0"/>
      <c r="ABD475" s="0"/>
      <c r="ABE475" s="0"/>
      <c r="ABF475" s="0"/>
      <c r="ABG475" s="0"/>
      <c r="ABH475" s="0"/>
      <c r="ABI475" s="0"/>
      <c r="ABJ475" s="0"/>
      <c r="ABK475" s="0"/>
      <c r="ABL475" s="0"/>
      <c r="ABM475" s="0"/>
      <c r="ABN475" s="0"/>
      <c r="ABO475" s="0"/>
      <c r="ABP475" s="0"/>
      <c r="ABQ475" s="0"/>
      <c r="ABR475" s="0"/>
      <c r="ABS475" s="0"/>
      <c r="ABT475" s="0"/>
      <c r="ABU475" s="0"/>
      <c r="ABV475" s="0"/>
      <c r="ABW475" s="0"/>
      <c r="ABX475" s="0"/>
      <c r="ABY475" s="0"/>
      <c r="ABZ475" s="0"/>
      <c r="ACA475" s="0"/>
      <c r="ACB475" s="0"/>
      <c r="ACC475" s="0"/>
      <c r="ACD475" s="0"/>
      <c r="ACE475" s="0"/>
      <c r="ACF475" s="0"/>
      <c r="ACG475" s="0"/>
      <c r="ACH475" s="0"/>
      <c r="ACI475" s="0"/>
      <c r="ACJ475" s="0"/>
      <c r="ACK475" s="0"/>
      <c r="ACL475" s="0"/>
      <c r="ACM475" s="0"/>
      <c r="ACN475" s="0"/>
      <c r="ACO475" s="0"/>
      <c r="ACP475" s="0"/>
      <c r="ACQ475" s="0"/>
      <c r="ACR475" s="0"/>
      <c r="ACS475" s="0"/>
      <c r="ACT475" s="0"/>
      <c r="ACU475" s="0"/>
      <c r="ACV475" s="0"/>
      <c r="ACW475" s="0"/>
      <c r="ACX475" s="0"/>
      <c r="ACY475" s="0"/>
      <c r="ACZ475" s="0"/>
      <c r="ADA475" s="0"/>
      <c r="ADB475" s="0"/>
      <c r="ADC475" s="0"/>
      <c r="ADD475" s="0"/>
      <c r="ADE475" s="0"/>
      <c r="ADF475" s="0"/>
      <c r="ADG475" s="0"/>
      <c r="ADH475" s="0"/>
      <c r="ADI475" s="0"/>
      <c r="ADJ475" s="0"/>
      <c r="ADK475" s="0"/>
      <c r="ADL475" s="0"/>
      <c r="ADM475" s="0"/>
      <c r="ADN475" s="0"/>
      <c r="ADO475" s="0"/>
      <c r="ADP475" s="0"/>
      <c r="ADQ475" s="0"/>
      <c r="ADR475" s="0"/>
      <c r="ADS475" s="0"/>
      <c r="ADT475" s="0"/>
      <c r="ADU475" s="0"/>
      <c r="ADV475" s="0"/>
      <c r="ADW475" s="0"/>
      <c r="ADX475" s="0"/>
      <c r="ADY475" s="0"/>
      <c r="ADZ475" s="0"/>
      <c r="AEA475" s="0"/>
      <c r="AEB475" s="0"/>
      <c r="AEC475" s="0"/>
      <c r="AED475" s="0"/>
      <c r="AEE475" s="0"/>
      <c r="AEF475" s="0"/>
      <c r="AEG475" s="0"/>
      <c r="AEH475" s="0"/>
      <c r="AEI475" s="0"/>
      <c r="AEJ475" s="0"/>
      <c r="AEK475" s="0"/>
      <c r="AEL475" s="0"/>
      <c r="AEM475" s="0"/>
      <c r="AEN475" s="0"/>
      <c r="AEO475" s="0"/>
      <c r="AEP475" s="0"/>
      <c r="AEQ475" s="0"/>
      <c r="AER475" s="0"/>
      <c r="AES475" s="0"/>
      <c r="AET475" s="0"/>
      <c r="AEU475" s="0"/>
      <c r="AEV475" s="0"/>
      <c r="AEW475" s="0"/>
      <c r="AEX475" s="0"/>
      <c r="AEY475" s="0"/>
      <c r="AEZ475" s="0"/>
      <c r="AFA475" s="0"/>
      <c r="AFB475" s="0"/>
      <c r="AFC475" s="0"/>
      <c r="AFD475" s="0"/>
      <c r="AFE475" s="0"/>
      <c r="AFF475" s="0"/>
      <c r="AFG475" s="0"/>
      <c r="AFH475" s="0"/>
      <c r="AFI475" s="0"/>
      <c r="AFJ475" s="0"/>
      <c r="AFK475" s="0"/>
      <c r="AFL475" s="0"/>
      <c r="AFM475" s="0"/>
      <c r="AFN475" s="0"/>
      <c r="AFO475" s="0"/>
      <c r="AFP475" s="0"/>
      <c r="AFQ475" s="0"/>
      <c r="AFR475" s="0"/>
      <c r="AFS475" s="0"/>
      <c r="AFT475" s="0"/>
      <c r="AFU475" s="0"/>
      <c r="AFV475" s="0"/>
      <c r="AFW475" s="0"/>
      <c r="AFX475" s="0"/>
      <c r="AFY475" s="0"/>
      <c r="AFZ475" s="0"/>
      <c r="AGA475" s="0"/>
      <c r="AGB475" s="0"/>
      <c r="AGC475" s="0"/>
      <c r="AGD475" s="0"/>
      <c r="AGE475" s="0"/>
      <c r="AGF475" s="0"/>
      <c r="AGG475" s="0"/>
      <c r="AGH475" s="0"/>
      <c r="AGI475" s="0"/>
      <c r="AGJ475" s="0"/>
      <c r="AGK475" s="0"/>
      <c r="AGL475" s="0"/>
      <c r="AGM475" s="0"/>
      <c r="AGN475" s="0"/>
      <c r="AGO475" s="0"/>
      <c r="AGP475" s="0"/>
      <c r="AGQ475" s="0"/>
      <c r="AGR475" s="0"/>
      <c r="AGS475" s="0"/>
      <c r="AGT475" s="0"/>
      <c r="AGU475" s="0"/>
      <c r="AGV475" s="0"/>
      <c r="AGW475" s="0"/>
      <c r="AGX475" s="0"/>
      <c r="AGY475" s="0"/>
      <c r="AGZ475" s="0"/>
      <c r="AHA475" s="0"/>
      <c r="AHB475" s="0"/>
      <c r="AHC475" s="0"/>
      <c r="AHD475" s="0"/>
      <c r="AHE475" s="0"/>
      <c r="AHF475" s="0"/>
      <c r="AHG475" s="0"/>
      <c r="AHH475" s="0"/>
      <c r="AHI475" s="0"/>
      <c r="AHJ475" s="0"/>
      <c r="AHK475" s="0"/>
      <c r="AHL475" s="0"/>
      <c r="AHM475" s="0"/>
      <c r="AHN475" s="0"/>
      <c r="AHO475" s="0"/>
      <c r="AHP475" s="0"/>
      <c r="AHQ475" s="0"/>
      <c r="AHR475" s="0"/>
      <c r="AHS475" s="0"/>
      <c r="AHT475" s="0"/>
      <c r="AHU475" s="0"/>
      <c r="AHV475" s="0"/>
      <c r="AHW475" s="0"/>
      <c r="AHX475" s="0"/>
      <c r="AHY475" s="0"/>
      <c r="AHZ475" s="0"/>
      <c r="AIA475" s="0"/>
      <c r="AIB475" s="0"/>
      <c r="AIC475" s="0"/>
      <c r="AID475" s="0"/>
      <c r="AIE475" s="0"/>
      <c r="AIF475" s="0"/>
      <c r="AIG475" s="0"/>
      <c r="AIH475" s="0"/>
      <c r="AII475" s="0"/>
      <c r="AIJ475" s="0"/>
      <c r="AIK475" s="0"/>
      <c r="AIL475" s="0"/>
      <c r="AIM475" s="0"/>
      <c r="AIN475" s="0"/>
      <c r="AIO475" s="0"/>
      <c r="AIP475" s="0"/>
      <c r="AIQ475" s="0"/>
      <c r="AIR475" s="0"/>
      <c r="AIS475" s="0"/>
      <c r="AIT475" s="0"/>
      <c r="AIU475" s="0"/>
      <c r="AIV475" s="0"/>
      <c r="AIW475" s="0"/>
      <c r="AIX475" s="0"/>
      <c r="AIY475" s="0"/>
      <c r="AIZ475" s="0"/>
      <c r="AJA475" s="0"/>
      <c r="AJB475" s="0"/>
      <c r="AJC475" s="0"/>
      <c r="AJD475" s="0"/>
      <c r="AJE475" s="0"/>
      <c r="AJF475" s="0"/>
      <c r="AJG475" s="0"/>
      <c r="AJH475" s="0"/>
      <c r="AJI475" s="0"/>
      <c r="AJJ475" s="0"/>
      <c r="AJK475" s="0"/>
      <c r="AJL475" s="0"/>
      <c r="AJM475" s="0"/>
      <c r="AJN475" s="0"/>
      <c r="AJO475" s="0"/>
      <c r="AJP475" s="0"/>
      <c r="AJQ475" s="0"/>
      <c r="AJR475" s="0"/>
      <c r="AJS475" s="0"/>
      <c r="AJT475" s="0"/>
      <c r="AJU475" s="0"/>
      <c r="AJV475" s="0"/>
      <c r="AJW475" s="0"/>
      <c r="AJX475" s="0"/>
      <c r="AJY475" s="0"/>
      <c r="AJZ475" s="0"/>
      <c r="AKA475" s="0"/>
      <c r="AKB475" s="0"/>
      <c r="AKC475" s="0"/>
      <c r="AKD475" s="0"/>
      <c r="AKE475" s="0"/>
      <c r="AKF475" s="0"/>
      <c r="AKG475" s="0"/>
      <c r="AKH475" s="0"/>
      <c r="AKI475" s="0"/>
      <c r="AKJ475" s="0"/>
      <c r="AKK475" s="0"/>
      <c r="AKL475" s="0"/>
      <c r="AKM475" s="0"/>
      <c r="AKN475" s="0"/>
      <c r="AKO475" s="0"/>
      <c r="AKP475" s="0"/>
      <c r="AKQ475" s="0"/>
      <c r="AKR475" s="0"/>
      <c r="AKS475" s="0"/>
      <c r="AKT475" s="0"/>
      <c r="AKU475" s="0"/>
      <c r="AKV475" s="0"/>
      <c r="AKW475" s="0"/>
      <c r="AKX475" s="0"/>
      <c r="AKY475" s="0"/>
      <c r="AKZ475" s="0"/>
      <c r="ALA475" s="0"/>
      <c r="ALB475" s="0"/>
      <c r="ALC475" s="0"/>
      <c r="ALD475" s="0"/>
      <c r="ALE475" s="0"/>
      <c r="ALF475" s="0"/>
      <c r="ALG475" s="0"/>
      <c r="ALH475" s="0"/>
      <c r="ALI475" s="0"/>
      <c r="ALJ475" s="0"/>
      <c r="ALK475" s="0"/>
      <c r="ALL475" s="0"/>
      <c r="ALM475" s="0"/>
      <c r="ALN475" s="0"/>
      <c r="ALO475" s="0"/>
      <c r="ALP475" s="0"/>
      <c r="ALQ475" s="0"/>
      <c r="ALR475" s="0"/>
      <c r="ALS475" s="0"/>
      <c r="ALT475" s="0"/>
      <c r="ALU475" s="0"/>
      <c r="ALV475" s="0"/>
      <c r="ALW475" s="0"/>
      <c r="ALX475" s="0"/>
      <c r="ALY475" s="0"/>
      <c r="ALZ475" s="0"/>
      <c r="AMA475" s="0"/>
      <c r="AMB475" s="0"/>
      <c r="AMC475" s="0"/>
      <c r="AMD475" s="0"/>
      <c r="AME475" s="0"/>
      <c r="AMF475" s="0"/>
      <c r="AMG475" s="0"/>
      <c r="AMH475" s="0"/>
      <c r="AMI475" s="0"/>
      <c r="AMJ475" s="0"/>
    </row>
    <row r="476" customFormat="false" ht="27.6" hidden="false" customHeight="true" outlineLevel="0" collapsed="false">
      <c r="B476" s="389" t="s">
        <v>1494</v>
      </c>
      <c r="C476" s="391" t="s">
        <v>4555</v>
      </c>
      <c r="D476" s="392" t="s">
        <v>4555</v>
      </c>
      <c r="E476" s="391" t="s">
        <v>4556</v>
      </c>
      <c r="F476" s="389" t="s">
        <v>4557</v>
      </c>
      <c r="G476" s="389" t="s">
        <v>1494</v>
      </c>
      <c r="H476" s="393" t="s">
        <v>4558</v>
      </c>
      <c r="I476" s="392" t="s">
        <v>4555</v>
      </c>
      <c r="J476" s="0"/>
      <c r="K476" s="0"/>
      <c r="L476" s="0"/>
      <c r="M476" s="0"/>
      <c r="N476" s="0"/>
      <c r="O476" s="0"/>
      <c r="P476" s="0"/>
      <c r="Q476" s="0"/>
      <c r="R476" s="0"/>
      <c r="S476" s="0"/>
      <c r="T476" s="0"/>
      <c r="U476" s="0"/>
      <c r="V476" s="0"/>
      <c r="W476" s="0"/>
      <c r="X476" s="0"/>
      <c r="Y476" s="0"/>
      <c r="Z476" s="0"/>
      <c r="AA476" s="0"/>
      <c r="AB476" s="0"/>
      <c r="AC476" s="0"/>
      <c r="AD476" s="0"/>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c r="BI476" s="0"/>
      <c r="BJ476" s="0"/>
      <c r="BK476" s="0"/>
      <c r="BL476" s="0"/>
      <c r="BM476" s="0"/>
      <c r="BN476" s="0"/>
      <c r="BO476" s="0"/>
      <c r="BP476" s="0"/>
      <c r="BQ476" s="0"/>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c r="CP476" s="0"/>
      <c r="CQ476" s="0"/>
      <c r="CR476" s="0"/>
      <c r="CS476" s="0"/>
      <c r="CT476" s="0"/>
      <c r="CU476" s="0"/>
      <c r="CV476" s="0"/>
      <c r="CW476" s="0"/>
      <c r="CX476" s="0"/>
      <c r="CY476" s="0"/>
      <c r="CZ476" s="0"/>
      <c r="DA476" s="0"/>
      <c r="DB476" s="0"/>
      <c r="DC476" s="0"/>
      <c r="DD476" s="0"/>
      <c r="DE476" s="0"/>
      <c r="DF476" s="0"/>
      <c r="DG476" s="0"/>
      <c r="DH476" s="0"/>
      <c r="DI476" s="0"/>
      <c r="DJ476" s="0"/>
      <c r="DK476" s="0"/>
      <c r="DL476" s="0"/>
      <c r="DM476" s="0"/>
      <c r="DN476" s="0"/>
      <c r="DO476" s="0"/>
      <c r="DP476" s="0"/>
      <c r="DQ476" s="0"/>
      <c r="DR476" s="0"/>
      <c r="DS476" s="0"/>
      <c r="DT476" s="0"/>
      <c r="DU476" s="0"/>
      <c r="DV476" s="0"/>
      <c r="DW476" s="0"/>
      <c r="DX476" s="0"/>
      <c r="DY476" s="0"/>
      <c r="DZ476" s="0"/>
      <c r="EA476" s="0"/>
      <c r="EB476" s="0"/>
      <c r="EC476" s="0"/>
      <c r="ED476" s="0"/>
      <c r="EE476" s="0"/>
      <c r="EF476" s="0"/>
      <c r="EG476" s="0"/>
      <c r="EH476" s="0"/>
      <c r="EI476" s="0"/>
      <c r="EJ476" s="0"/>
      <c r="EK476" s="0"/>
      <c r="EL476" s="0"/>
      <c r="EM476" s="0"/>
      <c r="EN476" s="0"/>
      <c r="EO476" s="0"/>
      <c r="EP476" s="0"/>
      <c r="EQ476" s="0"/>
      <c r="ER476" s="0"/>
      <c r="ES476" s="0"/>
      <c r="ET476" s="0"/>
      <c r="EU476" s="0"/>
      <c r="EV476" s="0"/>
      <c r="EW476" s="0"/>
      <c r="EX476" s="0"/>
      <c r="EY476" s="0"/>
      <c r="EZ476" s="0"/>
      <c r="FA476" s="0"/>
      <c r="FB476" s="0"/>
      <c r="FC476" s="0"/>
      <c r="FD476" s="0"/>
      <c r="FE476" s="0"/>
      <c r="FF476" s="0"/>
      <c r="FG476" s="0"/>
      <c r="FH476" s="0"/>
      <c r="FI476" s="0"/>
      <c r="FJ476" s="0"/>
      <c r="FK476" s="0"/>
      <c r="FL476" s="0"/>
      <c r="FM476" s="0"/>
      <c r="FN476" s="0"/>
      <c r="FO476" s="0"/>
      <c r="FP476" s="0"/>
      <c r="FQ476" s="0"/>
      <c r="FR476" s="0"/>
      <c r="FS476" s="0"/>
      <c r="FT476" s="0"/>
      <c r="FU476" s="0"/>
      <c r="FV476" s="0"/>
      <c r="FW476" s="0"/>
      <c r="FX476" s="0"/>
      <c r="FY476" s="0"/>
      <c r="FZ476" s="0"/>
      <c r="GA476" s="0"/>
      <c r="GB476" s="0"/>
      <c r="GC476" s="0"/>
      <c r="GD476" s="0"/>
      <c r="GE476" s="0"/>
      <c r="GF476" s="0"/>
      <c r="GG476" s="0"/>
      <c r="GH476" s="0"/>
      <c r="GI476" s="0"/>
      <c r="GJ476" s="0"/>
      <c r="GK476" s="0"/>
      <c r="GL476" s="0"/>
      <c r="GM476" s="0"/>
      <c r="GN476" s="0"/>
      <c r="GO476" s="0"/>
      <c r="GP476" s="0"/>
      <c r="GQ476" s="0"/>
      <c r="GR476" s="0"/>
      <c r="GS476" s="0"/>
      <c r="GT476" s="0"/>
      <c r="GU476" s="0"/>
      <c r="GV476" s="0"/>
      <c r="GW476" s="0"/>
      <c r="GX476" s="0"/>
      <c r="GY476" s="0"/>
      <c r="GZ476" s="0"/>
      <c r="HA476" s="0"/>
      <c r="HB476" s="0"/>
      <c r="HC476" s="0"/>
      <c r="HD476" s="0"/>
      <c r="HE476" s="0"/>
      <c r="HF476" s="0"/>
      <c r="HG476" s="0"/>
      <c r="HH476" s="0"/>
      <c r="HI476" s="0"/>
      <c r="HJ476" s="0"/>
      <c r="HK476" s="0"/>
      <c r="HL476" s="0"/>
      <c r="HM476" s="0"/>
      <c r="HN476" s="0"/>
      <c r="HO476" s="0"/>
      <c r="HP476" s="0"/>
      <c r="HQ476" s="0"/>
      <c r="HR476" s="0"/>
      <c r="HS476" s="0"/>
      <c r="HT476" s="0"/>
      <c r="HU476" s="0"/>
      <c r="HV476" s="0"/>
      <c r="HW476" s="0"/>
      <c r="HX476" s="0"/>
      <c r="HY476" s="0"/>
      <c r="HZ476" s="0"/>
      <c r="IA476" s="0"/>
      <c r="IB476" s="0"/>
      <c r="IC476" s="0"/>
      <c r="ID476" s="0"/>
      <c r="IE476" s="0"/>
      <c r="IF476" s="0"/>
      <c r="IG476" s="0"/>
      <c r="IH476" s="0"/>
      <c r="II476" s="0"/>
      <c r="IJ476" s="0"/>
      <c r="IK476" s="0"/>
      <c r="IL476" s="0"/>
      <c r="IM476" s="0"/>
      <c r="IN476" s="0"/>
      <c r="IO476" s="0"/>
      <c r="IP476" s="0"/>
      <c r="IQ476" s="0"/>
      <c r="IR476" s="0"/>
      <c r="IS476" s="0"/>
      <c r="IT476" s="0"/>
      <c r="IU476" s="0"/>
      <c r="IV476" s="0"/>
      <c r="IW476" s="0"/>
      <c r="IX476" s="0"/>
      <c r="IY476" s="0"/>
      <c r="IZ476" s="0"/>
      <c r="JA476" s="0"/>
      <c r="JB476" s="0"/>
      <c r="JC476" s="0"/>
      <c r="JD476" s="0"/>
      <c r="JE476" s="0"/>
      <c r="JF476" s="0"/>
      <c r="JG476" s="0"/>
      <c r="JH476" s="0"/>
      <c r="JI476" s="0"/>
      <c r="JJ476" s="0"/>
      <c r="JK476" s="0"/>
      <c r="JL476" s="0"/>
      <c r="JM476" s="0"/>
      <c r="JN476" s="0"/>
      <c r="JO476" s="0"/>
      <c r="JP476" s="0"/>
      <c r="JQ476" s="0"/>
      <c r="JR476" s="0"/>
      <c r="JS476" s="0"/>
      <c r="JT476" s="0"/>
      <c r="JU476" s="0"/>
      <c r="JV476" s="0"/>
      <c r="JW476" s="0"/>
      <c r="JX476" s="0"/>
      <c r="JY476" s="0"/>
      <c r="JZ476" s="0"/>
      <c r="KA476" s="0"/>
      <c r="KB476" s="0"/>
      <c r="KC476" s="0"/>
      <c r="KD476" s="0"/>
      <c r="KE476" s="0"/>
      <c r="KF476" s="0"/>
      <c r="KG476" s="0"/>
      <c r="KH476" s="0"/>
      <c r="KI476" s="0"/>
      <c r="KJ476" s="0"/>
      <c r="KK476" s="0"/>
      <c r="KL476" s="0"/>
      <c r="KM476" s="0"/>
      <c r="KN476" s="0"/>
      <c r="KO476" s="0"/>
      <c r="KP476" s="0"/>
      <c r="KQ476" s="0"/>
      <c r="KR476" s="0"/>
      <c r="KS476" s="0"/>
      <c r="KT476" s="0"/>
      <c r="KU476" s="0"/>
      <c r="KV476" s="0"/>
      <c r="KW476" s="0"/>
      <c r="KX476" s="0"/>
      <c r="KY476" s="0"/>
      <c r="KZ476" s="0"/>
      <c r="LA476" s="0"/>
      <c r="LB476" s="0"/>
      <c r="LC476" s="0"/>
      <c r="LD476" s="0"/>
      <c r="LE476" s="0"/>
      <c r="LF476" s="0"/>
      <c r="LG476" s="0"/>
      <c r="LH476" s="0"/>
      <c r="LI476" s="0"/>
      <c r="LJ476" s="0"/>
      <c r="LK476" s="0"/>
      <c r="LL476" s="0"/>
      <c r="LM476" s="0"/>
      <c r="LN476" s="0"/>
      <c r="LO476" s="0"/>
      <c r="LP476" s="0"/>
      <c r="LQ476" s="0"/>
      <c r="LR476" s="0"/>
      <c r="LS476" s="0"/>
      <c r="LT476" s="0"/>
      <c r="LU476" s="0"/>
      <c r="LV476" s="0"/>
      <c r="LW476" s="0"/>
      <c r="LX476" s="0"/>
      <c r="LY476" s="0"/>
      <c r="LZ476" s="0"/>
      <c r="MA476" s="0"/>
      <c r="MB476" s="0"/>
      <c r="MC476" s="0"/>
      <c r="MD476" s="0"/>
      <c r="ME476" s="0"/>
      <c r="MF476" s="0"/>
      <c r="MG476" s="0"/>
      <c r="MH476" s="0"/>
      <c r="MI476" s="0"/>
      <c r="MJ476" s="0"/>
      <c r="MK476" s="0"/>
      <c r="ML476" s="0"/>
      <c r="MM476" s="0"/>
      <c r="MN476" s="0"/>
      <c r="MO476" s="0"/>
      <c r="MP476" s="0"/>
      <c r="MQ476" s="0"/>
      <c r="MR476" s="0"/>
      <c r="MS476" s="0"/>
      <c r="MT476" s="0"/>
      <c r="MU476" s="0"/>
      <c r="MV476" s="0"/>
      <c r="MW476" s="0"/>
      <c r="MX476" s="0"/>
      <c r="MY476" s="0"/>
      <c r="MZ476" s="0"/>
      <c r="NA476" s="0"/>
      <c r="NB476" s="0"/>
      <c r="NC476" s="0"/>
      <c r="ND476" s="0"/>
      <c r="NE476" s="0"/>
      <c r="NF476" s="0"/>
      <c r="NG476" s="0"/>
      <c r="NH476" s="0"/>
      <c r="NI476" s="0"/>
      <c r="NJ476" s="0"/>
      <c r="NK476" s="0"/>
      <c r="NL476" s="0"/>
      <c r="NM476" s="0"/>
      <c r="NN476" s="0"/>
      <c r="NO476" s="0"/>
      <c r="NP476" s="0"/>
      <c r="NQ476" s="0"/>
      <c r="NR476" s="0"/>
      <c r="NS476" s="0"/>
      <c r="NT476" s="0"/>
      <c r="NU476" s="0"/>
      <c r="NV476" s="0"/>
      <c r="NW476" s="0"/>
      <c r="NX476" s="0"/>
      <c r="NY476" s="0"/>
      <c r="NZ476" s="0"/>
      <c r="OA476" s="0"/>
      <c r="OB476" s="0"/>
      <c r="OC476" s="0"/>
      <c r="OD476" s="0"/>
      <c r="OE476" s="0"/>
      <c r="OF476" s="0"/>
      <c r="OG476" s="0"/>
      <c r="OH476" s="0"/>
      <c r="OI476" s="0"/>
      <c r="OJ476" s="0"/>
      <c r="OK476" s="0"/>
      <c r="OL476" s="0"/>
      <c r="OM476" s="0"/>
      <c r="ON476" s="0"/>
      <c r="OO476" s="0"/>
      <c r="OP476" s="0"/>
      <c r="OQ476" s="0"/>
      <c r="OR476" s="0"/>
      <c r="OS476" s="0"/>
      <c r="OT476" s="0"/>
      <c r="OU476" s="0"/>
      <c r="OV476" s="0"/>
      <c r="OW476" s="0"/>
      <c r="OX476" s="0"/>
      <c r="OY476" s="0"/>
      <c r="OZ476" s="0"/>
      <c r="PA476" s="0"/>
      <c r="PB476" s="0"/>
      <c r="PC476" s="0"/>
      <c r="PD476" s="0"/>
      <c r="PE476" s="0"/>
      <c r="PF476" s="0"/>
      <c r="PG476" s="0"/>
      <c r="PH476" s="0"/>
      <c r="PI476" s="0"/>
      <c r="PJ476" s="0"/>
      <c r="PK476" s="0"/>
      <c r="PL476" s="0"/>
      <c r="PM476" s="0"/>
      <c r="PN476" s="0"/>
      <c r="PO476" s="0"/>
      <c r="PP476" s="0"/>
      <c r="PQ476" s="0"/>
      <c r="PR476" s="0"/>
      <c r="PS476" s="0"/>
      <c r="PT476" s="0"/>
      <c r="PU476" s="0"/>
      <c r="PV476" s="0"/>
      <c r="PW476" s="0"/>
      <c r="PX476" s="0"/>
      <c r="PY476" s="0"/>
      <c r="PZ476" s="0"/>
      <c r="QA476" s="0"/>
      <c r="QB476" s="0"/>
      <c r="QC476" s="0"/>
      <c r="QD476" s="0"/>
      <c r="QE476" s="0"/>
      <c r="QF476" s="0"/>
      <c r="QG476" s="0"/>
      <c r="QH476" s="0"/>
      <c r="QI476" s="0"/>
      <c r="QJ476" s="0"/>
      <c r="QK476" s="0"/>
      <c r="QL476" s="0"/>
      <c r="QM476" s="0"/>
      <c r="QN476" s="0"/>
      <c r="QO476" s="0"/>
      <c r="QP476" s="0"/>
      <c r="QQ476" s="0"/>
      <c r="QR476" s="0"/>
      <c r="QS476" s="0"/>
      <c r="QT476" s="0"/>
      <c r="QU476" s="0"/>
      <c r="QV476" s="0"/>
      <c r="QW476" s="0"/>
      <c r="QX476" s="0"/>
      <c r="QY476" s="0"/>
      <c r="QZ476" s="0"/>
      <c r="RA476" s="0"/>
      <c r="RB476" s="0"/>
      <c r="RC476" s="0"/>
      <c r="RD476" s="0"/>
      <c r="RE476" s="0"/>
      <c r="RF476" s="0"/>
      <c r="RG476" s="0"/>
      <c r="RH476" s="0"/>
      <c r="RI476" s="0"/>
      <c r="RJ476" s="0"/>
      <c r="RK476" s="0"/>
      <c r="RL476" s="0"/>
      <c r="RM476" s="0"/>
      <c r="RN476" s="0"/>
      <c r="RO476" s="0"/>
      <c r="RP476" s="0"/>
      <c r="RQ476" s="0"/>
      <c r="RR476" s="0"/>
      <c r="RS476" s="0"/>
      <c r="RT476" s="0"/>
      <c r="RU476" s="0"/>
      <c r="RV476" s="0"/>
      <c r="RW476" s="0"/>
      <c r="RX476" s="0"/>
      <c r="RY476" s="0"/>
      <c r="RZ476" s="0"/>
      <c r="SA476" s="0"/>
      <c r="SB476" s="0"/>
      <c r="SC476" s="0"/>
      <c r="SD476" s="0"/>
      <c r="SE476" s="0"/>
      <c r="SF476" s="0"/>
      <c r="SG476" s="0"/>
      <c r="SH476" s="0"/>
      <c r="SI476" s="0"/>
      <c r="SJ476" s="0"/>
      <c r="SK476" s="0"/>
      <c r="SL476" s="0"/>
      <c r="SM476" s="0"/>
      <c r="SN476" s="0"/>
      <c r="SO476" s="0"/>
      <c r="SP476" s="0"/>
      <c r="SQ476" s="0"/>
      <c r="SR476" s="0"/>
      <c r="SS476" s="0"/>
      <c r="ST476" s="0"/>
      <c r="SU476" s="0"/>
      <c r="SV476" s="0"/>
      <c r="SW476" s="0"/>
      <c r="SX476" s="0"/>
      <c r="SY476" s="0"/>
      <c r="SZ476" s="0"/>
      <c r="TA476" s="0"/>
      <c r="TB476" s="0"/>
      <c r="TC476" s="0"/>
      <c r="TD476" s="0"/>
      <c r="TE476" s="0"/>
      <c r="TF476" s="0"/>
      <c r="TG476" s="0"/>
      <c r="TH476" s="0"/>
      <c r="TI476" s="0"/>
      <c r="TJ476" s="0"/>
      <c r="TK476" s="0"/>
      <c r="TL476" s="0"/>
      <c r="TM476" s="0"/>
      <c r="TN476" s="0"/>
      <c r="TO476" s="0"/>
      <c r="TP476" s="0"/>
      <c r="TQ476" s="0"/>
      <c r="TR476" s="0"/>
      <c r="TS476" s="0"/>
      <c r="TT476" s="0"/>
      <c r="TU476" s="0"/>
      <c r="TV476" s="0"/>
      <c r="TW476" s="0"/>
      <c r="TX476" s="0"/>
      <c r="TY476" s="0"/>
      <c r="TZ476" s="0"/>
      <c r="UA476" s="0"/>
      <c r="UB476" s="0"/>
      <c r="UC476" s="0"/>
      <c r="UD476" s="0"/>
      <c r="UE476" s="0"/>
      <c r="UF476" s="0"/>
      <c r="UG476" s="0"/>
      <c r="UH476" s="0"/>
      <c r="UI476" s="0"/>
      <c r="UJ476" s="0"/>
      <c r="UK476" s="0"/>
      <c r="UL476" s="0"/>
      <c r="UM476" s="0"/>
      <c r="UN476" s="0"/>
      <c r="UO476" s="0"/>
      <c r="UP476" s="0"/>
      <c r="UQ476" s="0"/>
      <c r="UR476" s="0"/>
      <c r="US476" s="0"/>
      <c r="UT476" s="0"/>
      <c r="UU476" s="0"/>
      <c r="UV476" s="0"/>
      <c r="UW476" s="0"/>
      <c r="UX476" s="0"/>
      <c r="UY476" s="0"/>
      <c r="UZ476" s="0"/>
      <c r="VA476" s="0"/>
      <c r="VB476" s="0"/>
      <c r="VC476" s="0"/>
      <c r="VD476" s="0"/>
      <c r="VE476" s="0"/>
      <c r="VF476" s="0"/>
      <c r="VG476" s="0"/>
      <c r="VH476" s="0"/>
      <c r="VI476" s="0"/>
      <c r="VJ476" s="0"/>
      <c r="VK476" s="0"/>
      <c r="VL476" s="0"/>
      <c r="VM476" s="0"/>
      <c r="VN476" s="0"/>
      <c r="VO476" s="0"/>
      <c r="VP476" s="0"/>
      <c r="VQ476" s="0"/>
      <c r="VR476" s="0"/>
      <c r="VS476" s="0"/>
      <c r="VT476" s="0"/>
      <c r="VU476" s="0"/>
      <c r="VV476" s="0"/>
      <c r="VW476" s="0"/>
      <c r="VX476" s="0"/>
      <c r="VY476" s="0"/>
      <c r="VZ476" s="0"/>
      <c r="WA476" s="0"/>
      <c r="WB476" s="0"/>
      <c r="WC476" s="0"/>
      <c r="WD476" s="0"/>
      <c r="WE476" s="0"/>
      <c r="WF476" s="0"/>
      <c r="WG476" s="0"/>
      <c r="WH476" s="0"/>
      <c r="WI476" s="0"/>
      <c r="WJ476" s="0"/>
      <c r="WK476" s="0"/>
      <c r="WL476" s="0"/>
      <c r="WM476" s="0"/>
      <c r="WN476" s="0"/>
      <c r="WO476" s="0"/>
      <c r="WP476" s="0"/>
      <c r="WQ476" s="0"/>
      <c r="WR476" s="0"/>
      <c r="WS476" s="0"/>
      <c r="WT476" s="0"/>
      <c r="WU476" s="0"/>
      <c r="WV476" s="0"/>
      <c r="WW476" s="0"/>
      <c r="WX476" s="0"/>
      <c r="WY476" s="0"/>
      <c r="WZ476" s="0"/>
      <c r="XA476" s="0"/>
      <c r="XB476" s="0"/>
      <c r="XC476" s="0"/>
      <c r="XD476" s="0"/>
      <c r="XE476" s="0"/>
      <c r="XF476" s="0"/>
      <c r="XG476" s="0"/>
      <c r="XH476" s="0"/>
      <c r="XI476" s="0"/>
      <c r="XJ476" s="0"/>
      <c r="XK476" s="0"/>
      <c r="XL476" s="0"/>
      <c r="XM476" s="0"/>
      <c r="XN476" s="0"/>
      <c r="XO476" s="0"/>
      <c r="XP476" s="0"/>
      <c r="XQ476" s="0"/>
      <c r="XR476" s="0"/>
      <c r="XS476" s="0"/>
      <c r="XT476" s="0"/>
      <c r="XU476" s="0"/>
      <c r="XV476" s="0"/>
      <c r="XW476" s="0"/>
      <c r="XX476" s="0"/>
      <c r="XY476" s="0"/>
      <c r="XZ476" s="0"/>
      <c r="YA476" s="0"/>
      <c r="YB476" s="0"/>
      <c r="YC476" s="0"/>
      <c r="YD476" s="0"/>
      <c r="YE476" s="0"/>
      <c r="YF476" s="0"/>
      <c r="YG476" s="0"/>
      <c r="YH476" s="0"/>
      <c r="YI476" s="0"/>
      <c r="YJ476" s="0"/>
      <c r="YK476" s="0"/>
      <c r="YL476" s="0"/>
      <c r="YM476" s="0"/>
      <c r="YN476" s="0"/>
      <c r="YO476" s="0"/>
      <c r="YP476" s="0"/>
      <c r="YQ476" s="0"/>
      <c r="YR476" s="0"/>
      <c r="YS476" s="0"/>
      <c r="YT476" s="0"/>
      <c r="YU476" s="0"/>
      <c r="YV476" s="0"/>
      <c r="YW476" s="0"/>
      <c r="YX476" s="0"/>
      <c r="YY476" s="0"/>
      <c r="YZ476" s="0"/>
      <c r="ZA476" s="0"/>
      <c r="ZB476" s="0"/>
      <c r="ZC476" s="0"/>
      <c r="ZD476" s="0"/>
      <c r="ZE476" s="0"/>
      <c r="ZF476" s="0"/>
      <c r="ZG476" s="0"/>
      <c r="ZH476" s="0"/>
      <c r="ZI476" s="0"/>
      <c r="ZJ476" s="0"/>
      <c r="ZK476" s="0"/>
      <c r="ZL476" s="0"/>
      <c r="ZM476" s="0"/>
      <c r="ZN476" s="0"/>
      <c r="ZO476" s="0"/>
      <c r="ZP476" s="0"/>
      <c r="ZQ476" s="0"/>
      <c r="ZR476" s="0"/>
      <c r="ZS476" s="0"/>
      <c r="ZT476" s="0"/>
      <c r="ZU476" s="0"/>
      <c r="ZV476" s="0"/>
      <c r="ZW476" s="0"/>
      <c r="ZX476" s="0"/>
      <c r="ZY476" s="0"/>
      <c r="ZZ476" s="0"/>
      <c r="AAA476" s="0"/>
      <c r="AAB476" s="0"/>
      <c r="AAC476" s="0"/>
      <c r="AAD476" s="0"/>
      <c r="AAE476" s="0"/>
      <c r="AAF476" s="0"/>
      <c r="AAG476" s="0"/>
      <c r="AAH476" s="0"/>
      <c r="AAI476" s="0"/>
      <c r="AAJ476" s="0"/>
      <c r="AAK476" s="0"/>
      <c r="AAL476" s="0"/>
      <c r="AAM476" s="0"/>
      <c r="AAN476" s="0"/>
      <c r="AAO476" s="0"/>
      <c r="AAP476" s="0"/>
      <c r="AAQ476" s="0"/>
      <c r="AAR476" s="0"/>
      <c r="AAS476" s="0"/>
      <c r="AAT476" s="0"/>
      <c r="AAU476" s="0"/>
      <c r="AAV476" s="0"/>
      <c r="AAW476" s="0"/>
      <c r="AAX476" s="0"/>
      <c r="AAY476" s="0"/>
      <c r="AAZ476" s="0"/>
      <c r="ABA476" s="0"/>
      <c r="ABB476" s="0"/>
      <c r="ABC476" s="0"/>
      <c r="ABD476" s="0"/>
      <c r="ABE476" s="0"/>
      <c r="ABF476" s="0"/>
      <c r="ABG476" s="0"/>
      <c r="ABH476" s="0"/>
      <c r="ABI476" s="0"/>
      <c r="ABJ476" s="0"/>
      <c r="ABK476" s="0"/>
      <c r="ABL476" s="0"/>
      <c r="ABM476" s="0"/>
      <c r="ABN476" s="0"/>
      <c r="ABO476" s="0"/>
      <c r="ABP476" s="0"/>
      <c r="ABQ476" s="0"/>
      <c r="ABR476" s="0"/>
      <c r="ABS476" s="0"/>
      <c r="ABT476" s="0"/>
      <c r="ABU476" s="0"/>
      <c r="ABV476" s="0"/>
      <c r="ABW476" s="0"/>
      <c r="ABX476" s="0"/>
      <c r="ABY476" s="0"/>
      <c r="ABZ476" s="0"/>
      <c r="ACA476" s="0"/>
      <c r="ACB476" s="0"/>
      <c r="ACC476" s="0"/>
      <c r="ACD476" s="0"/>
      <c r="ACE476" s="0"/>
      <c r="ACF476" s="0"/>
      <c r="ACG476" s="0"/>
      <c r="ACH476" s="0"/>
      <c r="ACI476" s="0"/>
      <c r="ACJ476" s="0"/>
      <c r="ACK476" s="0"/>
      <c r="ACL476" s="0"/>
      <c r="ACM476" s="0"/>
      <c r="ACN476" s="0"/>
      <c r="ACO476" s="0"/>
      <c r="ACP476" s="0"/>
      <c r="ACQ476" s="0"/>
      <c r="ACR476" s="0"/>
      <c r="ACS476" s="0"/>
      <c r="ACT476" s="0"/>
      <c r="ACU476" s="0"/>
      <c r="ACV476" s="0"/>
      <c r="ACW476" s="0"/>
      <c r="ACX476" s="0"/>
      <c r="ACY476" s="0"/>
      <c r="ACZ476" s="0"/>
      <c r="ADA476" s="0"/>
      <c r="ADB476" s="0"/>
      <c r="ADC476" s="0"/>
      <c r="ADD476" s="0"/>
      <c r="ADE476" s="0"/>
      <c r="ADF476" s="0"/>
      <c r="ADG476" s="0"/>
      <c r="ADH476" s="0"/>
      <c r="ADI476" s="0"/>
      <c r="ADJ476" s="0"/>
      <c r="ADK476" s="0"/>
      <c r="ADL476" s="0"/>
      <c r="ADM476" s="0"/>
      <c r="ADN476" s="0"/>
      <c r="ADO476" s="0"/>
      <c r="ADP476" s="0"/>
      <c r="ADQ476" s="0"/>
      <c r="ADR476" s="0"/>
      <c r="ADS476" s="0"/>
      <c r="ADT476" s="0"/>
      <c r="ADU476" s="0"/>
      <c r="ADV476" s="0"/>
      <c r="ADW476" s="0"/>
      <c r="ADX476" s="0"/>
      <c r="ADY476" s="0"/>
      <c r="ADZ476" s="0"/>
      <c r="AEA476" s="0"/>
      <c r="AEB476" s="0"/>
      <c r="AEC476" s="0"/>
      <c r="AED476" s="0"/>
      <c r="AEE476" s="0"/>
      <c r="AEF476" s="0"/>
      <c r="AEG476" s="0"/>
      <c r="AEH476" s="0"/>
      <c r="AEI476" s="0"/>
      <c r="AEJ476" s="0"/>
      <c r="AEK476" s="0"/>
      <c r="AEL476" s="0"/>
      <c r="AEM476" s="0"/>
      <c r="AEN476" s="0"/>
      <c r="AEO476" s="0"/>
      <c r="AEP476" s="0"/>
      <c r="AEQ476" s="0"/>
      <c r="AER476" s="0"/>
      <c r="AES476" s="0"/>
      <c r="AET476" s="0"/>
      <c r="AEU476" s="0"/>
      <c r="AEV476" s="0"/>
      <c r="AEW476" s="0"/>
      <c r="AEX476" s="0"/>
      <c r="AEY476" s="0"/>
      <c r="AEZ476" s="0"/>
      <c r="AFA476" s="0"/>
      <c r="AFB476" s="0"/>
      <c r="AFC476" s="0"/>
      <c r="AFD476" s="0"/>
      <c r="AFE476" s="0"/>
      <c r="AFF476" s="0"/>
      <c r="AFG476" s="0"/>
      <c r="AFH476" s="0"/>
      <c r="AFI476" s="0"/>
      <c r="AFJ476" s="0"/>
      <c r="AFK476" s="0"/>
      <c r="AFL476" s="0"/>
      <c r="AFM476" s="0"/>
      <c r="AFN476" s="0"/>
      <c r="AFO476" s="0"/>
      <c r="AFP476" s="0"/>
      <c r="AFQ476" s="0"/>
      <c r="AFR476" s="0"/>
      <c r="AFS476" s="0"/>
      <c r="AFT476" s="0"/>
      <c r="AFU476" s="0"/>
      <c r="AFV476" s="0"/>
      <c r="AFW476" s="0"/>
      <c r="AFX476" s="0"/>
      <c r="AFY476" s="0"/>
      <c r="AFZ476" s="0"/>
      <c r="AGA476" s="0"/>
      <c r="AGB476" s="0"/>
      <c r="AGC476" s="0"/>
      <c r="AGD476" s="0"/>
      <c r="AGE476" s="0"/>
      <c r="AGF476" s="0"/>
      <c r="AGG476" s="0"/>
      <c r="AGH476" s="0"/>
      <c r="AGI476" s="0"/>
      <c r="AGJ476" s="0"/>
      <c r="AGK476" s="0"/>
      <c r="AGL476" s="0"/>
      <c r="AGM476" s="0"/>
      <c r="AGN476" s="0"/>
      <c r="AGO476" s="0"/>
      <c r="AGP476" s="0"/>
      <c r="AGQ476" s="0"/>
      <c r="AGR476" s="0"/>
      <c r="AGS476" s="0"/>
      <c r="AGT476" s="0"/>
      <c r="AGU476" s="0"/>
      <c r="AGV476" s="0"/>
      <c r="AGW476" s="0"/>
      <c r="AGX476" s="0"/>
      <c r="AGY476" s="0"/>
      <c r="AGZ476" s="0"/>
      <c r="AHA476" s="0"/>
      <c r="AHB476" s="0"/>
      <c r="AHC476" s="0"/>
      <c r="AHD476" s="0"/>
      <c r="AHE476" s="0"/>
      <c r="AHF476" s="0"/>
      <c r="AHG476" s="0"/>
      <c r="AHH476" s="0"/>
      <c r="AHI476" s="0"/>
      <c r="AHJ476" s="0"/>
      <c r="AHK476" s="0"/>
      <c r="AHL476" s="0"/>
      <c r="AHM476" s="0"/>
      <c r="AHN476" s="0"/>
      <c r="AHO476" s="0"/>
      <c r="AHP476" s="0"/>
      <c r="AHQ476" s="0"/>
      <c r="AHR476" s="0"/>
      <c r="AHS476" s="0"/>
      <c r="AHT476" s="0"/>
      <c r="AHU476" s="0"/>
      <c r="AHV476" s="0"/>
      <c r="AHW476" s="0"/>
      <c r="AHX476" s="0"/>
      <c r="AHY476" s="0"/>
      <c r="AHZ476" s="0"/>
      <c r="AIA476" s="0"/>
      <c r="AIB476" s="0"/>
      <c r="AIC476" s="0"/>
      <c r="AID476" s="0"/>
      <c r="AIE476" s="0"/>
      <c r="AIF476" s="0"/>
      <c r="AIG476" s="0"/>
      <c r="AIH476" s="0"/>
      <c r="AII476" s="0"/>
      <c r="AIJ476" s="0"/>
      <c r="AIK476" s="0"/>
      <c r="AIL476" s="0"/>
      <c r="AIM476" s="0"/>
      <c r="AIN476" s="0"/>
      <c r="AIO476" s="0"/>
      <c r="AIP476" s="0"/>
      <c r="AIQ476" s="0"/>
      <c r="AIR476" s="0"/>
      <c r="AIS476" s="0"/>
      <c r="AIT476" s="0"/>
      <c r="AIU476" s="0"/>
      <c r="AIV476" s="0"/>
      <c r="AIW476" s="0"/>
      <c r="AIX476" s="0"/>
      <c r="AIY476" s="0"/>
      <c r="AIZ476" s="0"/>
      <c r="AJA476" s="0"/>
      <c r="AJB476" s="0"/>
      <c r="AJC476" s="0"/>
      <c r="AJD476" s="0"/>
      <c r="AJE476" s="0"/>
      <c r="AJF476" s="0"/>
      <c r="AJG476" s="0"/>
      <c r="AJH476" s="0"/>
      <c r="AJI476" s="0"/>
      <c r="AJJ476" s="0"/>
      <c r="AJK476" s="0"/>
      <c r="AJL476" s="0"/>
      <c r="AJM476" s="0"/>
      <c r="AJN476" s="0"/>
      <c r="AJO476" s="0"/>
      <c r="AJP476" s="0"/>
      <c r="AJQ476" s="0"/>
      <c r="AJR476" s="0"/>
      <c r="AJS476" s="0"/>
      <c r="AJT476" s="0"/>
      <c r="AJU476" s="0"/>
      <c r="AJV476" s="0"/>
      <c r="AJW476" s="0"/>
      <c r="AJX476" s="0"/>
      <c r="AJY476" s="0"/>
      <c r="AJZ476" s="0"/>
      <c r="AKA476" s="0"/>
      <c r="AKB476" s="0"/>
      <c r="AKC476" s="0"/>
      <c r="AKD476" s="0"/>
      <c r="AKE476" s="0"/>
      <c r="AKF476" s="0"/>
      <c r="AKG476" s="0"/>
      <c r="AKH476" s="0"/>
      <c r="AKI476" s="0"/>
      <c r="AKJ476" s="0"/>
      <c r="AKK476" s="0"/>
      <c r="AKL476" s="0"/>
      <c r="AKM476" s="0"/>
      <c r="AKN476" s="0"/>
      <c r="AKO476" s="0"/>
      <c r="AKP476" s="0"/>
      <c r="AKQ476" s="0"/>
      <c r="AKR476" s="0"/>
      <c r="AKS476" s="0"/>
      <c r="AKT476" s="0"/>
      <c r="AKU476" s="0"/>
      <c r="AKV476" s="0"/>
      <c r="AKW476" s="0"/>
      <c r="AKX476" s="0"/>
      <c r="AKY476" s="0"/>
      <c r="AKZ476" s="0"/>
      <c r="ALA476" s="0"/>
      <c r="ALB476" s="0"/>
      <c r="ALC476" s="0"/>
      <c r="ALD476" s="0"/>
      <c r="ALE476" s="0"/>
      <c r="ALF476" s="0"/>
      <c r="ALG476" s="0"/>
      <c r="ALH476" s="0"/>
      <c r="ALI476" s="0"/>
      <c r="ALJ476" s="0"/>
      <c r="ALK476" s="0"/>
      <c r="ALL476" s="0"/>
      <c r="ALM476" s="0"/>
      <c r="ALN476" s="0"/>
      <c r="ALO476" s="0"/>
      <c r="ALP476" s="0"/>
      <c r="ALQ476" s="0"/>
      <c r="ALR476" s="0"/>
      <c r="ALS476" s="0"/>
      <c r="ALT476" s="0"/>
      <c r="ALU476" s="0"/>
      <c r="ALV476" s="0"/>
      <c r="ALW476" s="0"/>
      <c r="ALX476" s="0"/>
      <c r="ALY476" s="0"/>
      <c r="ALZ476" s="0"/>
      <c r="AMA476" s="0"/>
      <c r="AMB476" s="0"/>
      <c r="AMC476" s="0"/>
      <c r="AMD476" s="0"/>
      <c r="AME476" s="0"/>
      <c r="AMF476" s="0"/>
      <c r="AMG476" s="0"/>
      <c r="AMH476" s="0"/>
      <c r="AMI476" s="0"/>
      <c r="AMJ476" s="0"/>
    </row>
    <row r="477" customFormat="false" ht="27.6" hidden="false" customHeight="true" outlineLevel="0" collapsed="false">
      <c r="B477" s="389" t="s">
        <v>4559</v>
      </c>
      <c r="C477" s="391" t="s">
        <v>4560</v>
      </c>
      <c r="D477" s="392" t="s">
        <v>4561</v>
      </c>
      <c r="E477" s="391" t="s">
        <v>4562</v>
      </c>
      <c r="F477" s="389" t="s">
        <v>4563</v>
      </c>
      <c r="G477" s="389" t="s">
        <v>1513</v>
      </c>
      <c r="H477" s="393" t="s">
        <v>4564</v>
      </c>
      <c r="I477" s="392" t="s">
        <v>4561</v>
      </c>
      <c r="J477" s="0"/>
      <c r="K477" s="0"/>
      <c r="L477" s="0"/>
      <c r="M477" s="0"/>
      <c r="N477" s="0"/>
      <c r="O477" s="0"/>
      <c r="P477" s="0"/>
      <c r="Q477" s="0"/>
      <c r="R477" s="0"/>
      <c r="S477" s="0"/>
      <c r="T477" s="0"/>
      <c r="U477" s="0"/>
      <c r="V477" s="0"/>
      <c r="W477" s="0"/>
      <c r="X477" s="0"/>
      <c r="Y477" s="0"/>
      <c r="Z477" s="0"/>
      <c r="AA477" s="0"/>
      <c r="AB477" s="0"/>
      <c r="AC477" s="0"/>
      <c r="AD477" s="0"/>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c r="BM477" s="0"/>
      <c r="BN477" s="0"/>
      <c r="BO477" s="0"/>
      <c r="BP477" s="0"/>
      <c r="BQ477" s="0"/>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c r="CP477" s="0"/>
      <c r="CQ477" s="0"/>
      <c r="CR477" s="0"/>
      <c r="CS477" s="0"/>
      <c r="CT477" s="0"/>
      <c r="CU477" s="0"/>
      <c r="CV477" s="0"/>
      <c r="CW477" s="0"/>
      <c r="CX477" s="0"/>
      <c r="CY477" s="0"/>
      <c r="CZ477" s="0"/>
      <c r="DA477" s="0"/>
      <c r="DB477" s="0"/>
      <c r="DC477" s="0"/>
      <c r="DD477" s="0"/>
      <c r="DE477" s="0"/>
      <c r="DF477" s="0"/>
      <c r="DG477" s="0"/>
      <c r="DH477" s="0"/>
      <c r="DI477" s="0"/>
      <c r="DJ477" s="0"/>
      <c r="DK477" s="0"/>
      <c r="DL477" s="0"/>
      <c r="DM477" s="0"/>
      <c r="DN477" s="0"/>
      <c r="DO477" s="0"/>
      <c r="DP477" s="0"/>
      <c r="DQ477" s="0"/>
      <c r="DR477" s="0"/>
      <c r="DS477" s="0"/>
      <c r="DT477" s="0"/>
      <c r="DU477" s="0"/>
      <c r="DV477" s="0"/>
      <c r="DW477" s="0"/>
      <c r="DX477" s="0"/>
      <c r="DY477" s="0"/>
      <c r="DZ477" s="0"/>
      <c r="EA477" s="0"/>
      <c r="EB477" s="0"/>
      <c r="EC477" s="0"/>
      <c r="ED477" s="0"/>
      <c r="EE477" s="0"/>
      <c r="EF477" s="0"/>
      <c r="EG477" s="0"/>
      <c r="EH477" s="0"/>
      <c r="EI477" s="0"/>
      <c r="EJ477" s="0"/>
      <c r="EK477" s="0"/>
      <c r="EL477" s="0"/>
      <c r="EM477" s="0"/>
      <c r="EN477" s="0"/>
      <c r="EO477" s="0"/>
      <c r="EP477" s="0"/>
      <c r="EQ477" s="0"/>
      <c r="ER477" s="0"/>
      <c r="ES477" s="0"/>
      <c r="ET477" s="0"/>
      <c r="EU477" s="0"/>
      <c r="EV477" s="0"/>
      <c r="EW477" s="0"/>
      <c r="EX477" s="0"/>
      <c r="EY477" s="0"/>
      <c r="EZ477" s="0"/>
      <c r="FA477" s="0"/>
      <c r="FB477" s="0"/>
      <c r="FC477" s="0"/>
      <c r="FD477" s="0"/>
      <c r="FE477" s="0"/>
      <c r="FF477" s="0"/>
      <c r="FG477" s="0"/>
      <c r="FH477" s="0"/>
      <c r="FI477" s="0"/>
      <c r="FJ477" s="0"/>
      <c r="FK477" s="0"/>
      <c r="FL477" s="0"/>
      <c r="FM477" s="0"/>
      <c r="FN477" s="0"/>
      <c r="FO477" s="0"/>
      <c r="FP477" s="0"/>
      <c r="FQ477" s="0"/>
      <c r="FR477" s="0"/>
      <c r="FS477" s="0"/>
      <c r="FT477" s="0"/>
      <c r="FU477" s="0"/>
      <c r="FV477" s="0"/>
      <c r="FW477" s="0"/>
      <c r="FX477" s="0"/>
      <c r="FY477" s="0"/>
      <c r="FZ477" s="0"/>
      <c r="GA477" s="0"/>
      <c r="GB477" s="0"/>
      <c r="GC477" s="0"/>
      <c r="GD477" s="0"/>
      <c r="GE477" s="0"/>
      <c r="GF477" s="0"/>
      <c r="GG477" s="0"/>
      <c r="GH477" s="0"/>
      <c r="GI477" s="0"/>
      <c r="GJ477" s="0"/>
      <c r="GK477" s="0"/>
      <c r="GL477" s="0"/>
      <c r="GM477" s="0"/>
      <c r="GN477" s="0"/>
      <c r="GO477" s="0"/>
      <c r="GP477" s="0"/>
      <c r="GQ477" s="0"/>
      <c r="GR477" s="0"/>
      <c r="GS477" s="0"/>
      <c r="GT477" s="0"/>
      <c r="GU477" s="0"/>
      <c r="GV477" s="0"/>
      <c r="GW477" s="0"/>
      <c r="GX477" s="0"/>
      <c r="GY477" s="0"/>
      <c r="GZ477" s="0"/>
      <c r="HA477" s="0"/>
      <c r="HB477" s="0"/>
      <c r="HC477" s="0"/>
      <c r="HD477" s="0"/>
      <c r="HE477" s="0"/>
      <c r="HF477" s="0"/>
      <c r="HG477" s="0"/>
      <c r="HH477" s="0"/>
      <c r="HI477" s="0"/>
      <c r="HJ477" s="0"/>
      <c r="HK477" s="0"/>
      <c r="HL477" s="0"/>
      <c r="HM477" s="0"/>
      <c r="HN477" s="0"/>
      <c r="HO477" s="0"/>
      <c r="HP477" s="0"/>
      <c r="HQ477" s="0"/>
      <c r="HR477" s="0"/>
      <c r="HS477" s="0"/>
      <c r="HT477" s="0"/>
      <c r="HU477" s="0"/>
      <c r="HV477" s="0"/>
      <c r="HW477" s="0"/>
      <c r="HX477" s="0"/>
      <c r="HY477" s="0"/>
      <c r="HZ477" s="0"/>
      <c r="IA477" s="0"/>
      <c r="IB477" s="0"/>
      <c r="IC477" s="0"/>
      <c r="ID477" s="0"/>
      <c r="IE477" s="0"/>
      <c r="IF477" s="0"/>
      <c r="IG477" s="0"/>
      <c r="IH477" s="0"/>
      <c r="II477" s="0"/>
      <c r="IJ477" s="0"/>
      <c r="IK477" s="0"/>
      <c r="IL477" s="0"/>
      <c r="IM477" s="0"/>
      <c r="IN477" s="0"/>
      <c r="IO477" s="0"/>
      <c r="IP477" s="0"/>
      <c r="IQ477" s="0"/>
      <c r="IR477" s="0"/>
      <c r="IS477" s="0"/>
      <c r="IT477" s="0"/>
      <c r="IU477" s="0"/>
      <c r="IV477" s="0"/>
      <c r="IW477" s="0"/>
      <c r="IX477" s="0"/>
      <c r="IY477" s="0"/>
      <c r="IZ477" s="0"/>
      <c r="JA477" s="0"/>
      <c r="JB477" s="0"/>
      <c r="JC477" s="0"/>
      <c r="JD477" s="0"/>
      <c r="JE477" s="0"/>
      <c r="JF477" s="0"/>
      <c r="JG477" s="0"/>
      <c r="JH477" s="0"/>
      <c r="JI477" s="0"/>
      <c r="JJ477" s="0"/>
      <c r="JK477" s="0"/>
      <c r="JL477" s="0"/>
      <c r="JM477" s="0"/>
      <c r="JN477" s="0"/>
      <c r="JO477" s="0"/>
      <c r="JP477" s="0"/>
      <c r="JQ477" s="0"/>
      <c r="JR477" s="0"/>
      <c r="JS477" s="0"/>
      <c r="JT477" s="0"/>
      <c r="JU477" s="0"/>
      <c r="JV477" s="0"/>
      <c r="JW477" s="0"/>
      <c r="JX477" s="0"/>
      <c r="JY477" s="0"/>
      <c r="JZ477" s="0"/>
      <c r="KA477" s="0"/>
      <c r="KB477" s="0"/>
      <c r="KC477" s="0"/>
      <c r="KD477" s="0"/>
      <c r="KE477" s="0"/>
      <c r="KF477" s="0"/>
      <c r="KG477" s="0"/>
      <c r="KH477" s="0"/>
      <c r="KI477" s="0"/>
      <c r="KJ477" s="0"/>
      <c r="KK477" s="0"/>
      <c r="KL477" s="0"/>
      <c r="KM477" s="0"/>
      <c r="KN477" s="0"/>
      <c r="KO477" s="0"/>
      <c r="KP477" s="0"/>
      <c r="KQ477" s="0"/>
      <c r="KR477" s="0"/>
      <c r="KS477" s="0"/>
      <c r="KT477" s="0"/>
      <c r="KU477" s="0"/>
      <c r="KV477" s="0"/>
      <c r="KW477" s="0"/>
      <c r="KX477" s="0"/>
      <c r="KY477" s="0"/>
      <c r="KZ477" s="0"/>
      <c r="LA477" s="0"/>
      <c r="LB477" s="0"/>
      <c r="LC477" s="0"/>
      <c r="LD477" s="0"/>
      <c r="LE477" s="0"/>
      <c r="LF477" s="0"/>
      <c r="LG477" s="0"/>
      <c r="LH477" s="0"/>
      <c r="LI477" s="0"/>
      <c r="LJ477" s="0"/>
      <c r="LK477" s="0"/>
      <c r="LL477" s="0"/>
      <c r="LM477" s="0"/>
      <c r="LN477" s="0"/>
      <c r="LO477" s="0"/>
      <c r="LP477" s="0"/>
      <c r="LQ477" s="0"/>
      <c r="LR477" s="0"/>
      <c r="LS477" s="0"/>
      <c r="LT477" s="0"/>
      <c r="LU477" s="0"/>
      <c r="LV477" s="0"/>
      <c r="LW477" s="0"/>
      <c r="LX477" s="0"/>
      <c r="LY477" s="0"/>
      <c r="LZ477" s="0"/>
      <c r="MA477" s="0"/>
      <c r="MB477" s="0"/>
      <c r="MC477" s="0"/>
      <c r="MD477" s="0"/>
      <c r="ME477" s="0"/>
      <c r="MF477" s="0"/>
      <c r="MG477" s="0"/>
      <c r="MH477" s="0"/>
      <c r="MI477" s="0"/>
      <c r="MJ477" s="0"/>
      <c r="MK477" s="0"/>
      <c r="ML477" s="0"/>
      <c r="MM477" s="0"/>
      <c r="MN477" s="0"/>
      <c r="MO477" s="0"/>
      <c r="MP477" s="0"/>
      <c r="MQ477" s="0"/>
      <c r="MR477" s="0"/>
      <c r="MS477" s="0"/>
      <c r="MT477" s="0"/>
      <c r="MU477" s="0"/>
      <c r="MV477" s="0"/>
      <c r="MW477" s="0"/>
      <c r="MX477" s="0"/>
      <c r="MY477" s="0"/>
      <c r="MZ477" s="0"/>
      <c r="NA477" s="0"/>
      <c r="NB477" s="0"/>
      <c r="NC477" s="0"/>
      <c r="ND477" s="0"/>
      <c r="NE477" s="0"/>
      <c r="NF477" s="0"/>
      <c r="NG477" s="0"/>
      <c r="NH477" s="0"/>
      <c r="NI477" s="0"/>
      <c r="NJ477" s="0"/>
      <c r="NK477" s="0"/>
      <c r="NL477" s="0"/>
      <c r="NM477" s="0"/>
      <c r="NN477" s="0"/>
      <c r="NO477" s="0"/>
      <c r="NP477" s="0"/>
      <c r="NQ477" s="0"/>
      <c r="NR477" s="0"/>
      <c r="NS477" s="0"/>
      <c r="NT477" s="0"/>
      <c r="NU477" s="0"/>
      <c r="NV477" s="0"/>
      <c r="NW477" s="0"/>
      <c r="NX477" s="0"/>
      <c r="NY477" s="0"/>
      <c r="NZ477" s="0"/>
      <c r="OA477" s="0"/>
      <c r="OB477" s="0"/>
      <c r="OC477" s="0"/>
      <c r="OD477" s="0"/>
      <c r="OE477" s="0"/>
      <c r="OF477" s="0"/>
      <c r="OG477" s="0"/>
      <c r="OH477" s="0"/>
      <c r="OI477" s="0"/>
      <c r="OJ477" s="0"/>
      <c r="OK477" s="0"/>
      <c r="OL477" s="0"/>
      <c r="OM477" s="0"/>
      <c r="ON477" s="0"/>
      <c r="OO477" s="0"/>
      <c r="OP477" s="0"/>
      <c r="OQ477" s="0"/>
      <c r="OR477" s="0"/>
      <c r="OS477" s="0"/>
      <c r="OT477" s="0"/>
      <c r="OU477" s="0"/>
      <c r="OV477" s="0"/>
      <c r="OW477" s="0"/>
      <c r="OX477" s="0"/>
      <c r="OY477" s="0"/>
      <c r="OZ477" s="0"/>
      <c r="PA477" s="0"/>
      <c r="PB477" s="0"/>
      <c r="PC477" s="0"/>
      <c r="PD477" s="0"/>
      <c r="PE477" s="0"/>
      <c r="PF477" s="0"/>
      <c r="PG477" s="0"/>
      <c r="PH477" s="0"/>
      <c r="PI477" s="0"/>
      <c r="PJ477" s="0"/>
      <c r="PK477" s="0"/>
      <c r="PL477" s="0"/>
      <c r="PM477" s="0"/>
      <c r="PN477" s="0"/>
      <c r="PO477" s="0"/>
      <c r="PP477" s="0"/>
      <c r="PQ477" s="0"/>
      <c r="PR477" s="0"/>
      <c r="PS477" s="0"/>
      <c r="PT477" s="0"/>
      <c r="PU477" s="0"/>
      <c r="PV477" s="0"/>
      <c r="PW477" s="0"/>
      <c r="PX477" s="0"/>
      <c r="PY477" s="0"/>
      <c r="PZ477" s="0"/>
      <c r="QA477" s="0"/>
      <c r="QB477" s="0"/>
      <c r="QC477" s="0"/>
      <c r="QD477" s="0"/>
      <c r="QE477" s="0"/>
      <c r="QF477" s="0"/>
      <c r="QG477" s="0"/>
      <c r="QH477" s="0"/>
      <c r="QI477" s="0"/>
      <c r="QJ477" s="0"/>
      <c r="QK477" s="0"/>
      <c r="QL477" s="0"/>
      <c r="QM477" s="0"/>
      <c r="QN477" s="0"/>
      <c r="QO477" s="0"/>
      <c r="QP477" s="0"/>
      <c r="QQ477" s="0"/>
      <c r="QR477" s="0"/>
      <c r="QS477" s="0"/>
      <c r="QT477" s="0"/>
      <c r="QU477" s="0"/>
      <c r="QV477" s="0"/>
      <c r="QW477" s="0"/>
      <c r="QX477" s="0"/>
      <c r="QY477" s="0"/>
      <c r="QZ477" s="0"/>
      <c r="RA477" s="0"/>
      <c r="RB477" s="0"/>
      <c r="RC477" s="0"/>
      <c r="RD477" s="0"/>
      <c r="RE477" s="0"/>
      <c r="RF477" s="0"/>
      <c r="RG477" s="0"/>
      <c r="RH477" s="0"/>
      <c r="RI477" s="0"/>
      <c r="RJ477" s="0"/>
      <c r="RK477" s="0"/>
      <c r="RL477" s="0"/>
      <c r="RM477" s="0"/>
      <c r="RN477" s="0"/>
      <c r="RO477" s="0"/>
      <c r="RP477" s="0"/>
      <c r="RQ477" s="0"/>
      <c r="RR477" s="0"/>
      <c r="RS477" s="0"/>
      <c r="RT477" s="0"/>
      <c r="RU477" s="0"/>
      <c r="RV477" s="0"/>
      <c r="RW477" s="0"/>
      <c r="RX477" s="0"/>
      <c r="RY477" s="0"/>
      <c r="RZ477" s="0"/>
      <c r="SA477" s="0"/>
      <c r="SB477" s="0"/>
      <c r="SC477" s="0"/>
      <c r="SD477" s="0"/>
      <c r="SE477" s="0"/>
      <c r="SF477" s="0"/>
      <c r="SG477" s="0"/>
      <c r="SH477" s="0"/>
      <c r="SI477" s="0"/>
      <c r="SJ477" s="0"/>
      <c r="SK477" s="0"/>
      <c r="SL477" s="0"/>
      <c r="SM477" s="0"/>
      <c r="SN477" s="0"/>
      <c r="SO477" s="0"/>
      <c r="SP477" s="0"/>
      <c r="SQ477" s="0"/>
      <c r="SR477" s="0"/>
      <c r="SS477" s="0"/>
      <c r="ST477" s="0"/>
      <c r="SU477" s="0"/>
      <c r="SV477" s="0"/>
      <c r="SW477" s="0"/>
      <c r="SX477" s="0"/>
      <c r="SY477" s="0"/>
      <c r="SZ477" s="0"/>
      <c r="TA477" s="0"/>
      <c r="TB477" s="0"/>
      <c r="TC477" s="0"/>
      <c r="TD477" s="0"/>
      <c r="TE477" s="0"/>
      <c r="TF477" s="0"/>
      <c r="TG477" s="0"/>
      <c r="TH477" s="0"/>
      <c r="TI477" s="0"/>
      <c r="TJ477" s="0"/>
      <c r="TK477" s="0"/>
      <c r="TL477" s="0"/>
      <c r="TM477" s="0"/>
      <c r="TN477" s="0"/>
      <c r="TO477" s="0"/>
      <c r="TP477" s="0"/>
      <c r="TQ477" s="0"/>
      <c r="TR477" s="0"/>
      <c r="TS477" s="0"/>
      <c r="TT477" s="0"/>
      <c r="TU477" s="0"/>
      <c r="TV477" s="0"/>
      <c r="TW477" s="0"/>
      <c r="TX477" s="0"/>
      <c r="TY477" s="0"/>
      <c r="TZ477" s="0"/>
      <c r="UA477" s="0"/>
      <c r="UB477" s="0"/>
      <c r="UC477" s="0"/>
      <c r="UD477" s="0"/>
      <c r="UE477" s="0"/>
      <c r="UF477" s="0"/>
      <c r="UG477" s="0"/>
      <c r="UH477" s="0"/>
      <c r="UI477" s="0"/>
      <c r="UJ477" s="0"/>
      <c r="UK477" s="0"/>
      <c r="UL477" s="0"/>
      <c r="UM477" s="0"/>
      <c r="UN477" s="0"/>
      <c r="UO477" s="0"/>
      <c r="UP477" s="0"/>
      <c r="UQ477" s="0"/>
      <c r="UR477" s="0"/>
      <c r="US477" s="0"/>
      <c r="UT477" s="0"/>
      <c r="UU477" s="0"/>
      <c r="UV477" s="0"/>
      <c r="UW477" s="0"/>
      <c r="UX477" s="0"/>
      <c r="UY477" s="0"/>
      <c r="UZ477" s="0"/>
      <c r="VA477" s="0"/>
      <c r="VB477" s="0"/>
      <c r="VC477" s="0"/>
      <c r="VD477" s="0"/>
      <c r="VE477" s="0"/>
      <c r="VF477" s="0"/>
      <c r="VG477" s="0"/>
      <c r="VH477" s="0"/>
      <c r="VI477" s="0"/>
      <c r="VJ477" s="0"/>
      <c r="VK477" s="0"/>
      <c r="VL477" s="0"/>
      <c r="VM477" s="0"/>
      <c r="VN477" s="0"/>
      <c r="VO477" s="0"/>
      <c r="VP477" s="0"/>
      <c r="VQ477" s="0"/>
      <c r="VR477" s="0"/>
      <c r="VS477" s="0"/>
      <c r="VT477" s="0"/>
      <c r="VU477" s="0"/>
      <c r="VV477" s="0"/>
      <c r="VW477" s="0"/>
      <c r="VX477" s="0"/>
      <c r="VY477" s="0"/>
      <c r="VZ477" s="0"/>
      <c r="WA477" s="0"/>
      <c r="WB477" s="0"/>
      <c r="WC477" s="0"/>
      <c r="WD477" s="0"/>
      <c r="WE477" s="0"/>
      <c r="WF477" s="0"/>
      <c r="WG477" s="0"/>
      <c r="WH477" s="0"/>
      <c r="WI477" s="0"/>
      <c r="WJ477" s="0"/>
      <c r="WK477" s="0"/>
      <c r="WL477" s="0"/>
      <c r="WM477" s="0"/>
      <c r="WN477" s="0"/>
      <c r="WO477" s="0"/>
      <c r="WP477" s="0"/>
      <c r="WQ477" s="0"/>
      <c r="WR477" s="0"/>
      <c r="WS477" s="0"/>
      <c r="WT477" s="0"/>
      <c r="WU477" s="0"/>
      <c r="WV477" s="0"/>
      <c r="WW477" s="0"/>
      <c r="WX477" s="0"/>
      <c r="WY477" s="0"/>
      <c r="WZ477" s="0"/>
      <c r="XA477" s="0"/>
      <c r="XB477" s="0"/>
      <c r="XC477" s="0"/>
      <c r="XD477" s="0"/>
      <c r="XE477" s="0"/>
      <c r="XF477" s="0"/>
      <c r="XG477" s="0"/>
      <c r="XH477" s="0"/>
      <c r="XI477" s="0"/>
      <c r="XJ477" s="0"/>
      <c r="XK477" s="0"/>
      <c r="XL477" s="0"/>
      <c r="XM477" s="0"/>
      <c r="XN477" s="0"/>
      <c r="XO477" s="0"/>
      <c r="XP477" s="0"/>
      <c r="XQ477" s="0"/>
      <c r="XR477" s="0"/>
      <c r="XS477" s="0"/>
      <c r="XT477" s="0"/>
      <c r="XU477" s="0"/>
      <c r="XV477" s="0"/>
      <c r="XW477" s="0"/>
      <c r="XX477" s="0"/>
      <c r="XY477" s="0"/>
      <c r="XZ477" s="0"/>
      <c r="YA477" s="0"/>
      <c r="YB477" s="0"/>
      <c r="YC477" s="0"/>
      <c r="YD477" s="0"/>
      <c r="YE477" s="0"/>
      <c r="YF477" s="0"/>
      <c r="YG477" s="0"/>
      <c r="YH477" s="0"/>
      <c r="YI477" s="0"/>
      <c r="YJ477" s="0"/>
      <c r="YK477" s="0"/>
      <c r="YL477" s="0"/>
      <c r="YM477" s="0"/>
      <c r="YN477" s="0"/>
      <c r="YO477" s="0"/>
      <c r="YP477" s="0"/>
      <c r="YQ477" s="0"/>
      <c r="YR477" s="0"/>
      <c r="YS477" s="0"/>
      <c r="YT477" s="0"/>
      <c r="YU477" s="0"/>
      <c r="YV477" s="0"/>
      <c r="YW477" s="0"/>
      <c r="YX477" s="0"/>
      <c r="YY477" s="0"/>
      <c r="YZ477" s="0"/>
      <c r="ZA477" s="0"/>
      <c r="ZB477" s="0"/>
      <c r="ZC477" s="0"/>
      <c r="ZD477" s="0"/>
      <c r="ZE477" s="0"/>
      <c r="ZF477" s="0"/>
      <c r="ZG477" s="0"/>
      <c r="ZH477" s="0"/>
      <c r="ZI477" s="0"/>
      <c r="ZJ477" s="0"/>
      <c r="ZK477" s="0"/>
      <c r="ZL477" s="0"/>
      <c r="ZM477" s="0"/>
      <c r="ZN477" s="0"/>
      <c r="ZO477" s="0"/>
      <c r="ZP477" s="0"/>
      <c r="ZQ477" s="0"/>
      <c r="ZR477" s="0"/>
      <c r="ZS477" s="0"/>
      <c r="ZT477" s="0"/>
      <c r="ZU477" s="0"/>
      <c r="ZV477" s="0"/>
      <c r="ZW477" s="0"/>
      <c r="ZX477" s="0"/>
      <c r="ZY477" s="0"/>
      <c r="ZZ477" s="0"/>
      <c r="AAA477" s="0"/>
      <c r="AAB477" s="0"/>
      <c r="AAC477" s="0"/>
      <c r="AAD477" s="0"/>
      <c r="AAE477" s="0"/>
      <c r="AAF477" s="0"/>
      <c r="AAG477" s="0"/>
      <c r="AAH477" s="0"/>
      <c r="AAI477" s="0"/>
      <c r="AAJ477" s="0"/>
      <c r="AAK477" s="0"/>
      <c r="AAL477" s="0"/>
      <c r="AAM477" s="0"/>
      <c r="AAN477" s="0"/>
      <c r="AAO477" s="0"/>
      <c r="AAP477" s="0"/>
      <c r="AAQ477" s="0"/>
      <c r="AAR477" s="0"/>
      <c r="AAS477" s="0"/>
      <c r="AAT477" s="0"/>
      <c r="AAU477" s="0"/>
      <c r="AAV477" s="0"/>
      <c r="AAW477" s="0"/>
      <c r="AAX477" s="0"/>
      <c r="AAY477" s="0"/>
      <c r="AAZ477" s="0"/>
      <c r="ABA477" s="0"/>
      <c r="ABB477" s="0"/>
      <c r="ABC477" s="0"/>
      <c r="ABD477" s="0"/>
      <c r="ABE477" s="0"/>
      <c r="ABF477" s="0"/>
      <c r="ABG477" s="0"/>
      <c r="ABH477" s="0"/>
      <c r="ABI477" s="0"/>
      <c r="ABJ477" s="0"/>
      <c r="ABK477" s="0"/>
      <c r="ABL477" s="0"/>
      <c r="ABM477" s="0"/>
      <c r="ABN477" s="0"/>
      <c r="ABO477" s="0"/>
      <c r="ABP477" s="0"/>
      <c r="ABQ477" s="0"/>
      <c r="ABR477" s="0"/>
      <c r="ABS477" s="0"/>
      <c r="ABT477" s="0"/>
      <c r="ABU477" s="0"/>
      <c r="ABV477" s="0"/>
      <c r="ABW477" s="0"/>
      <c r="ABX477" s="0"/>
      <c r="ABY477" s="0"/>
      <c r="ABZ477" s="0"/>
      <c r="ACA477" s="0"/>
      <c r="ACB477" s="0"/>
      <c r="ACC477" s="0"/>
      <c r="ACD477" s="0"/>
      <c r="ACE477" s="0"/>
      <c r="ACF477" s="0"/>
      <c r="ACG477" s="0"/>
      <c r="ACH477" s="0"/>
      <c r="ACI477" s="0"/>
      <c r="ACJ477" s="0"/>
      <c r="ACK477" s="0"/>
      <c r="ACL477" s="0"/>
      <c r="ACM477" s="0"/>
      <c r="ACN477" s="0"/>
      <c r="ACO477" s="0"/>
      <c r="ACP477" s="0"/>
      <c r="ACQ477" s="0"/>
      <c r="ACR477" s="0"/>
      <c r="ACS477" s="0"/>
      <c r="ACT477" s="0"/>
      <c r="ACU477" s="0"/>
      <c r="ACV477" s="0"/>
      <c r="ACW477" s="0"/>
      <c r="ACX477" s="0"/>
      <c r="ACY477" s="0"/>
      <c r="ACZ477" s="0"/>
      <c r="ADA477" s="0"/>
      <c r="ADB477" s="0"/>
      <c r="ADC477" s="0"/>
      <c r="ADD477" s="0"/>
      <c r="ADE477" s="0"/>
      <c r="ADF477" s="0"/>
      <c r="ADG477" s="0"/>
      <c r="ADH477" s="0"/>
      <c r="ADI477" s="0"/>
      <c r="ADJ477" s="0"/>
      <c r="ADK477" s="0"/>
      <c r="ADL477" s="0"/>
      <c r="ADM477" s="0"/>
      <c r="ADN477" s="0"/>
      <c r="ADO477" s="0"/>
      <c r="ADP477" s="0"/>
      <c r="ADQ477" s="0"/>
      <c r="ADR477" s="0"/>
      <c r="ADS477" s="0"/>
      <c r="ADT477" s="0"/>
      <c r="ADU477" s="0"/>
      <c r="ADV477" s="0"/>
      <c r="ADW477" s="0"/>
      <c r="ADX477" s="0"/>
      <c r="ADY477" s="0"/>
      <c r="ADZ477" s="0"/>
      <c r="AEA477" s="0"/>
      <c r="AEB477" s="0"/>
      <c r="AEC477" s="0"/>
      <c r="AED477" s="0"/>
      <c r="AEE477" s="0"/>
      <c r="AEF477" s="0"/>
      <c r="AEG477" s="0"/>
      <c r="AEH477" s="0"/>
      <c r="AEI477" s="0"/>
      <c r="AEJ477" s="0"/>
      <c r="AEK477" s="0"/>
      <c r="AEL477" s="0"/>
      <c r="AEM477" s="0"/>
      <c r="AEN477" s="0"/>
      <c r="AEO477" s="0"/>
      <c r="AEP477" s="0"/>
      <c r="AEQ477" s="0"/>
      <c r="AER477" s="0"/>
      <c r="AES477" s="0"/>
      <c r="AET477" s="0"/>
      <c r="AEU477" s="0"/>
      <c r="AEV477" s="0"/>
      <c r="AEW477" s="0"/>
      <c r="AEX477" s="0"/>
      <c r="AEY477" s="0"/>
      <c r="AEZ477" s="0"/>
      <c r="AFA477" s="0"/>
      <c r="AFB477" s="0"/>
      <c r="AFC477" s="0"/>
      <c r="AFD477" s="0"/>
      <c r="AFE477" s="0"/>
      <c r="AFF477" s="0"/>
      <c r="AFG477" s="0"/>
      <c r="AFH477" s="0"/>
      <c r="AFI477" s="0"/>
      <c r="AFJ477" s="0"/>
      <c r="AFK477" s="0"/>
      <c r="AFL477" s="0"/>
      <c r="AFM477" s="0"/>
      <c r="AFN477" s="0"/>
      <c r="AFO477" s="0"/>
      <c r="AFP477" s="0"/>
      <c r="AFQ477" s="0"/>
      <c r="AFR477" s="0"/>
      <c r="AFS477" s="0"/>
      <c r="AFT477" s="0"/>
      <c r="AFU477" s="0"/>
      <c r="AFV477" s="0"/>
      <c r="AFW477" s="0"/>
      <c r="AFX477" s="0"/>
      <c r="AFY477" s="0"/>
      <c r="AFZ477" s="0"/>
      <c r="AGA477" s="0"/>
      <c r="AGB477" s="0"/>
      <c r="AGC477" s="0"/>
      <c r="AGD477" s="0"/>
      <c r="AGE477" s="0"/>
      <c r="AGF477" s="0"/>
      <c r="AGG477" s="0"/>
      <c r="AGH477" s="0"/>
      <c r="AGI477" s="0"/>
      <c r="AGJ477" s="0"/>
      <c r="AGK477" s="0"/>
      <c r="AGL477" s="0"/>
      <c r="AGM477" s="0"/>
      <c r="AGN477" s="0"/>
      <c r="AGO477" s="0"/>
      <c r="AGP477" s="0"/>
      <c r="AGQ477" s="0"/>
      <c r="AGR477" s="0"/>
      <c r="AGS477" s="0"/>
      <c r="AGT477" s="0"/>
      <c r="AGU477" s="0"/>
      <c r="AGV477" s="0"/>
      <c r="AGW477" s="0"/>
      <c r="AGX477" s="0"/>
      <c r="AGY477" s="0"/>
      <c r="AGZ477" s="0"/>
      <c r="AHA477" s="0"/>
      <c r="AHB477" s="0"/>
      <c r="AHC477" s="0"/>
      <c r="AHD477" s="0"/>
      <c r="AHE477" s="0"/>
      <c r="AHF477" s="0"/>
      <c r="AHG477" s="0"/>
      <c r="AHH477" s="0"/>
      <c r="AHI477" s="0"/>
      <c r="AHJ477" s="0"/>
      <c r="AHK477" s="0"/>
      <c r="AHL477" s="0"/>
      <c r="AHM477" s="0"/>
      <c r="AHN477" s="0"/>
      <c r="AHO477" s="0"/>
      <c r="AHP477" s="0"/>
      <c r="AHQ477" s="0"/>
      <c r="AHR477" s="0"/>
      <c r="AHS477" s="0"/>
      <c r="AHT477" s="0"/>
      <c r="AHU477" s="0"/>
      <c r="AHV477" s="0"/>
      <c r="AHW477" s="0"/>
      <c r="AHX477" s="0"/>
      <c r="AHY477" s="0"/>
      <c r="AHZ477" s="0"/>
      <c r="AIA477" s="0"/>
      <c r="AIB477" s="0"/>
      <c r="AIC477" s="0"/>
      <c r="AID477" s="0"/>
      <c r="AIE477" s="0"/>
      <c r="AIF477" s="0"/>
      <c r="AIG477" s="0"/>
      <c r="AIH477" s="0"/>
      <c r="AII477" s="0"/>
      <c r="AIJ477" s="0"/>
      <c r="AIK477" s="0"/>
      <c r="AIL477" s="0"/>
      <c r="AIM477" s="0"/>
      <c r="AIN477" s="0"/>
      <c r="AIO477" s="0"/>
      <c r="AIP477" s="0"/>
      <c r="AIQ477" s="0"/>
      <c r="AIR477" s="0"/>
      <c r="AIS477" s="0"/>
      <c r="AIT477" s="0"/>
      <c r="AIU477" s="0"/>
      <c r="AIV477" s="0"/>
      <c r="AIW477" s="0"/>
      <c r="AIX477" s="0"/>
      <c r="AIY477" s="0"/>
      <c r="AIZ477" s="0"/>
      <c r="AJA477" s="0"/>
      <c r="AJB477" s="0"/>
      <c r="AJC477" s="0"/>
      <c r="AJD477" s="0"/>
      <c r="AJE477" s="0"/>
      <c r="AJF477" s="0"/>
      <c r="AJG477" s="0"/>
      <c r="AJH477" s="0"/>
      <c r="AJI477" s="0"/>
      <c r="AJJ477" s="0"/>
      <c r="AJK477" s="0"/>
      <c r="AJL477" s="0"/>
      <c r="AJM477" s="0"/>
      <c r="AJN477" s="0"/>
      <c r="AJO477" s="0"/>
      <c r="AJP477" s="0"/>
      <c r="AJQ477" s="0"/>
      <c r="AJR477" s="0"/>
      <c r="AJS477" s="0"/>
      <c r="AJT477" s="0"/>
      <c r="AJU477" s="0"/>
      <c r="AJV477" s="0"/>
      <c r="AJW477" s="0"/>
      <c r="AJX477" s="0"/>
      <c r="AJY477" s="0"/>
      <c r="AJZ477" s="0"/>
      <c r="AKA477" s="0"/>
      <c r="AKB477" s="0"/>
      <c r="AKC477" s="0"/>
      <c r="AKD477" s="0"/>
      <c r="AKE477" s="0"/>
      <c r="AKF477" s="0"/>
      <c r="AKG477" s="0"/>
      <c r="AKH477" s="0"/>
      <c r="AKI477" s="0"/>
      <c r="AKJ477" s="0"/>
      <c r="AKK477" s="0"/>
      <c r="AKL477" s="0"/>
      <c r="AKM477" s="0"/>
      <c r="AKN477" s="0"/>
      <c r="AKO477" s="0"/>
      <c r="AKP477" s="0"/>
      <c r="AKQ477" s="0"/>
      <c r="AKR477" s="0"/>
      <c r="AKS477" s="0"/>
      <c r="AKT477" s="0"/>
      <c r="AKU477" s="0"/>
      <c r="AKV477" s="0"/>
      <c r="AKW477" s="0"/>
      <c r="AKX477" s="0"/>
      <c r="AKY477" s="0"/>
      <c r="AKZ477" s="0"/>
      <c r="ALA477" s="0"/>
      <c r="ALB477" s="0"/>
      <c r="ALC477" s="0"/>
      <c r="ALD477" s="0"/>
      <c r="ALE477" s="0"/>
      <c r="ALF477" s="0"/>
      <c r="ALG477" s="0"/>
      <c r="ALH477" s="0"/>
      <c r="ALI477" s="0"/>
      <c r="ALJ477" s="0"/>
      <c r="ALK477" s="0"/>
      <c r="ALL477" s="0"/>
      <c r="ALM477" s="0"/>
      <c r="ALN477" s="0"/>
      <c r="ALO477" s="0"/>
      <c r="ALP477" s="0"/>
      <c r="ALQ477" s="0"/>
      <c r="ALR477" s="0"/>
      <c r="ALS477" s="0"/>
      <c r="ALT477" s="0"/>
      <c r="ALU477" s="0"/>
      <c r="ALV477" s="0"/>
      <c r="ALW477" s="0"/>
      <c r="ALX477" s="0"/>
      <c r="ALY477" s="0"/>
      <c r="ALZ477" s="0"/>
      <c r="AMA477" s="0"/>
      <c r="AMB477" s="0"/>
      <c r="AMC477" s="0"/>
      <c r="AMD477" s="0"/>
      <c r="AME477" s="0"/>
      <c r="AMF477" s="0"/>
      <c r="AMG477" s="0"/>
      <c r="AMH477" s="0"/>
      <c r="AMI477" s="0"/>
      <c r="AMJ477" s="0"/>
    </row>
    <row r="478" customFormat="false" ht="27.6" hidden="false" customHeight="true" outlineLevel="0" collapsed="false">
      <c r="B478" s="401"/>
      <c r="C478" s="391" t="s">
        <v>4565</v>
      </c>
      <c r="D478" s="392" t="s">
        <v>4566</v>
      </c>
      <c r="E478" s="391" t="s">
        <v>4567</v>
      </c>
      <c r="F478" s="389" t="s">
        <v>4568</v>
      </c>
      <c r="G478" s="389" t="s">
        <v>4569</v>
      </c>
      <c r="H478" s="393" t="s">
        <v>4570</v>
      </c>
      <c r="I478" s="392" t="s">
        <v>4566</v>
      </c>
      <c r="J478" s="0"/>
      <c r="K478" s="0"/>
      <c r="L478" s="0"/>
      <c r="M478" s="0"/>
      <c r="N478" s="0"/>
      <c r="O478" s="0"/>
      <c r="P478" s="0"/>
      <c r="Q478" s="0"/>
      <c r="R478" s="0"/>
      <c r="S478" s="0"/>
      <c r="T478" s="0"/>
      <c r="U478" s="0"/>
      <c r="V478" s="0"/>
      <c r="W478" s="0"/>
      <c r="X478" s="0"/>
      <c r="Y478" s="0"/>
      <c r="Z478" s="0"/>
      <c r="AA478" s="0"/>
      <c r="AB478" s="0"/>
      <c r="AC478" s="0"/>
      <c r="AD478" s="0"/>
      <c r="AE478" s="0"/>
      <c r="AF478" s="0"/>
      <c r="AG478" s="0"/>
      <c r="AH478" s="0"/>
      <c r="AI478" s="0"/>
      <c r="AJ478" s="0"/>
      <c r="AK478" s="0"/>
      <c r="AL478" s="0"/>
      <c r="AM478" s="0"/>
      <c r="AN478" s="0"/>
      <c r="AO478" s="0"/>
      <c r="AP478" s="0"/>
      <c r="AQ478" s="0"/>
      <c r="AR478" s="0"/>
      <c r="AS478" s="0"/>
      <c r="AT478" s="0"/>
      <c r="AU478" s="0"/>
      <c r="AV478" s="0"/>
      <c r="AW478" s="0"/>
      <c r="AX478" s="0"/>
      <c r="AY478" s="0"/>
      <c r="AZ478" s="0"/>
      <c r="BA478" s="0"/>
      <c r="BB478" s="0"/>
      <c r="BC478" s="0"/>
      <c r="BD478" s="0"/>
      <c r="BE478" s="0"/>
      <c r="BF478" s="0"/>
      <c r="BG478" s="0"/>
      <c r="BH478" s="0"/>
      <c r="BI478" s="0"/>
      <c r="BJ478" s="0"/>
      <c r="BK478" s="0"/>
      <c r="BL478" s="0"/>
      <c r="BM478" s="0"/>
      <c r="BN478" s="0"/>
      <c r="BO478" s="0"/>
      <c r="BP478" s="0"/>
      <c r="BQ478" s="0"/>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c r="CP478" s="0"/>
      <c r="CQ478" s="0"/>
      <c r="CR478" s="0"/>
      <c r="CS478" s="0"/>
      <c r="CT478" s="0"/>
      <c r="CU478" s="0"/>
      <c r="CV478" s="0"/>
      <c r="CW478" s="0"/>
      <c r="CX478" s="0"/>
      <c r="CY478" s="0"/>
      <c r="CZ478" s="0"/>
      <c r="DA478" s="0"/>
      <c r="DB478" s="0"/>
      <c r="DC478" s="0"/>
      <c r="DD478" s="0"/>
      <c r="DE478" s="0"/>
      <c r="DF478" s="0"/>
      <c r="DG478" s="0"/>
      <c r="DH478" s="0"/>
      <c r="DI478" s="0"/>
      <c r="DJ478" s="0"/>
      <c r="DK478" s="0"/>
      <c r="DL478" s="0"/>
      <c r="DM478" s="0"/>
      <c r="DN478" s="0"/>
      <c r="DO478" s="0"/>
      <c r="DP478" s="0"/>
      <c r="DQ478" s="0"/>
      <c r="DR478" s="0"/>
      <c r="DS478" s="0"/>
      <c r="DT478" s="0"/>
      <c r="DU478" s="0"/>
      <c r="DV478" s="0"/>
      <c r="DW478" s="0"/>
      <c r="DX478" s="0"/>
      <c r="DY478" s="0"/>
      <c r="DZ478" s="0"/>
      <c r="EA478" s="0"/>
      <c r="EB478" s="0"/>
      <c r="EC478" s="0"/>
      <c r="ED478" s="0"/>
      <c r="EE478" s="0"/>
      <c r="EF478" s="0"/>
      <c r="EG478" s="0"/>
      <c r="EH478" s="0"/>
      <c r="EI478" s="0"/>
      <c r="EJ478" s="0"/>
      <c r="EK478" s="0"/>
      <c r="EL478" s="0"/>
      <c r="EM478" s="0"/>
      <c r="EN478" s="0"/>
      <c r="EO478" s="0"/>
      <c r="EP478" s="0"/>
      <c r="EQ478" s="0"/>
      <c r="ER478" s="0"/>
      <c r="ES478" s="0"/>
      <c r="ET478" s="0"/>
      <c r="EU478" s="0"/>
      <c r="EV478" s="0"/>
      <c r="EW478" s="0"/>
      <c r="EX478" s="0"/>
      <c r="EY478" s="0"/>
      <c r="EZ478" s="0"/>
      <c r="FA478" s="0"/>
      <c r="FB478" s="0"/>
      <c r="FC478" s="0"/>
      <c r="FD478" s="0"/>
      <c r="FE478" s="0"/>
      <c r="FF478" s="0"/>
      <c r="FG478" s="0"/>
      <c r="FH478" s="0"/>
      <c r="FI478" s="0"/>
      <c r="FJ478" s="0"/>
      <c r="FK478" s="0"/>
      <c r="FL478" s="0"/>
      <c r="FM478" s="0"/>
      <c r="FN478" s="0"/>
      <c r="FO478" s="0"/>
      <c r="FP478" s="0"/>
      <c r="FQ478" s="0"/>
      <c r="FR478" s="0"/>
      <c r="FS478" s="0"/>
      <c r="FT478" s="0"/>
      <c r="FU478" s="0"/>
      <c r="FV478" s="0"/>
      <c r="FW478" s="0"/>
      <c r="FX478" s="0"/>
      <c r="FY478" s="0"/>
      <c r="FZ478" s="0"/>
      <c r="GA478" s="0"/>
      <c r="GB478" s="0"/>
      <c r="GC478" s="0"/>
      <c r="GD478" s="0"/>
      <c r="GE478" s="0"/>
      <c r="GF478" s="0"/>
      <c r="GG478" s="0"/>
      <c r="GH478" s="0"/>
      <c r="GI478" s="0"/>
      <c r="GJ478" s="0"/>
      <c r="GK478" s="0"/>
      <c r="GL478" s="0"/>
      <c r="GM478" s="0"/>
      <c r="GN478" s="0"/>
      <c r="GO478" s="0"/>
      <c r="GP478" s="0"/>
      <c r="GQ478" s="0"/>
      <c r="GR478" s="0"/>
      <c r="GS478" s="0"/>
      <c r="GT478" s="0"/>
      <c r="GU478" s="0"/>
      <c r="GV478" s="0"/>
      <c r="GW478" s="0"/>
      <c r="GX478" s="0"/>
      <c r="GY478" s="0"/>
      <c r="GZ478" s="0"/>
      <c r="HA478" s="0"/>
      <c r="HB478" s="0"/>
      <c r="HC478" s="0"/>
      <c r="HD478" s="0"/>
      <c r="HE478" s="0"/>
      <c r="HF478" s="0"/>
      <c r="HG478" s="0"/>
      <c r="HH478" s="0"/>
      <c r="HI478" s="0"/>
      <c r="HJ478" s="0"/>
      <c r="HK478" s="0"/>
      <c r="HL478" s="0"/>
      <c r="HM478" s="0"/>
      <c r="HN478" s="0"/>
      <c r="HO478" s="0"/>
      <c r="HP478" s="0"/>
      <c r="HQ478" s="0"/>
      <c r="HR478" s="0"/>
      <c r="HS478" s="0"/>
      <c r="HT478" s="0"/>
      <c r="HU478" s="0"/>
      <c r="HV478" s="0"/>
      <c r="HW478" s="0"/>
      <c r="HX478" s="0"/>
      <c r="HY478" s="0"/>
      <c r="HZ478" s="0"/>
      <c r="IA478" s="0"/>
      <c r="IB478" s="0"/>
      <c r="IC478" s="0"/>
      <c r="ID478" s="0"/>
      <c r="IE478" s="0"/>
      <c r="IF478" s="0"/>
      <c r="IG478" s="0"/>
      <c r="IH478" s="0"/>
      <c r="II478" s="0"/>
      <c r="IJ478" s="0"/>
      <c r="IK478" s="0"/>
      <c r="IL478" s="0"/>
      <c r="IM478" s="0"/>
      <c r="IN478" s="0"/>
      <c r="IO478" s="0"/>
      <c r="IP478" s="0"/>
      <c r="IQ478" s="0"/>
      <c r="IR478" s="0"/>
      <c r="IS478" s="0"/>
      <c r="IT478" s="0"/>
      <c r="IU478" s="0"/>
      <c r="IV478" s="0"/>
      <c r="IW478" s="0"/>
      <c r="IX478" s="0"/>
      <c r="IY478" s="0"/>
      <c r="IZ478" s="0"/>
      <c r="JA478" s="0"/>
      <c r="JB478" s="0"/>
      <c r="JC478" s="0"/>
      <c r="JD478" s="0"/>
      <c r="JE478" s="0"/>
      <c r="JF478" s="0"/>
      <c r="JG478" s="0"/>
      <c r="JH478" s="0"/>
      <c r="JI478" s="0"/>
      <c r="JJ478" s="0"/>
      <c r="JK478" s="0"/>
      <c r="JL478" s="0"/>
      <c r="JM478" s="0"/>
      <c r="JN478" s="0"/>
      <c r="JO478" s="0"/>
      <c r="JP478" s="0"/>
      <c r="JQ478" s="0"/>
      <c r="JR478" s="0"/>
      <c r="JS478" s="0"/>
      <c r="JT478" s="0"/>
      <c r="JU478" s="0"/>
      <c r="JV478" s="0"/>
      <c r="JW478" s="0"/>
      <c r="JX478" s="0"/>
      <c r="JY478" s="0"/>
      <c r="JZ478" s="0"/>
      <c r="KA478" s="0"/>
      <c r="KB478" s="0"/>
      <c r="KC478" s="0"/>
      <c r="KD478" s="0"/>
      <c r="KE478" s="0"/>
      <c r="KF478" s="0"/>
      <c r="KG478" s="0"/>
      <c r="KH478" s="0"/>
      <c r="KI478" s="0"/>
      <c r="KJ478" s="0"/>
      <c r="KK478" s="0"/>
      <c r="KL478" s="0"/>
      <c r="KM478" s="0"/>
      <c r="KN478" s="0"/>
      <c r="KO478" s="0"/>
      <c r="KP478" s="0"/>
      <c r="KQ478" s="0"/>
      <c r="KR478" s="0"/>
      <c r="KS478" s="0"/>
      <c r="KT478" s="0"/>
      <c r="KU478" s="0"/>
      <c r="KV478" s="0"/>
      <c r="KW478" s="0"/>
      <c r="KX478" s="0"/>
      <c r="KY478" s="0"/>
      <c r="KZ478" s="0"/>
      <c r="LA478" s="0"/>
      <c r="LB478" s="0"/>
      <c r="LC478" s="0"/>
      <c r="LD478" s="0"/>
      <c r="LE478" s="0"/>
      <c r="LF478" s="0"/>
      <c r="LG478" s="0"/>
      <c r="LH478" s="0"/>
      <c r="LI478" s="0"/>
      <c r="LJ478" s="0"/>
      <c r="LK478" s="0"/>
      <c r="LL478" s="0"/>
      <c r="LM478" s="0"/>
      <c r="LN478" s="0"/>
      <c r="LO478" s="0"/>
      <c r="LP478" s="0"/>
      <c r="LQ478" s="0"/>
      <c r="LR478" s="0"/>
      <c r="LS478" s="0"/>
      <c r="LT478" s="0"/>
      <c r="LU478" s="0"/>
      <c r="LV478" s="0"/>
      <c r="LW478" s="0"/>
      <c r="LX478" s="0"/>
      <c r="LY478" s="0"/>
      <c r="LZ478" s="0"/>
      <c r="MA478" s="0"/>
      <c r="MB478" s="0"/>
      <c r="MC478" s="0"/>
      <c r="MD478" s="0"/>
      <c r="ME478" s="0"/>
      <c r="MF478" s="0"/>
      <c r="MG478" s="0"/>
      <c r="MH478" s="0"/>
      <c r="MI478" s="0"/>
      <c r="MJ478" s="0"/>
      <c r="MK478" s="0"/>
      <c r="ML478" s="0"/>
      <c r="MM478" s="0"/>
      <c r="MN478" s="0"/>
      <c r="MO478" s="0"/>
      <c r="MP478" s="0"/>
      <c r="MQ478" s="0"/>
      <c r="MR478" s="0"/>
      <c r="MS478" s="0"/>
      <c r="MT478" s="0"/>
      <c r="MU478" s="0"/>
      <c r="MV478" s="0"/>
      <c r="MW478" s="0"/>
      <c r="MX478" s="0"/>
      <c r="MY478" s="0"/>
      <c r="MZ478" s="0"/>
      <c r="NA478" s="0"/>
      <c r="NB478" s="0"/>
      <c r="NC478" s="0"/>
      <c r="ND478" s="0"/>
      <c r="NE478" s="0"/>
      <c r="NF478" s="0"/>
      <c r="NG478" s="0"/>
      <c r="NH478" s="0"/>
      <c r="NI478" s="0"/>
      <c r="NJ478" s="0"/>
      <c r="NK478" s="0"/>
      <c r="NL478" s="0"/>
      <c r="NM478" s="0"/>
      <c r="NN478" s="0"/>
      <c r="NO478" s="0"/>
      <c r="NP478" s="0"/>
      <c r="NQ478" s="0"/>
      <c r="NR478" s="0"/>
      <c r="NS478" s="0"/>
      <c r="NT478" s="0"/>
      <c r="NU478" s="0"/>
      <c r="NV478" s="0"/>
      <c r="NW478" s="0"/>
      <c r="NX478" s="0"/>
      <c r="NY478" s="0"/>
      <c r="NZ478" s="0"/>
      <c r="OA478" s="0"/>
      <c r="OB478" s="0"/>
      <c r="OC478" s="0"/>
      <c r="OD478" s="0"/>
      <c r="OE478" s="0"/>
      <c r="OF478" s="0"/>
      <c r="OG478" s="0"/>
      <c r="OH478" s="0"/>
      <c r="OI478" s="0"/>
      <c r="OJ478" s="0"/>
      <c r="OK478" s="0"/>
      <c r="OL478" s="0"/>
      <c r="OM478" s="0"/>
      <c r="ON478" s="0"/>
      <c r="OO478" s="0"/>
      <c r="OP478" s="0"/>
      <c r="OQ478" s="0"/>
      <c r="OR478" s="0"/>
      <c r="OS478" s="0"/>
      <c r="OT478" s="0"/>
      <c r="OU478" s="0"/>
      <c r="OV478" s="0"/>
      <c r="OW478" s="0"/>
      <c r="OX478" s="0"/>
      <c r="OY478" s="0"/>
      <c r="OZ478" s="0"/>
      <c r="PA478" s="0"/>
      <c r="PB478" s="0"/>
      <c r="PC478" s="0"/>
      <c r="PD478" s="0"/>
      <c r="PE478" s="0"/>
      <c r="PF478" s="0"/>
      <c r="PG478" s="0"/>
      <c r="PH478" s="0"/>
      <c r="PI478" s="0"/>
      <c r="PJ478" s="0"/>
      <c r="PK478" s="0"/>
      <c r="PL478" s="0"/>
      <c r="PM478" s="0"/>
      <c r="PN478" s="0"/>
      <c r="PO478" s="0"/>
      <c r="PP478" s="0"/>
      <c r="PQ478" s="0"/>
      <c r="PR478" s="0"/>
      <c r="PS478" s="0"/>
      <c r="PT478" s="0"/>
      <c r="PU478" s="0"/>
      <c r="PV478" s="0"/>
      <c r="PW478" s="0"/>
      <c r="PX478" s="0"/>
      <c r="PY478" s="0"/>
      <c r="PZ478" s="0"/>
      <c r="QA478" s="0"/>
      <c r="QB478" s="0"/>
      <c r="QC478" s="0"/>
      <c r="QD478" s="0"/>
      <c r="QE478" s="0"/>
      <c r="QF478" s="0"/>
      <c r="QG478" s="0"/>
      <c r="QH478" s="0"/>
      <c r="QI478" s="0"/>
      <c r="QJ478" s="0"/>
      <c r="QK478" s="0"/>
      <c r="QL478" s="0"/>
      <c r="QM478" s="0"/>
      <c r="QN478" s="0"/>
      <c r="QO478" s="0"/>
      <c r="QP478" s="0"/>
      <c r="QQ478" s="0"/>
      <c r="QR478" s="0"/>
      <c r="QS478" s="0"/>
      <c r="QT478" s="0"/>
      <c r="QU478" s="0"/>
      <c r="QV478" s="0"/>
      <c r="QW478" s="0"/>
      <c r="QX478" s="0"/>
      <c r="QY478" s="0"/>
      <c r="QZ478" s="0"/>
      <c r="RA478" s="0"/>
      <c r="RB478" s="0"/>
      <c r="RC478" s="0"/>
      <c r="RD478" s="0"/>
      <c r="RE478" s="0"/>
      <c r="RF478" s="0"/>
      <c r="RG478" s="0"/>
      <c r="RH478" s="0"/>
      <c r="RI478" s="0"/>
      <c r="RJ478" s="0"/>
      <c r="RK478" s="0"/>
      <c r="RL478" s="0"/>
      <c r="RM478" s="0"/>
      <c r="RN478" s="0"/>
      <c r="RO478" s="0"/>
      <c r="RP478" s="0"/>
      <c r="RQ478" s="0"/>
      <c r="RR478" s="0"/>
      <c r="RS478" s="0"/>
      <c r="RT478" s="0"/>
      <c r="RU478" s="0"/>
      <c r="RV478" s="0"/>
      <c r="RW478" s="0"/>
      <c r="RX478" s="0"/>
      <c r="RY478" s="0"/>
      <c r="RZ478" s="0"/>
      <c r="SA478" s="0"/>
      <c r="SB478" s="0"/>
      <c r="SC478" s="0"/>
      <c r="SD478" s="0"/>
      <c r="SE478" s="0"/>
      <c r="SF478" s="0"/>
      <c r="SG478" s="0"/>
      <c r="SH478" s="0"/>
      <c r="SI478" s="0"/>
      <c r="SJ478" s="0"/>
      <c r="SK478" s="0"/>
      <c r="SL478" s="0"/>
      <c r="SM478" s="0"/>
      <c r="SN478" s="0"/>
      <c r="SO478" s="0"/>
      <c r="SP478" s="0"/>
      <c r="SQ478" s="0"/>
      <c r="SR478" s="0"/>
      <c r="SS478" s="0"/>
      <c r="ST478" s="0"/>
      <c r="SU478" s="0"/>
      <c r="SV478" s="0"/>
      <c r="SW478" s="0"/>
      <c r="SX478" s="0"/>
      <c r="SY478" s="0"/>
      <c r="SZ478" s="0"/>
      <c r="TA478" s="0"/>
      <c r="TB478" s="0"/>
      <c r="TC478" s="0"/>
      <c r="TD478" s="0"/>
      <c r="TE478" s="0"/>
      <c r="TF478" s="0"/>
      <c r="TG478" s="0"/>
      <c r="TH478" s="0"/>
      <c r="TI478" s="0"/>
      <c r="TJ478" s="0"/>
      <c r="TK478" s="0"/>
      <c r="TL478" s="0"/>
      <c r="TM478" s="0"/>
      <c r="TN478" s="0"/>
      <c r="TO478" s="0"/>
      <c r="TP478" s="0"/>
      <c r="TQ478" s="0"/>
      <c r="TR478" s="0"/>
      <c r="TS478" s="0"/>
      <c r="TT478" s="0"/>
      <c r="TU478" s="0"/>
      <c r="TV478" s="0"/>
      <c r="TW478" s="0"/>
      <c r="TX478" s="0"/>
      <c r="TY478" s="0"/>
      <c r="TZ478" s="0"/>
      <c r="UA478" s="0"/>
      <c r="UB478" s="0"/>
      <c r="UC478" s="0"/>
      <c r="UD478" s="0"/>
      <c r="UE478" s="0"/>
      <c r="UF478" s="0"/>
      <c r="UG478" s="0"/>
      <c r="UH478" s="0"/>
      <c r="UI478" s="0"/>
      <c r="UJ478" s="0"/>
      <c r="UK478" s="0"/>
      <c r="UL478" s="0"/>
      <c r="UM478" s="0"/>
      <c r="UN478" s="0"/>
      <c r="UO478" s="0"/>
      <c r="UP478" s="0"/>
      <c r="UQ478" s="0"/>
      <c r="UR478" s="0"/>
      <c r="US478" s="0"/>
      <c r="UT478" s="0"/>
      <c r="UU478" s="0"/>
      <c r="UV478" s="0"/>
      <c r="UW478" s="0"/>
      <c r="UX478" s="0"/>
      <c r="UY478" s="0"/>
      <c r="UZ478" s="0"/>
      <c r="VA478" s="0"/>
      <c r="VB478" s="0"/>
      <c r="VC478" s="0"/>
      <c r="VD478" s="0"/>
      <c r="VE478" s="0"/>
      <c r="VF478" s="0"/>
      <c r="VG478" s="0"/>
      <c r="VH478" s="0"/>
      <c r="VI478" s="0"/>
      <c r="VJ478" s="0"/>
      <c r="VK478" s="0"/>
      <c r="VL478" s="0"/>
      <c r="VM478" s="0"/>
      <c r="VN478" s="0"/>
      <c r="VO478" s="0"/>
      <c r="VP478" s="0"/>
      <c r="VQ478" s="0"/>
      <c r="VR478" s="0"/>
      <c r="VS478" s="0"/>
      <c r="VT478" s="0"/>
      <c r="VU478" s="0"/>
      <c r="VV478" s="0"/>
      <c r="VW478" s="0"/>
      <c r="VX478" s="0"/>
      <c r="VY478" s="0"/>
      <c r="VZ478" s="0"/>
      <c r="WA478" s="0"/>
      <c r="WB478" s="0"/>
      <c r="WC478" s="0"/>
      <c r="WD478" s="0"/>
      <c r="WE478" s="0"/>
      <c r="WF478" s="0"/>
      <c r="WG478" s="0"/>
      <c r="WH478" s="0"/>
      <c r="WI478" s="0"/>
      <c r="WJ478" s="0"/>
      <c r="WK478" s="0"/>
      <c r="WL478" s="0"/>
      <c r="WM478" s="0"/>
      <c r="WN478" s="0"/>
      <c r="WO478" s="0"/>
      <c r="WP478" s="0"/>
      <c r="WQ478" s="0"/>
      <c r="WR478" s="0"/>
      <c r="WS478" s="0"/>
      <c r="WT478" s="0"/>
      <c r="WU478" s="0"/>
      <c r="WV478" s="0"/>
      <c r="WW478" s="0"/>
      <c r="WX478" s="0"/>
      <c r="WY478" s="0"/>
      <c r="WZ478" s="0"/>
      <c r="XA478" s="0"/>
      <c r="XB478" s="0"/>
      <c r="XC478" s="0"/>
      <c r="XD478" s="0"/>
      <c r="XE478" s="0"/>
      <c r="XF478" s="0"/>
      <c r="XG478" s="0"/>
      <c r="XH478" s="0"/>
      <c r="XI478" s="0"/>
      <c r="XJ478" s="0"/>
      <c r="XK478" s="0"/>
      <c r="XL478" s="0"/>
      <c r="XM478" s="0"/>
      <c r="XN478" s="0"/>
      <c r="XO478" s="0"/>
      <c r="XP478" s="0"/>
      <c r="XQ478" s="0"/>
      <c r="XR478" s="0"/>
      <c r="XS478" s="0"/>
      <c r="XT478" s="0"/>
      <c r="XU478" s="0"/>
      <c r="XV478" s="0"/>
      <c r="XW478" s="0"/>
      <c r="XX478" s="0"/>
      <c r="XY478" s="0"/>
      <c r="XZ478" s="0"/>
      <c r="YA478" s="0"/>
      <c r="YB478" s="0"/>
      <c r="YC478" s="0"/>
      <c r="YD478" s="0"/>
      <c r="YE478" s="0"/>
      <c r="YF478" s="0"/>
      <c r="YG478" s="0"/>
      <c r="YH478" s="0"/>
      <c r="YI478" s="0"/>
      <c r="YJ478" s="0"/>
      <c r="YK478" s="0"/>
      <c r="YL478" s="0"/>
      <c r="YM478" s="0"/>
      <c r="YN478" s="0"/>
      <c r="YO478" s="0"/>
      <c r="YP478" s="0"/>
      <c r="YQ478" s="0"/>
      <c r="YR478" s="0"/>
      <c r="YS478" s="0"/>
      <c r="YT478" s="0"/>
      <c r="YU478" s="0"/>
      <c r="YV478" s="0"/>
      <c r="YW478" s="0"/>
      <c r="YX478" s="0"/>
      <c r="YY478" s="0"/>
      <c r="YZ478" s="0"/>
      <c r="ZA478" s="0"/>
      <c r="ZB478" s="0"/>
      <c r="ZC478" s="0"/>
      <c r="ZD478" s="0"/>
      <c r="ZE478" s="0"/>
      <c r="ZF478" s="0"/>
      <c r="ZG478" s="0"/>
      <c r="ZH478" s="0"/>
      <c r="ZI478" s="0"/>
      <c r="ZJ478" s="0"/>
      <c r="ZK478" s="0"/>
      <c r="ZL478" s="0"/>
      <c r="ZM478" s="0"/>
      <c r="ZN478" s="0"/>
      <c r="ZO478" s="0"/>
      <c r="ZP478" s="0"/>
      <c r="ZQ478" s="0"/>
      <c r="ZR478" s="0"/>
      <c r="ZS478" s="0"/>
      <c r="ZT478" s="0"/>
      <c r="ZU478" s="0"/>
      <c r="ZV478" s="0"/>
      <c r="ZW478" s="0"/>
      <c r="ZX478" s="0"/>
      <c r="ZY478" s="0"/>
      <c r="ZZ478" s="0"/>
      <c r="AAA478" s="0"/>
      <c r="AAB478" s="0"/>
      <c r="AAC478" s="0"/>
      <c r="AAD478" s="0"/>
      <c r="AAE478" s="0"/>
      <c r="AAF478" s="0"/>
      <c r="AAG478" s="0"/>
      <c r="AAH478" s="0"/>
      <c r="AAI478" s="0"/>
      <c r="AAJ478" s="0"/>
      <c r="AAK478" s="0"/>
      <c r="AAL478" s="0"/>
      <c r="AAM478" s="0"/>
      <c r="AAN478" s="0"/>
      <c r="AAO478" s="0"/>
      <c r="AAP478" s="0"/>
      <c r="AAQ478" s="0"/>
      <c r="AAR478" s="0"/>
      <c r="AAS478" s="0"/>
      <c r="AAT478" s="0"/>
      <c r="AAU478" s="0"/>
      <c r="AAV478" s="0"/>
      <c r="AAW478" s="0"/>
      <c r="AAX478" s="0"/>
      <c r="AAY478" s="0"/>
      <c r="AAZ478" s="0"/>
      <c r="ABA478" s="0"/>
      <c r="ABB478" s="0"/>
      <c r="ABC478" s="0"/>
      <c r="ABD478" s="0"/>
      <c r="ABE478" s="0"/>
      <c r="ABF478" s="0"/>
      <c r="ABG478" s="0"/>
      <c r="ABH478" s="0"/>
      <c r="ABI478" s="0"/>
      <c r="ABJ478" s="0"/>
      <c r="ABK478" s="0"/>
      <c r="ABL478" s="0"/>
      <c r="ABM478" s="0"/>
      <c r="ABN478" s="0"/>
      <c r="ABO478" s="0"/>
      <c r="ABP478" s="0"/>
      <c r="ABQ478" s="0"/>
      <c r="ABR478" s="0"/>
      <c r="ABS478" s="0"/>
      <c r="ABT478" s="0"/>
      <c r="ABU478" s="0"/>
      <c r="ABV478" s="0"/>
      <c r="ABW478" s="0"/>
      <c r="ABX478" s="0"/>
      <c r="ABY478" s="0"/>
      <c r="ABZ478" s="0"/>
      <c r="ACA478" s="0"/>
      <c r="ACB478" s="0"/>
      <c r="ACC478" s="0"/>
      <c r="ACD478" s="0"/>
      <c r="ACE478" s="0"/>
      <c r="ACF478" s="0"/>
      <c r="ACG478" s="0"/>
      <c r="ACH478" s="0"/>
      <c r="ACI478" s="0"/>
      <c r="ACJ478" s="0"/>
      <c r="ACK478" s="0"/>
      <c r="ACL478" s="0"/>
      <c r="ACM478" s="0"/>
      <c r="ACN478" s="0"/>
      <c r="ACO478" s="0"/>
      <c r="ACP478" s="0"/>
      <c r="ACQ478" s="0"/>
      <c r="ACR478" s="0"/>
      <c r="ACS478" s="0"/>
      <c r="ACT478" s="0"/>
      <c r="ACU478" s="0"/>
      <c r="ACV478" s="0"/>
      <c r="ACW478" s="0"/>
      <c r="ACX478" s="0"/>
      <c r="ACY478" s="0"/>
      <c r="ACZ478" s="0"/>
      <c r="ADA478" s="0"/>
      <c r="ADB478" s="0"/>
      <c r="ADC478" s="0"/>
      <c r="ADD478" s="0"/>
      <c r="ADE478" s="0"/>
      <c r="ADF478" s="0"/>
      <c r="ADG478" s="0"/>
      <c r="ADH478" s="0"/>
      <c r="ADI478" s="0"/>
      <c r="ADJ478" s="0"/>
      <c r="ADK478" s="0"/>
      <c r="ADL478" s="0"/>
      <c r="ADM478" s="0"/>
      <c r="ADN478" s="0"/>
      <c r="ADO478" s="0"/>
      <c r="ADP478" s="0"/>
      <c r="ADQ478" s="0"/>
      <c r="ADR478" s="0"/>
      <c r="ADS478" s="0"/>
      <c r="ADT478" s="0"/>
      <c r="ADU478" s="0"/>
      <c r="ADV478" s="0"/>
      <c r="ADW478" s="0"/>
      <c r="ADX478" s="0"/>
      <c r="ADY478" s="0"/>
      <c r="ADZ478" s="0"/>
      <c r="AEA478" s="0"/>
      <c r="AEB478" s="0"/>
      <c r="AEC478" s="0"/>
      <c r="AED478" s="0"/>
      <c r="AEE478" s="0"/>
      <c r="AEF478" s="0"/>
      <c r="AEG478" s="0"/>
      <c r="AEH478" s="0"/>
      <c r="AEI478" s="0"/>
      <c r="AEJ478" s="0"/>
      <c r="AEK478" s="0"/>
      <c r="AEL478" s="0"/>
      <c r="AEM478" s="0"/>
      <c r="AEN478" s="0"/>
      <c r="AEO478" s="0"/>
      <c r="AEP478" s="0"/>
      <c r="AEQ478" s="0"/>
      <c r="AER478" s="0"/>
      <c r="AES478" s="0"/>
      <c r="AET478" s="0"/>
      <c r="AEU478" s="0"/>
      <c r="AEV478" s="0"/>
      <c r="AEW478" s="0"/>
      <c r="AEX478" s="0"/>
      <c r="AEY478" s="0"/>
      <c r="AEZ478" s="0"/>
      <c r="AFA478" s="0"/>
      <c r="AFB478" s="0"/>
      <c r="AFC478" s="0"/>
      <c r="AFD478" s="0"/>
      <c r="AFE478" s="0"/>
      <c r="AFF478" s="0"/>
      <c r="AFG478" s="0"/>
      <c r="AFH478" s="0"/>
      <c r="AFI478" s="0"/>
      <c r="AFJ478" s="0"/>
      <c r="AFK478" s="0"/>
      <c r="AFL478" s="0"/>
      <c r="AFM478" s="0"/>
      <c r="AFN478" s="0"/>
      <c r="AFO478" s="0"/>
      <c r="AFP478" s="0"/>
      <c r="AFQ478" s="0"/>
      <c r="AFR478" s="0"/>
      <c r="AFS478" s="0"/>
      <c r="AFT478" s="0"/>
      <c r="AFU478" s="0"/>
      <c r="AFV478" s="0"/>
      <c r="AFW478" s="0"/>
      <c r="AFX478" s="0"/>
      <c r="AFY478" s="0"/>
      <c r="AFZ478" s="0"/>
      <c r="AGA478" s="0"/>
      <c r="AGB478" s="0"/>
      <c r="AGC478" s="0"/>
      <c r="AGD478" s="0"/>
      <c r="AGE478" s="0"/>
      <c r="AGF478" s="0"/>
      <c r="AGG478" s="0"/>
      <c r="AGH478" s="0"/>
      <c r="AGI478" s="0"/>
      <c r="AGJ478" s="0"/>
      <c r="AGK478" s="0"/>
      <c r="AGL478" s="0"/>
      <c r="AGM478" s="0"/>
      <c r="AGN478" s="0"/>
      <c r="AGO478" s="0"/>
      <c r="AGP478" s="0"/>
      <c r="AGQ478" s="0"/>
      <c r="AGR478" s="0"/>
      <c r="AGS478" s="0"/>
      <c r="AGT478" s="0"/>
      <c r="AGU478" s="0"/>
      <c r="AGV478" s="0"/>
      <c r="AGW478" s="0"/>
      <c r="AGX478" s="0"/>
      <c r="AGY478" s="0"/>
      <c r="AGZ478" s="0"/>
      <c r="AHA478" s="0"/>
      <c r="AHB478" s="0"/>
      <c r="AHC478" s="0"/>
      <c r="AHD478" s="0"/>
      <c r="AHE478" s="0"/>
      <c r="AHF478" s="0"/>
      <c r="AHG478" s="0"/>
      <c r="AHH478" s="0"/>
      <c r="AHI478" s="0"/>
      <c r="AHJ478" s="0"/>
      <c r="AHK478" s="0"/>
      <c r="AHL478" s="0"/>
      <c r="AHM478" s="0"/>
      <c r="AHN478" s="0"/>
      <c r="AHO478" s="0"/>
      <c r="AHP478" s="0"/>
      <c r="AHQ478" s="0"/>
      <c r="AHR478" s="0"/>
      <c r="AHS478" s="0"/>
      <c r="AHT478" s="0"/>
      <c r="AHU478" s="0"/>
      <c r="AHV478" s="0"/>
      <c r="AHW478" s="0"/>
      <c r="AHX478" s="0"/>
      <c r="AHY478" s="0"/>
      <c r="AHZ478" s="0"/>
      <c r="AIA478" s="0"/>
      <c r="AIB478" s="0"/>
      <c r="AIC478" s="0"/>
      <c r="AID478" s="0"/>
      <c r="AIE478" s="0"/>
      <c r="AIF478" s="0"/>
      <c r="AIG478" s="0"/>
      <c r="AIH478" s="0"/>
      <c r="AII478" s="0"/>
      <c r="AIJ478" s="0"/>
      <c r="AIK478" s="0"/>
      <c r="AIL478" s="0"/>
      <c r="AIM478" s="0"/>
      <c r="AIN478" s="0"/>
      <c r="AIO478" s="0"/>
      <c r="AIP478" s="0"/>
      <c r="AIQ478" s="0"/>
      <c r="AIR478" s="0"/>
      <c r="AIS478" s="0"/>
      <c r="AIT478" s="0"/>
      <c r="AIU478" s="0"/>
      <c r="AIV478" s="0"/>
      <c r="AIW478" s="0"/>
      <c r="AIX478" s="0"/>
      <c r="AIY478" s="0"/>
      <c r="AIZ478" s="0"/>
      <c r="AJA478" s="0"/>
      <c r="AJB478" s="0"/>
      <c r="AJC478" s="0"/>
      <c r="AJD478" s="0"/>
      <c r="AJE478" s="0"/>
      <c r="AJF478" s="0"/>
      <c r="AJG478" s="0"/>
      <c r="AJH478" s="0"/>
      <c r="AJI478" s="0"/>
      <c r="AJJ478" s="0"/>
      <c r="AJK478" s="0"/>
      <c r="AJL478" s="0"/>
      <c r="AJM478" s="0"/>
      <c r="AJN478" s="0"/>
      <c r="AJO478" s="0"/>
      <c r="AJP478" s="0"/>
      <c r="AJQ478" s="0"/>
      <c r="AJR478" s="0"/>
      <c r="AJS478" s="0"/>
      <c r="AJT478" s="0"/>
      <c r="AJU478" s="0"/>
      <c r="AJV478" s="0"/>
      <c r="AJW478" s="0"/>
      <c r="AJX478" s="0"/>
      <c r="AJY478" s="0"/>
      <c r="AJZ478" s="0"/>
      <c r="AKA478" s="0"/>
      <c r="AKB478" s="0"/>
      <c r="AKC478" s="0"/>
      <c r="AKD478" s="0"/>
      <c r="AKE478" s="0"/>
      <c r="AKF478" s="0"/>
      <c r="AKG478" s="0"/>
      <c r="AKH478" s="0"/>
      <c r="AKI478" s="0"/>
      <c r="AKJ478" s="0"/>
      <c r="AKK478" s="0"/>
      <c r="AKL478" s="0"/>
      <c r="AKM478" s="0"/>
      <c r="AKN478" s="0"/>
      <c r="AKO478" s="0"/>
      <c r="AKP478" s="0"/>
      <c r="AKQ478" s="0"/>
      <c r="AKR478" s="0"/>
      <c r="AKS478" s="0"/>
      <c r="AKT478" s="0"/>
      <c r="AKU478" s="0"/>
      <c r="AKV478" s="0"/>
      <c r="AKW478" s="0"/>
      <c r="AKX478" s="0"/>
      <c r="AKY478" s="0"/>
      <c r="AKZ478" s="0"/>
      <c r="ALA478" s="0"/>
      <c r="ALB478" s="0"/>
      <c r="ALC478" s="0"/>
      <c r="ALD478" s="0"/>
      <c r="ALE478" s="0"/>
      <c r="ALF478" s="0"/>
      <c r="ALG478" s="0"/>
      <c r="ALH478" s="0"/>
      <c r="ALI478" s="0"/>
      <c r="ALJ478" s="0"/>
      <c r="ALK478" s="0"/>
      <c r="ALL478" s="0"/>
      <c r="ALM478" s="0"/>
      <c r="ALN478" s="0"/>
      <c r="ALO478" s="0"/>
      <c r="ALP478" s="0"/>
      <c r="ALQ478" s="0"/>
      <c r="ALR478" s="0"/>
      <c r="ALS478" s="0"/>
      <c r="ALT478" s="0"/>
      <c r="ALU478" s="0"/>
      <c r="ALV478" s="0"/>
      <c r="ALW478" s="0"/>
      <c r="ALX478" s="0"/>
      <c r="ALY478" s="0"/>
      <c r="ALZ478" s="0"/>
      <c r="AMA478" s="0"/>
      <c r="AMB478" s="0"/>
      <c r="AMC478" s="0"/>
      <c r="AMD478" s="0"/>
      <c r="AME478" s="0"/>
      <c r="AMF478" s="0"/>
      <c r="AMG478" s="0"/>
      <c r="AMH478" s="0"/>
      <c r="AMI478" s="0"/>
      <c r="AMJ478" s="0"/>
    </row>
    <row r="479" customFormat="false" ht="27.6" hidden="false" customHeight="true" outlineLevel="0" collapsed="false">
      <c r="B479" s="401"/>
      <c r="C479" s="391" t="s">
        <v>4571</v>
      </c>
      <c r="D479" s="392" t="s">
        <v>4572</v>
      </c>
      <c r="E479" s="391" t="s">
        <v>4573</v>
      </c>
      <c r="F479" s="389" t="s">
        <v>4574</v>
      </c>
      <c r="G479" s="389" t="s">
        <v>4575</v>
      </c>
      <c r="H479" s="393" t="s">
        <v>4576</v>
      </c>
      <c r="I479" s="392" t="s">
        <v>4572</v>
      </c>
      <c r="J479" s="0"/>
      <c r="K479" s="0"/>
      <c r="L479" s="0"/>
      <c r="M479" s="0"/>
      <c r="N479" s="0"/>
      <c r="O479" s="0"/>
      <c r="P479" s="0"/>
      <c r="Q479" s="0"/>
      <c r="R479" s="0"/>
      <c r="S479" s="0"/>
      <c r="T479" s="0"/>
      <c r="U479" s="0"/>
      <c r="V479" s="0"/>
      <c r="W479" s="0"/>
      <c r="X479" s="0"/>
      <c r="Y479" s="0"/>
      <c r="Z479" s="0"/>
      <c r="AA479" s="0"/>
      <c r="AB479" s="0"/>
      <c r="AC479" s="0"/>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c r="BI479" s="0"/>
      <c r="BJ479" s="0"/>
      <c r="BK479" s="0"/>
      <c r="BL479" s="0"/>
      <c r="BM479" s="0"/>
      <c r="BN479" s="0"/>
      <c r="BO479" s="0"/>
      <c r="BP479" s="0"/>
      <c r="BQ479" s="0"/>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c r="CP479" s="0"/>
      <c r="CQ479" s="0"/>
      <c r="CR479" s="0"/>
      <c r="CS479" s="0"/>
      <c r="CT479" s="0"/>
      <c r="CU479" s="0"/>
      <c r="CV479" s="0"/>
      <c r="CW479" s="0"/>
      <c r="CX479" s="0"/>
      <c r="CY479" s="0"/>
      <c r="CZ479" s="0"/>
      <c r="DA479" s="0"/>
      <c r="DB479" s="0"/>
      <c r="DC479" s="0"/>
      <c r="DD479" s="0"/>
      <c r="DE479" s="0"/>
      <c r="DF479" s="0"/>
      <c r="DG479" s="0"/>
      <c r="DH479" s="0"/>
      <c r="DI479" s="0"/>
      <c r="DJ479" s="0"/>
      <c r="DK479" s="0"/>
      <c r="DL479" s="0"/>
      <c r="DM479" s="0"/>
      <c r="DN479" s="0"/>
      <c r="DO479" s="0"/>
      <c r="DP479" s="0"/>
      <c r="DQ479" s="0"/>
      <c r="DR479" s="0"/>
      <c r="DS479" s="0"/>
      <c r="DT479" s="0"/>
      <c r="DU479" s="0"/>
      <c r="DV479" s="0"/>
      <c r="DW479" s="0"/>
      <c r="DX479" s="0"/>
      <c r="DY479" s="0"/>
      <c r="DZ479" s="0"/>
      <c r="EA479" s="0"/>
      <c r="EB479" s="0"/>
      <c r="EC479" s="0"/>
      <c r="ED479" s="0"/>
      <c r="EE479" s="0"/>
      <c r="EF479" s="0"/>
      <c r="EG479" s="0"/>
      <c r="EH479" s="0"/>
      <c r="EI479" s="0"/>
      <c r="EJ479" s="0"/>
      <c r="EK479" s="0"/>
      <c r="EL479" s="0"/>
      <c r="EM479" s="0"/>
      <c r="EN479" s="0"/>
      <c r="EO479" s="0"/>
      <c r="EP479" s="0"/>
      <c r="EQ479" s="0"/>
      <c r="ER479" s="0"/>
      <c r="ES479" s="0"/>
      <c r="ET479" s="0"/>
      <c r="EU479" s="0"/>
      <c r="EV479" s="0"/>
      <c r="EW479" s="0"/>
      <c r="EX479" s="0"/>
      <c r="EY479" s="0"/>
      <c r="EZ479" s="0"/>
      <c r="FA479" s="0"/>
      <c r="FB479" s="0"/>
      <c r="FC479" s="0"/>
      <c r="FD479" s="0"/>
      <c r="FE479" s="0"/>
      <c r="FF479" s="0"/>
      <c r="FG479" s="0"/>
      <c r="FH479" s="0"/>
      <c r="FI479" s="0"/>
      <c r="FJ479" s="0"/>
      <c r="FK479" s="0"/>
      <c r="FL479" s="0"/>
      <c r="FM479" s="0"/>
      <c r="FN479" s="0"/>
      <c r="FO479" s="0"/>
      <c r="FP479" s="0"/>
      <c r="FQ479" s="0"/>
      <c r="FR479" s="0"/>
      <c r="FS479" s="0"/>
      <c r="FT479" s="0"/>
      <c r="FU479" s="0"/>
      <c r="FV479" s="0"/>
      <c r="FW479" s="0"/>
      <c r="FX479" s="0"/>
      <c r="FY479" s="0"/>
      <c r="FZ479" s="0"/>
      <c r="GA479" s="0"/>
      <c r="GB479" s="0"/>
      <c r="GC479" s="0"/>
      <c r="GD479" s="0"/>
      <c r="GE479" s="0"/>
      <c r="GF479" s="0"/>
      <c r="GG479" s="0"/>
      <c r="GH479" s="0"/>
      <c r="GI479" s="0"/>
      <c r="GJ479" s="0"/>
      <c r="GK479" s="0"/>
      <c r="GL479" s="0"/>
      <c r="GM479" s="0"/>
      <c r="GN479" s="0"/>
      <c r="GO479" s="0"/>
      <c r="GP479" s="0"/>
      <c r="GQ479" s="0"/>
      <c r="GR479" s="0"/>
      <c r="GS479" s="0"/>
      <c r="GT479" s="0"/>
      <c r="GU479" s="0"/>
      <c r="GV479" s="0"/>
      <c r="GW479" s="0"/>
      <c r="GX479" s="0"/>
      <c r="GY479" s="0"/>
      <c r="GZ479" s="0"/>
      <c r="HA479" s="0"/>
      <c r="HB479" s="0"/>
      <c r="HC479" s="0"/>
      <c r="HD479" s="0"/>
      <c r="HE479" s="0"/>
      <c r="HF479" s="0"/>
      <c r="HG479" s="0"/>
      <c r="HH479" s="0"/>
      <c r="HI479" s="0"/>
      <c r="HJ479" s="0"/>
      <c r="HK479" s="0"/>
      <c r="HL479" s="0"/>
      <c r="HM479" s="0"/>
      <c r="HN479" s="0"/>
      <c r="HO479" s="0"/>
      <c r="HP479" s="0"/>
      <c r="HQ479" s="0"/>
      <c r="HR479" s="0"/>
      <c r="HS479" s="0"/>
      <c r="HT479" s="0"/>
      <c r="HU479" s="0"/>
      <c r="HV479" s="0"/>
      <c r="HW479" s="0"/>
      <c r="HX479" s="0"/>
      <c r="HY479" s="0"/>
      <c r="HZ479" s="0"/>
      <c r="IA479" s="0"/>
      <c r="IB479" s="0"/>
      <c r="IC479" s="0"/>
      <c r="ID479" s="0"/>
      <c r="IE479" s="0"/>
      <c r="IF479" s="0"/>
      <c r="IG479" s="0"/>
      <c r="IH479" s="0"/>
      <c r="II479" s="0"/>
      <c r="IJ479" s="0"/>
      <c r="IK479" s="0"/>
      <c r="IL479" s="0"/>
      <c r="IM479" s="0"/>
      <c r="IN479" s="0"/>
      <c r="IO479" s="0"/>
      <c r="IP479" s="0"/>
      <c r="IQ479" s="0"/>
      <c r="IR479" s="0"/>
      <c r="IS479" s="0"/>
      <c r="IT479" s="0"/>
      <c r="IU479" s="0"/>
      <c r="IV479" s="0"/>
      <c r="IW479" s="0"/>
      <c r="IX479" s="0"/>
      <c r="IY479" s="0"/>
      <c r="IZ479" s="0"/>
      <c r="JA479" s="0"/>
      <c r="JB479" s="0"/>
      <c r="JC479" s="0"/>
      <c r="JD479" s="0"/>
      <c r="JE479" s="0"/>
      <c r="JF479" s="0"/>
      <c r="JG479" s="0"/>
      <c r="JH479" s="0"/>
      <c r="JI479" s="0"/>
      <c r="JJ479" s="0"/>
      <c r="JK479" s="0"/>
      <c r="JL479" s="0"/>
      <c r="JM479" s="0"/>
      <c r="JN479" s="0"/>
      <c r="JO479" s="0"/>
      <c r="JP479" s="0"/>
      <c r="JQ479" s="0"/>
      <c r="JR479" s="0"/>
      <c r="JS479" s="0"/>
      <c r="JT479" s="0"/>
      <c r="JU479" s="0"/>
      <c r="JV479" s="0"/>
      <c r="JW479" s="0"/>
      <c r="JX479" s="0"/>
      <c r="JY479" s="0"/>
      <c r="JZ479" s="0"/>
      <c r="KA479" s="0"/>
      <c r="KB479" s="0"/>
      <c r="KC479" s="0"/>
      <c r="KD479" s="0"/>
      <c r="KE479" s="0"/>
      <c r="KF479" s="0"/>
      <c r="KG479" s="0"/>
      <c r="KH479" s="0"/>
      <c r="KI479" s="0"/>
      <c r="KJ479" s="0"/>
      <c r="KK479" s="0"/>
      <c r="KL479" s="0"/>
      <c r="KM479" s="0"/>
      <c r="KN479" s="0"/>
      <c r="KO479" s="0"/>
      <c r="KP479" s="0"/>
      <c r="KQ479" s="0"/>
      <c r="KR479" s="0"/>
      <c r="KS479" s="0"/>
      <c r="KT479" s="0"/>
      <c r="KU479" s="0"/>
      <c r="KV479" s="0"/>
      <c r="KW479" s="0"/>
      <c r="KX479" s="0"/>
      <c r="KY479" s="0"/>
      <c r="KZ479" s="0"/>
      <c r="LA479" s="0"/>
      <c r="LB479" s="0"/>
      <c r="LC479" s="0"/>
      <c r="LD479" s="0"/>
      <c r="LE479" s="0"/>
      <c r="LF479" s="0"/>
      <c r="LG479" s="0"/>
      <c r="LH479" s="0"/>
      <c r="LI479" s="0"/>
      <c r="LJ479" s="0"/>
      <c r="LK479" s="0"/>
      <c r="LL479" s="0"/>
      <c r="LM479" s="0"/>
      <c r="LN479" s="0"/>
      <c r="LO479" s="0"/>
      <c r="LP479" s="0"/>
      <c r="LQ479" s="0"/>
      <c r="LR479" s="0"/>
      <c r="LS479" s="0"/>
      <c r="LT479" s="0"/>
      <c r="LU479" s="0"/>
      <c r="LV479" s="0"/>
      <c r="LW479" s="0"/>
      <c r="LX479" s="0"/>
      <c r="LY479" s="0"/>
      <c r="LZ479" s="0"/>
      <c r="MA479" s="0"/>
      <c r="MB479" s="0"/>
      <c r="MC479" s="0"/>
      <c r="MD479" s="0"/>
      <c r="ME479" s="0"/>
      <c r="MF479" s="0"/>
      <c r="MG479" s="0"/>
      <c r="MH479" s="0"/>
      <c r="MI479" s="0"/>
      <c r="MJ479" s="0"/>
      <c r="MK479" s="0"/>
      <c r="ML479" s="0"/>
      <c r="MM479" s="0"/>
      <c r="MN479" s="0"/>
      <c r="MO479" s="0"/>
      <c r="MP479" s="0"/>
      <c r="MQ479" s="0"/>
      <c r="MR479" s="0"/>
      <c r="MS479" s="0"/>
      <c r="MT479" s="0"/>
      <c r="MU479" s="0"/>
      <c r="MV479" s="0"/>
      <c r="MW479" s="0"/>
      <c r="MX479" s="0"/>
      <c r="MY479" s="0"/>
      <c r="MZ479" s="0"/>
      <c r="NA479" s="0"/>
      <c r="NB479" s="0"/>
      <c r="NC479" s="0"/>
      <c r="ND479" s="0"/>
      <c r="NE479" s="0"/>
      <c r="NF479" s="0"/>
      <c r="NG479" s="0"/>
      <c r="NH479" s="0"/>
      <c r="NI479" s="0"/>
      <c r="NJ479" s="0"/>
      <c r="NK479" s="0"/>
      <c r="NL479" s="0"/>
      <c r="NM479" s="0"/>
      <c r="NN479" s="0"/>
      <c r="NO479" s="0"/>
      <c r="NP479" s="0"/>
      <c r="NQ479" s="0"/>
      <c r="NR479" s="0"/>
      <c r="NS479" s="0"/>
      <c r="NT479" s="0"/>
      <c r="NU479" s="0"/>
      <c r="NV479" s="0"/>
      <c r="NW479" s="0"/>
      <c r="NX479" s="0"/>
      <c r="NY479" s="0"/>
      <c r="NZ479" s="0"/>
      <c r="OA479" s="0"/>
      <c r="OB479" s="0"/>
      <c r="OC479" s="0"/>
      <c r="OD479" s="0"/>
      <c r="OE479" s="0"/>
      <c r="OF479" s="0"/>
      <c r="OG479" s="0"/>
      <c r="OH479" s="0"/>
      <c r="OI479" s="0"/>
      <c r="OJ479" s="0"/>
      <c r="OK479" s="0"/>
      <c r="OL479" s="0"/>
      <c r="OM479" s="0"/>
      <c r="ON479" s="0"/>
      <c r="OO479" s="0"/>
      <c r="OP479" s="0"/>
      <c r="OQ479" s="0"/>
      <c r="OR479" s="0"/>
      <c r="OS479" s="0"/>
      <c r="OT479" s="0"/>
      <c r="OU479" s="0"/>
      <c r="OV479" s="0"/>
      <c r="OW479" s="0"/>
      <c r="OX479" s="0"/>
      <c r="OY479" s="0"/>
      <c r="OZ479" s="0"/>
      <c r="PA479" s="0"/>
      <c r="PB479" s="0"/>
      <c r="PC479" s="0"/>
      <c r="PD479" s="0"/>
      <c r="PE479" s="0"/>
      <c r="PF479" s="0"/>
      <c r="PG479" s="0"/>
      <c r="PH479" s="0"/>
      <c r="PI479" s="0"/>
      <c r="PJ479" s="0"/>
      <c r="PK479" s="0"/>
      <c r="PL479" s="0"/>
      <c r="PM479" s="0"/>
      <c r="PN479" s="0"/>
      <c r="PO479" s="0"/>
      <c r="PP479" s="0"/>
      <c r="PQ479" s="0"/>
      <c r="PR479" s="0"/>
      <c r="PS479" s="0"/>
      <c r="PT479" s="0"/>
      <c r="PU479" s="0"/>
      <c r="PV479" s="0"/>
      <c r="PW479" s="0"/>
      <c r="PX479" s="0"/>
      <c r="PY479" s="0"/>
      <c r="PZ479" s="0"/>
      <c r="QA479" s="0"/>
      <c r="QB479" s="0"/>
      <c r="QC479" s="0"/>
      <c r="QD479" s="0"/>
      <c r="QE479" s="0"/>
      <c r="QF479" s="0"/>
      <c r="QG479" s="0"/>
      <c r="QH479" s="0"/>
      <c r="QI479" s="0"/>
      <c r="QJ479" s="0"/>
      <c r="QK479" s="0"/>
      <c r="QL479" s="0"/>
      <c r="QM479" s="0"/>
      <c r="QN479" s="0"/>
      <c r="QO479" s="0"/>
      <c r="QP479" s="0"/>
      <c r="QQ479" s="0"/>
      <c r="QR479" s="0"/>
      <c r="QS479" s="0"/>
      <c r="QT479" s="0"/>
      <c r="QU479" s="0"/>
      <c r="QV479" s="0"/>
      <c r="QW479" s="0"/>
      <c r="QX479" s="0"/>
      <c r="QY479" s="0"/>
      <c r="QZ479" s="0"/>
      <c r="RA479" s="0"/>
      <c r="RB479" s="0"/>
      <c r="RC479" s="0"/>
      <c r="RD479" s="0"/>
      <c r="RE479" s="0"/>
      <c r="RF479" s="0"/>
      <c r="RG479" s="0"/>
      <c r="RH479" s="0"/>
      <c r="RI479" s="0"/>
      <c r="RJ479" s="0"/>
      <c r="RK479" s="0"/>
      <c r="RL479" s="0"/>
      <c r="RM479" s="0"/>
      <c r="RN479" s="0"/>
      <c r="RO479" s="0"/>
      <c r="RP479" s="0"/>
      <c r="RQ479" s="0"/>
      <c r="RR479" s="0"/>
      <c r="RS479" s="0"/>
      <c r="RT479" s="0"/>
      <c r="RU479" s="0"/>
      <c r="RV479" s="0"/>
      <c r="RW479" s="0"/>
      <c r="RX479" s="0"/>
      <c r="RY479" s="0"/>
      <c r="RZ479" s="0"/>
      <c r="SA479" s="0"/>
      <c r="SB479" s="0"/>
      <c r="SC479" s="0"/>
      <c r="SD479" s="0"/>
      <c r="SE479" s="0"/>
      <c r="SF479" s="0"/>
      <c r="SG479" s="0"/>
      <c r="SH479" s="0"/>
      <c r="SI479" s="0"/>
      <c r="SJ479" s="0"/>
      <c r="SK479" s="0"/>
      <c r="SL479" s="0"/>
      <c r="SM479" s="0"/>
      <c r="SN479" s="0"/>
      <c r="SO479" s="0"/>
      <c r="SP479" s="0"/>
      <c r="SQ479" s="0"/>
      <c r="SR479" s="0"/>
      <c r="SS479" s="0"/>
      <c r="ST479" s="0"/>
      <c r="SU479" s="0"/>
      <c r="SV479" s="0"/>
      <c r="SW479" s="0"/>
      <c r="SX479" s="0"/>
      <c r="SY479" s="0"/>
      <c r="SZ479" s="0"/>
      <c r="TA479" s="0"/>
      <c r="TB479" s="0"/>
      <c r="TC479" s="0"/>
      <c r="TD479" s="0"/>
      <c r="TE479" s="0"/>
      <c r="TF479" s="0"/>
      <c r="TG479" s="0"/>
      <c r="TH479" s="0"/>
      <c r="TI479" s="0"/>
      <c r="TJ479" s="0"/>
      <c r="TK479" s="0"/>
      <c r="TL479" s="0"/>
      <c r="TM479" s="0"/>
      <c r="TN479" s="0"/>
      <c r="TO479" s="0"/>
      <c r="TP479" s="0"/>
      <c r="TQ479" s="0"/>
      <c r="TR479" s="0"/>
      <c r="TS479" s="0"/>
      <c r="TT479" s="0"/>
      <c r="TU479" s="0"/>
      <c r="TV479" s="0"/>
      <c r="TW479" s="0"/>
      <c r="TX479" s="0"/>
      <c r="TY479" s="0"/>
      <c r="TZ479" s="0"/>
      <c r="UA479" s="0"/>
      <c r="UB479" s="0"/>
      <c r="UC479" s="0"/>
      <c r="UD479" s="0"/>
      <c r="UE479" s="0"/>
      <c r="UF479" s="0"/>
      <c r="UG479" s="0"/>
      <c r="UH479" s="0"/>
      <c r="UI479" s="0"/>
      <c r="UJ479" s="0"/>
      <c r="UK479" s="0"/>
      <c r="UL479" s="0"/>
      <c r="UM479" s="0"/>
      <c r="UN479" s="0"/>
      <c r="UO479" s="0"/>
      <c r="UP479" s="0"/>
      <c r="UQ479" s="0"/>
      <c r="UR479" s="0"/>
      <c r="US479" s="0"/>
      <c r="UT479" s="0"/>
      <c r="UU479" s="0"/>
      <c r="UV479" s="0"/>
      <c r="UW479" s="0"/>
      <c r="UX479" s="0"/>
      <c r="UY479" s="0"/>
      <c r="UZ479" s="0"/>
      <c r="VA479" s="0"/>
      <c r="VB479" s="0"/>
      <c r="VC479" s="0"/>
      <c r="VD479" s="0"/>
      <c r="VE479" s="0"/>
      <c r="VF479" s="0"/>
      <c r="VG479" s="0"/>
      <c r="VH479" s="0"/>
      <c r="VI479" s="0"/>
      <c r="VJ479" s="0"/>
      <c r="VK479" s="0"/>
      <c r="VL479" s="0"/>
      <c r="VM479" s="0"/>
      <c r="VN479" s="0"/>
      <c r="VO479" s="0"/>
      <c r="VP479" s="0"/>
      <c r="VQ479" s="0"/>
      <c r="VR479" s="0"/>
      <c r="VS479" s="0"/>
      <c r="VT479" s="0"/>
      <c r="VU479" s="0"/>
      <c r="VV479" s="0"/>
      <c r="VW479" s="0"/>
      <c r="VX479" s="0"/>
      <c r="VY479" s="0"/>
      <c r="VZ479" s="0"/>
      <c r="WA479" s="0"/>
      <c r="WB479" s="0"/>
      <c r="WC479" s="0"/>
      <c r="WD479" s="0"/>
      <c r="WE479" s="0"/>
      <c r="WF479" s="0"/>
      <c r="WG479" s="0"/>
      <c r="WH479" s="0"/>
      <c r="WI479" s="0"/>
      <c r="WJ479" s="0"/>
      <c r="WK479" s="0"/>
      <c r="WL479" s="0"/>
      <c r="WM479" s="0"/>
      <c r="WN479" s="0"/>
      <c r="WO479" s="0"/>
      <c r="WP479" s="0"/>
      <c r="WQ479" s="0"/>
      <c r="WR479" s="0"/>
      <c r="WS479" s="0"/>
      <c r="WT479" s="0"/>
      <c r="WU479" s="0"/>
      <c r="WV479" s="0"/>
      <c r="WW479" s="0"/>
      <c r="WX479" s="0"/>
      <c r="WY479" s="0"/>
      <c r="WZ479" s="0"/>
      <c r="XA479" s="0"/>
      <c r="XB479" s="0"/>
      <c r="XC479" s="0"/>
      <c r="XD479" s="0"/>
      <c r="XE479" s="0"/>
      <c r="XF479" s="0"/>
      <c r="XG479" s="0"/>
      <c r="XH479" s="0"/>
      <c r="XI479" s="0"/>
      <c r="XJ479" s="0"/>
      <c r="XK479" s="0"/>
      <c r="XL479" s="0"/>
      <c r="XM479" s="0"/>
      <c r="XN479" s="0"/>
      <c r="XO479" s="0"/>
      <c r="XP479" s="0"/>
      <c r="XQ479" s="0"/>
      <c r="XR479" s="0"/>
      <c r="XS479" s="0"/>
      <c r="XT479" s="0"/>
      <c r="XU479" s="0"/>
      <c r="XV479" s="0"/>
      <c r="XW479" s="0"/>
      <c r="XX479" s="0"/>
      <c r="XY479" s="0"/>
      <c r="XZ479" s="0"/>
      <c r="YA479" s="0"/>
      <c r="YB479" s="0"/>
      <c r="YC479" s="0"/>
      <c r="YD479" s="0"/>
      <c r="YE479" s="0"/>
      <c r="YF479" s="0"/>
      <c r="YG479" s="0"/>
      <c r="YH479" s="0"/>
      <c r="YI479" s="0"/>
      <c r="YJ479" s="0"/>
      <c r="YK479" s="0"/>
      <c r="YL479" s="0"/>
      <c r="YM479" s="0"/>
      <c r="YN479" s="0"/>
      <c r="YO479" s="0"/>
      <c r="YP479" s="0"/>
      <c r="YQ479" s="0"/>
      <c r="YR479" s="0"/>
      <c r="YS479" s="0"/>
      <c r="YT479" s="0"/>
      <c r="YU479" s="0"/>
      <c r="YV479" s="0"/>
      <c r="YW479" s="0"/>
      <c r="YX479" s="0"/>
      <c r="YY479" s="0"/>
      <c r="YZ479" s="0"/>
      <c r="ZA479" s="0"/>
      <c r="ZB479" s="0"/>
      <c r="ZC479" s="0"/>
      <c r="ZD479" s="0"/>
      <c r="ZE479" s="0"/>
      <c r="ZF479" s="0"/>
      <c r="ZG479" s="0"/>
      <c r="ZH479" s="0"/>
      <c r="ZI479" s="0"/>
      <c r="ZJ479" s="0"/>
      <c r="ZK479" s="0"/>
      <c r="ZL479" s="0"/>
      <c r="ZM479" s="0"/>
      <c r="ZN479" s="0"/>
      <c r="ZO479" s="0"/>
      <c r="ZP479" s="0"/>
      <c r="ZQ479" s="0"/>
      <c r="ZR479" s="0"/>
      <c r="ZS479" s="0"/>
      <c r="ZT479" s="0"/>
      <c r="ZU479" s="0"/>
      <c r="ZV479" s="0"/>
      <c r="ZW479" s="0"/>
      <c r="ZX479" s="0"/>
      <c r="ZY479" s="0"/>
      <c r="ZZ479" s="0"/>
      <c r="AAA479" s="0"/>
      <c r="AAB479" s="0"/>
      <c r="AAC479" s="0"/>
      <c r="AAD479" s="0"/>
      <c r="AAE479" s="0"/>
      <c r="AAF479" s="0"/>
      <c r="AAG479" s="0"/>
      <c r="AAH479" s="0"/>
      <c r="AAI479" s="0"/>
      <c r="AAJ479" s="0"/>
      <c r="AAK479" s="0"/>
      <c r="AAL479" s="0"/>
      <c r="AAM479" s="0"/>
      <c r="AAN479" s="0"/>
      <c r="AAO479" s="0"/>
      <c r="AAP479" s="0"/>
      <c r="AAQ479" s="0"/>
      <c r="AAR479" s="0"/>
      <c r="AAS479" s="0"/>
      <c r="AAT479" s="0"/>
      <c r="AAU479" s="0"/>
      <c r="AAV479" s="0"/>
      <c r="AAW479" s="0"/>
      <c r="AAX479" s="0"/>
      <c r="AAY479" s="0"/>
      <c r="AAZ479" s="0"/>
      <c r="ABA479" s="0"/>
      <c r="ABB479" s="0"/>
      <c r="ABC479" s="0"/>
      <c r="ABD479" s="0"/>
      <c r="ABE479" s="0"/>
      <c r="ABF479" s="0"/>
      <c r="ABG479" s="0"/>
      <c r="ABH479" s="0"/>
      <c r="ABI479" s="0"/>
      <c r="ABJ479" s="0"/>
      <c r="ABK479" s="0"/>
      <c r="ABL479" s="0"/>
      <c r="ABM479" s="0"/>
      <c r="ABN479" s="0"/>
      <c r="ABO479" s="0"/>
      <c r="ABP479" s="0"/>
      <c r="ABQ479" s="0"/>
      <c r="ABR479" s="0"/>
      <c r="ABS479" s="0"/>
      <c r="ABT479" s="0"/>
      <c r="ABU479" s="0"/>
      <c r="ABV479" s="0"/>
      <c r="ABW479" s="0"/>
      <c r="ABX479" s="0"/>
      <c r="ABY479" s="0"/>
      <c r="ABZ479" s="0"/>
      <c r="ACA479" s="0"/>
      <c r="ACB479" s="0"/>
      <c r="ACC479" s="0"/>
      <c r="ACD479" s="0"/>
      <c r="ACE479" s="0"/>
      <c r="ACF479" s="0"/>
      <c r="ACG479" s="0"/>
      <c r="ACH479" s="0"/>
      <c r="ACI479" s="0"/>
      <c r="ACJ479" s="0"/>
      <c r="ACK479" s="0"/>
      <c r="ACL479" s="0"/>
      <c r="ACM479" s="0"/>
      <c r="ACN479" s="0"/>
      <c r="ACO479" s="0"/>
      <c r="ACP479" s="0"/>
      <c r="ACQ479" s="0"/>
      <c r="ACR479" s="0"/>
      <c r="ACS479" s="0"/>
      <c r="ACT479" s="0"/>
      <c r="ACU479" s="0"/>
      <c r="ACV479" s="0"/>
      <c r="ACW479" s="0"/>
      <c r="ACX479" s="0"/>
      <c r="ACY479" s="0"/>
      <c r="ACZ479" s="0"/>
      <c r="ADA479" s="0"/>
      <c r="ADB479" s="0"/>
      <c r="ADC479" s="0"/>
      <c r="ADD479" s="0"/>
      <c r="ADE479" s="0"/>
      <c r="ADF479" s="0"/>
      <c r="ADG479" s="0"/>
      <c r="ADH479" s="0"/>
      <c r="ADI479" s="0"/>
      <c r="ADJ479" s="0"/>
      <c r="ADK479" s="0"/>
      <c r="ADL479" s="0"/>
      <c r="ADM479" s="0"/>
      <c r="ADN479" s="0"/>
      <c r="ADO479" s="0"/>
      <c r="ADP479" s="0"/>
      <c r="ADQ479" s="0"/>
      <c r="ADR479" s="0"/>
      <c r="ADS479" s="0"/>
      <c r="ADT479" s="0"/>
      <c r="ADU479" s="0"/>
      <c r="ADV479" s="0"/>
      <c r="ADW479" s="0"/>
      <c r="ADX479" s="0"/>
      <c r="ADY479" s="0"/>
      <c r="ADZ479" s="0"/>
      <c r="AEA479" s="0"/>
      <c r="AEB479" s="0"/>
      <c r="AEC479" s="0"/>
      <c r="AED479" s="0"/>
      <c r="AEE479" s="0"/>
      <c r="AEF479" s="0"/>
      <c r="AEG479" s="0"/>
      <c r="AEH479" s="0"/>
      <c r="AEI479" s="0"/>
      <c r="AEJ479" s="0"/>
      <c r="AEK479" s="0"/>
      <c r="AEL479" s="0"/>
      <c r="AEM479" s="0"/>
      <c r="AEN479" s="0"/>
      <c r="AEO479" s="0"/>
      <c r="AEP479" s="0"/>
      <c r="AEQ479" s="0"/>
      <c r="AER479" s="0"/>
      <c r="AES479" s="0"/>
      <c r="AET479" s="0"/>
      <c r="AEU479" s="0"/>
      <c r="AEV479" s="0"/>
      <c r="AEW479" s="0"/>
      <c r="AEX479" s="0"/>
      <c r="AEY479" s="0"/>
      <c r="AEZ479" s="0"/>
      <c r="AFA479" s="0"/>
      <c r="AFB479" s="0"/>
      <c r="AFC479" s="0"/>
      <c r="AFD479" s="0"/>
      <c r="AFE479" s="0"/>
      <c r="AFF479" s="0"/>
      <c r="AFG479" s="0"/>
      <c r="AFH479" s="0"/>
      <c r="AFI479" s="0"/>
      <c r="AFJ479" s="0"/>
      <c r="AFK479" s="0"/>
      <c r="AFL479" s="0"/>
      <c r="AFM479" s="0"/>
      <c r="AFN479" s="0"/>
      <c r="AFO479" s="0"/>
      <c r="AFP479" s="0"/>
      <c r="AFQ479" s="0"/>
      <c r="AFR479" s="0"/>
      <c r="AFS479" s="0"/>
      <c r="AFT479" s="0"/>
      <c r="AFU479" s="0"/>
      <c r="AFV479" s="0"/>
      <c r="AFW479" s="0"/>
      <c r="AFX479" s="0"/>
      <c r="AFY479" s="0"/>
      <c r="AFZ479" s="0"/>
      <c r="AGA479" s="0"/>
      <c r="AGB479" s="0"/>
      <c r="AGC479" s="0"/>
      <c r="AGD479" s="0"/>
      <c r="AGE479" s="0"/>
      <c r="AGF479" s="0"/>
      <c r="AGG479" s="0"/>
      <c r="AGH479" s="0"/>
      <c r="AGI479" s="0"/>
      <c r="AGJ479" s="0"/>
      <c r="AGK479" s="0"/>
      <c r="AGL479" s="0"/>
      <c r="AGM479" s="0"/>
      <c r="AGN479" s="0"/>
      <c r="AGO479" s="0"/>
      <c r="AGP479" s="0"/>
      <c r="AGQ479" s="0"/>
      <c r="AGR479" s="0"/>
      <c r="AGS479" s="0"/>
      <c r="AGT479" s="0"/>
      <c r="AGU479" s="0"/>
      <c r="AGV479" s="0"/>
      <c r="AGW479" s="0"/>
      <c r="AGX479" s="0"/>
      <c r="AGY479" s="0"/>
      <c r="AGZ479" s="0"/>
      <c r="AHA479" s="0"/>
      <c r="AHB479" s="0"/>
      <c r="AHC479" s="0"/>
      <c r="AHD479" s="0"/>
      <c r="AHE479" s="0"/>
      <c r="AHF479" s="0"/>
      <c r="AHG479" s="0"/>
      <c r="AHH479" s="0"/>
      <c r="AHI479" s="0"/>
      <c r="AHJ479" s="0"/>
      <c r="AHK479" s="0"/>
      <c r="AHL479" s="0"/>
      <c r="AHM479" s="0"/>
      <c r="AHN479" s="0"/>
      <c r="AHO479" s="0"/>
      <c r="AHP479" s="0"/>
      <c r="AHQ479" s="0"/>
      <c r="AHR479" s="0"/>
      <c r="AHS479" s="0"/>
      <c r="AHT479" s="0"/>
      <c r="AHU479" s="0"/>
      <c r="AHV479" s="0"/>
      <c r="AHW479" s="0"/>
      <c r="AHX479" s="0"/>
      <c r="AHY479" s="0"/>
      <c r="AHZ479" s="0"/>
      <c r="AIA479" s="0"/>
      <c r="AIB479" s="0"/>
      <c r="AIC479" s="0"/>
      <c r="AID479" s="0"/>
      <c r="AIE479" s="0"/>
      <c r="AIF479" s="0"/>
      <c r="AIG479" s="0"/>
      <c r="AIH479" s="0"/>
      <c r="AII479" s="0"/>
      <c r="AIJ479" s="0"/>
      <c r="AIK479" s="0"/>
      <c r="AIL479" s="0"/>
      <c r="AIM479" s="0"/>
      <c r="AIN479" s="0"/>
      <c r="AIO479" s="0"/>
      <c r="AIP479" s="0"/>
      <c r="AIQ479" s="0"/>
      <c r="AIR479" s="0"/>
      <c r="AIS479" s="0"/>
      <c r="AIT479" s="0"/>
      <c r="AIU479" s="0"/>
      <c r="AIV479" s="0"/>
      <c r="AIW479" s="0"/>
      <c r="AIX479" s="0"/>
      <c r="AIY479" s="0"/>
      <c r="AIZ479" s="0"/>
      <c r="AJA479" s="0"/>
      <c r="AJB479" s="0"/>
      <c r="AJC479" s="0"/>
      <c r="AJD479" s="0"/>
      <c r="AJE479" s="0"/>
      <c r="AJF479" s="0"/>
      <c r="AJG479" s="0"/>
      <c r="AJH479" s="0"/>
      <c r="AJI479" s="0"/>
      <c r="AJJ479" s="0"/>
      <c r="AJK479" s="0"/>
      <c r="AJL479" s="0"/>
      <c r="AJM479" s="0"/>
      <c r="AJN479" s="0"/>
      <c r="AJO479" s="0"/>
      <c r="AJP479" s="0"/>
      <c r="AJQ479" s="0"/>
      <c r="AJR479" s="0"/>
      <c r="AJS479" s="0"/>
      <c r="AJT479" s="0"/>
      <c r="AJU479" s="0"/>
      <c r="AJV479" s="0"/>
      <c r="AJW479" s="0"/>
      <c r="AJX479" s="0"/>
      <c r="AJY479" s="0"/>
      <c r="AJZ479" s="0"/>
      <c r="AKA479" s="0"/>
      <c r="AKB479" s="0"/>
      <c r="AKC479" s="0"/>
      <c r="AKD479" s="0"/>
      <c r="AKE479" s="0"/>
      <c r="AKF479" s="0"/>
      <c r="AKG479" s="0"/>
      <c r="AKH479" s="0"/>
      <c r="AKI479" s="0"/>
      <c r="AKJ479" s="0"/>
      <c r="AKK479" s="0"/>
      <c r="AKL479" s="0"/>
      <c r="AKM479" s="0"/>
      <c r="AKN479" s="0"/>
      <c r="AKO479" s="0"/>
      <c r="AKP479" s="0"/>
      <c r="AKQ479" s="0"/>
      <c r="AKR479" s="0"/>
      <c r="AKS479" s="0"/>
      <c r="AKT479" s="0"/>
      <c r="AKU479" s="0"/>
      <c r="AKV479" s="0"/>
      <c r="AKW479" s="0"/>
      <c r="AKX479" s="0"/>
      <c r="AKY479" s="0"/>
      <c r="AKZ479" s="0"/>
      <c r="ALA479" s="0"/>
      <c r="ALB479" s="0"/>
      <c r="ALC479" s="0"/>
      <c r="ALD479" s="0"/>
      <c r="ALE479" s="0"/>
      <c r="ALF479" s="0"/>
      <c r="ALG479" s="0"/>
      <c r="ALH479" s="0"/>
      <c r="ALI479" s="0"/>
      <c r="ALJ479" s="0"/>
      <c r="ALK479" s="0"/>
      <c r="ALL479" s="0"/>
      <c r="ALM479" s="0"/>
      <c r="ALN479" s="0"/>
      <c r="ALO479" s="0"/>
      <c r="ALP479" s="0"/>
      <c r="ALQ479" s="0"/>
      <c r="ALR479" s="0"/>
      <c r="ALS479" s="0"/>
      <c r="ALT479" s="0"/>
      <c r="ALU479" s="0"/>
      <c r="ALV479" s="0"/>
      <c r="ALW479" s="0"/>
      <c r="ALX479" s="0"/>
      <c r="ALY479" s="0"/>
      <c r="ALZ479" s="0"/>
      <c r="AMA479" s="0"/>
      <c r="AMB479" s="0"/>
      <c r="AMC479" s="0"/>
      <c r="AMD479" s="0"/>
      <c r="AME479" s="0"/>
      <c r="AMF479" s="0"/>
      <c r="AMG479" s="0"/>
      <c r="AMH479" s="0"/>
      <c r="AMI479" s="0"/>
      <c r="AMJ479" s="0"/>
    </row>
    <row r="480" customFormat="false" ht="27.6" hidden="false" customHeight="true" outlineLevel="0" collapsed="false">
      <c r="B480" s="389" t="s">
        <v>4577</v>
      </c>
      <c r="C480" s="391" t="s">
        <v>4578</v>
      </c>
      <c r="D480" s="392" t="s">
        <v>4579</v>
      </c>
      <c r="E480" s="391" t="s">
        <v>4580</v>
      </c>
      <c r="F480" s="389" t="s">
        <v>4581</v>
      </c>
      <c r="G480" s="389" t="s">
        <v>4577</v>
      </c>
      <c r="H480" s="393" t="s">
        <v>4582</v>
      </c>
      <c r="I480" s="392" t="s">
        <v>4583</v>
      </c>
      <c r="J480" s="0"/>
      <c r="K480" s="0"/>
      <c r="L480" s="0"/>
      <c r="M480" s="0"/>
      <c r="N480" s="0"/>
      <c r="O480" s="0"/>
      <c r="P480" s="0"/>
      <c r="Q480" s="0"/>
      <c r="R480" s="0"/>
      <c r="S480" s="0"/>
      <c r="T480" s="0"/>
      <c r="U480" s="0"/>
      <c r="V480" s="0"/>
      <c r="W480" s="0"/>
      <c r="X480" s="0"/>
      <c r="Y480" s="0"/>
      <c r="Z480" s="0"/>
      <c r="AA480" s="0"/>
      <c r="AB480" s="0"/>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c r="CP480" s="0"/>
      <c r="CQ480" s="0"/>
      <c r="CR480" s="0"/>
      <c r="CS480" s="0"/>
      <c r="CT480" s="0"/>
      <c r="CU480" s="0"/>
      <c r="CV480" s="0"/>
      <c r="CW480" s="0"/>
      <c r="CX480" s="0"/>
      <c r="CY480" s="0"/>
      <c r="CZ480" s="0"/>
      <c r="DA480" s="0"/>
      <c r="DB480" s="0"/>
      <c r="DC480" s="0"/>
      <c r="DD480" s="0"/>
      <c r="DE480" s="0"/>
      <c r="DF480" s="0"/>
      <c r="DG480" s="0"/>
      <c r="DH480" s="0"/>
      <c r="DI480" s="0"/>
      <c r="DJ480" s="0"/>
      <c r="DK480" s="0"/>
      <c r="DL480" s="0"/>
      <c r="DM480" s="0"/>
      <c r="DN480" s="0"/>
      <c r="DO480" s="0"/>
      <c r="DP480" s="0"/>
      <c r="DQ480" s="0"/>
      <c r="DR480" s="0"/>
      <c r="DS480" s="0"/>
      <c r="DT480" s="0"/>
      <c r="DU480" s="0"/>
      <c r="DV480" s="0"/>
      <c r="DW480" s="0"/>
      <c r="DX480" s="0"/>
      <c r="DY480" s="0"/>
      <c r="DZ480" s="0"/>
      <c r="EA480" s="0"/>
      <c r="EB480" s="0"/>
      <c r="EC480" s="0"/>
      <c r="ED480" s="0"/>
      <c r="EE480" s="0"/>
      <c r="EF480" s="0"/>
      <c r="EG480" s="0"/>
      <c r="EH480" s="0"/>
      <c r="EI480" s="0"/>
      <c r="EJ480" s="0"/>
      <c r="EK480" s="0"/>
      <c r="EL480" s="0"/>
      <c r="EM480" s="0"/>
      <c r="EN480" s="0"/>
      <c r="EO480" s="0"/>
      <c r="EP480" s="0"/>
      <c r="EQ480" s="0"/>
      <c r="ER480" s="0"/>
      <c r="ES480" s="0"/>
      <c r="ET480" s="0"/>
      <c r="EU480" s="0"/>
      <c r="EV480" s="0"/>
      <c r="EW480" s="0"/>
      <c r="EX480" s="0"/>
      <c r="EY480" s="0"/>
      <c r="EZ480" s="0"/>
      <c r="FA480" s="0"/>
      <c r="FB480" s="0"/>
      <c r="FC480" s="0"/>
      <c r="FD480" s="0"/>
      <c r="FE480" s="0"/>
      <c r="FF480" s="0"/>
      <c r="FG480" s="0"/>
      <c r="FH480" s="0"/>
      <c r="FI480" s="0"/>
      <c r="FJ480" s="0"/>
      <c r="FK480" s="0"/>
      <c r="FL480" s="0"/>
      <c r="FM480" s="0"/>
      <c r="FN480" s="0"/>
      <c r="FO480" s="0"/>
      <c r="FP480" s="0"/>
      <c r="FQ480" s="0"/>
      <c r="FR480" s="0"/>
      <c r="FS480" s="0"/>
      <c r="FT480" s="0"/>
      <c r="FU480" s="0"/>
      <c r="FV480" s="0"/>
      <c r="FW480" s="0"/>
      <c r="FX480" s="0"/>
      <c r="FY480" s="0"/>
      <c r="FZ480" s="0"/>
      <c r="GA480" s="0"/>
      <c r="GB480" s="0"/>
      <c r="GC480" s="0"/>
      <c r="GD480" s="0"/>
      <c r="GE480" s="0"/>
      <c r="GF480" s="0"/>
      <c r="GG480" s="0"/>
      <c r="GH480" s="0"/>
      <c r="GI480" s="0"/>
      <c r="GJ480" s="0"/>
      <c r="GK480" s="0"/>
      <c r="GL480" s="0"/>
      <c r="GM480" s="0"/>
      <c r="GN480" s="0"/>
      <c r="GO480" s="0"/>
      <c r="GP480" s="0"/>
      <c r="GQ480" s="0"/>
      <c r="GR480" s="0"/>
      <c r="GS480" s="0"/>
      <c r="GT480" s="0"/>
      <c r="GU480" s="0"/>
      <c r="GV480" s="0"/>
      <c r="GW480" s="0"/>
      <c r="GX480" s="0"/>
      <c r="GY480" s="0"/>
      <c r="GZ480" s="0"/>
      <c r="HA480" s="0"/>
      <c r="HB480" s="0"/>
      <c r="HC480" s="0"/>
      <c r="HD480" s="0"/>
      <c r="HE480" s="0"/>
      <c r="HF480" s="0"/>
      <c r="HG480" s="0"/>
      <c r="HH480" s="0"/>
      <c r="HI480" s="0"/>
      <c r="HJ480" s="0"/>
      <c r="HK480" s="0"/>
      <c r="HL480" s="0"/>
      <c r="HM480" s="0"/>
      <c r="HN480" s="0"/>
      <c r="HO480" s="0"/>
      <c r="HP480" s="0"/>
      <c r="HQ480" s="0"/>
      <c r="HR480" s="0"/>
      <c r="HS480" s="0"/>
      <c r="HT480" s="0"/>
      <c r="HU480" s="0"/>
      <c r="HV480" s="0"/>
      <c r="HW480" s="0"/>
      <c r="HX480" s="0"/>
      <c r="HY480" s="0"/>
      <c r="HZ480" s="0"/>
      <c r="IA480" s="0"/>
      <c r="IB480" s="0"/>
      <c r="IC480" s="0"/>
      <c r="ID480" s="0"/>
      <c r="IE480" s="0"/>
      <c r="IF480" s="0"/>
      <c r="IG480" s="0"/>
      <c r="IH480" s="0"/>
      <c r="II480" s="0"/>
      <c r="IJ480" s="0"/>
      <c r="IK480" s="0"/>
      <c r="IL480" s="0"/>
      <c r="IM480" s="0"/>
      <c r="IN480" s="0"/>
      <c r="IO480" s="0"/>
      <c r="IP480" s="0"/>
      <c r="IQ480" s="0"/>
      <c r="IR480" s="0"/>
      <c r="IS480" s="0"/>
      <c r="IT480" s="0"/>
      <c r="IU480" s="0"/>
      <c r="IV480" s="0"/>
      <c r="IW480" s="0"/>
      <c r="IX480" s="0"/>
      <c r="IY480" s="0"/>
      <c r="IZ480" s="0"/>
      <c r="JA480" s="0"/>
      <c r="JB480" s="0"/>
      <c r="JC480" s="0"/>
      <c r="JD480" s="0"/>
      <c r="JE480" s="0"/>
      <c r="JF480" s="0"/>
      <c r="JG480" s="0"/>
      <c r="JH480" s="0"/>
      <c r="JI480" s="0"/>
      <c r="JJ480" s="0"/>
      <c r="JK480" s="0"/>
      <c r="JL480" s="0"/>
      <c r="JM480" s="0"/>
      <c r="JN480" s="0"/>
      <c r="JO480" s="0"/>
      <c r="JP480" s="0"/>
      <c r="JQ480" s="0"/>
      <c r="JR480" s="0"/>
      <c r="JS480" s="0"/>
      <c r="JT480" s="0"/>
      <c r="JU480" s="0"/>
      <c r="JV480" s="0"/>
      <c r="JW480" s="0"/>
      <c r="JX480" s="0"/>
      <c r="JY480" s="0"/>
      <c r="JZ480" s="0"/>
      <c r="KA480" s="0"/>
      <c r="KB480" s="0"/>
      <c r="KC480" s="0"/>
      <c r="KD480" s="0"/>
      <c r="KE480" s="0"/>
      <c r="KF480" s="0"/>
      <c r="KG480" s="0"/>
      <c r="KH480" s="0"/>
      <c r="KI480" s="0"/>
      <c r="KJ480" s="0"/>
      <c r="KK480" s="0"/>
      <c r="KL480" s="0"/>
      <c r="KM480" s="0"/>
      <c r="KN480" s="0"/>
      <c r="KO480" s="0"/>
      <c r="KP480" s="0"/>
      <c r="KQ480" s="0"/>
      <c r="KR480" s="0"/>
      <c r="KS480" s="0"/>
      <c r="KT480" s="0"/>
      <c r="KU480" s="0"/>
      <c r="KV480" s="0"/>
      <c r="KW480" s="0"/>
      <c r="KX480" s="0"/>
      <c r="KY480" s="0"/>
      <c r="KZ480" s="0"/>
      <c r="LA480" s="0"/>
      <c r="LB480" s="0"/>
      <c r="LC480" s="0"/>
      <c r="LD480" s="0"/>
      <c r="LE480" s="0"/>
      <c r="LF480" s="0"/>
      <c r="LG480" s="0"/>
      <c r="LH480" s="0"/>
      <c r="LI480" s="0"/>
      <c r="LJ480" s="0"/>
      <c r="LK480" s="0"/>
      <c r="LL480" s="0"/>
      <c r="LM480" s="0"/>
      <c r="LN480" s="0"/>
      <c r="LO480" s="0"/>
      <c r="LP480" s="0"/>
      <c r="LQ480" s="0"/>
      <c r="LR480" s="0"/>
      <c r="LS480" s="0"/>
      <c r="LT480" s="0"/>
      <c r="LU480" s="0"/>
      <c r="LV480" s="0"/>
      <c r="LW480" s="0"/>
      <c r="LX480" s="0"/>
      <c r="LY480" s="0"/>
      <c r="LZ480" s="0"/>
      <c r="MA480" s="0"/>
      <c r="MB480" s="0"/>
      <c r="MC480" s="0"/>
      <c r="MD480" s="0"/>
      <c r="ME480" s="0"/>
      <c r="MF480" s="0"/>
      <c r="MG480" s="0"/>
      <c r="MH480" s="0"/>
      <c r="MI480" s="0"/>
      <c r="MJ480" s="0"/>
      <c r="MK480" s="0"/>
      <c r="ML480" s="0"/>
      <c r="MM480" s="0"/>
      <c r="MN480" s="0"/>
      <c r="MO480" s="0"/>
      <c r="MP480" s="0"/>
      <c r="MQ480" s="0"/>
      <c r="MR480" s="0"/>
      <c r="MS480" s="0"/>
      <c r="MT480" s="0"/>
      <c r="MU480" s="0"/>
      <c r="MV480" s="0"/>
      <c r="MW480" s="0"/>
      <c r="MX480" s="0"/>
      <c r="MY480" s="0"/>
      <c r="MZ480" s="0"/>
      <c r="NA480" s="0"/>
      <c r="NB480" s="0"/>
      <c r="NC480" s="0"/>
      <c r="ND480" s="0"/>
      <c r="NE480" s="0"/>
      <c r="NF480" s="0"/>
      <c r="NG480" s="0"/>
      <c r="NH480" s="0"/>
      <c r="NI480" s="0"/>
      <c r="NJ480" s="0"/>
      <c r="NK480" s="0"/>
      <c r="NL480" s="0"/>
      <c r="NM480" s="0"/>
      <c r="NN480" s="0"/>
      <c r="NO480" s="0"/>
      <c r="NP480" s="0"/>
      <c r="NQ480" s="0"/>
      <c r="NR480" s="0"/>
      <c r="NS480" s="0"/>
      <c r="NT480" s="0"/>
      <c r="NU480" s="0"/>
      <c r="NV480" s="0"/>
      <c r="NW480" s="0"/>
      <c r="NX480" s="0"/>
      <c r="NY480" s="0"/>
      <c r="NZ480" s="0"/>
      <c r="OA480" s="0"/>
      <c r="OB480" s="0"/>
      <c r="OC480" s="0"/>
      <c r="OD480" s="0"/>
      <c r="OE480" s="0"/>
      <c r="OF480" s="0"/>
      <c r="OG480" s="0"/>
      <c r="OH480" s="0"/>
      <c r="OI480" s="0"/>
      <c r="OJ480" s="0"/>
      <c r="OK480" s="0"/>
      <c r="OL480" s="0"/>
      <c r="OM480" s="0"/>
      <c r="ON480" s="0"/>
      <c r="OO480" s="0"/>
      <c r="OP480" s="0"/>
      <c r="OQ480" s="0"/>
      <c r="OR480" s="0"/>
      <c r="OS480" s="0"/>
      <c r="OT480" s="0"/>
      <c r="OU480" s="0"/>
      <c r="OV480" s="0"/>
      <c r="OW480" s="0"/>
      <c r="OX480" s="0"/>
      <c r="OY480" s="0"/>
      <c r="OZ480" s="0"/>
      <c r="PA480" s="0"/>
      <c r="PB480" s="0"/>
      <c r="PC480" s="0"/>
      <c r="PD480" s="0"/>
      <c r="PE480" s="0"/>
      <c r="PF480" s="0"/>
      <c r="PG480" s="0"/>
      <c r="PH480" s="0"/>
      <c r="PI480" s="0"/>
      <c r="PJ480" s="0"/>
      <c r="PK480" s="0"/>
      <c r="PL480" s="0"/>
      <c r="PM480" s="0"/>
      <c r="PN480" s="0"/>
      <c r="PO480" s="0"/>
      <c r="PP480" s="0"/>
      <c r="PQ480" s="0"/>
      <c r="PR480" s="0"/>
      <c r="PS480" s="0"/>
      <c r="PT480" s="0"/>
      <c r="PU480" s="0"/>
      <c r="PV480" s="0"/>
      <c r="PW480" s="0"/>
      <c r="PX480" s="0"/>
      <c r="PY480" s="0"/>
      <c r="PZ480" s="0"/>
      <c r="QA480" s="0"/>
      <c r="QB480" s="0"/>
      <c r="QC480" s="0"/>
      <c r="QD480" s="0"/>
      <c r="QE480" s="0"/>
      <c r="QF480" s="0"/>
      <c r="QG480" s="0"/>
      <c r="QH480" s="0"/>
      <c r="QI480" s="0"/>
      <c r="QJ480" s="0"/>
      <c r="QK480" s="0"/>
      <c r="QL480" s="0"/>
      <c r="QM480" s="0"/>
      <c r="QN480" s="0"/>
      <c r="QO480" s="0"/>
      <c r="QP480" s="0"/>
      <c r="QQ480" s="0"/>
      <c r="QR480" s="0"/>
      <c r="QS480" s="0"/>
      <c r="QT480" s="0"/>
      <c r="QU480" s="0"/>
      <c r="QV480" s="0"/>
      <c r="QW480" s="0"/>
      <c r="QX480" s="0"/>
      <c r="QY480" s="0"/>
      <c r="QZ480" s="0"/>
      <c r="RA480" s="0"/>
      <c r="RB480" s="0"/>
      <c r="RC480" s="0"/>
      <c r="RD480" s="0"/>
      <c r="RE480" s="0"/>
      <c r="RF480" s="0"/>
      <c r="RG480" s="0"/>
      <c r="RH480" s="0"/>
      <c r="RI480" s="0"/>
      <c r="RJ480" s="0"/>
      <c r="RK480" s="0"/>
      <c r="RL480" s="0"/>
      <c r="RM480" s="0"/>
      <c r="RN480" s="0"/>
      <c r="RO480" s="0"/>
      <c r="RP480" s="0"/>
      <c r="RQ480" s="0"/>
      <c r="RR480" s="0"/>
      <c r="RS480" s="0"/>
      <c r="RT480" s="0"/>
      <c r="RU480" s="0"/>
      <c r="RV480" s="0"/>
      <c r="RW480" s="0"/>
      <c r="RX480" s="0"/>
      <c r="RY480" s="0"/>
      <c r="RZ480" s="0"/>
      <c r="SA480" s="0"/>
      <c r="SB480" s="0"/>
      <c r="SC480" s="0"/>
      <c r="SD480" s="0"/>
      <c r="SE480" s="0"/>
      <c r="SF480" s="0"/>
      <c r="SG480" s="0"/>
      <c r="SH480" s="0"/>
      <c r="SI480" s="0"/>
      <c r="SJ480" s="0"/>
      <c r="SK480" s="0"/>
      <c r="SL480" s="0"/>
      <c r="SM480" s="0"/>
      <c r="SN480" s="0"/>
      <c r="SO480" s="0"/>
      <c r="SP480" s="0"/>
      <c r="SQ480" s="0"/>
      <c r="SR480" s="0"/>
      <c r="SS480" s="0"/>
      <c r="ST480" s="0"/>
      <c r="SU480" s="0"/>
      <c r="SV480" s="0"/>
      <c r="SW480" s="0"/>
      <c r="SX480" s="0"/>
      <c r="SY480" s="0"/>
      <c r="SZ480" s="0"/>
      <c r="TA480" s="0"/>
      <c r="TB480" s="0"/>
      <c r="TC480" s="0"/>
      <c r="TD480" s="0"/>
      <c r="TE480" s="0"/>
      <c r="TF480" s="0"/>
      <c r="TG480" s="0"/>
      <c r="TH480" s="0"/>
      <c r="TI480" s="0"/>
      <c r="TJ480" s="0"/>
      <c r="TK480" s="0"/>
      <c r="TL480" s="0"/>
      <c r="TM480" s="0"/>
      <c r="TN480" s="0"/>
      <c r="TO480" s="0"/>
      <c r="TP480" s="0"/>
      <c r="TQ480" s="0"/>
      <c r="TR480" s="0"/>
      <c r="TS480" s="0"/>
      <c r="TT480" s="0"/>
      <c r="TU480" s="0"/>
      <c r="TV480" s="0"/>
      <c r="TW480" s="0"/>
      <c r="TX480" s="0"/>
      <c r="TY480" s="0"/>
      <c r="TZ480" s="0"/>
      <c r="UA480" s="0"/>
      <c r="UB480" s="0"/>
      <c r="UC480" s="0"/>
      <c r="UD480" s="0"/>
      <c r="UE480" s="0"/>
      <c r="UF480" s="0"/>
      <c r="UG480" s="0"/>
      <c r="UH480" s="0"/>
      <c r="UI480" s="0"/>
      <c r="UJ480" s="0"/>
      <c r="UK480" s="0"/>
      <c r="UL480" s="0"/>
      <c r="UM480" s="0"/>
      <c r="UN480" s="0"/>
      <c r="UO480" s="0"/>
      <c r="UP480" s="0"/>
      <c r="UQ480" s="0"/>
      <c r="UR480" s="0"/>
      <c r="US480" s="0"/>
      <c r="UT480" s="0"/>
      <c r="UU480" s="0"/>
      <c r="UV480" s="0"/>
      <c r="UW480" s="0"/>
      <c r="UX480" s="0"/>
      <c r="UY480" s="0"/>
      <c r="UZ480" s="0"/>
      <c r="VA480" s="0"/>
      <c r="VB480" s="0"/>
      <c r="VC480" s="0"/>
      <c r="VD480" s="0"/>
      <c r="VE480" s="0"/>
      <c r="VF480" s="0"/>
      <c r="VG480" s="0"/>
      <c r="VH480" s="0"/>
      <c r="VI480" s="0"/>
      <c r="VJ480" s="0"/>
      <c r="VK480" s="0"/>
      <c r="VL480" s="0"/>
      <c r="VM480" s="0"/>
      <c r="VN480" s="0"/>
      <c r="VO480" s="0"/>
      <c r="VP480" s="0"/>
      <c r="VQ480" s="0"/>
      <c r="VR480" s="0"/>
      <c r="VS480" s="0"/>
      <c r="VT480" s="0"/>
      <c r="VU480" s="0"/>
      <c r="VV480" s="0"/>
      <c r="VW480" s="0"/>
      <c r="VX480" s="0"/>
      <c r="VY480" s="0"/>
      <c r="VZ480" s="0"/>
      <c r="WA480" s="0"/>
      <c r="WB480" s="0"/>
      <c r="WC480" s="0"/>
      <c r="WD480" s="0"/>
      <c r="WE480" s="0"/>
      <c r="WF480" s="0"/>
      <c r="WG480" s="0"/>
      <c r="WH480" s="0"/>
      <c r="WI480" s="0"/>
      <c r="WJ480" s="0"/>
      <c r="WK480" s="0"/>
      <c r="WL480" s="0"/>
      <c r="WM480" s="0"/>
      <c r="WN480" s="0"/>
      <c r="WO480" s="0"/>
      <c r="WP480" s="0"/>
      <c r="WQ480" s="0"/>
      <c r="WR480" s="0"/>
      <c r="WS480" s="0"/>
      <c r="WT480" s="0"/>
      <c r="WU480" s="0"/>
      <c r="WV480" s="0"/>
      <c r="WW480" s="0"/>
      <c r="WX480" s="0"/>
      <c r="WY480" s="0"/>
      <c r="WZ480" s="0"/>
      <c r="XA480" s="0"/>
      <c r="XB480" s="0"/>
      <c r="XC480" s="0"/>
      <c r="XD480" s="0"/>
      <c r="XE480" s="0"/>
      <c r="XF480" s="0"/>
      <c r="XG480" s="0"/>
      <c r="XH480" s="0"/>
      <c r="XI480" s="0"/>
      <c r="XJ480" s="0"/>
      <c r="XK480" s="0"/>
      <c r="XL480" s="0"/>
      <c r="XM480" s="0"/>
      <c r="XN480" s="0"/>
      <c r="XO480" s="0"/>
      <c r="XP480" s="0"/>
      <c r="XQ480" s="0"/>
      <c r="XR480" s="0"/>
      <c r="XS480" s="0"/>
      <c r="XT480" s="0"/>
      <c r="XU480" s="0"/>
      <c r="XV480" s="0"/>
      <c r="XW480" s="0"/>
      <c r="XX480" s="0"/>
      <c r="XY480" s="0"/>
      <c r="XZ480" s="0"/>
      <c r="YA480" s="0"/>
      <c r="YB480" s="0"/>
      <c r="YC480" s="0"/>
      <c r="YD480" s="0"/>
      <c r="YE480" s="0"/>
      <c r="YF480" s="0"/>
      <c r="YG480" s="0"/>
      <c r="YH480" s="0"/>
      <c r="YI480" s="0"/>
      <c r="YJ480" s="0"/>
      <c r="YK480" s="0"/>
      <c r="YL480" s="0"/>
      <c r="YM480" s="0"/>
      <c r="YN480" s="0"/>
      <c r="YO480" s="0"/>
      <c r="YP480" s="0"/>
      <c r="YQ480" s="0"/>
      <c r="YR480" s="0"/>
      <c r="YS480" s="0"/>
      <c r="YT480" s="0"/>
      <c r="YU480" s="0"/>
      <c r="YV480" s="0"/>
      <c r="YW480" s="0"/>
      <c r="YX480" s="0"/>
      <c r="YY480" s="0"/>
      <c r="YZ480" s="0"/>
      <c r="ZA480" s="0"/>
      <c r="ZB480" s="0"/>
      <c r="ZC480" s="0"/>
      <c r="ZD480" s="0"/>
      <c r="ZE480" s="0"/>
      <c r="ZF480" s="0"/>
      <c r="ZG480" s="0"/>
      <c r="ZH480" s="0"/>
      <c r="ZI480" s="0"/>
      <c r="ZJ480" s="0"/>
      <c r="ZK480" s="0"/>
      <c r="ZL480" s="0"/>
      <c r="ZM480" s="0"/>
      <c r="ZN480" s="0"/>
      <c r="ZO480" s="0"/>
      <c r="ZP480" s="0"/>
      <c r="ZQ480" s="0"/>
      <c r="ZR480" s="0"/>
      <c r="ZS480" s="0"/>
      <c r="ZT480" s="0"/>
      <c r="ZU480" s="0"/>
      <c r="ZV480" s="0"/>
      <c r="ZW480" s="0"/>
      <c r="ZX480" s="0"/>
      <c r="ZY480" s="0"/>
      <c r="ZZ480" s="0"/>
      <c r="AAA480" s="0"/>
      <c r="AAB480" s="0"/>
      <c r="AAC480" s="0"/>
      <c r="AAD480" s="0"/>
      <c r="AAE480" s="0"/>
      <c r="AAF480" s="0"/>
      <c r="AAG480" s="0"/>
      <c r="AAH480" s="0"/>
      <c r="AAI480" s="0"/>
      <c r="AAJ480" s="0"/>
      <c r="AAK480" s="0"/>
      <c r="AAL480" s="0"/>
      <c r="AAM480" s="0"/>
      <c r="AAN480" s="0"/>
      <c r="AAO480" s="0"/>
      <c r="AAP480" s="0"/>
      <c r="AAQ480" s="0"/>
      <c r="AAR480" s="0"/>
      <c r="AAS480" s="0"/>
      <c r="AAT480" s="0"/>
      <c r="AAU480" s="0"/>
      <c r="AAV480" s="0"/>
      <c r="AAW480" s="0"/>
      <c r="AAX480" s="0"/>
      <c r="AAY480" s="0"/>
      <c r="AAZ480" s="0"/>
      <c r="ABA480" s="0"/>
      <c r="ABB480" s="0"/>
      <c r="ABC480" s="0"/>
      <c r="ABD480" s="0"/>
      <c r="ABE480" s="0"/>
      <c r="ABF480" s="0"/>
      <c r="ABG480" s="0"/>
      <c r="ABH480" s="0"/>
      <c r="ABI480" s="0"/>
      <c r="ABJ480" s="0"/>
      <c r="ABK480" s="0"/>
      <c r="ABL480" s="0"/>
      <c r="ABM480" s="0"/>
      <c r="ABN480" s="0"/>
      <c r="ABO480" s="0"/>
      <c r="ABP480" s="0"/>
      <c r="ABQ480" s="0"/>
      <c r="ABR480" s="0"/>
      <c r="ABS480" s="0"/>
      <c r="ABT480" s="0"/>
      <c r="ABU480" s="0"/>
      <c r="ABV480" s="0"/>
      <c r="ABW480" s="0"/>
      <c r="ABX480" s="0"/>
      <c r="ABY480" s="0"/>
      <c r="ABZ480" s="0"/>
      <c r="ACA480" s="0"/>
      <c r="ACB480" s="0"/>
      <c r="ACC480" s="0"/>
      <c r="ACD480" s="0"/>
      <c r="ACE480" s="0"/>
      <c r="ACF480" s="0"/>
      <c r="ACG480" s="0"/>
      <c r="ACH480" s="0"/>
      <c r="ACI480" s="0"/>
      <c r="ACJ480" s="0"/>
      <c r="ACK480" s="0"/>
      <c r="ACL480" s="0"/>
      <c r="ACM480" s="0"/>
      <c r="ACN480" s="0"/>
      <c r="ACO480" s="0"/>
      <c r="ACP480" s="0"/>
      <c r="ACQ480" s="0"/>
      <c r="ACR480" s="0"/>
      <c r="ACS480" s="0"/>
      <c r="ACT480" s="0"/>
      <c r="ACU480" s="0"/>
      <c r="ACV480" s="0"/>
      <c r="ACW480" s="0"/>
      <c r="ACX480" s="0"/>
      <c r="ACY480" s="0"/>
      <c r="ACZ480" s="0"/>
      <c r="ADA480" s="0"/>
      <c r="ADB480" s="0"/>
      <c r="ADC480" s="0"/>
      <c r="ADD480" s="0"/>
      <c r="ADE480" s="0"/>
      <c r="ADF480" s="0"/>
      <c r="ADG480" s="0"/>
      <c r="ADH480" s="0"/>
      <c r="ADI480" s="0"/>
      <c r="ADJ480" s="0"/>
      <c r="ADK480" s="0"/>
      <c r="ADL480" s="0"/>
      <c r="ADM480" s="0"/>
      <c r="ADN480" s="0"/>
      <c r="ADO480" s="0"/>
      <c r="ADP480" s="0"/>
      <c r="ADQ480" s="0"/>
      <c r="ADR480" s="0"/>
      <c r="ADS480" s="0"/>
      <c r="ADT480" s="0"/>
      <c r="ADU480" s="0"/>
      <c r="ADV480" s="0"/>
      <c r="ADW480" s="0"/>
      <c r="ADX480" s="0"/>
      <c r="ADY480" s="0"/>
      <c r="ADZ480" s="0"/>
      <c r="AEA480" s="0"/>
      <c r="AEB480" s="0"/>
      <c r="AEC480" s="0"/>
      <c r="AED480" s="0"/>
      <c r="AEE480" s="0"/>
      <c r="AEF480" s="0"/>
      <c r="AEG480" s="0"/>
      <c r="AEH480" s="0"/>
      <c r="AEI480" s="0"/>
      <c r="AEJ480" s="0"/>
      <c r="AEK480" s="0"/>
      <c r="AEL480" s="0"/>
      <c r="AEM480" s="0"/>
      <c r="AEN480" s="0"/>
      <c r="AEO480" s="0"/>
      <c r="AEP480" s="0"/>
      <c r="AEQ480" s="0"/>
      <c r="AER480" s="0"/>
      <c r="AES480" s="0"/>
      <c r="AET480" s="0"/>
      <c r="AEU480" s="0"/>
      <c r="AEV480" s="0"/>
      <c r="AEW480" s="0"/>
      <c r="AEX480" s="0"/>
      <c r="AEY480" s="0"/>
      <c r="AEZ480" s="0"/>
      <c r="AFA480" s="0"/>
      <c r="AFB480" s="0"/>
      <c r="AFC480" s="0"/>
      <c r="AFD480" s="0"/>
      <c r="AFE480" s="0"/>
      <c r="AFF480" s="0"/>
      <c r="AFG480" s="0"/>
      <c r="AFH480" s="0"/>
      <c r="AFI480" s="0"/>
      <c r="AFJ480" s="0"/>
      <c r="AFK480" s="0"/>
      <c r="AFL480" s="0"/>
      <c r="AFM480" s="0"/>
      <c r="AFN480" s="0"/>
      <c r="AFO480" s="0"/>
      <c r="AFP480" s="0"/>
      <c r="AFQ480" s="0"/>
      <c r="AFR480" s="0"/>
      <c r="AFS480" s="0"/>
      <c r="AFT480" s="0"/>
      <c r="AFU480" s="0"/>
      <c r="AFV480" s="0"/>
      <c r="AFW480" s="0"/>
      <c r="AFX480" s="0"/>
      <c r="AFY480" s="0"/>
      <c r="AFZ480" s="0"/>
      <c r="AGA480" s="0"/>
      <c r="AGB480" s="0"/>
      <c r="AGC480" s="0"/>
      <c r="AGD480" s="0"/>
      <c r="AGE480" s="0"/>
      <c r="AGF480" s="0"/>
      <c r="AGG480" s="0"/>
      <c r="AGH480" s="0"/>
      <c r="AGI480" s="0"/>
      <c r="AGJ480" s="0"/>
      <c r="AGK480" s="0"/>
      <c r="AGL480" s="0"/>
      <c r="AGM480" s="0"/>
      <c r="AGN480" s="0"/>
      <c r="AGO480" s="0"/>
      <c r="AGP480" s="0"/>
      <c r="AGQ480" s="0"/>
      <c r="AGR480" s="0"/>
      <c r="AGS480" s="0"/>
      <c r="AGT480" s="0"/>
      <c r="AGU480" s="0"/>
      <c r="AGV480" s="0"/>
      <c r="AGW480" s="0"/>
      <c r="AGX480" s="0"/>
      <c r="AGY480" s="0"/>
      <c r="AGZ480" s="0"/>
      <c r="AHA480" s="0"/>
      <c r="AHB480" s="0"/>
      <c r="AHC480" s="0"/>
      <c r="AHD480" s="0"/>
      <c r="AHE480" s="0"/>
      <c r="AHF480" s="0"/>
      <c r="AHG480" s="0"/>
      <c r="AHH480" s="0"/>
      <c r="AHI480" s="0"/>
      <c r="AHJ480" s="0"/>
      <c r="AHK480" s="0"/>
      <c r="AHL480" s="0"/>
      <c r="AHM480" s="0"/>
      <c r="AHN480" s="0"/>
      <c r="AHO480" s="0"/>
      <c r="AHP480" s="0"/>
      <c r="AHQ480" s="0"/>
      <c r="AHR480" s="0"/>
      <c r="AHS480" s="0"/>
      <c r="AHT480" s="0"/>
      <c r="AHU480" s="0"/>
      <c r="AHV480" s="0"/>
      <c r="AHW480" s="0"/>
      <c r="AHX480" s="0"/>
      <c r="AHY480" s="0"/>
      <c r="AHZ480" s="0"/>
      <c r="AIA480" s="0"/>
      <c r="AIB480" s="0"/>
      <c r="AIC480" s="0"/>
      <c r="AID480" s="0"/>
      <c r="AIE480" s="0"/>
      <c r="AIF480" s="0"/>
      <c r="AIG480" s="0"/>
      <c r="AIH480" s="0"/>
      <c r="AII480" s="0"/>
      <c r="AIJ480" s="0"/>
      <c r="AIK480" s="0"/>
      <c r="AIL480" s="0"/>
      <c r="AIM480" s="0"/>
      <c r="AIN480" s="0"/>
      <c r="AIO480" s="0"/>
      <c r="AIP480" s="0"/>
      <c r="AIQ480" s="0"/>
      <c r="AIR480" s="0"/>
      <c r="AIS480" s="0"/>
      <c r="AIT480" s="0"/>
      <c r="AIU480" s="0"/>
      <c r="AIV480" s="0"/>
      <c r="AIW480" s="0"/>
      <c r="AIX480" s="0"/>
      <c r="AIY480" s="0"/>
      <c r="AIZ480" s="0"/>
      <c r="AJA480" s="0"/>
      <c r="AJB480" s="0"/>
      <c r="AJC480" s="0"/>
      <c r="AJD480" s="0"/>
      <c r="AJE480" s="0"/>
      <c r="AJF480" s="0"/>
      <c r="AJG480" s="0"/>
      <c r="AJH480" s="0"/>
      <c r="AJI480" s="0"/>
      <c r="AJJ480" s="0"/>
      <c r="AJK480" s="0"/>
      <c r="AJL480" s="0"/>
      <c r="AJM480" s="0"/>
      <c r="AJN480" s="0"/>
      <c r="AJO480" s="0"/>
      <c r="AJP480" s="0"/>
      <c r="AJQ480" s="0"/>
      <c r="AJR480" s="0"/>
      <c r="AJS480" s="0"/>
      <c r="AJT480" s="0"/>
      <c r="AJU480" s="0"/>
      <c r="AJV480" s="0"/>
      <c r="AJW480" s="0"/>
      <c r="AJX480" s="0"/>
      <c r="AJY480" s="0"/>
      <c r="AJZ480" s="0"/>
      <c r="AKA480" s="0"/>
      <c r="AKB480" s="0"/>
      <c r="AKC480" s="0"/>
      <c r="AKD480" s="0"/>
      <c r="AKE480" s="0"/>
      <c r="AKF480" s="0"/>
      <c r="AKG480" s="0"/>
      <c r="AKH480" s="0"/>
      <c r="AKI480" s="0"/>
      <c r="AKJ480" s="0"/>
      <c r="AKK480" s="0"/>
      <c r="AKL480" s="0"/>
      <c r="AKM480" s="0"/>
      <c r="AKN480" s="0"/>
      <c r="AKO480" s="0"/>
      <c r="AKP480" s="0"/>
      <c r="AKQ480" s="0"/>
      <c r="AKR480" s="0"/>
      <c r="AKS480" s="0"/>
      <c r="AKT480" s="0"/>
      <c r="AKU480" s="0"/>
      <c r="AKV480" s="0"/>
      <c r="AKW480" s="0"/>
      <c r="AKX480" s="0"/>
      <c r="AKY480" s="0"/>
      <c r="AKZ480" s="0"/>
      <c r="ALA480" s="0"/>
      <c r="ALB480" s="0"/>
      <c r="ALC480" s="0"/>
      <c r="ALD480" s="0"/>
      <c r="ALE480" s="0"/>
      <c r="ALF480" s="0"/>
      <c r="ALG480" s="0"/>
      <c r="ALH480" s="0"/>
      <c r="ALI480" s="0"/>
      <c r="ALJ480" s="0"/>
      <c r="ALK480" s="0"/>
      <c r="ALL480" s="0"/>
      <c r="ALM480" s="0"/>
      <c r="ALN480" s="0"/>
      <c r="ALO480" s="0"/>
      <c r="ALP480" s="0"/>
      <c r="ALQ480" s="0"/>
      <c r="ALR480" s="0"/>
      <c r="ALS480" s="0"/>
      <c r="ALT480" s="0"/>
      <c r="ALU480" s="0"/>
      <c r="ALV480" s="0"/>
      <c r="ALW480" s="0"/>
      <c r="ALX480" s="0"/>
      <c r="ALY480" s="0"/>
      <c r="ALZ480" s="0"/>
      <c r="AMA480" s="0"/>
      <c r="AMB480" s="0"/>
      <c r="AMC480" s="0"/>
      <c r="AMD480" s="0"/>
      <c r="AME480" s="0"/>
      <c r="AMF480" s="0"/>
      <c r="AMG480" s="0"/>
      <c r="AMH480" s="0"/>
      <c r="AMI480" s="0"/>
      <c r="AMJ480" s="0"/>
    </row>
    <row r="481" s="402" customFormat="true" ht="27.6" hidden="false" customHeight="true" outlineLevel="0" collapsed="false">
      <c r="B481" s="402" t="s">
        <v>4584</v>
      </c>
      <c r="C481" s="403" t="s">
        <v>4585</v>
      </c>
      <c r="D481" s="404" t="s">
        <v>4586</v>
      </c>
      <c r="E481" s="403" t="s">
        <v>4587</v>
      </c>
      <c r="F481" s="402" t="s">
        <v>4588</v>
      </c>
      <c r="G481" s="402" t="s">
        <v>4584</v>
      </c>
      <c r="H481" s="405" t="s">
        <v>4589</v>
      </c>
      <c r="I481" s="404" t="s">
        <v>4586</v>
      </c>
    </row>
    <row r="482" s="406" customFormat="true" ht="27.6" hidden="false" customHeight="true" outlineLevel="0" collapsed="false">
      <c r="B482" s="406" t="s">
        <v>4590</v>
      </c>
      <c r="C482" s="407" t="s">
        <v>4591</v>
      </c>
      <c r="D482" s="408" t="s">
        <v>4592</v>
      </c>
      <c r="E482" s="409" t="s">
        <v>4593</v>
      </c>
      <c r="F482" s="406" t="s">
        <v>4594</v>
      </c>
      <c r="G482" s="406" t="s">
        <v>4590</v>
      </c>
      <c r="H482" s="409" t="s">
        <v>4595</v>
      </c>
      <c r="I482" s="408" t="s">
        <v>4592</v>
      </c>
    </row>
    <row r="483" s="406" customFormat="true" ht="27.6" hidden="false" customHeight="true" outlineLevel="0" collapsed="false">
      <c r="B483" s="406" t="s">
        <v>4596</v>
      </c>
      <c r="C483" s="407" t="s">
        <v>4597</v>
      </c>
      <c r="D483" s="408" t="s">
        <v>4598</v>
      </c>
      <c r="E483" s="409" t="s">
        <v>4599</v>
      </c>
      <c r="F483" s="406" t="s">
        <v>4600</v>
      </c>
      <c r="G483" s="406" t="s">
        <v>4596</v>
      </c>
      <c r="H483" s="409" t="s">
        <v>4601</v>
      </c>
      <c r="I483" s="408" t="s">
        <v>4598</v>
      </c>
    </row>
    <row r="484" s="406" customFormat="true" ht="27.6" hidden="false" customHeight="true" outlineLevel="0" collapsed="false">
      <c r="B484" s="406" t="s">
        <v>4602</v>
      </c>
      <c r="C484" s="407" t="s">
        <v>4603</v>
      </c>
      <c r="D484" s="408" t="s">
        <v>4604</v>
      </c>
      <c r="E484" s="409" t="s">
        <v>4605</v>
      </c>
      <c r="F484" s="406" t="s">
        <v>4606</v>
      </c>
      <c r="G484" s="406" t="s">
        <v>4602</v>
      </c>
      <c r="H484" s="409" t="s">
        <v>4602</v>
      </c>
      <c r="I484" s="408" t="s">
        <v>4604</v>
      </c>
    </row>
    <row r="485" s="406" customFormat="true" ht="27.6" hidden="false" customHeight="true" outlineLevel="0" collapsed="false">
      <c r="B485" s="406" t="s">
        <v>4607</v>
      </c>
      <c r="C485" s="407" t="s">
        <v>4608</v>
      </c>
      <c r="D485" s="408" t="s">
        <v>4609</v>
      </c>
      <c r="E485" s="409" t="s">
        <v>4610</v>
      </c>
      <c r="F485" s="406" t="s">
        <v>4611</v>
      </c>
      <c r="G485" s="406" t="s">
        <v>4607</v>
      </c>
      <c r="H485" s="409" t="s">
        <v>4612</v>
      </c>
      <c r="I485" s="408" t="s">
        <v>4609</v>
      </c>
    </row>
    <row r="486" s="406" customFormat="true" ht="27.6" hidden="false" customHeight="true" outlineLevel="0" collapsed="false">
      <c r="B486" s="406" t="s">
        <v>4613</v>
      </c>
      <c r="C486" s="407" t="s">
        <v>4614</v>
      </c>
      <c r="D486" s="408" t="s">
        <v>4615</v>
      </c>
      <c r="E486" s="409" t="s">
        <v>4616</v>
      </c>
      <c r="F486" s="406" t="s">
        <v>4617</v>
      </c>
      <c r="G486" s="406" t="s">
        <v>4613</v>
      </c>
      <c r="H486" s="409" t="s">
        <v>4618</v>
      </c>
      <c r="I486" s="408" t="s">
        <v>4615</v>
      </c>
    </row>
    <row r="487" s="406" customFormat="true" ht="27.6" hidden="false" customHeight="true" outlineLevel="0" collapsed="false">
      <c r="B487" s="406" t="s">
        <v>4619</v>
      </c>
      <c r="C487" s="407" t="s">
        <v>4620</v>
      </c>
      <c r="D487" s="408" t="s">
        <v>4621</v>
      </c>
      <c r="E487" s="409" t="s">
        <v>4622</v>
      </c>
      <c r="F487" s="406" t="s">
        <v>4623</v>
      </c>
      <c r="G487" s="406" t="s">
        <v>4619</v>
      </c>
      <c r="H487" s="409" t="s">
        <v>4624</v>
      </c>
      <c r="I487" s="408" t="s">
        <v>4621</v>
      </c>
    </row>
    <row r="488" customFormat="false" ht="27.6" hidden="false" customHeight="true" outlineLevel="0" collapsed="false">
      <c r="A488" s="406"/>
      <c r="B488" s="406" t="s">
        <v>4625</v>
      </c>
      <c r="C488" s="407" t="s">
        <v>4626</v>
      </c>
      <c r="D488" s="408" t="s">
        <v>4627</v>
      </c>
      <c r="E488" s="409" t="s">
        <v>4628</v>
      </c>
      <c r="F488" s="406" t="s">
        <v>4629</v>
      </c>
      <c r="G488" s="406" t="s">
        <v>4625</v>
      </c>
      <c r="H488" s="409" t="s">
        <v>4630</v>
      </c>
      <c r="I488" s="408" t="s">
        <v>4627</v>
      </c>
      <c r="J488" s="0"/>
      <c r="K488" s="0"/>
      <c r="L488" s="0"/>
      <c r="M488" s="0"/>
      <c r="N488" s="0"/>
      <c r="O488" s="0"/>
      <c r="P488" s="0"/>
      <c r="Q488" s="0"/>
      <c r="R488" s="0"/>
      <c r="S488" s="0"/>
      <c r="T488" s="0"/>
      <c r="U488" s="0"/>
      <c r="V488" s="0"/>
      <c r="W488" s="0"/>
      <c r="X488" s="0"/>
      <c r="Y488" s="0"/>
      <c r="Z488" s="0"/>
      <c r="AA488" s="0"/>
      <c r="AB488" s="0"/>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c r="BM488" s="0"/>
      <c r="BN488" s="0"/>
      <c r="BO488" s="0"/>
      <c r="BP488" s="0"/>
      <c r="BQ488" s="0"/>
      <c r="BR488" s="0"/>
      <c r="BS488" s="0"/>
      <c r="BT488" s="0"/>
      <c r="BU488" s="0"/>
      <c r="BV488" s="0"/>
      <c r="BW488" s="0"/>
      <c r="BX488" s="0"/>
      <c r="BY488" s="0"/>
      <c r="BZ488" s="0"/>
      <c r="CA488" s="0"/>
      <c r="CB488" s="0"/>
      <c r="CC488" s="0"/>
      <c r="CD488" s="0"/>
      <c r="CE488" s="0"/>
      <c r="CF488" s="0"/>
      <c r="CG488" s="0"/>
      <c r="CH488" s="0"/>
      <c r="CI488" s="0"/>
      <c r="CJ488" s="0"/>
      <c r="CK488" s="0"/>
      <c r="CL488" s="0"/>
      <c r="CM488" s="0"/>
      <c r="CN488" s="0"/>
      <c r="CO488" s="0"/>
      <c r="CP488" s="0"/>
      <c r="CQ488" s="0"/>
      <c r="CR488" s="0"/>
      <c r="CS488" s="0"/>
      <c r="CT488" s="0"/>
      <c r="CU488" s="0"/>
      <c r="CV488" s="0"/>
      <c r="CW488" s="0"/>
      <c r="CX488" s="0"/>
      <c r="CY488" s="0"/>
      <c r="CZ488" s="0"/>
      <c r="DA488" s="0"/>
      <c r="DB488" s="0"/>
      <c r="DC488" s="0"/>
      <c r="DD488" s="0"/>
      <c r="DE488" s="0"/>
      <c r="DF488" s="0"/>
      <c r="DG488" s="0"/>
      <c r="DH488" s="0"/>
      <c r="DI488" s="0"/>
      <c r="DJ488" s="0"/>
      <c r="DK488" s="0"/>
      <c r="DL488" s="0"/>
      <c r="DM488" s="0"/>
      <c r="DN488" s="0"/>
      <c r="DO488" s="0"/>
      <c r="DP488" s="0"/>
      <c r="DQ488" s="0"/>
      <c r="DR488" s="0"/>
      <c r="DS488" s="0"/>
      <c r="DT488" s="0"/>
      <c r="DU488" s="0"/>
      <c r="DV488" s="0"/>
      <c r="DW488" s="0"/>
      <c r="DX488" s="0"/>
      <c r="DY488" s="0"/>
      <c r="DZ488" s="0"/>
      <c r="EA488" s="0"/>
      <c r="EB488" s="0"/>
      <c r="EC488" s="0"/>
      <c r="ED488" s="0"/>
      <c r="EE488" s="0"/>
      <c r="EF488" s="0"/>
      <c r="EG488" s="0"/>
      <c r="EH488" s="0"/>
      <c r="EI488" s="0"/>
      <c r="EJ488" s="0"/>
      <c r="EK488" s="0"/>
      <c r="EL488" s="0"/>
      <c r="EM488" s="0"/>
      <c r="EN488" s="0"/>
      <c r="EO488" s="0"/>
      <c r="EP488" s="0"/>
      <c r="EQ488" s="0"/>
      <c r="ER488" s="0"/>
      <c r="ES488" s="0"/>
      <c r="ET488" s="0"/>
      <c r="EU488" s="0"/>
      <c r="EV488" s="0"/>
      <c r="EW488" s="0"/>
      <c r="EX488" s="0"/>
      <c r="EY488" s="0"/>
      <c r="EZ488" s="0"/>
      <c r="FA488" s="0"/>
      <c r="FB488" s="0"/>
      <c r="FC488" s="0"/>
      <c r="FD488" s="0"/>
      <c r="FE488" s="0"/>
      <c r="FF488" s="0"/>
      <c r="FG488" s="0"/>
      <c r="FH488" s="0"/>
      <c r="FI488" s="0"/>
      <c r="FJ488" s="0"/>
      <c r="FK488" s="0"/>
      <c r="FL488" s="0"/>
      <c r="FM488" s="0"/>
      <c r="FN488" s="0"/>
      <c r="FO488" s="0"/>
      <c r="FP488" s="0"/>
      <c r="FQ488" s="0"/>
      <c r="FR488" s="0"/>
      <c r="FS488" s="0"/>
      <c r="FT488" s="0"/>
      <c r="FU488" s="0"/>
      <c r="FV488" s="0"/>
      <c r="FW488" s="0"/>
      <c r="FX488" s="0"/>
      <c r="FY488" s="0"/>
      <c r="FZ488" s="0"/>
      <c r="GA488" s="0"/>
      <c r="GB488" s="0"/>
      <c r="GC488" s="0"/>
      <c r="GD488" s="0"/>
      <c r="GE488" s="0"/>
      <c r="GF488" s="0"/>
      <c r="GG488" s="0"/>
      <c r="GH488" s="0"/>
      <c r="GI488" s="0"/>
      <c r="GJ488" s="0"/>
      <c r="GK488" s="0"/>
      <c r="GL488" s="0"/>
      <c r="GM488" s="0"/>
      <c r="GN488" s="0"/>
      <c r="GO488" s="0"/>
      <c r="GP488" s="0"/>
      <c r="GQ488" s="0"/>
      <c r="GR488" s="0"/>
      <c r="GS488" s="0"/>
      <c r="GT488" s="0"/>
      <c r="GU488" s="0"/>
      <c r="GV488" s="0"/>
      <c r="GW488" s="0"/>
      <c r="GX488" s="0"/>
      <c r="GY488" s="0"/>
      <c r="GZ488" s="0"/>
      <c r="HA488" s="0"/>
      <c r="HB488" s="0"/>
      <c r="HC488" s="0"/>
      <c r="HD488" s="0"/>
      <c r="HE488" s="0"/>
      <c r="HF488" s="0"/>
      <c r="HG488" s="0"/>
      <c r="HH488" s="0"/>
      <c r="HI488" s="0"/>
      <c r="HJ488" s="0"/>
      <c r="HK488" s="0"/>
      <c r="HL488" s="0"/>
      <c r="HM488" s="0"/>
      <c r="HN488" s="0"/>
      <c r="HO488" s="0"/>
      <c r="HP488" s="0"/>
      <c r="HQ488" s="0"/>
      <c r="HR488" s="0"/>
      <c r="HS488" s="0"/>
      <c r="HT488" s="0"/>
      <c r="HU488" s="0"/>
      <c r="HV488" s="0"/>
      <c r="HW488" s="0"/>
      <c r="HX488" s="0"/>
      <c r="HY488" s="0"/>
      <c r="HZ488" s="0"/>
      <c r="IA488" s="0"/>
      <c r="IB488" s="0"/>
      <c r="IC488" s="0"/>
      <c r="ID488" s="0"/>
      <c r="IE488" s="0"/>
      <c r="IF488" s="0"/>
      <c r="IG488" s="0"/>
      <c r="IH488" s="0"/>
      <c r="II488" s="0"/>
      <c r="IJ488" s="0"/>
      <c r="IK488" s="0"/>
      <c r="IL488" s="0"/>
      <c r="IM488" s="0"/>
      <c r="IN488" s="0"/>
      <c r="IO488" s="0"/>
      <c r="IP488" s="0"/>
      <c r="IQ488" s="0"/>
      <c r="IR488" s="0"/>
      <c r="IS488" s="0"/>
      <c r="IT488" s="0"/>
      <c r="IU488" s="0"/>
      <c r="IV488" s="0"/>
      <c r="IW488" s="0"/>
      <c r="IX488" s="0"/>
      <c r="IY488" s="0"/>
      <c r="IZ488" s="0"/>
      <c r="JA488" s="0"/>
      <c r="JB488" s="0"/>
      <c r="JC488" s="0"/>
      <c r="JD488" s="0"/>
      <c r="JE488" s="0"/>
      <c r="JF488" s="0"/>
      <c r="JG488" s="0"/>
      <c r="JH488" s="0"/>
      <c r="JI488" s="0"/>
      <c r="JJ488" s="0"/>
      <c r="JK488" s="0"/>
      <c r="JL488" s="0"/>
      <c r="JM488" s="0"/>
      <c r="JN488" s="0"/>
      <c r="JO488" s="0"/>
      <c r="JP488" s="0"/>
      <c r="JQ488" s="0"/>
      <c r="JR488" s="0"/>
      <c r="JS488" s="0"/>
      <c r="JT488" s="0"/>
      <c r="JU488" s="0"/>
      <c r="JV488" s="0"/>
      <c r="JW488" s="0"/>
      <c r="JX488" s="0"/>
      <c r="JY488" s="0"/>
      <c r="JZ488" s="0"/>
      <c r="KA488" s="0"/>
      <c r="KB488" s="0"/>
      <c r="KC488" s="0"/>
      <c r="KD488" s="0"/>
      <c r="KE488" s="0"/>
      <c r="KF488" s="0"/>
      <c r="KG488" s="0"/>
      <c r="KH488" s="0"/>
      <c r="KI488" s="0"/>
      <c r="KJ488" s="0"/>
      <c r="KK488" s="0"/>
      <c r="KL488" s="0"/>
      <c r="KM488" s="0"/>
      <c r="KN488" s="0"/>
      <c r="KO488" s="0"/>
      <c r="KP488" s="0"/>
      <c r="KQ488" s="0"/>
      <c r="KR488" s="0"/>
      <c r="KS488" s="0"/>
      <c r="KT488" s="0"/>
      <c r="KU488" s="0"/>
      <c r="KV488" s="0"/>
      <c r="KW488" s="0"/>
      <c r="KX488" s="0"/>
      <c r="KY488" s="0"/>
      <c r="KZ488" s="0"/>
      <c r="LA488" s="0"/>
      <c r="LB488" s="0"/>
      <c r="LC488" s="0"/>
      <c r="LD488" s="0"/>
      <c r="LE488" s="0"/>
      <c r="LF488" s="0"/>
      <c r="LG488" s="0"/>
      <c r="LH488" s="0"/>
      <c r="LI488" s="0"/>
      <c r="LJ488" s="0"/>
      <c r="LK488" s="0"/>
      <c r="LL488" s="0"/>
      <c r="LM488" s="0"/>
      <c r="LN488" s="0"/>
      <c r="LO488" s="0"/>
      <c r="LP488" s="0"/>
      <c r="LQ488" s="0"/>
      <c r="LR488" s="0"/>
      <c r="LS488" s="0"/>
      <c r="LT488" s="0"/>
      <c r="LU488" s="0"/>
      <c r="LV488" s="0"/>
      <c r="LW488" s="0"/>
      <c r="LX488" s="0"/>
      <c r="LY488" s="0"/>
      <c r="LZ488" s="0"/>
      <c r="MA488" s="0"/>
      <c r="MB488" s="0"/>
      <c r="MC488" s="0"/>
      <c r="MD488" s="0"/>
      <c r="ME488" s="0"/>
      <c r="MF488" s="0"/>
      <c r="MG488" s="0"/>
      <c r="MH488" s="0"/>
      <c r="MI488" s="0"/>
      <c r="MJ488" s="0"/>
      <c r="MK488" s="0"/>
      <c r="ML488" s="0"/>
      <c r="MM488" s="0"/>
      <c r="MN488" s="0"/>
      <c r="MO488" s="0"/>
      <c r="MP488" s="0"/>
      <c r="MQ488" s="0"/>
      <c r="MR488" s="0"/>
      <c r="MS488" s="0"/>
      <c r="MT488" s="0"/>
      <c r="MU488" s="0"/>
      <c r="MV488" s="0"/>
      <c r="MW488" s="0"/>
      <c r="MX488" s="0"/>
      <c r="MY488" s="0"/>
      <c r="MZ488" s="0"/>
      <c r="NA488" s="0"/>
      <c r="NB488" s="0"/>
      <c r="NC488" s="0"/>
      <c r="ND488" s="0"/>
      <c r="NE488" s="0"/>
      <c r="NF488" s="0"/>
      <c r="NG488" s="0"/>
      <c r="NH488" s="0"/>
      <c r="NI488" s="0"/>
      <c r="NJ488" s="0"/>
      <c r="NK488" s="0"/>
      <c r="NL488" s="0"/>
      <c r="NM488" s="0"/>
      <c r="NN488" s="0"/>
      <c r="NO488" s="0"/>
      <c r="NP488" s="0"/>
      <c r="NQ488" s="0"/>
      <c r="NR488" s="0"/>
      <c r="NS488" s="0"/>
      <c r="NT488" s="0"/>
      <c r="NU488" s="0"/>
      <c r="NV488" s="0"/>
      <c r="NW488" s="0"/>
      <c r="NX488" s="0"/>
      <c r="NY488" s="0"/>
      <c r="NZ488" s="0"/>
      <c r="OA488" s="0"/>
      <c r="OB488" s="0"/>
      <c r="OC488" s="0"/>
      <c r="OD488" s="0"/>
      <c r="OE488" s="0"/>
      <c r="OF488" s="0"/>
      <c r="OG488" s="0"/>
      <c r="OH488" s="0"/>
      <c r="OI488" s="0"/>
      <c r="OJ488" s="0"/>
      <c r="OK488" s="0"/>
      <c r="OL488" s="0"/>
      <c r="OM488" s="0"/>
      <c r="ON488" s="0"/>
      <c r="OO488" s="0"/>
      <c r="OP488" s="0"/>
      <c r="OQ488" s="0"/>
      <c r="OR488" s="0"/>
      <c r="OS488" s="0"/>
      <c r="OT488" s="0"/>
      <c r="OU488" s="0"/>
      <c r="OV488" s="0"/>
      <c r="OW488" s="0"/>
      <c r="OX488" s="0"/>
      <c r="OY488" s="0"/>
      <c r="OZ488" s="0"/>
      <c r="PA488" s="0"/>
      <c r="PB488" s="0"/>
      <c r="PC488" s="0"/>
      <c r="PD488" s="0"/>
      <c r="PE488" s="0"/>
      <c r="PF488" s="0"/>
      <c r="PG488" s="0"/>
      <c r="PH488" s="0"/>
      <c r="PI488" s="0"/>
      <c r="PJ488" s="0"/>
      <c r="PK488" s="0"/>
      <c r="PL488" s="0"/>
      <c r="PM488" s="0"/>
      <c r="PN488" s="0"/>
      <c r="PO488" s="0"/>
      <c r="PP488" s="0"/>
      <c r="PQ488" s="0"/>
      <c r="PR488" s="0"/>
      <c r="PS488" s="0"/>
      <c r="PT488" s="0"/>
      <c r="PU488" s="0"/>
      <c r="PV488" s="0"/>
      <c r="PW488" s="0"/>
      <c r="PX488" s="0"/>
      <c r="PY488" s="0"/>
      <c r="PZ488" s="0"/>
      <c r="QA488" s="0"/>
      <c r="QB488" s="0"/>
      <c r="QC488" s="0"/>
      <c r="QD488" s="0"/>
      <c r="QE488" s="0"/>
      <c r="QF488" s="0"/>
      <c r="QG488" s="0"/>
      <c r="QH488" s="0"/>
      <c r="QI488" s="0"/>
      <c r="QJ488" s="0"/>
      <c r="QK488" s="0"/>
      <c r="QL488" s="0"/>
      <c r="QM488" s="0"/>
      <c r="QN488" s="0"/>
      <c r="QO488" s="0"/>
      <c r="QP488" s="0"/>
      <c r="QQ488" s="0"/>
      <c r="QR488" s="0"/>
      <c r="QS488" s="0"/>
      <c r="QT488" s="0"/>
      <c r="QU488" s="0"/>
      <c r="QV488" s="0"/>
      <c r="QW488" s="0"/>
      <c r="QX488" s="0"/>
      <c r="QY488" s="0"/>
      <c r="QZ488" s="0"/>
      <c r="RA488" s="0"/>
      <c r="RB488" s="0"/>
      <c r="RC488" s="0"/>
      <c r="RD488" s="0"/>
      <c r="RE488" s="0"/>
      <c r="RF488" s="0"/>
      <c r="RG488" s="0"/>
      <c r="RH488" s="0"/>
      <c r="RI488" s="0"/>
      <c r="RJ488" s="0"/>
      <c r="RK488" s="0"/>
      <c r="RL488" s="0"/>
      <c r="RM488" s="0"/>
      <c r="RN488" s="0"/>
      <c r="RO488" s="0"/>
      <c r="RP488" s="0"/>
      <c r="RQ488" s="0"/>
      <c r="RR488" s="0"/>
      <c r="RS488" s="0"/>
      <c r="RT488" s="0"/>
      <c r="RU488" s="0"/>
      <c r="RV488" s="0"/>
      <c r="RW488" s="0"/>
      <c r="RX488" s="0"/>
      <c r="RY488" s="0"/>
      <c r="RZ488" s="0"/>
      <c r="SA488" s="0"/>
      <c r="SB488" s="0"/>
      <c r="SC488" s="0"/>
      <c r="SD488" s="0"/>
      <c r="SE488" s="0"/>
      <c r="SF488" s="0"/>
      <c r="SG488" s="0"/>
      <c r="SH488" s="0"/>
      <c r="SI488" s="0"/>
      <c r="SJ488" s="0"/>
      <c r="SK488" s="0"/>
      <c r="SL488" s="0"/>
      <c r="SM488" s="0"/>
      <c r="SN488" s="0"/>
      <c r="SO488" s="0"/>
      <c r="SP488" s="0"/>
      <c r="SQ488" s="0"/>
      <c r="SR488" s="0"/>
      <c r="SS488" s="0"/>
      <c r="ST488" s="0"/>
      <c r="SU488" s="0"/>
      <c r="SV488" s="0"/>
      <c r="SW488" s="0"/>
      <c r="SX488" s="0"/>
      <c r="SY488" s="0"/>
      <c r="SZ488" s="0"/>
      <c r="TA488" s="0"/>
      <c r="TB488" s="0"/>
      <c r="TC488" s="0"/>
      <c r="TD488" s="0"/>
      <c r="TE488" s="0"/>
      <c r="TF488" s="0"/>
      <c r="TG488" s="0"/>
      <c r="TH488" s="0"/>
      <c r="TI488" s="0"/>
      <c r="TJ488" s="0"/>
      <c r="TK488" s="0"/>
      <c r="TL488" s="0"/>
      <c r="TM488" s="0"/>
      <c r="TN488" s="0"/>
      <c r="TO488" s="0"/>
      <c r="TP488" s="0"/>
      <c r="TQ488" s="0"/>
      <c r="TR488" s="0"/>
      <c r="TS488" s="0"/>
      <c r="TT488" s="0"/>
      <c r="TU488" s="0"/>
      <c r="TV488" s="0"/>
      <c r="TW488" s="0"/>
      <c r="TX488" s="0"/>
      <c r="TY488" s="0"/>
      <c r="TZ488" s="0"/>
      <c r="UA488" s="0"/>
      <c r="UB488" s="0"/>
      <c r="UC488" s="0"/>
      <c r="UD488" s="0"/>
      <c r="UE488" s="0"/>
      <c r="UF488" s="0"/>
      <c r="UG488" s="0"/>
      <c r="UH488" s="0"/>
      <c r="UI488" s="0"/>
      <c r="UJ488" s="0"/>
      <c r="UK488" s="0"/>
      <c r="UL488" s="0"/>
      <c r="UM488" s="0"/>
      <c r="UN488" s="0"/>
      <c r="UO488" s="0"/>
      <c r="UP488" s="0"/>
      <c r="UQ488" s="0"/>
      <c r="UR488" s="0"/>
      <c r="US488" s="0"/>
      <c r="UT488" s="0"/>
      <c r="UU488" s="0"/>
      <c r="UV488" s="0"/>
      <c r="UW488" s="0"/>
      <c r="UX488" s="0"/>
      <c r="UY488" s="0"/>
      <c r="UZ488" s="0"/>
      <c r="VA488" s="0"/>
      <c r="VB488" s="0"/>
      <c r="VC488" s="0"/>
      <c r="VD488" s="0"/>
      <c r="VE488" s="0"/>
      <c r="VF488" s="0"/>
      <c r="VG488" s="0"/>
      <c r="VH488" s="0"/>
      <c r="VI488" s="0"/>
      <c r="VJ488" s="0"/>
      <c r="VK488" s="0"/>
      <c r="VL488" s="0"/>
      <c r="VM488" s="0"/>
      <c r="VN488" s="0"/>
      <c r="VO488" s="0"/>
      <c r="VP488" s="0"/>
      <c r="VQ488" s="0"/>
      <c r="VR488" s="0"/>
      <c r="VS488" s="0"/>
      <c r="VT488" s="0"/>
      <c r="VU488" s="0"/>
      <c r="VV488" s="0"/>
      <c r="VW488" s="0"/>
      <c r="VX488" s="0"/>
      <c r="VY488" s="0"/>
      <c r="VZ488" s="0"/>
      <c r="WA488" s="0"/>
      <c r="WB488" s="0"/>
      <c r="WC488" s="0"/>
      <c r="WD488" s="0"/>
      <c r="WE488" s="0"/>
      <c r="WF488" s="0"/>
      <c r="WG488" s="0"/>
      <c r="WH488" s="0"/>
      <c r="WI488" s="0"/>
      <c r="WJ488" s="0"/>
      <c r="WK488" s="0"/>
      <c r="WL488" s="0"/>
      <c r="WM488" s="0"/>
      <c r="WN488" s="0"/>
      <c r="WO488" s="0"/>
      <c r="WP488" s="0"/>
      <c r="WQ488" s="0"/>
      <c r="WR488" s="0"/>
      <c r="WS488" s="0"/>
      <c r="WT488" s="0"/>
      <c r="WU488" s="0"/>
      <c r="WV488" s="0"/>
      <c r="WW488" s="0"/>
      <c r="WX488" s="0"/>
      <c r="WY488" s="0"/>
      <c r="WZ488" s="0"/>
      <c r="XA488" s="0"/>
      <c r="XB488" s="0"/>
      <c r="XC488" s="0"/>
      <c r="XD488" s="0"/>
      <c r="XE488" s="0"/>
      <c r="XF488" s="0"/>
      <c r="XG488" s="0"/>
      <c r="XH488" s="0"/>
      <c r="XI488" s="0"/>
      <c r="XJ488" s="0"/>
      <c r="XK488" s="0"/>
      <c r="XL488" s="0"/>
      <c r="XM488" s="0"/>
      <c r="XN488" s="0"/>
      <c r="XO488" s="0"/>
      <c r="XP488" s="0"/>
      <c r="XQ488" s="0"/>
      <c r="XR488" s="0"/>
      <c r="XS488" s="0"/>
      <c r="XT488" s="0"/>
      <c r="XU488" s="0"/>
      <c r="XV488" s="0"/>
      <c r="XW488" s="0"/>
      <c r="XX488" s="0"/>
      <c r="XY488" s="0"/>
      <c r="XZ488" s="0"/>
      <c r="YA488" s="0"/>
      <c r="YB488" s="0"/>
      <c r="YC488" s="0"/>
      <c r="YD488" s="0"/>
      <c r="YE488" s="0"/>
      <c r="YF488" s="0"/>
      <c r="YG488" s="0"/>
      <c r="YH488" s="0"/>
      <c r="YI488" s="0"/>
      <c r="YJ488" s="0"/>
      <c r="YK488" s="0"/>
      <c r="YL488" s="0"/>
      <c r="YM488" s="0"/>
      <c r="YN488" s="0"/>
      <c r="YO488" s="0"/>
      <c r="YP488" s="0"/>
      <c r="YQ488" s="0"/>
      <c r="YR488" s="0"/>
      <c r="YS488" s="0"/>
      <c r="YT488" s="0"/>
      <c r="YU488" s="0"/>
      <c r="YV488" s="0"/>
      <c r="YW488" s="0"/>
      <c r="YX488" s="0"/>
      <c r="YY488" s="0"/>
      <c r="YZ488" s="0"/>
      <c r="ZA488" s="0"/>
      <c r="ZB488" s="0"/>
      <c r="ZC488" s="0"/>
      <c r="ZD488" s="0"/>
      <c r="ZE488" s="0"/>
      <c r="ZF488" s="0"/>
      <c r="ZG488" s="0"/>
      <c r="ZH488" s="0"/>
      <c r="ZI488" s="0"/>
      <c r="ZJ488" s="0"/>
      <c r="ZK488" s="0"/>
      <c r="ZL488" s="0"/>
      <c r="ZM488" s="0"/>
      <c r="ZN488" s="0"/>
      <c r="ZO488" s="0"/>
      <c r="ZP488" s="0"/>
      <c r="ZQ488" s="0"/>
      <c r="ZR488" s="0"/>
      <c r="ZS488" s="0"/>
      <c r="ZT488" s="0"/>
      <c r="ZU488" s="0"/>
      <c r="ZV488" s="0"/>
      <c r="ZW488" s="0"/>
      <c r="ZX488" s="0"/>
      <c r="ZY488" s="0"/>
      <c r="ZZ488" s="0"/>
      <c r="AAA488" s="0"/>
      <c r="AAB488" s="0"/>
      <c r="AAC488" s="0"/>
      <c r="AAD488" s="0"/>
      <c r="AAE488" s="0"/>
      <c r="AAF488" s="0"/>
      <c r="AAG488" s="0"/>
      <c r="AAH488" s="0"/>
      <c r="AAI488" s="0"/>
      <c r="AAJ488" s="0"/>
      <c r="AAK488" s="0"/>
      <c r="AAL488" s="0"/>
      <c r="AAM488" s="0"/>
      <c r="AAN488" s="0"/>
      <c r="AAO488" s="0"/>
      <c r="AAP488" s="0"/>
      <c r="AAQ488" s="0"/>
      <c r="AAR488" s="0"/>
      <c r="AAS488" s="0"/>
      <c r="AAT488" s="0"/>
      <c r="AAU488" s="0"/>
      <c r="AAV488" s="0"/>
      <c r="AAW488" s="0"/>
      <c r="AAX488" s="0"/>
      <c r="AAY488" s="0"/>
      <c r="AAZ488" s="0"/>
      <c r="ABA488" s="0"/>
      <c r="ABB488" s="0"/>
      <c r="ABC488" s="0"/>
      <c r="ABD488" s="0"/>
      <c r="ABE488" s="0"/>
      <c r="ABF488" s="0"/>
      <c r="ABG488" s="0"/>
      <c r="ABH488" s="0"/>
      <c r="ABI488" s="0"/>
      <c r="ABJ488" s="0"/>
      <c r="ABK488" s="0"/>
      <c r="ABL488" s="0"/>
      <c r="ABM488" s="0"/>
      <c r="ABN488" s="0"/>
      <c r="ABO488" s="0"/>
      <c r="ABP488" s="0"/>
      <c r="ABQ488" s="0"/>
      <c r="ABR488" s="0"/>
      <c r="ABS488" s="0"/>
      <c r="ABT488" s="0"/>
      <c r="ABU488" s="0"/>
      <c r="ABV488" s="0"/>
      <c r="ABW488" s="0"/>
      <c r="ABX488" s="0"/>
      <c r="ABY488" s="0"/>
      <c r="ABZ488" s="0"/>
      <c r="ACA488" s="0"/>
      <c r="ACB488" s="0"/>
      <c r="ACC488" s="0"/>
      <c r="ACD488" s="0"/>
      <c r="ACE488" s="0"/>
      <c r="ACF488" s="0"/>
      <c r="ACG488" s="0"/>
      <c r="ACH488" s="0"/>
      <c r="ACI488" s="0"/>
      <c r="ACJ488" s="0"/>
      <c r="ACK488" s="0"/>
      <c r="ACL488" s="0"/>
      <c r="ACM488" s="0"/>
      <c r="ACN488" s="0"/>
      <c r="ACO488" s="0"/>
      <c r="ACP488" s="0"/>
      <c r="ACQ488" s="0"/>
      <c r="ACR488" s="0"/>
      <c r="ACS488" s="0"/>
      <c r="ACT488" s="0"/>
      <c r="ACU488" s="0"/>
      <c r="ACV488" s="0"/>
      <c r="ACW488" s="0"/>
      <c r="ACX488" s="0"/>
      <c r="ACY488" s="0"/>
      <c r="ACZ488" s="0"/>
      <c r="ADA488" s="0"/>
      <c r="ADB488" s="0"/>
      <c r="ADC488" s="0"/>
      <c r="ADD488" s="0"/>
      <c r="ADE488" s="0"/>
      <c r="ADF488" s="0"/>
      <c r="ADG488" s="0"/>
      <c r="ADH488" s="0"/>
      <c r="ADI488" s="0"/>
      <c r="ADJ488" s="0"/>
      <c r="ADK488" s="0"/>
      <c r="ADL488" s="0"/>
      <c r="ADM488" s="0"/>
      <c r="ADN488" s="0"/>
      <c r="ADO488" s="0"/>
      <c r="ADP488" s="0"/>
      <c r="ADQ488" s="0"/>
      <c r="ADR488" s="0"/>
      <c r="ADS488" s="0"/>
      <c r="ADT488" s="0"/>
      <c r="ADU488" s="0"/>
      <c r="ADV488" s="0"/>
      <c r="ADW488" s="0"/>
      <c r="ADX488" s="0"/>
      <c r="ADY488" s="0"/>
      <c r="ADZ488" s="0"/>
      <c r="AEA488" s="0"/>
      <c r="AEB488" s="0"/>
      <c r="AEC488" s="0"/>
      <c r="AED488" s="0"/>
      <c r="AEE488" s="0"/>
      <c r="AEF488" s="0"/>
      <c r="AEG488" s="0"/>
      <c r="AEH488" s="0"/>
      <c r="AEI488" s="0"/>
      <c r="AEJ488" s="0"/>
      <c r="AEK488" s="0"/>
      <c r="AEL488" s="0"/>
      <c r="AEM488" s="0"/>
      <c r="AEN488" s="0"/>
      <c r="AEO488" s="0"/>
      <c r="AEP488" s="0"/>
      <c r="AEQ488" s="0"/>
      <c r="AER488" s="0"/>
      <c r="AES488" s="0"/>
      <c r="AET488" s="0"/>
      <c r="AEU488" s="0"/>
      <c r="AEV488" s="0"/>
      <c r="AEW488" s="0"/>
      <c r="AEX488" s="0"/>
      <c r="AEY488" s="0"/>
      <c r="AEZ488" s="0"/>
      <c r="AFA488" s="0"/>
      <c r="AFB488" s="0"/>
      <c r="AFC488" s="0"/>
      <c r="AFD488" s="0"/>
      <c r="AFE488" s="0"/>
      <c r="AFF488" s="0"/>
      <c r="AFG488" s="0"/>
      <c r="AFH488" s="0"/>
      <c r="AFI488" s="0"/>
      <c r="AFJ488" s="0"/>
      <c r="AFK488" s="0"/>
      <c r="AFL488" s="0"/>
      <c r="AFM488" s="0"/>
      <c r="AFN488" s="0"/>
      <c r="AFO488" s="0"/>
      <c r="AFP488" s="0"/>
      <c r="AFQ488" s="0"/>
      <c r="AFR488" s="0"/>
      <c r="AFS488" s="0"/>
      <c r="AFT488" s="0"/>
      <c r="AFU488" s="0"/>
      <c r="AFV488" s="0"/>
      <c r="AFW488" s="0"/>
      <c r="AFX488" s="0"/>
      <c r="AFY488" s="0"/>
      <c r="AFZ488" s="0"/>
      <c r="AGA488" s="0"/>
      <c r="AGB488" s="0"/>
      <c r="AGC488" s="0"/>
      <c r="AGD488" s="0"/>
      <c r="AGE488" s="0"/>
      <c r="AGF488" s="0"/>
      <c r="AGG488" s="0"/>
      <c r="AGH488" s="0"/>
      <c r="AGI488" s="0"/>
      <c r="AGJ488" s="0"/>
      <c r="AGK488" s="0"/>
      <c r="AGL488" s="0"/>
      <c r="AGM488" s="0"/>
      <c r="AGN488" s="0"/>
      <c r="AGO488" s="0"/>
      <c r="AGP488" s="0"/>
      <c r="AGQ488" s="0"/>
      <c r="AGR488" s="0"/>
      <c r="AGS488" s="0"/>
      <c r="AGT488" s="0"/>
      <c r="AGU488" s="0"/>
      <c r="AGV488" s="0"/>
      <c r="AGW488" s="0"/>
      <c r="AGX488" s="0"/>
      <c r="AGY488" s="0"/>
      <c r="AGZ488" s="0"/>
      <c r="AHA488" s="0"/>
      <c r="AHB488" s="0"/>
      <c r="AHC488" s="0"/>
      <c r="AHD488" s="0"/>
      <c r="AHE488" s="0"/>
      <c r="AHF488" s="0"/>
      <c r="AHG488" s="0"/>
      <c r="AHH488" s="0"/>
      <c r="AHI488" s="0"/>
      <c r="AHJ488" s="0"/>
      <c r="AHK488" s="0"/>
      <c r="AHL488" s="0"/>
      <c r="AHM488" s="0"/>
      <c r="AHN488" s="0"/>
      <c r="AHO488" s="0"/>
      <c r="AHP488" s="0"/>
      <c r="AHQ488" s="0"/>
      <c r="AHR488" s="0"/>
      <c r="AHS488" s="0"/>
      <c r="AHT488" s="0"/>
      <c r="AHU488" s="0"/>
      <c r="AHV488" s="0"/>
      <c r="AHW488" s="0"/>
      <c r="AHX488" s="0"/>
      <c r="AHY488" s="0"/>
      <c r="AHZ488" s="0"/>
      <c r="AIA488" s="0"/>
      <c r="AIB488" s="0"/>
      <c r="AIC488" s="0"/>
      <c r="AID488" s="0"/>
      <c r="AIE488" s="0"/>
      <c r="AIF488" s="0"/>
      <c r="AIG488" s="0"/>
      <c r="AIH488" s="0"/>
      <c r="AII488" s="0"/>
      <c r="AIJ488" s="0"/>
      <c r="AIK488" s="0"/>
      <c r="AIL488" s="0"/>
      <c r="AIM488" s="0"/>
      <c r="AIN488" s="0"/>
      <c r="AIO488" s="0"/>
      <c r="AIP488" s="0"/>
      <c r="AIQ488" s="0"/>
      <c r="AIR488" s="0"/>
      <c r="AIS488" s="0"/>
      <c r="AIT488" s="0"/>
      <c r="AIU488" s="0"/>
      <c r="AIV488" s="0"/>
      <c r="AIW488" s="0"/>
      <c r="AIX488" s="0"/>
      <c r="AIY488" s="0"/>
      <c r="AIZ488" s="0"/>
      <c r="AJA488" s="0"/>
      <c r="AJB488" s="0"/>
      <c r="AJC488" s="0"/>
      <c r="AJD488" s="0"/>
      <c r="AJE488" s="0"/>
      <c r="AJF488" s="0"/>
      <c r="AJG488" s="0"/>
      <c r="AJH488" s="0"/>
      <c r="AJI488" s="0"/>
      <c r="AJJ488" s="0"/>
      <c r="AJK488" s="0"/>
      <c r="AJL488" s="0"/>
      <c r="AJM488" s="0"/>
      <c r="AJN488" s="0"/>
      <c r="AJO488" s="0"/>
      <c r="AJP488" s="0"/>
      <c r="AJQ488" s="0"/>
      <c r="AJR488" s="0"/>
      <c r="AJS488" s="0"/>
      <c r="AJT488" s="0"/>
      <c r="AJU488" s="0"/>
      <c r="AJV488" s="0"/>
      <c r="AJW488" s="0"/>
      <c r="AJX488" s="0"/>
      <c r="AJY488" s="0"/>
      <c r="AJZ488" s="0"/>
      <c r="AKA488" s="0"/>
      <c r="AKB488" s="0"/>
      <c r="AKC488" s="0"/>
      <c r="AKD488" s="0"/>
      <c r="AKE488" s="0"/>
      <c r="AKF488" s="0"/>
      <c r="AKG488" s="0"/>
      <c r="AKH488" s="0"/>
      <c r="AKI488" s="0"/>
      <c r="AKJ488" s="0"/>
      <c r="AKK488" s="0"/>
      <c r="AKL488" s="0"/>
      <c r="AKM488" s="0"/>
      <c r="AKN488" s="0"/>
      <c r="AKO488" s="0"/>
      <c r="AKP488" s="0"/>
      <c r="AKQ488" s="0"/>
      <c r="AKR488" s="0"/>
      <c r="AKS488" s="0"/>
      <c r="AKT488" s="0"/>
      <c r="AKU488" s="0"/>
      <c r="AKV488" s="0"/>
      <c r="AKW488" s="0"/>
      <c r="AKX488" s="0"/>
      <c r="AKY488" s="0"/>
      <c r="AKZ488" s="0"/>
      <c r="ALA488" s="0"/>
      <c r="ALB488" s="0"/>
      <c r="ALC488" s="0"/>
      <c r="ALD488" s="0"/>
      <c r="ALE488" s="0"/>
      <c r="ALF488" s="0"/>
      <c r="ALG488" s="0"/>
      <c r="ALH488" s="0"/>
      <c r="ALI488" s="0"/>
      <c r="ALJ488" s="0"/>
      <c r="ALK488" s="0"/>
      <c r="ALL488" s="0"/>
      <c r="ALM488" s="0"/>
      <c r="ALN488" s="0"/>
      <c r="ALO488" s="0"/>
      <c r="ALP488" s="0"/>
      <c r="ALQ488" s="0"/>
      <c r="ALR488" s="0"/>
      <c r="ALS488" s="0"/>
      <c r="ALT488" s="0"/>
      <c r="ALU488" s="0"/>
      <c r="ALV488" s="0"/>
      <c r="ALW488" s="0"/>
      <c r="ALX488" s="0"/>
      <c r="ALY488" s="0"/>
      <c r="ALZ488" s="0"/>
      <c r="AMA488" s="0"/>
      <c r="AMB488" s="0"/>
      <c r="AMC488" s="0"/>
      <c r="AMD488" s="0"/>
      <c r="AME488" s="0"/>
      <c r="AMF488" s="0"/>
      <c r="AMG488" s="0"/>
      <c r="AMH488" s="0"/>
      <c r="AMI488" s="0"/>
      <c r="AMJ488" s="0"/>
    </row>
    <row r="489" customFormat="false" ht="27.6" hidden="false" customHeight="true" outlineLevel="0" collapsed="false">
      <c r="A489" s="406"/>
      <c r="B489" s="406" t="s">
        <v>4631</v>
      </c>
      <c r="C489" s="407" t="s">
        <v>4632</v>
      </c>
      <c r="D489" s="408" t="s">
        <v>4633</v>
      </c>
      <c r="E489" s="407" t="s">
        <v>4634</v>
      </c>
      <c r="F489" s="406" t="s">
        <v>4635</v>
      </c>
      <c r="G489" s="406" t="s">
        <v>4636</v>
      </c>
      <c r="H489" s="409" t="s">
        <v>4637</v>
      </c>
      <c r="I489" s="408" t="s">
        <v>4633</v>
      </c>
      <c r="J489" s="0"/>
      <c r="K489" s="0"/>
      <c r="L489" s="0"/>
      <c r="M489" s="0"/>
      <c r="N489" s="0"/>
      <c r="O489" s="0"/>
      <c r="P489" s="0"/>
      <c r="Q489" s="0"/>
      <c r="R489" s="0"/>
      <c r="S489" s="0"/>
      <c r="T489" s="0"/>
      <c r="U489" s="0"/>
      <c r="V489" s="0"/>
      <c r="W489" s="0"/>
      <c r="X489" s="0"/>
      <c r="Y489" s="0"/>
      <c r="Z489" s="0"/>
      <c r="AA489" s="0"/>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c r="CP489" s="0"/>
      <c r="CQ489" s="0"/>
      <c r="CR489" s="0"/>
      <c r="CS489" s="0"/>
      <c r="CT489" s="0"/>
      <c r="CU489" s="0"/>
      <c r="CV489" s="0"/>
      <c r="CW489" s="0"/>
      <c r="CX489" s="0"/>
      <c r="CY489" s="0"/>
      <c r="CZ489" s="0"/>
      <c r="DA489" s="0"/>
      <c r="DB489" s="0"/>
      <c r="DC489" s="0"/>
      <c r="DD489" s="0"/>
      <c r="DE489" s="0"/>
      <c r="DF489" s="0"/>
      <c r="DG489" s="0"/>
      <c r="DH489" s="0"/>
      <c r="DI489" s="0"/>
      <c r="DJ489" s="0"/>
      <c r="DK489" s="0"/>
      <c r="DL489" s="0"/>
      <c r="DM489" s="0"/>
      <c r="DN489" s="0"/>
      <c r="DO489" s="0"/>
      <c r="DP489" s="0"/>
      <c r="DQ489" s="0"/>
      <c r="DR489" s="0"/>
      <c r="DS489" s="0"/>
      <c r="DT489" s="0"/>
      <c r="DU489" s="0"/>
      <c r="DV489" s="0"/>
      <c r="DW489" s="0"/>
      <c r="DX489" s="0"/>
      <c r="DY489" s="0"/>
      <c r="DZ489" s="0"/>
      <c r="EA489" s="0"/>
      <c r="EB489" s="0"/>
      <c r="EC489" s="0"/>
      <c r="ED489" s="0"/>
      <c r="EE489" s="0"/>
      <c r="EF489" s="0"/>
      <c r="EG489" s="0"/>
      <c r="EH489" s="0"/>
      <c r="EI489" s="0"/>
      <c r="EJ489" s="0"/>
      <c r="EK489" s="0"/>
      <c r="EL489" s="0"/>
      <c r="EM489" s="0"/>
      <c r="EN489" s="0"/>
      <c r="EO489" s="0"/>
      <c r="EP489" s="0"/>
      <c r="EQ489" s="0"/>
      <c r="ER489" s="0"/>
      <c r="ES489" s="0"/>
      <c r="ET489" s="0"/>
      <c r="EU489" s="0"/>
      <c r="EV489" s="0"/>
      <c r="EW489" s="0"/>
      <c r="EX489" s="0"/>
      <c r="EY489" s="0"/>
      <c r="EZ489" s="0"/>
      <c r="FA489" s="0"/>
      <c r="FB489" s="0"/>
      <c r="FC489" s="0"/>
      <c r="FD489" s="0"/>
      <c r="FE489" s="0"/>
      <c r="FF489" s="0"/>
      <c r="FG489" s="0"/>
      <c r="FH489" s="0"/>
      <c r="FI489" s="0"/>
      <c r="FJ489" s="0"/>
      <c r="FK489" s="0"/>
      <c r="FL489" s="0"/>
      <c r="FM489" s="0"/>
      <c r="FN489" s="0"/>
      <c r="FO489" s="0"/>
      <c r="FP489" s="0"/>
      <c r="FQ489" s="0"/>
      <c r="FR489" s="0"/>
      <c r="FS489" s="0"/>
      <c r="FT489" s="0"/>
      <c r="FU489" s="0"/>
      <c r="FV489" s="0"/>
      <c r="FW489" s="0"/>
      <c r="FX489" s="0"/>
      <c r="FY489" s="0"/>
      <c r="FZ489" s="0"/>
      <c r="GA489" s="0"/>
      <c r="GB489" s="0"/>
      <c r="GC489" s="0"/>
      <c r="GD489" s="0"/>
      <c r="GE489" s="0"/>
      <c r="GF489" s="0"/>
      <c r="GG489" s="0"/>
      <c r="GH489" s="0"/>
      <c r="GI489" s="0"/>
      <c r="GJ489" s="0"/>
      <c r="GK489" s="0"/>
      <c r="GL489" s="0"/>
      <c r="GM489" s="0"/>
      <c r="GN489" s="0"/>
      <c r="GO489" s="0"/>
      <c r="GP489" s="0"/>
      <c r="GQ489" s="0"/>
      <c r="GR489" s="0"/>
      <c r="GS489" s="0"/>
      <c r="GT489" s="0"/>
      <c r="GU489" s="0"/>
      <c r="GV489" s="0"/>
      <c r="GW489" s="0"/>
      <c r="GX489" s="0"/>
      <c r="GY489" s="0"/>
      <c r="GZ489" s="0"/>
      <c r="HA489" s="0"/>
      <c r="HB489" s="0"/>
      <c r="HC489" s="0"/>
      <c r="HD489" s="0"/>
      <c r="HE489" s="0"/>
      <c r="HF489" s="0"/>
      <c r="HG489" s="0"/>
      <c r="HH489" s="0"/>
      <c r="HI489" s="0"/>
      <c r="HJ489" s="0"/>
      <c r="HK489" s="0"/>
      <c r="HL489" s="0"/>
      <c r="HM489" s="0"/>
      <c r="HN489" s="0"/>
      <c r="HO489" s="0"/>
      <c r="HP489" s="0"/>
      <c r="HQ489" s="0"/>
      <c r="HR489" s="0"/>
      <c r="HS489" s="0"/>
      <c r="HT489" s="0"/>
      <c r="HU489" s="0"/>
      <c r="HV489" s="0"/>
      <c r="HW489" s="0"/>
      <c r="HX489" s="0"/>
      <c r="HY489" s="0"/>
      <c r="HZ489" s="0"/>
      <c r="IA489" s="0"/>
      <c r="IB489" s="0"/>
      <c r="IC489" s="0"/>
      <c r="ID489" s="0"/>
      <c r="IE489" s="0"/>
      <c r="IF489" s="0"/>
      <c r="IG489" s="0"/>
      <c r="IH489" s="0"/>
      <c r="II489" s="0"/>
      <c r="IJ489" s="0"/>
      <c r="IK489" s="0"/>
      <c r="IL489" s="0"/>
      <c r="IM489" s="0"/>
      <c r="IN489" s="0"/>
      <c r="IO489" s="0"/>
      <c r="IP489" s="0"/>
      <c r="IQ489" s="0"/>
      <c r="IR489" s="0"/>
      <c r="IS489" s="0"/>
      <c r="IT489" s="0"/>
      <c r="IU489" s="0"/>
      <c r="IV489" s="0"/>
      <c r="IW489" s="0"/>
      <c r="IX489" s="0"/>
      <c r="IY489" s="0"/>
      <c r="IZ489" s="0"/>
      <c r="JA489" s="0"/>
      <c r="JB489" s="0"/>
      <c r="JC489" s="0"/>
      <c r="JD489" s="0"/>
      <c r="JE489" s="0"/>
      <c r="JF489" s="0"/>
      <c r="JG489" s="0"/>
      <c r="JH489" s="0"/>
      <c r="JI489" s="0"/>
      <c r="JJ489" s="0"/>
      <c r="JK489" s="0"/>
      <c r="JL489" s="0"/>
      <c r="JM489" s="0"/>
      <c r="JN489" s="0"/>
      <c r="JO489" s="0"/>
      <c r="JP489" s="0"/>
      <c r="JQ489" s="0"/>
      <c r="JR489" s="0"/>
      <c r="JS489" s="0"/>
      <c r="JT489" s="0"/>
      <c r="JU489" s="0"/>
      <c r="JV489" s="0"/>
      <c r="JW489" s="0"/>
      <c r="JX489" s="0"/>
      <c r="JY489" s="0"/>
      <c r="JZ489" s="0"/>
      <c r="KA489" s="0"/>
      <c r="KB489" s="0"/>
      <c r="KC489" s="0"/>
      <c r="KD489" s="0"/>
      <c r="KE489" s="0"/>
      <c r="KF489" s="0"/>
      <c r="KG489" s="0"/>
      <c r="KH489" s="0"/>
      <c r="KI489" s="0"/>
      <c r="KJ489" s="0"/>
      <c r="KK489" s="0"/>
      <c r="KL489" s="0"/>
      <c r="KM489" s="0"/>
      <c r="KN489" s="0"/>
      <c r="KO489" s="0"/>
      <c r="KP489" s="0"/>
      <c r="KQ489" s="0"/>
      <c r="KR489" s="0"/>
      <c r="KS489" s="0"/>
      <c r="KT489" s="0"/>
      <c r="KU489" s="0"/>
      <c r="KV489" s="0"/>
      <c r="KW489" s="0"/>
      <c r="KX489" s="0"/>
      <c r="KY489" s="0"/>
      <c r="KZ489" s="0"/>
      <c r="LA489" s="0"/>
      <c r="LB489" s="0"/>
      <c r="LC489" s="0"/>
      <c r="LD489" s="0"/>
      <c r="LE489" s="0"/>
      <c r="LF489" s="0"/>
      <c r="LG489" s="0"/>
      <c r="LH489" s="0"/>
      <c r="LI489" s="0"/>
      <c r="LJ489" s="0"/>
      <c r="LK489" s="0"/>
      <c r="LL489" s="0"/>
      <c r="LM489" s="0"/>
      <c r="LN489" s="0"/>
      <c r="LO489" s="0"/>
      <c r="LP489" s="0"/>
      <c r="LQ489" s="0"/>
      <c r="LR489" s="0"/>
      <c r="LS489" s="0"/>
      <c r="LT489" s="0"/>
      <c r="LU489" s="0"/>
      <c r="LV489" s="0"/>
      <c r="LW489" s="0"/>
      <c r="LX489" s="0"/>
      <c r="LY489" s="0"/>
      <c r="LZ489" s="0"/>
      <c r="MA489" s="0"/>
      <c r="MB489" s="0"/>
      <c r="MC489" s="0"/>
      <c r="MD489" s="0"/>
      <c r="ME489" s="0"/>
      <c r="MF489" s="0"/>
      <c r="MG489" s="0"/>
      <c r="MH489" s="0"/>
      <c r="MI489" s="0"/>
      <c r="MJ489" s="0"/>
      <c r="MK489" s="0"/>
      <c r="ML489" s="0"/>
      <c r="MM489" s="0"/>
      <c r="MN489" s="0"/>
      <c r="MO489" s="0"/>
      <c r="MP489" s="0"/>
      <c r="MQ489" s="0"/>
      <c r="MR489" s="0"/>
      <c r="MS489" s="0"/>
      <c r="MT489" s="0"/>
      <c r="MU489" s="0"/>
      <c r="MV489" s="0"/>
      <c r="MW489" s="0"/>
      <c r="MX489" s="0"/>
      <c r="MY489" s="0"/>
      <c r="MZ489" s="0"/>
      <c r="NA489" s="0"/>
      <c r="NB489" s="0"/>
      <c r="NC489" s="0"/>
      <c r="ND489" s="0"/>
      <c r="NE489" s="0"/>
      <c r="NF489" s="0"/>
      <c r="NG489" s="0"/>
      <c r="NH489" s="0"/>
      <c r="NI489" s="0"/>
      <c r="NJ489" s="0"/>
      <c r="NK489" s="0"/>
      <c r="NL489" s="0"/>
      <c r="NM489" s="0"/>
      <c r="NN489" s="0"/>
      <c r="NO489" s="0"/>
      <c r="NP489" s="0"/>
      <c r="NQ489" s="0"/>
      <c r="NR489" s="0"/>
      <c r="NS489" s="0"/>
      <c r="NT489" s="0"/>
      <c r="NU489" s="0"/>
      <c r="NV489" s="0"/>
      <c r="NW489" s="0"/>
      <c r="NX489" s="0"/>
      <c r="NY489" s="0"/>
      <c r="NZ489" s="0"/>
      <c r="OA489" s="0"/>
      <c r="OB489" s="0"/>
      <c r="OC489" s="0"/>
      <c r="OD489" s="0"/>
      <c r="OE489" s="0"/>
      <c r="OF489" s="0"/>
      <c r="OG489" s="0"/>
      <c r="OH489" s="0"/>
      <c r="OI489" s="0"/>
      <c r="OJ489" s="0"/>
      <c r="OK489" s="0"/>
      <c r="OL489" s="0"/>
      <c r="OM489" s="0"/>
      <c r="ON489" s="0"/>
      <c r="OO489" s="0"/>
      <c r="OP489" s="0"/>
      <c r="OQ489" s="0"/>
      <c r="OR489" s="0"/>
      <c r="OS489" s="0"/>
      <c r="OT489" s="0"/>
      <c r="OU489" s="0"/>
      <c r="OV489" s="0"/>
      <c r="OW489" s="0"/>
      <c r="OX489" s="0"/>
      <c r="OY489" s="0"/>
      <c r="OZ489" s="0"/>
      <c r="PA489" s="0"/>
      <c r="PB489" s="0"/>
      <c r="PC489" s="0"/>
      <c r="PD489" s="0"/>
      <c r="PE489" s="0"/>
      <c r="PF489" s="0"/>
      <c r="PG489" s="0"/>
      <c r="PH489" s="0"/>
      <c r="PI489" s="0"/>
      <c r="PJ489" s="0"/>
      <c r="PK489" s="0"/>
      <c r="PL489" s="0"/>
      <c r="PM489" s="0"/>
      <c r="PN489" s="0"/>
      <c r="PO489" s="0"/>
      <c r="PP489" s="0"/>
      <c r="PQ489" s="0"/>
      <c r="PR489" s="0"/>
      <c r="PS489" s="0"/>
      <c r="PT489" s="0"/>
      <c r="PU489" s="0"/>
      <c r="PV489" s="0"/>
      <c r="PW489" s="0"/>
      <c r="PX489" s="0"/>
      <c r="PY489" s="0"/>
      <c r="PZ489" s="0"/>
      <c r="QA489" s="0"/>
      <c r="QB489" s="0"/>
      <c r="QC489" s="0"/>
      <c r="QD489" s="0"/>
      <c r="QE489" s="0"/>
      <c r="QF489" s="0"/>
      <c r="QG489" s="0"/>
      <c r="QH489" s="0"/>
      <c r="QI489" s="0"/>
      <c r="QJ489" s="0"/>
      <c r="QK489" s="0"/>
      <c r="QL489" s="0"/>
      <c r="QM489" s="0"/>
      <c r="QN489" s="0"/>
      <c r="QO489" s="0"/>
      <c r="QP489" s="0"/>
      <c r="QQ489" s="0"/>
      <c r="QR489" s="0"/>
      <c r="QS489" s="0"/>
      <c r="QT489" s="0"/>
      <c r="QU489" s="0"/>
      <c r="QV489" s="0"/>
      <c r="QW489" s="0"/>
      <c r="QX489" s="0"/>
      <c r="QY489" s="0"/>
      <c r="QZ489" s="0"/>
      <c r="RA489" s="0"/>
      <c r="RB489" s="0"/>
      <c r="RC489" s="0"/>
      <c r="RD489" s="0"/>
      <c r="RE489" s="0"/>
      <c r="RF489" s="0"/>
      <c r="RG489" s="0"/>
      <c r="RH489" s="0"/>
      <c r="RI489" s="0"/>
      <c r="RJ489" s="0"/>
      <c r="RK489" s="0"/>
      <c r="RL489" s="0"/>
      <c r="RM489" s="0"/>
      <c r="RN489" s="0"/>
      <c r="RO489" s="0"/>
      <c r="RP489" s="0"/>
      <c r="RQ489" s="0"/>
      <c r="RR489" s="0"/>
      <c r="RS489" s="0"/>
      <c r="RT489" s="0"/>
      <c r="RU489" s="0"/>
      <c r="RV489" s="0"/>
      <c r="RW489" s="0"/>
      <c r="RX489" s="0"/>
      <c r="RY489" s="0"/>
      <c r="RZ489" s="0"/>
      <c r="SA489" s="0"/>
      <c r="SB489" s="0"/>
      <c r="SC489" s="0"/>
      <c r="SD489" s="0"/>
      <c r="SE489" s="0"/>
      <c r="SF489" s="0"/>
      <c r="SG489" s="0"/>
      <c r="SH489" s="0"/>
      <c r="SI489" s="0"/>
      <c r="SJ489" s="0"/>
      <c r="SK489" s="0"/>
      <c r="SL489" s="0"/>
      <c r="SM489" s="0"/>
      <c r="SN489" s="0"/>
      <c r="SO489" s="0"/>
      <c r="SP489" s="0"/>
      <c r="SQ489" s="0"/>
      <c r="SR489" s="0"/>
      <c r="SS489" s="0"/>
      <c r="ST489" s="0"/>
      <c r="SU489" s="0"/>
      <c r="SV489" s="0"/>
      <c r="SW489" s="0"/>
      <c r="SX489" s="0"/>
      <c r="SY489" s="0"/>
      <c r="SZ489" s="0"/>
      <c r="TA489" s="0"/>
      <c r="TB489" s="0"/>
      <c r="TC489" s="0"/>
      <c r="TD489" s="0"/>
      <c r="TE489" s="0"/>
      <c r="TF489" s="0"/>
      <c r="TG489" s="0"/>
      <c r="TH489" s="0"/>
      <c r="TI489" s="0"/>
      <c r="TJ489" s="0"/>
      <c r="TK489" s="0"/>
      <c r="TL489" s="0"/>
      <c r="TM489" s="0"/>
      <c r="TN489" s="0"/>
      <c r="TO489" s="0"/>
      <c r="TP489" s="0"/>
      <c r="TQ489" s="0"/>
      <c r="TR489" s="0"/>
      <c r="TS489" s="0"/>
      <c r="TT489" s="0"/>
      <c r="TU489" s="0"/>
      <c r="TV489" s="0"/>
      <c r="TW489" s="0"/>
      <c r="TX489" s="0"/>
      <c r="TY489" s="0"/>
      <c r="TZ489" s="0"/>
      <c r="UA489" s="0"/>
      <c r="UB489" s="0"/>
      <c r="UC489" s="0"/>
      <c r="UD489" s="0"/>
      <c r="UE489" s="0"/>
      <c r="UF489" s="0"/>
      <c r="UG489" s="0"/>
      <c r="UH489" s="0"/>
      <c r="UI489" s="0"/>
      <c r="UJ489" s="0"/>
      <c r="UK489" s="0"/>
      <c r="UL489" s="0"/>
      <c r="UM489" s="0"/>
      <c r="UN489" s="0"/>
      <c r="UO489" s="0"/>
      <c r="UP489" s="0"/>
      <c r="UQ489" s="0"/>
      <c r="UR489" s="0"/>
      <c r="US489" s="0"/>
      <c r="UT489" s="0"/>
      <c r="UU489" s="0"/>
      <c r="UV489" s="0"/>
      <c r="UW489" s="0"/>
      <c r="UX489" s="0"/>
      <c r="UY489" s="0"/>
      <c r="UZ489" s="0"/>
      <c r="VA489" s="0"/>
      <c r="VB489" s="0"/>
      <c r="VC489" s="0"/>
      <c r="VD489" s="0"/>
      <c r="VE489" s="0"/>
      <c r="VF489" s="0"/>
      <c r="VG489" s="0"/>
      <c r="VH489" s="0"/>
      <c r="VI489" s="0"/>
      <c r="VJ489" s="0"/>
      <c r="VK489" s="0"/>
      <c r="VL489" s="0"/>
      <c r="VM489" s="0"/>
      <c r="VN489" s="0"/>
      <c r="VO489" s="0"/>
      <c r="VP489" s="0"/>
      <c r="VQ489" s="0"/>
      <c r="VR489" s="0"/>
      <c r="VS489" s="0"/>
      <c r="VT489" s="0"/>
      <c r="VU489" s="0"/>
      <c r="VV489" s="0"/>
      <c r="VW489" s="0"/>
      <c r="VX489" s="0"/>
      <c r="VY489" s="0"/>
      <c r="VZ489" s="0"/>
      <c r="WA489" s="0"/>
      <c r="WB489" s="0"/>
      <c r="WC489" s="0"/>
      <c r="WD489" s="0"/>
      <c r="WE489" s="0"/>
      <c r="WF489" s="0"/>
      <c r="WG489" s="0"/>
      <c r="WH489" s="0"/>
      <c r="WI489" s="0"/>
      <c r="WJ489" s="0"/>
      <c r="WK489" s="0"/>
      <c r="WL489" s="0"/>
      <c r="WM489" s="0"/>
      <c r="WN489" s="0"/>
      <c r="WO489" s="0"/>
      <c r="WP489" s="0"/>
      <c r="WQ489" s="0"/>
      <c r="WR489" s="0"/>
      <c r="WS489" s="0"/>
      <c r="WT489" s="0"/>
      <c r="WU489" s="0"/>
      <c r="WV489" s="0"/>
      <c r="WW489" s="0"/>
      <c r="WX489" s="0"/>
      <c r="WY489" s="0"/>
      <c r="WZ489" s="0"/>
      <c r="XA489" s="0"/>
      <c r="XB489" s="0"/>
      <c r="XC489" s="0"/>
      <c r="XD489" s="0"/>
      <c r="XE489" s="0"/>
      <c r="XF489" s="0"/>
      <c r="XG489" s="0"/>
      <c r="XH489" s="0"/>
      <c r="XI489" s="0"/>
      <c r="XJ489" s="0"/>
      <c r="XK489" s="0"/>
      <c r="XL489" s="0"/>
      <c r="XM489" s="0"/>
      <c r="XN489" s="0"/>
      <c r="XO489" s="0"/>
      <c r="XP489" s="0"/>
      <c r="XQ489" s="0"/>
      <c r="XR489" s="0"/>
      <c r="XS489" s="0"/>
      <c r="XT489" s="0"/>
      <c r="XU489" s="0"/>
      <c r="XV489" s="0"/>
      <c r="XW489" s="0"/>
      <c r="XX489" s="0"/>
      <c r="XY489" s="0"/>
      <c r="XZ489" s="0"/>
      <c r="YA489" s="0"/>
      <c r="YB489" s="0"/>
      <c r="YC489" s="0"/>
      <c r="YD489" s="0"/>
      <c r="YE489" s="0"/>
      <c r="YF489" s="0"/>
      <c r="YG489" s="0"/>
      <c r="YH489" s="0"/>
      <c r="YI489" s="0"/>
      <c r="YJ489" s="0"/>
      <c r="YK489" s="0"/>
      <c r="YL489" s="0"/>
      <c r="YM489" s="0"/>
      <c r="YN489" s="0"/>
      <c r="YO489" s="0"/>
      <c r="YP489" s="0"/>
      <c r="YQ489" s="0"/>
      <c r="YR489" s="0"/>
      <c r="YS489" s="0"/>
      <c r="YT489" s="0"/>
      <c r="YU489" s="0"/>
      <c r="YV489" s="0"/>
      <c r="YW489" s="0"/>
      <c r="YX489" s="0"/>
      <c r="YY489" s="0"/>
      <c r="YZ489" s="0"/>
      <c r="ZA489" s="0"/>
      <c r="ZB489" s="0"/>
      <c r="ZC489" s="0"/>
      <c r="ZD489" s="0"/>
      <c r="ZE489" s="0"/>
      <c r="ZF489" s="0"/>
      <c r="ZG489" s="0"/>
      <c r="ZH489" s="0"/>
      <c r="ZI489" s="0"/>
      <c r="ZJ489" s="0"/>
      <c r="ZK489" s="0"/>
      <c r="ZL489" s="0"/>
      <c r="ZM489" s="0"/>
      <c r="ZN489" s="0"/>
      <c r="ZO489" s="0"/>
      <c r="ZP489" s="0"/>
      <c r="ZQ489" s="0"/>
      <c r="ZR489" s="0"/>
      <c r="ZS489" s="0"/>
      <c r="ZT489" s="0"/>
      <c r="ZU489" s="0"/>
      <c r="ZV489" s="0"/>
      <c r="ZW489" s="0"/>
      <c r="ZX489" s="0"/>
      <c r="ZY489" s="0"/>
      <c r="ZZ489" s="0"/>
      <c r="AAA489" s="0"/>
      <c r="AAB489" s="0"/>
      <c r="AAC489" s="0"/>
      <c r="AAD489" s="0"/>
      <c r="AAE489" s="0"/>
      <c r="AAF489" s="0"/>
      <c r="AAG489" s="0"/>
      <c r="AAH489" s="0"/>
      <c r="AAI489" s="0"/>
      <c r="AAJ489" s="0"/>
      <c r="AAK489" s="0"/>
      <c r="AAL489" s="0"/>
      <c r="AAM489" s="0"/>
      <c r="AAN489" s="0"/>
      <c r="AAO489" s="0"/>
      <c r="AAP489" s="0"/>
      <c r="AAQ489" s="0"/>
      <c r="AAR489" s="0"/>
      <c r="AAS489" s="0"/>
      <c r="AAT489" s="0"/>
      <c r="AAU489" s="0"/>
      <c r="AAV489" s="0"/>
      <c r="AAW489" s="0"/>
      <c r="AAX489" s="0"/>
      <c r="AAY489" s="0"/>
      <c r="AAZ489" s="0"/>
      <c r="ABA489" s="0"/>
      <c r="ABB489" s="0"/>
      <c r="ABC489" s="0"/>
      <c r="ABD489" s="0"/>
      <c r="ABE489" s="0"/>
      <c r="ABF489" s="0"/>
      <c r="ABG489" s="0"/>
      <c r="ABH489" s="0"/>
      <c r="ABI489" s="0"/>
      <c r="ABJ489" s="0"/>
      <c r="ABK489" s="0"/>
      <c r="ABL489" s="0"/>
      <c r="ABM489" s="0"/>
      <c r="ABN489" s="0"/>
      <c r="ABO489" s="0"/>
      <c r="ABP489" s="0"/>
      <c r="ABQ489" s="0"/>
      <c r="ABR489" s="0"/>
      <c r="ABS489" s="0"/>
      <c r="ABT489" s="0"/>
      <c r="ABU489" s="0"/>
      <c r="ABV489" s="0"/>
      <c r="ABW489" s="0"/>
      <c r="ABX489" s="0"/>
      <c r="ABY489" s="0"/>
      <c r="ABZ489" s="0"/>
      <c r="ACA489" s="0"/>
      <c r="ACB489" s="0"/>
      <c r="ACC489" s="0"/>
      <c r="ACD489" s="0"/>
      <c r="ACE489" s="0"/>
      <c r="ACF489" s="0"/>
      <c r="ACG489" s="0"/>
      <c r="ACH489" s="0"/>
      <c r="ACI489" s="0"/>
      <c r="ACJ489" s="0"/>
      <c r="ACK489" s="0"/>
      <c r="ACL489" s="0"/>
      <c r="ACM489" s="0"/>
      <c r="ACN489" s="0"/>
      <c r="ACO489" s="0"/>
      <c r="ACP489" s="0"/>
      <c r="ACQ489" s="0"/>
      <c r="ACR489" s="0"/>
      <c r="ACS489" s="0"/>
      <c r="ACT489" s="0"/>
      <c r="ACU489" s="0"/>
      <c r="ACV489" s="0"/>
      <c r="ACW489" s="0"/>
      <c r="ACX489" s="0"/>
      <c r="ACY489" s="0"/>
      <c r="ACZ489" s="0"/>
      <c r="ADA489" s="0"/>
      <c r="ADB489" s="0"/>
      <c r="ADC489" s="0"/>
      <c r="ADD489" s="0"/>
      <c r="ADE489" s="0"/>
      <c r="ADF489" s="0"/>
      <c r="ADG489" s="0"/>
      <c r="ADH489" s="0"/>
      <c r="ADI489" s="0"/>
      <c r="ADJ489" s="0"/>
      <c r="ADK489" s="0"/>
      <c r="ADL489" s="0"/>
      <c r="ADM489" s="0"/>
      <c r="ADN489" s="0"/>
      <c r="ADO489" s="0"/>
      <c r="ADP489" s="0"/>
      <c r="ADQ489" s="0"/>
      <c r="ADR489" s="0"/>
      <c r="ADS489" s="0"/>
      <c r="ADT489" s="0"/>
      <c r="ADU489" s="0"/>
      <c r="ADV489" s="0"/>
      <c r="ADW489" s="0"/>
      <c r="ADX489" s="0"/>
      <c r="ADY489" s="0"/>
      <c r="ADZ489" s="0"/>
      <c r="AEA489" s="0"/>
      <c r="AEB489" s="0"/>
      <c r="AEC489" s="0"/>
      <c r="AED489" s="0"/>
      <c r="AEE489" s="0"/>
      <c r="AEF489" s="0"/>
      <c r="AEG489" s="0"/>
      <c r="AEH489" s="0"/>
      <c r="AEI489" s="0"/>
      <c r="AEJ489" s="0"/>
      <c r="AEK489" s="0"/>
      <c r="AEL489" s="0"/>
      <c r="AEM489" s="0"/>
      <c r="AEN489" s="0"/>
      <c r="AEO489" s="0"/>
      <c r="AEP489" s="0"/>
      <c r="AEQ489" s="0"/>
      <c r="AER489" s="0"/>
      <c r="AES489" s="0"/>
      <c r="AET489" s="0"/>
      <c r="AEU489" s="0"/>
      <c r="AEV489" s="0"/>
      <c r="AEW489" s="0"/>
      <c r="AEX489" s="0"/>
      <c r="AEY489" s="0"/>
      <c r="AEZ489" s="0"/>
      <c r="AFA489" s="0"/>
      <c r="AFB489" s="0"/>
      <c r="AFC489" s="0"/>
      <c r="AFD489" s="0"/>
      <c r="AFE489" s="0"/>
      <c r="AFF489" s="0"/>
      <c r="AFG489" s="0"/>
      <c r="AFH489" s="0"/>
      <c r="AFI489" s="0"/>
      <c r="AFJ489" s="0"/>
      <c r="AFK489" s="0"/>
      <c r="AFL489" s="0"/>
      <c r="AFM489" s="0"/>
      <c r="AFN489" s="0"/>
      <c r="AFO489" s="0"/>
      <c r="AFP489" s="0"/>
      <c r="AFQ489" s="0"/>
      <c r="AFR489" s="0"/>
      <c r="AFS489" s="0"/>
      <c r="AFT489" s="0"/>
      <c r="AFU489" s="0"/>
      <c r="AFV489" s="0"/>
      <c r="AFW489" s="0"/>
      <c r="AFX489" s="0"/>
      <c r="AFY489" s="0"/>
      <c r="AFZ489" s="0"/>
      <c r="AGA489" s="0"/>
      <c r="AGB489" s="0"/>
      <c r="AGC489" s="0"/>
      <c r="AGD489" s="0"/>
      <c r="AGE489" s="0"/>
      <c r="AGF489" s="0"/>
      <c r="AGG489" s="0"/>
      <c r="AGH489" s="0"/>
      <c r="AGI489" s="0"/>
      <c r="AGJ489" s="0"/>
      <c r="AGK489" s="0"/>
      <c r="AGL489" s="0"/>
      <c r="AGM489" s="0"/>
      <c r="AGN489" s="0"/>
      <c r="AGO489" s="0"/>
      <c r="AGP489" s="0"/>
      <c r="AGQ489" s="0"/>
      <c r="AGR489" s="0"/>
      <c r="AGS489" s="0"/>
      <c r="AGT489" s="0"/>
      <c r="AGU489" s="0"/>
      <c r="AGV489" s="0"/>
      <c r="AGW489" s="0"/>
      <c r="AGX489" s="0"/>
      <c r="AGY489" s="0"/>
      <c r="AGZ489" s="0"/>
      <c r="AHA489" s="0"/>
      <c r="AHB489" s="0"/>
      <c r="AHC489" s="0"/>
      <c r="AHD489" s="0"/>
      <c r="AHE489" s="0"/>
      <c r="AHF489" s="0"/>
      <c r="AHG489" s="0"/>
      <c r="AHH489" s="0"/>
      <c r="AHI489" s="0"/>
      <c r="AHJ489" s="0"/>
      <c r="AHK489" s="0"/>
      <c r="AHL489" s="0"/>
      <c r="AHM489" s="0"/>
      <c r="AHN489" s="0"/>
      <c r="AHO489" s="0"/>
      <c r="AHP489" s="0"/>
      <c r="AHQ489" s="0"/>
      <c r="AHR489" s="0"/>
      <c r="AHS489" s="0"/>
      <c r="AHT489" s="0"/>
      <c r="AHU489" s="0"/>
      <c r="AHV489" s="0"/>
      <c r="AHW489" s="0"/>
      <c r="AHX489" s="0"/>
      <c r="AHY489" s="0"/>
      <c r="AHZ489" s="0"/>
      <c r="AIA489" s="0"/>
      <c r="AIB489" s="0"/>
      <c r="AIC489" s="0"/>
      <c r="AID489" s="0"/>
      <c r="AIE489" s="0"/>
      <c r="AIF489" s="0"/>
      <c r="AIG489" s="0"/>
      <c r="AIH489" s="0"/>
      <c r="AII489" s="0"/>
      <c r="AIJ489" s="0"/>
      <c r="AIK489" s="0"/>
      <c r="AIL489" s="0"/>
      <c r="AIM489" s="0"/>
      <c r="AIN489" s="0"/>
      <c r="AIO489" s="0"/>
      <c r="AIP489" s="0"/>
      <c r="AIQ489" s="0"/>
      <c r="AIR489" s="0"/>
      <c r="AIS489" s="0"/>
      <c r="AIT489" s="0"/>
      <c r="AIU489" s="0"/>
      <c r="AIV489" s="0"/>
      <c r="AIW489" s="0"/>
      <c r="AIX489" s="0"/>
      <c r="AIY489" s="0"/>
      <c r="AIZ489" s="0"/>
      <c r="AJA489" s="0"/>
      <c r="AJB489" s="0"/>
      <c r="AJC489" s="0"/>
      <c r="AJD489" s="0"/>
      <c r="AJE489" s="0"/>
      <c r="AJF489" s="0"/>
      <c r="AJG489" s="0"/>
      <c r="AJH489" s="0"/>
      <c r="AJI489" s="0"/>
      <c r="AJJ489" s="0"/>
      <c r="AJK489" s="0"/>
      <c r="AJL489" s="0"/>
      <c r="AJM489" s="0"/>
      <c r="AJN489" s="0"/>
      <c r="AJO489" s="0"/>
      <c r="AJP489" s="0"/>
      <c r="AJQ489" s="0"/>
      <c r="AJR489" s="0"/>
      <c r="AJS489" s="0"/>
      <c r="AJT489" s="0"/>
      <c r="AJU489" s="0"/>
      <c r="AJV489" s="0"/>
      <c r="AJW489" s="0"/>
      <c r="AJX489" s="0"/>
      <c r="AJY489" s="0"/>
      <c r="AJZ489" s="0"/>
      <c r="AKA489" s="0"/>
      <c r="AKB489" s="0"/>
      <c r="AKC489" s="0"/>
      <c r="AKD489" s="0"/>
      <c r="AKE489" s="0"/>
      <c r="AKF489" s="0"/>
      <c r="AKG489" s="0"/>
      <c r="AKH489" s="0"/>
      <c r="AKI489" s="0"/>
      <c r="AKJ489" s="0"/>
      <c r="AKK489" s="0"/>
      <c r="AKL489" s="0"/>
      <c r="AKM489" s="0"/>
      <c r="AKN489" s="0"/>
      <c r="AKO489" s="0"/>
      <c r="AKP489" s="0"/>
      <c r="AKQ489" s="0"/>
      <c r="AKR489" s="0"/>
      <c r="AKS489" s="0"/>
      <c r="AKT489" s="0"/>
      <c r="AKU489" s="0"/>
      <c r="AKV489" s="0"/>
      <c r="AKW489" s="0"/>
      <c r="AKX489" s="0"/>
      <c r="AKY489" s="0"/>
      <c r="AKZ489" s="0"/>
      <c r="ALA489" s="0"/>
      <c r="ALB489" s="0"/>
      <c r="ALC489" s="0"/>
      <c r="ALD489" s="0"/>
      <c r="ALE489" s="0"/>
      <c r="ALF489" s="0"/>
      <c r="ALG489" s="0"/>
      <c r="ALH489" s="0"/>
      <c r="ALI489" s="0"/>
      <c r="ALJ489" s="0"/>
      <c r="ALK489" s="0"/>
      <c r="ALL489" s="0"/>
      <c r="ALM489" s="0"/>
      <c r="ALN489" s="0"/>
      <c r="ALO489" s="0"/>
      <c r="ALP489" s="0"/>
      <c r="ALQ489" s="0"/>
      <c r="ALR489" s="0"/>
      <c r="ALS489" s="0"/>
      <c r="ALT489" s="0"/>
      <c r="ALU489" s="0"/>
      <c r="ALV489" s="0"/>
      <c r="ALW489" s="0"/>
      <c r="ALX489" s="0"/>
      <c r="ALY489" s="0"/>
      <c r="ALZ489" s="0"/>
      <c r="AMA489" s="0"/>
      <c r="AMB489" s="0"/>
      <c r="AMC489" s="0"/>
      <c r="AMD489" s="0"/>
      <c r="AME489" s="0"/>
      <c r="AMF489" s="0"/>
      <c r="AMG489" s="0"/>
      <c r="AMH489" s="0"/>
      <c r="AMI489" s="0"/>
      <c r="AMJ489" s="0"/>
    </row>
    <row r="490" customFormat="false" ht="27.6" hidden="false" customHeight="true" outlineLevel="0" collapsed="false">
      <c r="A490" s="406"/>
      <c r="B490" s="0"/>
      <c r="C490" s="407" t="s">
        <v>4638</v>
      </c>
      <c r="D490" s="408" t="s">
        <v>4639</v>
      </c>
      <c r="E490" s="407" t="s">
        <v>4640</v>
      </c>
      <c r="F490" s="406" t="s">
        <v>4641</v>
      </c>
      <c r="G490" s="406" t="s">
        <v>4642</v>
      </c>
      <c r="H490" s="409" t="s">
        <v>4643</v>
      </c>
      <c r="I490" s="408" t="s">
        <v>4639</v>
      </c>
      <c r="J490" s="0"/>
      <c r="K490" s="0"/>
      <c r="L490" s="0"/>
      <c r="M490" s="0"/>
      <c r="N490" s="0"/>
      <c r="O490" s="0"/>
      <c r="P490" s="0"/>
      <c r="Q490" s="0"/>
      <c r="R490" s="0"/>
      <c r="S490" s="0"/>
      <c r="T490" s="0"/>
      <c r="U490" s="0"/>
      <c r="V490" s="0"/>
      <c r="W490" s="0"/>
      <c r="X490" s="0"/>
      <c r="Y490" s="0"/>
      <c r="Z490" s="0"/>
      <c r="AA490" s="0"/>
      <c r="AB490" s="0"/>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c r="CP490" s="0"/>
      <c r="CQ490" s="0"/>
      <c r="CR490" s="0"/>
      <c r="CS490" s="0"/>
      <c r="CT490" s="0"/>
      <c r="CU490" s="0"/>
      <c r="CV490" s="0"/>
      <c r="CW490" s="0"/>
      <c r="CX490" s="0"/>
      <c r="CY490" s="0"/>
      <c r="CZ490" s="0"/>
      <c r="DA490" s="0"/>
      <c r="DB490" s="0"/>
      <c r="DC490" s="0"/>
      <c r="DD490" s="0"/>
      <c r="DE490" s="0"/>
      <c r="DF490" s="0"/>
      <c r="DG490" s="0"/>
      <c r="DH490" s="0"/>
      <c r="DI490" s="0"/>
      <c r="DJ490" s="0"/>
      <c r="DK490" s="0"/>
      <c r="DL490" s="0"/>
      <c r="DM490" s="0"/>
      <c r="DN490" s="0"/>
      <c r="DO490" s="0"/>
      <c r="DP490" s="0"/>
      <c r="DQ490" s="0"/>
      <c r="DR490" s="0"/>
      <c r="DS490" s="0"/>
      <c r="DT490" s="0"/>
      <c r="DU490" s="0"/>
      <c r="DV490" s="0"/>
      <c r="DW490" s="0"/>
      <c r="DX490" s="0"/>
      <c r="DY490" s="0"/>
      <c r="DZ490" s="0"/>
      <c r="EA490" s="0"/>
      <c r="EB490" s="0"/>
      <c r="EC490" s="0"/>
      <c r="ED490" s="0"/>
      <c r="EE490" s="0"/>
      <c r="EF490" s="0"/>
      <c r="EG490" s="0"/>
      <c r="EH490" s="0"/>
      <c r="EI490" s="0"/>
      <c r="EJ490" s="0"/>
      <c r="EK490" s="0"/>
      <c r="EL490" s="0"/>
      <c r="EM490" s="0"/>
      <c r="EN490" s="0"/>
      <c r="EO490" s="0"/>
      <c r="EP490" s="0"/>
      <c r="EQ490" s="0"/>
      <c r="ER490" s="0"/>
      <c r="ES490" s="0"/>
      <c r="ET490" s="0"/>
      <c r="EU490" s="0"/>
      <c r="EV490" s="0"/>
      <c r="EW490" s="0"/>
      <c r="EX490" s="0"/>
      <c r="EY490" s="0"/>
      <c r="EZ490" s="0"/>
      <c r="FA490" s="0"/>
      <c r="FB490" s="0"/>
      <c r="FC490" s="0"/>
      <c r="FD490" s="0"/>
      <c r="FE490" s="0"/>
      <c r="FF490" s="0"/>
      <c r="FG490" s="0"/>
      <c r="FH490" s="0"/>
      <c r="FI490" s="0"/>
      <c r="FJ490" s="0"/>
      <c r="FK490" s="0"/>
      <c r="FL490" s="0"/>
      <c r="FM490" s="0"/>
      <c r="FN490" s="0"/>
      <c r="FO490" s="0"/>
      <c r="FP490" s="0"/>
      <c r="FQ490" s="0"/>
      <c r="FR490" s="0"/>
      <c r="FS490" s="0"/>
      <c r="FT490" s="0"/>
      <c r="FU490" s="0"/>
      <c r="FV490" s="0"/>
      <c r="FW490" s="0"/>
      <c r="FX490" s="0"/>
      <c r="FY490" s="0"/>
      <c r="FZ490" s="0"/>
      <c r="GA490" s="0"/>
      <c r="GB490" s="0"/>
      <c r="GC490" s="0"/>
      <c r="GD490" s="0"/>
      <c r="GE490" s="0"/>
      <c r="GF490" s="0"/>
      <c r="GG490" s="0"/>
      <c r="GH490" s="0"/>
      <c r="GI490" s="0"/>
      <c r="GJ490" s="0"/>
      <c r="GK490" s="0"/>
      <c r="GL490" s="0"/>
      <c r="GM490" s="0"/>
      <c r="GN490" s="0"/>
      <c r="GO490" s="0"/>
      <c r="GP490" s="0"/>
      <c r="GQ490" s="0"/>
      <c r="GR490" s="0"/>
      <c r="GS490" s="0"/>
      <c r="GT490" s="0"/>
      <c r="GU490" s="0"/>
      <c r="GV490" s="0"/>
      <c r="GW490" s="0"/>
      <c r="GX490" s="0"/>
      <c r="GY490" s="0"/>
      <c r="GZ490" s="0"/>
      <c r="HA490" s="0"/>
      <c r="HB490" s="0"/>
      <c r="HC490" s="0"/>
      <c r="HD490" s="0"/>
      <c r="HE490" s="0"/>
      <c r="HF490" s="0"/>
      <c r="HG490" s="0"/>
      <c r="HH490" s="0"/>
      <c r="HI490" s="0"/>
      <c r="HJ490" s="0"/>
      <c r="HK490" s="0"/>
      <c r="HL490" s="0"/>
      <c r="HM490" s="0"/>
      <c r="HN490" s="0"/>
      <c r="HO490" s="0"/>
      <c r="HP490" s="0"/>
      <c r="HQ490" s="0"/>
      <c r="HR490" s="0"/>
      <c r="HS490" s="0"/>
      <c r="HT490" s="0"/>
      <c r="HU490" s="0"/>
      <c r="HV490" s="0"/>
      <c r="HW490" s="0"/>
      <c r="HX490" s="0"/>
      <c r="HY490" s="0"/>
      <c r="HZ490" s="0"/>
      <c r="IA490" s="0"/>
      <c r="IB490" s="0"/>
      <c r="IC490" s="0"/>
      <c r="ID490" s="0"/>
      <c r="IE490" s="0"/>
      <c r="IF490" s="0"/>
      <c r="IG490" s="0"/>
      <c r="IH490" s="0"/>
      <c r="II490" s="0"/>
      <c r="IJ490" s="0"/>
      <c r="IK490" s="0"/>
      <c r="IL490" s="0"/>
      <c r="IM490" s="0"/>
      <c r="IN490" s="0"/>
      <c r="IO490" s="0"/>
      <c r="IP490" s="0"/>
      <c r="IQ490" s="0"/>
      <c r="IR490" s="0"/>
      <c r="IS490" s="0"/>
      <c r="IT490" s="0"/>
      <c r="IU490" s="0"/>
      <c r="IV490" s="0"/>
      <c r="IW490" s="0"/>
      <c r="IX490" s="0"/>
      <c r="IY490" s="0"/>
      <c r="IZ490" s="0"/>
      <c r="JA490" s="0"/>
      <c r="JB490" s="0"/>
      <c r="JC490" s="0"/>
      <c r="JD490" s="0"/>
      <c r="JE490" s="0"/>
      <c r="JF490" s="0"/>
      <c r="JG490" s="0"/>
      <c r="JH490" s="0"/>
      <c r="JI490" s="0"/>
      <c r="JJ490" s="0"/>
      <c r="JK490" s="0"/>
      <c r="JL490" s="0"/>
      <c r="JM490" s="0"/>
      <c r="JN490" s="0"/>
      <c r="JO490" s="0"/>
      <c r="JP490" s="0"/>
      <c r="JQ490" s="0"/>
      <c r="JR490" s="0"/>
      <c r="JS490" s="0"/>
      <c r="JT490" s="0"/>
      <c r="JU490" s="0"/>
      <c r="JV490" s="0"/>
      <c r="JW490" s="0"/>
      <c r="JX490" s="0"/>
      <c r="JY490" s="0"/>
      <c r="JZ490" s="0"/>
      <c r="KA490" s="0"/>
      <c r="KB490" s="0"/>
      <c r="KC490" s="0"/>
      <c r="KD490" s="0"/>
      <c r="KE490" s="0"/>
      <c r="KF490" s="0"/>
      <c r="KG490" s="0"/>
      <c r="KH490" s="0"/>
      <c r="KI490" s="0"/>
      <c r="KJ490" s="0"/>
      <c r="KK490" s="0"/>
      <c r="KL490" s="0"/>
      <c r="KM490" s="0"/>
      <c r="KN490" s="0"/>
      <c r="KO490" s="0"/>
      <c r="KP490" s="0"/>
      <c r="KQ490" s="0"/>
      <c r="KR490" s="0"/>
      <c r="KS490" s="0"/>
      <c r="KT490" s="0"/>
      <c r="KU490" s="0"/>
      <c r="KV490" s="0"/>
      <c r="KW490" s="0"/>
      <c r="KX490" s="0"/>
      <c r="KY490" s="0"/>
      <c r="KZ490" s="0"/>
      <c r="LA490" s="0"/>
      <c r="LB490" s="0"/>
      <c r="LC490" s="0"/>
      <c r="LD490" s="0"/>
      <c r="LE490" s="0"/>
      <c r="LF490" s="0"/>
      <c r="LG490" s="0"/>
      <c r="LH490" s="0"/>
      <c r="LI490" s="0"/>
      <c r="LJ490" s="0"/>
      <c r="LK490" s="0"/>
      <c r="LL490" s="0"/>
      <c r="LM490" s="0"/>
      <c r="LN490" s="0"/>
      <c r="LO490" s="0"/>
      <c r="LP490" s="0"/>
      <c r="LQ490" s="0"/>
      <c r="LR490" s="0"/>
      <c r="LS490" s="0"/>
      <c r="LT490" s="0"/>
      <c r="LU490" s="0"/>
      <c r="LV490" s="0"/>
      <c r="LW490" s="0"/>
      <c r="LX490" s="0"/>
      <c r="LY490" s="0"/>
      <c r="LZ490" s="0"/>
      <c r="MA490" s="0"/>
      <c r="MB490" s="0"/>
      <c r="MC490" s="0"/>
      <c r="MD490" s="0"/>
      <c r="ME490" s="0"/>
      <c r="MF490" s="0"/>
      <c r="MG490" s="0"/>
      <c r="MH490" s="0"/>
      <c r="MI490" s="0"/>
      <c r="MJ490" s="0"/>
      <c r="MK490" s="0"/>
      <c r="ML490" s="0"/>
      <c r="MM490" s="0"/>
      <c r="MN490" s="0"/>
      <c r="MO490" s="0"/>
      <c r="MP490" s="0"/>
      <c r="MQ490" s="0"/>
      <c r="MR490" s="0"/>
      <c r="MS490" s="0"/>
      <c r="MT490" s="0"/>
      <c r="MU490" s="0"/>
      <c r="MV490" s="0"/>
      <c r="MW490" s="0"/>
      <c r="MX490" s="0"/>
      <c r="MY490" s="0"/>
      <c r="MZ490" s="0"/>
      <c r="NA490" s="0"/>
      <c r="NB490" s="0"/>
      <c r="NC490" s="0"/>
      <c r="ND490" s="0"/>
      <c r="NE490" s="0"/>
      <c r="NF490" s="0"/>
      <c r="NG490" s="0"/>
      <c r="NH490" s="0"/>
      <c r="NI490" s="0"/>
      <c r="NJ490" s="0"/>
      <c r="NK490" s="0"/>
      <c r="NL490" s="0"/>
      <c r="NM490" s="0"/>
      <c r="NN490" s="0"/>
      <c r="NO490" s="0"/>
      <c r="NP490" s="0"/>
      <c r="NQ490" s="0"/>
      <c r="NR490" s="0"/>
      <c r="NS490" s="0"/>
      <c r="NT490" s="0"/>
      <c r="NU490" s="0"/>
      <c r="NV490" s="0"/>
      <c r="NW490" s="0"/>
      <c r="NX490" s="0"/>
      <c r="NY490" s="0"/>
      <c r="NZ490" s="0"/>
      <c r="OA490" s="0"/>
      <c r="OB490" s="0"/>
      <c r="OC490" s="0"/>
      <c r="OD490" s="0"/>
      <c r="OE490" s="0"/>
      <c r="OF490" s="0"/>
      <c r="OG490" s="0"/>
      <c r="OH490" s="0"/>
      <c r="OI490" s="0"/>
      <c r="OJ490" s="0"/>
      <c r="OK490" s="0"/>
      <c r="OL490" s="0"/>
      <c r="OM490" s="0"/>
      <c r="ON490" s="0"/>
      <c r="OO490" s="0"/>
      <c r="OP490" s="0"/>
      <c r="OQ490" s="0"/>
      <c r="OR490" s="0"/>
      <c r="OS490" s="0"/>
      <c r="OT490" s="0"/>
      <c r="OU490" s="0"/>
      <c r="OV490" s="0"/>
      <c r="OW490" s="0"/>
      <c r="OX490" s="0"/>
      <c r="OY490" s="0"/>
      <c r="OZ490" s="0"/>
      <c r="PA490" s="0"/>
      <c r="PB490" s="0"/>
      <c r="PC490" s="0"/>
      <c r="PD490" s="0"/>
      <c r="PE490" s="0"/>
      <c r="PF490" s="0"/>
      <c r="PG490" s="0"/>
      <c r="PH490" s="0"/>
      <c r="PI490" s="0"/>
      <c r="PJ490" s="0"/>
      <c r="PK490" s="0"/>
      <c r="PL490" s="0"/>
      <c r="PM490" s="0"/>
      <c r="PN490" s="0"/>
      <c r="PO490" s="0"/>
      <c r="PP490" s="0"/>
      <c r="PQ490" s="0"/>
      <c r="PR490" s="0"/>
      <c r="PS490" s="0"/>
      <c r="PT490" s="0"/>
      <c r="PU490" s="0"/>
      <c r="PV490" s="0"/>
      <c r="PW490" s="0"/>
      <c r="PX490" s="0"/>
      <c r="PY490" s="0"/>
      <c r="PZ490" s="0"/>
      <c r="QA490" s="0"/>
      <c r="QB490" s="0"/>
      <c r="QC490" s="0"/>
      <c r="QD490" s="0"/>
      <c r="QE490" s="0"/>
      <c r="QF490" s="0"/>
      <c r="QG490" s="0"/>
      <c r="QH490" s="0"/>
      <c r="QI490" s="0"/>
      <c r="QJ490" s="0"/>
      <c r="QK490" s="0"/>
      <c r="QL490" s="0"/>
      <c r="QM490" s="0"/>
      <c r="QN490" s="0"/>
      <c r="QO490" s="0"/>
      <c r="QP490" s="0"/>
      <c r="QQ490" s="0"/>
      <c r="QR490" s="0"/>
      <c r="QS490" s="0"/>
      <c r="QT490" s="0"/>
      <c r="QU490" s="0"/>
      <c r="QV490" s="0"/>
      <c r="QW490" s="0"/>
      <c r="QX490" s="0"/>
      <c r="QY490" s="0"/>
      <c r="QZ490" s="0"/>
      <c r="RA490" s="0"/>
      <c r="RB490" s="0"/>
      <c r="RC490" s="0"/>
      <c r="RD490" s="0"/>
      <c r="RE490" s="0"/>
      <c r="RF490" s="0"/>
      <c r="RG490" s="0"/>
      <c r="RH490" s="0"/>
      <c r="RI490" s="0"/>
      <c r="RJ490" s="0"/>
      <c r="RK490" s="0"/>
      <c r="RL490" s="0"/>
      <c r="RM490" s="0"/>
      <c r="RN490" s="0"/>
      <c r="RO490" s="0"/>
      <c r="RP490" s="0"/>
      <c r="RQ490" s="0"/>
      <c r="RR490" s="0"/>
      <c r="RS490" s="0"/>
      <c r="RT490" s="0"/>
      <c r="RU490" s="0"/>
      <c r="RV490" s="0"/>
      <c r="RW490" s="0"/>
      <c r="RX490" s="0"/>
      <c r="RY490" s="0"/>
      <c r="RZ490" s="0"/>
      <c r="SA490" s="0"/>
      <c r="SB490" s="0"/>
      <c r="SC490" s="0"/>
      <c r="SD490" s="0"/>
      <c r="SE490" s="0"/>
      <c r="SF490" s="0"/>
      <c r="SG490" s="0"/>
      <c r="SH490" s="0"/>
      <c r="SI490" s="0"/>
      <c r="SJ490" s="0"/>
      <c r="SK490" s="0"/>
      <c r="SL490" s="0"/>
      <c r="SM490" s="0"/>
      <c r="SN490" s="0"/>
      <c r="SO490" s="0"/>
      <c r="SP490" s="0"/>
      <c r="SQ490" s="0"/>
      <c r="SR490" s="0"/>
      <c r="SS490" s="0"/>
      <c r="ST490" s="0"/>
      <c r="SU490" s="0"/>
      <c r="SV490" s="0"/>
      <c r="SW490" s="0"/>
      <c r="SX490" s="0"/>
      <c r="SY490" s="0"/>
      <c r="SZ490" s="0"/>
      <c r="TA490" s="0"/>
      <c r="TB490" s="0"/>
      <c r="TC490" s="0"/>
      <c r="TD490" s="0"/>
      <c r="TE490" s="0"/>
      <c r="TF490" s="0"/>
      <c r="TG490" s="0"/>
      <c r="TH490" s="0"/>
      <c r="TI490" s="0"/>
      <c r="TJ490" s="0"/>
      <c r="TK490" s="0"/>
      <c r="TL490" s="0"/>
      <c r="TM490" s="0"/>
      <c r="TN490" s="0"/>
      <c r="TO490" s="0"/>
      <c r="TP490" s="0"/>
      <c r="TQ490" s="0"/>
      <c r="TR490" s="0"/>
      <c r="TS490" s="0"/>
      <c r="TT490" s="0"/>
      <c r="TU490" s="0"/>
      <c r="TV490" s="0"/>
      <c r="TW490" s="0"/>
      <c r="TX490" s="0"/>
      <c r="TY490" s="0"/>
      <c r="TZ490" s="0"/>
      <c r="UA490" s="0"/>
      <c r="UB490" s="0"/>
      <c r="UC490" s="0"/>
      <c r="UD490" s="0"/>
      <c r="UE490" s="0"/>
      <c r="UF490" s="0"/>
      <c r="UG490" s="0"/>
      <c r="UH490" s="0"/>
      <c r="UI490" s="0"/>
      <c r="UJ490" s="0"/>
      <c r="UK490" s="0"/>
      <c r="UL490" s="0"/>
      <c r="UM490" s="0"/>
      <c r="UN490" s="0"/>
      <c r="UO490" s="0"/>
      <c r="UP490" s="0"/>
      <c r="UQ490" s="0"/>
      <c r="UR490" s="0"/>
      <c r="US490" s="0"/>
      <c r="UT490" s="0"/>
      <c r="UU490" s="0"/>
      <c r="UV490" s="0"/>
      <c r="UW490" s="0"/>
      <c r="UX490" s="0"/>
      <c r="UY490" s="0"/>
      <c r="UZ490" s="0"/>
      <c r="VA490" s="0"/>
      <c r="VB490" s="0"/>
      <c r="VC490" s="0"/>
      <c r="VD490" s="0"/>
      <c r="VE490" s="0"/>
      <c r="VF490" s="0"/>
      <c r="VG490" s="0"/>
      <c r="VH490" s="0"/>
      <c r="VI490" s="0"/>
      <c r="VJ490" s="0"/>
      <c r="VK490" s="0"/>
      <c r="VL490" s="0"/>
      <c r="VM490" s="0"/>
      <c r="VN490" s="0"/>
      <c r="VO490" s="0"/>
      <c r="VP490" s="0"/>
      <c r="VQ490" s="0"/>
      <c r="VR490" s="0"/>
      <c r="VS490" s="0"/>
      <c r="VT490" s="0"/>
      <c r="VU490" s="0"/>
      <c r="VV490" s="0"/>
      <c r="VW490" s="0"/>
      <c r="VX490" s="0"/>
      <c r="VY490" s="0"/>
      <c r="VZ490" s="0"/>
      <c r="WA490" s="0"/>
      <c r="WB490" s="0"/>
      <c r="WC490" s="0"/>
      <c r="WD490" s="0"/>
      <c r="WE490" s="0"/>
      <c r="WF490" s="0"/>
      <c r="WG490" s="0"/>
      <c r="WH490" s="0"/>
      <c r="WI490" s="0"/>
      <c r="WJ490" s="0"/>
      <c r="WK490" s="0"/>
      <c r="WL490" s="0"/>
      <c r="WM490" s="0"/>
      <c r="WN490" s="0"/>
      <c r="WO490" s="0"/>
      <c r="WP490" s="0"/>
      <c r="WQ490" s="0"/>
      <c r="WR490" s="0"/>
      <c r="WS490" s="0"/>
      <c r="WT490" s="0"/>
      <c r="WU490" s="0"/>
      <c r="WV490" s="0"/>
      <c r="WW490" s="0"/>
      <c r="WX490" s="0"/>
      <c r="WY490" s="0"/>
      <c r="WZ490" s="0"/>
      <c r="XA490" s="0"/>
      <c r="XB490" s="0"/>
      <c r="XC490" s="0"/>
      <c r="XD490" s="0"/>
      <c r="XE490" s="0"/>
      <c r="XF490" s="0"/>
      <c r="XG490" s="0"/>
      <c r="XH490" s="0"/>
      <c r="XI490" s="0"/>
      <c r="XJ490" s="0"/>
      <c r="XK490" s="0"/>
      <c r="XL490" s="0"/>
      <c r="XM490" s="0"/>
      <c r="XN490" s="0"/>
      <c r="XO490" s="0"/>
      <c r="XP490" s="0"/>
      <c r="XQ490" s="0"/>
      <c r="XR490" s="0"/>
      <c r="XS490" s="0"/>
      <c r="XT490" s="0"/>
      <c r="XU490" s="0"/>
      <c r="XV490" s="0"/>
      <c r="XW490" s="0"/>
      <c r="XX490" s="0"/>
      <c r="XY490" s="0"/>
      <c r="XZ490" s="0"/>
      <c r="YA490" s="0"/>
      <c r="YB490" s="0"/>
      <c r="YC490" s="0"/>
      <c r="YD490" s="0"/>
      <c r="YE490" s="0"/>
      <c r="YF490" s="0"/>
      <c r="YG490" s="0"/>
      <c r="YH490" s="0"/>
      <c r="YI490" s="0"/>
      <c r="YJ490" s="0"/>
      <c r="YK490" s="0"/>
      <c r="YL490" s="0"/>
      <c r="YM490" s="0"/>
      <c r="YN490" s="0"/>
      <c r="YO490" s="0"/>
      <c r="YP490" s="0"/>
      <c r="YQ490" s="0"/>
      <c r="YR490" s="0"/>
      <c r="YS490" s="0"/>
      <c r="YT490" s="0"/>
      <c r="YU490" s="0"/>
      <c r="YV490" s="0"/>
      <c r="YW490" s="0"/>
      <c r="YX490" s="0"/>
      <c r="YY490" s="0"/>
      <c r="YZ490" s="0"/>
      <c r="ZA490" s="0"/>
      <c r="ZB490" s="0"/>
      <c r="ZC490" s="0"/>
      <c r="ZD490" s="0"/>
      <c r="ZE490" s="0"/>
      <c r="ZF490" s="0"/>
      <c r="ZG490" s="0"/>
      <c r="ZH490" s="0"/>
      <c r="ZI490" s="0"/>
      <c r="ZJ490" s="0"/>
      <c r="ZK490" s="0"/>
      <c r="ZL490" s="0"/>
      <c r="ZM490" s="0"/>
      <c r="ZN490" s="0"/>
      <c r="ZO490" s="0"/>
      <c r="ZP490" s="0"/>
      <c r="ZQ490" s="0"/>
      <c r="ZR490" s="0"/>
      <c r="ZS490" s="0"/>
      <c r="ZT490" s="0"/>
      <c r="ZU490" s="0"/>
      <c r="ZV490" s="0"/>
      <c r="ZW490" s="0"/>
      <c r="ZX490" s="0"/>
      <c r="ZY490" s="0"/>
      <c r="ZZ490" s="0"/>
      <c r="AAA490" s="0"/>
      <c r="AAB490" s="0"/>
      <c r="AAC490" s="0"/>
      <c r="AAD490" s="0"/>
      <c r="AAE490" s="0"/>
      <c r="AAF490" s="0"/>
      <c r="AAG490" s="0"/>
      <c r="AAH490" s="0"/>
      <c r="AAI490" s="0"/>
      <c r="AAJ490" s="0"/>
      <c r="AAK490" s="0"/>
      <c r="AAL490" s="0"/>
      <c r="AAM490" s="0"/>
      <c r="AAN490" s="0"/>
      <c r="AAO490" s="0"/>
      <c r="AAP490" s="0"/>
      <c r="AAQ490" s="0"/>
      <c r="AAR490" s="0"/>
      <c r="AAS490" s="0"/>
      <c r="AAT490" s="0"/>
      <c r="AAU490" s="0"/>
      <c r="AAV490" s="0"/>
      <c r="AAW490" s="0"/>
      <c r="AAX490" s="0"/>
      <c r="AAY490" s="0"/>
      <c r="AAZ490" s="0"/>
      <c r="ABA490" s="0"/>
      <c r="ABB490" s="0"/>
      <c r="ABC490" s="0"/>
      <c r="ABD490" s="0"/>
      <c r="ABE490" s="0"/>
      <c r="ABF490" s="0"/>
      <c r="ABG490" s="0"/>
      <c r="ABH490" s="0"/>
      <c r="ABI490" s="0"/>
      <c r="ABJ490" s="0"/>
      <c r="ABK490" s="0"/>
      <c r="ABL490" s="0"/>
      <c r="ABM490" s="0"/>
      <c r="ABN490" s="0"/>
      <c r="ABO490" s="0"/>
      <c r="ABP490" s="0"/>
      <c r="ABQ490" s="0"/>
      <c r="ABR490" s="0"/>
      <c r="ABS490" s="0"/>
      <c r="ABT490" s="0"/>
      <c r="ABU490" s="0"/>
      <c r="ABV490" s="0"/>
      <c r="ABW490" s="0"/>
      <c r="ABX490" s="0"/>
      <c r="ABY490" s="0"/>
      <c r="ABZ490" s="0"/>
      <c r="ACA490" s="0"/>
      <c r="ACB490" s="0"/>
      <c r="ACC490" s="0"/>
      <c r="ACD490" s="0"/>
      <c r="ACE490" s="0"/>
      <c r="ACF490" s="0"/>
      <c r="ACG490" s="0"/>
      <c r="ACH490" s="0"/>
      <c r="ACI490" s="0"/>
      <c r="ACJ490" s="0"/>
      <c r="ACK490" s="0"/>
      <c r="ACL490" s="0"/>
      <c r="ACM490" s="0"/>
      <c r="ACN490" s="0"/>
      <c r="ACO490" s="0"/>
      <c r="ACP490" s="0"/>
      <c r="ACQ490" s="0"/>
      <c r="ACR490" s="0"/>
      <c r="ACS490" s="0"/>
      <c r="ACT490" s="0"/>
      <c r="ACU490" s="0"/>
      <c r="ACV490" s="0"/>
      <c r="ACW490" s="0"/>
      <c r="ACX490" s="0"/>
      <c r="ACY490" s="0"/>
      <c r="ACZ490" s="0"/>
      <c r="ADA490" s="0"/>
      <c r="ADB490" s="0"/>
      <c r="ADC490" s="0"/>
      <c r="ADD490" s="0"/>
      <c r="ADE490" s="0"/>
      <c r="ADF490" s="0"/>
      <c r="ADG490" s="0"/>
      <c r="ADH490" s="0"/>
      <c r="ADI490" s="0"/>
      <c r="ADJ490" s="0"/>
      <c r="ADK490" s="0"/>
      <c r="ADL490" s="0"/>
      <c r="ADM490" s="0"/>
      <c r="ADN490" s="0"/>
      <c r="ADO490" s="0"/>
      <c r="ADP490" s="0"/>
      <c r="ADQ490" s="0"/>
      <c r="ADR490" s="0"/>
      <c r="ADS490" s="0"/>
      <c r="ADT490" s="0"/>
      <c r="ADU490" s="0"/>
      <c r="ADV490" s="0"/>
      <c r="ADW490" s="0"/>
      <c r="ADX490" s="0"/>
      <c r="ADY490" s="0"/>
      <c r="ADZ490" s="0"/>
      <c r="AEA490" s="0"/>
      <c r="AEB490" s="0"/>
      <c r="AEC490" s="0"/>
      <c r="AED490" s="0"/>
      <c r="AEE490" s="0"/>
      <c r="AEF490" s="0"/>
      <c r="AEG490" s="0"/>
      <c r="AEH490" s="0"/>
      <c r="AEI490" s="0"/>
      <c r="AEJ490" s="0"/>
      <c r="AEK490" s="0"/>
      <c r="AEL490" s="0"/>
      <c r="AEM490" s="0"/>
      <c r="AEN490" s="0"/>
      <c r="AEO490" s="0"/>
      <c r="AEP490" s="0"/>
      <c r="AEQ490" s="0"/>
      <c r="AER490" s="0"/>
      <c r="AES490" s="0"/>
      <c r="AET490" s="0"/>
      <c r="AEU490" s="0"/>
      <c r="AEV490" s="0"/>
      <c r="AEW490" s="0"/>
      <c r="AEX490" s="0"/>
      <c r="AEY490" s="0"/>
      <c r="AEZ490" s="0"/>
      <c r="AFA490" s="0"/>
      <c r="AFB490" s="0"/>
      <c r="AFC490" s="0"/>
      <c r="AFD490" s="0"/>
      <c r="AFE490" s="0"/>
      <c r="AFF490" s="0"/>
      <c r="AFG490" s="0"/>
      <c r="AFH490" s="0"/>
      <c r="AFI490" s="0"/>
      <c r="AFJ490" s="0"/>
      <c r="AFK490" s="0"/>
      <c r="AFL490" s="0"/>
      <c r="AFM490" s="0"/>
      <c r="AFN490" s="0"/>
      <c r="AFO490" s="0"/>
      <c r="AFP490" s="0"/>
      <c r="AFQ490" s="0"/>
      <c r="AFR490" s="0"/>
      <c r="AFS490" s="0"/>
      <c r="AFT490" s="0"/>
      <c r="AFU490" s="0"/>
      <c r="AFV490" s="0"/>
      <c r="AFW490" s="0"/>
      <c r="AFX490" s="0"/>
      <c r="AFY490" s="0"/>
      <c r="AFZ490" s="0"/>
      <c r="AGA490" s="0"/>
      <c r="AGB490" s="0"/>
      <c r="AGC490" s="0"/>
      <c r="AGD490" s="0"/>
      <c r="AGE490" s="0"/>
      <c r="AGF490" s="0"/>
      <c r="AGG490" s="0"/>
      <c r="AGH490" s="0"/>
      <c r="AGI490" s="0"/>
      <c r="AGJ490" s="0"/>
      <c r="AGK490" s="0"/>
      <c r="AGL490" s="0"/>
      <c r="AGM490" s="0"/>
      <c r="AGN490" s="0"/>
      <c r="AGO490" s="0"/>
      <c r="AGP490" s="0"/>
      <c r="AGQ490" s="0"/>
      <c r="AGR490" s="0"/>
      <c r="AGS490" s="0"/>
      <c r="AGT490" s="0"/>
      <c r="AGU490" s="0"/>
      <c r="AGV490" s="0"/>
      <c r="AGW490" s="0"/>
      <c r="AGX490" s="0"/>
      <c r="AGY490" s="0"/>
      <c r="AGZ490" s="0"/>
      <c r="AHA490" s="0"/>
      <c r="AHB490" s="0"/>
      <c r="AHC490" s="0"/>
      <c r="AHD490" s="0"/>
      <c r="AHE490" s="0"/>
      <c r="AHF490" s="0"/>
      <c r="AHG490" s="0"/>
      <c r="AHH490" s="0"/>
      <c r="AHI490" s="0"/>
      <c r="AHJ490" s="0"/>
      <c r="AHK490" s="0"/>
      <c r="AHL490" s="0"/>
      <c r="AHM490" s="0"/>
      <c r="AHN490" s="0"/>
      <c r="AHO490" s="0"/>
      <c r="AHP490" s="0"/>
      <c r="AHQ490" s="0"/>
      <c r="AHR490" s="0"/>
      <c r="AHS490" s="0"/>
      <c r="AHT490" s="0"/>
      <c r="AHU490" s="0"/>
      <c r="AHV490" s="0"/>
      <c r="AHW490" s="0"/>
      <c r="AHX490" s="0"/>
      <c r="AHY490" s="0"/>
      <c r="AHZ490" s="0"/>
      <c r="AIA490" s="0"/>
      <c r="AIB490" s="0"/>
      <c r="AIC490" s="0"/>
      <c r="AID490" s="0"/>
      <c r="AIE490" s="0"/>
      <c r="AIF490" s="0"/>
      <c r="AIG490" s="0"/>
      <c r="AIH490" s="0"/>
      <c r="AII490" s="0"/>
      <c r="AIJ490" s="0"/>
      <c r="AIK490" s="0"/>
      <c r="AIL490" s="0"/>
      <c r="AIM490" s="0"/>
      <c r="AIN490" s="0"/>
      <c r="AIO490" s="0"/>
      <c r="AIP490" s="0"/>
      <c r="AIQ490" s="0"/>
      <c r="AIR490" s="0"/>
      <c r="AIS490" s="0"/>
      <c r="AIT490" s="0"/>
      <c r="AIU490" s="0"/>
      <c r="AIV490" s="0"/>
      <c r="AIW490" s="0"/>
      <c r="AIX490" s="0"/>
      <c r="AIY490" s="0"/>
      <c r="AIZ490" s="0"/>
      <c r="AJA490" s="0"/>
      <c r="AJB490" s="0"/>
      <c r="AJC490" s="0"/>
      <c r="AJD490" s="0"/>
      <c r="AJE490" s="0"/>
      <c r="AJF490" s="0"/>
      <c r="AJG490" s="0"/>
      <c r="AJH490" s="0"/>
      <c r="AJI490" s="0"/>
      <c r="AJJ490" s="0"/>
      <c r="AJK490" s="0"/>
      <c r="AJL490" s="0"/>
      <c r="AJM490" s="0"/>
      <c r="AJN490" s="0"/>
      <c r="AJO490" s="0"/>
      <c r="AJP490" s="0"/>
      <c r="AJQ490" s="0"/>
      <c r="AJR490" s="0"/>
      <c r="AJS490" s="0"/>
      <c r="AJT490" s="0"/>
      <c r="AJU490" s="0"/>
      <c r="AJV490" s="0"/>
      <c r="AJW490" s="0"/>
      <c r="AJX490" s="0"/>
      <c r="AJY490" s="0"/>
      <c r="AJZ490" s="0"/>
      <c r="AKA490" s="0"/>
      <c r="AKB490" s="0"/>
      <c r="AKC490" s="0"/>
      <c r="AKD490" s="0"/>
      <c r="AKE490" s="0"/>
      <c r="AKF490" s="0"/>
      <c r="AKG490" s="0"/>
      <c r="AKH490" s="0"/>
      <c r="AKI490" s="0"/>
      <c r="AKJ490" s="0"/>
      <c r="AKK490" s="0"/>
      <c r="AKL490" s="0"/>
      <c r="AKM490" s="0"/>
      <c r="AKN490" s="0"/>
      <c r="AKO490" s="0"/>
      <c r="AKP490" s="0"/>
      <c r="AKQ490" s="0"/>
      <c r="AKR490" s="0"/>
      <c r="AKS490" s="0"/>
      <c r="AKT490" s="0"/>
      <c r="AKU490" s="0"/>
      <c r="AKV490" s="0"/>
      <c r="AKW490" s="0"/>
      <c r="AKX490" s="0"/>
      <c r="AKY490" s="0"/>
      <c r="AKZ490" s="0"/>
      <c r="ALA490" s="0"/>
      <c r="ALB490" s="0"/>
      <c r="ALC490" s="0"/>
      <c r="ALD490" s="0"/>
      <c r="ALE490" s="0"/>
      <c r="ALF490" s="0"/>
      <c r="ALG490" s="0"/>
      <c r="ALH490" s="0"/>
      <c r="ALI490" s="0"/>
      <c r="ALJ490" s="0"/>
      <c r="ALK490" s="0"/>
      <c r="ALL490" s="0"/>
      <c r="ALM490" s="0"/>
      <c r="ALN490" s="0"/>
      <c r="ALO490" s="0"/>
      <c r="ALP490" s="0"/>
      <c r="ALQ490" s="0"/>
      <c r="ALR490" s="0"/>
      <c r="ALS490" s="0"/>
      <c r="ALT490" s="0"/>
      <c r="ALU490" s="0"/>
      <c r="ALV490" s="0"/>
      <c r="ALW490" s="0"/>
      <c r="ALX490" s="0"/>
      <c r="ALY490" s="0"/>
      <c r="ALZ490" s="0"/>
      <c r="AMA490" s="0"/>
      <c r="AMB490" s="0"/>
      <c r="AMC490" s="0"/>
      <c r="AMD490" s="0"/>
      <c r="AME490" s="0"/>
      <c r="AMF490" s="0"/>
      <c r="AMG490" s="0"/>
      <c r="AMH490" s="0"/>
      <c r="AMI490" s="0"/>
      <c r="AMJ490" s="0"/>
    </row>
    <row r="491" s="396" customFormat="true" ht="27.6" hidden="false" customHeight="true" outlineLevel="0" collapsed="false">
      <c r="C491" s="397"/>
      <c r="D491" s="410"/>
      <c r="E491" s="397"/>
      <c r="H491" s="397"/>
      <c r="I491" s="410"/>
    </row>
    <row r="492" s="402" customFormat="true" ht="27.6" hidden="false" customHeight="true" outlineLevel="0" collapsed="false">
      <c r="B492" s="411" t="s">
        <v>4644</v>
      </c>
      <c r="C492" s="412" t="s">
        <v>4645</v>
      </c>
      <c r="D492" s="413" t="s">
        <v>4646</v>
      </c>
      <c r="E492" s="412" t="s">
        <v>4647</v>
      </c>
      <c r="F492" s="414" t="s">
        <v>4648</v>
      </c>
      <c r="G492" s="415" t="s">
        <v>4649</v>
      </c>
      <c r="H492" s="416" t="s">
        <v>4650</v>
      </c>
      <c r="I492" s="413" t="s">
        <v>4646</v>
      </c>
    </row>
    <row r="493" s="406" customFormat="true" ht="100.15" hidden="false" customHeight="true" outlineLevel="0" collapsed="false">
      <c r="B493" s="414"/>
      <c r="C493" s="417" t="s">
        <v>4651</v>
      </c>
      <c r="D493" s="413" t="s">
        <v>4652</v>
      </c>
      <c r="E493" s="417" t="s">
        <v>4653</v>
      </c>
      <c r="F493" s="414" t="s">
        <v>4654</v>
      </c>
      <c r="G493" s="414" t="s">
        <v>4655</v>
      </c>
      <c r="H493" s="418" t="s">
        <v>4656</v>
      </c>
      <c r="I493" s="413" t="s">
        <v>4652</v>
      </c>
    </row>
    <row r="494" s="406" customFormat="true" ht="129" hidden="false" customHeight="true" outlineLevel="0" collapsed="false">
      <c r="B494" s="414"/>
      <c r="C494" s="417" t="s">
        <v>4657</v>
      </c>
      <c r="D494" s="413" t="s">
        <v>4658</v>
      </c>
      <c r="E494" s="417" t="s">
        <v>4659</v>
      </c>
      <c r="F494" s="414" t="s">
        <v>4660</v>
      </c>
      <c r="G494" s="414" t="s">
        <v>4661</v>
      </c>
      <c r="H494" s="418" t="s">
        <v>4662</v>
      </c>
      <c r="I494" s="413" t="s">
        <v>4658</v>
      </c>
    </row>
    <row r="495" customFormat="false" ht="100.15" hidden="false" customHeight="true" outlineLevel="0" collapsed="false">
      <c r="A495" s="406"/>
      <c r="B495" s="0"/>
      <c r="C495" s="417" t="s">
        <v>4663</v>
      </c>
      <c r="D495" s="419" t="s">
        <v>4664</v>
      </c>
      <c r="E495" s="417" t="s">
        <v>4665</v>
      </c>
      <c r="F495" s="414" t="s">
        <v>4666</v>
      </c>
      <c r="G495" s="414" t="s">
        <v>4667</v>
      </c>
      <c r="H495" s="420" t="s">
        <v>4668</v>
      </c>
      <c r="I495" s="419" t="s">
        <v>4664</v>
      </c>
      <c r="J495" s="0"/>
      <c r="K495" s="0"/>
      <c r="L495" s="0"/>
      <c r="M495" s="0"/>
      <c r="N495" s="0"/>
      <c r="O495" s="0"/>
      <c r="P495" s="0"/>
      <c r="Q495" s="0"/>
      <c r="R495" s="0"/>
      <c r="S495" s="0"/>
      <c r="T495" s="0"/>
      <c r="U495" s="0"/>
      <c r="V495" s="0"/>
      <c r="W495" s="0"/>
      <c r="X495" s="0"/>
      <c r="Y495" s="0"/>
      <c r="Z495" s="0"/>
      <c r="AA495" s="0"/>
      <c r="AB495" s="0"/>
      <c r="AC495" s="0"/>
      <c r="AD495" s="0"/>
      <c r="AE495" s="0"/>
      <c r="AF495" s="0"/>
      <c r="AG495" s="0"/>
      <c r="AH495" s="0"/>
      <c r="AI495" s="0"/>
      <c r="AJ495" s="0"/>
      <c r="AK495" s="0"/>
      <c r="AL495" s="0"/>
      <c r="AM495" s="0"/>
      <c r="AN495" s="0"/>
      <c r="AO495" s="0"/>
      <c r="AP495" s="0"/>
      <c r="AQ495" s="0"/>
      <c r="AR495" s="0"/>
      <c r="AS495" s="0"/>
      <c r="AT495" s="0"/>
      <c r="AU495" s="0"/>
      <c r="AV495" s="0"/>
      <c r="AW495" s="0"/>
      <c r="AX495" s="0"/>
      <c r="AY495" s="0"/>
      <c r="AZ495" s="0"/>
      <c r="BA495" s="0"/>
      <c r="BB495" s="0"/>
      <c r="BC495" s="0"/>
      <c r="BD495" s="0"/>
      <c r="BE495" s="0"/>
      <c r="BF495" s="0"/>
      <c r="BG495" s="0"/>
      <c r="BH495" s="0"/>
      <c r="BI495" s="0"/>
      <c r="BJ495" s="0"/>
      <c r="BK495" s="0"/>
      <c r="BL495" s="0"/>
      <c r="BM495" s="0"/>
      <c r="BN495" s="0"/>
      <c r="BO495" s="0"/>
      <c r="BP495" s="0"/>
      <c r="BQ495" s="0"/>
      <c r="BR495" s="0"/>
      <c r="BS495" s="0"/>
      <c r="BT495" s="0"/>
      <c r="BU495" s="0"/>
      <c r="BV495" s="0"/>
      <c r="BW495" s="0"/>
      <c r="BX495" s="0"/>
      <c r="BY495" s="0"/>
      <c r="BZ495" s="0"/>
      <c r="CA495" s="0"/>
      <c r="CB495" s="0"/>
      <c r="CC495" s="0"/>
      <c r="CD495" s="0"/>
      <c r="CE495" s="0"/>
      <c r="CF495" s="0"/>
      <c r="CG495" s="0"/>
      <c r="CH495" s="0"/>
      <c r="CI495" s="0"/>
      <c r="CJ495" s="0"/>
      <c r="CK495" s="0"/>
      <c r="CL495" s="0"/>
      <c r="CM495" s="0"/>
      <c r="CN495" s="0"/>
      <c r="CO495" s="0"/>
      <c r="CP495" s="0"/>
      <c r="CQ495" s="0"/>
      <c r="CR495" s="0"/>
      <c r="CS495" s="0"/>
      <c r="CT495" s="0"/>
      <c r="CU495" s="0"/>
      <c r="CV495" s="0"/>
      <c r="CW495" s="0"/>
      <c r="CX495" s="0"/>
      <c r="CY495" s="0"/>
      <c r="CZ495" s="0"/>
      <c r="DA495" s="0"/>
      <c r="DB495" s="0"/>
      <c r="DC495" s="0"/>
      <c r="DD495" s="0"/>
      <c r="DE495" s="0"/>
      <c r="DF495" s="0"/>
      <c r="DG495" s="0"/>
      <c r="DH495" s="0"/>
      <c r="DI495" s="0"/>
      <c r="DJ495" s="0"/>
      <c r="DK495" s="0"/>
      <c r="DL495" s="0"/>
      <c r="DM495" s="0"/>
      <c r="DN495" s="0"/>
      <c r="DO495" s="0"/>
      <c r="DP495" s="0"/>
      <c r="DQ495" s="0"/>
      <c r="DR495" s="0"/>
      <c r="DS495" s="0"/>
      <c r="DT495" s="0"/>
      <c r="DU495" s="0"/>
      <c r="DV495" s="0"/>
      <c r="DW495" s="0"/>
      <c r="DX495" s="0"/>
      <c r="DY495" s="0"/>
      <c r="DZ495" s="0"/>
      <c r="EA495" s="0"/>
      <c r="EB495" s="0"/>
      <c r="EC495" s="0"/>
      <c r="ED495" s="0"/>
      <c r="EE495" s="0"/>
      <c r="EF495" s="0"/>
      <c r="EG495" s="0"/>
      <c r="EH495" s="0"/>
      <c r="EI495" s="0"/>
      <c r="EJ495" s="0"/>
      <c r="EK495" s="0"/>
      <c r="EL495" s="0"/>
      <c r="EM495" s="0"/>
      <c r="EN495" s="0"/>
      <c r="EO495" s="0"/>
      <c r="EP495" s="0"/>
      <c r="EQ495" s="0"/>
      <c r="ER495" s="0"/>
      <c r="ES495" s="0"/>
      <c r="ET495" s="0"/>
      <c r="EU495" s="0"/>
      <c r="EV495" s="0"/>
      <c r="EW495" s="0"/>
      <c r="EX495" s="0"/>
      <c r="EY495" s="0"/>
      <c r="EZ495" s="0"/>
      <c r="FA495" s="0"/>
      <c r="FB495" s="0"/>
      <c r="FC495" s="0"/>
      <c r="FD495" s="0"/>
      <c r="FE495" s="0"/>
      <c r="FF495" s="0"/>
      <c r="FG495" s="0"/>
      <c r="FH495" s="0"/>
      <c r="FI495" s="0"/>
      <c r="FJ495" s="0"/>
      <c r="FK495" s="0"/>
      <c r="FL495" s="0"/>
      <c r="FM495" s="0"/>
      <c r="FN495" s="0"/>
      <c r="FO495" s="0"/>
      <c r="FP495" s="0"/>
      <c r="FQ495" s="0"/>
      <c r="FR495" s="0"/>
      <c r="FS495" s="0"/>
      <c r="FT495" s="0"/>
      <c r="FU495" s="0"/>
      <c r="FV495" s="0"/>
      <c r="FW495" s="0"/>
      <c r="FX495" s="0"/>
      <c r="FY495" s="0"/>
      <c r="FZ495" s="0"/>
      <c r="GA495" s="0"/>
      <c r="GB495" s="0"/>
      <c r="GC495" s="0"/>
      <c r="GD495" s="0"/>
      <c r="GE495" s="0"/>
      <c r="GF495" s="0"/>
      <c r="GG495" s="0"/>
      <c r="GH495" s="0"/>
      <c r="GI495" s="0"/>
      <c r="GJ495" s="0"/>
      <c r="GK495" s="0"/>
      <c r="GL495" s="0"/>
      <c r="GM495" s="0"/>
      <c r="GN495" s="0"/>
      <c r="GO495" s="0"/>
      <c r="GP495" s="0"/>
      <c r="GQ495" s="0"/>
      <c r="GR495" s="0"/>
      <c r="GS495" s="0"/>
      <c r="GT495" s="0"/>
      <c r="GU495" s="0"/>
      <c r="GV495" s="0"/>
      <c r="GW495" s="0"/>
      <c r="GX495" s="0"/>
      <c r="GY495" s="0"/>
      <c r="GZ495" s="0"/>
      <c r="HA495" s="0"/>
      <c r="HB495" s="0"/>
      <c r="HC495" s="0"/>
      <c r="HD495" s="0"/>
      <c r="HE495" s="0"/>
      <c r="HF495" s="0"/>
      <c r="HG495" s="0"/>
      <c r="HH495" s="0"/>
      <c r="HI495" s="0"/>
      <c r="HJ495" s="0"/>
      <c r="HK495" s="0"/>
      <c r="HL495" s="0"/>
      <c r="HM495" s="0"/>
      <c r="HN495" s="0"/>
      <c r="HO495" s="0"/>
      <c r="HP495" s="0"/>
      <c r="HQ495" s="0"/>
      <c r="HR495" s="0"/>
      <c r="HS495" s="0"/>
      <c r="HT495" s="0"/>
      <c r="HU495" s="0"/>
      <c r="HV495" s="0"/>
      <c r="HW495" s="0"/>
      <c r="HX495" s="0"/>
      <c r="HY495" s="0"/>
      <c r="HZ495" s="0"/>
      <c r="IA495" s="0"/>
      <c r="IB495" s="0"/>
      <c r="IC495" s="0"/>
      <c r="ID495" s="0"/>
      <c r="IE495" s="0"/>
      <c r="IF495" s="0"/>
      <c r="IG495" s="0"/>
      <c r="IH495" s="0"/>
      <c r="II495" s="0"/>
      <c r="IJ495" s="0"/>
      <c r="IK495" s="0"/>
      <c r="IL495" s="0"/>
      <c r="IM495" s="0"/>
      <c r="IN495" s="0"/>
      <c r="IO495" s="0"/>
      <c r="IP495" s="0"/>
      <c r="IQ495" s="0"/>
      <c r="IR495" s="0"/>
      <c r="IS495" s="0"/>
      <c r="IT495" s="0"/>
      <c r="IU495" s="0"/>
      <c r="IV495" s="0"/>
      <c r="IW495" s="0"/>
      <c r="IX495" s="0"/>
      <c r="IY495" s="0"/>
      <c r="IZ495" s="0"/>
      <c r="JA495" s="0"/>
      <c r="JB495" s="0"/>
      <c r="JC495" s="0"/>
      <c r="JD495" s="0"/>
      <c r="JE495" s="0"/>
      <c r="JF495" s="0"/>
      <c r="JG495" s="0"/>
      <c r="JH495" s="0"/>
      <c r="JI495" s="0"/>
      <c r="JJ495" s="0"/>
      <c r="JK495" s="0"/>
      <c r="JL495" s="0"/>
      <c r="JM495" s="0"/>
      <c r="JN495" s="0"/>
      <c r="JO495" s="0"/>
      <c r="JP495" s="0"/>
      <c r="JQ495" s="0"/>
      <c r="JR495" s="0"/>
      <c r="JS495" s="0"/>
      <c r="JT495" s="0"/>
      <c r="JU495" s="0"/>
      <c r="JV495" s="0"/>
      <c r="JW495" s="0"/>
      <c r="JX495" s="0"/>
      <c r="JY495" s="0"/>
      <c r="JZ495" s="0"/>
      <c r="KA495" s="0"/>
      <c r="KB495" s="0"/>
      <c r="KC495" s="0"/>
      <c r="KD495" s="0"/>
      <c r="KE495" s="0"/>
      <c r="KF495" s="0"/>
      <c r="KG495" s="0"/>
      <c r="KH495" s="0"/>
      <c r="KI495" s="0"/>
      <c r="KJ495" s="0"/>
      <c r="KK495" s="0"/>
      <c r="KL495" s="0"/>
      <c r="KM495" s="0"/>
      <c r="KN495" s="0"/>
      <c r="KO495" s="0"/>
      <c r="KP495" s="0"/>
      <c r="KQ495" s="0"/>
      <c r="KR495" s="0"/>
      <c r="KS495" s="0"/>
      <c r="KT495" s="0"/>
      <c r="KU495" s="0"/>
      <c r="KV495" s="0"/>
      <c r="KW495" s="0"/>
      <c r="KX495" s="0"/>
      <c r="KY495" s="0"/>
      <c r="KZ495" s="0"/>
      <c r="LA495" s="0"/>
      <c r="LB495" s="0"/>
      <c r="LC495" s="0"/>
      <c r="LD495" s="0"/>
      <c r="LE495" s="0"/>
      <c r="LF495" s="0"/>
      <c r="LG495" s="0"/>
      <c r="LH495" s="0"/>
      <c r="LI495" s="0"/>
      <c r="LJ495" s="0"/>
      <c r="LK495" s="0"/>
      <c r="LL495" s="0"/>
      <c r="LM495" s="0"/>
      <c r="LN495" s="0"/>
      <c r="LO495" s="0"/>
      <c r="LP495" s="0"/>
      <c r="LQ495" s="0"/>
      <c r="LR495" s="0"/>
      <c r="LS495" s="0"/>
      <c r="LT495" s="0"/>
      <c r="LU495" s="0"/>
      <c r="LV495" s="0"/>
      <c r="LW495" s="0"/>
      <c r="LX495" s="0"/>
      <c r="LY495" s="0"/>
      <c r="LZ495" s="0"/>
      <c r="MA495" s="0"/>
      <c r="MB495" s="0"/>
      <c r="MC495" s="0"/>
      <c r="MD495" s="0"/>
      <c r="ME495" s="0"/>
      <c r="MF495" s="0"/>
      <c r="MG495" s="0"/>
      <c r="MH495" s="0"/>
      <c r="MI495" s="0"/>
      <c r="MJ495" s="0"/>
      <c r="MK495" s="0"/>
      <c r="ML495" s="0"/>
      <c r="MM495" s="0"/>
      <c r="MN495" s="0"/>
      <c r="MO495" s="0"/>
      <c r="MP495" s="0"/>
      <c r="MQ495" s="0"/>
      <c r="MR495" s="0"/>
      <c r="MS495" s="0"/>
      <c r="MT495" s="0"/>
      <c r="MU495" s="0"/>
      <c r="MV495" s="0"/>
      <c r="MW495" s="0"/>
      <c r="MX495" s="0"/>
      <c r="MY495" s="0"/>
      <c r="MZ495" s="0"/>
      <c r="NA495" s="0"/>
      <c r="NB495" s="0"/>
      <c r="NC495" s="0"/>
      <c r="ND495" s="0"/>
      <c r="NE495" s="0"/>
      <c r="NF495" s="0"/>
      <c r="NG495" s="0"/>
      <c r="NH495" s="0"/>
      <c r="NI495" s="0"/>
      <c r="NJ495" s="0"/>
      <c r="NK495" s="0"/>
      <c r="NL495" s="0"/>
      <c r="NM495" s="0"/>
      <c r="NN495" s="0"/>
      <c r="NO495" s="0"/>
      <c r="NP495" s="0"/>
      <c r="NQ495" s="0"/>
      <c r="NR495" s="0"/>
      <c r="NS495" s="0"/>
      <c r="NT495" s="0"/>
      <c r="NU495" s="0"/>
      <c r="NV495" s="0"/>
      <c r="NW495" s="0"/>
      <c r="NX495" s="0"/>
      <c r="NY495" s="0"/>
      <c r="NZ495" s="0"/>
      <c r="OA495" s="0"/>
      <c r="OB495" s="0"/>
      <c r="OC495" s="0"/>
      <c r="OD495" s="0"/>
      <c r="OE495" s="0"/>
      <c r="OF495" s="0"/>
      <c r="OG495" s="0"/>
      <c r="OH495" s="0"/>
      <c r="OI495" s="0"/>
      <c r="OJ495" s="0"/>
      <c r="OK495" s="0"/>
      <c r="OL495" s="0"/>
      <c r="OM495" s="0"/>
      <c r="ON495" s="0"/>
      <c r="OO495" s="0"/>
      <c r="OP495" s="0"/>
      <c r="OQ495" s="0"/>
      <c r="OR495" s="0"/>
      <c r="OS495" s="0"/>
      <c r="OT495" s="0"/>
      <c r="OU495" s="0"/>
      <c r="OV495" s="0"/>
      <c r="OW495" s="0"/>
      <c r="OX495" s="0"/>
      <c r="OY495" s="0"/>
      <c r="OZ495" s="0"/>
      <c r="PA495" s="0"/>
      <c r="PB495" s="0"/>
      <c r="PC495" s="0"/>
      <c r="PD495" s="0"/>
      <c r="PE495" s="0"/>
      <c r="PF495" s="0"/>
      <c r="PG495" s="0"/>
      <c r="PH495" s="0"/>
      <c r="PI495" s="0"/>
      <c r="PJ495" s="0"/>
      <c r="PK495" s="0"/>
      <c r="PL495" s="0"/>
      <c r="PM495" s="0"/>
      <c r="PN495" s="0"/>
      <c r="PO495" s="0"/>
      <c r="PP495" s="0"/>
      <c r="PQ495" s="0"/>
      <c r="PR495" s="0"/>
      <c r="PS495" s="0"/>
      <c r="PT495" s="0"/>
      <c r="PU495" s="0"/>
      <c r="PV495" s="0"/>
      <c r="PW495" s="0"/>
      <c r="PX495" s="0"/>
      <c r="PY495" s="0"/>
      <c r="PZ495" s="0"/>
      <c r="QA495" s="0"/>
      <c r="QB495" s="0"/>
      <c r="QC495" s="0"/>
      <c r="QD495" s="0"/>
      <c r="QE495" s="0"/>
      <c r="QF495" s="0"/>
      <c r="QG495" s="0"/>
      <c r="QH495" s="0"/>
      <c r="QI495" s="0"/>
      <c r="QJ495" s="0"/>
      <c r="QK495" s="0"/>
      <c r="QL495" s="0"/>
      <c r="QM495" s="0"/>
      <c r="QN495" s="0"/>
      <c r="QO495" s="0"/>
      <c r="QP495" s="0"/>
      <c r="QQ495" s="0"/>
      <c r="QR495" s="0"/>
      <c r="QS495" s="0"/>
      <c r="QT495" s="0"/>
      <c r="QU495" s="0"/>
      <c r="QV495" s="0"/>
      <c r="QW495" s="0"/>
      <c r="QX495" s="0"/>
      <c r="QY495" s="0"/>
      <c r="QZ495" s="0"/>
      <c r="RA495" s="0"/>
      <c r="RB495" s="0"/>
      <c r="RC495" s="0"/>
      <c r="RD495" s="0"/>
      <c r="RE495" s="0"/>
      <c r="RF495" s="0"/>
      <c r="RG495" s="0"/>
      <c r="RH495" s="0"/>
      <c r="RI495" s="0"/>
      <c r="RJ495" s="0"/>
      <c r="RK495" s="0"/>
      <c r="RL495" s="0"/>
      <c r="RM495" s="0"/>
      <c r="RN495" s="0"/>
      <c r="RO495" s="0"/>
      <c r="RP495" s="0"/>
      <c r="RQ495" s="0"/>
      <c r="RR495" s="0"/>
      <c r="RS495" s="0"/>
      <c r="RT495" s="0"/>
      <c r="RU495" s="0"/>
      <c r="RV495" s="0"/>
      <c r="RW495" s="0"/>
      <c r="RX495" s="0"/>
      <c r="RY495" s="0"/>
      <c r="RZ495" s="0"/>
      <c r="SA495" s="0"/>
      <c r="SB495" s="0"/>
      <c r="SC495" s="0"/>
      <c r="SD495" s="0"/>
      <c r="SE495" s="0"/>
      <c r="SF495" s="0"/>
      <c r="SG495" s="0"/>
      <c r="SH495" s="0"/>
      <c r="SI495" s="0"/>
      <c r="SJ495" s="0"/>
      <c r="SK495" s="0"/>
      <c r="SL495" s="0"/>
      <c r="SM495" s="0"/>
      <c r="SN495" s="0"/>
      <c r="SO495" s="0"/>
      <c r="SP495" s="0"/>
      <c r="SQ495" s="0"/>
      <c r="SR495" s="0"/>
      <c r="SS495" s="0"/>
      <c r="ST495" s="0"/>
      <c r="SU495" s="0"/>
      <c r="SV495" s="0"/>
      <c r="SW495" s="0"/>
      <c r="SX495" s="0"/>
      <c r="SY495" s="0"/>
      <c r="SZ495" s="0"/>
      <c r="TA495" s="0"/>
      <c r="TB495" s="0"/>
      <c r="TC495" s="0"/>
      <c r="TD495" s="0"/>
      <c r="TE495" s="0"/>
      <c r="TF495" s="0"/>
      <c r="TG495" s="0"/>
      <c r="TH495" s="0"/>
      <c r="TI495" s="0"/>
      <c r="TJ495" s="0"/>
      <c r="TK495" s="0"/>
      <c r="TL495" s="0"/>
      <c r="TM495" s="0"/>
      <c r="TN495" s="0"/>
      <c r="TO495" s="0"/>
      <c r="TP495" s="0"/>
      <c r="TQ495" s="0"/>
      <c r="TR495" s="0"/>
      <c r="TS495" s="0"/>
      <c r="TT495" s="0"/>
      <c r="TU495" s="0"/>
      <c r="TV495" s="0"/>
      <c r="TW495" s="0"/>
      <c r="TX495" s="0"/>
      <c r="TY495" s="0"/>
      <c r="TZ495" s="0"/>
      <c r="UA495" s="0"/>
      <c r="UB495" s="0"/>
      <c r="UC495" s="0"/>
      <c r="UD495" s="0"/>
      <c r="UE495" s="0"/>
      <c r="UF495" s="0"/>
      <c r="UG495" s="0"/>
      <c r="UH495" s="0"/>
      <c r="UI495" s="0"/>
      <c r="UJ495" s="0"/>
      <c r="UK495" s="0"/>
      <c r="UL495" s="0"/>
      <c r="UM495" s="0"/>
      <c r="UN495" s="0"/>
      <c r="UO495" s="0"/>
      <c r="UP495" s="0"/>
      <c r="UQ495" s="0"/>
      <c r="UR495" s="0"/>
      <c r="US495" s="0"/>
      <c r="UT495" s="0"/>
      <c r="UU495" s="0"/>
      <c r="UV495" s="0"/>
      <c r="UW495" s="0"/>
      <c r="UX495" s="0"/>
      <c r="UY495" s="0"/>
      <c r="UZ495" s="0"/>
      <c r="VA495" s="0"/>
      <c r="VB495" s="0"/>
      <c r="VC495" s="0"/>
      <c r="VD495" s="0"/>
      <c r="VE495" s="0"/>
      <c r="VF495" s="0"/>
      <c r="VG495" s="0"/>
      <c r="VH495" s="0"/>
      <c r="VI495" s="0"/>
      <c r="VJ495" s="0"/>
      <c r="VK495" s="0"/>
      <c r="VL495" s="0"/>
      <c r="VM495" s="0"/>
      <c r="VN495" s="0"/>
      <c r="VO495" s="0"/>
      <c r="VP495" s="0"/>
      <c r="VQ495" s="0"/>
      <c r="VR495" s="0"/>
      <c r="VS495" s="0"/>
      <c r="VT495" s="0"/>
      <c r="VU495" s="0"/>
      <c r="VV495" s="0"/>
      <c r="VW495" s="0"/>
      <c r="VX495" s="0"/>
      <c r="VY495" s="0"/>
      <c r="VZ495" s="0"/>
      <c r="WA495" s="0"/>
      <c r="WB495" s="0"/>
      <c r="WC495" s="0"/>
      <c r="WD495" s="0"/>
      <c r="WE495" s="0"/>
      <c r="WF495" s="0"/>
      <c r="WG495" s="0"/>
      <c r="WH495" s="0"/>
      <c r="WI495" s="0"/>
      <c r="WJ495" s="0"/>
      <c r="WK495" s="0"/>
      <c r="WL495" s="0"/>
      <c r="WM495" s="0"/>
      <c r="WN495" s="0"/>
      <c r="WO495" s="0"/>
      <c r="WP495" s="0"/>
      <c r="WQ495" s="0"/>
      <c r="WR495" s="0"/>
      <c r="WS495" s="0"/>
      <c r="WT495" s="0"/>
      <c r="WU495" s="0"/>
      <c r="WV495" s="0"/>
      <c r="WW495" s="0"/>
      <c r="WX495" s="0"/>
      <c r="WY495" s="0"/>
      <c r="WZ495" s="0"/>
      <c r="XA495" s="0"/>
      <c r="XB495" s="0"/>
      <c r="XC495" s="0"/>
      <c r="XD495" s="0"/>
      <c r="XE495" s="0"/>
      <c r="XF495" s="0"/>
      <c r="XG495" s="0"/>
      <c r="XH495" s="0"/>
      <c r="XI495" s="0"/>
      <c r="XJ495" s="0"/>
      <c r="XK495" s="0"/>
      <c r="XL495" s="0"/>
      <c r="XM495" s="0"/>
      <c r="XN495" s="0"/>
      <c r="XO495" s="0"/>
      <c r="XP495" s="0"/>
      <c r="XQ495" s="0"/>
      <c r="XR495" s="0"/>
      <c r="XS495" s="0"/>
      <c r="XT495" s="0"/>
      <c r="XU495" s="0"/>
      <c r="XV495" s="0"/>
      <c r="XW495" s="0"/>
      <c r="XX495" s="0"/>
      <c r="XY495" s="0"/>
      <c r="XZ495" s="0"/>
      <c r="YA495" s="0"/>
      <c r="YB495" s="0"/>
      <c r="YC495" s="0"/>
      <c r="YD495" s="0"/>
      <c r="YE495" s="0"/>
      <c r="YF495" s="0"/>
      <c r="YG495" s="0"/>
      <c r="YH495" s="0"/>
      <c r="YI495" s="0"/>
      <c r="YJ495" s="0"/>
      <c r="YK495" s="0"/>
      <c r="YL495" s="0"/>
      <c r="YM495" s="0"/>
      <c r="YN495" s="0"/>
      <c r="YO495" s="0"/>
      <c r="YP495" s="0"/>
      <c r="YQ495" s="0"/>
      <c r="YR495" s="0"/>
      <c r="YS495" s="0"/>
      <c r="YT495" s="0"/>
      <c r="YU495" s="0"/>
      <c r="YV495" s="0"/>
      <c r="YW495" s="0"/>
      <c r="YX495" s="0"/>
      <c r="YY495" s="0"/>
      <c r="YZ495" s="0"/>
      <c r="ZA495" s="0"/>
      <c r="ZB495" s="0"/>
      <c r="ZC495" s="0"/>
      <c r="ZD495" s="0"/>
      <c r="ZE495" s="0"/>
      <c r="ZF495" s="0"/>
      <c r="ZG495" s="0"/>
      <c r="ZH495" s="0"/>
      <c r="ZI495" s="0"/>
      <c r="ZJ495" s="0"/>
      <c r="ZK495" s="0"/>
      <c r="ZL495" s="0"/>
      <c r="ZM495" s="0"/>
      <c r="ZN495" s="0"/>
      <c r="ZO495" s="0"/>
      <c r="ZP495" s="0"/>
      <c r="ZQ495" s="0"/>
      <c r="ZR495" s="0"/>
      <c r="ZS495" s="0"/>
      <c r="ZT495" s="0"/>
      <c r="ZU495" s="0"/>
      <c r="ZV495" s="0"/>
      <c r="ZW495" s="0"/>
      <c r="ZX495" s="0"/>
      <c r="ZY495" s="0"/>
      <c r="ZZ495" s="0"/>
      <c r="AAA495" s="0"/>
      <c r="AAB495" s="0"/>
      <c r="AAC495" s="0"/>
      <c r="AAD495" s="0"/>
      <c r="AAE495" s="0"/>
      <c r="AAF495" s="0"/>
      <c r="AAG495" s="0"/>
      <c r="AAH495" s="0"/>
      <c r="AAI495" s="0"/>
      <c r="AAJ495" s="0"/>
      <c r="AAK495" s="0"/>
      <c r="AAL495" s="0"/>
      <c r="AAM495" s="0"/>
      <c r="AAN495" s="0"/>
      <c r="AAO495" s="0"/>
      <c r="AAP495" s="0"/>
      <c r="AAQ495" s="0"/>
      <c r="AAR495" s="0"/>
      <c r="AAS495" s="0"/>
      <c r="AAT495" s="0"/>
      <c r="AAU495" s="0"/>
      <c r="AAV495" s="0"/>
      <c r="AAW495" s="0"/>
      <c r="AAX495" s="0"/>
      <c r="AAY495" s="0"/>
      <c r="AAZ495" s="0"/>
      <c r="ABA495" s="0"/>
      <c r="ABB495" s="0"/>
      <c r="ABC495" s="0"/>
      <c r="ABD495" s="0"/>
      <c r="ABE495" s="0"/>
      <c r="ABF495" s="0"/>
      <c r="ABG495" s="0"/>
      <c r="ABH495" s="0"/>
      <c r="ABI495" s="0"/>
      <c r="ABJ495" s="0"/>
      <c r="ABK495" s="0"/>
      <c r="ABL495" s="0"/>
      <c r="ABM495" s="0"/>
      <c r="ABN495" s="0"/>
      <c r="ABO495" s="0"/>
      <c r="ABP495" s="0"/>
      <c r="ABQ495" s="0"/>
      <c r="ABR495" s="0"/>
      <c r="ABS495" s="0"/>
      <c r="ABT495" s="0"/>
      <c r="ABU495" s="0"/>
      <c r="ABV495" s="0"/>
      <c r="ABW495" s="0"/>
      <c r="ABX495" s="0"/>
      <c r="ABY495" s="0"/>
      <c r="ABZ495" s="0"/>
      <c r="ACA495" s="0"/>
      <c r="ACB495" s="0"/>
      <c r="ACC495" s="0"/>
      <c r="ACD495" s="0"/>
      <c r="ACE495" s="0"/>
      <c r="ACF495" s="0"/>
      <c r="ACG495" s="0"/>
      <c r="ACH495" s="0"/>
      <c r="ACI495" s="0"/>
      <c r="ACJ495" s="0"/>
      <c r="ACK495" s="0"/>
      <c r="ACL495" s="0"/>
      <c r="ACM495" s="0"/>
      <c r="ACN495" s="0"/>
      <c r="ACO495" s="0"/>
      <c r="ACP495" s="0"/>
      <c r="ACQ495" s="0"/>
      <c r="ACR495" s="0"/>
      <c r="ACS495" s="0"/>
      <c r="ACT495" s="0"/>
      <c r="ACU495" s="0"/>
      <c r="ACV495" s="0"/>
      <c r="ACW495" s="0"/>
      <c r="ACX495" s="0"/>
      <c r="ACY495" s="0"/>
      <c r="ACZ495" s="0"/>
      <c r="ADA495" s="0"/>
      <c r="ADB495" s="0"/>
      <c r="ADC495" s="0"/>
      <c r="ADD495" s="0"/>
      <c r="ADE495" s="0"/>
      <c r="ADF495" s="0"/>
      <c r="ADG495" s="0"/>
      <c r="ADH495" s="0"/>
      <c r="ADI495" s="0"/>
      <c r="ADJ495" s="0"/>
      <c r="ADK495" s="0"/>
      <c r="ADL495" s="0"/>
      <c r="ADM495" s="0"/>
      <c r="ADN495" s="0"/>
      <c r="ADO495" s="0"/>
      <c r="ADP495" s="0"/>
      <c r="ADQ495" s="0"/>
      <c r="ADR495" s="0"/>
      <c r="ADS495" s="0"/>
      <c r="ADT495" s="0"/>
      <c r="ADU495" s="0"/>
      <c r="ADV495" s="0"/>
      <c r="ADW495" s="0"/>
      <c r="ADX495" s="0"/>
      <c r="ADY495" s="0"/>
      <c r="ADZ495" s="0"/>
      <c r="AEA495" s="0"/>
      <c r="AEB495" s="0"/>
      <c r="AEC495" s="0"/>
      <c r="AED495" s="0"/>
      <c r="AEE495" s="0"/>
      <c r="AEF495" s="0"/>
      <c r="AEG495" s="0"/>
      <c r="AEH495" s="0"/>
      <c r="AEI495" s="0"/>
      <c r="AEJ495" s="0"/>
      <c r="AEK495" s="0"/>
      <c r="AEL495" s="0"/>
      <c r="AEM495" s="0"/>
      <c r="AEN495" s="0"/>
      <c r="AEO495" s="0"/>
      <c r="AEP495" s="0"/>
      <c r="AEQ495" s="0"/>
      <c r="AER495" s="0"/>
      <c r="AES495" s="0"/>
      <c r="AET495" s="0"/>
      <c r="AEU495" s="0"/>
      <c r="AEV495" s="0"/>
      <c r="AEW495" s="0"/>
      <c r="AEX495" s="0"/>
      <c r="AEY495" s="0"/>
      <c r="AEZ495" s="0"/>
      <c r="AFA495" s="0"/>
      <c r="AFB495" s="0"/>
      <c r="AFC495" s="0"/>
      <c r="AFD495" s="0"/>
      <c r="AFE495" s="0"/>
      <c r="AFF495" s="0"/>
      <c r="AFG495" s="0"/>
      <c r="AFH495" s="0"/>
      <c r="AFI495" s="0"/>
      <c r="AFJ495" s="0"/>
      <c r="AFK495" s="0"/>
      <c r="AFL495" s="0"/>
      <c r="AFM495" s="0"/>
      <c r="AFN495" s="0"/>
      <c r="AFO495" s="0"/>
      <c r="AFP495" s="0"/>
      <c r="AFQ495" s="0"/>
      <c r="AFR495" s="0"/>
      <c r="AFS495" s="0"/>
      <c r="AFT495" s="0"/>
      <c r="AFU495" s="0"/>
      <c r="AFV495" s="0"/>
      <c r="AFW495" s="0"/>
      <c r="AFX495" s="0"/>
      <c r="AFY495" s="0"/>
      <c r="AFZ495" s="0"/>
      <c r="AGA495" s="0"/>
      <c r="AGB495" s="0"/>
      <c r="AGC495" s="0"/>
      <c r="AGD495" s="0"/>
      <c r="AGE495" s="0"/>
      <c r="AGF495" s="0"/>
      <c r="AGG495" s="0"/>
      <c r="AGH495" s="0"/>
      <c r="AGI495" s="0"/>
      <c r="AGJ495" s="0"/>
      <c r="AGK495" s="0"/>
      <c r="AGL495" s="0"/>
      <c r="AGM495" s="0"/>
      <c r="AGN495" s="0"/>
      <c r="AGO495" s="0"/>
      <c r="AGP495" s="0"/>
      <c r="AGQ495" s="0"/>
      <c r="AGR495" s="0"/>
      <c r="AGS495" s="0"/>
      <c r="AGT495" s="0"/>
      <c r="AGU495" s="0"/>
      <c r="AGV495" s="0"/>
      <c r="AGW495" s="0"/>
      <c r="AGX495" s="0"/>
      <c r="AGY495" s="0"/>
      <c r="AGZ495" s="0"/>
      <c r="AHA495" s="0"/>
      <c r="AHB495" s="0"/>
      <c r="AHC495" s="0"/>
      <c r="AHD495" s="0"/>
      <c r="AHE495" s="0"/>
      <c r="AHF495" s="0"/>
      <c r="AHG495" s="0"/>
      <c r="AHH495" s="0"/>
      <c r="AHI495" s="0"/>
      <c r="AHJ495" s="0"/>
      <c r="AHK495" s="0"/>
      <c r="AHL495" s="0"/>
      <c r="AHM495" s="0"/>
      <c r="AHN495" s="0"/>
      <c r="AHO495" s="0"/>
      <c r="AHP495" s="0"/>
      <c r="AHQ495" s="0"/>
      <c r="AHR495" s="0"/>
      <c r="AHS495" s="0"/>
      <c r="AHT495" s="0"/>
      <c r="AHU495" s="0"/>
      <c r="AHV495" s="0"/>
      <c r="AHW495" s="0"/>
      <c r="AHX495" s="0"/>
      <c r="AHY495" s="0"/>
      <c r="AHZ495" s="0"/>
      <c r="AIA495" s="0"/>
      <c r="AIB495" s="0"/>
      <c r="AIC495" s="0"/>
      <c r="AID495" s="0"/>
      <c r="AIE495" s="0"/>
      <c r="AIF495" s="0"/>
      <c r="AIG495" s="0"/>
      <c r="AIH495" s="0"/>
      <c r="AII495" s="0"/>
      <c r="AIJ495" s="0"/>
      <c r="AIK495" s="0"/>
      <c r="AIL495" s="0"/>
      <c r="AIM495" s="0"/>
      <c r="AIN495" s="0"/>
      <c r="AIO495" s="0"/>
      <c r="AIP495" s="0"/>
      <c r="AIQ495" s="0"/>
      <c r="AIR495" s="0"/>
      <c r="AIS495" s="0"/>
      <c r="AIT495" s="0"/>
      <c r="AIU495" s="0"/>
      <c r="AIV495" s="0"/>
      <c r="AIW495" s="0"/>
      <c r="AIX495" s="0"/>
      <c r="AIY495" s="0"/>
      <c r="AIZ495" s="0"/>
      <c r="AJA495" s="0"/>
      <c r="AJB495" s="0"/>
      <c r="AJC495" s="0"/>
      <c r="AJD495" s="0"/>
      <c r="AJE495" s="0"/>
      <c r="AJF495" s="0"/>
      <c r="AJG495" s="0"/>
      <c r="AJH495" s="0"/>
      <c r="AJI495" s="0"/>
      <c r="AJJ495" s="0"/>
      <c r="AJK495" s="0"/>
      <c r="AJL495" s="0"/>
      <c r="AJM495" s="0"/>
      <c r="AJN495" s="0"/>
      <c r="AJO495" s="0"/>
      <c r="AJP495" s="0"/>
      <c r="AJQ495" s="0"/>
      <c r="AJR495" s="0"/>
      <c r="AJS495" s="0"/>
      <c r="AJT495" s="0"/>
      <c r="AJU495" s="0"/>
      <c r="AJV495" s="0"/>
      <c r="AJW495" s="0"/>
      <c r="AJX495" s="0"/>
      <c r="AJY495" s="0"/>
      <c r="AJZ495" s="0"/>
      <c r="AKA495" s="0"/>
      <c r="AKB495" s="0"/>
      <c r="AKC495" s="0"/>
      <c r="AKD495" s="0"/>
      <c r="AKE495" s="0"/>
      <c r="AKF495" s="0"/>
      <c r="AKG495" s="0"/>
      <c r="AKH495" s="0"/>
      <c r="AKI495" s="0"/>
      <c r="AKJ495" s="0"/>
      <c r="AKK495" s="0"/>
      <c r="AKL495" s="0"/>
      <c r="AKM495" s="0"/>
      <c r="AKN495" s="0"/>
      <c r="AKO495" s="0"/>
      <c r="AKP495" s="0"/>
      <c r="AKQ495" s="0"/>
      <c r="AKR495" s="0"/>
      <c r="AKS495" s="0"/>
      <c r="AKT495" s="0"/>
      <c r="AKU495" s="0"/>
      <c r="AKV495" s="0"/>
      <c r="AKW495" s="0"/>
      <c r="AKX495" s="0"/>
      <c r="AKY495" s="0"/>
      <c r="AKZ495" s="0"/>
      <c r="ALA495" s="0"/>
      <c r="ALB495" s="0"/>
      <c r="ALC495" s="0"/>
      <c r="ALD495" s="0"/>
      <c r="ALE495" s="0"/>
      <c r="ALF495" s="0"/>
      <c r="ALG495" s="0"/>
      <c r="ALH495" s="0"/>
      <c r="ALI495" s="0"/>
      <c r="ALJ495" s="0"/>
      <c r="ALK495" s="0"/>
      <c r="ALL495" s="0"/>
      <c r="ALM495" s="0"/>
      <c r="ALN495" s="0"/>
      <c r="ALO495" s="0"/>
      <c r="ALP495" s="0"/>
      <c r="ALQ495" s="0"/>
      <c r="ALR495" s="0"/>
      <c r="ALS495" s="0"/>
      <c r="ALT495" s="0"/>
      <c r="ALU495" s="0"/>
      <c r="ALV495" s="0"/>
      <c r="ALW495" s="0"/>
      <c r="ALX495" s="0"/>
      <c r="ALY495" s="0"/>
      <c r="ALZ495" s="0"/>
      <c r="AMA495" s="0"/>
      <c r="AMB495" s="0"/>
      <c r="AMC495" s="0"/>
      <c r="AMD495" s="0"/>
      <c r="AME495" s="0"/>
      <c r="AMF495" s="0"/>
      <c r="AMG495" s="0"/>
      <c r="AMH495" s="0"/>
      <c r="AMI495" s="0"/>
      <c r="AMJ495" s="0"/>
    </row>
    <row r="496" customFormat="false" ht="125.45" hidden="false" customHeight="true" outlineLevel="0" collapsed="false">
      <c r="A496" s="406"/>
      <c r="B496" s="414"/>
      <c r="C496" s="417" t="s">
        <v>4669</v>
      </c>
      <c r="D496" s="413" t="s">
        <v>4670</v>
      </c>
      <c r="E496" s="417" t="s">
        <v>4671</v>
      </c>
      <c r="F496" s="414" t="s">
        <v>4672</v>
      </c>
      <c r="G496" s="414" t="s">
        <v>4673</v>
      </c>
      <c r="H496" s="420" t="s">
        <v>4674</v>
      </c>
      <c r="I496" s="413" t="s">
        <v>4670</v>
      </c>
      <c r="J496" s="0"/>
      <c r="K496" s="0"/>
      <c r="L496" s="0"/>
      <c r="M496" s="0"/>
      <c r="N496" s="0"/>
      <c r="O496" s="0"/>
      <c r="P496" s="0"/>
      <c r="Q496" s="0"/>
      <c r="R496" s="0"/>
      <c r="S496" s="0"/>
      <c r="T496" s="0"/>
      <c r="U496" s="0"/>
      <c r="V496" s="0"/>
      <c r="W496" s="0"/>
      <c r="X496" s="0"/>
      <c r="Y496" s="0"/>
      <c r="Z496" s="0"/>
      <c r="AA496" s="0"/>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c r="BI496" s="0"/>
      <c r="BJ496" s="0"/>
      <c r="BK496" s="0"/>
      <c r="BL496" s="0"/>
      <c r="BM496" s="0"/>
      <c r="BN496" s="0"/>
      <c r="BO496" s="0"/>
      <c r="BP496" s="0"/>
      <c r="BQ496" s="0"/>
      <c r="BR496" s="0"/>
      <c r="BS496" s="0"/>
      <c r="BT496" s="0"/>
      <c r="BU496" s="0"/>
      <c r="BV496" s="0"/>
      <c r="BW496" s="0"/>
      <c r="BX496" s="0"/>
      <c r="BY496" s="0"/>
      <c r="BZ496" s="0"/>
      <c r="CA496" s="0"/>
      <c r="CB496" s="0"/>
      <c r="CC496" s="0"/>
      <c r="CD496" s="0"/>
      <c r="CE496" s="0"/>
      <c r="CF496" s="0"/>
      <c r="CG496" s="0"/>
      <c r="CH496" s="0"/>
      <c r="CI496" s="0"/>
      <c r="CJ496" s="0"/>
      <c r="CK496" s="0"/>
      <c r="CL496" s="0"/>
      <c r="CM496" s="0"/>
      <c r="CN496" s="0"/>
      <c r="CO496" s="0"/>
      <c r="CP496" s="0"/>
      <c r="CQ496" s="0"/>
      <c r="CR496" s="0"/>
      <c r="CS496" s="0"/>
      <c r="CT496" s="0"/>
      <c r="CU496" s="0"/>
      <c r="CV496" s="0"/>
      <c r="CW496" s="0"/>
      <c r="CX496" s="0"/>
      <c r="CY496" s="0"/>
      <c r="CZ496" s="0"/>
      <c r="DA496" s="0"/>
      <c r="DB496" s="0"/>
      <c r="DC496" s="0"/>
      <c r="DD496" s="0"/>
      <c r="DE496" s="0"/>
      <c r="DF496" s="0"/>
      <c r="DG496" s="0"/>
      <c r="DH496" s="0"/>
      <c r="DI496" s="0"/>
      <c r="DJ496" s="0"/>
      <c r="DK496" s="0"/>
      <c r="DL496" s="0"/>
      <c r="DM496" s="0"/>
      <c r="DN496" s="0"/>
      <c r="DO496" s="0"/>
      <c r="DP496" s="0"/>
      <c r="DQ496" s="0"/>
      <c r="DR496" s="0"/>
      <c r="DS496" s="0"/>
      <c r="DT496" s="0"/>
      <c r="DU496" s="0"/>
      <c r="DV496" s="0"/>
      <c r="DW496" s="0"/>
      <c r="DX496" s="0"/>
      <c r="DY496" s="0"/>
      <c r="DZ496" s="0"/>
      <c r="EA496" s="0"/>
      <c r="EB496" s="0"/>
      <c r="EC496" s="0"/>
      <c r="ED496" s="0"/>
      <c r="EE496" s="0"/>
      <c r="EF496" s="0"/>
      <c r="EG496" s="0"/>
      <c r="EH496" s="0"/>
      <c r="EI496" s="0"/>
      <c r="EJ496" s="0"/>
      <c r="EK496" s="0"/>
      <c r="EL496" s="0"/>
      <c r="EM496" s="0"/>
      <c r="EN496" s="0"/>
      <c r="EO496" s="0"/>
      <c r="EP496" s="0"/>
      <c r="EQ496" s="0"/>
      <c r="ER496" s="0"/>
      <c r="ES496" s="0"/>
      <c r="ET496" s="0"/>
      <c r="EU496" s="0"/>
      <c r="EV496" s="0"/>
      <c r="EW496" s="0"/>
      <c r="EX496" s="0"/>
      <c r="EY496" s="0"/>
      <c r="EZ496" s="0"/>
      <c r="FA496" s="0"/>
      <c r="FB496" s="0"/>
      <c r="FC496" s="0"/>
      <c r="FD496" s="0"/>
      <c r="FE496" s="0"/>
      <c r="FF496" s="0"/>
      <c r="FG496" s="0"/>
      <c r="FH496" s="0"/>
      <c r="FI496" s="0"/>
      <c r="FJ496" s="0"/>
      <c r="FK496" s="0"/>
      <c r="FL496" s="0"/>
      <c r="FM496" s="0"/>
      <c r="FN496" s="0"/>
      <c r="FO496" s="0"/>
      <c r="FP496" s="0"/>
      <c r="FQ496" s="0"/>
      <c r="FR496" s="0"/>
      <c r="FS496" s="0"/>
      <c r="FT496" s="0"/>
      <c r="FU496" s="0"/>
      <c r="FV496" s="0"/>
      <c r="FW496" s="0"/>
      <c r="FX496" s="0"/>
      <c r="FY496" s="0"/>
      <c r="FZ496" s="0"/>
      <c r="GA496" s="0"/>
      <c r="GB496" s="0"/>
      <c r="GC496" s="0"/>
      <c r="GD496" s="0"/>
      <c r="GE496" s="0"/>
      <c r="GF496" s="0"/>
      <c r="GG496" s="0"/>
      <c r="GH496" s="0"/>
      <c r="GI496" s="0"/>
      <c r="GJ496" s="0"/>
      <c r="GK496" s="0"/>
      <c r="GL496" s="0"/>
      <c r="GM496" s="0"/>
      <c r="GN496" s="0"/>
      <c r="GO496" s="0"/>
      <c r="GP496" s="0"/>
      <c r="GQ496" s="0"/>
      <c r="GR496" s="0"/>
      <c r="GS496" s="0"/>
      <c r="GT496" s="0"/>
      <c r="GU496" s="0"/>
      <c r="GV496" s="0"/>
      <c r="GW496" s="0"/>
      <c r="GX496" s="0"/>
      <c r="GY496" s="0"/>
      <c r="GZ496" s="0"/>
      <c r="HA496" s="0"/>
      <c r="HB496" s="0"/>
      <c r="HC496" s="0"/>
      <c r="HD496" s="0"/>
      <c r="HE496" s="0"/>
      <c r="HF496" s="0"/>
      <c r="HG496" s="0"/>
      <c r="HH496" s="0"/>
      <c r="HI496" s="0"/>
      <c r="HJ496" s="0"/>
      <c r="HK496" s="0"/>
      <c r="HL496" s="0"/>
      <c r="HM496" s="0"/>
      <c r="HN496" s="0"/>
      <c r="HO496" s="0"/>
      <c r="HP496" s="0"/>
      <c r="HQ496" s="0"/>
      <c r="HR496" s="0"/>
      <c r="HS496" s="0"/>
      <c r="HT496" s="0"/>
      <c r="HU496" s="0"/>
      <c r="HV496" s="0"/>
      <c r="HW496" s="0"/>
      <c r="HX496" s="0"/>
      <c r="HY496" s="0"/>
      <c r="HZ496" s="0"/>
      <c r="IA496" s="0"/>
      <c r="IB496" s="0"/>
      <c r="IC496" s="0"/>
      <c r="ID496" s="0"/>
      <c r="IE496" s="0"/>
      <c r="IF496" s="0"/>
      <c r="IG496" s="0"/>
      <c r="IH496" s="0"/>
      <c r="II496" s="0"/>
      <c r="IJ496" s="0"/>
      <c r="IK496" s="0"/>
      <c r="IL496" s="0"/>
      <c r="IM496" s="0"/>
      <c r="IN496" s="0"/>
      <c r="IO496" s="0"/>
      <c r="IP496" s="0"/>
      <c r="IQ496" s="0"/>
      <c r="IR496" s="0"/>
      <c r="IS496" s="0"/>
      <c r="IT496" s="0"/>
      <c r="IU496" s="0"/>
      <c r="IV496" s="0"/>
      <c r="IW496" s="0"/>
      <c r="IX496" s="0"/>
      <c r="IY496" s="0"/>
      <c r="IZ496" s="0"/>
      <c r="JA496" s="0"/>
      <c r="JB496" s="0"/>
      <c r="JC496" s="0"/>
      <c r="JD496" s="0"/>
      <c r="JE496" s="0"/>
      <c r="JF496" s="0"/>
      <c r="JG496" s="0"/>
      <c r="JH496" s="0"/>
      <c r="JI496" s="0"/>
      <c r="JJ496" s="0"/>
      <c r="JK496" s="0"/>
      <c r="JL496" s="0"/>
      <c r="JM496" s="0"/>
      <c r="JN496" s="0"/>
      <c r="JO496" s="0"/>
      <c r="JP496" s="0"/>
      <c r="JQ496" s="0"/>
      <c r="JR496" s="0"/>
      <c r="JS496" s="0"/>
      <c r="JT496" s="0"/>
      <c r="JU496" s="0"/>
      <c r="JV496" s="0"/>
      <c r="JW496" s="0"/>
      <c r="JX496" s="0"/>
      <c r="JY496" s="0"/>
      <c r="JZ496" s="0"/>
      <c r="KA496" s="0"/>
      <c r="KB496" s="0"/>
      <c r="KC496" s="0"/>
      <c r="KD496" s="0"/>
      <c r="KE496" s="0"/>
      <c r="KF496" s="0"/>
      <c r="KG496" s="0"/>
      <c r="KH496" s="0"/>
      <c r="KI496" s="0"/>
      <c r="KJ496" s="0"/>
      <c r="KK496" s="0"/>
      <c r="KL496" s="0"/>
      <c r="KM496" s="0"/>
      <c r="KN496" s="0"/>
      <c r="KO496" s="0"/>
      <c r="KP496" s="0"/>
      <c r="KQ496" s="0"/>
      <c r="KR496" s="0"/>
      <c r="KS496" s="0"/>
      <c r="KT496" s="0"/>
      <c r="KU496" s="0"/>
      <c r="KV496" s="0"/>
      <c r="KW496" s="0"/>
      <c r="KX496" s="0"/>
      <c r="KY496" s="0"/>
      <c r="KZ496" s="0"/>
      <c r="LA496" s="0"/>
      <c r="LB496" s="0"/>
      <c r="LC496" s="0"/>
      <c r="LD496" s="0"/>
      <c r="LE496" s="0"/>
      <c r="LF496" s="0"/>
      <c r="LG496" s="0"/>
      <c r="LH496" s="0"/>
      <c r="LI496" s="0"/>
      <c r="LJ496" s="0"/>
      <c r="LK496" s="0"/>
      <c r="LL496" s="0"/>
      <c r="LM496" s="0"/>
      <c r="LN496" s="0"/>
      <c r="LO496" s="0"/>
      <c r="LP496" s="0"/>
      <c r="LQ496" s="0"/>
      <c r="LR496" s="0"/>
      <c r="LS496" s="0"/>
      <c r="LT496" s="0"/>
      <c r="LU496" s="0"/>
      <c r="LV496" s="0"/>
      <c r="LW496" s="0"/>
      <c r="LX496" s="0"/>
      <c r="LY496" s="0"/>
      <c r="LZ496" s="0"/>
      <c r="MA496" s="0"/>
      <c r="MB496" s="0"/>
      <c r="MC496" s="0"/>
      <c r="MD496" s="0"/>
      <c r="ME496" s="0"/>
      <c r="MF496" s="0"/>
      <c r="MG496" s="0"/>
      <c r="MH496" s="0"/>
      <c r="MI496" s="0"/>
      <c r="MJ496" s="0"/>
      <c r="MK496" s="0"/>
      <c r="ML496" s="0"/>
      <c r="MM496" s="0"/>
      <c r="MN496" s="0"/>
      <c r="MO496" s="0"/>
      <c r="MP496" s="0"/>
      <c r="MQ496" s="0"/>
      <c r="MR496" s="0"/>
      <c r="MS496" s="0"/>
      <c r="MT496" s="0"/>
      <c r="MU496" s="0"/>
      <c r="MV496" s="0"/>
      <c r="MW496" s="0"/>
      <c r="MX496" s="0"/>
      <c r="MY496" s="0"/>
      <c r="MZ496" s="0"/>
      <c r="NA496" s="0"/>
      <c r="NB496" s="0"/>
      <c r="NC496" s="0"/>
      <c r="ND496" s="0"/>
      <c r="NE496" s="0"/>
      <c r="NF496" s="0"/>
      <c r="NG496" s="0"/>
      <c r="NH496" s="0"/>
      <c r="NI496" s="0"/>
      <c r="NJ496" s="0"/>
      <c r="NK496" s="0"/>
      <c r="NL496" s="0"/>
      <c r="NM496" s="0"/>
      <c r="NN496" s="0"/>
      <c r="NO496" s="0"/>
      <c r="NP496" s="0"/>
      <c r="NQ496" s="0"/>
      <c r="NR496" s="0"/>
      <c r="NS496" s="0"/>
      <c r="NT496" s="0"/>
      <c r="NU496" s="0"/>
      <c r="NV496" s="0"/>
      <c r="NW496" s="0"/>
      <c r="NX496" s="0"/>
      <c r="NY496" s="0"/>
      <c r="NZ496" s="0"/>
      <c r="OA496" s="0"/>
      <c r="OB496" s="0"/>
      <c r="OC496" s="0"/>
      <c r="OD496" s="0"/>
      <c r="OE496" s="0"/>
      <c r="OF496" s="0"/>
      <c r="OG496" s="0"/>
      <c r="OH496" s="0"/>
      <c r="OI496" s="0"/>
      <c r="OJ496" s="0"/>
      <c r="OK496" s="0"/>
      <c r="OL496" s="0"/>
      <c r="OM496" s="0"/>
      <c r="ON496" s="0"/>
      <c r="OO496" s="0"/>
      <c r="OP496" s="0"/>
      <c r="OQ496" s="0"/>
      <c r="OR496" s="0"/>
      <c r="OS496" s="0"/>
      <c r="OT496" s="0"/>
      <c r="OU496" s="0"/>
      <c r="OV496" s="0"/>
      <c r="OW496" s="0"/>
      <c r="OX496" s="0"/>
      <c r="OY496" s="0"/>
      <c r="OZ496" s="0"/>
      <c r="PA496" s="0"/>
      <c r="PB496" s="0"/>
      <c r="PC496" s="0"/>
      <c r="PD496" s="0"/>
      <c r="PE496" s="0"/>
      <c r="PF496" s="0"/>
      <c r="PG496" s="0"/>
      <c r="PH496" s="0"/>
      <c r="PI496" s="0"/>
      <c r="PJ496" s="0"/>
      <c r="PK496" s="0"/>
      <c r="PL496" s="0"/>
      <c r="PM496" s="0"/>
      <c r="PN496" s="0"/>
      <c r="PO496" s="0"/>
      <c r="PP496" s="0"/>
      <c r="PQ496" s="0"/>
      <c r="PR496" s="0"/>
      <c r="PS496" s="0"/>
      <c r="PT496" s="0"/>
      <c r="PU496" s="0"/>
      <c r="PV496" s="0"/>
      <c r="PW496" s="0"/>
      <c r="PX496" s="0"/>
      <c r="PY496" s="0"/>
      <c r="PZ496" s="0"/>
      <c r="QA496" s="0"/>
      <c r="QB496" s="0"/>
      <c r="QC496" s="0"/>
      <c r="QD496" s="0"/>
      <c r="QE496" s="0"/>
      <c r="QF496" s="0"/>
      <c r="QG496" s="0"/>
      <c r="QH496" s="0"/>
      <c r="QI496" s="0"/>
      <c r="QJ496" s="0"/>
      <c r="QK496" s="0"/>
      <c r="QL496" s="0"/>
      <c r="QM496" s="0"/>
      <c r="QN496" s="0"/>
      <c r="QO496" s="0"/>
      <c r="QP496" s="0"/>
      <c r="QQ496" s="0"/>
      <c r="QR496" s="0"/>
      <c r="QS496" s="0"/>
      <c r="QT496" s="0"/>
      <c r="QU496" s="0"/>
      <c r="QV496" s="0"/>
      <c r="QW496" s="0"/>
      <c r="QX496" s="0"/>
      <c r="QY496" s="0"/>
      <c r="QZ496" s="0"/>
      <c r="RA496" s="0"/>
      <c r="RB496" s="0"/>
      <c r="RC496" s="0"/>
      <c r="RD496" s="0"/>
      <c r="RE496" s="0"/>
      <c r="RF496" s="0"/>
      <c r="RG496" s="0"/>
      <c r="RH496" s="0"/>
      <c r="RI496" s="0"/>
      <c r="RJ496" s="0"/>
      <c r="RK496" s="0"/>
      <c r="RL496" s="0"/>
      <c r="RM496" s="0"/>
      <c r="RN496" s="0"/>
      <c r="RO496" s="0"/>
      <c r="RP496" s="0"/>
      <c r="RQ496" s="0"/>
      <c r="RR496" s="0"/>
      <c r="RS496" s="0"/>
      <c r="RT496" s="0"/>
      <c r="RU496" s="0"/>
      <c r="RV496" s="0"/>
      <c r="RW496" s="0"/>
      <c r="RX496" s="0"/>
      <c r="RY496" s="0"/>
      <c r="RZ496" s="0"/>
      <c r="SA496" s="0"/>
      <c r="SB496" s="0"/>
      <c r="SC496" s="0"/>
      <c r="SD496" s="0"/>
      <c r="SE496" s="0"/>
      <c r="SF496" s="0"/>
      <c r="SG496" s="0"/>
      <c r="SH496" s="0"/>
      <c r="SI496" s="0"/>
      <c r="SJ496" s="0"/>
      <c r="SK496" s="0"/>
      <c r="SL496" s="0"/>
      <c r="SM496" s="0"/>
      <c r="SN496" s="0"/>
      <c r="SO496" s="0"/>
      <c r="SP496" s="0"/>
      <c r="SQ496" s="0"/>
      <c r="SR496" s="0"/>
      <c r="SS496" s="0"/>
      <c r="ST496" s="0"/>
      <c r="SU496" s="0"/>
      <c r="SV496" s="0"/>
      <c r="SW496" s="0"/>
      <c r="SX496" s="0"/>
      <c r="SY496" s="0"/>
      <c r="SZ496" s="0"/>
      <c r="TA496" s="0"/>
      <c r="TB496" s="0"/>
      <c r="TC496" s="0"/>
      <c r="TD496" s="0"/>
      <c r="TE496" s="0"/>
      <c r="TF496" s="0"/>
      <c r="TG496" s="0"/>
      <c r="TH496" s="0"/>
      <c r="TI496" s="0"/>
      <c r="TJ496" s="0"/>
      <c r="TK496" s="0"/>
      <c r="TL496" s="0"/>
      <c r="TM496" s="0"/>
      <c r="TN496" s="0"/>
      <c r="TO496" s="0"/>
      <c r="TP496" s="0"/>
      <c r="TQ496" s="0"/>
      <c r="TR496" s="0"/>
      <c r="TS496" s="0"/>
      <c r="TT496" s="0"/>
      <c r="TU496" s="0"/>
      <c r="TV496" s="0"/>
      <c r="TW496" s="0"/>
      <c r="TX496" s="0"/>
      <c r="TY496" s="0"/>
      <c r="TZ496" s="0"/>
      <c r="UA496" s="0"/>
      <c r="UB496" s="0"/>
      <c r="UC496" s="0"/>
      <c r="UD496" s="0"/>
      <c r="UE496" s="0"/>
      <c r="UF496" s="0"/>
      <c r="UG496" s="0"/>
      <c r="UH496" s="0"/>
      <c r="UI496" s="0"/>
      <c r="UJ496" s="0"/>
      <c r="UK496" s="0"/>
      <c r="UL496" s="0"/>
      <c r="UM496" s="0"/>
      <c r="UN496" s="0"/>
      <c r="UO496" s="0"/>
      <c r="UP496" s="0"/>
      <c r="UQ496" s="0"/>
      <c r="UR496" s="0"/>
      <c r="US496" s="0"/>
      <c r="UT496" s="0"/>
      <c r="UU496" s="0"/>
      <c r="UV496" s="0"/>
      <c r="UW496" s="0"/>
      <c r="UX496" s="0"/>
      <c r="UY496" s="0"/>
      <c r="UZ496" s="0"/>
      <c r="VA496" s="0"/>
      <c r="VB496" s="0"/>
      <c r="VC496" s="0"/>
      <c r="VD496" s="0"/>
      <c r="VE496" s="0"/>
      <c r="VF496" s="0"/>
      <c r="VG496" s="0"/>
      <c r="VH496" s="0"/>
      <c r="VI496" s="0"/>
      <c r="VJ496" s="0"/>
      <c r="VK496" s="0"/>
      <c r="VL496" s="0"/>
      <c r="VM496" s="0"/>
      <c r="VN496" s="0"/>
      <c r="VO496" s="0"/>
      <c r="VP496" s="0"/>
      <c r="VQ496" s="0"/>
      <c r="VR496" s="0"/>
      <c r="VS496" s="0"/>
      <c r="VT496" s="0"/>
      <c r="VU496" s="0"/>
      <c r="VV496" s="0"/>
      <c r="VW496" s="0"/>
      <c r="VX496" s="0"/>
      <c r="VY496" s="0"/>
      <c r="VZ496" s="0"/>
      <c r="WA496" s="0"/>
      <c r="WB496" s="0"/>
      <c r="WC496" s="0"/>
      <c r="WD496" s="0"/>
      <c r="WE496" s="0"/>
      <c r="WF496" s="0"/>
      <c r="WG496" s="0"/>
      <c r="WH496" s="0"/>
      <c r="WI496" s="0"/>
      <c r="WJ496" s="0"/>
      <c r="WK496" s="0"/>
      <c r="WL496" s="0"/>
      <c r="WM496" s="0"/>
      <c r="WN496" s="0"/>
      <c r="WO496" s="0"/>
      <c r="WP496" s="0"/>
      <c r="WQ496" s="0"/>
      <c r="WR496" s="0"/>
      <c r="WS496" s="0"/>
      <c r="WT496" s="0"/>
      <c r="WU496" s="0"/>
      <c r="WV496" s="0"/>
      <c r="WW496" s="0"/>
      <c r="WX496" s="0"/>
      <c r="WY496" s="0"/>
      <c r="WZ496" s="0"/>
      <c r="XA496" s="0"/>
      <c r="XB496" s="0"/>
      <c r="XC496" s="0"/>
      <c r="XD496" s="0"/>
      <c r="XE496" s="0"/>
      <c r="XF496" s="0"/>
      <c r="XG496" s="0"/>
      <c r="XH496" s="0"/>
      <c r="XI496" s="0"/>
      <c r="XJ496" s="0"/>
      <c r="XK496" s="0"/>
      <c r="XL496" s="0"/>
      <c r="XM496" s="0"/>
      <c r="XN496" s="0"/>
      <c r="XO496" s="0"/>
      <c r="XP496" s="0"/>
      <c r="XQ496" s="0"/>
      <c r="XR496" s="0"/>
      <c r="XS496" s="0"/>
      <c r="XT496" s="0"/>
      <c r="XU496" s="0"/>
      <c r="XV496" s="0"/>
      <c r="XW496" s="0"/>
      <c r="XX496" s="0"/>
      <c r="XY496" s="0"/>
      <c r="XZ496" s="0"/>
      <c r="YA496" s="0"/>
      <c r="YB496" s="0"/>
      <c r="YC496" s="0"/>
      <c r="YD496" s="0"/>
      <c r="YE496" s="0"/>
      <c r="YF496" s="0"/>
      <c r="YG496" s="0"/>
      <c r="YH496" s="0"/>
      <c r="YI496" s="0"/>
      <c r="YJ496" s="0"/>
      <c r="YK496" s="0"/>
      <c r="YL496" s="0"/>
      <c r="YM496" s="0"/>
      <c r="YN496" s="0"/>
      <c r="YO496" s="0"/>
      <c r="YP496" s="0"/>
      <c r="YQ496" s="0"/>
      <c r="YR496" s="0"/>
      <c r="YS496" s="0"/>
      <c r="YT496" s="0"/>
      <c r="YU496" s="0"/>
      <c r="YV496" s="0"/>
      <c r="YW496" s="0"/>
      <c r="YX496" s="0"/>
      <c r="YY496" s="0"/>
      <c r="YZ496" s="0"/>
      <c r="ZA496" s="0"/>
      <c r="ZB496" s="0"/>
      <c r="ZC496" s="0"/>
      <c r="ZD496" s="0"/>
      <c r="ZE496" s="0"/>
      <c r="ZF496" s="0"/>
      <c r="ZG496" s="0"/>
      <c r="ZH496" s="0"/>
      <c r="ZI496" s="0"/>
      <c r="ZJ496" s="0"/>
      <c r="ZK496" s="0"/>
      <c r="ZL496" s="0"/>
      <c r="ZM496" s="0"/>
      <c r="ZN496" s="0"/>
      <c r="ZO496" s="0"/>
      <c r="ZP496" s="0"/>
      <c r="ZQ496" s="0"/>
      <c r="ZR496" s="0"/>
      <c r="ZS496" s="0"/>
      <c r="ZT496" s="0"/>
      <c r="ZU496" s="0"/>
      <c r="ZV496" s="0"/>
      <c r="ZW496" s="0"/>
      <c r="ZX496" s="0"/>
      <c r="ZY496" s="0"/>
      <c r="ZZ496" s="0"/>
      <c r="AAA496" s="0"/>
      <c r="AAB496" s="0"/>
      <c r="AAC496" s="0"/>
      <c r="AAD496" s="0"/>
      <c r="AAE496" s="0"/>
      <c r="AAF496" s="0"/>
      <c r="AAG496" s="0"/>
      <c r="AAH496" s="0"/>
      <c r="AAI496" s="0"/>
      <c r="AAJ496" s="0"/>
      <c r="AAK496" s="0"/>
      <c r="AAL496" s="0"/>
      <c r="AAM496" s="0"/>
      <c r="AAN496" s="0"/>
      <c r="AAO496" s="0"/>
      <c r="AAP496" s="0"/>
      <c r="AAQ496" s="0"/>
      <c r="AAR496" s="0"/>
      <c r="AAS496" s="0"/>
      <c r="AAT496" s="0"/>
      <c r="AAU496" s="0"/>
      <c r="AAV496" s="0"/>
      <c r="AAW496" s="0"/>
      <c r="AAX496" s="0"/>
      <c r="AAY496" s="0"/>
      <c r="AAZ496" s="0"/>
      <c r="ABA496" s="0"/>
      <c r="ABB496" s="0"/>
      <c r="ABC496" s="0"/>
      <c r="ABD496" s="0"/>
      <c r="ABE496" s="0"/>
      <c r="ABF496" s="0"/>
      <c r="ABG496" s="0"/>
      <c r="ABH496" s="0"/>
      <c r="ABI496" s="0"/>
      <c r="ABJ496" s="0"/>
      <c r="ABK496" s="0"/>
      <c r="ABL496" s="0"/>
      <c r="ABM496" s="0"/>
      <c r="ABN496" s="0"/>
      <c r="ABO496" s="0"/>
      <c r="ABP496" s="0"/>
      <c r="ABQ496" s="0"/>
      <c r="ABR496" s="0"/>
      <c r="ABS496" s="0"/>
      <c r="ABT496" s="0"/>
      <c r="ABU496" s="0"/>
      <c r="ABV496" s="0"/>
      <c r="ABW496" s="0"/>
      <c r="ABX496" s="0"/>
      <c r="ABY496" s="0"/>
      <c r="ABZ496" s="0"/>
      <c r="ACA496" s="0"/>
      <c r="ACB496" s="0"/>
      <c r="ACC496" s="0"/>
      <c r="ACD496" s="0"/>
      <c r="ACE496" s="0"/>
      <c r="ACF496" s="0"/>
      <c r="ACG496" s="0"/>
      <c r="ACH496" s="0"/>
      <c r="ACI496" s="0"/>
      <c r="ACJ496" s="0"/>
      <c r="ACK496" s="0"/>
      <c r="ACL496" s="0"/>
      <c r="ACM496" s="0"/>
      <c r="ACN496" s="0"/>
      <c r="ACO496" s="0"/>
      <c r="ACP496" s="0"/>
      <c r="ACQ496" s="0"/>
      <c r="ACR496" s="0"/>
      <c r="ACS496" s="0"/>
      <c r="ACT496" s="0"/>
      <c r="ACU496" s="0"/>
      <c r="ACV496" s="0"/>
      <c r="ACW496" s="0"/>
      <c r="ACX496" s="0"/>
      <c r="ACY496" s="0"/>
      <c r="ACZ496" s="0"/>
      <c r="ADA496" s="0"/>
      <c r="ADB496" s="0"/>
      <c r="ADC496" s="0"/>
      <c r="ADD496" s="0"/>
      <c r="ADE496" s="0"/>
      <c r="ADF496" s="0"/>
      <c r="ADG496" s="0"/>
      <c r="ADH496" s="0"/>
      <c r="ADI496" s="0"/>
      <c r="ADJ496" s="0"/>
      <c r="ADK496" s="0"/>
      <c r="ADL496" s="0"/>
      <c r="ADM496" s="0"/>
      <c r="ADN496" s="0"/>
      <c r="ADO496" s="0"/>
      <c r="ADP496" s="0"/>
      <c r="ADQ496" s="0"/>
      <c r="ADR496" s="0"/>
      <c r="ADS496" s="0"/>
      <c r="ADT496" s="0"/>
      <c r="ADU496" s="0"/>
      <c r="ADV496" s="0"/>
      <c r="ADW496" s="0"/>
      <c r="ADX496" s="0"/>
      <c r="ADY496" s="0"/>
      <c r="ADZ496" s="0"/>
      <c r="AEA496" s="0"/>
      <c r="AEB496" s="0"/>
      <c r="AEC496" s="0"/>
      <c r="AED496" s="0"/>
      <c r="AEE496" s="0"/>
      <c r="AEF496" s="0"/>
      <c r="AEG496" s="0"/>
      <c r="AEH496" s="0"/>
      <c r="AEI496" s="0"/>
      <c r="AEJ496" s="0"/>
      <c r="AEK496" s="0"/>
      <c r="AEL496" s="0"/>
      <c r="AEM496" s="0"/>
      <c r="AEN496" s="0"/>
      <c r="AEO496" s="0"/>
      <c r="AEP496" s="0"/>
      <c r="AEQ496" s="0"/>
      <c r="AER496" s="0"/>
      <c r="AES496" s="0"/>
      <c r="AET496" s="0"/>
      <c r="AEU496" s="0"/>
      <c r="AEV496" s="0"/>
      <c r="AEW496" s="0"/>
      <c r="AEX496" s="0"/>
      <c r="AEY496" s="0"/>
      <c r="AEZ496" s="0"/>
      <c r="AFA496" s="0"/>
      <c r="AFB496" s="0"/>
      <c r="AFC496" s="0"/>
      <c r="AFD496" s="0"/>
      <c r="AFE496" s="0"/>
      <c r="AFF496" s="0"/>
      <c r="AFG496" s="0"/>
      <c r="AFH496" s="0"/>
      <c r="AFI496" s="0"/>
      <c r="AFJ496" s="0"/>
      <c r="AFK496" s="0"/>
      <c r="AFL496" s="0"/>
      <c r="AFM496" s="0"/>
      <c r="AFN496" s="0"/>
      <c r="AFO496" s="0"/>
      <c r="AFP496" s="0"/>
      <c r="AFQ496" s="0"/>
      <c r="AFR496" s="0"/>
      <c r="AFS496" s="0"/>
      <c r="AFT496" s="0"/>
      <c r="AFU496" s="0"/>
      <c r="AFV496" s="0"/>
      <c r="AFW496" s="0"/>
      <c r="AFX496" s="0"/>
      <c r="AFY496" s="0"/>
      <c r="AFZ496" s="0"/>
      <c r="AGA496" s="0"/>
      <c r="AGB496" s="0"/>
      <c r="AGC496" s="0"/>
      <c r="AGD496" s="0"/>
      <c r="AGE496" s="0"/>
      <c r="AGF496" s="0"/>
      <c r="AGG496" s="0"/>
      <c r="AGH496" s="0"/>
      <c r="AGI496" s="0"/>
      <c r="AGJ496" s="0"/>
      <c r="AGK496" s="0"/>
      <c r="AGL496" s="0"/>
      <c r="AGM496" s="0"/>
      <c r="AGN496" s="0"/>
      <c r="AGO496" s="0"/>
      <c r="AGP496" s="0"/>
      <c r="AGQ496" s="0"/>
      <c r="AGR496" s="0"/>
      <c r="AGS496" s="0"/>
      <c r="AGT496" s="0"/>
      <c r="AGU496" s="0"/>
      <c r="AGV496" s="0"/>
      <c r="AGW496" s="0"/>
      <c r="AGX496" s="0"/>
      <c r="AGY496" s="0"/>
      <c r="AGZ496" s="0"/>
      <c r="AHA496" s="0"/>
      <c r="AHB496" s="0"/>
      <c r="AHC496" s="0"/>
      <c r="AHD496" s="0"/>
      <c r="AHE496" s="0"/>
      <c r="AHF496" s="0"/>
      <c r="AHG496" s="0"/>
      <c r="AHH496" s="0"/>
      <c r="AHI496" s="0"/>
      <c r="AHJ496" s="0"/>
      <c r="AHK496" s="0"/>
      <c r="AHL496" s="0"/>
      <c r="AHM496" s="0"/>
      <c r="AHN496" s="0"/>
      <c r="AHO496" s="0"/>
      <c r="AHP496" s="0"/>
      <c r="AHQ496" s="0"/>
      <c r="AHR496" s="0"/>
      <c r="AHS496" s="0"/>
      <c r="AHT496" s="0"/>
      <c r="AHU496" s="0"/>
      <c r="AHV496" s="0"/>
      <c r="AHW496" s="0"/>
      <c r="AHX496" s="0"/>
      <c r="AHY496" s="0"/>
      <c r="AHZ496" s="0"/>
      <c r="AIA496" s="0"/>
      <c r="AIB496" s="0"/>
      <c r="AIC496" s="0"/>
      <c r="AID496" s="0"/>
      <c r="AIE496" s="0"/>
      <c r="AIF496" s="0"/>
      <c r="AIG496" s="0"/>
      <c r="AIH496" s="0"/>
      <c r="AII496" s="0"/>
      <c r="AIJ496" s="0"/>
      <c r="AIK496" s="0"/>
      <c r="AIL496" s="0"/>
      <c r="AIM496" s="0"/>
      <c r="AIN496" s="0"/>
      <c r="AIO496" s="0"/>
      <c r="AIP496" s="0"/>
      <c r="AIQ496" s="0"/>
      <c r="AIR496" s="0"/>
      <c r="AIS496" s="0"/>
      <c r="AIT496" s="0"/>
      <c r="AIU496" s="0"/>
      <c r="AIV496" s="0"/>
      <c r="AIW496" s="0"/>
      <c r="AIX496" s="0"/>
      <c r="AIY496" s="0"/>
      <c r="AIZ496" s="0"/>
      <c r="AJA496" s="0"/>
      <c r="AJB496" s="0"/>
      <c r="AJC496" s="0"/>
      <c r="AJD496" s="0"/>
      <c r="AJE496" s="0"/>
      <c r="AJF496" s="0"/>
      <c r="AJG496" s="0"/>
      <c r="AJH496" s="0"/>
      <c r="AJI496" s="0"/>
      <c r="AJJ496" s="0"/>
      <c r="AJK496" s="0"/>
      <c r="AJL496" s="0"/>
      <c r="AJM496" s="0"/>
      <c r="AJN496" s="0"/>
      <c r="AJO496" s="0"/>
      <c r="AJP496" s="0"/>
      <c r="AJQ496" s="0"/>
      <c r="AJR496" s="0"/>
      <c r="AJS496" s="0"/>
      <c r="AJT496" s="0"/>
      <c r="AJU496" s="0"/>
      <c r="AJV496" s="0"/>
      <c r="AJW496" s="0"/>
      <c r="AJX496" s="0"/>
      <c r="AJY496" s="0"/>
      <c r="AJZ496" s="0"/>
      <c r="AKA496" s="0"/>
      <c r="AKB496" s="0"/>
      <c r="AKC496" s="0"/>
      <c r="AKD496" s="0"/>
      <c r="AKE496" s="0"/>
      <c r="AKF496" s="0"/>
      <c r="AKG496" s="0"/>
      <c r="AKH496" s="0"/>
      <c r="AKI496" s="0"/>
      <c r="AKJ496" s="0"/>
      <c r="AKK496" s="0"/>
      <c r="AKL496" s="0"/>
      <c r="AKM496" s="0"/>
      <c r="AKN496" s="0"/>
      <c r="AKO496" s="0"/>
      <c r="AKP496" s="0"/>
      <c r="AKQ496" s="0"/>
      <c r="AKR496" s="0"/>
      <c r="AKS496" s="0"/>
      <c r="AKT496" s="0"/>
      <c r="AKU496" s="0"/>
      <c r="AKV496" s="0"/>
      <c r="AKW496" s="0"/>
      <c r="AKX496" s="0"/>
      <c r="AKY496" s="0"/>
      <c r="AKZ496" s="0"/>
      <c r="ALA496" s="0"/>
      <c r="ALB496" s="0"/>
      <c r="ALC496" s="0"/>
      <c r="ALD496" s="0"/>
      <c r="ALE496" s="0"/>
      <c r="ALF496" s="0"/>
      <c r="ALG496" s="0"/>
      <c r="ALH496" s="0"/>
      <c r="ALI496" s="0"/>
      <c r="ALJ496" s="0"/>
      <c r="ALK496" s="0"/>
      <c r="ALL496" s="0"/>
      <c r="ALM496" s="0"/>
      <c r="ALN496" s="0"/>
      <c r="ALO496" s="0"/>
      <c r="ALP496" s="0"/>
      <c r="ALQ496" s="0"/>
      <c r="ALR496" s="0"/>
      <c r="ALS496" s="0"/>
      <c r="ALT496" s="0"/>
      <c r="ALU496" s="0"/>
      <c r="ALV496" s="0"/>
      <c r="ALW496" s="0"/>
      <c r="ALX496" s="0"/>
      <c r="ALY496" s="0"/>
      <c r="ALZ496" s="0"/>
      <c r="AMA496" s="0"/>
      <c r="AMB496" s="0"/>
      <c r="AMC496" s="0"/>
      <c r="AMD496" s="0"/>
      <c r="AME496" s="0"/>
      <c r="AMF496" s="0"/>
      <c r="AMG496" s="0"/>
      <c r="AMH496" s="0"/>
      <c r="AMI496" s="0"/>
      <c r="AMJ496" s="0"/>
    </row>
    <row r="497" s="411" customFormat="true" ht="27.6" hidden="false" customHeight="true" outlineLevel="0" collapsed="false">
      <c r="B497" s="421" t="s">
        <v>4675</v>
      </c>
      <c r="C497" s="414" t="s">
        <v>4676</v>
      </c>
      <c r="D497" s="422" t="s">
        <v>4677</v>
      </c>
      <c r="E497" s="423" t="s">
        <v>4678</v>
      </c>
      <c r="F497" s="421" t="s">
        <v>4679</v>
      </c>
      <c r="G497" s="421" t="s">
        <v>4675</v>
      </c>
      <c r="H497" s="424" t="s">
        <v>4680</v>
      </c>
      <c r="I497" s="422" t="s">
        <v>4677</v>
      </c>
    </row>
    <row r="498" s="396" customFormat="true" ht="100.15" hidden="false" customHeight="true" outlineLevel="0" collapsed="false">
      <c r="B498" s="425"/>
      <c r="C498" s="414" t="s">
        <v>4681</v>
      </c>
      <c r="D498" s="413" t="s">
        <v>4682</v>
      </c>
      <c r="E498" s="417" t="s">
        <v>4683</v>
      </c>
      <c r="F498" s="414" t="s">
        <v>4684</v>
      </c>
      <c r="G498" s="414" t="s">
        <v>4685</v>
      </c>
      <c r="H498" s="420" t="s">
        <v>4686</v>
      </c>
      <c r="I498" s="413" t="s">
        <v>4687</v>
      </c>
    </row>
    <row r="499" customFormat="false" ht="100.15" hidden="false" customHeight="true" outlineLevel="0" collapsed="false">
      <c r="B499" s="402"/>
      <c r="C499" s="414" t="s">
        <v>4688</v>
      </c>
      <c r="D499" s="413" t="s">
        <v>4689</v>
      </c>
      <c r="E499" s="417" t="s">
        <v>4690</v>
      </c>
      <c r="F499" s="414" t="s">
        <v>4691</v>
      </c>
      <c r="G499" s="414" t="s">
        <v>4692</v>
      </c>
      <c r="H499" s="420" t="s">
        <v>4693</v>
      </c>
      <c r="I499" s="413" t="s">
        <v>4689</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3:B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7" activeCellId="1" sqref="E2:AP557 B7"/>
    </sheetView>
  </sheetViews>
  <sheetFormatPr defaultRowHeight="12.8"/>
  <cols>
    <col collapsed="false" hidden="false" max="1025" min="1" style="0" width="12.8295454545455"/>
  </cols>
  <sheetData>
    <row r="3" customFormat="false" ht="12.8" hidden="false" customHeight="false" outlineLevel="0" collapsed="false">
      <c r="A3" s="0" t="s">
        <v>4694</v>
      </c>
    </row>
    <row r="4" customFormat="false" ht="12.8" hidden="false" customHeight="false" outlineLevel="0" collapsed="false">
      <c r="B4" s="0" t="s">
        <v>4695</v>
      </c>
    </row>
    <row r="5" customFormat="false" ht="12.8" hidden="false" customHeight="false" outlineLevel="0" collapsed="false">
      <c r="B5" s="0" t="s">
        <v>4696</v>
      </c>
    </row>
    <row r="6" customFormat="false" ht="12.8" hidden="false" customHeight="false" outlineLevel="0" collapsed="false">
      <c r="B6" s="0" t="s">
        <v>4697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LibreOffice/4.2.8.2$Windows_x86 LibreOffice_project/48d50dbfc06349262c9d50868e5c1f630a573ebd</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2002-09-12T09:28:37Z</dcterms:created>
  <dc:creator>Jérôme Kasparian</dc:creator>
  <dc:language>en-US</dc:language>
  <cp:lastModifiedBy>-</cp:lastModifiedBy>
  <dcterms:modified xsi:type="dcterms:W3CDTF">2015-01-10T21:31:46Z</dcterms:modified>
  <cp:revision>0</cp:revision>
</cp:coreProperties>
</file>